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92.192.47\docs\OSR\SPOLECNY\SPOLEČNÝ-nový\Činnost OSR\Financování VS\$_PŘÍSPĚVEK\PŘÍSPĚVEK 2026\##_Přílohy_a_komentáře\Platná_Oprava_stavební_obvody\"/>
    </mc:Choice>
  </mc:AlternateContent>
  <xr:revisionPtr revIDLastSave="0" documentId="13_ncr:1_{9624730E-1BA7-402C-9127-08EB078FB493}" xr6:coauthVersionLast="47" xr6:coauthVersionMax="47" xr10:uidLastSave="{00000000-0000-0000-0000-000000000000}"/>
  <bookViews>
    <workbookView xWindow="22932" yWindow="-108" windowWidth="23256" windowHeight="12456" tabRatio="764" xr2:uid="{00000000-000D-0000-FFFF-FFFF00000000}"/>
  </bookViews>
  <sheets>
    <sheet name="2026" sheetId="1" r:id="rId1"/>
  </sheets>
  <definedNames>
    <definedName name="_xlnm._FilterDatabase" localSheetId="0" hidden="1">'2026'!$A$3:$BN$6256</definedName>
    <definedName name="DATAEXPORT__1_11_21_2017" localSheetId="0">'2026'!#REF!</definedName>
    <definedName name="ds_export__18" localSheetId="0">'2026'!#REF!</definedName>
    <definedName name="ds_export__25" localSheetId="0">'2026'!#REF!</definedName>
    <definedName name="ds_export__26" localSheetId="0">'2026'!#REF!</definedName>
    <definedName name="ds_export__27" localSheetId="0">'2026'!#REF!</definedName>
    <definedName name="ds_export__28" localSheetId="0">'2026'!#REF!</definedName>
    <definedName name="ds_export__30" localSheetId="0">'2026'!#REF!</definedName>
    <definedName name="ds_export__32" localSheetId="0">'2026'!#REF!</definedName>
    <definedName name="ds_export__33" localSheetId="0">'2026'!#REF!</definedName>
    <definedName name="ds_export__34" localSheetId="0">'2026'!#REF!</definedName>
    <definedName name="ds_export__35" localSheetId="0">'2026'!#REF!</definedName>
    <definedName name="ds_export__36" localSheetId="0">'2026'!#REF!</definedName>
    <definedName name="ds_export__37" localSheetId="0">'2026'!#REF!</definedName>
    <definedName name="ds_export__38" localSheetId="0">'2026'!#REF!</definedName>
    <definedName name="ds_export__41" localSheetId="0">'2026'!#REF!</definedName>
    <definedName name="ds_export__42" localSheetId="0">'2026'!#REF!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" i="1" l="1"/>
  <c r="BL6256" i="1"/>
  <c r="BM6256" i="1" s="1"/>
  <c r="BL6255" i="1"/>
  <c r="BM6255" i="1" s="1"/>
  <c r="BL6254" i="1"/>
  <c r="BM6254" i="1" s="1"/>
  <c r="AB6253" i="1"/>
  <c r="Z6253" i="1"/>
  <c r="X6253" i="1"/>
  <c r="V6253" i="1"/>
  <c r="AS6252" i="1"/>
  <c r="AG6252" i="1"/>
  <c r="AC6252" i="1"/>
  <c r="AB6252" i="1"/>
  <c r="Z6252" i="1"/>
  <c r="X6252" i="1"/>
  <c r="V6252" i="1"/>
  <c r="AS6251" i="1"/>
  <c r="BL6251" i="1" s="1"/>
  <c r="BM6251" i="1" s="1"/>
  <c r="BL6250" i="1"/>
  <c r="BM6250" i="1" s="1"/>
  <c r="AS6249" i="1"/>
  <c r="AB6249" i="1"/>
  <c r="Z6249" i="1"/>
  <c r="X6249" i="1"/>
  <c r="V6249" i="1"/>
  <c r="BL6248" i="1"/>
  <c r="BM6248" i="1" s="1"/>
  <c r="BL6247" i="1"/>
  <c r="BM6247" i="1" s="1"/>
  <c r="BL6246" i="1"/>
  <c r="BM6246" i="1" s="1"/>
  <c r="AB6245" i="1"/>
  <c r="Z6245" i="1"/>
  <c r="X6245" i="1"/>
  <c r="V6245" i="1"/>
  <c r="BL6244" i="1"/>
  <c r="BM6244" i="1" s="1"/>
  <c r="BL6243" i="1"/>
  <c r="BM6243" i="1" s="1"/>
  <c r="BL6242" i="1"/>
  <c r="BM6242" i="1" s="1"/>
  <c r="BL6241" i="1"/>
  <c r="BM6241" i="1" s="1"/>
  <c r="BL6240" i="1"/>
  <c r="BM6240" i="1" s="1"/>
  <c r="BL6239" i="1"/>
  <c r="BM6239" i="1" s="1"/>
  <c r="AS6238" i="1"/>
  <c r="AB6238" i="1"/>
  <c r="Z6238" i="1"/>
  <c r="X6238" i="1"/>
  <c r="V6238" i="1"/>
  <c r="BL6237" i="1"/>
  <c r="BM6237" i="1" s="1"/>
  <c r="AS6236" i="1"/>
  <c r="AC6236" i="1"/>
  <c r="AB6236" i="1"/>
  <c r="Z6236" i="1"/>
  <c r="X6236" i="1"/>
  <c r="V6236" i="1"/>
  <c r="BL6235" i="1"/>
  <c r="BM6235" i="1" s="1"/>
  <c r="AS6234" i="1"/>
  <c r="AB6234" i="1"/>
  <c r="Z6234" i="1"/>
  <c r="X6234" i="1"/>
  <c r="V6234" i="1"/>
  <c r="BL6233" i="1"/>
  <c r="BM6233" i="1" s="1"/>
  <c r="BL6232" i="1"/>
  <c r="BM6232" i="1" s="1"/>
  <c r="BL6231" i="1"/>
  <c r="BM6231" i="1" s="1"/>
  <c r="BL6230" i="1"/>
  <c r="BM6230" i="1" s="1"/>
  <c r="AB6229" i="1"/>
  <c r="Z6229" i="1"/>
  <c r="X6229" i="1"/>
  <c r="V6229" i="1"/>
  <c r="BL6228" i="1"/>
  <c r="BM6228" i="1" s="1"/>
  <c r="AB6227" i="1"/>
  <c r="Z6227" i="1"/>
  <c r="X6227" i="1"/>
  <c r="V6227" i="1"/>
  <c r="AS6226" i="1"/>
  <c r="AB6226" i="1"/>
  <c r="Z6226" i="1"/>
  <c r="X6226" i="1"/>
  <c r="V6226" i="1"/>
  <c r="BL6225" i="1"/>
  <c r="BM6225" i="1" s="1"/>
  <c r="BL6224" i="1"/>
  <c r="BM6224" i="1" s="1"/>
  <c r="BL6223" i="1"/>
  <c r="BM6223" i="1" s="1"/>
  <c r="BK6222" i="1"/>
  <c r="BI6222" i="1"/>
  <c r="BG6222" i="1"/>
  <c r="BE6222" i="1"/>
  <c r="BC6222" i="1"/>
  <c r="BA6222" i="1"/>
  <c r="AY6222" i="1"/>
  <c r="AW6222" i="1"/>
  <c r="AU6222" i="1"/>
  <c r="AS6222" i="1"/>
  <c r="AM6222" i="1"/>
  <c r="AI6222" i="1"/>
  <c r="AG6222" i="1"/>
  <c r="AE6222" i="1"/>
  <c r="AC6222" i="1"/>
  <c r="AB6222" i="1"/>
  <c r="Z6222" i="1"/>
  <c r="X6222" i="1"/>
  <c r="V6222" i="1"/>
  <c r="BL6221" i="1"/>
  <c r="BM6221" i="1" s="1"/>
  <c r="BL6220" i="1"/>
  <c r="BM6220" i="1" s="1"/>
  <c r="BL6219" i="1"/>
  <c r="BM6219" i="1" s="1"/>
  <c r="BL6218" i="1"/>
  <c r="BM6218" i="1" s="1"/>
  <c r="BL6217" i="1"/>
  <c r="BM6217" i="1" s="1"/>
  <c r="BL6216" i="1"/>
  <c r="BM6216" i="1" s="1"/>
  <c r="BL6215" i="1"/>
  <c r="BM6215" i="1" s="1"/>
  <c r="BL6214" i="1"/>
  <c r="BM6214" i="1" s="1"/>
  <c r="BL6213" i="1"/>
  <c r="BM6213" i="1" s="1"/>
  <c r="BL6212" i="1"/>
  <c r="BM6212" i="1" s="1"/>
  <c r="BL6211" i="1"/>
  <c r="BM6211" i="1" s="1"/>
  <c r="BL6210" i="1"/>
  <c r="BM6210" i="1" s="1"/>
  <c r="BL6209" i="1"/>
  <c r="BM6209" i="1" s="1"/>
  <c r="AB6208" i="1"/>
  <c r="Z6208" i="1"/>
  <c r="X6208" i="1"/>
  <c r="V6208" i="1"/>
  <c r="BL6207" i="1"/>
  <c r="BM6207" i="1" s="1"/>
  <c r="BL6206" i="1"/>
  <c r="BM6206" i="1" s="1"/>
  <c r="BL6205" i="1"/>
  <c r="BM6205" i="1" s="1"/>
  <c r="BL6204" i="1"/>
  <c r="BM6204" i="1" s="1"/>
  <c r="BL6203" i="1"/>
  <c r="BM6203" i="1" s="1"/>
  <c r="BL6202" i="1"/>
  <c r="BM6202" i="1" s="1"/>
  <c r="BL6201" i="1"/>
  <c r="BM6201" i="1" s="1"/>
  <c r="BK6200" i="1"/>
  <c r="BI6200" i="1"/>
  <c r="BG6200" i="1"/>
  <c r="BE6200" i="1"/>
  <c r="BC6200" i="1"/>
  <c r="BA6200" i="1"/>
  <c r="AY6200" i="1"/>
  <c r="AW6200" i="1"/>
  <c r="AU6200" i="1"/>
  <c r="AS6200" i="1"/>
  <c r="AM6200" i="1"/>
  <c r="AI6200" i="1"/>
  <c r="AG6200" i="1"/>
  <c r="AE6200" i="1"/>
  <c r="AC6200" i="1"/>
  <c r="AB6200" i="1"/>
  <c r="Z6200" i="1"/>
  <c r="X6200" i="1"/>
  <c r="V6200" i="1"/>
  <c r="BL6199" i="1"/>
  <c r="BM6199" i="1" s="1"/>
  <c r="BL6198" i="1"/>
  <c r="BM6198" i="1" s="1"/>
  <c r="AS6197" i="1"/>
  <c r="AC6197" i="1"/>
  <c r="AB6197" i="1"/>
  <c r="Z6197" i="1"/>
  <c r="X6197" i="1"/>
  <c r="V6197" i="1"/>
  <c r="BL6196" i="1"/>
  <c r="BM6196" i="1" s="1"/>
  <c r="BL6195" i="1"/>
  <c r="BM6195" i="1" s="1"/>
  <c r="BL6194" i="1"/>
  <c r="BM6194" i="1" s="1"/>
  <c r="AS6193" i="1"/>
  <c r="AB6193" i="1"/>
  <c r="Z6193" i="1"/>
  <c r="X6193" i="1"/>
  <c r="V6193" i="1"/>
  <c r="BL6192" i="1"/>
  <c r="BM6192" i="1" s="1"/>
  <c r="BL6191" i="1"/>
  <c r="BM6191" i="1" s="1"/>
  <c r="BL6190" i="1"/>
  <c r="BM6190" i="1" s="1"/>
  <c r="BL6189" i="1"/>
  <c r="BM6189" i="1" s="1"/>
  <c r="BL6188" i="1"/>
  <c r="BM6188" i="1" s="1"/>
  <c r="BL6187" i="1"/>
  <c r="BM6187" i="1" s="1"/>
  <c r="AS6186" i="1"/>
  <c r="BL6186" i="1" s="1"/>
  <c r="BM6186" i="1" s="1"/>
  <c r="BL6185" i="1"/>
  <c r="BM6185" i="1" s="1"/>
  <c r="BL6184" i="1"/>
  <c r="BM6184" i="1" s="1"/>
  <c r="BL6183" i="1"/>
  <c r="BM6183" i="1" s="1"/>
  <c r="AS6182" i="1"/>
  <c r="AC6182" i="1"/>
  <c r="AB6182" i="1"/>
  <c r="Z6182" i="1"/>
  <c r="X6182" i="1"/>
  <c r="V6182" i="1"/>
  <c r="AC6181" i="1"/>
  <c r="AB6181" i="1"/>
  <c r="Z6181" i="1"/>
  <c r="X6181" i="1"/>
  <c r="V6181" i="1"/>
  <c r="BL6180" i="1"/>
  <c r="BM6180" i="1" s="1"/>
  <c r="BL6179" i="1"/>
  <c r="BM6179" i="1" s="1"/>
  <c r="BL6178" i="1"/>
  <c r="BM6178" i="1" s="1"/>
  <c r="AS6177" i="1"/>
  <c r="BL6177" i="1" s="1"/>
  <c r="BM6177" i="1" s="1"/>
  <c r="AS6176" i="1"/>
  <c r="AB6176" i="1"/>
  <c r="Z6176" i="1"/>
  <c r="X6176" i="1"/>
  <c r="V6176" i="1"/>
  <c r="BL6175" i="1"/>
  <c r="BM6175" i="1" s="1"/>
  <c r="BL6174" i="1"/>
  <c r="BM6174" i="1" s="1"/>
  <c r="BL6173" i="1"/>
  <c r="BM6173" i="1" s="1"/>
  <c r="BK6172" i="1"/>
  <c r="BI6172" i="1"/>
  <c r="BG6172" i="1"/>
  <c r="BE6172" i="1"/>
  <c r="BC6172" i="1"/>
  <c r="BA6172" i="1"/>
  <c r="AY6172" i="1"/>
  <c r="AW6172" i="1"/>
  <c r="AU6172" i="1"/>
  <c r="AS6172" i="1"/>
  <c r="AM6172" i="1"/>
  <c r="AI6172" i="1"/>
  <c r="AG6172" i="1"/>
  <c r="AE6172" i="1"/>
  <c r="AC6172" i="1"/>
  <c r="AB6172" i="1"/>
  <c r="Z6172" i="1"/>
  <c r="X6172" i="1"/>
  <c r="V6172" i="1"/>
  <c r="BL6171" i="1"/>
  <c r="BM6171" i="1" s="1"/>
  <c r="BL6170" i="1"/>
  <c r="BM6170" i="1" s="1"/>
  <c r="BL6169" i="1"/>
  <c r="BM6169" i="1" s="1"/>
  <c r="AB6168" i="1"/>
  <c r="Z6168" i="1"/>
  <c r="X6168" i="1"/>
  <c r="V6168" i="1"/>
  <c r="BL6167" i="1"/>
  <c r="BM6167" i="1" s="1"/>
  <c r="BL6166" i="1"/>
  <c r="BM6166" i="1" s="1"/>
  <c r="BL6165" i="1"/>
  <c r="BM6165" i="1" s="1"/>
  <c r="BL6164" i="1"/>
  <c r="BM6164" i="1" s="1"/>
  <c r="BL6163" i="1"/>
  <c r="BM6163" i="1" s="1"/>
  <c r="AS6162" i="1"/>
  <c r="AG6162" i="1"/>
  <c r="AC6162" i="1"/>
  <c r="AB6162" i="1"/>
  <c r="Z6162" i="1"/>
  <c r="X6162" i="1"/>
  <c r="V6162" i="1"/>
  <c r="BL6161" i="1"/>
  <c r="BM6161" i="1" s="1"/>
  <c r="BK6160" i="1"/>
  <c r="BI6160" i="1"/>
  <c r="BG6160" i="1"/>
  <c r="BE6160" i="1"/>
  <c r="BC6160" i="1"/>
  <c r="BA6160" i="1"/>
  <c r="AY6160" i="1"/>
  <c r="AW6160" i="1"/>
  <c r="AU6160" i="1"/>
  <c r="AS6160" i="1"/>
  <c r="AM6160" i="1"/>
  <c r="AI6160" i="1"/>
  <c r="AG6160" i="1"/>
  <c r="AE6160" i="1"/>
  <c r="AC6160" i="1"/>
  <c r="AB6160" i="1"/>
  <c r="Z6160" i="1"/>
  <c r="X6160" i="1"/>
  <c r="V6160" i="1"/>
  <c r="BL6159" i="1"/>
  <c r="BM6159" i="1" s="1"/>
  <c r="BL6158" i="1"/>
  <c r="BM6158" i="1" s="1"/>
  <c r="BL6157" i="1"/>
  <c r="BM6157" i="1" s="1"/>
  <c r="AB6156" i="1"/>
  <c r="Z6156" i="1"/>
  <c r="X6156" i="1"/>
  <c r="V6156" i="1"/>
  <c r="BL6155" i="1"/>
  <c r="BM6155" i="1" s="1"/>
  <c r="AS6154" i="1"/>
  <c r="BL6154" i="1" s="1"/>
  <c r="BM6154" i="1" s="1"/>
  <c r="AC6153" i="1"/>
  <c r="AB6153" i="1"/>
  <c r="Z6153" i="1"/>
  <c r="X6153" i="1"/>
  <c r="V6153" i="1"/>
  <c r="AS6152" i="1"/>
  <c r="BL6152" i="1" s="1"/>
  <c r="BM6152" i="1" s="1"/>
  <c r="BK6151" i="1"/>
  <c r="BI6151" i="1"/>
  <c r="BG6151" i="1"/>
  <c r="BE6151" i="1"/>
  <c r="BC6151" i="1"/>
  <c r="BA6151" i="1"/>
  <c r="AY6151" i="1"/>
  <c r="AW6151" i="1"/>
  <c r="AU6151" i="1"/>
  <c r="AS6151" i="1"/>
  <c r="AM6151" i="1"/>
  <c r="AI6151" i="1"/>
  <c r="AG6151" i="1"/>
  <c r="AE6151" i="1"/>
  <c r="AC6151" i="1"/>
  <c r="AB6151" i="1"/>
  <c r="Z6151" i="1"/>
  <c r="X6151" i="1"/>
  <c r="V6151" i="1"/>
  <c r="BL6150" i="1"/>
  <c r="BM6150" i="1" s="1"/>
  <c r="AS6149" i="1"/>
  <c r="BL6149" i="1" s="1"/>
  <c r="BM6149" i="1" s="1"/>
  <c r="AB6148" i="1"/>
  <c r="Z6148" i="1"/>
  <c r="X6148" i="1"/>
  <c r="V6148" i="1"/>
  <c r="BL6147" i="1"/>
  <c r="BM6147" i="1" s="1"/>
  <c r="BL6146" i="1"/>
  <c r="BM6146" i="1" s="1"/>
  <c r="BL6145" i="1"/>
  <c r="BM6145" i="1" s="1"/>
  <c r="BL6144" i="1"/>
  <c r="BM6144" i="1" s="1"/>
  <c r="AS6143" i="1"/>
  <c r="AG6143" i="1"/>
  <c r="AC6143" i="1"/>
  <c r="AB6143" i="1"/>
  <c r="Z6143" i="1"/>
  <c r="X6143" i="1"/>
  <c r="V6143" i="1"/>
  <c r="BL6142" i="1"/>
  <c r="BM6142" i="1" s="1"/>
  <c r="BL6141" i="1"/>
  <c r="BM6141" i="1" s="1"/>
  <c r="BL6140" i="1"/>
  <c r="BM6140" i="1" s="1"/>
  <c r="BL6139" i="1"/>
  <c r="BM6139" i="1" s="1"/>
  <c r="BL6138" i="1"/>
  <c r="BM6138" i="1" s="1"/>
  <c r="BL6137" i="1"/>
  <c r="BM6137" i="1" s="1"/>
  <c r="BL6136" i="1"/>
  <c r="BM6136" i="1" s="1"/>
  <c r="BL6135" i="1"/>
  <c r="BM6135" i="1" s="1"/>
  <c r="BL6134" i="1"/>
  <c r="BM6134" i="1" s="1"/>
  <c r="BL6133" i="1"/>
  <c r="BM6133" i="1" s="1"/>
  <c r="BL6132" i="1"/>
  <c r="BM6132" i="1" s="1"/>
  <c r="AB6131" i="1"/>
  <c r="Z6131" i="1"/>
  <c r="X6131" i="1"/>
  <c r="V6131" i="1"/>
  <c r="AS6130" i="1"/>
  <c r="BL6130" i="1" s="1"/>
  <c r="BM6130" i="1" s="1"/>
  <c r="BL6129" i="1"/>
  <c r="BM6129" i="1" s="1"/>
  <c r="BL6128" i="1"/>
  <c r="BM6128" i="1" s="1"/>
  <c r="BL6127" i="1"/>
  <c r="BM6127" i="1" s="1"/>
  <c r="AS6126" i="1"/>
  <c r="BL6126" i="1" s="1"/>
  <c r="BM6126" i="1" s="1"/>
  <c r="AS6125" i="1"/>
  <c r="BL6125" i="1" s="1"/>
  <c r="BM6125" i="1" s="1"/>
  <c r="BL6124" i="1"/>
  <c r="BM6124" i="1" s="1"/>
  <c r="BL6123" i="1"/>
  <c r="BM6123" i="1" s="1"/>
  <c r="AS6122" i="1"/>
  <c r="BL6122" i="1" s="1"/>
  <c r="BM6122" i="1" s="1"/>
  <c r="AS6121" i="1"/>
  <c r="AB6121" i="1"/>
  <c r="Z6121" i="1"/>
  <c r="X6121" i="1"/>
  <c r="V6121" i="1"/>
  <c r="BL6120" i="1"/>
  <c r="BM6120" i="1" s="1"/>
  <c r="BL6119" i="1"/>
  <c r="BM6119" i="1" s="1"/>
  <c r="BL6118" i="1"/>
  <c r="BM6118" i="1" s="1"/>
  <c r="BL6117" i="1"/>
  <c r="BM6117" i="1" s="1"/>
  <c r="AS6116" i="1"/>
  <c r="AG6116" i="1"/>
  <c r="AC6116" i="1"/>
  <c r="AB6116" i="1"/>
  <c r="Z6116" i="1"/>
  <c r="X6116" i="1"/>
  <c r="V6116" i="1"/>
  <c r="BK6115" i="1"/>
  <c r="BI6115" i="1"/>
  <c r="BG6115" i="1"/>
  <c r="BE6115" i="1"/>
  <c r="BC6115" i="1"/>
  <c r="BA6115" i="1"/>
  <c r="AY6115" i="1"/>
  <c r="AW6115" i="1"/>
  <c r="AU6115" i="1"/>
  <c r="AS6115" i="1"/>
  <c r="AM6115" i="1"/>
  <c r="AI6115" i="1"/>
  <c r="AG6115" i="1"/>
  <c r="AE6115" i="1"/>
  <c r="AC6115" i="1"/>
  <c r="AB6115" i="1"/>
  <c r="Z6115" i="1"/>
  <c r="X6115" i="1"/>
  <c r="V6115" i="1"/>
  <c r="BL6114" i="1"/>
  <c r="BM6114" i="1" s="1"/>
  <c r="BL6113" i="1"/>
  <c r="BM6113" i="1" s="1"/>
  <c r="AS6112" i="1"/>
  <c r="BL6112" i="1" s="1"/>
  <c r="BM6112" i="1" s="1"/>
  <c r="BL6111" i="1"/>
  <c r="BM6111" i="1" s="1"/>
  <c r="AC6110" i="1"/>
  <c r="AB6110" i="1"/>
  <c r="Z6110" i="1"/>
  <c r="X6110" i="1"/>
  <c r="V6110" i="1"/>
  <c r="BL6109" i="1"/>
  <c r="BM6109" i="1" s="1"/>
  <c r="AS6108" i="1"/>
  <c r="BL6108" i="1" s="1"/>
  <c r="BM6108" i="1" s="1"/>
  <c r="AS6107" i="1"/>
  <c r="AG6107" i="1"/>
  <c r="AC6107" i="1"/>
  <c r="AB6107" i="1"/>
  <c r="Z6107" i="1"/>
  <c r="X6107" i="1"/>
  <c r="V6107" i="1"/>
  <c r="BK6106" i="1"/>
  <c r="BI6106" i="1"/>
  <c r="BG6106" i="1"/>
  <c r="BE6106" i="1"/>
  <c r="BC6106" i="1"/>
  <c r="BA6106" i="1"/>
  <c r="AY6106" i="1"/>
  <c r="AW6106" i="1"/>
  <c r="AU6106" i="1"/>
  <c r="AS6106" i="1"/>
  <c r="AM6106" i="1"/>
  <c r="AI6106" i="1"/>
  <c r="AG6106" i="1"/>
  <c r="AE6106" i="1"/>
  <c r="AC6106" i="1"/>
  <c r="AB6106" i="1"/>
  <c r="Z6106" i="1"/>
  <c r="X6106" i="1"/>
  <c r="V6106" i="1"/>
  <c r="AS6105" i="1"/>
  <c r="BL6105" i="1" s="1"/>
  <c r="BM6105" i="1" s="1"/>
  <c r="AS6104" i="1"/>
  <c r="BL6104" i="1" s="1"/>
  <c r="BM6104" i="1" s="1"/>
  <c r="BL6103" i="1"/>
  <c r="BM6103" i="1" s="1"/>
  <c r="AS6102" i="1"/>
  <c r="AG6102" i="1"/>
  <c r="AC6102" i="1"/>
  <c r="AB6102" i="1"/>
  <c r="Z6102" i="1"/>
  <c r="X6102" i="1"/>
  <c r="V6102" i="1"/>
  <c r="BL6101" i="1"/>
  <c r="BM6101" i="1" s="1"/>
  <c r="BL6100" i="1"/>
  <c r="BM6100" i="1" s="1"/>
  <c r="AB6099" i="1"/>
  <c r="Z6099" i="1"/>
  <c r="X6099" i="1"/>
  <c r="V6099" i="1"/>
  <c r="BL6098" i="1"/>
  <c r="BM6098" i="1" s="1"/>
  <c r="BL6097" i="1"/>
  <c r="BM6097" i="1" s="1"/>
  <c r="BL6096" i="1"/>
  <c r="BM6096" i="1" s="1"/>
  <c r="BL6095" i="1"/>
  <c r="BM6095" i="1" s="1"/>
  <c r="BL6094" i="1"/>
  <c r="BM6094" i="1" s="1"/>
  <c r="BL6093" i="1"/>
  <c r="BM6093" i="1" s="1"/>
  <c r="BL6092" i="1"/>
  <c r="BM6092" i="1" s="1"/>
  <c r="BL6091" i="1"/>
  <c r="BM6091" i="1" s="1"/>
  <c r="BL6090" i="1"/>
  <c r="BM6090" i="1" s="1"/>
  <c r="BL6089" i="1"/>
  <c r="BM6089" i="1" s="1"/>
  <c r="BL6088" i="1"/>
  <c r="BM6088" i="1" s="1"/>
  <c r="BL6087" i="1"/>
  <c r="BM6087" i="1" s="1"/>
  <c r="BL6086" i="1"/>
  <c r="BM6086" i="1" s="1"/>
  <c r="BL6085" i="1"/>
  <c r="BM6085" i="1" s="1"/>
  <c r="BL6084" i="1"/>
  <c r="BM6084" i="1" s="1"/>
  <c r="AC6083" i="1"/>
  <c r="AB6083" i="1"/>
  <c r="Z6083" i="1"/>
  <c r="X6083" i="1"/>
  <c r="V6083" i="1"/>
  <c r="BL6082" i="1"/>
  <c r="BM6082" i="1" s="1"/>
  <c r="BL6081" i="1"/>
  <c r="BM6081" i="1" s="1"/>
  <c r="BL6080" i="1"/>
  <c r="BM6080" i="1" s="1"/>
  <c r="BL6079" i="1"/>
  <c r="BM6079" i="1" s="1"/>
  <c r="AB6078" i="1"/>
  <c r="Z6078" i="1"/>
  <c r="X6078" i="1"/>
  <c r="V6078" i="1"/>
  <c r="AS6077" i="1"/>
  <c r="AC6077" i="1"/>
  <c r="AB6077" i="1"/>
  <c r="Z6077" i="1"/>
  <c r="X6077" i="1"/>
  <c r="V6077" i="1"/>
  <c r="AS6076" i="1"/>
  <c r="BL6076" i="1" s="1"/>
  <c r="BM6076" i="1" s="1"/>
  <c r="BL6075" i="1"/>
  <c r="BM6075" i="1" s="1"/>
  <c r="AS6074" i="1"/>
  <c r="BL6074" i="1" s="1"/>
  <c r="BM6074" i="1" s="1"/>
  <c r="BL6073" i="1"/>
  <c r="BM6073" i="1" s="1"/>
  <c r="BL6072" i="1"/>
  <c r="BM6072" i="1" s="1"/>
  <c r="BL6071" i="1"/>
  <c r="BM6071" i="1" s="1"/>
  <c r="BL6070" i="1"/>
  <c r="BM6070" i="1" s="1"/>
  <c r="BL6069" i="1"/>
  <c r="BM6069" i="1" s="1"/>
  <c r="BL6068" i="1"/>
  <c r="BM6068" i="1" s="1"/>
  <c r="BL6067" i="1"/>
  <c r="BM6067" i="1" s="1"/>
  <c r="BL6066" i="1"/>
  <c r="BM6066" i="1" s="1"/>
  <c r="BL6065" i="1"/>
  <c r="BM6065" i="1" s="1"/>
  <c r="AC6064" i="1"/>
  <c r="AB6064" i="1"/>
  <c r="Z6064" i="1"/>
  <c r="X6064" i="1"/>
  <c r="V6064" i="1"/>
  <c r="BL6063" i="1"/>
  <c r="BM6063" i="1" s="1"/>
  <c r="BL6062" i="1"/>
  <c r="BM6062" i="1" s="1"/>
  <c r="BL6061" i="1"/>
  <c r="BM6061" i="1" s="1"/>
  <c r="AS6060" i="1"/>
  <c r="AB6060" i="1"/>
  <c r="Z6060" i="1"/>
  <c r="X6060" i="1"/>
  <c r="V6060" i="1"/>
  <c r="BL6059" i="1"/>
  <c r="BM6059" i="1" s="1"/>
  <c r="AC6058" i="1"/>
  <c r="AB6058" i="1"/>
  <c r="Z6058" i="1"/>
  <c r="X6058" i="1"/>
  <c r="V6058" i="1"/>
  <c r="BL6057" i="1"/>
  <c r="BM6057" i="1" s="1"/>
  <c r="AB6056" i="1"/>
  <c r="Z6056" i="1"/>
  <c r="X6056" i="1"/>
  <c r="V6056" i="1"/>
  <c r="BL6055" i="1"/>
  <c r="BM6055" i="1" s="1"/>
  <c r="BL6054" i="1"/>
  <c r="BM6054" i="1" s="1"/>
  <c r="AS6053" i="1"/>
  <c r="AB6053" i="1"/>
  <c r="Z6053" i="1"/>
  <c r="X6053" i="1"/>
  <c r="V6053" i="1"/>
  <c r="BL6052" i="1"/>
  <c r="BM6052" i="1" s="1"/>
  <c r="BL6051" i="1"/>
  <c r="BM6051" i="1" s="1"/>
  <c r="BL6050" i="1"/>
  <c r="BM6050" i="1" s="1"/>
  <c r="AS6049" i="1"/>
  <c r="AG6049" i="1"/>
  <c r="AC6049" i="1"/>
  <c r="AB6049" i="1"/>
  <c r="Z6049" i="1"/>
  <c r="X6049" i="1"/>
  <c r="V6049" i="1"/>
  <c r="BL6048" i="1"/>
  <c r="BM6048" i="1" s="1"/>
  <c r="BL6047" i="1"/>
  <c r="BM6047" i="1" s="1"/>
  <c r="AS6046" i="1"/>
  <c r="BL6046" i="1" s="1"/>
  <c r="BM6046" i="1" s="1"/>
  <c r="BL6045" i="1"/>
  <c r="BM6045" i="1" s="1"/>
  <c r="BL6044" i="1"/>
  <c r="BM6044" i="1" s="1"/>
  <c r="AB6043" i="1"/>
  <c r="Z6043" i="1"/>
  <c r="X6043" i="1"/>
  <c r="V6043" i="1"/>
  <c r="BL6042" i="1"/>
  <c r="BM6042" i="1" s="1"/>
  <c r="AS6041" i="1"/>
  <c r="BL6041" i="1" s="1"/>
  <c r="BM6041" i="1" s="1"/>
  <c r="BL6040" i="1"/>
  <c r="BM6040" i="1" s="1"/>
  <c r="BL6039" i="1"/>
  <c r="BM6039" i="1" s="1"/>
  <c r="AS6038" i="1"/>
  <c r="BL6038" i="1" s="1"/>
  <c r="BM6038" i="1" s="1"/>
  <c r="BL6037" i="1"/>
  <c r="BM6037" i="1" s="1"/>
  <c r="AB6036" i="1"/>
  <c r="Z6036" i="1"/>
  <c r="X6036" i="1"/>
  <c r="V6036" i="1"/>
  <c r="BL6035" i="1"/>
  <c r="BM6035" i="1" s="1"/>
  <c r="AS6034" i="1"/>
  <c r="AB6034" i="1"/>
  <c r="Z6034" i="1"/>
  <c r="X6034" i="1"/>
  <c r="V6034" i="1"/>
  <c r="BL6033" i="1"/>
  <c r="BM6033" i="1" s="1"/>
  <c r="AS6032" i="1"/>
  <c r="BL6032" i="1" s="1"/>
  <c r="BM6032" i="1" s="1"/>
  <c r="AS6031" i="1"/>
  <c r="AC6031" i="1"/>
  <c r="AB6031" i="1"/>
  <c r="Z6031" i="1"/>
  <c r="X6031" i="1"/>
  <c r="V6031" i="1"/>
  <c r="BL6030" i="1"/>
  <c r="BM6030" i="1" s="1"/>
  <c r="BL6029" i="1"/>
  <c r="BM6029" i="1" s="1"/>
  <c r="BL6028" i="1"/>
  <c r="BM6028" i="1" s="1"/>
  <c r="BL6027" i="1"/>
  <c r="BM6027" i="1" s="1"/>
  <c r="BL6026" i="1"/>
  <c r="BM6026" i="1" s="1"/>
  <c r="BL6025" i="1"/>
  <c r="BM6025" i="1" s="1"/>
  <c r="BL6024" i="1"/>
  <c r="BM6024" i="1" s="1"/>
  <c r="AS6023" i="1"/>
  <c r="BL6023" i="1" s="1"/>
  <c r="BM6023" i="1" s="1"/>
  <c r="BL6022" i="1"/>
  <c r="BM6022" i="1" s="1"/>
  <c r="BL6021" i="1"/>
  <c r="BM6021" i="1" s="1"/>
  <c r="BL6020" i="1"/>
  <c r="BM6020" i="1" s="1"/>
  <c r="BL6019" i="1"/>
  <c r="BM6019" i="1" s="1"/>
  <c r="BL6018" i="1"/>
  <c r="BM6018" i="1" s="1"/>
  <c r="AB6017" i="1"/>
  <c r="Z6017" i="1"/>
  <c r="X6017" i="1"/>
  <c r="V6017" i="1"/>
  <c r="BL6016" i="1"/>
  <c r="BM6016" i="1" s="1"/>
  <c r="BL6015" i="1"/>
  <c r="BM6015" i="1" s="1"/>
  <c r="BL6014" i="1"/>
  <c r="BM6014" i="1" s="1"/>
  <c r="BL6013" i="1"/>
  <c r="BM6013" i="1" s="1"/>
  <c r="BL6012" i="1"/>
  <c r="BM6012" i="1" s="1"/>
  <c r="BL6011" i="1"/>
  <c r="BM6011" i="1" s="1"/>
  <c r="BL6010" i="1"/>
  <c r="BM6010" i="1" s="1"/>
  <c r="BL6009" i="1"/>
  <c r="BM6009" i="1" s="1"/>
  <c r="AS6008" i="1"/>
  <c r="AC6008" i="1"/>
  <c r="AB6008" i="1"/>
  <c r="Z6008" i="1"/>
  <c r="X6008" i="1"/>
  <c r="V6008" i="1"/>
  <c r="BL6007" i="1"/>
  <c r="BM6007" i="1" s="1"/>
  <c r="AS6006" i="1"/>
  <c r="BL6006" i="1" s="1"/>
  <c r="BM6006" i="1" s="1"/>
  <c r="BL6005" i="1"/>
  <c r="BM6005" i="1" s="1"/>
  <c r="BL6004" i="1"/>
  <c r="BM6004" i="1" s="1"/>
  <c r="BL6003" i="1"/>
  <c r="BM6003" i="1" s="1"/>
  <c r="AB6002" i="1"/>
  <c r="Z6002" i="1"/>
  <c r="X6002" i="1"/>
  <c r="V6002" i="1"/>
  <c r="BL6001" i="1"/>
  <c r="BM6001" i="1" s="1"/>
  <c r="AS6000" i="1"/>
  <c r="BL6000" i="1" s="1"/>
  <c r="BM6000" i="1" s="1"/>
  <c r="BL5999" i="1"/>
  <c r="BM5999" i="1" s="1"/>
  <c r="BL5998" i="1"/>
  <c r="BM5998" i="1" s="1"/>
  <c r="BL5997" i="1"/>
  <c r="BM5997" i="1" s="1"/>
  <c r="BL5996" i="1"/>
  <c r="BM5996" i="1" s="1"/>
  <c r="BL5995" i="1"/>
  <c r="BM5995" i="1" s="1"/>
  <c r="BL5994" i="1"/>
  <c r="BM5994" i="1" s="1"/>
  <c r="BL5993" i="1"/>
  <c r="BM5993" i="1" s="1"/>
  <c r="BL5992" i="1"/>
  <c r="BM5992" i="1" s="1"/>
  <c r="BL5991" i="1"/>
  <c r="BM5991" i="1" s="1"/>
  <c r="AB5990" i="1"/>
  <c r="Z5990" i="1"/>
  <c r="X5990" i="1"/>
  <c r="V5990" i="1"/>
  <c r="BL5989" i="1"/>
  <c r="BM5989" i="1" s="1"/>
  <c r="BL5988" i="1"/>
  <c r="BM5988" i="1" s="1"/>
  <c r="BL5987" i="1"/>
  <c r="BM5987" i="1" s="1"/>
  <c r="BL5986" i="1"/>
  <c r="BM5986" i="1" s="1"/>
  <c r="BL5985" i="1"/>
  <c r="BM5985" i="1" s="1"/>
  <c r="BL5984" i="1"/>
  <c r="BM5984" i="1" s="1"/>
  <c r="BL5983" i="1"/>
  <c r="BM5983" i="1" s="1"/>
  <c r="AS5982" i="1"/>
  <c r="BL5982" i="1" s="1"/>
  <c r="BM5982" i="1" s="1"/>
  <c r="BL5981" i="1"/>
  <c r="BM5981" i="1" s="1"/>
  <c r="BL5980" i="1"/>
  <c r="BM5980" i="1" s="1"/>
  <c r="BL5979" i="1"/>
  <c r="BM5979" i="1" s="1"/>
  <c r="BL5978" i="1"/>
  <c r="BM5978" i="1" s="1"/>
  <c r="BL5977" i="1"/>
  <c r="BM5977" i="1" s="1"/>
  <c r="BL5976" i="1"/>
  <c r="BM5976" i="1" s="1"/>
  <c r="BL5975" i="1"/>
  <c r="BM5975" i="1" s="1"/>
  <c r="BL5974" i="1"/>
  <c r="BM5974" i="1" s="1"/>
  <c r="BL5973" i="1"/>
  <c r="BM5973" i="1" s="1"/>
  <c r="BL5972" i="1"/>
  <c r="BM5972" i="1" s="1"/>
  <c r="BK5971" i="1"/>
  <c r="BI5971" i="1"/>
  <c r="BG5971" i="1"/>
  <c r="BE5971" i="1"/>
  <c r="BC5971" i="1"/>
  <c r="BA5971" i="1"/>
  <c r="AY5971" i="1"/>
  <c r="AW5971" i="1"/>
  <c r="AU5971" i="1"/>
  <c r="AS5971" i="1"/>
  <c r="AM5971" i="1"/>
  <c r="AI5971" i="1"/>
  <c r="AG5971" i="1"/>
  <c r="AE5971" i="1"/>
  <c r="AC5971" i="1"/>
  <c r="AB5971" i="1"/>
  <c r="Z5971" i="1"/>
  <c r="X5971" i="1"/>
  <c r="V5971" i="1"/>
  <c r="BL5970" i="1"/>
  <c r="BM5970" i="1" s="1"/>
  <c r="BL5969" i="1"/>
  <c r="BM5969" i="1" s="1"/>
  <c r="BL5968" i="1"/>
  <c r="BM5968" i="1" s="1"/>
  <c r="AS5967" i="1"/>
  <c r="BL5967" i="1" s="1"/>
  <c r="BM5967" i="1" s="1"/>
  <c r="BL5966" i="1"/>
  <c r="BM5966" i="1" s="1"/>
  <c r="AS5965" i="1"/>
  <c r="BL5965" i="1" s="1"/>
  <c r="BM5965" i="1" s="1"/>
  <c r="BL5964" i="1"/>
  <c r="BM5964" i="1" s="1"/>
  <c r="BL5963" i="1"/>
  <c r="BM5963" i="1" s="1"/>
  <c r="BL5962" i="1"/>
  <c r="BM5962" i="1" s="1"/>
  <c r="BL5961" i="1"/>
  <c r="BM5961" i="1" s="1"/>
  <c r="BL5960" i="1"/>
  <c r="BM5960" i="1" s="1"/>
  <c r="BL5959" i="1"/>
  <c r="BM5959" i="1" s="1"/>
  <c r="BL5958" i="1"/>
  <c r="BM5958" i="1" s="1"/>
  <c r="BL5957" i="1"/>
  <c r="BM5957" i="1" s="1"/>
  <c r="BL5956" i="1"/>
  <c r="BM5956" i="1" s="1"/>
  <c r="AS5955" i="1"/>
  <c r="AG5955" i="1"/>
  <c r="AC5955" i="1"/>
  <c r="AB5955" i="1"/>
  <c r="Z5955" i="1"/>
  <c r="X5955" i="1"/>
  <c r="V5955" i="1"/>
  <c r="AS5954" i="1"/>
  <c r="BL5954" i="1" s="1"/>
  <c r="BM5954" i="1" s="1"/>
  <c r="BL5953" i="1"/>
  <c r="BM5953" i="1" s="1"/>
  <c r="BL5952" i="1"/>
  <c r="BM5952" i="1" s="1"/>
  <c r="BL5951" i="1"/>
  <c r="BM5951" i="1" s="1"/>
  <c r="BK5950" i="1"/>
  <c r="BI5950" i="1"/>
  <c r="BG5950" i="1"/>
  <c r="BE5950" i="1"/>
  <c r="BC5950" i="1"/>
  <c r="BA5950" i="1"/>
  <c r="AY5950" i="1"/>
  <c r="AW5950" i="1"/>
  <c r="AU5950" i="1"/>
  <c r="AS5950" i="1"/>
  <c r="AM5950" i="1"/>
  <c r="AI5950" i="1"/>
  <c r="AG5950" i="1"/>
  <c r="AE5950" i="1"/>
  <c r="AC5950" i="1"/>
  <c r="AB5950" i="1"/>
  <c r="Z5950" i="1"/>
  <c r="X5950" i="1"/>
  <c r="V5950" i="1"/>
  <c r="BL5949" i="1"/>
  <c r="BM5949" i="1" s="1"/>
  <c r="BL5948" i="1"/>
  <c r="BM5948" i="1" s="1"/>
  <c r="BL5947" i="1"/>
  <c r="BM5947" i="1" s="1"/>
  <c r="BL5946" i="1"/>
  <c r="BM5946" i="1" s="1"/>
  <c r="BL5945" i="1"/>
  <c r="BM5945" i="1" s="1"/>
  <c r="BL5944" i="1"/>
  <c r="BM5944" i="1" s="1"/>
  <c r="BL5943" i="1"/>
  <c r="BM5943" i="1" s="1"/>
  <c r="BL5942" i="1"/>
  <c r="BM5942" i="1" s="1"/>
  <c r="AS5941" i="1"/>
  <c r="BL5941" i="1" s="1"/>
  <c r="BM5941" i="1" s="1"/>
  <c r="BL5940" i="1"/>
  <c r="BM5940" i="1" s="1"/>
  <c r="AS5939" i="1"/>
  <c r="AC5939" i="1"/>
  <c r="AB5939" i="1"/>
  <c r="Z5939" i="1"/>
  <c r="X5939" i="1"/>
  <c r="V5939" i="1"/>
  <c r="BL5938" i="1"/>
  <c r="BM5938" i="1" s="1"/>
  <c r="BL5937" i="1"/>
  <c r="BM5937" i="1" s="1"/>
  <c r="AS5936" i="1"/>
  <c r="BL5936" i="1" s="1"/>
  <c r="BM5936" i="1" s="1"/>
  <c r="AS5935" i="1"/>
  <c r="AB5935" i="1"/>
  <c r="Z5935" i="1"/>
  <c r="X5935" i="1"/>
  <c r="V5935" i="1"/>
  <c r="BK5934" i="1"/>
  <c r="BI5934" i="1"/>
  <c r="BG5934" i="1"/>
  <c r="BE5934" i="1"/>
  <c r="BC5934" i="1"/>
  <c r="BA5934" i="1"/>
  <c r="AY5934" i="1"/>
  <c r="AW5934" i="1"/>
  <c r="AU5934" i="1"/>
  <c r="AS5934" i="1"/>
  <c r="AM5934" i="1"/>
  <c r="AI5934" i="1"/>
  <c r="AG5934" i="1"/>
  <c r="AE5934" i="1"/>
  <c r="AC5934" i="1"/>
  <c r="AB5934" i="1"/>
  <c r="Z5934" i="1"/>
  <c r="X5934" i="1"/>
  <c r="V5934" i="1"/>
  <c r="BL5933" i="1"/>
  <c r="BM5933" i="1" s="1"/>
  <c r="BL5932" i="1"/>
  <c r="BM5932" i="1" s="1"/>
  <c r="BL5931" i="1"/>
  <c r="BM5931" i="1" s="1"/>
  <c r="BL5930" i="1"/>
  <c r="BM5930" i="1" s="1"/>
  <c r="BL5929" i="1"/>
  <c r="BM5929" i="1" s="1"/>
  <c r="AS5928" i="1"/>
  <c r="BL5928" i="1" s="1"/>
  <c r="BM5928" i="1" s="1"/>
  <c r="BL5927" i="1"/>
  <c r="BM5927" i="1" s="1"/>
  <c r="BL5926" i="1"/>
  <c r="BM5926" i="1" s="1"/>
  <c r="BL5925" i="1"/>
  <c r="BM5925" i="1" s="1"/>
  <c r="BL5924" i="1"/>
  <c r="BM5924" i="1" s="1"/>
  <c r="AB5923" i="1"/>
  <c r="Z5923" i="1"/>
  <c r="X5923" i="1"/>
  <c r="V5923" i="1"/>
  <c r="BL5922" i="1"/>
  <c r="BM5922" i="1" s="1"/>
  <c r="BL5921" i="1"/>
  <c r="BM5921" i="1" s="1"/>
  <c r="BL5920" i="1"/>
  <c r="BM5920" i="1" s="1"/>
  <c r="AB5919" i="1"/>
  <c r="Z5919" i="1"/>
  <c r="X5919" i="1"/>
  <c r="V5919" i="1"/>
  <c r="BL5918" i="1"/>
  <c r="BM5918" i="1" s="1"/>
  <c r="BL5917" i="1"/>
  <c r="BM5917" i="1" s="1"/>
  <c r="BL5916" i="1"/>
  <c r="BM5916" i="1" s="1"/>
  <c r="AB5915" i="1"/>
  <c r="Z5915" i="1"/>
  <c r="X5915" i="1"/>
  <c r="V5915" i="1"/>
  <c r="BL5914" i="1"/>
  <c r="BM5914" i="1" s="1"/>
  <c r="BL5913" i="1"/>
  <c r="BM5913" i="1" s="1"/>
  <c r="BL5912" i="1"/>
  <c r="BM5912" i="1" s="1"/>
  <c r="BL5911" i="1"/>
  <c r="BM5911" i="1" s="1"/>
  <c r="AC5910" i="1"/>
  <c r="AB5910" i="1"/>
  <c r="Z5910" i="1"/>
  <c r="X5910" i="1"/>
  <c r="V5910" i="1"/>
  <c r="BL5909" i="1"/>
  <c r="BM5909" i="1" s="1"/>
  <c r="BL5908" i="1"/>
  <c r="BM5908" i="1" s="1"/>
  <c r="BL5907" i="1"/>
  <c r="BM5907" i="1" s="1"/>
  <c r="BL5906" i="1"/>
  <c r="BM5906" i="1" s="1"/>
  <c r="BL5905" i="1"/>
  <c r="BM5905" i="1" s="1"/>
  <c r="BL5904" i="1"/>
  <c r="BM5904" i="1" s="1"/>
  <c r="AS5903" i="1"/>
  <c r="AC5903" i="1"/>
  <c r="AB5903" i="1"/>
  <c r="Z5903" i="1"/>
  <c r="X5903" i="1"/>
  <c r="V5903" i="1"/>
  <c r="BL5902" i="1"/>
  <c r="BM5902" i="1" s="1"/>
  <c r="BL5901" i="1"/>
  <c r="BM5901" i="1" s="1"/>
  <c r="BL5900" i="1"/>
  <c r="BM5900" i="1" s="1"/>
  <c r="BL5899" i="1"/>
  <c r="BM5899" i="1" s="1"/>
  <c r="BL5898" i="1"/>
  <c r="BM5898" i="1" s="1"/>
  <c r="AB5897" i="1"/>
  <c r="Z5897" i="1"/>
  <c r="X5897" i="1"/>
  <c r="V5897" i="1"/>
  <c r="BL5896" i="1"/>
  <c r="BM5896" i="1" s="1"/>
  <c r="AS5895" i="1"/>
  <c r="AG5895" i="1"/>
  <c r="AC5895" i="1"/>
  <c r="AB5895" i="1"/>
  <c r="Z5895" i="1"/>
  <c r="X5895" i="1"/>
  <c r="V5895" i="1"/>
  <c r="BL5894" i="1"/>
  <c r="BM5894" i="1" s="1"/>
  <c r="AS5893" i="1"/>
  <c r="BL5893" i="1" s="1"/>
  <c r="BM5893" i="1" s="1"/>
  <c r="BL5892" i="1"/>
  <c r="BM5892" i="1" s="1"/>
  <c r="BL5891" i="1"/>
  <c r="BM5891" i="1" s="1"/>
  <c r="BL5890" i="1"/>
  <c r="BM5890" i="1" s="1"/>
  <c r="BL5889" i="1"/>
  <c r="BM5889" i="1" s="1"/>
  <c r="AS5888" i="1"/>
  <c r="BL5888" i="1" s="1"/>
  <c r="BM5888" i="1" s="1"/>
  <c r="AB5887" i="1"/>
  <c r="Z5887" i="1"/>
  <c r="X5887" i="1"/>
  <c r="V5887" i="1"/>
  <c r="BL5886" i="1"/>
  <c r="BM5886" i="1" s="1"/>
  <c r="BL5885" i="1"/>
  <c r="BM5885" i="1" s="1"/>
  <c r="AB5884" i="1"/>
  <c r="Z5884" i="1"/>
  <c r="X5884" i="1"/>
  <c r="V5884" i="1"/>
  <c r="AC5883" i="1"/>
  <c r="AB5883" i="1"/>
  <c r="Z5883" i="1"/>
  <c r="X5883" i="1"/>
  <c r="V5883" i="1"/>
  <c r="BL5882" i="1"/>
  <c r="BM5882" i="1" s="1"/>
  <c r="BL5881" i="1"/>
  <c r="BM5881" i="1" s="1"/>
  <c r="BL5880" i="1"/>
  <c r="BM5880" i="1" s="1"/>
  <c r="BL5879" i="1"/>
  <c r="BM5879" i="1" s="1"/>
  <c r="BL5878" i="1"/>
  <c r="BM5878" i="1" s="1"/>
  <c r="BL5877" i="1"/>
  <c r="BM5877" i="1" s="1"/>
  <c r="BK5876" i="1"/>
  <c r="BI5876" i="1"/>
  <c r="BG5876" i="1"/>
  <c r="BE5876" i="1"/>
  <c r="BC5876" i="1"/>
  <c r="BA5876" i="1"/>
  <c r="AY5876" i="1"/>
  <c r="AW5876" i="1"/>
  <c r="AU5876" i="1"/>
  <c r="AS5876" i="1"/>
  <c r="AM5876" i="1"/>
  <c r="AI5876" i="1"/>
  <c r="AG5876" i="1"/>
  <c r="AE5876" i="1"/>
  <c r="AC5876" i="1"/>
  <c r="AB5876" i="1"/>
  <c r="Z5876" i="1"/>
  <c r="X5876" i="1"/>
  <c r="V5876" i="1"/>
  <c r="AS5875" i="1"/>
  <c r="BL5875" i="1" s="1"/>
  <c r="BM5875" i="1" s="1"/>
  <c r="BL5874" i="1"/>
  <c r="BM5874" i="1" s="1"/>
  <c r="BL5873" i="1"/>
  <c r="BM5873" i="1" s="1"/>
  <c r="BL5872" i="1"/>
  <c r="BM5872" i="1" s="1"/>
  <c r="BL5871" i="1"/>
  <c r="BM5871" i="1" s="1"/>
  <c r="AS5870" i="1"/>
  <c r="AB5870" i="1"/>
  <c r="Z5870" i="1"/>
  <c r="X5870" i="1"/>
  <c r="V5870" i="1"/>
  <c r="AS5869" i="1"/>
  <c r="BL5869" i="1" s="1"/>
  <c r="BM5869" i="1" s="1"/>
  <c r="BL5868" i="1"/>
  <c r="BM5868" i="1" s="1"/>
  <c r="BL5867" i="1"/>
  <c r="BM5867" i="1" s="1"/>
  <c r="BL5866" i="1"/>
  <c r="BM5866" i="1" s="1"/>
  <c r="AS5865" i="1"/>
  <c r="BL5865" i="1" s="1"/>
  <c r="BM5865" i="1" s="1"/>
  <c r="AS5864" i="1"/>
  <c r="BL5864" i="1" s="1"/>
  <c r="BM5864" i="1" s="1"/>
  <c r="BL5863" i="1"/>
  <c r="BM5863" i="1" s="1"/>
  <c r="BL5862" i="1"/>
  <c r="BM5862" i="1" s="1"/>
  <c r="BL5861" i="1"/>
  <c r="BM5861" i="1" s="1"/>
  <c r="BL5860" i="1"/>
  <c r="BM5860" i="1" s="1"/>
  <c r="BL5859" i="1"/>
  <c r="BM5859" i="1" s="1"/>
  <c r="AB5858" i="1"/>
  <c r="Z5858" i="1"/>
  <c r="X5858" i="1"/>
  <c r="V5858" i="1"/>
  <c r="BL5857" i="1"/>
  <c r="BM5857" i="1" s="1"/>
  <c r="BK5856" i="1"/>
  <c r="BI5856" i="1"/>
  <c r="BG5856" i="1"/>
  <c r="BE5856" i="1"/>
  <c r="BC5856" i="1"/>
  <c r="BA5856" i="1"/>
  <c r="AY5856" i="1"/>
  <c r="AW5856" i="1"/>
  <c r="AU5856" i="1"/>
  <c r="AS5856" i="1"/>
  <c r="AM5856" i="1"/>
  <c r="AI5856" i="1"/>
  <c r="AG5856" i="1"/>
  <c r="AE5856" i="1"/>
  <c r="AC5856" i="1"/>
  <c r="AB5856" i="1"/>
  <c r="Z5856" i="1"/>
  <c r="X5856" i="1"/>
  <c r="V5856" i="1"/>
  <c r="BL5855" i="1"/>
  <c r="BM5855" i="1" s="1"/>
  <c r="AS5854" i="1"/>
  <c r="BL5854" i="1" s="1"/>
  <c r="BM5854" i="1" s="1"/>
  <c r="BL5853" i="1"/>
  <c r="BM5853" i="1" s="1"/>
  <c r="BL5852" i="1"/>
  <c r="BM5852" i="1" s="1"/>
  <c r="BL5851" i="1"/>
  <c r="BM5851" i="1" s="1"/>
  <c r="BL5850" i="1"/>
  <c r="BM5850" i="1" s="1"/>
  <c r="AS5849" i="1"/>
  <c r="AG5849" i="1"/>
  <c r="AC5849" i="1"/>
  <c r="AB5849" i="1"/>
  <c r="Z5849" i="1"/>
  <c r="X5849" i="1"/>
  <c r="V5849" i="1"/>
  <c r="AS5848" i="1"/>
  <c r="BL5848" i="1" s="1"/>
  <c r="BM5848" i="1" s="1"/>
  <c r="BL5847" i="1"/>
  <c r="BM5847" i="1" s="1"/>
  <c r="BL5846" i="1"/>
  <c r="BM5846" i="1" s="1"/>
  <c r="BL5845" i="1"/>
  <c r="BM5845" i="1" s="1"/>
  <c r="BL5844" i="1"/>
  <c r="BM5844" i="1" s="1"/>
  <c r="BL5843" i="1"/>
  <c r="BM5843" i="1" s="1"/>
  <c r="BL5842" i="1"/>
  <c r="BM5842" i="1" s="1"/>
  <c r="BL5841" i="1"/>
  <c r="BM5841" i="1" s="1"/>
  <c r="BL5840" i="1"/>
  <c r="BM5840" i="1" s="1"/>
  <c r="AS5839" i="1"/>
  <c r="BL5839" i="1" s="1"/>
  <c r="BM5839" i="1" s="1"/>
  <c r="BL5838" i="1"/>
  <c r="BM5838" i="1" s="1"/>
  <c r="BL5837" i="1"/>
  <c r="BM5837" i="1" s="1"/>
  <c r="BL5836" i="1"/>
  <c r="BM5836" i="1" s="1"/>
  <c r="AS5835" i="1"/>
  <c r="BL5835" i="1" s="1"/>
  <c r="BM5835" i="1" s="1"/>
  <c r="BL5834" i="1"/>
  <c r="BM5834" i="1" s="1"/>
  <c r="BL5833" i="1"/>
  <c r="BM5833" i="1" s="1"/>
  <c r="BL5832" i="1"/>
  <c r="BM5832" i="1" s="1"/>
  <c r="BL5831" i="1"/>
  <c r="BM5831" i="1" s="1"/>
  <c r="BL5830" i="1"/>
  <c r="BM5830" i="1" s="1"/>
  <c r="BL5829" i="1"/>
  <c r="BM5829" i="1" s="1"/>
  <c r="BL5828" i="1"/>
  <c r="BM5828" i="1" s="1"/>
  <c r="BL5827" i="1"/>
  <c r="BM5827" i="1" s="1"/>
  <c r="BL5826" i="1"/>
  <c r="BM5826" i="1" s="1"/>
  <c r="AS5825" i="1"/>
  <c r="AG5825" i="1"/>
  <c r="AC5825" i="1"/>
  <c r="AB5825" i="1"/>
  <c r="Z5825" i="1"/>
  <c r="X5825" i="1"/>
  <c r="V5825" i="1"/>
  <c r="BL5824" i="1"/>
  <c r="BM5824" i="1" s="1"/>
  <c r="AS5823" i="1"/>
  <c r="BL5823" i="1" s="1"/>
  <c r="BM5823" i="1" s="1"/>
  <c r="BL5822" i="1"/>
  <c r="BM5822" i="1" s="1"/>
  <c r="AS5821" i="1"/>
  <c r="BL5821" i="1" s="1"/>
  <c r="BM5821" i="1" s="1"/>
  <c r="BL5820" i="1"/>
  <c r="BM5820" i="1" s="1"/>
  <c r="AS5819" i="1"/>
  <c r="AB5819" i="1"/>
  <c r="Z5819" i="1"/>
  <c r="X5819" i="1"/>
  <c r="V5819" i="1"/>
  <c r="BL5818" i="1"/>
  <c r="BM5818" i="1" s="1"/>
  <c r="BL5817" i="1"/>
  <c r="BM5817" i="1" s="1"/>
  <c r="AG5816" i="1"/>
  <c r="AC5816" i="1"/>
  <c r="AB5816" i="1"/>
  <c r="Z5816" i="1"/>
  <c r="X5816" i="1"/>
  <c r="V5816" i="1"/>
  <c r="BL5815" i="1"/>
  <c r="BM5815" i="1" s="1"/>
  <c r="BL5814" i="1"/>
  <c r="BM5814" i="1" s="1"/>
  <c r="BL5813" i="1"/>
  <c r="BM5813" i="1" s="1"/>
  <c r="AS5812" i="1"/>
  <c r="AB5812" i="1"/>
  <c r="Z5812" i="1"/>
  <c r="X5812" i="1"/>
  <c r="V5812" i="1"/>
  <c r="BL5811" i="1"/>
  <c r="BM5811" i="1" s="1"/>
  <c r="AS5810" i="1"/>
  <c r="BL5810" i="1" s="1"/>
  <c r="BM5810" i="1" s="1"/>
  <c r="BL5809" i="1"/>
  <c r="BM5809" i="1" s="1"/>
  <c r="BL5808" i="1"/>
  <c r="BM5808" i="1" s="1"/>
  <c r="BL5807" i="1"/>
  <c r="BM5807" i="1" s="1"/>
  <c r="AC5806" i="1"/>
  <c r="AB5806" i="1"/>
  <c r="Z5806" i="1"/>
  <c r="X5806" i="1"/>
  <c r="V5806" i="1"/>
  <c r="BL5805" i="1"/>
  <c r="BM5805" i="1" s="1"/>
  <c r="BL5804" i="1"/>
  <c r="BM5804" i="1" s="1"/>
  <c r="BL5803" i="1"/>
  <c r="BM5803" i="1" s="1"/>
  <c r="BK5802" i="1"/>
  <c r="BI5802" i="1"/>
  <c r="BG5802" i="1"/>
  <c r="BE5802" i="1"/>
  <c r="BC5802" i="1"/>
  <c r="BA5802" i="1"/>
  <c r="AY5802" i="1"/>
  <c r="AW5802" i="1"/>
  <c r="AU5802" i="1"/>
  <c r="AS5802" i="1"/>
  <c r="AM5802" i="1"/>
  <c r="AI5802" i="1"/>
  <c r="AG5802" i="1"/>
  <c r="AE5802" i="1"/>
  <c r="AC5802" i="1"/>
  <c r="AB5802" i="1"/>
  <c r="Z5802" i="1"/>
  <c r="X5802" i="1"/>
  <c r="V5802" i="1"/>
  <c r="BL5801" i="1"/>
  <c r="BM5801" i="1" s="1"/>
  <c r="BL5800" i="1"/>
  <c r="BM5800" i="1" s="1"/>
  <c r="AS5799" i="1"/>
  <c r="AG5799" i="1"/>
  <c r="AC5799" i="1"/>
  <c r="AB5799" i="1"/>
  <c r="Z5799" i="1"/>
  <c r="X5799" i="1"/>
  <c r="V5799" i="1"/>
  <c r="BL5798" i="1"/>
  <c r="BM5798" i="1" s="1"/>
  <c r="BL5797" i="1"/>
  <c r="BM5797" i="1" s="1"/>
  <c r="BL5796" i="1"/>
  <c r="BM5796" i="1" s="1"/>
  <c r="BL5795" i="1"/>
  <c r="BM5795" i="1" s="1"/>
  <c r="BL5794" i="1"/>
  <c r="BM5794" i="1" s="1"/>
  <c r="BL5793" i="1"/>
  <c r="BM5793" i="1" s="1"/>
  <c r="BL5792" i="1"/>
  <c r="BM5792" i="1" s="1"/>
  <c r="BL5791" i="1"/>
  <c r="BM5791" i="1" s="1"/>
  <c r="AS5790" i="1"/>
  <c r="AG5790" i="1"/>
  <c r="AC5790" i="1"/>
  <c r="AB5790" i="1"/>
  <c r="Z5790" i="1"/>
  <c r="X5790" i="1"/>
  <c r="V5790" i="1"/>
  <c r="BL5789" i="1"/>
  <c r="BM5789" i="1" s="1"/>
  <c r="BL5788" i="1"/>
  <c r="BM5788" i="1" s="1"/>
  <c r="BL5787" i="1"/>
  <c r="BM5787" i="1" s="1"/>
  <c r="BL5786" i="1"/>
  <c r="BM5786" i="1" s="1"/>
  <c r="BL5785" i="1"/>
  <c r="BM5785" i="1" s="1"/>
  <c r="BL5784" i="1"/>
  <c r="BM5784" i="1" s="1"/>
  <c r="BL5783" i="1"/>
  <c r="BM5783" i="1" s="1"/>
  <c r="BL5782" i="1"/>
  <c r="BM5782" i="1" s="1"/>
  <c r="BL5781" i="1"/>
  <c r="BM5781" i="1" s="1"/>
  <c r="BL5780" i="1"/>
  <c r="BM5780" i="1" s="1"/>
  <c r="BL5779" i="1"/>
  <c r="BM5779" i="1" s="1"/>
  <c r="BL5778" i="1"/>
  <c r="BM5778" i="1" s="1"/>
  <c r="AS5777" i="1"/>
  <c r="BL5777" i="1" s="1"/>
  <c r="BM5777" i="1" s="1"/>
  <c r="BL5776" i="1"/>
  <c r="BM5776" i="1" s="1"/>
  <c r="AS5775" i="1"/>
  <c r="BL5775" i="1" s="1"/>
  <c r="BM5775" i="1" s="1"/>
  <c r="BL5774" i="1"/>
  <c r="BM5774" i="1" s="1"/>
  <c r="BL5773" i="1"/>
  <c r="BM5773" i="1" s="1"/>
  <c r="BL5772" i="1"/>
  <c r="BM5772" i="1" s="1"/>
  <c r="BK5771" i="1"/>
  <c r="BI5771" i="1"/>
  <c r="BG5771" i="1"/>
  <c r="BE5771" i="1"/>
  <c r="BC5771" i="1"/>
  <c r="BA5771" i="1"/>
  <c r="AY5771" i="1"/>
  <c r="AW5771" i="1"/>
  <c r="AU5771" i="1"/>
  <c r="AS5771" i="1"/>
  <c r="AM5771" i="1"/>
  <c r="AI5771" i="1"/>
  <c r="AG5771" i="1"/>
  <c r="AE5771" i="1"/>
  <c r="AC5771" i="1"/>
  <c r="AB5771" i="1"/>
  <c r="Z5771" i="1"/>
  <c r="X5771" i="1"/>
  <c r="V5771" i="1"/>
  <c r="BL5770" i="1"/>
  <c r="BM5770" i="1" s="1"/>
  <c r="AB5769" i="1"/>
  <c r="Z5769" i="1"/>
  <c r="X5769" i="1"/>
  <c r="V5769" i="1"/>
  <c r="BL5768" i="1"/>
  <c r="BM5768" i="1" s="1"/>
  <c r="BL5767" i="1"/>
  <c r="BM5767" i="1" s="1"/>
  <c r="AB5766" i="1"/>
  <c r="Z5766" i="1"/>
  <c r="X5766" i="1"/>
  <c r="V5766" i="1"/>
  <c r="BL5765" i="1"/>
  <c r="BM5765" i="1" s="1"/>
  <c r="BL5764" i="1"/>
  <c r="BM5764" i="1" s="1"/>
  <c r="BL5763" i="1"/>
  <c r="BM5763" i="1" s="1"/>
  <c r="BL5762" i="1"/>
  <c r="BM5762" i="1" s="1"/>
  <c r="BL5761" i="1"/>
  <c r="BM5761" i="1" s="1"/>
  <c r="BL5760" i="1"/>
  <c r="BM5760" i="1" s="1"/>
  <c r="BL5759" i="1"/>
  <c r="BM5759" i="1" s="1"/>
  <c r="BL5758" i="1"/>
  <c r="BM5758" i="1" s="1"/>
  <c r="AB5757" i="1"/>
  <c r="Z5757" i="1"/>
  <c r="X5757" i="1"/>
  <c r="V5757" i="1"/>
  <c r="BL5756" i="1"/>
  <c r="BM5756" i="1" s="1"/>
  <c r="BL5755" i="1"/>
  <c r="BM5755" i="1" s="1"/>
  <c r="BL5754" i="1"/>
  <c r="BM5754" i="1" s="1"/>
  <c r="BL5753" i="1"/>
  <c r="BM5753" i="1" s="1"/>
  <c r="BL5752" i="1"/>
  <c r="BM5752" i="1" s="1"/>
  <c r="BL5751" i="1"/>
  <c r="BM5751" i="1" s="1"/>
  <c r="AS5750" i="1"/>
  <c r="AB5750" i="1"/>
  <c r="Z5750" i="1"/>
  <c r="X5750" i="1"/>
  <c r="V5750" i="1"/>
  <c r="BL5749" i="1"/>
  <c r="BM5749" i="1" s="1"/>
  <c r="BL5748" i="1"/>
  <c r="BM5748" i="1" s="1"/>
  <c r="BL5747" i="1"/>
  <c r="BM5747" i="1" s="1"/>
  <c r="AS5746" i="1"/>
  <c r="BL5746" i="1" s="1"/>
  <c r="BM5746" i="1" s="1"/>
  <c r="BL5745" i="1"/>
  <c r="BM5745" i="1" s="1"/>
  <c r="BL5744" i="1"/>
  <c r="BM5744" i="1" s="1"/>
  <c r="BL5743" i="1"/>
  <c r="BM5743" i="1" s="1"/>
  <c r="BL5742" i="1"/>
  <c r="BM5742" i="1" s="1"/>
  <c r="BL5741" i="1"/>
  <c r="BM5741" i="1" s="1"/>
  <c r="BL5740" i="1"/>
  <c r="BM5740" i="1" s="1"/>
  <c r="BK5739" i="1"/>
  <c r="BI5739" i="1"/>
  <c r="BG5739" i="1"/>
  <c r="BE5739" i="1"/>
  <c r="BC5739" i="1"/>
  <c r="BA5739" i="1"/>
  <c r="AY5739" i="1"/>
  <c r="AW5739" i="1"/>
  <c r="AU5739" i="1"/>
  <c r="AS5739" i="1"/>
  <c r="AM5739" i="1"/>
  <c r="AI5739" i="1"/>
  <c r="AG5739" i="1"/>
  <c r="AE5739" i="1"/>
  <c r="AC5739" i="1"/>
  <c r="AB5739" i="1"/>
  <c r="Z5739" i="1"/>
  <c r="X5739" i="1"/>
  <c r="V5739" i="1"/>
  <c r="BL5738" i="1"/>
  <c r="BM5738" i="1" s="1"/>
  <c r="BL5737" i="1"/>
  <c r="BM5737" i="1" s="1"/>
  <c r="BL5736" i="1"/>
  <c r="BM5736" i="1" s="1"/>
  <c r="BL5735" i="1"/>
  <c r="BM5735" i="1" s="1"/>
  <c r="BL5734" i="1"/>
  <c r="BM5734" i="1" s="1"/>
  <c r="BL5733" i="1"/>
  <c r="BM5733" i="1" s="1"/>
  <c r="BL5732" i="1"/>
  <c r="BM5732" i="1" s="1"/>
  <c r="AS5731" i="1"/>
  <c r="AB5731" i="1"/>
  <c r="Z5731" i="1"/>
  <c r="X5731" i="1"/>
  <c r="V5731" i="1"/>
  <c r="AB5730" i="1"/>
  <c r="Z5730" i="1"/>
  <c r="X5730" i="1"/>
  <c r="V5730" i="1"/>
  <c r="BL5729" i="1"/>
  <c r="BM5729" i="1" s="1"/>
  <c r="BL5728" i="1"/>
  <c r="BM5728" i="1" s="1"/>
  <c r="AB5727" i="1"/>
  <c r="Z5727" i="1"/>
  <c r="X5727" i="1"/>
  <c r="V5727" i="1"/>
  <c r="BL5726" i="1"/>
  <c r="BM5726" i="1" s="1"/>
  <c r="BL5725" i="1"/>
  <c r="BM5725" i="1" s="1"/>
  <c r="BK5724" i="1"/>
  <c r="BI5724" i="1"/>
  <c r="BG5724" i="1"/>
  <c r="BE5724" i="1"/>
  <c r="BC5724" i="1"/>
  <c r="BA5724" i="1"/>
  <c r="AY5724" i="1"/>
  <c r="AW5724" i="1"/>
  <c r="AU5724" i="1"/>
  <c r="AS5724" i="1"/>
  <c r="AM5724" i="1"/>
  <c r="AI5724" i="1"/>
  <c r="AG5724" i="1"/>
  <c r="AE5724" i="1"/>
  <c r="AC5724" i="1"/>
  <c r="AB5724" i="1"/>
  <c r="Z5724" i="1"/>
  <c r="X5724" i="1"/>
  <c r="V5724" i="1"/>
  <c r="BL5723" i="1"/>
  <c r="BM5723" i="1" s="1"/>
  <c r="BL5722" i="1"/>
  <c r="BM5722" i="1" s="1"/>
  <c r="BL5721" i="1"/>
  <c r="BM5721" i="1" s="1"/>
  <c r="BK5720" i="1"/>
  <c r="BI5720" i="1"/>
  <c r="BG5720" i="1"/>
  <c r="BE5720" i="1"/>
  <c r="BC5720" i="1"/>
  <c r="BA5720" i="1"/>
  <c r="AY5720" i="1"/>
  <c r="AW5720" i="1"/>
  <c r="AU5720" i="1"/>
  <c r="AS5720" i="1"/>
  <c r="AM5720" i="1"/>
  <c r="AI5720" i="1"/>
  <c r="AG5720" i="1"/>
  <c r="AE5720" i="1"/>
  <c r="AC5720" i="1"/>
  <c r="AB5720" i="1"/>
  <c r="Z5720" i="1"/>
  <c r="X5720" i="1"/>
  <c r="V5720" i="1"/>
  <c r="BL5719" i="1"/>
  <c r="BM5719" i="1" s="1"/>
  <c r="BL5718" i="1"/>
  <c r="BM5718" i="1" s="1"/>
  <c r="AS5717" i="1"/>
  <c r="BL5717" i="1" s="1"/>
  <c r="BM5717" i="1" s="1"/>
  <c r="BL5716" i="1"/>
  <c r="BM5716" i="1" s="1"/>
  <c r="BL5715" i="1"/>
  <c r="BM5715" i="1" s="1"/>
  <c r="BL5714" i="1"/>
  <c r="BM5714" i="1" s="1"/>
  <c r="BL5713" i="1"/>
  <c r="BM5713" i="1" s="1"/>
  <c r="BL5712" i="1"/>
  <c r="BM5712" i="1" s="1"/>
  <c r="AC5711" i="1"/>
  <c r="AB5711" i="1"/>
  <c r="Z5711" i="1"/>
  <c r="X5711" i="1"/>
  <c r="V5711" i="1"/>
  <c r="BL5710" i="1"/>
  <c r="BM5710" i="1" s="1"/>
  <c r="AB5709" i="1"/>
  <c r="Z5709" i="1"/>
  <c r="X5709" i="1"/>
  <c r="V5709" i="1"/>
  <c r="BL5708" i="1"/>
  <c r="BM5708" i="1" s="1"/>
  <c r="BL5707" i="1"/>
  <c r="BM5707" i="1" s="1"/>
  <c r="BL5706" i="1"/>
  <c r="BM5706" i="1" s="1"/>
  <c r="BL5705" i="1"/>
  <c r="BM5705" i="1" s="1"/>
  <c r="BL5704" i="1"/>
  <c r="BM5704" i="1" s="1"/>
  <c r="AS5703" i="1"/>
  <c r="BL5703" i="1" s="1"/>
  <c r="BM5703" i="1" s="1"/>
  <c r="AS5702" i="1"/>
  <c r="BL5702" i="1" s="1"/>
  <c r="BM5702" i="1" s="1"/>
  <c r="AS5701" i="1"/>
  <c r="BL5701" i="1" s="1"/>
  <c r="BM5701" i="1" s="1"/>
  <c r="BL5700" i="1"/>
  <c r="BM5700" i="1" s="1"/>
  <c r="BL5699" i="1"/>
  <c r="BM5699" i="1" s="1"/>
  <c r="AS5698" i="1"/>
  <c r="BL5698" i="1" s="1"/>
  <c r="BM5698" i="1" s="1"/>
  <c r="BL5697" i="1"/>
  <c r="BM5697" i="1" s="1"/>
  <c r="BL5696" i="1"/>
  <c r="BM5696" i="1" s="1"/>
  <c r="BL5695" i="1"/>
  <c r="BM5695" i="1" s="1"/>
  <c r="BL5694" i="1"/>
  <c r="BM5694" i="1" s="1"/>
  <c r="BL5693" i="1"/>
  <c r="BM5693" i="1" s="1"/>
  <c r="BL5692" i="1"/>
  <c r="BM5692" i="1" s="1"/>
  <c r="BK5691" i="1"/>
  <c r="BI5691" i="1"/>
  <c r="BG5691" i="1"/>
  <c r="BE5691" i="1"/>
  <c r="BC5691" i="1"/>
  <c r="BA5691" i="1"/>
  <c r="AY5691" i="1"/>
  <c r="AW5691" i="1"/>
  <c r="AU5691" i="1"/>
  <c r="AS5691" i="1"/>
  <c r="AM5691" i="1"/>
  <c r="AI5691" i="1"/>
  <c r="AG5691" i="1"/>
  <c r="AE5691" i="1"/>
  <c r="AC5691" i="1"/>
  <c r="AB5691" i="1"/>
  <c r="Z5691" i="1"/>
  <c r="X5691" i="1"/>
  <c r="V5691" i="1"/>
  <c r="BL5690" i="1"/>
  <c r="BM5690" i="1" s="1"/>
  <c r="BL5689" i="1"/>
  <c r="BM5689" i="1" s="1"/>
  <c r="BL5688" i="1"/>
  <c r="BM5688" i="1" s="1"/>
  <c r="AS5687" i="1"/>
  <c r="BL5687" i="1" s="1"/>
  <c r="BM5687" i="1" s="1"/>
  <c r="BL5686" i="1"/>
  <c r="BM5686" i="1" s="1"/>
  <c r="BL5685" i="1"/>
  <c r="BM5685" i="1" s="1"/>
  <c r="AS5684" i="1"/>
  <c r="BL5684" i="1" s="1"/>
  <c r="BM5684" i="1" s="1"/>
  <c r="BL5683" i="1"/>
  <c r="BM5683" i="1" s="1"/>
  <c r="BL5682" i="1"/>
  <c r="BM5682" i="1" s="1"/>
  <c r="AS5681" i="1"/>
  <c r="BL5681" i="1" s="1"/>
  <c r="BM5681" i="1" s="1"/>
  <c r="BL5680" i="1"/>
  <c r="BM5680" i="1" s="1"/>
  <c r="BL5679" i="1"/>
  <c r="BM5679" i="1" s="1"/>
  <c r="AS5678" i="1"/>
  <c r="BL5678" i="1" s="1"/>
  <c r="BM5678" i="1" s="1"/>
  <c r="BL5677" i="1"/>
  <c r="BM5677" i="1" s="1"/>
  <c r="BL5676" i="1"/>
  <c r="BM5676" i="1" s="1"/>
  <c r="BL5675" i="1"/>
  <c r="BM5675" i="1" s="1"/>
  <c r="AS5674" i="1"/>
  <c r="AB5674" i="1"/>
  <c r="Z5674" i="1"/>
  <c r="X5674" i="1"/>
  <c r="V5674" i="1"/>
  <c r="BL5673" i="1"/>
  <c r="BM5673" i="1" s="1"/>
  <c r="AS5672" i="1"/>
  <c r="BL5672" i="1" s="1"/>
  <c r="BM5672" i="1" s="1"/>
  <c r="AS5671" i="1"/>
  <c r="BL5671" i="1" s="1"/>
  <c r="BM5671" i="1" s="1"/>
  <c r="BL5670" i="1"/>
  <c r="BM5670" i="1" s="1"/>
  <c r="BL5669" i="1"/>
  <c r="BM5669" i="1" s="1"/>
  <c r="AB5668" i="1"/>
  <c r="Z5668" i="1"/>
  <c r="X5668" i="1"/>
  <c r="V5668" i="1"/>
  <c r="BL5667" i="1"/>
  <c r="BM5667" i="1" s="1"/>
  <c r="AS5666" i="1"/>
  <c r="BL5666" i="1" s="1"/>
  <c r="BM5666" i="1" s="1"/>
  <c r="BL5665" i="1"/>
  <c r="BM5665" i="1" s="1"/>
  <c r="BL5664" i="1"/>
  <c r="BM5664" i="1" s="1"/>
  <c r="AS5663" i="1"/>
  <c r="BL5663" i="1" s="1"/>
  <c r="BM5663" i="1" s="1"/>
  <c r="BL5662" i="1"/>
  <c r="BM5662" i="1" s="1"/>
  <c r="BL5661" i="1"/>
  <c r="BM5661" i="1" s="1"/>
  <c r="BL5660" i="1"/>
  <c r="BM5660" i="1" s="1"/>
  <c r="BL5659" i="1"/>
  <c r="BM5659" i="1" s="1"/>
  <c r="BL5658" i="1"/>
  <c r="BM5658" i="1" s="1"/>
  <c r="BL5657" i="1"/>
  <c r="BM5657" i="1" s="1"/>
  <c r="BL5656" i="1"/>
  <c r="BM5656" i="1" s="1"/>
  <c r="BL5655" i="1"/>
  <c r="BM5655" i="1" s="1"/>
  <c r="BL5654" i="1"/>
  <c r="BM5654" i="1" s="1"/>
  <c r="AS5653" i="1"/>
  <c r="BL5653" i="1" s="1"/>
  <c r="BM5653" i="1" s="1"/>
  <c r="BL5652" i="1"/>
  <c r="BM5652" i="1" s="1"/>
  <c r="AS5651" i="1"/>
  <c r="AC5651" i="1"/>
  <c r="AB5651" i="1"/>
  <c r="Z5651" i="1"/>
  <c r="X5651" i="1"/>
  <c r="V5651" i="1"/>
  <c r="BL5650" i="1"/>
  <c r="BM5650" i="1" s="1"/>
  <c r="AS5649" i="1"/>
  <c r="AB5649" i="1"/>
  <c r="Z5649" i="1"/>
  <c r="X5649" i="1"/>
  <c r="V5649" i="1"/>
  <c r="BL5648" i="1"/>
  <c r="BM5648" i="1" s="1"/>
  <c r="BL5647" i="1"/>
  <c r="BM5647" i="1" s="1"/>
  <c r="AB5646" i="1"/>
  <c r="Z5646" i="1"/>
  <c r="X5646" i="1"/>
  <c r="V5646" i="1"/>
  <c r="BL5645" i="1"/>
  <c r="BM5645" i="1" s="1"/>
  <c r="BL5644" i="1"/>
  <c r="BM5644" i="1" s="1"/>
  <c r="BL5643" i="1"/>
  <c r="BM5643" i="1" s="1"/>
  <c r="AS5642" i="1"/>
  <c r="BL5642" i="1" s="1"/>
  <c r="BM5642" i="1" s="1"/>
  <c r="BL5641" i="1"/>
  <c r="BM5641" i="1" s="1"/>
  <c r="BL5640" i="1"/>
  <c r="BM5640" i="1" s="1"/>
  <c r="BL5639" i="1"/>
  <c r="BM5639" i="1" s="1"/>
  <c r="AS5638" i="1"/>
  <c r="BL5638" i="1" s="1"/>
  <c r="BM5638" i="1" s="1"/>
  <c r="BL5637" i="1"/>
  <c r="BM5637" i="1" s="1"/>
  <c r="BL5636" i="1"/>
  <c r="BM5636" i="1" s="1"/>
  <c r="BK5635" i="1"/>
  <c r="BI5635" i="1"/>
  <c r="BG5635" i="1"/>
  <c r="BE5635" i="1"/>
  <c r="BC5635" i="1"/>
  <c r="BA5635" i="1"/>
  <c r="AY5635" i="1"/>
  <c r="AW5635" i="1"/>
  <c r="AU5635" i="1"/>
  <c r="AS5635" i="1"/>
  <c r="AM5635" i="1"/>
  <c r="AI5635" i="1"/>
  <c r="AG5635" i="1"/>
  <c r="AE5635" i="1"/>
  <c r="AC5635" i="1"/>
  <c r="AB5635" i="1"/>
  <c r="Z5635" i="1"/>
  <c r="X5635" i="1"/>
  <c r="V5635" i="1"/>
  <c r="AS5634" i="1"/>
  <c r="AG5634" i="1"/>
  <c r="AC5634" i="1"/>
  <c r="AB5634" i="1"/>
  <c r="Z5634" i="1"/>
  <c r="X5634" i="1"/>
  <c r="V5634" i="1"/>
  <c r="BL5633" i="1"/>
  <c r="BM5633" i="1" s="1"/>
  <c r="BL5632" i="1"/>
  <c r="BM5632" i="1" s="1"/>
  <c r="BL5631" i="1"/>
  <c r="BM5631" i="1" s="1"/>
  <c r="BL5630" i="1"/>
  <c r="BM5630" i="1" s="1"/>
  <c r="BL5629" i="1"/>
  <c r="BM5629" i="1" s="1"/>
  <c r="BL5628" i="1"/>
  <c r="BM5628" i="1" s="1"/>
  <c r="BL5627" i="1"/>
  <c r="BM5627" i="1" s="1"/>
  <c r="BL5626" i="1"/>
  <c r="BM5626" i="1" s="1"/>
  <c r="AS5625" i="1"/>
  <c r="AB5625" i="1"/>
  <c r="Z5625" i="1"/>
  <c r="X5625" i="1"/>
  <c r="V5625" i="1"/>
  <c r="BL5624" i="1"/>
  <c r="BM5624" i="1" s="1"/>
  <c r="BL5623" i="1"/>
  <c r="BM5623" i="1" s="1"/>
  <c r="BL5622" i="1"/>
  <c r="BM5622" i="1" s="1"/>
  <c r="BL5621" i="1"/>
  <c r="BM5621" i="1" s="1"/>
  <c r="BL5620" i="1"/>
  <c r="BM5620" i="1" s="1"/>
  <c r="BL5619" i="1"/>
  <c r="BM5619" i="1" s="1"/>
  <c r="BL5618" i="1"/>
  <c r="BM5618" i="1" s="1"/>
  <c r="BL5617" i="1"/>
  <c r="BM5617" i="1" s="1"/>
  <c r="AS5616" i="1"/>
  <c r="BL5616" i="1" s="1"/>
  <c r="BM5616" i="1" s="1"/>
  <c r="AS5615" i="1"/>
  <c r="BL5615" i="1" s="1"/>
  <c r="BM5615" i="1" s="1"/>
  <c r="AB5614" i="1"/>
  <c r="Z5614" i="1"/>
  <c r="X5614" i="1"/>
  <c r="V5614" i="1"/>
  <c r="AS5613" i="1"/>
  <c r="AG5613" i="1"/>
  <c r="AC5613" i="1"/>
  <c r="AB5613" i="1"/>
  <c r="Z5613" i="1"/>
  <c r="X5613" i="1"/>
  <c r="V5613" i="1"/>
  <c r="AC5612" i="1"/>
  <c r="AB5612" i="1"/>
  <c r="Z5612" i="1"/>
  <c r="X5612" i="1"/>
  <c r="V5612" i="1"/>
  <c r="BL5611" i="1"/>
  <c r="BM5611" i="1" s="1"/>
  <c r="BL5610" i="1"/>
  <c r="BM5610" i="1" s="1"/>
  <c r="BL5609" i="1"/>
  <c r="BM5609" i="1" s="1"/>
  <c r="AS5608" i="1"/>
  <c r="BL5608" i="1" s="1"/>
  <c r="BM5608" i="1" s="1"/>
  <c r="BL5607" i="1"/>
  <c r="BM5607" i="1" s="1"/>
  <c r="AC5606" i="1"/>
  <c r="AB5606" i="1"/>
  <c r="Z5606" i="1"/>
  <c r="X5606" i="1"/>
  <c r="V5606" i="1"/>
  <c r="AS5605" i="1"/>
  <c r="AC5605" i="1"/>
  <c r="AB5605" i="1"/>
  <c r="Z5605" i="1"/>
  <c r="X5605" i="1"/>
  <c r="V5605" i="1"/>
  <c r="AS5604" i="1"/>
  <c r="BL5604" i="1" s="1"/>
  <c r="BM5604" i="1" s="1"/>
  <c r="AS5603" i="1"/>
  <c r="AB5603" i="1"/>
  <c r="Z5603" i="1"/>
  <c r="X5603" i="1"/>
  <c r="V5603" i="1"/>
  <c r="BL5602" i="1"/>
  <c r="BM5602" i="1" s="1"/>
  <c r="BL5601" i="1"/>
  <c r="BM5601" i="1" s="1"/>
  <c r="AB5600" i="1"/>
  <c r="Z5600" i="1"/>
  <c r="X5600" i="1"/>
  <c r="V5600" i="1"/>
  <c r="AB5599" i="1"/>
  <c r="Z5599" i="1"/>
  <c r="X5599" i="1"/>
  <c r="V5599" i="1"/>
  <c r="AS5598" i="1"/>
  <c r="BL5598" i="1" s="1"/>
  <c r="BM5598" i="1" s="1"/>
  <c r="BL5597" i="1"/>
  <c r="BM5597" i="1" s="1"/>
  <c r="BL5596" i="1"/>
  <c r="BM5596" i="1" s="1"/>
  <c r="BL5595" i="1"/>
  <c r="BM5595" i="1" s="1"/>
  <c r="AS5594" i="1"/>
  <c r="BL5594" i="1" s="1"/>
  <c r="BM5594" i="1" s="1"/>
  <c r="AS5593" i="1"/>
  <c r="BL5593" i="1" s="1"/>
  <c r="BM5593" i="1" s="1"/>
  <c r="AS5592" i="1"/>
  <c r="BL5592" i="1" s="1"/>
  <c r="BM5592" i="1" s="1"/>
  <c r="AS5591" i="1"/>
  <c r="BL5591" i="1" s="1"/>
  <c r="BM5591" i="1" s="1"/>
  <c r="BL5590" i="1"/>
  <c r="BM5590" i="1" s="1"/>
  <c r="BL5589" i="1"/>
  <c r="BM5589" i="1" s="1"/>
  <c r="AB5588" i="1"/>
  <c r="Z5588" i="1"/>
  <c r="X5588" i="1"/>
  <c r="V5588" i="1"/>
  <c r="AS5587" i="1"/>
  <c r="BL5587" i="1" s="1"/>
  <c r="BM5587" i="1" s="1"/>
  <c r="AC5586" i="1"/>
  <c r="AB5586" i="1"/>
  <c r="Z5586" i="1"/>
  <c r="X5586" i="1"/>
  <c r="V5586" i="1"/>
  <c r="AS5585" i="1"/>
  <c r="BL5585" i="1" s="1"/>
  <c r="BM5585" i="1" s="1"/>
  <c r="AC5584" i="1"/>
  <c r="AB5584" i="1"/>
  <c r="Z5584" i="1"/>
  <c r="X5584" i="1"/>
  <c r="V5584" i="1"/>
  <c r="BL5583" i="1"/>
  <c r="BM5583" i="1" s="1"/>
  <c r="AS5582" i="1"/>
  <c r="AC5582" i="1"/>
  <c r="AB5582" i="1"/>
  <c r="Z5582" i="1"/>
  <c r="X5582" i="1"/>
  <c r="V5582" i="1"/>
  <c r="AS5581" i="1"/>
  <c r="AG5581" i="1"/>
  <c r="AC5581" i="1"/>
  <c r="AB5581" i="1"/>
  <c r="Z5581" i="1"/>
  <c r="X5581" i="1"/>
  <c r="V5581" i="1"/>
  <c r="AB5580" i="1"/>
  <c r="Z5580" i="1"/>
  <c r="X5580" i="1"/>
  <c r="V5580" i="1"/>
  <c r="BK5579" i="1"/>
  <c r="BI5579" i="1"/>
  <c r="BG5579" i="1"/>
  <c r="BE5579" i="1"/>
  <c r="BC5579" i="1"/>
  <c r="BA5579" i="1"/>
  <c r="AY5579" i="1"/>
  <c r="AW5579" i="1"/>
  <c r="AU5579" i="1"/>
  <c r="AS5579" i="1"/>
  <c r="AM5579" i="1"/>
  <c r="AI5579" i="1"/>
  <c r="AG5579" i="1"/>
  <c r="AE5579" i="1"/>
  <c r="AC5579" i="1"/>
  <c r="AB5579" i="1"/>
  <c r="Z5579" i="1"/>
  <c r="X5579" i="1"/>
  <c r="V5579" i="1"/>
  <c r="AS5578" i="1"/>
  <c r="AB5578" i="1"/>
  <c r="Z5578" i="1"/>
  <c r="X5578" i="1"/>
  <c r="V5578" i="1"/>
  <c r="BL5577" i="1"/>
  <c r="BM5577" i="1" s="1"/>
  <c r="AS5576" i="1"/>
  <c r="AB5576" i="1"/>
  <c r="Z5576" i="1"/>
  <c r="X5576" i="1"/>
  <c r="V5576" i="1"/>
  <c r="BL5575" i="1"/>
  <c r="BM5575" i="1" s="1"/>
  <c r="BL5574" i="1"/>
  <c r="BM5574" i="1" s="1"/>
  <c r="BL5573" i="1"/>
  <c r="BM5573" i="1" s="1"/>
  <c r="AS5572" i="1"/>
  <c r="BL5572" i="1" s="1"/>
  <c r="BM5572" i="1" s="1"/>
  <c r="AS5571" i="1"/>
  <c r="BL5571" i="1" s="1"/>
  <c r="BM5571" i="1" s="1"/>
  <c r="AB5570" i="1"/>
  <c r="Z5570" i="1"/>
  <c r="X5570" i="1"/>
  <c r="V5570" i="1"/>
  <c r="AS5569" i="1"/>
  <c r="AC5569" i="1"/>
  <c r="AB5569" i="1"/>
  <c r="Z5569" i="1"/>
  <c r="X5569" i="1"/>
  <c r="V5569" i="1"/>
  <c r="AS5568" i="1"/>
  <c r="AG5568" i="1"/>
  <c r="AB5568" i="1"/>
  <c r="Z5568" i="1"/>
  <c r="X5568" i="1"/>
  <c r="V5568" i="1"/>
  <c r="AC5567" i="1"/>
  <c r="AB5567" i="1"/>
  <c r="Z5567" i="1"/>
  <c r="X5567" i="1"/>
  <c r="V5567" i="1"/>
  <c r="AS5566" i="1"/>
  <c r="BL5566" i="1" s="1"/>
  <c r="BM5566" i="1" s="1"/>
  <c r="AS5565" i="1"/>
  <c r="BL5565" i="1" s="1"/>
  <c r="BM5565" i="1" s="1"/>
  <c r="BL5564" i="1"/>
  <c r="BM5564" i="1" s="1"/>
  <c r="BL5563" i="1"/>
  <c r="BM5563" i="1" s="1"/>
  <c r="AC5562" i="1"/>
  <c r="AB5562" i="1"/>
  <c r="Z5562" i="1"/>
  <c r="X5562" i="1"/>
  <c r="V5562" i="1"/>
  <c r="AG5561" i="1"/>
  <c r="AC5561" i="1"/>
  <c r="AB5561" i="1"/>
  <c r="Z5561" i="1"/>
  <c r="X5561" i="1"/>
  <c r="V5561" i="1"/>
  <c r="AS5560" i="1"/>
  <c r="BL5560" i="1" s="1"/>
  <c r="BM5560" i="1" s="1"/>
  <c r="BL5559" i="1"/>
  <c r="BM5559" i="1" s="1"/>
  <c r="BL5558" i="1"/>
  <c r="BM5558" i="1" s="1"/>
  <c r="AS5557" i="1"/>
  <c r="BL5557" i="1" s="1"/>
  <c r="BM5557" i="1" s="1"/>
  <c r="AS5556" i="1"/>
  <c r="BL5556" i="1" s="1"/>
  <c r="BM5556" i="1" s="1"/>
  <c r="AS5555" i="1"/>
  <c r="BL5555" i="1" s="1"/>
  <c r="BM5555" i="1" s="1"/>
  <c r="BL5554" i="1"/>
  <c r="BM5554" i="1" s="1"/>
  <c r="AB5553" i="1"/>
  <c r="Z5553" i="1"/>
  <c r="X5553" i="1"/>
  <c r="V5553" i="1"/>
  <c r="AS5552" i="1"/>
  <c r="AB5552" i="1"/>
  <c r="Z5552" i="1"/>
  <c r="X5552" i="1"/>
  <c r="V5552" i="1"/>
  <c r="AS5551" i="1"/>
  <c r="AC5551" i="1"/>
  <c r="AB5551" i="1"/>
  <c r="Z5551" i="1"/>
  <c r="X5551" i="1"/>
  <c r="V5551" i="1"/>
  <c r="BL5550" i="1"/>
  <c r="BM5550" i="1" s="1"/>
  <c r="BL5549" i="1"/>
  <c r="BM5549" i="1" s="1"/>
  <c r="AS5548" i="1"/>
  <c r="AG5548" i="1"/>
  <c r="AC5548" i="1"/>
  <c r="AB5548" i="1"/>
  <c r="Z5548" i="1"/>
  <c r="X5548" i="1"/>
  <c r="V5548" i="1"/>
  <c r="BL5547" i="1"/>
  <c r="BM5547" i="1" s="1"/>
  <c r="BL5546" i="1"/>
  <c r="BM5546" i="1" s="1"/>
  <c r="BL5545" i="1"/>
  <c r="BM5545" i="1" s="1"/>
  <c r="AS5544" i="1"/>
  <c r="AB5544" i="1"/>
  <c r="Z5544" i="1"/>
  <c r="X5544" i="1"/>
  <c r="V5544" i="1"/>
  <c r="BL5543" i="1"/>
  <c r="BM5543" i="1" s="1"/>
  <c r="BL5542" i="1"/>
  <c r="BM5542" i="1" s="1"/>
  <c r="BL5541" i="1"/>
  <c r="BM5541" i="1" s="1"/>
  <c r="BL5540" i="1"/>
  <c r="BM5540" i="1" s="1"/>
  <c r="AS5539" i="1"/>
  <c r="AB5539" i="1"/>
  <c r="Z5539" i="1"/>
  <c r="X5539" i="1"/>
  <c r="V5539" i="1"/>
  <c r="BL5538" i="1"/>
  <c r="BM5538" i="1" s="1"/>
  <c r="BL5537" i="1"/>
  <c r="BM5537" i="1" s="1"/>
  <c r="BL5536" i="1"/>
  <c r="BM5536" i="1" s="1"/>
  <c r="AS5535" i="1"/>
  <c r="AB5535" i="1"/>
  <c r="Z5535" i="1"/>
  <c r="X5535" i="1"/>
  <c r="V5535" i="1"/>
  <c r="BL5534" i="1"/>
  <c r="BM5534" i="1" s="1"/>
  <c r="BL5533" i="1"/>
  <c r="BM5533" i="1" s="1"/>
  <c r="BL5532" i="1"/>
  <c r="BM5532" i="1" s="1"/>
  <c r="BL5531" i="1"/>
  <c r="BM5531" i="1" s="1"/>
  <c r="BL5530" i="1"/>
  <c r="BM5530" i="1" s="1"/>
  <c r="BL5529" i="1"/>
  <c r="BM5529" i="1" s="1"/>
  <c r="BL5528" i="1"/>
  <c r="BM5528" i="1" s="1"/>
  <c r="AS5527" i="1"/>
  <c r="AB5527" i="1"/>
  <c r="Z5527" i="1"/>
  <c r="X5527" i="1"/>
  <c r="V5527" i="1"/>
  <c r="BL5526" i="1"/>
  <c r="BM5526" i="1" s="1"/>
  <c r="BL5525" i="1"/>
  <c r="BM5525" i="1" s="1"/>
  <c r="BL5524" i="1"/>
  <c r="BM5524" i="1" s="1"/>
  <c r="BL5523" i="1"/>
  <c r="BM5523" i="1" s="1"/>
  <c r="AS5522" i="1"/>
  <c r="AG5522" i="1"/>
  <c r="AC5522" i="1"/>
  <c r="AB5522" i="1"/>
  <c r="Z5522" i="1"/>
  <c r="X5522" i="1"/>
  <c r="V5522" i="1"/>
  <c r="AS5521" i="1"/>
  <c r="AB5521" i="1"/>
  <c r="Z5521" i="1"/>
  <c r="X5521" i="1"/>
  <c r="V5521" i="1"/>
  <c r="BL5520" i="1"/>
  <c r="BM5520" i="1" s="1"/>
  <c r="BL5519" i="1"/>
  <c r="BM5519" i="1" s="1"/>
  <c r="BL5518" i="1"/>
  <c r="BM5518" i="1" s="1"/>
  <c r="BL5517" i="1"/>
  <c r="BM5517" i="1" s="1"/>
  <c r="BL5516" i="1"/>
  <c r="BM5516" i="1" s="1"/>
  <c r="AS5515" i="1"/>
  <c r="BL5515" i="1" s="1"/>
  <c r="BM5515" i="1" s="1"/>
  <c r="AS5514" i="1"/>
  <c r="BL5514" i="1" s="1"/>
  <c r="BM5514" i="1" s="1"/>
  <c r="AS5513" i="1"/>
  <c r="BL5513" i="1" s="1"/>
  <c r="BM5513" i="1" s="1"/>
  <c r="BL5512" i="1"/>
  <c r="BM5512" i="1" s="1"/>
  <c r="BL5511" i="1"/>
  <c r="BM5511" i="1" s="1"/>
  <c r="AS5510" i="1"/>
  <c r="BL5510" i="1" s="1"/>
  <c r="BM5510" i="1" s="1"/>
  <c r="BL5509" i="1"/>
  <c r="BM5509" i="1" s="1"/>
  <c r="BL5508" i="1"/>
  <c r="BM5508" i="1" s="1"/>
  <c r="BL5507" i="1"/>
  <c r="BM5507" i="1" s="1"/>
  <c r="BL5506" i="1"/>
  <c r="BM5506" i="1" s="1"/>
  <c r="BK5505" i="1"/>
  <c r="BI5505" i="1"/>
  <c r="BG5505" i="1"/>
  <c r="BE5505" i="1"/>
  <c r="BC5505" i="1"/>
  <c r="BA5505" i="1"/>
  <c r="AY5505" i="1"/>
  <c r="AW5505" i="1"/>
  <c r="AU5505" i="1"/>
  <c r="AS5505" i="1"/>
  <c r="AM5505" i="1"/>
  <c r="AI5505" i="1"/>
  <c r="AG5505" i="1"/>
  <c r="AE5505" i="1"/>
  <c r="AC5505" i="1"/>
  <c r="AB5505" i="1"/>
  <c r="Z5505" i="1"/>
  <c r="X5505" i="1"/>
  <c r="V5505" i="1"/>
  <c r="BL5504" i="1"/>
  <c r="BM5504" i="1" s="1"/>
  <c r="BL5503" i="1"/>
  <c r="BM5503" i="1" s="1"/>
  <c r="BL5502" i="1"/>
  <c r="BM5502" i="1" s="1"/>
  <c r="BL5501" i="1"/>
  <c r="BM5501" i="1" s="1"/>
  <c r="BL5500" i="1"/>
  <c r="BM5500" i="1" s="1"/>
  <c r="BL5499" i="1"/>
  <c r="BM5499" i="1" s="1"/>
  <c r="BL5498" i="1"/>
  <c r="BM5498" i="1" s="1"/>
  <c r="BL5497" i="1"/>
  <c r="BM5497" i="1" s="1"/>
  <c r="AS5496" i="1"/>
  <c r="AG5496" i="1"/>
  <c r="AC5496" i="1"/>
  <c r="AB5496" i="1"/>
  <c r="Z5496" i="1"/>
  <c r="X5496" i="1"/>
  <c r="V5496" i="1"/>
  <c r="BL5495" i="1"/>
  <c r="BM5495" i="1" s="1"/>
  <c r="BL5494" i="1"/>
  <c r="BM5494" i="1" s="1"/>
  <c r="BL5493" i="1"/>
  <c r="BM5493" i="1" s="1"/>
  <c r="AS5492" i="1"/>
  <c r="AC5492" i="1"/>
  <c r="AB5492" i="1"/>
  <c r="Z5492" i="1"/>
  <c r="X5492" i="1"/>
  <c r="V5492" i="1"/>
  <c r="AS5491" i="1"/>
  <c r="BL5491" i="1" s="1"/>
  <c r="BM5491" i="1" s="1"/>
  <c r="BL5490" i="1"/>
  <c r="BM5490" i="1" s="1"/>
  <c r="BL5489" i="1"/>
  <c r="BM5489" i="1" s="1"/>
  <c r="BL5488" i="1"/>
  <c r="BM5488" i="1" s="1"/>
  <c r="BL5487" i="1"/>
  <c r="BM5487" i="1" s="1"/>
  <c r="BL5486" i="1"/>
  <c r="BM5486" i="1" s="1"/>
  <c r="AS5485" i="1"/>
  <c r="BL5485" i="1" s="1"/>
  <c r="BM5485" i="1" s="1"/>
  <c r="BL5484" i="1"/>
  <c r="BM5484" i="1" s="1"/>
  <c r="BK5483" i="1"/>
  <c r="BI5483" i="1"/>
  <c r="BG5483" i="1"/>
  <c r="BE5483" i="1"/>
  <c r="BC5483" i="1"/>
  <c r="BA5483" i="1"/>
  <c r="AY5483" i="1"/>
  <c r="AW5483" i="1"/>
  <c r="AU5483" i="1"/>
  <c r="AS5483" i="1"/>
  <c r="AM5483" i="1"/>
  <c r="AI5483" i="1"/>
  <c r="AG5483" i="1"/>
  <c r="AE5483" i="1"/>
  <c r="AC5483" i="1"/>
  <c r="AB5483" i="1"/>
  <c r="Z5483" i="1"/>
  <c r="X5483" i="1"/>
  <c r="V5483" i="1"/>
  <c r="BK5482" i="1"/>
  <c r="BI5482" i="1"/>
  <c r="BG5482" i="1"/>
  <c r="BE5482" i="1"/>
  <c r="BC5482" i="1"/>
  <c r="BA5482" i="1"/>
  <c r="AY5482" i="1"/>
  <c r="AW5482" i="1"/>
  <c r="AU5482" i="1"/>
  <c r="AS5482" i="1"/>
  <c r="AM5482" i="1"/>
  <c r="AI5482" i="1"/>
  <c r="AG5482" i="1"/>
  <c r="AE5482" i="1"/>
  <c r="AC5482" i="1"/>
  <c r="AB5482" i="1"/>
  <c r="Z5482" i="1"/>
  <c r="X5482" i="1"/>
  <c r="V5482" i="1"/>
  <c r="BL5481" i="1"/>
  <c r="BM5481" i="1" s="1"/>
  <c r="AB5480" i="1"/>
  <c r="Z5480" i="1"/>
  <c r="X5480" i="1"/>
  <c r="V5480" i="1"/>
  <c r="AS5479" i="1"/>
  <c r="AB5479" i="1"/>
  <c r="Z5479" i="1"/>
  <c r="X5479" i="1"/>
  <c r="V5479" i="1"/>
  <c r="BL5478" i="1"/>
  <c r="BM5478" i="1" s="1"/>
  <c r="BL5477" i="1"/>
  <c r="BM5477" i="1" s="1"/>
  <c r="BL5476" i="1"/>
  <c r="BM5476" i="1" s="1"/>
  <c r="AS5475" i="1"/>
  <c r="AB5475" i="1"/>
  <c r="Z5475" i="1"/>
  <c r="X5475" i="1"/>
  <c r="V5475" i="1"/>
  <c r="BL5474" i="1"/>
  <c r="BM5474" i="1" s="1"/>
  <c r="AS5473" i="1"/>
  <c r="AB5473" i="1"/>
  <c r="Z5473" i="1"/>
  <c r="X5473" i="1"/>
  <c r="V5473" i="1"/>
  <c r="BL5472" i="1"/>
  <c r="BM5472" i="1" s="1"/>
  <c r="BL5471" i="1"/>
  <c r="BM5471" i="1" s="1"/>
  <c r="AB5470" i="1"/>
  <c r="Z5470" i="1"/>
  <c r="X5470" i="1"/>
  <c r="V5470" i="1"/>
  <c r="BL5469" i="1"/>
  <c r="BM5469" i="1" s="1"/>
  <c r="AS5468" i="1"/>
  <c r="BL5468" i="1" s="1"/>
  <c r="BM5468" i="1" s="1"/>
  <c r="BL5467" i="1"/>
  <c r="BM5467" i="1" s="1"/>
  <c r="BL5466" i="1"/>
  <c r="BM5466" i="1" s="1"/>
  <c r="AS5465" i="1"/>
  <c r="AG5465" i="1"/>
  <c r="AC5465" i="1"/>
  <c r="AB5465" i="1"/>
  <c r="Z5465" i="1"/>
  <c r="X5465" i="1"/>
  <c r="V5465" i="1"/>
  <c r="AB5464" i="1"/>
  <c r="Z5464" i="1"/>
  <c r="X5464" i="1"/>
  <c r="V5464" i="1"/>
  <c r="AS5463" i="1"/>
  <c r="BL5463" i="1" s="1"/>
  <c r="BM5463" i="1" s="1"/>
  <c r="BL5462" i="1"/>
  <c r="BM5462" i="1" s="1"/>
  <c r="AB5461" i="1"/>
  <c r="Z5461" i="1"/>
  <c r="X5461" i="1"/>
  <c r="V5461" i="1"/>
  <c r="BL5460" i="1"/>
  <c r="BM5460" i="1" s="1"/>
  <c r="BL5459" i="1"/>
  <c r="BM5459" i="1" s="1"/>
  <c r="BL5458" i="1"/>
  <c r="BM5458" i="1" s="1"/>
  <c r="BL5457" i="1"/>
  <c r="BM5457" i="1" s="1"/>
  <c r="AS5456" i="1"/>
  <c r="AG5456" i="1"/>
  <c r="AC5456" i="1"/>
  <c r="AB5456" i="1"/>
  <c r="Z5456" i="1"/>
  <c r="X5456" i="1"/>
  <c r="V5456" i="1"/>
  <c r="BL5455" i="1"/>
  <c r="BM5455" i="1" s="1"/>
  <c r="BL5454" i="1"/>
  <c r="BM5454" i="1" s="1"/>
  <c r="BL5453" i="1"/>
  <c r="BM5453" i="1" s="1"/>
  <c r="BL5452" i="1"/>
  <c r="BM5452" i="1" s="1"/>
  <c r="BL5451" i="1"/>
  <c r="BM5451" i="1" s="1"/>
  <c r="BK5450" i="1"/>
  <c r="BI5450" i="1"/>
  <c r="BG5450" i="1"/>
  <c r="BE5450" i="1"/>
  <c r="BC5450" i="1"/>
  <c r="BA5450" i="1"/>
  <c r="AY5450" i="1"/>
  <c r="AW5450" i="1"/>
  <c r="AU5450" i="1"/>
  <c r="AS5450" i="1"/>
  <c r="AM5450" i="1"/>
  <c r="AI5450" i="1"/>
  <c r="AG5450" i="1"/>
  <c r="AE5450" i="1"/>
  <c r="AC5450" i="1"/>
  <c r="AB5450" i="1"/>
  <c r="Z5450" i="1"/>
  <c r="X5450" i="1"/>
  <c r="V5450" i="1"/>
  <c r="BK5449" i="1"/>
  <c r="BI5449" i="1"/>
  <c r="BG5449" i="1"/>
  <c r="BE5449" i="1"/>
  <c r="BC5449" i="1"/>
  <c r="BA5449" i="1"/>
  <c r="AY5449" i="1"/>
  <c r="AW5449" i="1"/>
  <c r="AU5449" i="1"/>
  <c r="AS5449" i="1"/>
  <c r="AM5449" i="1"/>
  <c r="AI5449" i="1"/>
  <c r="AG5449" i="1"/>
  <c r="AE5449" i="1"/>
  <c r="AC5449" i="1"/>
  <c r="AB5449" i="1"/>
  <c r="Z5449" i="1"/>
  <c r="X5449" i="1"/>
  <c r="V5449" i="1"/>
  <c r="BL5448" i="1"/>
  <c r="BM5448" i="1" s="1"/>
  <c r="BL5447" i="1"/>
  <c r="BM5447" i="1" s="1"/>
  <c r="BL5446" i="1"/>
  <c r="BM5446" i="1" s="1"/>
  <c r="AB5445" i="1"/>
  <c r="Z5445" i="1"/>
  <c r="X5445" i="1"/>
  <c r="V5445" i="1"/>
  <c r="BL5444" i="1"/>
  <c r="BM5444" i="1" s="1"/>
  <c r="AS5443" i="1"/>
  <c r="BL5443" i="1" s="1"/>
  <c r="BM5443" i="1" s="1"/>
  <c r="BL5442" i="1"/>
  <c r="BM5442" i="1" s="1"/>
  <c r="BL5441" i="1"/>
  <c r="BM5441" i="1" s="1"/>
  <c r="AB5440" i="1"/>
  <c r="Z5440" i="1"/>
  <c r="X5440" i="1"/>
  <c r="V5440" i="1"/>
  <c r="BL5439" i="1"/>
  <c r="BM5439" i="1" s="1"/>
  <c r="BL5438" i="1"/>
  <c r="BM5438" i="1" s="1"/>
  <c r="BL5437" i="1"/>
  <c r="BM5437" i="1" s="1"/>
  <c r="BL5436" i="1"/>
  <c r="BM5436" i="1" s="1"/>
  <c r="AS5435" i="1"/>
  <c r="AG5435" i="1"/>
  <c r="AC5435" i="1"/>
  <c r="AB5435" i="1"/>
  <c r="Z5435" i="1"/>
  <c r="X5435" i="1"/>
  <c r="V5435" i="1"/>
  <c r="BL5434" i="1"/>
  <c r="BM5434" i="1" s="1"/>
  <c r="BL5433" i="1"/>
  <c r="BM5433" i="1" s="1"/>
  <c r="BK5432" i="1"/>
  <c r="BI5432" i="1"/>
  <c r="BG5432" i="1"/>
  <c r="BE5432" i="1"/>
  <c r="BC5432" i="1"/>
  <c r="BA5432" i="1"/>
  <c r="AY5432" i="1"/>
  <c r="AW5432" i="1"/>
  <c r="AU5432" i="1"/>
  <c r="AS5432" i="1"/>
  <c r="AM5432" i="1"/>
  <c r="AI5432" i="1"/>
  <c r="AG5432" i="1"/>
  <c r="AE5432" i="1"/>
  <c r="AC5432" i="1"/>
  <c r="AB5432" i="1"/>
  <c r="Z5432" i="1"/>
  <c r="X5432" i="1"/>
  <c r="V5432" i="1"/>
  <c r="BL5431" i="1"/>
  <c r="BM5431" i="1" s="1"/>
  <c r="AS5430" i="1"/>
  <c r="AG5430" i="1"/>
  <c r="AC5430" i="1"/>
  <c r="AB5430" i="1"/>
  <c r="Z5430" i="1"/>
  <c r="X5430" i="1"/>
  <c r="V5430" i="1"/>
  <c r="BL5429" i="1"/>
  <c r="BM5429" i="1" s="1"/>
  <c r="BL5428" i="1"/>
  <c r="BM5428" i="1" s="1"/>
  <c r="AS5427" i="1"/>
  <c r="BL5427" i="1" s="1"/>
  <c r="BM5427" i="1" s="1"/>
  <c r="BL5426" i="1"/>
  <c r="BM5426" i="1" s="1"/>
  <c r="BL5425" i="1"/>
  <c r="BM5425" i="1" s="1"/>
  <c r="BL5424" i="1"/>
  <c r="BM5424" i="1" s="1"/>
  <c r="AS5423" i="1"/>
  <c r="BL5423" i="1" s="1"/>
  <c r="BM5423" i="1" s="1"/>
  <c r="BL5422" i="1"/>
  <c r="BM5422" i="1" s="1"/>
  <c r="BL5421" i="1"/>
  <c r="BM5421" i="1" s="1"/>
  <c r="BL5420" i="1"/>
  <c r="BM5420" i="1" s="1"/>
  <c r="BL5419" i="1"/>
  <c r="BM5419" i="1" s="1"/>
  <c r="BL5418" i="1"/>
  <c r="BM5418" i="1" s="1"/>
  <c r="BL5417" i="1"/>
  <c r="BM5417" i="1" s="1"/>
  <c r="BL5416" i="1"/>
  <c r="BM5416" i="1" s="1"/>
  <c r="BL5415" i="1"/>
  <c r="BM5415" i="1" s="1"/>
  <c r="BL5414" i="1"/>
  <c r="BM5414" i="1" s="1"/>
  <c r="BL5413" i="1"/>
  <c r="BM5413" i="1" s="1"/>
  <c r="BL5412" i="1"/>
  <c r="BM5412" i="1" s="1"/>
  <c r="BL5411" i="1"/>
  <c r="BM5411" i="1" s="1"/>
  <c r="BL5410" i="1"/>
  <c r="BM5410" i="1" s="1"/>
  <c r="BL5409" i="1"/>
  <c r="BM5409" i="1" s="1"/>
  <c r="BL5408" i="1"/>
  <c r="BM5408" i="1" s="1"/>
  <c r="BL5407" i="1"/>
  <c r="BM5407" i="1" s="1"/>
  <c r="BL5406" i="1"/>
  <c r="BM5406" i="1" s="1"/>
  <c r="BL5405" i="1"/>
  <c r="BM5405" i="1" s="1"/>
  <c r="BL5404" i="1"/>
  <c r="BM5404" i="1" s="1"/>
  <c r="BL5403" i="1"/>
  <c r="BM5403" i="1" s="1"/>
  <c r="AS5402" i="1"/>
  <c r="AB5402" i="1"/>
  <c r="Z5402" i="1"/>
  <c r="X5402" i="1"/>
  <c r="V5402" i="1"/>
  <c r="BL5401" i="1"/>
  <c r="BM5401" i="1" s="1"/>
  <c r="BL5400" i="1"/>
  <c r="BM5400" i="1" s="1"/>
  <c r="BL5399" i="1"/>
  <c r="BM5399" i="1" s="1"/>
  <c r="AB5398" i="1"/>
  <c r="Z5398" i="1"/>
  <c r="X5398" i="1"/>
  <c r="V5398" i="1"/>
  <c r="BL5397" i="1"/>
  <c r="BM5397" i="1" s="1"/>
  <c r="BL5396" i="1"/>
  <c r="BM5396" i="1" s="1"/>
  <c r="AB5395" i="1"/>
  <c r="Z5395" i="1"/>
  <c r="X5395" i="1"/>
  <c r="V5395" i="1"/>
  <c r="BL5394" i="1"/>
  <c r="BM5394" i="1" s="1"/>
  <c r="BL5393" i="1"/>
  <c r="BM5393" i="1" s="1"/>
  <c r="BL5392" i="1"/>
  <c r="BM5392" i="1" s="1"/>
  <c r="AS5391" i="1"/>
  <c r="BL5391" i="1" s="1"/>
  <c r="BM5391" i="1" s="1"/>
  <c r="BL5390" i="1"/>
  <c r="BM5390" i="1" s="1"/>
  <c r="AS5389" i="1"/>
  <c r="BL5389" i="1" s="1"/>
  <c r="BM5389" i="1" s="1"/>
  <c r="BL5388" i="1"/>
  <c r="BM5388" i="1" s="1"/>
  <c r="BL5387" i="1"/>
  <c r="BM5387" i="1" s="1"/>
  <c r="BL5386" i="1"/>
  <c r="BM5386" i="1" s="1"/>
  <c r="BL5385" i="1"/>
  <c r="BM5385" i="1" s="1"/>
  <c r="BL5384" i="1"/>
  <c r="BM5384" i="1" s="1"/>
  <c r="AS5383" i="1"/>
  <c r="BL5383" i="1" s="1"/>
  <c r="BM5383" i="1" s="1"/>
  <c r="BL5382" i="1"/>
  <c r="BM5382" i="1" s="1"/>
  <c r="AS5381" i="1"/>
  <c r="BL5381" i="1" s="1"/>
  <c r="BM5381" i="1" s="1"/>
  <c r="BL5380" i="1"/>
  <c r="BM5380" i="1" s="1"/>
  <c r="AS5379" i="1"/>
  <c r="AG5379" i="1"/>
  <c r="AC5379" i="1"/>
  <c r="AB5379" i="1"/>
  <c r="Z5379" i="1"/>
  <c r="X5379" i="1"/>
  <c r="V5379" i="1"/>
  <c r="BL5378" i="1"/>
  <c r="BM5378" i="1" s="1"/>
  <c r="BL5377" i="1"/>
  <c r="BM5377" i="1" s="1"/>
  <c r="BL5376" i="1"/>
  <c r="BM5376" i="1" s="1"/>
  <c r="AS5375" i="1"/>
  <c r="AG5375" i="1"/>
  <c r="AC5375" i="1"/>
  <c r="AB5375" i="1"/>
  <c r="Z5375" i="1"/>
  <c r="X5375" i="1"/>
  <c r="V5375" i="1"/>
  <c r="BK5374" i="1"/>
  <c r="BI5374" i="1"/>
  <c r="BG5374" i="1"/>
  <c r="BE5374" i="1"/>
  <c r="BC5374" i="1"/>
  <c r="BA5374" i="1"/>
  <c r="AY5374" i="1"/>
  <c r="AW5374" i="1"/>
  <c r="AU5374" i="1"/>
  <c r="AS5374" i="1"/>
  <c r="AM5374" i="1"/>
  <c r="AI5374" i="1"/>
  <c r="AG5374" i="1"/>
  <c r="AE5374" i="1"/>
  <c r="AC5374" i="1"/>
  <c r="AB5374" i="1"/>
  <c r="Z5374" i="1"/>
  <c r="X5374" i="1"/>
  <c r="V5374" i="1"/>
  <c r="BL5373" i="1"/>
  <c r="BM5373" i="1" s="1"/>
  <c r="BK5372" i="1"/>
  <c r="BI5372" i="1"/>
  <c r="BG5372" i="1"/>
  <c r="BE5372" i="1"/>
  <c r="BC5372" i="1"/>
  <c r="BA5372" i="1"/>
  <c r="AY5372" i="1"/>
  <c r="AW5372" i="1"/>
  <c r="AU5372" i="1"/>
  <c r="AS5372" i="1"/>
  <c r="AM5372" i="1"/>
  <c r="AI5372" i="1"/>
  <c r="AG5372" i="1"/>
  <c r="AE5372" i="1"/>
  <c r="AC5372" i="1"/>
  <c r="AB5372" i="1"/>
  <c r="Z5372" i="1"/>
  <c r="X5372" i="1"/>
  <c r="V5372" i="1"/>
  <c r="BL5371" i="1"/>
  <c r="BM5371" i="1" s="1"/>
  <c r="BL5370" i="1"/>
  <c r="BM5370" i="1" s="1"/>
  <c r="AS5369" i="1"/>
  <c r="AB5369" i="1"/>
  <c r="Z5369" i="1"/>
  <c r="X5369" i="1"/>
  <c r="V5369" i="1"/>
  <c r="BL5368" i="1"/>
  <c r="BM5368" i="1" s="1"/>
  <c r="BL5367" i="1"/>
  <c r="BM5367" i="1" s="1"/>
  <c r="BL5366" i="1"/>
  <c r="BM5366" i="1" s="1"/>
  <c r="BL5365" i="1"/>
  <c r="BM5365" i="1" s="1"/>
  <c r="BL5364" i="1"/>
  <c r="BM5364" i="1" s="1"/>
  <c r="BL5363" i="1"/>
  <c r="BM5363" i="1" s="1"/>
  <c r="BL5362" i="1"/>
  <c r="BM5362" i="1" s="1"/>
  <c r="BL5361" i="1"/>
  <c r="BM5361" i="1" s="1"/>
  <c r="BL5360" i="1"/>
  <c r="BM5360" i="1" s="1"/>
  <c r="BL5359" i="1"/>
  <c r="BM5359" i="1" s="1"/>
  <c r="BL5358" i="1"/>
  <c r="BM5358" i="1" s="1"/>
  <c r="AS5357" i="1"/>
  <c r="AG5357" i="1"/>
  <c r="AC5357" i="1"/>
  <c r="AB5357" i="1"/>
  <c r="Z5357" i="1"/>
  <c r="X5357" i="1"/>
  <c r="V5357" i="1"/>
  <c r="BL5356" i="1"/>
  <c r="BM5356" i="1" s="1"/>
  <c r="AS5355" i="1"/>
  <c r="AG5355" i="1"/>
  <c r="AC5355" i="1"/>
  <c r="AB5355" i="1"/>
  <c r="Z5355" i="1"/>
  <c r="X5355" i="1"/>
  <c r="V5355" i="1"/>
  <c r="AS5354" i="1"/>
  <c r="AG5354" i="1"/>
  <c r="AC5354" i="1"/>
  <c r="AB5354" i="1"/>
  <c r="Z5354" i="1"/>
  <c r="X5354" i="1"/>
  <c r="V5354" i="1"/>
  <c r="BL5353" i="1"/>
  <c r="BM5353" i="1" s="1"/>
  <c r="BL5352" i="1"/>
  <c r="BM5352" i="1" s="1"/>
  <c r="BK5351" i="1"/>
  <c r="BI5351" i="1"/>
  <c r="BG5351" i="1"/>
  <c r="BE5351" i="1"/>
  <c r="BC5351" i="1"/>
  <c r="BA5351" i="1"/>
  <c r="AY5351" i="1"/>
  <c r="AW5351" i="1"/>
  <c r="AU5351" i="1"/>
  <c r="AS5351" i="1"/>
  <c r="AM5351" i="1"/>
  <c r="AI5351" i="1"/>
  <c r="AG5351" i="1"/>
  <c r="AE5351" i="1"/>
  <c r="AC5351" i="1"/>
  <c r="AB5351" i="1"/>
  <c r="Z5351" i="1"/>
  <c r="X5351" i="1"/>
  <c r="V5351" i="1"/>
  <c r="BL5350" i="1"/>
  <c r="BM5350" i="1" s="1"/>
  <c r="BL5349" i="1"/>
  <c r="BM5349" i="1" s="1"/>
  <c r="AS5348" i="1"/>
  <c r="BL5348" i="1" s="1"/>
  <c r="BM5348" i="1" s="1"/>
  <c r="BL5347" i="1"/>
  <c r="BM5347" i="1" s="1"/>
  <c r="AB5346" i="1"/>
  <c r="Z5346" i="1"/>
  <c r="X5346" i="1"/>
  <c r="V5346" i="1"/>
  <c r="BL5345" i="1"/>
  <c r="BM5345" i="1" s="1"/>
  <c r="BL5344" i="1"/>
  <c r="BM5344" i="1" s="1"/>
  <c r="BL5343" i="1"/>
  <c r="BM5343" i="1" s="1"/>
  <c r="BL5342" i="1"/>
  <c r="BM5342" i="1" s="1"/>
  <c r="AB5341" i="1"/>
  <c r="Z5341" i="1"/>
  <c r="X5341" i="1"/>
  <c r="V5341" i="1"/>
  <c r="BL5340" i="1"/>
  <c r="BM5340" i="1" s="1"/>
  <c r="BL5339" i="1"/>
  <c r="BM5339" i="1" s="1"/>
  <c r="BL5338" i="1"/>
  <c r="BM5338" i="1" s="1"/>
  <c r="BL5337" i="1"/>
  <c r="BM5337" i="1" s="1"/>
  <c r="BL5336" i="1"/>
  <c r="BM5336" i="1" s="1"/>
  <c r="BL5335" i="1"/>
  <c r="BM5335" i="1" s="1"/>
  <c r="BL5334" i="1"/>
  <c r="BM5334" i="1" s="1"/>
  <c r="BL5333" i="1"/>
  <c r="BM5333" i="1" s="1"/>
  <c r="BL5332" i="1"/>
  <c r="BM5332" i="1" s="1"/>
  <c r="BL5331" i="1"/>
  <c r="BM5331" i="1" s="1"/>
  <c r="BK5330" i="1"/>
  <c r="BI5330" i="1"/>
  <c r="BG5330" i="1"/>
  <c r="BE5330" i="1"/>
  <c r="BC5330" i="1"/>
  <c r="BA5330" i="1"/>
  <c r="AY5330" i="1"/>
  <c r="AW5330" i="1"/>
  <c r="AU5330" i="1"/>
  <c r="AS5330" i="1"/>
  <c r="AM5330" i="1"/>
  <c r="AI5330" i="1"/>
  <c r="AG5330" i="1"/>
  <c r="AE5330" i="1"/>
  <c r="AC5330" i="1"/>
  <c r="AB5330" i="1"/>
  <c r="Z5330" i="1"/>
  <c r="X5330" i="1"/>
  <c r="V5330" i="1"/>
  <c r="BL5329" i="1"/>
  <c r="BM5329" i="1" s="1"/>
  <c r="AS5328" i="1"/>
  <c r="BL5328" i="1" s="1"/>
  <c r="BM5328" i="1" s="1"/>
  <c r="BL5327" i="1"/>
  <c r="BM5327" i="1" s="1"/>
  <c r="AB5326" i="1"/>
  <c r="Z5326" i="1"/>
  <c r="X5326" i="1"/>
  <c r="V5326" i="1"/>
  <c r="BL5325" i="1"/>
  <c r="BM5325" i="1" s="1"/>
  <c r="BL5324" i="1"/>
  <c r="BM5324" i="1" s="1"/>
  <c r="BL5323" i="1"/>
  <c r="BM5323" i="1" s="1"/>
  <c r="AS5322" i="1"/>
  <c r="AB5322" i="1"/>
  <c r="Z5322" i="1"/>
  <c r="X5322" i="1"/>
  <c r="V5322" i="1"/>
  <c r="BL5321" i="1"/>
  <c r="BM5321" i="1" s="1"/>
  <c r="AS5320" i="1"/>
  <c r="AB5320" i="1"/>
  <c r="Z5320" i="1"/>
  <c r="X5320" i="1"/>
  <c r="V5320" i="1"/>
  <c r="BL5319" i="1"/>
  <c r="BM5319" i="1" s="1"/>
  <c r="BL5318" i="1"/>
  <c r="BM5318" i="1" s="1"/>
  <c r="BL5317" i="1"/>
  <c r="BM5317" i="1" s="1"/>
  <c r="BL5316" i="1"/>
  <c r="BM5316" i="1" s="1"/>
  <c r="AB5315" i="1"/>
  <c r="Z5315" i="1"/>
  <c r="X5315" i="1"/>
  <c r="V5315" i="1"/>
  <c r="BL5314" i="1"/>
  <c r="BM5314" i="1" s="1"/>
  <c r="BL5313" i="1"/>
  <c r="BM5313" i="1" s="1"/>
  <c r="BL5312" i="1"/>
  <c r="BM5312" i="1" s="1"/>
  <c r="BL5311" i="1"/>
  <c r="BM5311" i="1" s="1"/>
  <c r="BK5310" i="1"/>
  <c r="BI5310" i="1"/>
  <c r="BG5310" i="1"/>
  <c r="BE5310" i="1"/>
  <c r="BC5310" i="1"/>
  <c r="BA5310" i="1"/>
  <c r="AY5310" i="1"/>
  <c r="AW5310" i="1"/>
  <c r="AU5310" i="1"/>
  <c r="AS5310" i="1"/>
  <c r="AM5310" i="1"/>
  <c r="AI5310" i="1"/>
  <c r="AG5310" i="1"/>
  <c r="AE5310" i="1"/>
  <c r="AC5310" i="1"/>
  <c r="AB5310" i="1"/>
  <c r="Z5310" i="1"/>
  <c r="X5310" i="1"/>
  <c r="V5310" i="1"/>
  <c r="BL5309" i="1"/>
  <c r="BM5309" i="1" s="1"/>
  <c r="BL5308" i="1"/>
  <c r="BM5308" i="1" s="1"/>
  <c r="BL5307" i="1"/>
  <c r="BM5307" i="1" s="1"/>
  <c r="BL5306" i="1"/>
  <c r="BM5306" i="1" s="1"/>
  <c r="BL5305" i="1"/>
  <c r="BM5305" i="1" s="1"/>
  <c r="BL5304" i="1"/>
  <c r="BM5304" i="1" s="1"/>
  <c r="AS5303" i="1"/>
  <c r="AG5303" i="1"/>
  <c r="AC5303" i="1"/>
  <c r="AB5303" i="1"/>
  <c r="Z5303" i="1"/>
  <c r="X5303" i="1"/>
  <c r="V5303" i="1"/>
  <c r="BL5302" i="1"/>
  <c r="BM5302" i="1" s="1"/>
  <c r="BL5301" i="1"/>
  <c r="BM5301" i="1" s="1"/>
  <c r="BL5300" i="1"/>
  <c r="BM5300" i="1" s="1"/>
  <c r="AS5299" i="1"/>
  <c r="AG5299" i="1"/>
  <c r="AC5299" i="1"/>
  <c r="AB5299" i="1"/>
  <c r="Z5299" i="1"/>
  <c r="X5299" i="1"/>
  <c r="V5299" i="1"/>
  <c r="AS5298" i="1"/>
  <c r="AG5298" i="1"/>
  <c r="AC5298" i="1"/>
  <c r="AB5298" i="1"/>
  <c r="Z5298" i="1"/>
  <c r="X5298" i="1"/>
  <c r="V5298" i="1"/>
  <c r="BL5297" i="1"/>
  <c r="BM5297" i="1" s="1"/>
  <c r="BL5296" i="1"/>
  <c r="BM5296" i="1" s="1"/>
  <c r="BL5295" i="1"/>
  <c r="BM5295" i="1" s="1"/>
  <c r="AS5294" i="1"/>
  <c r="BL5294" i="1" s="1"/>
  <c r="BM5294" i="1" s="1"/>
  <c r="BL5293" i="1"/>
  <c r="BM5293" i="1" s="1"/>
  <c r="BL5292" i="1"/>
  <c r="BM5292" i="1" s="1"/>
  <c r="BL5291" i="1"/>
  <c r="BM5291" i="1" s="1"/>
  <c r="AS5290" i="1"/>
  <c r="AB5290" i="1"/>
  <c r="Z5290" i="1"/>
  <c r="X5290" i="1"/>
  <c r="V5290" i="1"/>
  <c r="BL5289" i="1"/>
  <c r="BM5289" i="1" s="1"/>
  <c r="BL5288" i="1"/>
  <c r="BM5288" i="1" s="1"/>
  <c r="BK5287" i="1"/>
  <c r="BI5287" i="1"/>
  <c r="BG5287" i="1"/>
  <c r="BE5287" i="1"/>
  <c r="BC5287" i="1"/>
  <c r="BA5287" i="1"/>
  <c r="AY5287" i="1"/>
  <c r="AW5287" i="1"/>
  <c r="AU5287" i="1"/>
  <c r="AS5287" i="1"/>
  <c r="AM5287" i="1"/>
  <c r="AI5287" i="1"/>
  <c r="AG5287" i="1"/>
  <c r="AE5287" i="1"/>
  <c r="AC5287" i="1"/>
  <c r="AB5287" i="1"/>
  <c r="Z5287" i="1"/>
  <c r="X5287" i="1"/>
  <c r="V5287" i="1"/>
  <c r="BL5286" i="1"/>
  <c r="BM5286" i="1" s="1"/>
  <c r="BL5285" i="1"/>
  <c r="BM5285" i="1" s="1"/>
  <c r="BL5284" i="1"/>
  <c r="BM5284" i="1" s="1"/>
  <c r="BL5283" i="1"/>
  <c r="BM5283" i="1" s="1"/>
  <c r="BL5282" i="1"/>
  <c r="BM5282" i="1" s="1"/>
  <c r="AB5281" i="1"/>
  <c r="Z5281" i="1"/>
  <c r="X5281" i="1"/>
  <c r="V5281" i="1"/>
  <c r="AS5280" i="1"/>
  <c r="BL5280" i="1" s="1"/>
  <c r="BM5280" i="1" s="1"/>
  <c r="BL5279" i="1"/>
  <c r="BM5279" i="1" s="1"/>
  <c r="BK5278" i="1"/>
  <c r="BI5278" i="1"/>
  <c r="BG5278" i="1"/>
  <c r="BE5278" i="1"/>
  <c r="BC5278" i="1"/>
  <c r="BA5278" i="1"/>
  <c r="AY5278" i="1"/>
  <c r="AW5278" i="1"/>
  <c r="AU5278" i="1"/>
  <c r="AS5278" i="1"/>
  <c r="AM5278" i="1"/>
  <c r="AI5278" i="1"/>
  <c r="AG5278" i="1"/>
  <c r="AE5278" i="1"/>
  <c r="AC5278" i="1"/>
  <c r="AB5278" i="1"/>
  <c r="Z5278" i="1"/>
  <c r="X5278" i="1"/>
  <c r="V5278" i="1"/>
  <c r="BL5277" i="1"/>
  <c r="BM5277" i="1" s="1"/>
  <c r="BL5276" i="1"/>
  <c r="BM5276" i="1" s="1"/>
  <c r="BL5275" i="1"/>
  <c r="BM5275" i="1" s="1"/>
  <c r="BL5274" i="1"/>
  <c r="BM5274" i="1" s="1"/>
  <c r="AS5273" i="1"/>
  <c r="BL5273" i="1" s="1"/>
  <c r="BM5273" i="1" s="1"/>
  <c r="BL5272" i="1"/>
  <c r="BM5272" i="1" s="1"/>
  <c r="BL5271" i="1"/>
  <c r="BM5271" i="1" s="1"/>
  <c r="AS5270" i="1"/>
  <c r="AB5270" i="1"/>
  <c r="Z5270" i="1"/>
  <c r="X5270" i="1"/>
  <c r="V5270" i="1"/>
  <c r="BL5269" i="1"/>
  <c r="BM5269" i="1" s="1"/>
  <c r="BL5268" i="1"/>
  <c r="BM5268" i="1" s="1"/>
  <c r="BL5267" i="1"/>
  <c r="BM5267" i="1" s="1"/>
  <c r="BL5266" i="1"/>
  <c r="BM5266" i="1" s="1"/>
  <c r="AS5265" i="1"/>
  <c r="AG5265" i="1"/>
  <c r="AC5265" i="1"/>
  <c r="AB5265" i="1"/>
  <c r="Z5265" i="1"/>
  <c r="X5265" i="1"/>
  <c r="V5265" i="1"/>
  <c r="BL5264" i="1"/>
  <c r="BM5264" i="1" s="1"/>
  <c r="BL5263" i="1"/>
  <c r="BM5263" i="1" s="1"/>
  <c r="BL5262" i="1"/>
  <c r="BM5262" i="1" s="1"/>
  <c r="BL5261" i="1"/>
  <c r="BM5261" i="1" s="1"/>
  <c r="BK5260" i="1"/>
  <c r="BI5260" i="1"/>
  <c r="BG5260" i="1"/>
  <c r="BE5260" i="1"/>
  <c r="BC5260" i="1"/>
  <c r="BA5260" i="1"/>
  <c r="AY5260" i="1"/>
  <c r="AW5260" i="1"/>
  <c r="AU5260" i="1"/>
  <c r="AS5260" i="1"/>
  <c r="AM5260" i="1"/>
  <c r="AI5260" i="1"/>
  <c r="AG5260" i="1"/>
  <c r="AE5260" i="1"/>
  <c r="AC5260" i="1"/>
  <c r="AB5260" i="1"/>
  <c r="Z5260" i="1"/>
  <c r="X5260" i="1"/>
  <c r="V5260" i="1"/>
  <c r="BL5259" i="1"/>
  <c r="BM5259" i="1" s="1"/>
  <c r="BL5258" i="1"/>
  <c r="BM5258" i="1" s="1"/>
  <c r="BL5257" i="1"/>
  <c r="BM5257" i="1" s="1"/>
  <c r="BL5256" i="1"/>
  <c r="BM5256" i="1" s="1"/>
  <c r="AS5255" i="1"/>
  <c r="AC5255" i="1"/>
  <c r="AB5255" i="1"/>
  <c r="Z5255" i="1"/>
  <c r="X5255" i="1"/>
  <c r="V5255" i="1"/>
  <c r="BL5254" i="1"/>
  <c r="BM5254" i="1" s="1"/>
  <c r="BL5253" i="1"/>
  <c r="BM5253" i="1" s="1"/>
  <c r="BL5252" i="1"/>
  <c r="BM5252" i="1" s="1"/>
  <c r="BL5251" i="1"/>
  <c r="BM5251" i="1" s="1"/>
  <c r="BL5250" i="1"/>
  <c r="BM5250" i="1" s="1"/>
  <c r="AS5249" i="1"/>
  <c r="BL5249" i="1" s="1"/>
  <c r="BM5249" i="1" s="1"/>
  <c r="BL5248" i="1"/>
  <c r="BM5248" i="1" s="1"/>
  <c r="AB5247" i="1"/>
  <c r="Z5247" i="1"/>
  <c r="X5247" i="1"/>
  <c r="V5247" i="1"/>
  <c r="AS5246" i="1"/>
  <c r="BL5246" i="1" s="1"/>
  <c r="BM5246" i="1" s="1"/>
  <c r="AS5245" i="1"/>
  <c r="AB5245" i="1"/>
  <c r="Z5245" i="1"/>
  <c r="X5245" i="1"/>
  <c r="V5245" i="1"/>
  <c r="AS5244" i="1"/>
  <c r="AB5244" i="1"/>
  <c r="Z5244" i="1"/>
  <c r="X5244" i="1"/>
  <c r="V5244" i="1"/>
  <c r="BL5243" i="1"/>
  <c r="BM5243" i="1" s="1"/>
  <c r="BL5242" i="1"/>
  <c r="BM5242" i="1" s="1"/>
  <c r="BL5241" i="1"/>
  <c r="BM5241" i="1" s="1"/>
  <c r="BL5240" i="1"/>
  <c r="BM5240" i="1" s="1"/>
  <c r="BL5239" i="1"/>
  <c r="BM5239" i="1" s="1"/>
  <c r="AS5238" i="1"/>
  <c r="BL5238" i="1" s="1"/>
  <c r="BM5238" i="1" s="1"/>
  <c r="BL5237" i="1"/>
  <c r="BM5237" i="1" s="1"/>
  <c r="BL5236" i="1"/>
  <c r="BM5236" i="1" s="1"/>
  <c r="BL5235" i="1"/>
  <c r="BM5235" i="1" s="1"/>
  <c r="BL5234" i="1"/>
  <c r="BM5234" i="1" s="1"/>
  <c r="BL5233" i="1"/>
  <c r="BM5233" i="1" s="1"/>
  <c r="BL5232" i="1"/>
  <c r="BM5232" i="1" s="1"/>
  <c r="AS5231" i="1"/>
  <c r="BL5231" i="1" s="1"/>
  <c r="BM5231" i="1" s="1"/>
  <c r="AB5230" i="1"/>
  <c r="Z5230" i="1"/>
  <c r="X5230" i="1"/>
  <c r="V5230" i="1"/>
  <c r="BL5229" i="1"/>
  <c r="BM5229" i="1" s="1"/>
  <c r="AS5228" i="1"/>
  <c r="AC5228" i="1"/>
  <c r="AB5228" i="1"/>
  <c r="Z5228" i="1"/>
  <c r="X5228" i="1"/>
  <c r="V5228" i="1"/>
  <c r="AB5227" i="1"/>
  <c r="Z5227" i="1"/>
  <c r="X5227" i="1"/>
  <c r="V5227" i="1"/>
  <c r="BK5226" i="1"/>
  <c r="BI5226" i="1"/>
  <c r="BG5226" i="1"/>
  <c r="BE5226" i="1"/>
  <c r="BC5226" i="1"/>
  <c r="BA5226" i="1"/>
  <c r="AY5226" i="1"/>
  <c r="AW5226" i="1"/>
  <c r="AU5226" i="1"/>
  <c r="AS5226" i="1"/>
  <c r="AM5226" i="1"/>
  <c r="AI5226" i="1"/>
  <c r="AG5226" i="1"/>
  <c r="AE5226" i="1"/>
  <c r="AC5226" i="1"/>
  <c r="AB5226" i="1"/>
  <c r="Z5226" i="1"/>
  <c r="X5226" i="1"/>
  <c r="V5226" i="1"/>
  <c r="AS5225" i="1"/>
  <c r="BL5225" i="1" s="1"/>
  <c r="BM5225" i="1" s="1"/>
  <c r="AB5224" i="1"/>
  <c r="Z5224" i="1"/>
  <c r="X5224" i="1"/>
  <c r="V5224" i="1"/>
  <c r="AS5223" i="1"/>
  <c r="BL5223" i="1" s="1"/>
  <c r="BM5223" i="1" s="1"/>
  <c r="BL5222" i="1"/>
  <c r="BM5222" i="1" s="1"/>
  <c r="BL5221" i="1"/>
  <c r="BM5221" i="1" s="1"/>
  <c r="AB5220" i="1"/>
  <c r="Z5220" i="1"/>
  <c r="X5220" i="1"/>
  <c r="V5220" i="1"/>
  <c r="BL5219" i="1"/>
  <c r="BM5219" i="1" s="1"/>
  <c r="AS5218" i="1"/>
  <c r="AC5218" i="1"/>
  <c r="AB5218" i="1"/>
  <c r="Z5218" i="1"/>
  <c r="X5218" i="1"/>
  <c r="V5218" i="1"/>
  <c r="AS5217" i="1"/>
  <c r="AG5217" i="1"/>
  <c r="AC5217" i="1"/>
  <c r="AB5217" i="1"/>
  <c r="Z5217" i="1"/>
  <c r="X5217" i="1"/>
  <c r="V5217" i="1"/>
  <c r="BL5216" i="1"/>
  <c r="BM5216" i="1" s="1"/>
  <c r="AS5215" i="1"/>
  <c r="BL5215" i="1" s="1"/>
  <c r="BM5215" i="1" s="1"/>
  <c r="BL5214" i="1"/>
  <c r="BM5214" i="1" s="1"/>
  <c r="BL5213" i="1"/>
  <c r="BM5213" i="1" s="1"/>
  <c r="BL5212" i="1"/>
  <c r="BM5212" i="1" s="1"/>
  <c r="BL5211" i="1"/>
  <c r="BM5211" i="1" s="1"/>
  <c r="BL5210" i="1"/>
  <c r="BM5210" i="1" s="1"/>
  <c r="BL5209" i="1"/>
  <c r="BM5209" i="1" s="1"/>
  <c r="BL5208" i="1"/>
  <c r="BM5208" i="1" s="1"/>
  <c r="BL5207" i="1"/>
  <c r="BM5207" i="1" s="1"/>
  <c r="BL5206" i="1"/>
  <c r="BM5206" i="1" s="1"/>
  <c r="AB5205" i="1"/>
  <c r="Z5205" i="1"/>
  <c r="X5205" i="1"/>
  <c r="V5205" i="1"/>
  <c r="AS5204" i="1"/>
  <c r="BL5204" i="1" s="1"/>
  <c r="BM5204" i="1" s="1"/>
  <c r="BL5203" i="1"/>
  <c r="BM5203" i="1" s="1"/>
  <c r="BL5202" i="1"/>
  <c r="BM5202" i="1" s="1"/>
  <c r="BK5201" i="1"/>
  <c r="BI5201" i="1"/>
  <c r="BG5201" i="1"/>
  <c r="BE5201" i="1"/>
  <c r="BC5201" i="1"/>
  <c r="BA5201" i="1"/>
  <c r="AY5201" i="1"/>
  <c r="AW5201" i="1"/>
  <c r="AU5201" i="1"/>
  <c r="AS5201" i="1"/>
  <c r="AM5201" i="1"/>
  <c r="AI5201" i="1"/>
  <c r="AG5201" i="1"/>
  <c r="AE5201" i="1"/>
  <c r="AC5201" i="1"/>
  <c r="AB5201" i="1"/>
  <c r="Z5201" i="1"/>
  <c r="X5201" i="1"/>
  <c r="V5201" i="1"/>
  <c r="BL5200" i="1"/>
  <c r="BM5200" i="1" s="1"/>
  <c r="BL5199" i="1"/>
  <c r="BM5199" i="1" s="1"/>
  <c r="BL5198" i="1"/>
  <c r="BM5198" i="1" s="1"/>
  <c r="BL5197" i="1"/>
  <c r="BM5197" i="1" s="1"/>
  <c r="BL5196" i="1"/>
  <c r="BM5196" i="1" s="1"/>
  <c r="BL5195" i="1"/>
  <c r="BM5195" i="1" s="1"/>
  <c r="BL5194" i="1"/>
  <c r="BM5194" i="1" s="1"/>
  <c r="BL5193" i="1"/>
  <c r="BM5193" i="1" s="1"/>
  <c r="BL5192" i="1"/>
  <c r="BM5192" i="1" s="1"/>
  <c r="BL5191" i="1"/>
  <c r="BM5191" i="1" s="1"/>
  <c r="BL5190" i="1"/>
  <c r="BM5190" i="1" s="1"/>
  <c r="BL5189" i="1"/>
  <c r="BM5189" i="1" s="1"/>
  <c r="AS5188" i="1"/>
  <c r="AB5188" i="1"/>
  <c r="Z5188" i="1"/>
  <c r="X5188" i="1"/>
  <c r="V5188" i="1"/>
  <c r="BL5187" i="1"/>
  <c r="BM5187" i="1" s="1"/>
  <c r="BL5186" i="1"/>
  <c r="BM5186" i="1" s="1"/>
  <c r="BL5185" i="1"/>
  <c r="BM5185" i="1" s="1"/>
  <c r="BL5184" i="1"/>
  <c r="BM5184" i="1" s="1"/>
  <c r="BL5183" i="1"/>
  <c r="BM5183" i="1" s="1"/>
  <c r="BL5182" i="1"/>
  <c r="BM5182" i="1" s="1"/>
  <c r="BL5181" i="1"/>
  <c r="BM5181" i="1" s="1"/>
  <c r="BL5180" i="1"/>
  <c r="BM5180" i="1" s="1"/>
  <c r="BL5179" i="1"/>
  <c r="BM5179" i="1" s="1"/>
  <c r="AS5178" i="1"/>
  <c r="BL5178" i="1" s="1"/>
  <c r="BM5178" i="1" s="1"/>
  <c r="BL5177" i="1"/>
  <c r="BM5177" i="1" s="1"/>
  <c r="AB5176" i="1"/>
  <c r="Z5176" i="1"/>
  <c r="X5176" i="1"/>
  <c r="V5176" i="1"/>
  <c r="AS5175" i="1"/>
  <c r="AC5175" i="1"/>
  <c r="AB5175" i="1"/>
  <c r="Z5175" i="1"/>
  <c r="X5175" i="1"/>
  <c r="V5175" i="1"/>
  <c r="AS5174" i="1"/>
  <c r="AB5174" i="1"/>
  <c r="Z5174" i="1"/>
  <c r="X5174" i="1"/>
  <c r="V5174" i="1"/>
  <c r="BL5173" i="1"/>
  <c r="BM5173" i="1" s="1"/>
  <c r="BL5172" i="1"/>
  <c r="BM5172" i="1" s="1"/>
  <c r="BL5171" i="1"/>
  <c r="BM5171" i="1" s="1"/>
  <c r="BL5170" i="1"/>
  <c r="BM5170" i="1" s="1"/>
  <c r="AS5169" i="1"/>
  <c r="AG5169" i="1"/>
  <c r="AC5169" i="1"/>
  <c r="AB5169" i="1"/>
  <c r="Z5169" i="1"/>
  <c r="X5169" i="1"/>
  <c r="V5169" i="1"/>
  <c r="BL5168" i="1"/>
  <c r="BM5168" i="1" s="1"/>
  <c r="BK5167" i="1"/>
  <c r="BI5167" i="1"/>
  <c r="BG5167" i="1"/>
  <c r="BE5167" i="1"/>
  <c r="BC5167" i="1"/>
  <c r="BA5167" i="1"/>
  <c r="AY5167" i="1"/>
  <c r="AW5167" i="1"/>
  <c r="AU5167" i="1"/>
  <c r="AS5167" i="1"/>
  <c r="AM5167" i="1"/>
  <c r="AI5167" i="1"/>
  <c r="AG5167" i="1"/>
  <c r="AE5167" i="1"/>
  <c r="AC5167" i="1"/>
  <c r="AB5167" i="1"/>
  <c r="Z5167" i="1"/>
  <c r="X5167" i="1"/>
  <c r="V5167" i="1"/>
  <c r="AS5166" i="1"/>
  <c r="AC5166" i="1"/>
  <c r="AB5166" i="1"/>
  <c r="Z5166" i="1"/>
  <c r="X5166" i="1"/>
  <c r="V5166" i="1"/>
  <c r="BL5165" i="1"/>
  <c r="BM5165" i="1" s="1"/>
  <c r="BL5164" i="1"/>
  <c r="BM5164" i="1" s="1"/>
  <c r="AS5163" i="1"/>
  <c r="AB5163" i="1"/>
  <c r="Z5163" i="1"/>
  <c r="X5163" i="1"/>
  <c r="V5163" i="1"/>
  <c r="BL5162" i="1"/>
  <c r="BM5162" i="1" s="1"/>
  <c r="AB5161" i="1"/>
  <c r="Z5161" i="1"/>
  <c r="X5161" i="1"/>
  <c r="V5161" i="1"/>
  <c r="AS5160" i="1"/>
  <c r="BL5160" i="1" s="1"/>
  <c r="BM5160" i="1" s="1"/>
  <c r="AS5159" i="1"/>
  <c r="BL5159" i="1" s="1"/>
  <c r="BM5159" i="1" s="1"/>
  <c r="BL5158" i="1"/>
  <c r="BM5158" i="1" s="1"/>
  <c r="BK5157" i="1"/>
  <c r="BI5157" i="1"/>
  <c r="BG5157" i="1"/>
  <c r="BE5157" i="1"/>
  <c r="BC5157" i="1"/>
  <c r="BA5157" i="1"/>
  <c r="AY5157" i="1"/>
  <c r="AW5157" i="1"/>
  <c r="AU5157" i="1"/>
  <c r="AS5157" i="1"/>
  <c r="AM5157" i="1"/>
  <c r="AI5157" i="1"/>
  <c r="AG5157" i="1"/>
  <c r="AE5157" i="1"/>
  <c r="AC5157" i="1"/>
  <c r="AB5157" i="1"/>
  <c r="Z5157" i="1"/>
  <c r="X5157" i="1"/>
  <c r="V5157" i="1"/>
  <c r="BL5156" i="1"/>
  <c r="BM5156" i="1" s="1"/>
  <c r="BL5155" i="1"/>
  <c r="BM5155" i="1" s="1"/>
  <c r="BL5154" i="1"/>
  <c r="BM5154" i="1" s="1"/>
  <c r="BL5153" i="1"/>
  <c r="BM5153" i="1" s="1"/>
  <c r="BL5152" i="1"/>
  <c r="BM5152" i="1" s="1"/>
  <c r="BL5151" i="1"/>
  <c r="BM5151" i="1" s="1"/>
  <c r="BL5150" i="1"/>
  <c r="BM5150" i="1" s="1"/>
  <c r="BL5149" i="1"/>
  <c r="BM5149" i="1" s="1"/>
  <c r="BL5148" i="1"/>
  <c r="BM5148" i="1" s="1"/>
  <c r="AS5147" i="1"/>
  <c r="BL5147" i="1" s="1"/>
  <c r="BM5147" i="1" s="1"/>
  <c r="BL5146" i="1"/>
  <c r="BM5146" i="1" s="1"/>
  <c r="BL5145" i="1"/>
  <c r="BM5145" i="1" s="1"/>
  <c r="BL5144" i="1"/>
  <c r="BM5144" i="1" s="1"/>
  <c r="AC5143" i="1"/>
  <c r="AB5143" i="1"/>
  <c r="Z5143" i="1"/>
  <c r="X5143" i="1"/>
  <c r="V5143" i="1"/>
  <c r="BL5142" i="1"/>
  <c r="BM5142" i="1" s="1"/>
  <c r="AS5141" i="1"/>
  <c r="BL5141" i="1" s="1"/>
  <c r="BM5141" i="1" s="1"/>
  <c r="BL5140" i="1"/>
  <c r="BM5140" i="1" s="1"/>
  <c r="BL5139" i="1"/>
  <c r="BM5139" i="1" s="1"/>
  <c r="BL5138" i="1"/>
  <c r="BM5138" i="1" s="1"/>
  <c r="AB5137" i="1"/>
  <c r="Z5137" i="1"/>
  <c r="X5137" i="1"/>
  <c r="BK5136" i="1"/>
  <c r="BI5136" i="1"/>
  <c r="BG5136" i="1"/>
  <c r="BE5136" i="1"/>
  <c r="BC5136" i="1"/>
  <c r="BA5136" i="1"/>
  <c r="AY5136" i="1"/>
  <c r="AW5136" i="1"/>
  <c r="AU5136" i="1"/>
  <c r="AS5136" i="1"/>
  <c r="AM5136" i="1"/>
  <c r="AI5136" i="1"/>
  <c r="AG5136" i="1"/>
  <c r="AE5136" i="1"/>
  <c r="AC5136" i="1"/>
  <c r="AB5136" i="1"/>
  <c r="Z5136" i="1"/>
  <c r="X5136" i="1"/>
  <c r="V5136" i="1"/>
  <c r="BL5135" i="1"/>
  <c r="BM5135" i="1" s="1"/>
  <c r="BL5134" i="1"/>
  <c r="BM5134" i="1" s="1"/>
  <c r="BK5133" i="1"/>
  <c r="BI5133" i="1"/>
  <c r="BG5133" i="1"/>
  <c r="BE5133" i="1"/>
  <c r="BC5133" i="1"/>
  <c r="BA5133" i="1"/>
  <c r="AY5133" i="1"/>
  <c r="AW5133" i="1"/>
  <c r="AU5133" i="1"/>
  <c r="AS5133" i="1"/>
  <c r="AM5133" i="1"/>
  <c r="AI5133" i="1"/>
  <c r="AG5133" i="1"/>
  <c r="AE5133" i="1"/>
  <c r="AC5133" i="1"/>
  <c r="AB5133" i="1"/>
  <c r="Z5133" i="1"/>
  <c r="X5133" i="1"/>
  <c r="V5133" i="1"/>
  <c r="BL5132" i="1"/>
  <c r="BM5132" i="1" s="1"/>
  <c r="BK5131" i="1"/>
  <c r="BI5131" i="1"/>
  <c r="BG5131" i="1"/>
  <c r="BE5131" i="1"/>
  <c r="BC5131" i="1"/>
  <c r="BA5131" i="1"/>
  <c r="AY5131" i="1"/>
  <c r="AW5131" i="1"/>
  <c r="AU5131" i="1"/>
  <c r="AS5131" i="1"/>
  <c r="AM5131" i="1"/>
  <c r="AI5131" i="1"/>
  <c r="AG5131" i="1"/>
  <c r="AE5131" i="1"/>
  <c r="AC5131" i="1"/>
  <c r="AB5131" i="1"/>
  <c r="Z5131" i="1"/>
  <c r="X5131" i="1"/>
  <c r="V5131" i="1"/>
  <c r="AB5130" i="1"/>
  <c r="Z5130" i="1"/>
  <c r="X5130" i="1"/>
  <c r="V5130" i="1"/>
  <c r="BL5129" i="1"/>
  <c r="BM5129" i="1" s="1"/>
  <c r="BL5128" i="1"/>
  <c r="BM5128" i="1" s="1"/>
  <c r="AB5127" i="1"/>
  <c r="Z5127" i="1"/>
  <c r="X5127" i="1"/>
  <c r="V5127" i="1"/>
  <c r="AB5126" i="1"/>
  <c r="Z5126" i="1"/>
  <c r="X5126" i="1"/>
  <c r="V5126" i="1"/>
  <c r="BK5125" i="1"/>
  <c r="BI5125" i="1"/>
  <c r="BG5125" i="1"/>
  <c r="BE5125" i="1"/>
  <c r="BC5125" i="1"/>
  <c r="BA5125" i="1"/>
  <c r="AY5125" i="1"/>
  <c r="AW5125" i="1"/>
  <c r="AU5125" i="1"/>
  <c r="AS5125" i="1"/>
  <c r="AM5125" i="1"/>
  <c r="AI5125" i="1"/>
  <c r="AG5125" i="1"/>
  <c r="AE5125" i="1"/>
  <c r="AC5125" i="1"/>
  <c r="AB5125" i="1"/>
  <c r="Z5125" i="1"/>
  <c r="X5125" i="1"/>
  <c r="V5125" i="1"/>
  <c r="AC5124" i="1"/>
  <c r="AB5124" i="1"/>
  <c r="Z5124" i="1"/>
  <c r="X5124" i="1"/>
  <c r="V5124" i="1"/>
  <c r="AS5123" i="1"/>
  <c r="AB5123" i="1"/>
  <c r="Z5123" i="1"/>
  <c r="X5123" i="1"/>
  <c r="V5123" i="1"/>
  <c r="BL5122" i="1"/>
  <c r="BM5122" i="1" s="1"/>
  <c r="AB5121" i="1"/>
  <c r="Z5121" i="1"/>
  <c r="X5121" i="1"/>
  <c r="V5121" i="1"/>
  <c r="BL5120" i="1"/>
  <c r="BM5120" i="1" s="1"/>
  <c r="BL5119" i="1"/>
  <c r="BM5119" i="1" s="1"/>
  <c r="BL5118" i="1"/>
  <c r="BM5118" i="1" s="1"/>
  <c r="AS5117" i="1"/>
  <c r="AC5117" i="1"/>
  <c r="AB5117" i="1"/>
  <c r="Z5117" i="1"/>
  <c r="X5117" i="1"/>
  <c r="V5117" i="1"/>
  <c r="AS5116" i="1"/>
  <c r="AC5116" i="1"/>
  <c r="AS5115" i="1"/>
  <c r="AB5115" i="1"/>
  <c r="Z5115" i="1"/>
  <c r="X5115" i="1"/>
  <c r="V5115" i="1"/>
  <c r="AS5114" i="1"/>
  <c r="BL5114" i="1" s="1"/>
  <c r="BM5114" i="1" s="1"/>
  <c r="AS5113" i="1"/>
  <c r="AB5113" i="1"/>
  <c r="Z5113" i="1"/>
  <c r="X5113" i="1"/>
  <c r="V5113" i="1"/>
  <c r="BL5112" i="1"/>
  <c r="BM5112" i="1" s="1"/>
  <c r="BL5111" i="1"/>
  <c r="BM5111" i="1" s="1"/>
  <c r="BL5110" i="1"/>
  <c r="BM5110" i="1" s="1"/>
  <c r="BL5109" i="1"/>
  <c r="BM5109" i="1" s="1"/>
  <c r="BL5108" i="1"/>
  <c r="BM5108" i="1" s="1"/>
  <c r="BL5107" i="1"/>
  <c r="BM5107" i="1" s="1"/>
  <c r="BL5106" i="1"/>
  <c r="BM5106" i="1" s="1"/>
  <c r="AS5105" i="1"/>
  <c r="AG5105" i="1"/>
  <c r="AC5105" i="1"/>
  <c r="AB5105" i="1"/>
  <c r="Z5105" i="1"/>
  <c r="X5105" i="1"/>
  <c r="V5105" i="1"/>
  <c r="BK5104" i="1"/>
  <c r="BI5104" i="1"/>
  <c r="BG5104" i="1"/>
  <c r="BE5104" i="1"/>
  <c r="BC5104" i="1"/>
  <c r="BA5104" i="1"/>
  <c r="AY5104" i="1"/>
  <c r="AW5104" i="1"/>
  <c r="AU5104" i="1"/>
  <c r="AS5104" i="1"/>
  <c r="AM5104" i="1"/>
  <c r="AI5104" i="1"/>
  <c r="AG5104" i="1"/>
  <c r="AE5104" i="1"/>
  <c r="AC5104" i="1"/>
  <c r="AB5104" i="1"/>
  <c r="Z5104" i="1"/>
  <c r="X5104" i="1"/>
  <c r="V5104" i="1"/>
  <c r="BL5103" i="1"/>
  <c r="BM5103" i="1" s="1"/>
  <c r="BL5102" i="1"/>
  <c r="BM5102" i="1" s="1"/>
  <c r="AS5101" i="1"/>
  <c r="BL5101" i="1" s="1"/>
  <c r="BM5101" i="1" s="1"/>
  <c r="AB5100" i="1"/>
  <c r="Z5100" i="1"/>
  <c r="X5100" i="1"/>
  <c r="V5100" i="1"/>
  <c r="AS5099" i="1"/>
  <c r="AC5099" i="1"/>
  <c r="AB5099" i="1"/>
  <c r="Z5099" i="1"/>
  <c r="X5099" i="1"/>
  <c r="V5099" i="1"/>
  <c r="AB5098" i="1"/>
  <c r="Z5098" i="1"/>
  <c r="X5098" i="1"/>
  <c r="V5098" i="1"/>
  <c r="BL5097" i="1"/>
  <c r="BM5097" i="1" s="1"/>
  <c r="AC5096" i="1"/>
  <c r="AB5096" i="1"/>
  <c r="Z5096" i="1"/>
  <c r="X5096" i="1"/>
  <c r="V5096" i="1"/>
  <c r="BL5095" i="1"/>
  <c r="BM5095" i="1" s="1"/>
  <c r="AB5094" i="1"/>
  <c r="Z5094" i="1"/>
  <c r="X5094" i="1"/>
  <c r="V5094" i="1"/>
  <c r="BL5093" i="1"/>
  <c r="BM5093" i="1" s="1"/>
  <c r="AC5092" i="1"/>
  <c r="AB5092" i="1"/>
  <c r="Z5092" i="1"/>
  <c r="X5092" i="1"/>
  <c r="V5092" i="1"/>
  <c r="BL5091" i="1"/>
  <c r="BM5091" i="1" s="1"/>
  <c r="BL5090" i="1"/>
  <c r="BM5090" i="1" s="1"/>
  <c r="BL5089" i="1"/>
  <c r="BM5089" i="1" s="1"/>
  <c r="AS5088" i="1"/>
  <c r="AB5088" i="1"/>
  <c r="Z5088" i="1"/>
  <c r="X5088" i="1"/>
  <c r="V5088" i="1"/>
  <c r="BL5087" i="1"/>
  <c r="BM5087" i="1" s="1"/>
  <c r="AC5086" i="1"/>
  <c r="BL5086" i="1" s="1"/>
  <c r="BM5086" i="1" s="1"/>
  <c r="BL5085" i="1"/>
  <c r="BM5085" i="1" s="1"/>
  <c r="BL5084" i="1"/>
  <c r="BM5084" i="1" s="1"/>
  <c r="AS5083" i="1"/>
  <c r="BL5083" i="1" s="1"/>
  <c r="BM5083" i="1" s="1"/>
  <c r="AS5082" i="1"/>
  <c r="AG5082" i="1"/>
  <c r="AC5082" i="1"/>
  <c r="AB5082" i="1"/>
  <c r="Z5082" i="1"/>
  <c r="X5082" i="1"/>
  <c r="V5082" i="1"/>
  <c r="BL5081" i="1"/>
  <c r="BM5081" i="1" s="1"/>
  <c r="BL5080" i="1"/>
  <c r="BM5080" i="1" s="1"/>
  <c r="BL5079" i="1"/>
  <c r="BM5079" i="1" s="1"/>
  <c r="BK5078" i="1"/>
  <c r="BI5078" i="1"/>
  <c r="BG5078" i="1"/>
  <c r="BE5078" i="1"/>
  <c r="BC5078" i="1"/>
  <c r="BA5078" i="1"/>
  <c r="AY5078" i="1"/>
  <c r="AW5078" i="1"/>
  <c r="AU5078" i="1"/>
  <c r="AM5078" i="1"/>
  <c r="AI5078" i="1"/>
  <c r="AG5078" i="1"/>
  <c r="AE5078" i="1"/>
  <c r="AC5078" i="1"/>
  <c r="AB5078" i="1"/>
  <c r="Z5078" i="1"/>
  <c r="X5078" i="1"/>
  <c r="V5078" i="1"/>
  <c r="BL5077" i="1"/>
  <c r="BM5077" i="1" s="1"/>
  <c r="AS5076" i="1"/>
  <c r="AB5076" i="1"/>
  <c r="Z5076" i="1"/>
  <c r="X5076" i="1"/>
  <c r="V5076" i="1"/>
  <c r="BL5075" i="1"/>
  <c r="BM5075" i="1" s="1"/>
  <c r="AB5074" i="1"/>
  <c r="Z5074" i="1"/>
  <c r="X5074" i="1"/>
  <c r="V5074" i="1"/>
  <c r="BL5073" i="1"/>
  <c r="BM5073" i="1" s="1"/>
  <c r="BL5072" i="1"/>
  <c r="BM5072" i="1" s="1"/>
  <c r="AS5071" i="1"/>
  <c r="BL5071" i="1" s="1"/>
  <c r="BM5071" i="1" s="1"/>
  <c r="BL5070" i="1"/>
  <c r="BM5070" i="1" s="1"/>
  <c r="BL5069" i="1"/>
  <c r="BM5069" i="1" s="1"/>
  <c r="BL5068" i="1"/>
  <c r="BM5068" i="1" s="1"/>
  <c r="BL5067" i="1"/>
  <c r="BM5067" i="1" s="1"/>
  <c r="AS5066" i="1"/>
  <c r="BL5066" i="1" s="1"/>
  <c r="BM5066" i="1" s="1"/>
  <c r="AB5065" i="1"/>
  <c r="Z5065" i="1"/>
  <c r="X5065" i="1"/>
  <c r="V5065" i="1"/>
  <c r="BL5064" i="1"/>
  <c r="BM5064" i="1" s="1"/>
  <c r="AS5063" i="1"/>
  <c r="BL5063" i="1" s="1"/>
  <c r="BM5063" i="1" s="1"/>
  <c r="BL5062" i="1"/>
  <c r="BM5062" i="1" s="1"/>
  <c r="BL5061" i="1"/>
  <c r="BM5061" i="1" s="1"/>
  <c r="AS5060" i="1"/>
  <c r="BL5060" i="1" s="1"/>
  <c r="BM5060" i="1" s="1"/>
  <c r="AS5059" i="1"/>
  <c r="AC5059" i="1"/>
  <c r="AB5059" i="1"/>
  <c r="Z5059" i="1"/>
  <c r="X5059" i="1"/>
  <c r="V5059" i="1"/>
  <c r="AS5058" i="1"/>
  <c r="BL5058" i="1" s="1"/>
  <c r="BM5058" i="1" s="1"/>
  <c r="AS5057" i="1"/>
  <c r="BL5057" i="1" s="1"/>
  <c r="BM5057" i="1" s="1"/>
  <c r="BL5056" i="1"/>
  <c r="BM5056" i="1" s="1"/>
  <c r="BL5055" i="1"/>
  <c r="BM5055" i="1" s="1"/>
  <c r="BL5054" i="1"/>
  <c r="BM5054" i="1" s="1"/>
  <c r="BL5053" i="1"/>
  <c r="BM5053" i="1" s="1"/>
  <c r="AS5052" i="1"/>
  <c r="BL5052" i="1" s="1"/>
  <c r="BM5052" i="1" s="1"/>
  <c r="BL5051" i="1"/>
  <c r="BM5051" i="1" s="1"/>
  <c r="AS5050" i="1"/>
  <c r="AB5050" i="1"/>
  <c r="Z5050" i="1"/>
  <c r="X5050" i="1"/>
  <c r="V5050" i="1"/>
  <c r="BL5049" i="1"/>
  <c r="BM5049" i="1" s="1"/>
  <c r="BL5048" i="1"/>
  <c r="BM5048" i="1" s="1"/>
  <c r="AS5047" i="1"/>
  <c r="AB5047" i="1"/>
  <c r="Z5047" i="1"/>
  <c r="X5047" i="1"/>
  <c r="V5047" i="1"/>
  <c r="AS5046" i="1"/>
  <c r="AB5046" i="1"/>
  <c r="Z5046" i="1"/>
  <c r="X5046" i="1"/>
  <c r="V5046" i="1"/>
  <c r="BL5045" i="1"/>
  <c r="BM5045" i="1" s="1"/>
  <c r="BL5044" i="1"/>
  <c r="BM5044" i="1" s="1"/>
  <c r="AS5043" i="1"/>
  <c r="BL5043" i="1" s="1"/>
  <c r="BM5043" i="1" s="1"/>
  <c r="AS5042" i="1"/>
  <c r="BL5042" i="1" s="1"/>
  <c r="BM5042" i="1" s="1"/>
  <c r="BL5041" i="1"/>
  <c r="BM5041" i="1" s="1"/>
  <c r="BL5040" i="1"/>
  <c r="BM5040" i="1" s="1"/>
  <c r="BL5039" i="1"/>
  <c r="BM5039" i="1" s="1"/>
  <c r="BL5038" i="1"/>
  <c r="BM5038" i="1" s="1"/>
  <c r="BL5037" i="1"/>
  <c r="BM5037" i="1" s="1"/>
  <c r="BL5036" i="1"/>
  <c r="BM5036" i="1" s="1"/>
  <c r="AS5035" i="1"/>
  <c r="BL5035" i="1" s="1"/>
  <c r="BM5035" i="1" s="1"/>
  <c r="BL5034" i="1"/>
  <c r="BM5034" i="1" s="1"/>
  <c r="BL5033" i="1"/>
  <c r="BM5033" i="1" s="1"/>
  <c r="BL5032" i="1"/>
  <c r="BM5032" i="1" s="1"/>
  <c r="BL5031" i="1"/>
  <c r="BM5031" i="1" s="1"/>
  <c r="BL5030" i="1"/>
  <c r="BM5030" i="1" s="1"/>
  <c r="AB5029" i="1"/>
  <c r="Z5029" i="1"/>
  <c r="X5029" i="1"/>
  <c r="V5029" i="1"/>
  <c r="BL5028" i="1"/>
  <c r="BM5028" i="1" s="1"/>
  <c r="BL5027" i="1"/>
  <c r="BM5027" i="1" s="1"/>
  <c r="AB5026" i="1"/>
  <c r="Z5026" i="1"/>
  <c r="X5026" i="1"/>
  <c r="V5026" i="1"/>
  <c r="BL5025" i="1"/>
  <c r="BM5025" i="1" s="1"/>
  <c r="BL5024" i="1"/>
  <c r="BM5024" i="1" s="1"/>
  <c r="BL5023" i="1"/>
  <c r="BM5023" i="1" s="1"/>
  <c r="BL5022" i="1"/>
  <c r="BM5022" i="1" s="1"/>
  <c r="BL5021" i="1"/>
  <c r="BM5021" i="1" s="1"/>
  <c r="BL5020" i="1"/>
  <c r="BM5020" i="1" s="1"/>
  <c r="BL5019" i="1"/>
  <c r="BM5019" i="1" s="1"/>
  <c r="BL5018" i="1"/>
  <c r="BM5018" i="1" s="1"/>
  <c r="BL5017" i="1"/>
  <c r="BM5017" i="1" s="1"/>
  <c r="AS5016" i="1"/>
  <c r="BL5016" i="1" s="1"/>
  <c r="BM5016" i="1" s="1"/>
  <c r="BL5015" i="1"/>
  <c r="BM5015" i="1" s="1"/>
  <c r="BL5014" i="1"/>
  <c r="BM5014" i="1" s="1"/>
  <c r="BL5013" i="1"/>
  <c r="BM5013" i="1" s="1"/>
  <c r="BL5012" i="1"/>
  <c r="BM5012" i="1" s="1"/>
  <c r="AS5011" i="1"/>
  <c r="AG5011" i="1"/>
  <c r="AC5011" i="1"/>
  <c r="AB5011" i="1"/>
  <c r="Z5011" i="1"/>
  <c r="X5011" i="1"/>
  <c r="V5011" i="1"/>
  <c r="BK5010" i="1"/>
  <c r="BI5010" i="1"/>
  <c r="BG5010" i="1"/>
  <c r="BE5010" i="1"/>
  <c r="BC5010" i="1"/>
  <c r="BA5010" i="1"/>
  <c r="AY5010" i="1"/>
  <c r="AW5010" i="1"/>
  <c r="AU5010" i="1"/>
  <c r="AS5010" i="1"/>
  <c r="AM5010" i="1"/>
  <c r="AI5010" i="1"/>
  <c r="AG5010" i="1"/>
  <c r="AE5010" i="1"/>
  <c r="AC5010" i="1"/>
  <c r="AB5010" i="1"/>
  <c r="Z5010" i="1"/>
  <c r="X5010" i="1"/>
  <c r="V5010" i="1"/>
  <c r="AB5009" i="1"/>
  <c r="Z5009" i="1"/>
  <c r="X5009" i="1"/>
  <c r="V5009" i="1"/>
  <c r="BL5008" i="1"/>
  <c r="BM5008" i="1" s="1"/>
  <c r="BL5007" i="1"/>
  <c r="BM5007" i="1" s="1"/>
  <c r="BL5006" i="1"/>
  <c r="BM5006" i="1" s="1"/>
  <c r="BL5005" i="1"/>
  <c r="BM5005" i="1" s="1"/>
  <c r="BL5004" i="1"/>
  <c r="BM5004" i="1" s="1"/>
  <c r="BL5003" i="1"/>
  <c r="BM5003" i="1" s="1"/>
  <c r="BL5002" i="1"/>
  <c r="BM5002" i="1" s="1"/>
  <c r="BL5001" i="1"/>
  <c r="BM5001" i="1" s="1"/>
  <c r="BL5000" i="1"/>
  <c r="BM5000" i="1" s="1"/>
  <c r="BL4999" i="1"/>
  <c r="BM4999" i="1" s="1"/>
  <c r="AS4998" i="1"/>
  <c r="BL4998" i="1" s="1"/>
  <c r="BM4998" i="1" s="1"/>
  <c r="BL4997" i="1"/>
  <c r="BM4997" i="1" s="1"/>
  <c r="BL4996" i="1"/>
  <c r="BM4996" i="1" s="1"/>
  <c r="BL4995" i="1"/>
  <c r="BM4995" i="1" s="1"/>
  <c r="BK4994" i="1"/>
  <c r="BI4994" i="1"/>
  <c r="BG4994" i="1"/>
  <c r="BE4994" i="1"/>
  <c r="BC4994" i="1"/>
  <c r="BA4994" i="1"/>
  <c r="AY4994" i="1"/>
  <c r="AW4994" i="1"/>
  <c r="AU4994" i="1"/>
  <c r="AS4994" i="1"/>
  <c r="AM4994" i="1"/>
  <c r="AI4994" i="1"/>
  <c r="AG4994" i="1"/>
  <c r="AE4994" i="1"/>
  <c r="AC4994" i="1"/>
  <c r="AB4994" i="1"/>
  <c r="Z4994" i="1"/>
  <c r="X4994" i="1"/>
  <c r="V4994" i="1"/>
  <c r="AS4993" i="1"/>
  <c r="AB4993" i="1"/>
  <c r="Z4993" i="1"/>
  <c r="X4993" i="1"/>
  <c r="V4993" i="1"/>
  <c r="BL4992" i="1"/>
  <c r="BM4992" i="1" s="1"/>
  <c r="BL4991" i="1"/>
  <c r="BM4991" i="1" s="1"/>
  <c r="BL4990" i="1"/>
  <c r="BM4990" i="1" s="1"/>
  <c r="AS4989" i="1"/>
  <c r="AB4989" i="1"/>
  <c r="Z4989" i="1"/>
  <c r="X4989" i="1"/>
  <c r="V4989" i="1"/>
  <c r="AS4988" i="1"/>
  <c r="BL4988" i="1" s="1"/>
  <c r="BM4988" i="1" s="1"/>
  <c r="AS4987" i="1"/>
  <c r="BL4987" i="1" s="1"/>
  <c r="BM4987" i="1" s="1"/>
  <c r="BL4986" i="1"/>
  <c r="BM4986" i="1" s="1"/>
  <c r="BL4985" i="1"/>
  <c r="BM4985" i="1" s="1"/>
  <c r="BL4984" i="1"/>
  <c r="BM4984" i="1" s="1"/>
  <c r="BL4983" i="1"/>
  <c r="BM4983" i="1" s="1"/>
  <c r="AB4982" i="1"/>
  <c r="Z4982" i="1"/>
  <c r="X4982" i="1"/>
  <c r="V4982" i="1"/>
  <c r="BL4981" i="1"/>
  <c r="BM4981" i="1" s="1"/>
  <c r="BL4980" i="1"/>
  <c r="BM4980" i="1" s="1"/>
  <c r="BL4979" i="1"/>
  <c r="BM4979" i="1" s="1"/>
  <c r="AS4978" i="1"/>
  <c r="BL4978" i="1" s="1"/>
  <c r="BM4978" i="1" s="1"/>
  <c r="BL4977" i="1"/>
  <c r="BM4977" i="1" s="1"/>
  <c r="BL4976" i="1"/>
  <c r="BM4976" i="1" s="1"/>
  <c r="BL4975" i="1"/>
  <c r="BM4975" i="1" s="1"/>
  <c r="BL4974" i="1"/>
  <c r="BM4974" i="1" s="1"/>
  <c r="AB4973" i="1"/>
  <c r="Z4973" i="1"/>
  <c r="X4973" i="1"/>
  <c r="V4973" i="1"/>
  <c r="BL4972" i="1"/>
  <c r="BM4972" i="1" s="1"/>
  <c r="BL4971" i="1"/>
  <c r="BM4971" i="1" s="1"/>
  <c r="AS4970" i="1"/>
  <c r="BL4970" i="1" s="1"/>
  <c r="BM4970" i="1" s="1"/>
  <c r="BL4969" i="1"/>
  <c r="BM4969" i="1" s="1"/>
  <c r="AS4968" i="1"/>
  <c r="BL4968" i="1" s="1"/>
  <c r="BM4968" i="1" s="1"/>
  <c r="BL4967" i="1"/>
  <c r="BM4967" i="1" s="1"/>
  <c r="BL4966" i="1"/>
  <c r="BM4966" i="1" s="1"/>
  <c r="BK4965" i="1"/>
  <c r="BI4965" i="1"/>
  <c r="BG4965" i="1"/>
  <c r="BE4965" i="1"/>
  <c r="BC4965" i="1"/>
  <c r="BA4965" i="1"/>
  <c r="AY4965" i="1"/>
  <c r="AW4965" i="1"/>
  <c r="AU4965" i="1"/>
  <c r="AS4965" i="1"/>
  <c r="AM4965" i="1"/>
  <c r="AI4965" i="1"/>
  <c r="AG4965" i="1"/>
  <c r="AE4965" i="1"/>
  <c r="AC4965" i="1"/>
  <c r="AB4965" i="1"/>
  <c r="Z4965" i="1"/>
  <c r="X4965" i="1"/>
  <c r="V4965" i="1"/>
  <c r="BL4964" i="1"/>
  <c r="BM4964" i="1" s="1"/>
  <c r="BL4963" i="1"/>
  <c r="BM4963" i="1" s="1"/>
  <c r="BL4962" i="1"/>
  <c r="BM4962" i="1" s="1"/>
  <c r="BL4961" i="1"/>
  <c r="BM4961" i="1" s="1"/>
  <c r="BL4960" i="1"/>
  <c r="BM4960" i="1" s="1"/>
  <c r="BL4959" i="1"/>
  <c r="BM4959" i="1" s="1"/>
  <c r="BL4958" i="1"/>
  <c r="BM4958" i="1" s="1"/>
  <c r="BL4957" i="1"/>
  <c r="BM4957" i="1" s="1"/>
  <c r="BL4956" i="1"/>
  <c r="BM4956" i="1" s="1"/>
  <c r="BL4955" i="1"/>
  <c r="BM4955" i="1" s="1"/>
  <c r="BL4954" i="1"/>
  <c r="BM4954" i="1" s="1"/>
  <c r="BL4953" i="1"/>
  <c r="BM4953" i="1" s="1"/>
  <c r="BL4952" i="1"/>
  <c r="BM4952" i="1" s="1"/>
  <c r="BL4951" i="1"/>
  <c r="BM4951" i="1" s="1"/>
  <c r="BL4950" i="1"/>
  <c r="BM4950" i="1" s="1"/>
  <c r="AS4949" i="1"/>
  <c r="BL4949" i="1" s="1"/>
  <c r="BM4949" i="1" s="1"/>
  <c r="AS4948" i="1"/>
  <c r="BL4948" i="1" s="1"/>
  <c r="BM4948" i="1" s="1"/>
  <c r="BL4947" i="1"/>
  <c r="BM4947" i="1" s="1"/>
  <c r="BL4946" i="1"/>
  <c r="BM4946" i="1" s="1"/>
  <c r="AS4945" i="1"/>
  <c r="AB4945" i="1"/>
  <c r="Z4945" i="1"/>
  <c r="X4945" i="1"/>
  <c r="V4945" i="1"/>
  <c r="AS4944" i="1"/>
  <c r="AG4944" i="1"/>
  <c r="AC4944" i="1"/>
  <c r="AB4944" i="1"/>
  <c r="Z4944" i="1"/>
  <c r="X4944" i="1"/>
  <c r="V4944" i="1"/>
  <c r="AB4943" i="1"/>
  <c r="Z4943" i="1"/>
  <c r="X4943" i="1"/>
  <c r="V4943" i="1"/>
  <c r="BL4942" i="1"/>
  <c r="BM4942" i="1" s="1"/>
  <c r="BL4941" i="1"/>
  <c r="BM4941" i="1" s="1"/>
  <c r="BL4940" i="1"/>
  <c r="BM4940" i="1" s="1"/>
  <c r="BL4939" i="1"/>
  <c r="BM4939" i="1" s="1"/>
  <c r="BL4938" i="1"/>
  <c r="BM4938" i="1" s="1"/>
  <c r="BL4937" i="1"/>
  <c r="BM4937" i="1" s="1"/>
  <c r="BL4936" i="1"/>
  <c r="BM4936" i="1" s="1"/>
  <c r="BL4935" i="1"/>
  <c r="BM4935" i="1" s="1"/>
  <c r="AS4934" i="1"/>
  <c r="BL4934" i="1" s="1"/>
  <c r="BM4934" i="1" s="1"/>
  <c r="BL4933" i="1"/>
  <c r="BM4933" i="1" s="1"/>
  <c r="AS4932" i="1"/>
  <c r="BL4932" i="1" s="1"/>
  <c r="BM4932" i="1" s="1"/>
  <c r="BL4931" i="1"/>
  <c r="BM4931" i="1" s="1"/>
  <c r="AB4930" i="1"/>
  <c r="Z4930" i="1"/>
  <c r="X4930" i="1"/>
  <c r="V4930" i="1"/>
  <c r="BL4929" i="1"/>
  <c r="BM4929" i="1" s="1"/>
  <c r="BL4928" i="1"/>
  <c r="BM4928" i="1" s="1"/>
  <c r="BL4927" i="1"/>
  <c r="BM4927" i="1" s="1"/>
  <c r="BL4926" i="1"/>
  <c r="BM4926" i="1" s="1"/>
  <c r="BL4925" i="1"/>
  <c r="BM4925" i="1" s="1"/>
  <c r="BL4924" i="1"/>
  <c r="BM4924" i="1" s="1"/>
  <c r="BL4923" i="1"/>
  <c r="BM4923" i="1" s="1"/>
  <c r="AS4922" i="1"/>
  <c r="BL4922" i="1" s="1"/>
  <c r="BM4922" i="1" s="1"/>
  <c r="BL4921" i="1"/>
  <c r="BM4921" i="1" s="1"/>
  <c r="BL4920" i="1"/>
  <c r="BM4920" i="1" s="1"/>
  <c r="BL4919" i="1"/>
  <c r="BM4919" i="1" s="1"/>
  <c r="AS4918" i="1"/>
  <c r="AG4918" i="1"/>
  <c r="AC4918" i="1"/>
  <c r="AB4918" i="1"/>
  <c r="Z4918" i="1"/>
  <c r="X4918" i="1"/>
  <c r="V4918" i="1"/>
  <c r="BL4917" i="1"/>
  <c r="BM4917" i="1" s="1"/>
  <c r="BL4916" i="1"/>
  <c r="BM4916" i="1" s="1"/>
  <c r="BL4915" i="1"/>
  <c r="BM4915" i="1" s="1"/>
  <c r="BL4914" i="1"/>
  <c r="BM4914" i="1" s="1"/>
  <c r="AC4913" i="1"/>
  <c r="AB4913" i="1"/>
  <c r="Z4913" i="1"/>
  <c r="X4913" i="1"/>
  <c r="V4913" i="1"/>
  <c r="BL4912" i="1"/>
  <c r="BM4912" i="1" s="1"/>
  <c r="AS4911" i="1"/>
  <c r="BL4911" i="1" s="1"/>
  <c r="BM4911" i="1" s="1"/>
  <c r="BL4910" i="1"/>
  <c r="BM4910" i="1" s="1"/>
  <c r="BL4909" i="1"/>
  <c r="BM4909" i="1" s="1"/>
  <c r="BL4908" i="1"/>
  <c r="BM4908" i="1" s="1"/>
  <c r="BL4907" i="1"/>
  <c r="BM4907" i="1" s="1"/>
  <c r="BL4906" i="1"/>
  <c r="BM4906" i="1" s="1"/>
  <c r="BL4905" i="1"/>
  <c r="BM4905" i="1" s="1"/>
  <c r="BL4904" i="1"/>
  <c r="BM4904" i="1" s="1"/>
  <c r="BL4903" i="1"/>
  <c r="BM4903" i="1" s="1"/>
  <c r="BL4902" i="1"/>
  <c r="BM4902" i="1" s="1"/>
  <c r="BL4901" i="1"/>
  <c r="BM4901" i="1" s="1"/>
  <c r="BL4900" i="1"/>
  <c r="BM4900" i="1" s="1"/>
  <c r="BL4899" i="1"/>
  <c r="BM4899" i="1" s="1"/>
  <c r="BL4898" i="1"/>
  <c r="BM4898" i="1" s="1"/>
  <c r="AS4897" i="1"/>
  <c r="BL4897" i="1" s="1"/>
  <c r="BM4897" i="1" s="1"/>
  <c r="BL4896" i="1"/>
  <c r="BM4896" i="1" s="1"/>
  <c r="BK4895" i="1"/>
  <c r="BI4895" i="1"/>
  <c r="BG4895" i="1"/>
  <c r="BE4895" i="1"/>
  <c r="BC4895" i="1"/>
  <c r="BA4895" i="1"/>
  <c r="AY4895" i="1"/>
  <c r="AW4895" i="1"/>
  <c r="AU4895" i="1"/>
  <c r="AS4895" i="1"/>
  <c r="AM4895" i="1"/>
  <c r="AI4895" i="1"/>
  <c r="AG4895" i="1"/>
  <c r="AE4895" i="1"/>
  <c r="AC4895" i="1"/>
  <c r="AB4895" i="1"/>
  <c r="Z4895" i="1"/>
  <c r="X4895" i="1"/>
  <c r="V4895" i="1"/>
  <c r="AS4894" i="1"/>
  <c r="BL4894" i="1" s="1"/>
  <c r="BM4894" i="1" s="1"/>
  <c r="AS4893" i="1"/>
  <c r="BL4893" i="1" s="1"/>
  <c r="BM4893" i="1" s="1"/>
  <c r="BL4892" i="1"/>
  <c r="BM4892" i="1" s="1"/>
  <c r="AB4891" i="1"/>
  <c r="Z4891" i="1"/>
  <c r="X4891" i="1"/>
  <c r="K4891" i="1"/>
  <c r="J4891" i="1"/>
  <c r="S4895" i="1" s="1"/>
  <c r="BL4890" i="1"/>
  <c r="BM4890" i="1" s="1"/>
  <c r="BL4889" i="1"/>
  <c r="BM4889" i="1" s="1"/>
  <c r="BL4888" i="1"/>
  <c r="BM4888" i="1" s="1"/>
  <c r="BL4887" i="1"/>
  <c r="BM4887" i="1" s="1"/>
  <c r="BL4886" i="1"/>
  <c r="BM4886" i="1" s="1"/>
  <c r="BL4885" i="1"/>
  <c r="BM4885" i="1" s="1"/>
  <c r="AS4884" i="1"/>
  <c r="BL4884" i="1" s="1"/>
  <c r="BM4884" i="1" s="1"/>
  <c r="AS4883" i="1"/>
  <c r="AB4883" i="1"/>
  <c r="Z4883" i="1"/>
  <c r="X4883" i="1"/>
  <c r="V4883" i="1"/>
  <c r="AS4882" i="1"/>
  <c r="BL4882" i="1" s="1"/>
  <c r="BM4882" i="1" s="1"/>
  <c r="BL4881" i="1"/>
  <c r="BM4881" i="1" s="1"/>
  <c r="AS4880" i="1"/>
  <c r="AC4880" i="1"/>
  <c r="AB4880" i="1"/>
  <c r="Z4880" i="1"/>
  <c r="X4880" i="1"/>
  <c r="V4880" i="1"/>
  <c r="BL4879" i="1"/>
  <c r="BM4879" i="1" s="1"/>
  <c r="BL4878" i="1"/>
  <c r="BM4878" i="1" s="1"/>
  <c r="BL4877" i="1"/>
  <c r="BM4877" i="1" s="1"/>
  <c r="BL4876" i="1"/>
  <c r="BM4876" i="1" s="1"/>
  <c r="BL4875" i="1"/>
  <c r="BM4875" i="1" s="1"/>
  <c r="AS4874" i="1"/>
  <c r="BL4874" i="1" s="1"/>
  <c r="BM4874" i="1" s="1"/>
  <c r="BL4873" i="1"/>
  <c r="BM4873" i="1" s="1"/>
  <c r="BL4872" i="1"/>
  <c r="BM4872" i="1" s="1"/>
  <c r="AS4871" i="1"/>
  <c r="AB4871" i="1"/>
  <c r="Z4871" i="1"/>
  <c r="X4871" i="1"/>
  <c r="V4871" i="1"/>
  <c r="BL4870" i="1"/>
  <c r="BM4870" i="1" s="1"/>
  <c r="BL4869" i="1"/>
  <c r="BM4869" i="1" s="1"/>
  <c r="BL4868" i="1"/>
  <c r="BM4868" i="1" s="1"/>
  <c r="BL4867" i="1"/>
  <c r="BM4867" i="1" s="1"/>
  <c r="BL4866" i="1"/>
  <c r="BM4866" i="1" s="1"/>
  <c r="AB4865" i="1"/>
  <c r="Z4865" i="1"/>
  <c r="X4865" i="1"/>
  <c r="V4865" i="1"/>
  <c r="BL4864" i="1"/>
  <c r="BM4864" i="1" s="1"/>
  <c r="BL4863" i="1"/>
  <c r="BM4863" i="1" s="1"/>
  <c r="AS4862" i="1"/>
  <c r="BL4862" i="1" s="1"/>
  <c r="BM4862" i="1" s="1"/>
  <c r="AS4861" i="1"/>
  <c r="AB4861" i="1"/>
  <c r="Z4861" i="1"/>
  <c r="X4861" i="1"/>
  <c r="V4861" i="1"/>
  <c r="BL4860" i="1"/>
  <c r="BM4860" i="1" s="1"/>
  <c r="AS4859" i="1"/>
  <c r="AG4859" i="1"/>
  <c r="AC4859" i="1"/>
  <c r="AB4859" i="1"/>
  <c r="Z4859" i="1"/>
  <c r="X4859" i="1"/>
  <c r="V4859" i="1"/>
  <c r="BL4858" i="1"/>
  <c r="BM4858" i="1" s="1"/>
  <c r="BL4857" i="1"/>
  <c r="BM4857" i="1" s="1"/>
  <c r="AS4856" i="1"/>
  <c r="BL4856" i="1" s="1"/>
  <c r="BM4856" i="1" s="1"/>
  <c r="BL4855" i="1"/>
  <c r="BM4855" i="1" s="1"/>
  <c r="BL4854" i="1"/>
  <c r="BM4854" i="1" s="1"/>
  <c r="AS4853" i="1"/>
  <c r="AB4853" i="1"/>
  <c r="Z4853" i="1"/>
  <c r="X4853" i="1"/>
  <c r="V4853" i="1"/>
  <c r="AS4852" i="1"/>
  <c r="AC4852" i="1"/>
  <c r="AB4852" i="1"/>
  <c r="Z4852" i="1"/>
  <c r="X4852" i="1"/>
  <c r="V4852" i="1"/>
  <c r="BL4851" i="1"/>
  <c r="BM4851" i="1" s="1"/>
  <c r="BL4850" i="1"/>
  <c r="BM4850" i="1" s="1"/>
  <c r="AS4849" i="1"/>
  <c r="AB4849" i="1"/>
  <c r="Z4849" i="1"/>
  <c r="X4849" i="1"/>
  <c r="V4849" i="1"/>
  <c r="BL4848" i="1"/>
  <c r="BM4848" i="1" s="1"/>
  <c r="AB4847" i="1"/>
  <c r="Z4847" i="1"/>
  <c r="X4847" i="1"/>
  <c r="V4847" i="1"/>
  <c r="BL4846" i="1"/>
  <c r="BM4846" i="1" s="1"/>
  <c r="BL4845" i="1"/>
  <c r="BM4845" i="1" s="1"/>
  <c r="AS4844" i="1"/>
  <c r="BL4844" i="1" s="1"/>
  <c r="BM4844" i="1" s="1"/>
  <c r="BL4843" i="1"/>
  <c r="BM4843" i="1" s="1"/>
  <c r="AS4842" i="1"/>
  <c r="AB4842" i="1"/>
  <c r="Z4842" i="1"/>
  <c r="X4842" i="1"/>
  <c r="V4842" i="1"/>
  <c r="BL4841" i="1"/>
  <c r="BM4841" i="1" s="1"/>
  <c r="AS4840" i="1"/>
  <c r="AB4840" i="1"/>
  <c r="Z4840" i="1"/>
  <c r="X4840" i="1"/>
  <c r="V4840" i="1"/>
  <c r="BL4839" i="1"/>
  <c r="BM4839" i="1" s="1"/>
  <c r="BL4838" i="1"/>
  <c r="BM4838" i="1" s="1"/>
  <c r="AS4837" i="1"/>
  <c r="AC4837" i="1"/>
  <c r="AB4837" i="1"/>
  <c r="Z4837" i="1"/>
  <c r="X4837" i="1"/>
  <c r="V4837" i="1"/>
  <c r="BL4836" i="1"/>
  <c r="BM4836" i="1" s="1"/>
  <c r="AS4835" i="1"/>
  <c r="BL4835" i="1" s="1"/>
  <c r="BM4835" i="1" s="1"/>
  <c r="BL4834" i="1"/>
  <c r="BM4834" i="1" s="1"/>
  <c r="BL4833" i="1"/>
  <c r="BM4833" i="1" s="1"/>
  <c r="BK4832" i="1"/>
  <c r="BI4832" i="1"/>
  <c r="BG4832" i="1"/>
  <c r="BE4832" i="1"/>
  <c r="BC4832" i="1"/>
  <c r="BA4832" i="1"/>
  <c r="AY4832" i="1"/>
  <c r="AW4832" i="1"/>
  <c r="AU4832" i="1"/>
  <c r="AS4832" i="1"/>
  <c r="AM4832" i="1"/>
  <c r="AI4832" i="1"/>
  <c r="AG4832" i="1"/>
  <c r="AE4832" i="1"/>
  <c r="AC4832" i="1"/>
  <c r="AB4832" i="1"/>
  <c r="Z4832" i="1"/>
  <c r="X4832" i="1"/>
  <c r="V4832" i="1"/>
  <c r="BL4831" i="1"/>
  <c r="BM4831" i="1" s="1"/>
  <c r="AS4830" i="1"/>
  <c r="BL4830" i="1" s="1"/>
  <c r="BM4830" i="1" s="1"/>
  <c r="BL4829" i="1"/>
  <c r="BM4829" i="1" s="1"/>
  <c r="BL4828" i="1"/>
  <c r="BM4828" i="1" s="1"/>
  <c r="BL4827" i="1"/>
  <c r="BM4827" i="1" s="1"/>
  <c r="BL4826" i="1"/>
  <c r="BM4826" i="1" s="1"/>
  <c r="BL4825" i="1"/>
  <c r="BM4825" i="1" s="1"/>
  <c r="BL4824" i="1"/>
  <c r="BM4824" i="1" s="1"/>
  <c r="BL4823" i="1"/>
  <c r="BM4823" i="1" s="1"/>
  <c r="BL4822" i="1"/>
  <c r="BM4822" i="1" s="1"/>
  <c r="BL4821" i="1"/>
  <c r="BM4821" i="1" s="1"/>
  <c r="AC4820" i="1"/>
  <c r="AB4820" i="1"/>
  <c r="Z4820" i="1"/>
  <c r="X4820" i="1"/>
  <c r="V4820" i="1"/>
  <c r="AS4819" i="1"/>
  <c r="AB4819" i="1"/>
  <c r="Z4819" i="1"/>
  <c r="X4819" i="1"/>
  <c r="V4819" i="1"/>
  <c r="BL4818" i="1"/>
  <c r="BM4818" i="1" s="1"/>
  <c r="BL4817" i="1"/>
  <c r="BM4817" i="1" s="1"/>
  <c r="BL4816" i="1"/>
  <c r="BM4816" i="1" s="1"/>
  <c r="AS4815" i="1"/>
  <c r="AC4815" i="1"/>
  <c r="AB4815" i="1"/>
  <c r="Z4815" i="1"/>
  <c r="X4815" i="1"/>
  <c r="V4815" i="1"/>
  <c r="BK4814" i="1"/>
  <c r="BI4814" i="1"/>
  <c r="BG4814" i="1"/>
  <c r="BE4814" i="1"/>
  <c r="BC4814" i="1"/>
  <c r="BA4814" i="1"/>
  <c r="AY4814" i="1"/>
  <c r="AW4814" i="1"/>
  <c r="AU4814" i="1"/>
  <c r="AS4814" i="1"/>
  <c r="AM4814" i="1"/>
  <c r="AI4814" i="1"/>
  <c r="AG4814" i="1"/>
  <c r="AE4814" i="1"/>
  <c r="AC4814" i="1"/>
  <c r="AB4814" i="1"/>
  <c r="Z4814" i="1"/>
  <c r="X4814" i="1"/>
  <c r="V4814" i="1"/>
  <c r="BL4813" i="1"/>
  <c r="BM4813" i="1" s="1"/>
  <c r="BL4812" i="1"/>
  <c r="BM4812" i="1" s="1"/>
  <c r="BL4811" i="1"/>
  <c r="BM4811" i="1" s="1"/>
  <c r="AS4810" i="1"/>
  <c r="BL4810" i="1" s="1"/>
  <c r="BM4810" i="1" s="1"/>
  <c r="AB4809" i="1"/>
  <c r="Z4809" i="1"/>
  <c r="X4809" i="1"/>
  <c r="V4809" i="1"/>
  <c r="BL4808" i="1"/>
  <c r="BM4808" i="1" s="1"/>
  <c r="BL4807" i="1"/>
  <c r="BM4807" i="1" s="1"/>
  <c r="BL4806" i="1"/>
  <c r="BM4806" i="1" s="1"/>
  <c r="BL4805" i="1"/>
  <c r="BM4805" i="1" s="1"/>
  <c r="AS4804" i="1"/>
  <c r="BL4804" i="1" s="1"/>
  <c r="BM4804" i="1" s="1"/>
  <c r="BL4803" i="1"/>
  <c r="BM4803" i="1" s="1"/>
  <c r="BL4802" i="1"/>
  <c r="BM4802" i="1" s="1"/>
  <c r="AB4801" i="1"/>
  <c r="Z4801" i="1"/>
  <c r="X4801" i="1"/>
  <c r="V4801" i="1"/>
  <c r="BL4800" i="1"/>
  <c r="BM4800" i="1" s="1"/>
  <c r="BL4799" i="1"/>
  <c r="BM4799" i="1" s="1"/>
  <c r="BL4798" i="1"/>
  <c r="BM4798" i="1" s="1"/>
  <c r="BL4797" i="1"/>
  <c r="BM4797" i="1" s="1"/>
  <c r="BL4796" i="1"/>
  <c r="BM4796" i="1" s="1"/>
  <c r="AG4795" i="1"/>
  <c r="AC4795" i="1"/>
  <c r="AB4795" i="1"/>
  <c r="Z4795" i="1"/>
  <c r="X4795" i="1"/>
  <c r="V4795" i="1"/>
  <c r="BL4794" i="1"/>
  <c r="BM4794" i="1" s="1"/>
  <c r="BL4793" i="1"/>
  <c r="BM4793" i="1" s="1"/>
  <c r="BL4792" i="1"/>
  <c r="BM4792" i="1" s="1"/>
  <c r="AB4791" i="1"/>
  <c r="Z4791" i="1"/>
  <c r="X4791" i="1"/>
  <c r="V4791" i="1"/>
  <c r="AB4790" i="1"/>
  <c r="Z4790" i="1"/>
  <c r="X4790" i="1"/>
  <c r="V4790" i="1"/>
  <c r="BL4789" i="1"/>
  <c r="BM4789" i="1" s="1"/>
  <c r="AS4788" i="1"/>
  <c r="BL4788" i="1" s="1"/>
  <c r="BM4788" i="1" s="1"/>
  <c r="BL4787" i="1"/>
  <c r="BM4787" i="1" s="1"/>
  <c r="BL4786" i="1"/>
  <c r="BM4786" i="1" s="1"/>
  <c r="AS4785" i="1"/>
  <c r="BL4785" i="1" s="1"/>
  <c r="BM4785" i="1" s="1"/>
  <c r="BL4784" i="1"/>
  <c r="BM4784" i="1" s="1"/>
  <c r="AS4783" i="1"/>
  <c r="BL4783" i="1" s="1"/>
  <c r="BM4783" i="1" s="1"/>
  <c r="BL4782" i="1"/>
  <c r="BM4782" i="1" s="1"/>
  <c r="AS4781" i="1"/>
  <c r="BL4781" i="1" s="1"/>
  <c r="BM4781" i="1" s="1"/>
  <c r="BL4780" i="1"/>
  <c r="BM4780" i="1" s="1"/>
  <c r="AS4779" i="1"/>
  <c r="BL4779" i="1" s="1"/>
  <c r="BM4779" i="1" s="1"/>
  <c r="BL4778" i="1"/>
  <c r="BM4778" i="1" s="1"/>
  <c r="BL4777" i="1"/>
  <c r="BM4777" i="1" s="1"/>
  <c r="BL4776" i="1"/>
  <c r="BM4776" i="1" s="1"/>
  <c r="AB4775" i="1"/>
  <c r="Z4775" i="1"/>
  <c r="X4775" i="1"/>
  <c r="V4775" i="1"/>
  <c r="AS4774" i="1"/>
  <c r="AG4774" i="1"/>
  <c r="AC4774" i="1"/>
  <c r="AB4774" i="1"/>
  <c r="Z4774" i="1"/>
  <c r="X4774" i="1"/>
  <c r="V4774" i="1"/>
  <c r="AS4773" i="1"/>
  <c r="BL4773" i="1" s="1"/>
  <c r="BM4773" i="1" s="1"/>
  <c r="BL4772" i="1"/>
  <c r="BM4772" i="1" s="1"/>
  <c r="BL4771" i="1"/>
  <c r="BM4771" i="1" s="1"/>
  <c r="AS4770" i="1"/>
  <c r="BL4770" i="1" s="1"/>
  <c r="BM4770" i="1" s="1"/>
  <c r="BL4769" i="1"/>
  <c r="BM4769" i="1" s="1"/>
  <c r="BL4768" i="1"/>
  <c r="BM4768" i="1" s="1"/>
  <c r="BL4767" i="1"/>
  <c r="BM4767" i="1" s="1"/>
  <c r="AS4766" i="1"/>
  <c r="BL4766" i="1" s="1"/>
  <c r="BM4766" i="1" s="1"/>
  <c r="BL4765" i="1"/>
  <c r="BM4765" i="1" s="1"/>
  <c r="BL4764" i="1"/>
  <c r="BM4764" i="1" s="1"/>
  <c r="BL4763" i="1"/>
  <c r="BM4763" i="1" s="1"/>
  <c r="AB4762" i="1"/>
  <c r="Z4762" i="1"/>
  <c r="X4762" i="1"/>
  <c r="V4762" i="1"/>
  <c r="BL4761" i="1"/>
  <c r="BM4761" i="1" s="1"/>
  <c r="BL4760" i="1"/>
  <c r="BM4760" i="1" s="1"/>
  <c r="BL4759" i="1"/>
  <c r="BM4759" i="1" s="1"/>
  <c r="BL4758" i="1"/>
  <c r="BM4758" i="1" s="1"/>
  <c r="AS4757" i="1"/>
  <c r="AB4757" i="1"/>
  <c r="Z4757" i="1"/>
  <c r="X4757" i="1"/>
  <c r="V4757" i="1"/>
  <c r="BL4756" i="1"/>
  <c r="BM4756" i="1" s="1"/>
  <c r="BL4755" i="1"/>
  <c r="BM4755" i="1" s="1"/>
  <c r="AB4754" i="1"/>
  <c r="Z4754" i="1"/>
  <c r="X4754" i="1"/>
  <c r="V4754" i="1"/>
  <c r="AS4753" i="1"/>
  <c r="AC4753" i="1"/>
  <c r="BL4752" i="1"/>
  <c r="BM4752" i="1" s="1"/>
  <c r="BL4751" i="1"/>
  <c r="BM4751" i="1" s="1"/>
  <c r="AS4750" i="1"/>
  <c r="BL4750" i="1" s="1"/>
  <c r="BM4750" i="1" s="1"/>
  <c r="BL4749" i="1"/>
  <c r="BM4749" i="1" s="1"/>
  <c r="BL4748" i="1"/>
  <c r="BM4748" i="1" s="1"/>
  <c r="AB4747" i="1"/>
  <c r="Z4747" i="1"/>
  <c r="X4747" i="1"/>
  <c r="V4747" i="1"/>
  <c r="BL4746" i="1"/>
  <c r="BM4746" i="1" s="1"/>
  <c r="BL4745" i="1"/>
  <c r="BM4745" i="1" s="1"/>
  <c r="BL4744" i="1"/>
  <c r="BM4744" i="1" s="1"/>
  <c r="AS4743" i="1"/>
  <c r="AG4743" i="1"/>
  <c r="AC4743" i="1"/>
  <c r="AB4743" i="1"/>
  <c r="Z4743" i="1"/>
  <c r="X4743" i="1"/>
  <c r="V4743" i="1"/>
  <c r="BL4742" i="1"/>
  <c r="BM4742" i="1" s="1"/>
  <c r="BL4741" i="1"/>
  <c r="BM4741" i="1" s="1"/>
  <c r="BL4740" i="1"/>
  <c r="BM4740" i="1" s="1"/>
  <c r="AS4739" i="1"/>
  <c r="AB4739" i="1"/>
  <c r="Z4739" i="1"/>
  <c r="X4739" i="1"/>
  <c r="V4739" i="1"/>
  <c r="AS4738" i="1"/>
  <c r="AB4738" i="1"/>
  <c r="Z4738" i="1"/>
  <c r="X4738" i="1"/>
  <c r="V4738" i="1"/>
  <c r="BL4737" i="1"/>
  <c r="BM4737" i="1" s="1"/>
  <c r="BL4736" i="1"/>
  <c r="BM4736" i="1" s="1"/>
  <c r="BL4735" i="1"/>
  <c r="BM4735" i="1" s="1"/>
  <c r="BL4734" i="1"/>
  <c r="BM4734" i="1" s="1"/>
  <c r="BL4733" i="1"/>
  <c r="BM4733" i="1" s="1"/>
  <c r="BL4732" i="1"/>
  <c r="BM4732" i="1" s="1"/>
  <c r="BL4731" i="1"/>
  <c r="BM4731" i="1" s="1"/>
  <c r="BL4730" i="1"/>
  <c r="BM4730" i="1" s="1"/>
  <c r="BL4729" i="1"/>
  <c r="BM4729" i="1" s="1"/>
  <c r="BL4728" i="1"/>
  <c r="BM4728" i="1" s="1"/>
  <c r="AS4727" i="1"/>
  <c r="BL4727" i="1" s="1"/>
  <c r="BM4727" i="1" s="1"/>
  <c r="AS4726" i="1"/>
  <c r="BL4726" i="1" s="1"/>
  <c r="BM4726" i="1" s="1"/>
  <c r="BL4725" i="1"/>
  <c r="BM4725" i="1" s="1"/>
  <c r="BL4724" i="1"/>
  <c r="BM4724" i="1" s="1"/>
  <c r="AS4723" i="1"/>
  <c r="BL4723" i="1" s="1"/>
  <c r="BM4723" i="1" s="1"/>
  <c r="BL4722" i="1"/>
  <c r="BM4722" i="1" s="1"/>
  <c r="AS4721" i="1"/>
  <c r="BL4721" i="1" s="1"/>
  <c r="BM4721" i="1" s="1"/>
  <c r="BL4720" i="1"/>
  <c r="BM4720" i="1" s="1"/>
  <c r="BL4719" i="1"/>
  <c r="BM4719" i="1" s="1"/>
  <c r="BL4718" i="1"/>
  <c r="BM4718" i="1" s="1"/>
  <c r="BL4717" i="1"/>
  <c r="BM4717" i="1" s="1"/>
  <c r="AB4716" i="1"/>
  <c r="Z4716" i="1"/>
  <c r="X4716" i="1"/>
  <c r="V4716" i="1"/>
  <c r="AS4715" i="1"/>
  <c r="AG4715" i="1"/>
  <c r="AC4715" i="1"/>
  <c r="AB4715" i="1"/>
  <c r="Z4715" i="1"/>
  <c r="X4715" i="1"/>
  <c r="V4715" i="1"/>
  <c r="BL4714" i="1"/>
  <c r="BM4714" i="1" s="1"/>
  <c r="BL4713" i="1"/>
  <c r="BM4713" i="1" s="1"/>
  <c r="BL4712" i="1"/>
  <c r="BM4712" i="1" s="1"/>
  <c r="AS4711" i="1"/>
  <c r="BL4711" i="1" s="1"/>
  <c r="BM4711" i="1" s="1"/>
  <c r="BL4710" i="1"/>
  <c r="BM4710" i="1" s="1"/>
  <c r="BL4709" i="1"/>
  <c r="BM4709" i="1" s="1"/>
  <c r="AS4708" i="1"/>
  <c r="BL4708" i="1" s="1"/>
  <c r="BM4708" i="1" s="1"/>
  <c r="BL4707" i="1"/>
  <c r="BM4707" i="1" s="1"/>
  <c r="BL4706" i="1"/>
  <c r="BM4706" i="1" s="1"/>
  <c r="BL4705" i="1"/>
  <c r="BM4705" i="1" s="1"/>
  <c r="AS4704" i="1"/>
  <c r="AB4704" i="1"/>
  <c r="Z4704" i="1"/>
  <c r="X4704" i="1"/>
  <c r="V4704" i="1"/>
  <c r="AS4703" i="1"/>
  <c r="BL4703" i="1" s="1"/>
  <c r="BM4703" i="1" s="1"/>
  <c r="BK4702" i="1"/>
  <c r="BI4702" i="1"/>
  <c r="BG4702" i="1"/>
  <c r="BE4702" i="1"/>
  <c r="BC4702" i="1"/>
  <c r="BA4702" i="1"/>
  <c r="AY4702" i="1"/>
  <c r="AW4702" i="1"/>
  <c r="AU4702" i="1"/>
  <c r="AS4702" i="1"/>
  <c r="AM4702" i="1"/>
  <c r="AI4702" i="1"/>
  <c r="AG4702" i="1"/>
  <c r="AE4702" i="1"/>
  <c r="AC4702" i="1"/>
  <c r="AB4702" i="1"/>
  <c r="Z4702" i="1"/>
  <c r="X4702" i="1"/>
  <c r="V4702" i="1"/>
  <c r="AS4701" i="1"/>
  <c r="AB4701" i="1"/>
  <c r="Z4701" i="1"/>
  <c r="X4701" i="1"/>
  <c r="V4701" i="1"/>
  <c r="BL4700" i="1"/>
  <c r="BM4700" i="1" s="1"/>
  <c r="BL4699" i="1"/>
  <c r="BM4699" i="1" s="1"/>
  <c r="BL4698" i="1"/>
  <c r="BM4698" i="1" s="1"/>
  <c r="BL4697" i="1"/>
  <c r="BM4697" i="1" s="1"/>
  <c r="AS4696" i="1"/>
  <c r="AG4696" i="1"/>
  <c r="AC4696" i="1"/>
  <c r="AB4696" i="1"/>
  <c r="Z4696" i="1"/>
  <c r="X4696" i="1"/>
  <c r="V4696" i="1"/>
  <c r="AS4695" i="1"/>
  <c r="BL4695" i="1" s="1"/>
  <c r="BM4695" i="1" s="1"/>
  <c r="BL4694" i="1"/>
  <c r="BM4694" i="1" s="1"/>
  <c r="AS4693" i="1"/>
  <c r="BL4693" i="1" s="1"/>
  <c r="BM4693" i="1" s="1"/>
  <c r="BL4692" i="1"/>
  <c r="BM4692" i="1" s="1"/>
  <c r="BL4691" i="1"/>
  <c r="BM4691" i="1" s="1"/>
  <c r="BL4690" i="1"/>
  <c r="BM4690" i="1" s="1"/>
  <c r="BL4689" i="1"/>
  <c r="BM4689" i="1" s="1"/>
  <c r="BL4688" i="1"/>
  <c r="BM4688" i="1" s="1"/>
  <c r="AS4687" i="1"/>
  <c r="BL4687" i="1" s="1"/>
  <c r="BM4687" i="1" s="1"/>
  <c r="BL4686" i="1"/>
  <c r="BM4686" i="1" s="1"/>
  <c r="BK4685" i="1"/>
  <c r="BI4685" i="1"/>
  <c r="BG4685" i="1"/>
  <c r="BE4685" i="1"/>
  <c r="BC4685" i="1"/>
  <c r="BA4685" i="1"/>
  <c r="AY4685" i="1"/>
  <c r="AW4685" i="1"/>
  <c r="AU4685" i="1"/>
  <c r="AS4685" i="1"/>
  <c r="AM4685" i="1"/>
  <c r="AI4685" i="1"/>
  <c r="AG4685" i="1"/>
  <c r="AE4685" i="1"/>
  <c r="AC4685" i="1"/>
  <c r="AB4685" i="1"/>
  <c r="Z4685" i="1"/>
  <c r="X4685" i="1"/>
  <c r="V4685" i="1"/>
  <c r="BL4684" i="1"/>
  <c r="BM4684" i="1" s="1"/>
  <c r="BL4683" i="1"/>
  <c r="BM4683" i="1" s="1"/>
  <c r="BL4682" i="1"/>
  <c r="BM4682" i="1" s="1"/>
  <c r="AB4681" i="1"/>
  <c r="Z4681" i="1"/>
  <c r="X4681" i="1"/>
  <c r="V4681" i="1"/>
  <c r="BL4680" i="1"/>
  <c r="BM4680" i="1" s="1"/>
  <c r="BL4679" i="1"/>
  <c r="BM4679" i="1" s="1"/>
  <c r="BL4678" i="1"/>
  <c r="BM4678" i="1" s="1"/>
  <c r="BL4677" i="1"/>
  <c r="BM4677" i="1" s="1"/>
  <c r="AB4676" i="1"/>
  <c r="Z4676" i="1"/>
  <c r="X4676" i="1"/>
  <c r="V4676" i="1"/>
  <c r="BL4675" i="1"/>
  <c r="BM4675" i="1" s="1"/>
  <c r="AS4674" i="1"/>
  <c r="BL4674" i="1" s="1"/>
  <c r="BM4674" i="1" s="1"/>
  <c r="AS4673" i="1"/>
  <c r="AC4673" i="1"/>
  <c r="AB4673" i="1"/>
  <c r="Z4673" i="1"/>
  <c r="X4673" i="1"/>
  <c r="V4673" i="1"/>
  <c r="BL4672" i="1"/>
  <c r="BM4672" i="1" s="1"/>
  <c r="BL4671" i="1"/>
  <c r="BM4671" i="1" s="1"/>
  <c r="AB4670" i="1"/>
  <c r="Z4670" i="1"/>
  <c r="X4670" i="1"/>
  <c r="V4670" i="1"/>
  <c r="BL4669" i="1"/>
  <c r="BM4669" i="1" s="1"/>
  <c r="BL4668" i="1"/>
  <c r="BM4668" i="1" s="1"/>
  <c r="AS4667" i="1"/>
  <c r="BL4667" i="1" s="1"/>
  <c r="BM4667" i="1" s="1"/>
  <c r="BL4666" i="1"/>
  <c r="BM4666" i="1" s="1"/>
  <c r="BL4665" i="1"/>
  <c r="BM4665" i="1" s="1"/>
  <c r="BL4664" i="1"/>
  <c r="BM4664" i="1" s="1"/>
  <c r="AG4663" i="1"/>
  <c r="AC4663" i="1"/>
  <c r="AB4663" i="1"/>
  <c r="Z4663" i="1"/>
  <c r="X4663" i="1"/>
  <c r="V4663" i="1"/>
  <c r="AS4662" i="1"/>
  <c r="BL4662" i="1" s="1"/>
  <c r="BM4662" i="1" s="1"/>
  <c r="AS4661" i="1"/>
  <c r="BL4661" i="1" s="1"/>
  <c r="BM4661" i="1" s="1"/>
  <c r="BL4660" i="1"/>
  <c r="BM4660" i="1" s="1"/>
  <c r="BL4659" i="1"/>
  <c r="BM4659" i="1" s="1"/>
  <c r="BL4658" i="1"/>
  <c r="BM4658" i="1" s="1"/>
  <c r="AS4657" i="1"/>
  <c r="AB4657" i="1"/>
  <c r="Z4657" i="1"/>
  <c r="X4657" i="1"/>
  <c r="V4657" i="1"/>
  <c r="BL4656" i="1"/>
  <c r="BM4656" i="1" s="1"/>
  <c r="BL4655" i="1"/>
  <c r="BM4655" i="1" s="1"/>
  <c r="AS4654" i="1"/>
  <c r="AB4654" i="1"/>
  <c r="Z4654" i="1"/>
  <c r="X4654" i="1"/>
  <c r="V4654" i="1"/>
  <c r="BL4653" i="1"/>
  <c r="BM4653" i="1" s="1"/>
  <c r="BL4652" i="1"/>
  <c r="BM4652" i="1" s="1"/>
  <c r="BL4651" i="1"/>
  <c r="BM4651" i="1" s="1"/>
  <c r="AC4650" i="1"/>
  <c r="AB4650" i="1"/>
  <c r="Z4650" i="1"/>
  <c r="X4650" i="1"/>
  <c r="V4650" i="1"/>
  <c r="BL4649" i="1"/>
  <c r="BM4649" i="1" s="1"/>
  <c r="BL4648" i="1"/>
  <c r="BM4648" i="1" s="1"/>
  <c r="AS4647" i="1"/>
  <c r="BL4647" i="1" s="1"/>
  <c r="BM4647" i="1" s="1"/>
  <c r="BL4646" i="1"/>
  <c r="BM4646" i="1" s="1"/>
  <c r="BL4645" i="1"/>
  <c r="BM4645" i="1" s="1"/>
  <c r="BL4644" i="1"/>
  <c r="BM4644" i="1" s="1"/>
  <c r="AS4643" i="1"/>
  <c r="BL4643" i="1" s="1"/>
  <c r="BM4643" i="1" s="1"/>
  <c r="AC4642" i="1"/>
  <c r="AB4642" i="1"/>
  <c r="Z4642" i="1"/>
  <c r="X4642" i="1"/>
  <c r="V4642" i="1"/>
  <c r="AS4641" i="1"/>
  <c r="BL4641" i="1" s="1"/>
  <c r="BM4641" i="1" s="1"/>
  <c r="AB4640" i="1"/>
  <c r="Z4640" i="1"/>
  <c r="X4640" i="1"/>
  <c r="V4640" i="1"/>
  <c r="BL4639" i="1"/>
  <c r="BM4639" i="1" s="1"/>
  <c r="BL4638" i="1"/>
  <c r="BM4638" i="1" s="1"/>
  <c r="AS4637" i="1"/>
  <c r="BL4637" i="1" s="1"/>
  <c r="BM4637" i="1" s="1"/>
  <c r="BL4636" i="1"/>
  <c r="BM4636" i="1" s="1"/>
  <c r="BL4635" i="1"/>
  <c r="BM4635" i="1" s="1"/>
  <c r="BL4634" i="1"/>
  <c r="BM4634" i="1" s="1"/>
  <c r="AS4633" i="1"/>
  <c r="AG4633" i="1"/>
  <c r="AC4633" i="1"/>
  <c r="AB4633" i="1"/>
  <c r="Z4633" i="1"/>
  <c r="X4633" i="1"/>
  <c r="V4633" i="1"/>
  <c r="BL4632" i="1"/>
  <c r="BM4632" i="1" s="1"/>
  <c r="BK4631" i="1"/>
  <c r="BI4631" i="1"/>
  <c r="BG4631" i="1"/>
  <c r="BE4631" i="1"/>
  <c r="BC4631" i="1"/>
  <c r="BA4631" i="1"/>
  <c r="AY4631" i="1"/>
  <c r="AW4631" i="1"/>
  <c r="AU4631" i="1"/>
  <c r="AS4631" i="1"/>
  <c r="AM4631" i="1"/>
  <c r="AI4631" i="1"/>
  <c r="AG4631" i="1"/>
  <c r="AE4631" i="1"/>
  <c r="AC4631" i="1"/>
  <c r="AB4631" i="1"/>
  <c r="Z4631" i="1"/>
  <c r="X4631" i="1"/>
  <c r="V4631" i="1"/>
  <c r="BL4630" i="1"/>
  <c r="BM4630" i="1" s="1"/>
  <c r="BL4629" i="1"/>
  <c r="BM4629" i="1" s="1"/>
  <c r="AS4628" i="1"/>
  <c r="BL4628" i="1" s="1"/>
  <c r="BM4628" i="1" s="1"/>
  <c r="BL4627" i="1"/>
  <c r="BM4627" i="1" s="1"/>
  <c r="BL4626" i="1"/>
  <c r="BM4626" i="1" s="1"/>
  <c r="AS4625" i="1"/>
  <c r="BL4625" i="1" s="1"/>
  <c r="BM4625" i="1" s="1"/>
  <c r="AS4624" i="1"/>
  <c r="AG4624" i="1"/>
  <c r="AC4624" i="1"/>
  <c r="AB4624" i="1"/>
  <c r="Z4624" i="1"/>
  <c r="X4624" i="1"/>
  <c r="V4624" i="1"/>
  <c r="BL4623" i="1"/>
  <c r="BM4623" i="1" s="1"/>
  <c r="BL4622" i="1"/>
  <c r="BM4622" i="1" s="1"/>
  <c r="BL4621" i="1"/>
  <c r="BM4621" i="1" s="1"/>
  <c r="BL4620" i="1"/>
  <c r="BM4620" i="1" s="1"/>
  <c r="BL4619" i="1"/>
  <c r="BM4619" i="1" s="1"/>
  <c r="BL4618" i="1"/>
  <c r="BM4618" i="1" s="1"/>
  <c r="BL4617" i="1"/>
  <c r="BM4617" i="1" s="1"/>
  <c r="AS4616" i="1"/>
  <c r="BL4616" i="1" s="1"/>
  <c r="BM4616" i="1" s="1"/>
  <c r="BL4615" i="1"/>
  <c r="BM4615" i="1" s="1"/>
  <c r="BL4614" i="1"/>
  <c r="BM4614" i="1" s="1"/>
  <c r="AS4613" i="1"/>
  <c r="AC4613" i="1"/>
  <c r="AB4613" i="1"/>
  <c r="Z4613" i="1"/>
  <c r="X4613" i="1"/>
  <c r="V4613" i="1"/>
  <c r="BL4612" i="1"/>
  <c r="BM4612" i="1" s="1"/>
  <c r="BL4611" i="1"/>
  <c r="BM4611" i="1" s="1"/>
  <c r="BL4610" i="1"/>
  <c r="BM4610" i="1" s="1"/>
  <c r="BL4609" i="1"/>
  <c r="BM4609" i="1" s="1"/>
  <c r="BL4608" i="1"/>
  <c r="BM4608" i="1" s="1"/>
  <c r="BL4607" i="1"/>
  <c r="BM4607" i="1" s="1"/>
  <c r="BL4606" i="1"/>
  <c r="BM4606" i="1" s="1"/>
  <c r="BL4605" i="1"/>
  <c r="BM4605" i="1" s="1"/>
  <c r="BL4604" i="1"/>
  <c r="BM4604" i="1" s="1"/>
  <c r="BL4603" i="1"/>
  <c r="BM4603" i="1" s="1"/>
  <c r="AS4602" i="1"/>
  <c r="BL4602" i="1" s="1"/>
  <c r="BM4602" i="1" s="1"/>
  <c r="BL4601" i="1"/>
  <c r="BM4601" i="1" s="1"/>
  <c r="BL4600" i="1"/>
  <c r="BM4600" i="1" s="1"/>
  <c r="BK4599" i="1"/>
  <c r="BI4599" i="1"/>
  <c r="BG4599" i="1"/>
  <c r="BE4599" i="1"/>
  <c r="BC4599" i="1"/>
  <c r="BA4599" i="1"/>
  <c r="AY4599" i="1"/>
  <c r="AW4599" i="1"/>
  <c r="AU4599" i="1"/>
  <c r="AS4599" i="1"/>
  <c r="AM4599" i="1"/>
  <c r="AI4599" i="1"/>
  <c r="AG4599" i="1"/>
  <c r="AE4599" i="1"/>
  <c r="AC4599" i="1"/>
  <c r="AB4599" i="1"/>
  <c r="Z4599" i="1"/>
  <c r="X4599" i="1"/>
  <c r="V4599" i="1"/>
  <c r="BL4598" i="1"/>
  <c r="BM4598" i="1" s="1"/>
  <c r="BL4597" i="1"/>
  <c r="BM4597" i="1" s="1"/>
  <c r="BL4596" i="1"/>
  <c r="BM4596" i="1" s="1"/>
  <c r="AB4595" i="1"/>
  <c r="Z4595" i="1"/>
  <c r="X4595" i="1"/>
  <c r="V4595" i="1"/>
  <c r="BL4594" i="1"/>
  <c r="BM4594" i="1" s="1"/>
  <c r="AS4593" i="1"/>
  <c r="AG4593" i="1"/>
  <c r="AC4593" i="1"/>
  <c r="AB4593" i="1"/>
  <c r="Z4593" i="1"/>
  <c r="X4593" i="1"/>
  <c r="V4593" i="1"/>
  <c r="BL4592" i="1"/>
  <c r="BM4592" i="1" s="1"/>
  <c r="BL4591" i="1"/>
  <c r="BM4591" i="1" s="1"/>
  <c r="BL4590" i="1"/>
  <c r="BM4590" i="1" s="1"/>
  <c r="BL4589" i="1"/>
  <c r="BM4589" i="1" s="1"/>
  <c r="AS4588" i="1"/>
  <c r="BL4588" i="1" s="1"/>
  <c r="BM4588" i="1" s="1"/>
  <c r="BL4587" i="1"/>
  <c r="BM4587" i="1" s="1"/>
  <c r="AB4586" i="1"/>
  <c r="Z4586" i="1"/>
  <c r="X4586" i="1"/>
  <c r="V4586" i="1"/>
  <c r="BL4585" i="1"/>
  <c r="BM4585" i="1" s="1"/>
  <c r="BL4584" i="1"/>
  <c r="BM4584" i="1" s="1"/>
  <c r="BL4583" i="1"/>
  <c r="BM4583" i="1" s="1"/>
  <c r="BL4582" i="1"/>
  <c r="BM4582" i="1" s="1"/>
  <c r="BL4581" i="1"/>
  <c r="BM4581" i="1" s="1"/>
  <c r="BL4580" i="1"/>
  <c r="BM4580" i="1" s="1"/>
  <c r="BL4579" i="1"/>
  <c r="BM4579" i="1" s="1"/>
  <c r="BL4578" i="1"/>
  <c r="BM4578" i="1" s="1"/>
  <c r="BL4577" i="1"/>
  <c r="BM4577" i="1" s="1"/>
  <c r="AS4576" i="1"/>
  <c r="BL4576" i="1" s="1"/>
  <c r="BM4576" i="1" s="1"/>
  <c r="BL4575" i="1"/>
  <c r="BM4575" i="1" s="1"/>
  <c r="BL4574" i="1"/>
  <c r="BM4574" i="1" s="1"/>
  <c r="BL4573" i="1"/>
  <c r="BM4573" i="1" s="1"/>
  <c r="AS4572" i="1"/>
  <c r="BL4572" i="1" s="1"/>
  <c r="BM4572" i="1" s="1"/>
  <c r="BL4571" i="1"/>
  <c r="BM4571" i="1" s="1"/>
  <c r="BL4570" i="1"/>
  <c r="BM4570" i="1" s="1"/>
  <c r="BL4569" i="1"/>
  <c r="BM4569" i="1" s="1"/>
  <c r="BL4568" i="1"/>
  <c r="BM4568" i="1" s="1"/>
  <c r="BL4567" i="1"/>
  <c r="BM4567" i="1" s="1"/>
  <c r="BL4566" i="1"/>
  <c r="BM4566" i="1" s="1"/>
  <c r="BL4565" i="1"/>
  <c r="BM4565" i="1" s="1"/>
  <c r="AS4564" i="1"/>
  <c r="BL4564" i="1" s="1"/>
  <c r="BM4564" i="1" s="1"/>
  <c r="BL4563" i="1"/>
  <c r="BM4563" i="1" s="1"/>
  <c r="BL4562" i="1"/>
  <c r="BM4562" i="1" s="1"/>
  <c r="AS4561" i="1"/>
  <c r="BL4561" i="1" s="1"/>
  <c r="BM4561" i="1" s="1"/>
  <c r="BL4560" i="1"/>
  <c r="BM4560" i="1" s="1"/>
  <c r="BL4559" i="1"/>
  <c r="BM4559" i="1" s="1"/>
  <c r="BL4558" i="1"/>
  <c r="BM4558" i="1" s="1"/>
  <c r="AB4557" i="1"/>
  <c r="Z4557" i="1"/>
  <c r="X4557" i="1"/>
  <c r="V4557" i="1"/>
  <c r="AS4556" i="1"/>
  <c r="AB4556" i="1"/>
  <c r="Z4556" i="1"/>
  <c r="X4556" i="1"/>
  <c r="V4556" i="1"/>
  <c r="BL4555" i="1"/>
  <c r="BM4555" i="1" s="1"/>
  <c r="BL4554" i="1"/>
  <c r="BM4554" i="1" s="1"/>
  <c r="BL4553" i="1"/>
  <c r="BM4553" i="1" s="1"/>
  <c r="AS4552" i="1"/>
  <c r="BL4552" i="1" s="1"/>
  <c r="BM4552" i="1" s="1"/>
  <c r="BL4551" i="1"/>
  <c r="BM4551" i="1" s="1"/>
  <c r="BL4550" i="1"/>
  <c r="BM4550" i="1" s="1"/>
  <c r="AS4549" i="1"/>
  <c r="BL4549" i="1" s="1"/>
  <c r="BM4549" i="1" s="1"/>
  <c r="BL4548" i="1"/>
  <c r="BM4548" i="1" s="1"/>
  <c r="BL4547" i="1"/>
  <c r="BM4547" i="1" s="1"/>
  <c r="AS4546" i="1"/>
  <c r="BL4546" i="1" s="1"/>
  <c r="BM4546" i="1" s="1"/>
  <c r="BL4545" i="1"/>
  <c r="BM4545" i="1" s="1"/>
  <c r="BL4544" i="1"/>
  <c r="BM4544" i="1" s="1"/>
  <c r="BL4543" i="1"/>
  <c r="BM4543" i="1" s="1"/>
  <c r="BL4542" i="1"/>
  <c r="BM4542" i="1" s="1"/>
  <c r="BL4541" i="1"/>
  <c r="BM4541" i="1" s="1"/>
  <c r="BL4540" i="1"/>
  <c r="BM4540" i="1" s="1"/>
  <c r="BL4539" i="1"/>
  <c r="BM4539" i="1" s="1"/>
  <c r="AS4538" i="1"/>
  <c r="AG4538" i="1"/>
  <c r="AC4538" i="1"/>
  <c r="AB4538" i="1"/>
  <c r="Z4538" i="1"/>
  <c r="X4538" i="1"/>
  <c r="V4538" i="1"/>
  <c r="AS4537" i="1"/>
  <c r="AC4537" i="1"/>
  <c r="AB4537" i="1"/>
  <c r="Z4537" i="1"/>
  <c r="X4537" i="1"/>
  <c r="V4537" i="1"/>
  <c r="BL4536" i="1"/>
  <c r="BM4536" i="1" s="1"/>
  <c r="AB4535" i="1"/>
  <c r="Z4535" i="1"/>
  <c r="X4535" i="1"/>
  <c r="V4535" i="1"/>
  <c r="BL4534" i="1"/>
  <c r="BM4534" i="1" s="1"/>
  <c r="BL4533" i="1"/>
  <c r="BM4533" i="1" s="1"/>
  <c r="BL4532" i="1"/>
  <c r="BM4532" i="1" s="1"/>
  <c r="AB4531" i="1"/>
  <c r="Z4531" i="1"/>
  <c r="X4531" i="1"/>
  <c r="V4531" i="1"/>
  <c r="BL4530" i="1"/>
  <c r="BM4530" i="1" s="1"/>
  <c r="BL4529" i="1"/>
  <c r="BM4529" i="1" s="1"/>
  <c r="BL4528" i="1"/>
  <c r="BM4528" i="1" s="1"/>
  <c r="AS4527" i="1"/>
  <c r="AC4527" i="1"/>
  <c r="AB4527" i="1"/>
  <c r="Z4527" i="1"/>
  <c r="X4527" i="1"/>
  <c r="V4527" i="1"/>
  <c r="BL4526" i="1"/>
  <c r="BM4526" i="1" s="1"/>
  <c r="BL4525" i="1"/>
  <c r="BM4525" i="1" s="1"/>
  <c r="BL4524" i="1"/>
  <c r="BM4524" i="1" s="1"/>
  <c r="BL4523" i="1"/>
  <c r="BM4523" i="1" s="1"/>
  <c r="BL4522" i="1"/>
  <c r="BM4522" i="1" s="1"/>
  <c r="AS4521" i="1"/>
  <c r="BL4521" i="1" s="1"/>
  <c r="BM4521" i="1" s="1"/>
  <c r="BL4520" i="1"/>
  <c r="BM4520" i="1" s="1"/>
  <c r="BL4519" i="1"/>
  <c r="BM4519" i="1" s="1"/>
  <c r="BK4518" i="1"/>
  <c r="BI4518" i="1"/>
  <c r="BG4518" i="1"/>
  <c r="BE4518" i="1"/>
  <c r="BC4518" i="1"/>
  <c r="BA4518" i="1"/>
  <c r="AY4518" i="1"/>
  <c r="AW4518" i="1"/>
  <c r="AU4518" i="1"/>
  <c r="AS4518" i="1"/>
  <c r="AM4518" i="1"/>
  <c r="AI4518" i="1"/>
  <c r="AG4518" i="1"/>
  <c r="AE4518" i="1"/>
  <c r="AC4518" i="1"/>
  <c r="AB4518" i="1"/>
  <c r="Z4518" i="1"/>
  <c r="X4518" i="1"/>
  <c r="V4518" i="1"/>
  <c r="BL4517" i="1"/>
  <c r="BM4517" i="1" s="1"/>
  <c r="BL4516" i="1"/>
  <c r="BM4516" i="1" s="1"/>
  <c r="BL4515" i="1"/>
  <c r="BM4515" i="1" s="1"/>
  <c r="BL4514" i="1"/>
  <c r="BM4514" i="1" s="1"/>
  <c r="BL4513" i="1"/>
  <c r="BM4513" i="1" s="1"/>
  <c r="BL4512" i="1"/>
  <c r="BM4512" i="1" s="1"/>
  <c r="BL4511" i="1"/>
  <c r="BM4511" i="1" s="1"/>
  <c r="BL4510" i="1"/>
  <c r="BM4510" i="1" s="1"/>
  <c r="BL4509" i="1"/>
  <c r="BM4509" i="1" s="1"/>
  <c r="BL4508" i="1"/>
  <c r="BM4508" i="1" s="1"/>
  <c r="AB4507" i="1"/>
  <c r="Z4507" i="1"/>
  <c r="X4507" i="1"/>
  <c r="V4507" i="1"/>
  <c r="AS4506" i="1"/>
  <c r="BL4506" i="1" s="1"/>
  <c r="BM4506" i="1" s="1"/>
  <c r="BL4505" i="1"/>
  <c r="BM4505" i="1" s="1"/>
  <c r="BL4504" i="1"/>
  <c r="BM4504" i="1" s="1"/>
  <c r="BL4503" i="1"/>
  <c r="BM4503" i="1" s="1"/>
  <c r="AB4502" i="1"/>
  <c r="Z4502" i="1"/>
  <c r="X4502" i="1"/>
  <c r="V4502" i="1"/>
  <c r="BL4501" i="1"/>
  <c r="BM4501" i="1" s="1"/>
  <c r="AB4500" i="1"/>
  <c r="Z4500" i="1"/>
  <c r="X4500" i="1"/>
  <c r="V4500" i="1"/>
  <c r="BL4499" i="1"/>
  <c r="BM4499" i="1" s="1"/>
  <c r="BL4498" i="1"/>
  <c r="BM4498" i="1" s="1"/>
  <c r="BL4497" i="1"/>
  <c r="BM4497" i="1" s="1"/>
  <c r="BL4496" i="1"/>
  <c r="BM4496" i="1" s="1"/>
  <c r="AS4495" i="1"/>
  <c r="AC4495" i="1"/>
  <c r="AB4495" i="1"/>
  <c r="Z4495" i="1"/>
  <c r="X4495" i="1"/>
  <c r="V4495" i="1"/>
  <c r="BL4494" i="1"/>
  <c r="BM4494" i="1" s="1"/>
  <c r="BL4493" i="1"/>
  <c r="BM4493" i="1" s="1"/>
  <c r="BL4492" i="1"/>
  <c r="BM4492" i="1" s="1"/>
  <c r="BL4491" i="1"/>
  <c r="BM4491" i="1" s="1"/>
  <c r="BL4490" i="1"/>
  <c r="BM4490" i="1" s="1"/>
  <c r="AS4489" i="1"/>
  <c r="BL4489" i="1" s="1"/>
  <c r="BM4489" i="1" s="1"/>
  <c r="BL4488" i="1"/>
  <c r="BM4488" i="1" s="1"/>
  <c r="BK4487" i="1"/>
  <c r="BI4487" i="1"/>
  <c r="BG4487" i="1"/>
  <c r="BE4487" i="1"/>
  <c r="BC4487" i="1"/>
  <c r="BA4487" i="1"/>
  <c r="AY4487" i="1"/>
  <c r="AW4487" i="1"/>
  <c r="AU4487" i="1"/>
  <c r="AS4487" i="1"/>
  <c r="AM4487" i="1"/>
  <c r="AI4487" i="1"/>
  <c r="AG4487" i="1"/>
  <c r="AE4487" i="1"/>
  <c r="AC4487" i="1"/>
  <c r="AB4487" i="1"/>
  <c r="Z4487" i="1"/>
  <c r="X4487" i="1"/>
  <c r="V4487" i="1"/>
  <c r="BL4486" i="1"/>
  <c r="BM4486" i="1" s="1"/>
  <c r="BL4485" i="1"/>
  <c r="BM4485" i="1" s="1"/>
  <c r="AS4484" i="1"/>
  <c r="BL4484" i="1" s="1"/>
  <c r="BM4484" i="1" s="1"/>
  <c r="BL4483" i="1"/>
  <c r="BM4483" i="1" s="1"/>
  <c r="AS4482" i="1"/>
  <c r="BL4482" i="1" s="1"/>
  <c r="BM4482" i="1" s="1"/>
  <c r="BL4481" i="1"/>
  <c r="BM4481" i="1" s="1"/>
  <c r="BL4480" i="1"/>
  <c r="BM4480" i="1" s="1"/>
  <c r="AS4479" i="1"/>
  <c r="BL4479" i="1" s="1"/>
  <c r="BM4479" i="1" s="1"/>
  <c r="BL4478" i="1"/>
  <c r="BM4478" i="1" s="1"/>
  <c r="BL4477" i="1"/>
  <c r="BM4477" i="1" s="1"/>
  <c r="AS4476" i="1"/>
  <c r="BL4476" i="1" s="1"/>
  <c r="BM4476" i="1" s="1"/>
  <c r="BL4475" i="1"/>
  <c r="BM4475" i="1" s="1"/>
  <c r="AS4474" i="1"/>
  <c r="AG4474" i="1"/>
  <c r="AC4474" i="1"/>
  <c r="AB4474" i="1"/>
  <c r="Z4474" i="1"/>
  <c r="X4474" i="1"/>
  <c r="V4474" i="1"/>
  <c r="AS4473" i="1"/>
  <c r="BL4473" i="1" s="1"/>
  <c r="BM4473" i="1" s="1"/>
  <c r="BL4472" i="1"/>
  <c r="BM4472" i="1" s="1"/>
  <c r="AB4471" i="1"/>
  <c r="Z4471" i="1"/>
  <c r="X4471" i="1"/>
  <c r="V4471" i="1"/>
  <c r="BL4470" i="1"/>
  <c r="BM4470" i="1" s="1"/>
  <c r="BL4469" i="1"/>
  <c r="BM4469" i="1" s="1"/>
  <c r="BL4468" i="1"/>
  <c r="BM4468" i="1" s="1"/>
  <c r="AS4467" i="1"/>
  <c r="BL4467" i="1" s="1"/>
  <c r="BM4467" i="1" s="1"/>
  <c r="BL4466" i="1"/>
  <c r="BM4466" i="1" s="1"/>
  <c r="BL4465" i="1"/>
  <c r="BM4465" i="1" s="1"/>
  <c r="AS4464" i="1"/>
  <c r="AG4464" i="1"/>
  <c r="AC4464" i="1"/>
  <c r="AB4464" i="1"/>
  <c r="Z4464" i="1"/>
  <c r="X4464" i="1"/>
  <c r="V4464" i="1"/>
  <c r="BL4463" i="1"/>
  <c r="BM4463" i="1" s="1"/>
  <c r="AS4462" i="1"/>
  <c r="AB4462" i="1"/>
  <c r="Z4462" i="1"/>
  <c r="X4462" i="1"/>
  <c r="V4462" i="1"/>
  <c r="BL4461" i="1"/>
  <c r="BM4461" i="1" s="1"/>
  <c r="BL4460" i="1"/>
  <c r="BM4460" i="1" s="1"/>
  <c r="BL4459" i="1"/>
  <c r="BM4459" i="1" s="1"/>
  <c r="BL4458" i="1"/>
  <c r="BM4458" i="1" s="1"/>
  <c r="BL4457" i="1"/>
  <c r="BM4457" i="1" s="1"/>
  <c r="BL4456" i="1"/>
  <c r="BM4456" i="1" s="1"/>
  <c r="BL4455" i="1"/>
  <c r="BM4455" i="1" s="1"/>
  <c r="BL4454" i="1"/>
  <c r="BM4454" i="1" s="1"/>
  <c r="BL4453" i="1"/>
  <c r="BM4453" i="1" s="1"/>
  <c r="BL4452" i="1"/>
  <c r="BM4452" i="1" s="1"/>
  <c r="BL4451" i="1"/>
  <c r="BM4451" i="1" s="1"/>
  <c r="BL4450" i="1"/>
  <c r="BM4450" i="1" s="1"/>
  <c r="BL4449" i="1"/>
  <c r="BM4449" i="1" s="1"/>
  <c r="BL4448" i="1"/>
  <c r="BM4448" i="1" s="1"/>
  <c r="BL4447" i="1"/>
  <c r="BM4447" i="1" s="1"/>
  <c r="BL4446" i="1"/>
  <c r="BM4446" i="1" s="1"/>
  <c r="BL4445" i="1"/>
  <c r="BM4445" i="1" s="1"/>
  <c r="BK4444" i="1"/>
  <c r="BI4444" i="1"/>
  <c r="BG4444" i="1"/>
  <c r="BE4444" i="1"/>
  <c r="BC4444" i="1"/>
  <c r="BA4444" i="1"/>
  <c r="AY4444" i="1"/>
  <c r="AW4444" i="1"/>
  <c r="AU4444" i="1"/>
  <c r="AS4444" i="1"/>
  <c r="AM4444" i="1"/>
  <c r="AI4444" i="1"/>
  <c r="AG4444" i="1"/>
  <c r="AE4444" i="1"/>
  <c r="AC4444" i="1"/>
  <c r="AB4444" i="1"/>
  <c r="Z4444" i="1"/>
  <c r="X4444" i="1"/>
  <c r="V4444" i="1"/>
  <c r="AS4443" i="1"/>
  <c r="AB4443" i="1"/>
  <c r="Z4443" i="1"/>
  <c r="X4443" i="1"/>
  <c r="V4443" i="1"/>
  <c r="BL4442" i="1"/>
  <c r="BM4442" i="1" s="1"/>
  <c r="AB4441" i="1"/>
  <c r="Z4441" i="1"/>
  <c r="X4441" i="1"/>
  <c r="V4441" i="1"/>
  <c r="AS4440" i="1"/>
  <c r="AC4440" i="1"/>
  <c r="AB4440" i="1"/>
  <c r="Z4440" i="1"/>
  <c r="X4440" i="1"/>
  <c r="V4440" i="1"/>
  <c r="BL4439" i="1"/>
  <c r="BM4439" i="1" s="1"/>
  <c r="BL4438" i="1"/>
  <c r="BM4438" i="1" s="1"/>
  <c r="BL4437" i="1"/>
  <c r="BM4437" i="1" s="1"/>
  <c r="BL4436" i="1"/>
  <c r="BM4436" i="1" s="1"/>
  <c r="BL4435" i="1"/>
  <c r="BM4435" i="1" s="1"/>
  <c r="BL4434" i="1"/>
  <c r="BM4434" i="1" s="1"/>
  <c r="AS4433" i="1"/>
  <c r="BL4433" i="1" s="1"/>
  <c r="BM4433" i="1" s="1"/>
  <c r="BL4432" i="1"/>
  <c r="BM4432" i="1" s="1"/>
  <c r="BL4431" i="1"/>
  <c r="BM4431" i="1" s="1"/>
  <c r="BL4430" i="1"/>
  <c r="BM4430" i="1" s="1"/>
  <c r="BL4429" i="1"/>
  <c r="BM4429" i="1" s="1"/>
  <c r="AS4428" i="1"/>
  <c r="BL4428" i="1" s="1"/>
  <c r="BM4428" i="1" s="1"/>
  <c r="BL4427" i="1"/>
  <c r="BM4427" i="1" s="1"/>
  <c r="BL4426" i="1"/>
  <c r="BM4426" i="1" s="1"/>
  <c r="AS4425" i="1"/>
  <c r="AB4425" i="1"/>
  <c r="Z4425" i="1"/>
  <c r="X4425" i="1"/>
  <c r="V4425" i="1"/>
  <c r="BL4424" i="1"/>
  <c r="BM4424" i="1" s="1"/>
  <c r="BL4423" i="1"/>
  <c r="BM4423" i="1" s="1"/>
  <c r="BL4422" i="1"/>
  <c r="BM4422" i="1" s="1"/>
  <c r="AB4421" i="1"/>
  <c r="Z4421" i="1"/>
  <c r="X4421" i="1"/>
  <c r="V4421" i="1"/>
  <c r="BL4420" i="1"/>
  <c r="BM4420" i="1" s="1"/>
  <c r="BL4419" i="1"/>
  <c r="BM4419" i="1" s="1"/>
  <c r="BL4418" i="1"/>
  <c r="BM4418" i="1" s="1"/>
  <c r="AB4417" i="1"/>
  <c r="Z4417" i="1"/>
  <c r="X4417" i="1"/>
  <c r="V4417" i="1"/>
  <c r="AS4416" i="1"/>
  <c r="BL4416" i="1" s="1"/>
  <c r="BM4416" i="1" s="1"/>
  <c r="BL4415" i="1"/>
  <c r="BM4415" i="1" s="1"/>
  <c r="BK4414" i="1"/>
  <c r="BI4414" i="1"/>
  <c r="BG4414" i="1"/>
  <c r="BE4414" i="1"/>
  <c r="BC4414" i="1"/>
  <c r="BA4414" i="1"/>
  <c r="AY4414" i="1"/>
  <c r="AW4414" i="1"/>
  <c r="AU4414" i="1"/>
  <c r="AS4414" i="1"/>
  <c r="AM4414" i="1"/>
  <c r="AI4414" i="1"/>
  <c r="AG4414" i="1"/>
  <c r="AE4414" i="1"/>
  <c r="AC4414" i="1"/>
  <c r="AB4414" i="1"/>
  <c r="Z4414" i="1"/>
  <c r="X4414" i="1"/>
  <c r="V4414" i="1"/>
  <c r="BL4413" i="1"/>
  <c r="BM4413" i="1" s="1"/>
  <c r="AS4412" i="1"/>
  <c r="AC4412" i="1"/>
  <c r="AB4412" i="1"/>
  <c r="Z4412" i="1"/>
  <c r="X4412" i="1"/>
  <c r="V4412" i="1"/>
  <c r="BL4411" i="1"/>
  <c r="BM4411" i="1" s="1"/>
  <c r="AC4410" i="1"/>
  <c r="AB4410" i="1"/>
  <c r="Z4410" i="1"/>
  <c r="X4410" i="1"/>
  <c r="V4410" i="1"/>
  <c r="BK4409" i="1"/>
  <c r="BI4409" i="1"/>
  <c r="BG4409" i="1"/>
  <c r="BE4409" i="1"/>
  <c r="BC4409" i="1"/>
  <c r="BA4409" i="1"/>
  <c r="AY4409" i="1"/>
  <c r="AW4409" i="1"/>
  <c r="AU4409" i="1"/>
  <c r="AS4409" i="1"/>
  <c r="AM4409" i="1"/>
  <c r="AI4409" i="1"/>
  <c r="AG4409" i="1"/>
  <c r="AE4409" i="1"/>
  <c r="AC4409" i="1"/>
  <c r="AB4409" i="1"/>
  <c r="Z4409" i="1"/>
  <c r="X4409" i="1"/>
  <c r="V4409" i="1"/>
  <c r="AS4408" i="1"/>
  <c r="BL4408" i="1" s="1"/>
  <c r="BM4408" i="1" s="1"/>
  <c r="BL4407" i="1"/>
  <c r="BM4407" i="1" s="1"/>
  <c r="BL4406" i="1"/>
  <c r="BM4406" i="1" s="1"/>
  <c r="BL4405" i="1"/>
  <c r="BM4405" i="1" s="1"/>
  <c r="BL4404" i="1"/>
  <c r="BM4404" i="1" s="1"/>
  <c r="BL4403" i="1"/>
  <c r="BM4403" i="1" s="1"/>
  <c r="BL4402" i="1"/>
  <c r="BM4402" i="1" s="1"/>
  <c r="BL4401" i="1"/>
  <c r="BM4401" i="1" s="1"/>
  <c r="AS4400" i="1"/>
  <c r="BL4400" i="1" s="1"/>
  <c r="BM4400" i="1" s="1"/>
  <c r="BL4399" i="1"/>
  <c r="BM4399" i="1" s="1"/>
  <c r="BL4398" i="1"/>
  <c r="BM4398" i="1" s="1"/>
  <c r="BL4397" i="1"/>
  <c r="BM4397" i="1" s="1"/>
  <c r="BL4396" i="1"/>
  <c r="BM4396" i="1" s="1"/>
  <c r="AS4395" i="1"/>
  <c r="BL4395" i="1" s="1"/>
  <c r="BM4395" i="1" s="1"/>
  <c r="AS4394" i="1"/>
  <c r="BL4394" i="1" s="1"/>
  <c r="BM4394" i="1" s="1"/>
  <c r="AB4393" i="1"/>
  <c r="Z4393" i="1"/>
  <c r="X4393" i="1"/>
  <c r="V4393" i="1"/>
  <c r="BL4392" i="1"/>
  <c r="BM4392" i="1" s="1"/>
  <c r="BL4391" i="1"/>
  <c r="BM4391" i="1" s="1"/>
  <c r="BL4390" i="1"/>
  <c r="BM4390" i="1" s="1"/>
  <c r="BL4389" i="1"/>
  <c r="BM4389" i="1" s="1"/>
  <c r="BK4388" i="1"/>
  <c r="BI4388" i="1"/>
  <c r="BG4388" i="1"/>
  <c r="BE4388" i="1"/>
  <c r="BC4388" i="1"/>
  <c r="BA4388" i="1"/>
  <c r="AY4388" i="1"/>
  <c r="AW4388" i="1"/>
  <c r="AU4388" i="1"/>
  <c r="AS4388" i="1"/>
  <c r="AM4388" i="1"/>
  <c r="AI4388" i="1"/>
  <c r="AG4388" i="1"/>
  <c r="AE4388" i="1"/>
  <c r="AC4388" i="1"/>
  <c r="AB4388" i="1"/>
  <c r="Z4388" i="1"/>
  <c r="X4388" i="1"/>
  <c r="V4388" i="1"/>
  <c r="AS4387" i="1"/>
  <c r="BL4387" i="1" s="1"/>
  <c r="BM4387" i="1" s="1"/>
  <c r="AS4386" i="1"/>
  <c r="AC4386" i="1"/>
  <c r="AB4386" i="1"/>
  <c r="Z4386" i="1"/>
  <c r="X4386" i="1"/>
  <c r="V4386" i="1"/>
  <c r="BL4385" i="1"/>
  <c r="BM4385" i="1" s="1"/>
  <c r="AS4384" i="1"/>
  <c r="AC4384" i="1"/>
  <c r="AB4384" i="1"/>
  <c r="Z4384" i="1"/>
  <c r="X4384" i="1"/>
  <c r="V4384" i="1"/>
  <c r="BL4383" i="1"/>
  <c r="BM4383" i="1" s="1"/>
  <c r="AC4382" i="1"/>
  <c r="AB4382" i="1"/>
  <c r="Z4382" i="1"/>
  <c r="X4382" i="1"/>
  <c r="V4382" i="1"/>
  <c r="BL4381" i="1"/>
  <c r="BM4381" i="1" s="1"/>
  <c r="BL4380" i="1"/>
  <c r="BM4380" i="1" s="1"/>
  <c r="BL4379" i="1"/>
  <c r="BM4379" i="1" s="1"/>
  <c r="BL4378" i="1"/>
  <c r="BM4378" i="1" s="1"/>
  <c r="AB4377" i="1"/>
  <c r="Z4377" i="1"/>
  <c r="X4377" i="1"/>
  <c r="V4377" i="1"/>
  <c r="BL4376" i="1"/>
  <c r="BM4376" i="1" s="1"/>
  <c r="BL4375" i="1"/>
  <c r="BM4375" i="1" s="1"/>
  <c r="AB4374" i="1"/>
  <c r="Z4374" i="1"/>
  <c r="X4374" i="1"/>
  <c r="V4374" i="1"/>
  <c r="BL4373" i="1"/>
  <c r="BM4373" i="1" s="1"/>
  <c r="BL4372" i="1"/>
  <c r="BM4372" i="1" s="1"/>
  <c r="AS4371" i="1"/>
  <c r="AC4371" i="1"/>
  <c r="AB4371" i="1"/>
  <c r="Z4371" i="1"/>
  <c r="X4371" i="1"/>
  <c r="V4371" i="1"/>
  <c r="BL4370" i="1"/>
  <c r="BM4370" i="1" s="1"/>
  <c r="BL4369" i="1"/>
  <c r="BM4369" i="1" s="1"/>
  <c r="BK4368" i="1"/>
  <c r="BI4368" i="1"/>
  <c r="BG4368" i="1"/>
  <c r="BE4368" i="1"/>
  <c r="BC4368" i="1"/>
  <c r="BA4368" i="1"/>
  <c r="AY4368" i="1"/>
  <c r="AW4368" i="1"/>
  <c r="AU4368" i="1"/>
  <c r="AS4368" i="1"/>
  <c r="AM4368" i="1"/>
  <c r="AI4368" i="1"/>
  <c r="AG4368" i="1"/>
  <c r="AE4368" i="1"/>
  <c r="AC4368" i="1"/>
  <c r="AB4368" i="1"/>
  <c r="Z4368" i="1"/>
  <c r="X4368" i="1"/>
  <c r="V4368" i="1"/>
  <c r="BL4367" i="1"/>
  <c r="BM4367" i="1" s="1"/>
  <c r="AB4366" i="1"/>
  <c r="Z4366" i="1"/>
  <c r="X4366" i="1"/>
  <c r="V4366" i="1"/>
  <c r="AS4365" i="1"/>
  <c r="AG4365" i="1"/>
  <c r="AC4365" i="1"/>
  <c r="AB4365" i="1"/>
  <c r="Z4365" i="1"/>
  <c r="X4365" i="1"/>
  <c r="V4365" i="1"/>
  <c r="AB4364" i="1"/>
  <c r="Z4364" i="1"/>
  <c r="X4364" i="1"/>
  <c r="V4364" i="1"/>
  <c r="BL4363" i="1"/>
  <c r="BM4363" i="1" s="1"/>
  <c r="AS4362" i="1"/>
  <c r="AC4362" i="1"/>
  <c r="AB4362" i="1"/>
  <c r="Z4362" i="1"/>
  <c r="X4362" i="1"/>
  <c r="V4362" i="1"/>
  <c r="BL4361" i="1"/>
  <c r="BM4361" i="1" s="1"/>
  <c r="BL4360" i="1"/>
  <c r="BM4360" i="1" s="1"/>
  <c r="BL4359" i="1"/>
  <c r="BM4359" i="1" s="1"/>
  <c r="AS4358" i="1"/>
  <c r="AG4358" i="1"/>
  <c r="AC4358" i="1"/>
  <c r="AB4358" i="1"/>
  <c r="Z4358" i="1"/>
  <c r="X4358" i="1"/>
  <c r="V4358" i="1"/>
  <c r="AS4357" i="1"/>
  <c r="AB4357" i="1"/>
  <c r="Z4357" i="1"/>
  <c r="X4357" i="1"/>
  <c r="V4357" i="1"/>
  <c r="BL4356" i="1"/>
  <c r="BM4356" i="1" s="1"/>
  <c r="BL4355" i="1"/>
  <c r="BM4355" i="1" s="1"/>
  <c r="BL4354" i="1"/>
  <c r="BM4354" i="1" s="1"/>
  <c r="BL4353" i="1"/>
  <c r="BM4353" i="1" s="1"/>
  <c r="BL4352" i="1"/>
  <c r="BM4352" i="1" s="1"/>
  <c r="BL4351" i="1"/>
  <c r="BM4351" i="1" s="1"/>
  <c r="BL4350" i="1"/>
  <c r="BM4350" i="1" s="1"/>
  <c r="BL4349" i="1"/>
  <c r="BM4349" i="1" s="1"/>
  <c r="BL4348" i="1"/>
  <c r="BM4348" i="1" s="1"/>
  <c r="AS4347" i="1"/>
  <c r="BL4347" i="1" s="1"/>
  <c r="BM4347" i="1" s="1"/>
  <c r="BL4346" i="1"/>
  <c r="BM4346" i="1" s="1"/>
  <c r="BL4345" i="1"/>
  <c r="BM4345" i="1" s="1"/>
  <c r="BL4344" i="1"/>
  <c r="BM4344" i="1" s="1"/>
  <c r="BL4343" i="1"/>
  <c r="BM4343" i="1" s="1"/>
  <c r="BL4342" i="1"/>
  <c r="BM4342" i="1" s="1"/>
  <c r="AB4341" i="1"/>
  <c r="Z4341" i="1"/>
  <c r="X4341" i="1"/>
  <c r="V4341" i="1"/>
  <c r="BL4340" i="1"/>
  <c r="BM4340" i="1" s="1"/>
  <c r="AB4339" i="1"/>
  <c r="Z4339" i="1"/>
  <c r="X4339" i="1"/>
  <c r="V4339" i="1"/>
  <c r="BL4338" i="1"/>
  <c r="BM4338" i="1" s="1"/>
  <c r="BL4337" i="1"/>
  <c r="BM4337" i="1" s="1"/>
  <c r="AS4336" i="1"/>
  <c r="AG4336" i="1"/>
  <c r="AC4336" i="1"/>
  <c r="AB4336" i="1"/>
  <c r="Z4336" i="1"/>
  <c r="X4336" i="1"/>
  <c r="V4336" i="1"/>
  <c r="BL4335" i="1"/>
  <c r="BM4335" i="1" s="1"/>
  <c r="AB4334" i="1"/>
  <c r="Z4334" i="1"/>
  <c r="X4334" i="1"/>
  <c r="V4334" i="1"/>
  <c r="BL4333" i="1"/>
  <c r="BM4333" i="1" s="1"/>
  <c r="BK4332" i="1"/>
  <c r="BI4332" i="1"/>
  <c r="BG4332" i="1"/>
  <c r="BE4332" i="1"/>
  <c r="BC4332" i="1"/>
  <c r="BA4332" i="1"/>
  <c r="AY4332" i="1"/>
  <c r="AW4332" i="1"/>
  <c r="AU4332" i="1"/>
  <c r="AS4332" i="1"/>
  <c r="AM4332" i="1"/>
  <c r="AI4332" i="1"/>
  <c r="AG4332" i="1"/>
  <c r="AE4332" i="1"/>
  <c r="AC4332" i="1"/>
  <c r="AB4332" i="1"/>
  <c r="Z4332" i="1"/>
  <c r="X4332" i="1"/>
  <c r="V4332" i="1"/>
  <c r="BL4331" i="1"/>
  <c r="BM4331" i="1" s="1"/>
  <c r="BL4330" i="1"/>
  <c r="BM4330" i="1" s="1"/>
  <c r="BL4329" i="1"/>
  <c r="BM4329" i="1" s="1"/>
  <c r="AS4328" i="1"/>
  <c r="BL4328" i="1" s="1"/>
  <c r="BM4328" i="1" s="1"/>
  <c r="AS4327" i="1"/>
  <c r="AB4327" i="1"/>
  <c r="Z4327" i="1"/>
  <c r="X4327" i="1"/>
  <c r="V4327" i="1"/>
  <c r="BL4326" i="1"/>
  <c r="BM4326" i="1" s="1"/>
  <c r="AS4325" i="1"/>
  <c r="BL4325" i="1" s="1"/>
  <c r="BM4325" i="1" s="1"/>
  <c r="BL4324" i="1"/>
  <c r="BM4324" i="1" s="1"/>
  <c r="AS4323" i="1"/>
  <c r="BL4323" i="1" s="1"/>
  <c r="BM4323" i="1" s="1"/>
  <c r="AS4322" i="1"/>
  <c r="BL4322" i="1" s="1"/>
  <c r="BM4322" i="1" s="1"/>
  <c r="BL4321" i="1"/>
  <c r="BM4321" i="1" s="1"/>
  <c r="BL4320" i="1"/>
  <c r="BM4320" i="1" s="1"/>
  <c r="BL4319" i="1"/>
  <c r="BM4319" i="1" s="1"/>
  <c r="BK4318" i="1"/>
  <c r="BI4318" i="1"/>
  <c r="BG4318" i="1"/>
  <c r="BE4318" i="1"/>
  <c r="BC4318" i="1"/>
  <c r="BA4318" i="1"/>
  <c r="AY4318" i="1"/>
  <c r="AW4318" i="1"/>
  <c r="AU4318" i="1"/>
  <c r="AS4318" i="1"/>
  <c r="AM4318" i="1"/>
  <c r="AI4318" i="1"/>
  <c r="AG4318" i="1"/>
  <c r="AE4318" i="1"/>
  <c r="AC4318" i="1"/>
  <c r="AB4318" i="1"/>
  <c r="Z4318" i="1"/>
  <c r="X4318" i="1"/>
  <c r="V4318" i="1"/>
  <c r="BL4317" i="1"/>
  <c r="BM4317" i="1" s="1"/>
  <c r="BL4316" i="1"/>
  <c r="BM4316" i="1" s="1"/>
  <c r="AS4315" i="1"/>
  <c r="BL4315" i="1" s="1"/>
  <c r="BM4315" i="1" s="1"/>
  <c r="AC4314" i="1"/>
  <c r="AB4314" i="1"/>
  <c r="Z4314" i="1"/>
  <c r="X4314" i="1"/>
  <c r="V4314" i="1"/>
  <c r="BL4313" i="1"/>
  <c r="BM4313" i="1" s="1"/>
  <c r="AS4312" i="1"/>
  <c r="BL4312" i="1" s="1"/>
  <c r="BM4312" i="1" s="1"/>
  <c r="AS4311" i="1"/>
  <c r="AG4311" i="1"/>
  <c r="AC4311" i="1"/>
  <c r="AB4311" i="1"/>
  <c r="Z4311" i="1"/>
  <c r="X4311" i="1"/>
  <c r="V4311" i="1"/>
  <c r="AB4310" i="1"/>
  <c r="Z4310" i="1"/>
  <c r="X4310" i="1"/>
  <c r="V4310" i="1"/>
  <c r="AS4309" i="1"/>
  <c r="AG4309" i="1"/>
  <c r="AC4309" i="1"/>
  <c r="AB4309" i="1"/>
  <c r="Z4309" i="1"/>
  <c r="X4309" i="1"/>
  <c r="V4309" i="1"/>
  <c r="AS4308" i="1"/>
  <c r="BL4308" i="1" s="1"/>
  <c r="BM4308" i="1" s="1"/>
  <c r="AS4307" i="1"/>
  <c r="BL4307" i="1" s="1"/>
  <c r="BM4307" i="1" s="1"/>
  <c r="BL4306" i="1"/>
  <c r="BM4306" i="1" s="1"/>
  <c r="BL4305" i="1"/>
  <c r="BM4305" i="1" s="1"/>
  <c r="BK4304" i="1"/>
  <c r="BI4304" i="1"/>
  <c r="BG4304" i="1"/>
  <c r="BE4304" i="1"/>
  <c r="BC4304" i="1"/>
  <c r="BA4304" i="1"/>
  <c r="AY4304" i="1"/>
  <c r="AW4304" i="1"/>
  <c r="AU4304" i="1"/>
  <c r="AS4304" i="1"/>
  <c r="AM4304" i="1"/>
  <c r="AI4304" i="1"/>
  <c r="AG4304" i="1"/>
  <c r="AE4304" i="1"/>
  <c r="AC4304" i="1"/>
  <c r="AB4304" i="1"/>
  <c r="Z4304" i="1"/>
  <c r="X4304" i="1"/>
  <c r="V4304" i="1"/>
  <c r="BL4303" i="1"/>
  <c r="BM4303" i="1" s="1"/>
  <c r="BL4302" i="1"/>
  <c r="BM4302" i="1" s="1"/>
  <c r="BL4301" i="1"/>
  <c r="BM4301" i="1" s="1"/>
  <c r="BL4300" i="1"/>
  <c r="BM4300" i="1" s="1"/>
  <c r="BL4299" i="1"/>
  <c r="BM4299" i="1" s="1"/>
  <c r="BL4298" i="1"/>
  <c r="BM4298" i="1" s="1"/>
  <c r="BL4297" i="1"/>
  <c r="BM4297" i="1" s="1"/>
  <c r="BL4296" i="1"/>
  <c r="BM4296" i="1" s="1"/>
  <c r="BL4295" i="1"/>
  <c r="BM4295" i="1" s="1"/>
  <c r="BL4294" i="1"/>
  <c r="BM4294" i="1" s="1"/>
  <c r="BL4293" i="1"/>
  <c r="BM4293" i="1" s="1"/>
  <c r="AB4292" i="1"/>
  <c r="Z4292" i="1"/>
  <c r="X4292" i="1"/>
  <c r="V4292" i="1"/>
  <c r="BL4291" i="1"/>
  <c r="BM4291" i="1" s="1"/>
  <c r="AS4290" i="1"/>
  <c r="AB4290" i="1"/>
  <c r="Z4290" i="1"/>
  <c r="X4290" i="1"/>
  <c r="V4290" i="1"/>
  <c r="BL4289" i="1"/>
  <c r="BM4289" i="1" s="1"/>
  <c r="BL4288" i="1"/>
  <c r="BM4288" i="1" s="1"/>
  <c r="AB4287" i="1"/>
  <c r="Z4287" i="1"/>
  <c r="X4287" i="1"/>
  <c r="V4287" i="1"/>
  <c r="BL4286" i="1"/>
  <c r="BM4286" i="1" s="1"/>
  <c r="BL4285" i="1"/>
  <c r="BM4285" i="1" s="1"/>
  <c r="BL4284" i="1"/>
  <c r="BM4284" i="1" s="1"/>
  <c r="BL4283" i="1"/>
  <c r="BM4283" i="1" s="1"/>
  <c r="BL4282" i="1"/>
  <c r="BM4282" i="1" s="1"/>
  <c r="BL4281" i="1"/>
  <c r="BM4281" i="1" s="1"/>
  <c r="AS4280" i="1"/>
  <c r="BL4280" i="1" s="1"/>
  <c r="BM4280" i="1" s="1"/>
  <c r="BL4279" i="1"/>
  <c r="BM4279" i="1" s="1"/>
  <c r="BL4278" i="1"/>
  <c r="BM4278" i="1" s="1"/>
  <c r="BL4277" i="1"/>
  <c r="BM4277" i="1" s="1"/>
  <c r="BL4276" i="1"/>
  <c r="BM4276" i="1" s="1"/>
  <c r="BL4275" i="1"/>
  <c r="BM4275" i="1" s="1"/>
  <c r="AS4274" i="1"/>
  <c r="BL4274" i="1" s="1"/>
  <c r="BM4274" i="1" s="1"/>
  <c r="AB4273" i="1"/>
  <c r="Z4273" i="1"/>
  <c r="X4273" i="1"/>
  <c r="V4273" i="1"/>
  <c r="AB4272" i="1"/>
  <c r="Z4272" i="1"/>
  <c r="X4272" i="1"/>
  <c r="V4272" i="1"/>
  <c r="BL4271" i="1"/>
  <c r="BM4271" i="1" s="1"/>
  <c r="AB4270" i="1"/>
  <c r="Z4270" i="1"/>
  <c r="X4270" i="1"/>
  <c r="V4270" i="1"/>
  <c r="BL4269" i="1"/>
  <c r="BM4269" i="1" s="1"/>
  <c r="BL4268" i="1"/>
  <c r="BM4268" i="1" s="1"/>
  <c r="AS4267" i="1"/>
  <c r="AB4267" i="1"/>
  <c r="Z4267" i="1"/>
  <c r="X4267" i="1"/>
  <c r="V4267" i="1"/>
  <c r="BL4266" i="1"/>
  <c r="BM4266" i="1" s="1"/>
  <c r="BL4265" i="1"/>
  <c r="BM4265" i="1" s="1"/>
  <c r="BL4264" i="1"/>
  <c r="BM4264" i="1" s="1"/>
  <c r="BL4263" i="1"/>
  <c r="BM4263" i="1" s="1"/>
  <c r="BL4262" i="1"/>
  <c r="BM4262" i="1" s="1"/>
  <c r="BL4261" i="1"/>
  <c r="BM4261" i="1" s="1"/>
  <c r="AC4260" i="1"/>
  <c r="AB4260" i="1"/>
  <c r="Z4260" i="1"/>
  <c r="X4260" i="1"/>
  <c r="V4260" i="1"/>
  <c r="BL4259" i="1"/>
  <c r="BM4259" i="1" s="1"/>
  <c r="AS4258" i="1"/>
  <c r="AC4258" i="1"/>
  <c r="AB4258" i="1"/>
  <c r="Z4258" i="1"/>
  <c r="X4258" i="1"/>
  <c r="V4258" i="1"/>
  <c r="BL4257" i="1"/>
  <c r="BM4257" i="1" s="1"/>
  <c r="AS4256" i="1"/>
  <c r="BL4256" i="1" s="1"/>
  <c r="BM4256" i="1" s="1"/>
  <c r="AS4255" i="1"/>
  <c r="BL4255" i="1" s="1"/>
  <c r="BM4255" i="1" s="1"/>
  <c r="BL4254" i="1"/>
  <c r="BM4254" i="1" s="1"/>
  <c r="BL4253" i="1"/>
  <c r="BM4253" i="1" s="1"/>
  <c r="BL4252" i="1"/>
  <c r="BM4252" i="1" s="1"/>
  <c r="BL4251" i="1"/>
  <c r="BM4251" i="1" s="1"/>
  <c r="BL4250" i="1"/>
  <c r="BM4250" i="1" s="1"/>
  <c r="AS4249" i="1"/>
  <c r="AC4249" i="1"/>
  <c r="AB4248" i="1"/>
  <c r="Z4248" i="1"/>
  <c r="X4248" i="1"/>
  <c r="V4248" i="1"/>
  <c r="BL4247" i="1"/>
  <c r="BM4247" i="1" s="1"/>
  <c r="BK4246" i="1"/>
  <c r="BI4246" i="1"/>
  <c r="BG4246" i="1"/>
  <c r="BE4246" i="1"/>
  <c r="BC4246" i="1"/>
  <c r="BA4246" i="1"/>
  <c r="AY4246" i="1"/>
  <c r="AW4246" i="1"/>
  <c r="AU4246" i="1"/>
  <c r="AS4246" i="1"/>
  <c r="AM4246" i="1"/>
  <c r="AI4246" i="1"/>
  <c r="AG4246" i="1"/>
  <c r="AE4246" i="1"/>
  <c r="AC4246" i="1"/>
  <c r="AB4246" i="1"/>
  <c r="Z4246" i="1"/>
  <c r="X4246" i="1"/>
  <c r="V4246" i="1"/>
  <c r="AS4245" i="1"/>
  <c r="BL4245" i="1" s="1"/>
  <c r="BM4245" i="1" s="1"/>
  <c r="BL4244" i="1"/>
  <c r="BM4244" i="1" s="1"/>
  <c r="BL4243" i="1"/>
  <c r="BM4243" i="1" s="1"/>
  <c r="AS4242" i="1"/>
  <c r="BL4242" i="1" s="1"/>
  <c r="BM4242" i="1" s="1"/>
  <c r="BL4241" i="1"/>
  <c r="BM4241" i="1" s="1"/>
  <c r="AB4240" i="1"/>
  <c r="Z4240" i="1"/>
  <c r="X4240" i="1"/>
  <c r="V4240" i="1"/>
  <c r="BL4239" i="1"/>
  <c r="BM4239" i="1" s="1"/>
  <c r="AC4238" i="1"/>
  <c r="AB4238" i="1"/>
  <c r="Z4238" i="1"/>
  <c r="X4238" i="1"/>
  <c r="V4238" i="1"/>
  <c r="AB4237" i="1"/>
  <c r="Z4237" i="1"/>
  <c r="X4237" i="1"/>
  <c r="V4237" i="1"/>
  <c r="AS4236" i="1"/>
  <c r="AC4236" i="1"/>
  <c r="AB4236" i="1"/>
  <c r="Z4236" i="1"/>
  <c r="X4236" i="1"/>
  <c r="V4236" i="1"/>
  <c r="BL4235" i="1"/>
  <c r="BM4235" i="1" s="1"/>
  <c r="BL4234" i="1"/>
  <c r="BM4234" i="1" s="1"/>
  <c r="BL4233" i="1"/>
  <c r="BM4233" i="1" s="1"/>
  <c r="BL4232" i="1"/>
  <c r="BM4232" i="1" s="1"/>
  <c r="AB4231" i="1"/>
  <c r="Z4231" i="1"/>
  <c r="X4231" i="1"/>
  <c r="V4231" i="1"/>
  <c r="AS4230" i="1"/>
  <c r="AB4230" i="1"/>
  <c r="Z4230" i="1"/>
  <c r="X4230" i="1"/>
  <c r="V4230" i="1"/>
  <c r="BL4229" i="1"/>
  <c r="BM4229" i="1" s="1"/>
  <c r="BL4228" i="1"/>
  <c r="BM4228" i="1" s="1"/>
  <c r="BL4227" i="1"/>
  <c r="BM4227" i="1" s="1"/>
  <c r="BL4226" i="1"/>
  <c r="BM4226" i="1" s="1"/>
  <c r="BL4225" i="1"/>
  <c r="BM4225" i="1" s="1"/>
  <c r="BL4224" i="1"/>
  <c r="BM4224" i="1" s="1"/>
  <c r="BL4223" i="1"/>
  <c r="BM4223" i="1" s="1"/>
  <c r="BL4222" i="1"/>
  <c r="BM4222" i="1" s="1"/>
  <c r="AS4221" i="1"/>
  <c r="BL4221" i="1" s="1"/>
  <c r="BM4221" i="1" s="1"/>
  <c r="BL4220" i="1"/>
  <c r="BM4220" i="1" s="1"/>
  <c r="BL4219" i="1"/>
  <c r="BM4219" i="1" s="1"/>
  <c r="BL4218" i="1"/>
  <c r="BM4218" i="1" s="1"/>
  <c r="AB4217" i="1"/>
  <c r="Z4217" i="1"/>
  <c r="X4217" i="1"/>
  <c r="V4217" i="1"/>
  <c r="BL4216" i="1"/>
  <c r="BM4216" i="1" s="1"/>
  <c r="BL4215" i="1"/>
  <c r="BM4215" i="1" s="1"/>
  <c r="BL4214" i="1"/>
  <c r="BM4214" i="1" s="1"/>
  <c r="BL4213" i="1"/>
  <c r="BM4213" i="1" s="1"/>
  <c r="AS4212" i="1"/>
  <c r="BL4212" i="1" s="1"/>
  <c r="BM4212" i="1" s="1"/>
  <c r="AC4211" i="1"/>
  <c r="AB4211" i="1"/>
  <c r="Z4211" i="1"/>
  <c r="X4211" i="1"/>
  <c r="V4211" i="1"/>
  <c r="AB4210" i="1"/>
  <c r="Z4210" i="1"/>
  <c r="X4210" i="1"/>
  <c r="V4210" i="1"/>
  <c r="BL4209" i="1"/>
  <c r="BM4209" i="1" s="1"/>
  <c r="BL4208" i="1"/>
  <c r="BM4208" i="1" s="1"/>
  <c r="AS4207" i="1"/>
  <c r="AG4207" i="1"/>
  <c r="AC4207" i="1"/>
  <c r="AB4207" i="1"/>
  <c r="Z4207" i="1"/>
  <c r="X4207" i="1"/>
  <c r="V4207" i="1"/>
  <c r="BL4206" i="1"/>
  <c r="BM4206" i="1" s="1"/>
  <c r="BL4205" i="1"/>
  <c r="BM4205" i="1" s="1"/>
  <c r="BL4204" i="1"/>
  <c r="BM4204" i="1" s="1"/>
  <c r="BL4203" i="1"/>
  <c r="BM4203" i="1" s="1"/>
  <c r="BL4202" i="1"/>
  <c r="BM4202" i="1" s="1"/>
  <c r="AS4201" i="1"/>
  <c r="BL4201" i="1" s="1"/>
  <c r="BM4201" i="1" s="1"/>
  <c r="BL4200" i="1"/>
  <c r="BM4200" i="1" s="1"/>
  <c r="BL4199" i="1"/>
  <c r="BM4199" i="1" s="1"/>
  <c r="BL4198" i="1"/>
  <c r="BM4198" i="1" s="1"/>
  <c r="BL4197" i="1"/>
  <c r="BM4197" i="1" s="1"/>
  <c r="BL4196" i="1"/>
  <c r="BM4196" i="1" s="1"/>
  <c r="BL4195" i="1"/>
  <c r="BM4195" i="1" s="1"/>
  <c r="BL4194" i="1"/>
  <c r="BM4194" i="1" s="1"/>
  <c r="BL4193" i="1"/>
  <c r="BM4193" i="1" s="1"/>
  <c r="AS4192" i="1"/>
  <c r="BL4192" i="1" s="1"/>
  <c r="BM4192" i="1" s="1"/>
  <c r="BL4191" i="1"/>
  <c r="BM4191" i="1" s="1"/>
  <c r="BL4190" i="1"/>
  <c r="BM4190" i="1" s="1"/>
  <c r="BL4189" i="1"/>
  <c r="BM4189" i="1" s="1"/>
  <c r="BL4188" i="1"/>
  <c r="BM4188" i="1" s="1"/>
  <c r="BL4187" i="1"/>
  <c r="BM4187" i="1" s="1"/>
  <c r="BL4186" i="1"/>
  <c r="BM4186" i="1" s="1"/>
  <c r="BL4185" i="1"/>
  <c r="BM4185" i="1" s="1"/>
  <c r="BL4184" i="1"/>
  <c r="BM4184" i="1" s="1"/>
  <c r="BL4183" i="1"/>
  <c r="BM4183" i="1" s="1"/>
  <c r="BL4182" i="1"/>
  <c r="BM4182" i="1" s="1"/>
  <c r="BL4181" i="1"/>
  <c r="BM4181" i="1" s="1"/>
  <c r="AS4180" i="1"/>
  <c r="BL4180" i="1" s="1"/>
  <c r="BM4180" i="1" s="1"/>
  <c r="BL4179" i="1"/>
  <c r="BM4179" i="1" s="1"/>
  <c r="BL4178" i="1"/>
  <c r="BM4178" i="1" s="1"/>
  <c r="BL4177" i="1"/>
  <c r="BM4177" i="1" s="1"/>
  <c r="BL4176" i="1"/>
  <c r="BM4176" i="1" s="1"/>
  <c r="BL4175" i="1"/>
  <c r="BM4175" i="1" s="1"/>
  <c r="BL4174" i="1"/>
  <c r="BM4174" i="1" s="1"/>
  <c r="BL4173" i="1"/>
  <c r="BM4173" i="1" s="1"/>
  <c r="AS4172" i="1"/>
  <c r="AB4172" i="1"/>
  <c r="Z4172" i="1"/>
  <c r="X4172" i="1"/>
  <c r="V4172" i="1"/>
  <c r="BL4171" i="1"/>
  <c r="BM4171" i="1" s="1"/>
  <c r="BL4170" i="1"/>
  <c r="BM4170" i="1" s="1"/>
  <c r="BL4169" i="1"/>
  <c r="BM4169" i="1" s="1"/>
  <c r="BL4168" i="1"/>
  <c r="BM4168" i="1" s="1"/>
  <c r="BL4167" i="1"/>
  <c r="BM4167" i="1" s="1"/>
  <c r="BL4166" i="1"/>
  <c r="BM4166" i="1" s="1"/>
  <c r="BL4165" i="1"/>
  <c r="BM4165" i="1" s="1"/>
  <c r="BL4164" i="1"/>
  <c r="BM4164" i="1" s="1"/>
  <c r="BL4163" i="1"/>
  <c r="BM4163" i="1" s="1"/>
  <c r="BL4162" i="1"/>
  <c r="BM4162" i="1" s="1"/>
  <c r="BL4161" i="1"/>
  <c r="BM4161" i="1" s="1"/>
  <c r="AS4160" i="1"/>
  <c r="AB4160" i="1"/>
  <c r="Z4160" i="1"/>
  <c r="X4160" i="1"/>
  <c r="V4160" i="1"/>
  <c r="BL4159" i="1"/>
  <c r="BM4159" i="1" s="1"/>
  <c r="BL4158" i="1"/>
  <c r="BM4158" i="1" s="1"/>
  <c r="BL4157" i="1"/>
  <c r="BM4157" i="1" s="1"/>
  <c r="BL4156" i="1"/>
  <c r="BM4156" i="1" s="1"/>
  <c r="BL4155" i="1"/>
  <c r="BM4155" i="1" s="1"/>
  <c r="BL4154" i="1"/>
  <c r="BM4154" i="1" s="1"/>
  <c r="BL4153" i="1"/>
  <c r="BM4153" i="1" s="1"/>
  <c r="AB4152" i="1"/>
  <c r="Z4152" i="1"/>
  <c r="X4152" i="1"/>
  <c r="V4152" i="1"/>
  <c r="BL4151" i="1"/>
  <c r="BM4151" i="1" s="1"/>
  <c r="BL4150" i="1"/>
  <c r="BM4150" i="1" s="1"/>
  <c r="AS4149" i="1"/>
  <c r="AC4149" i="1"/>
  <c r="AB4149" i="1"/>
  <c r="Z4149" i="1"/>
  <c r="X4149" i="1"/>
  <c r="V4149" i="1"/>
  <c r="BL4148" i="1"/>
  <c r="BM4148" i="1" s="1"/>
  <c r="BL4147" i="1"/>
  <c r="BM4147" i="1" s="1"/>
  <c r="BL4146" i="1"/>
  <c r="BM4146" i="1" s="1"/>
  <c r="BL4145" i="1"/>
  <c r="BM4145" i="1" s="1"/>
  <c r="AS4144" i="1"/>
  <c r="BL4144" i="1" s="1"/>
  <c r="BM4144" i="1" s="1"/>
  <c r="BL4143" i="1"/>
  <c r="BM4143" i="1" s="1"/>
  <c r="BL4142" i="1"/>
  <c r="BM4142" i="1" s="1"/>
  <c r="BL4141" i="1"/>
  <c r="BM4141" i="1" s="1"/>
  <c r="BL4140" i="1"/>
  <c r="BM4140" i="1" s="1"/>
  <c r="AB4139" i="1"/>
  <c r="Z4139" i="1"/>
  <c r="X4139" i="1"/>
  <c r="V4139" i="1"/>
  <c r="BL4138" i="1"/>
  <c r="BM4138" i="1" s="1"/>
  <c r="AS4137" i="1"/>
  <c r="BL4137" i="1" s="1"/>
  <c r="BM4137" i="1" s="1"/>
  <c r="BL4136" i="1"/>
  <c r="BM4136" i="1" s="1"/>
  <c r="BL4135" i="1"/>
  <c r="BM4135" i="1" s="1"/>
  <c r="BL4134" i="1"/>
  <c r="BM4134" i="1" s="1"/>
  <c r="AS4133" i="1"/>
  <c r="BL4133" i="1" s="1"/>
  <c r="BM4133" i="1" s="1"/>
  <c r="BL4132" i="1"/>
  <c r="BM4132" i="1" s="1"/>
  <c r="BL4131" i="1"/>
  <c r="BM4131" i="1" s="1"/>
  <c r="BL4130" i="1"/>
  <c r="BM4130" i="1" s="1"/>
  <c r="BL4129" i="1"/>
  <c r="BM4129" i="1" s="1"/>
  <c r="BL4128" i="1"/>
  <c r="BM4128" i="1" s="1"/>
  <c r="AC4127" i="1"/>
  <c r="AB4127" i="1"/>
  <c r="Z4127" i="1"/>
  <c r="X4127" i="1"/>
  <c r="V4127" i="1"/>
  <c r="BL4126" i="1"/>
  <c r="BM4126" i="1" s="1"/>
  <c r="BL4125" i="1"/>
  <c r="BM4125" i="1" s="1"/>
  <c r="BL4124" i="1"/>
  <c r="BM4124" i="1" s="1"/>
  <c r="BL4123" i="1"/>
  <c r="BM4123" i="1" s="1"/>
  <c r="AS4122" i="1"/>
  <c r="BL4122" i="1" s="1"/>
  <c r="BM4122" i="1" s="1"/>
  <c r="BL4121" i="1"/>
  <c r="BM4121" i="1" s="1"/>
  <c r="AB4120" i="1"/>
  <c r="Z4120" i="1"/>
  <c r="X4120" i="1"/>
  <c r="V4120" i="1"/>
  <c r="BL4119" i="1"/>
  <c r="BM4119" i="1" s="1"/>
  <c r="AS4118" i="1"/>
  <c r="BL4118" i="1" s="1"/>
  <c r="BM4118" i="1" s="1"/>
  <c r="BL4117" i="1"/>
  <c r="BM4117" i="1" s="1"/>
  <c r="AS4116" i="1"/>
  <c r="BL4116" i="1" s="1"/>
  <c r="BM4116" i="1" s="1"/>
  <c r="BL4115" i="1"/>
  <c r="BM4115" i="1" s="1"/>
  <c r="BL4114" i="1"/>
  <c r="BM4114" i="1" s="1"/>
  <c r="BL4113" i="1"/>
  <c r="BM4113" i="1" s="1"/>
  <c r="BL4112" i="1"/>
  <c r="BM4112" i="1" s="1"/>
  <c r="BL4111" i="1"/>
  <c r="BM4111" i="1" s="1"/>
  <c r="BL4110" i="1"/>
  <c r="BM4110" i="1" s="1"/>
  <c r="BL4109" i="1"/>
  <c r="BM4109" i="1" s="1"/>
  <c r="AS4108" i="1"/>
  <c r="BL4108" i="1" s="1"/>
  <c r="BM4108" i="1" s="1"/>
  <c r="AS4107" i="1"/>
  <c r="AG4107" i="1"/>
  <c r="AC4107" i="1"/>
  <c r="AB4107" i="1"/>
  <c r="Z4107" i="1"/>
  <c r="X4107" i="1"/>
  <c r="V4107" i="1"/>
  <c r="BL4106" i="1"/>
  <c r="BM4106" i="1" s="1"/>
  <c r="BL4105" i="1"/>
  <c r="BM4105" i="1" s="1"/>
  <c r="BL4104" i="1"/>
  <c r="BM4104" i="1" s="1"/>
  <c r="BK4103" i="1"/>
  <c r="BI4103" i="1"/>
  <c r="BG4103" i="1"/>
  <c r="BE4103" i="1"/>
  <c r="BC4103" i="1"/>
  <c r="BA4103" i="1"/>
  <c r="AY4103" i="1"/>
  <c r="AW4103" i="1"/>
  <c r="AU4103" i="1"/>
  <c r="AS4103" i="1"/>
  <c r="AM4103" i="1"/>
  <c r="AI4103" i="1"/>
  <c r="AG4103" i="1"/>
  <c r="AE4103" i="1"/>
  <c r="AC4103" i="1"/>
  <c r="AB4103" i="1"/>
  <c r="Z4103" i="1"/>
  <c r="X4103" i="1"/>
  <c r="V4103" i="1"/>
  <c r="AS4102" i="1"/>
  <c r="AG4102" i="1"/>
  <c r="AC4102" i="1"/>
  <c r="AB4102" i="1"/>
  <c r="Z4102" i="1"/>
  <c r="X4102" i="1"/>
  <c r="V4102" i="1"/>
  <c r="BL4101" i="1"/>
  <c r="BM4101" i="1" s="1"/>
  <c r="AS4100" i="1"/>
  <c r="BL4100" i="1" s="1"/>
  <c r="BM4100" i="1" s="1"/>
  <c r="BL4099" i="1"/>
  <c r="BM4099" i="1" s="1"/>
  <c r="BL4098" i="1"/>
  <c r="BM4098" i="1" s="1"/>
  <c r="BK4097" i="1"/>
  <c r="BI4097" i="1"/>
  <c r="BG4097" i="1"/>
  <c r="BE4097" i="1"/>
  <c r="BC4097" i="1"/>
  <c r="BA4097" i="1"/>
  <c r="AY4097" i="1"/>
  <c r="AW4097" i="1"/>
  <c r="AU4097" i="1"/>
  <c r="AS4097" i="1"/>
  <c r="AM4097" i="1"/>
  <c r="AI4097" i="1"/>
  <c r="AG4097" i="1"/>
  <c r="AE4097" i="1"/>
  <c r="AC4097" i="1"/>
  <c r="AB4097" i="1"/>
  <c r="Z4097" i="1"/>
  <c r="X4097" i="1"/>
  <c r="V4097" i="1"/>
  <c r="BL4096" i="1"/>
  <c r="BM4096" i="1" s="1"/>
  <c r="BL4095" i="1"/>
  <c r="BM4095" i="1" s="1"/>
  <c r="BL4094" i="1"/>
  <c r="BM4094" i="1" s="1"/>
  <c r="BL4093" i="1"/>
  <c r="BM4093" i="1" s="1"/>
  <c r="BL4092" i="1"/>
  <c r="BM4092" i="1" s="1"/>
  <c r="BL4091" i="1"/>
  <c r="BM4091" i="1" s="1"/>
  <c r="BL4090" i="1"/>
  <c r="BM4090" i="1" s="1"/>
  <c r="BL4089" i="1"/>
  <c r="BM4089" i="1" s="1"/>
  <c r="BL4088" i="1"/>
  <c r="BM4088" i="1" s="1"/>
  <c r="BL4087" i="1"/>
  <c r="BM4087" i="1" s="1"/>
  <c r="AS4086" i="1"/>
  <c r="BL4086" i="1" s="1"/>
  <c r="BM4086" i="1" s="1"/>
  <c r="BK4085" i="1"/>
  <c r="BI4085" i="1"/>
  <c r="BG4085" i="1"/>
  <c r="BE4085" i="1"/>
  <c r="BC4085" i="1"/>
  <c r="BA4085" i="1"/>
  <c r="AY4085" i="1"/>
  <c r="AW4085" i="1"/>
  <c r="AU4085" i="1"/>
  <c r="AS4085" i="1"/>
  <c r="AM4085" i="1"/>
  <c r="AI4085" i="1"/>
  <c r="AG4085" i="1"/>
  <c r="AE4085" i="1"/>
  <c r="AC4085" i="1"/>
  <c r="AB4085" i="1"/>
  <c r="Z4085" i="1"/>
  <c r="X4085" i="1"/>
  <c r="V4085" i="1"/>
  <c r="BL4084" i="1"/>
  <c r="BM4084" i="1" s="1"/>
  <c r="AS4083" i="1"/>
  <c r="BL4083" i="1" s="1"/>
  <c r="BM4083" i="1" s="1"/>
  <c r="BL4082" i="1"/>
  <c r="BM4082" i="1" s="1"/>
  <c r="AS4081" i="1"/>
  <c r="BL4081" i="1" s="1"/>
  <c r="BM4081" i="1" s="1"/>
  <c r="AB4080" i="1"/>
  <c r="Z4080" i="1"/>
  <c r="X4080" i="1"/>
  <c r="V4080" i="1"/>
  <c r="BL4079" i="1"/>
  <c r="BM4079" i="1" s="1"/>
  <c r="BK4078" i="1"/>
  <c r="BI4078" i="1"/>
  <c r="BG4078" i="1"/>
  <c r="BE4078" i="1"/>
  <c r="BC4078" i="1"/>
  <c r="BA4078" i="1"/>
  <c r="AY4078" i="1"/>
  <c r="AW4078" i="1"/>
  <c r="AU4078" i="1"/>
  <c r="AS4078" i="1"/>
  <c r="AM4078" i="1"/>
  <c r="AI4078" i="1"/>
  <c r="AG4078" i="1"/>
  <c r="AE4078" i="1"/>
  <c r="AC4078" i="1"/>
  <c r="AB4078" i="1"/>
  <c r="Z4078" i="1"/>
  <c r="X4078" i="1"/>
  <c r="V4078" i="1"/>
  <c r="BL4077" i="1"/>
  <c r="BM4077" i="1" s="1"/>
  <c r="BL4076" i="1"/>
  <c r="BM4076" i="1" s="1"/>
  <c r="BL4075" i="1"/>
  <c r="BM4075" i="1" s="1"/>
  <c r="BL4074" i="1"/>
  <c r="BM4074" i="1" s="1"/>
  <c r="BL4073" i="1"/>
  <c r="BM4073" i="1" s="1"/>
  <c r="AS4072" i="1"/>
  <c r="BL4072" i="1" s="1"/>
  <c r="BM4072" i="1" s="1"/>
  <c r="AS4071" i="1"/>
  <c r="BL4071" i="1" s="1"/>
  <c r="BM4071" i="1" s="1"/>
  <c r="BL4070" i="1"/>
  <c r="BM4070" i="1" s="1"/>
  <c r="BL4069" i="1"/>
  <c r="BM4069" i="1" s="1"/>
  <c r="BL4068" i="1"/>
  <c r="BM4068" i="1" s="1"/>
  <c r="BL4067" i="1"/>
  <c r="BM4067" i="1" s="1"/>
  <c r="AS4066" i="1"/>
  <c r="BL4066" i="1" s="1"/>
  <c r="BM4066" i="1" s="1"/>
  <c r="BL4065" i="1"/>
  <c r="BM4065" i="1" s="1"/>
  <c r="BL4064" i="1"/>
  <c r="BM4064" i="1" s="1"/>
  <c r="AS4063" i="1"/>
  <c r="AB4063" i="1"/>
  <c r="Z4063" i="1"/>
  <c r="X4063" i="1"/>
  <c r="V4063" i="1"/>
  <c r="AS4062" i="1"/>
  <c r="BL4062" i="1" s="1"/>
  <c r="BM4062" i="1" s="1"/>
  <c r="BL4061" i="1"/>
  <c r="BM4061" i="1" s="1"/>
  <c r="BL4060" i="1"/>
  <c r="BM4060" i="1" s="1"/>
  <c r="BL4059" i="1"/>
  <c r="BM4059" i="1" s="1"/>
  <c r="BL4058" i="1"/>
  <c r="BM4058" i="1" s="1"/>
  <c r="BL4057" i="1"/>
  <c r="BM4057" i="1" s="1"/>
  <c r="BL4056" i="1"/>
  <c r="BM4056" i="1" s="1"/>
  <c r="AS4055" i="1"/>
  <c r="BL4055" i="1" s="1"/>
  <c r="BM4055" i="1" s="1"/>
  <c r="AS4054" i="1"/>
  <c r="BL4054" i="1" s="1"/>
  <c r="BM4054" i="1" s="1"/>
  <c r="BL4053" i="1"/>
  <c r="BM4053" i="1" s="1"/>
  <c r="AB4052" i="1"/>
  <c r="Z4052" i="1"/>
  <c r="X4052" i="1"/>
  <c r="V4052" i="1"/>
  <c r="BL4051" i="1"/>
  <c r="BM4051" i="1" s="1"/>
  <c r="AS4050" i="1"/>
  <c r="BL4050" i="1" s="1"/>
  <c r="BM4050" i="1" s="1"/>
  <c r="BL4049" i="1"/>
  <c r="BM4049" i="1" s="1"/>
  <c r="AC4048" i="1"/>
  <c r="AB4048" i="1"/>
  <c r="Z4048" i="1"/>
  <c r="X4048" i="1"/>
  <c r="V4048" i="1"/>
  <c r="BL4047" i="1"/>
  <c r="BM4047" i="1" s="1"/>
  <c r="BL4046" i="1"/>
  <c r="BM4046" i="1" s="1"/>
  <c r="BL4045" i="1"/>
  <c r="BM4045" i="1" s="1"/>
  <c r="BL4044" i="1"/>
  <c r="BM4044" i="1" s="1"/>
  <c r="AS4043" i="1"/>
  <c r="BL4043" i="1" s="1"/>
  <c r="BM4043" i="1" s="1"/>
  <c r="AS4042" i="1"/>
  <c r="AG4042" i="1"/>
  <c r="AC4042" i="1"/>
  <c r="AB4042" i="1"/>
  <c r="Z4042" i="1"/>
  <c r="X4042" i="1"/>
  <c r="V4042" i="1"/>
  <c r="AS4041" i="1"/>
  <c r="AB4041" i="1"/>
  <c r="Z4041" i="1"/>
  <c r="X4041" i="1"/>
  <c r="V4041" i="1"/>
  <c r="BL4040" i="1"/>
  <c r="BM4040" i="1" s="1"/>
  <c r="AS4039" i="1"/>
  <c r="BL4039" i="1" s="1"/>
  <c r="BM4039" i="1" s="1"/>
  <c r="AS4038" i="1"/>
  <c r="BL4038" i="1" s="1"/>
  <c r="BM4038" i="1" s="1"/>
  <c r="BL4037" i="1"/>
  <c r="BM4037" i="1" s="1"/>
  <c r="BK4036" i="1"/>
  <c r="BI4036" i="1"/>
  <c r="BG4036" i="1"/>
  <c r="BE4036" i="1"/>
  <c r="BC4036" i="1"/>
  <c r="BA4036" i="1"/>
  <c r="AY4036" i="1"/>
  <c r="AW4036" i="1"/>
  <c r="AU4036" i="1"/>
  <c r="AS4036" i="1"/>
  <c r="AM4036" i="1"/>
  <c r="AI4036" i="1"/>
  <c r="AG4036" i="1"/>
  <c r="AE4036" i="1"/>
  <c r="AC4036" i="1"/>
  <c r="AB4036" i="1"/>
  <c r="Z4036" i="1"/>
  <c r="X4036" i="1"/>
  <c r="V4036" i="1"/>
  <c r="AS4035" i="1"/>
  <c r="AC4035" i="1"/>
  <c r="AB4035" i="1"/>
  <c r="Z4035" i="1"/>
  <c r="X4035" i="1"/>
  <c r="V4035" i="1"/>
  <c r="BL4034" i="1"/>
  <c r="BM4034" i="1" s="1"/>
  <c r="BL4033" i="1"/>
  <c r="BM4033" i="1" s="1"/>
  <c r="BL4032" i="1"/>
  <c r="BM4032" i="1" s="1"/>
  <c r="BL4031" i="1"/>
  <c r="BM4031" i="1" s="1"/>
  <c r="BL4030" i="1"/>
  <c r="BM4030" i="1" s="1"/>
  <c r="BL4029" i="1"/>
  <c r="BM4029" i="1" s="1"/>
  <c r="BL4028" i="1"/>
  <c r="BM4028" i="1" s="1"/>
  <c r="BL4027" i="1"/>
  <c r="BM4027" i="1" s="1"/>
  <c r="BL4026" i="1"/>
  <c r="BM4026" i="1" s="1"/>
  <c r="AS4025" i="1"/>
  <c r="AC4025" i="1"/>
  <c r="AB4025" i="1"/>
  <c r="Z4025" i="1"/>
  <c r="X4025" i="1"/>
  <c r="V4025" i="1"/>
  <c r="BL4024" i="1"/>
  <c r="BM4024" i="1" s="1"/>
  <c r="BL4023" i="1"/>
  <c r="BM4023" i="1" s="1"/>
  <c r="BL4022" i="1"/>
  <c r="BM4022" i="1" s="1"/>
  <c r="AS4021" i="1"/>
  <c r="BL4021" i="1" s="1"/>
  <c r="BM4021" i="1" s="1"/>
  <c r="AC4020" i="1"/>
  <c r="BL4020" i="1" s="1"/>
  <c r="BM4020" i="1" s="1"/>
  <c r="BL4019" i="1"/>
  <c r="BM4019" i="1" s="1"/>
  <c r="BL4018" i="1"/>
  <c r="BM4018" i="1" s="1"/>
  <c r="BL4017" i="1"/>
  <c r="BM4017" i="1" s="1"/>
  <c r="BL4016" i="1"/>
  <c r="BM4016" i="1" s="1"/>
  <c r="BL4015" i="1"/>
  <c r="BM4015" i="1" s="1"/>
  <c r="BL4014" i="1"/>
  <c r="BM4014" i="1" s="1"/>
  <c r="BL4013" i="1"/>
  <c r="BM4013" i="1" s="1"/>
  <c r="BL4012" i="1"/>
  <c r="BM4012" i="1" s="1"/>
  <c r="BL4011" i="1"/>
  <c r="BM4011" i="1" s="1"/>
  <c r="BL4010" i="1"/>
  <c r="BM4010" i="1" s="1"/>
  <c r="AB4009" i="1"/>
  <c r="Z4009" i="1"/>
  <c r="X4009" i="1"/>
  <c r="V4009" i="1"/>
  <c r="BL4008" i="1"/>
  <c r="BM4008" i="1" s="1"/>
  <c r="BL4007" i="1"/>
  <c r="BM4007" i="1" s="1"/>
  <c r="AS4006" i="1"/>
  <c r="AB4006" i="1"/>
  <c r="Z4006" i="1"/>
  <c r="X4006" i="1"/>
  <c r="V4006" i="1"/>
  <c r="BL4005" i="1"/>
  <c r="BM4005" i="1" s="1"/>
  <c r="BK4004" i="1"/>
  <c r="BI4004" i="1"/>
  <c r="BG4004" i="1"/>
  <c r="BE4004" i="1"/>
  <c r="BC4004" i="1"/>
  <c r="BA4004" i="1"/>
  <c r="AY4004" i="1"/>
  <c r="AW4004" i="1"/>
  <c r="AU4004" i="1"/>
  <c r="AS4004" i="1"/>
  <c r="AM4004" i="1"/>
  <c r="AI4004" i="1"/>
  <c r="AG4004" i="1"/>
  <c r="AE4004" i="1"/>
  <c r="AC4004" i="1"/>
  <c r="AB4004" i="1"/>
  <c r="Z4004" i="1"/>
  <c r="X4004" i="1"/>
  <c r="V4004" i="1"/>
  <c r="BL4003" i="1"/>
  <c r="BM4003" i="1" s="1"/>
  <c r="AS4002" i="1"/>
  <c r="BL4002" i="1" s="1"/>
  <c r="BM4002" i="1" s="1"/>
  <c r="BL4001" i="1"/>
  <c r="BM4001" i="1" s="1"/>
  <c r="BL4000" i="1"/>
  <c r="BM4000" i="1" s="1"/>
  <c r="BL3999" i="1"/>
  <c r="BM3999" i="1" s="1"/>
  <c r="AC3998" i="1"/>
  <c r="AB3998" i="1"/>
  <c r="Z3998" i="1"/>
  <c r="X3998" i="1"/>
  <c r="V3998" i="1"/>
  <c r="AS3997" i="1"/>
  <c r="BL3997" i="1" s="1"/>
  <c r="BM3997" i="1" s="1"/>
  <c r="BL3996" i="1"/>
  <c r="BM3996" i="1" s="1"/>
  <c r="BL3995" i="1"/>
  <c r="BM3995" i="1" s="1"/>
  <c r="BL3994" i="1"/>
  <c r="BM3994" i="1" s="1"/>
  <c r="AS3993" i="1"/>
  <c r="AC3993" i="1"/>
  <c r="AB3993" i="1"/>
  <c r="Z3993" i="1"/>
  <c r="X3993" i="1"/>
  <c r="V3993" i="1"/>
  <c r="AS3992" i="1"/>
  <c r="BL3992" i="1" s="1"/>
  <c r="BM3992" i="1" s="1"/>
  <c r="BL3991" i="1"/>
  <c r="BM3991" i="1" s="1"/>
  <c r="AS3990" i="1"/>
  <c r="BL3990" i="1" s="1"/>
  <c r="BM3990" i="1" s="1"/>
  <c r="BL3989" i="1"/>
  <c r="BM3989" i="1" s="1"/>
  <c r="BL3988" i="1"/>
  <c r="BM3988" i="1" s="1"/>
  <c r="AC3987" i="1"/>
  <c r="AB3987" i="1"/>
  <c r="Z3987" i="1"/>
  <c r="X3987" i="1"/>
  <c r="V3987" i="1"/>
  <c r="BL3986" i="1"/>
  <c r="BM3986" i="1" s="1"/>
  <c r="BL3985" i="1"/>
  <c r="BM3985" i="1" s="1"/>
  <c r="BL3984" i="1"/>
  <c r="BM3984" i="1" s="1"/>
  <c r="AS3983" i="1"/>
  <c r="BL3983" i="1" s="1"/>
  <c r="BM3983" i="1" s="1"/>
  <c r="BL3982" i="1"/>
  <c r="BM3982" i="1" s="1"/>
  <c r="BL3981" i="1"/>
  <c r="BM3981" i="1" s="1"/>
  <c r="BL3980" i="1"/>
  <c r="BM3980" i="1" s="1"/>
  <c r="AS3979" i="1"/>
  <c r="AB3979" i="1"/>
  <c r="Z3979" i="1"/>
  <c r="X3979" i="1"/>
  <c r="V3979" i="1"/>
  <c r="AS3978" i="1"/>
  <c r="BL3978" i="1" s="1"/>
  <c r="BM3978" i="1" s="1"/>
  <c r="AS3977" i="1"/>
  <c r="AG3977" i="1"/>
  <c r="AC3977" i="1"/>
  <c r="AB3977" i="1"/>
  <c r="Z3977" i="1"/>
  <c r="X3977" i="1"/>
  <c r="V3977" i="1"/>
  <c r="BL3976" i="1"/>
  <c r="BM3976" i="1" s="1"/>
  <c r="AS3975" i="1"/>
  <c r="BL3975" i="1" s="1"/>
  <c r="BM3975" i="1" s="1"/>
  <c r="BL3974" i="1"/>
  <c r="BM3974" i="1" s="1"/>
  <c r="AS3973" i="1"/>
  <c r="BL3973" i="1" s="1"/>
  <c r="BM3973" i="1" s="1"/>
  <c r="BL3972" i="1"/>
  <c r="BM3972" i="1" s="1"/>
  <c r="BL3971" i="1"/>
  <c r="BM3971" i="1" s="1"/>
  <c r="BL3970" i="1"/>
  <c r="BM3970" i="1" s="1"/>
  <c r="BL3969" i="1"/>
  <c r="BM3969" i="1" s="1"/>
  <c r="AS3968" i="1"/>
  <c r="BL3968" i="1" s="1"/>
  <c r="BM3968" i="1" s="1"/>
  <c r="AB3967" i="1"/>
  <c r="Z3967" i="1"/>
  <c r="X3967" i="1"/>
  <c r="V3967" i="1"/>
  <c r="BL3966" i="1"/>
  <c r="BM3966" i="1" s="1"/>
  <c r="AS3965" i="1"/>
  <c r="AB3965" i="1"/>
  <c r="Z3965" i="1"/>
  <c r="X3965" i="1"/>
  <c r="V3965" i="1"/>
  <c r="BL3964" i="1"/>
  <c r="BM3964" i="1" s="1"/>
  <c r="BL3963" i="1"/>
  <c r="BM3963" i="1" s="1"/>
  <c r="BL3962" i="1"/>
  <c r="BM3962" i="1" s="1"/>
  <c r="BL3961" i="1"/>
  <c r="BM3961" i="1" s="1"/>
  <c r="AS3960" i="1"/>
  <c r="BL3960" i="1" s="1"/>
  <c r="BM3960" i="1" s="1"/>
  <c r="BL3959" i="1"/>
  <c r="BM3959" i="1" s="1"/>
  <c r="BL3958" i="1"/>
  <c r="BM3958" i="1" s="1"/>
  <c r="AS3957" i="1"/>
  <c r="BL3957" i="1" s="1"/>
  <c r="BM3957" i="1" s="1"/>
  <c r="BL3956" i="1"/>
  <c r="BM3956" i="1" s="1"/>
  <c r="BL3955" i="1"/>
  <c r="BM3955" i="1" s="1"/>
  <c r="BL3954" i="1"/>
  <c r="BM3954" i="1" s="1"/>
  <c r="BL3953" i="1"/>
  <c r="BM3953" i="1" s="1"/>
  <c r="BL3952" i="1"/>
  <c r="BM3952" i="1" s="1"/>
  <c r="AS3951" i="1"/>
  <c r="AG3951" i="1"/>
  <c r="AC3951" i="1"/>
  <c r="AB3951" i="1"/>
  <c r="Z3951" i="1"/>
  <c r="X3951" i="1"/>
  <c r="V3951" i="1"/>
  <c r="BL3950" i="1"/>
  <c r="BM3950" i="1" s="1"/>
  <c r="BL3949" i="1"/>
  <c r="BM3949" i="1" s="1"/>
  <c r="BK3948" i="1"/>
  <c r="BI3948" i="1"/>
  <c r="BG3948" i="1"/>
  <c r="BE3948" i="1"/>
  <c r="BC3948" i="1"/>
  <c r="BA3948" i="1"/>
  <c r="AY3948" i="1"/>
  <c r="AW3948" i="1"/>
  <c r="AU3948" i="1"/>
  <c r="AS3948" i="1"/>
  <c r="AM3948" i="1"/>
  <c r="AI3948" i="1"/>
  <c r="AG3948" i="1"/>
  <c r="AE3948" i="1"/>
  <c r="AC3948" i="1"/>
  <c r="AB3948" i="1"/>
  <c r="Z3948" i="1"/>
  <c r="X3948" i="1"/>
  <c r="V3948" i="1"/>
  <c r="AS3947" i="1"/>
  <c r="AG3947" i="1"/>
  <c r="AC3947" i="1"/>
  <c r="AB3947" i="1"/>
  <c r="Z3947" i="1"/>
  <c r="X3947" i="1"/>
  <c r="V3947" i="1"/>
  <c r="BL3946" i="1"/>
  <c r="BM3946" i="1" s="1"/>
  <c r="BL3945" i="1"/>
  <c r="BM3945" i="1" s="1"/>
  <c r="AB3944" i="1"/>
  <c r="Z3944" i="1"/>
  <c r="X3944" i="1"/>
  <c r="V3944" i="1"/>
  <c r="BL3943" i="1"/>
  <c r="BM3943" i="1" s="1"/>
  <c r="AC3942" i="1"/>
  <c r="AB3942" i="1"/>
  <c r="Z3942" i="1"/>
  <c r="X3942" i="1"/>
  <c r="V3942" i="1"/>
  <c r="BL3941" i="1"/>
  <c r="BM3941" i="1" s="1"/>
  <c r="BL3940" i="1"/>
  <c r="BM3940" i="1" s="1"/>
  <c r="BL3939" i="1"/>
  <c r="BM3939" i="1" s="1"/>
  <c r="BL3938" i="1"/>
  <c r="BM3938" i="1" s="1"/>
  <c r="AS3937" i="1"/>
  <c r="AB3937" i="1"/>
  <c r="Z3937" i="1"/>
  <c r="X3937" i="1"/>
  <c r="V3937" i="1"/>
  <c r="AS3936" i="1"/>
  <c r="BL3936" i="1" s="1"/>
  <c r="BM3936" i="1" s="1"/>
  <c r="BL3935" i="1"/>
  <c r="BM3935" i="1" s="1"/>
  <c r="BL3934" i="1"/>
  <c r="BM3934" i="1" s="1"/>
  <c r="BL3933" i="1"/>
  <c r="BM3933" i="1" s="1"/>
  <c r="BL3932" i="1"/>
  <c r="BM3932" i="1" s="1"/>
  <c r="BL3931" i="1"/>
  <c r="BM3931" i="1" s="1"/>
  <c r="BL3930" i="1"/>
  <c r="BM3930" i="1" s="1"/>
  <c r="BL3929" i="1"/>
  <c r="BM3929" i="1" s="1"/>
  <c r="AS3928" i="1"/>
  <c r="BL3928" i="1" s="1"/>
  <c r="BM3928" i="1" s="1"/>
  <c r="BL3927" i="1"/>
  <c r="BM3927" i="1" s="1"/>
  <c r="BK3926" i="1"/>
  <c r="BI3926" i="1"/>
  <c r="BG3926" i="1"/>
  <c r="BE3926" i="1"/>
  <c r="BC3926" i="1"/>
  <c r="BA3926" i="1"/>
  <c r="AY3926" i="1"/>
  <c r="AW3926" i="1"/>
  <c r="AU3926" i="1"/>
  <c r="AS3926" i="1"/>
  <c r="AM3926" i="1"/>
  <c r="AI3926" i="1"/>
  <c r="AG3926" i="1"/>
  <c r="AE3926" i="1"/>
  <c r="AC3926" i="1"/>
  <c r="AB3926" i="1"/>
  <c r="Z3926" i="1"/>
  <c r="X3926" i="1"/>
  <c r="V3926" i="1"/>
  <c r="BL3925" i="1"/>
  <c r="BM3925" i="1" s="1"/>
  <c r="BL3924" i="1"/>
  <c r="BM3924" i="1" s="1"/>
  <c r="BL3923" i="1"/>
  <c r="BM3923" i="1" s="1"/>
  <c r="BL3922" i="1"/>
  <c r="BM3922" i="1" s="1"/>
  <c r="BL3921" i="1"/>
  <c r="BM3921" i="1" s="1"/>
  <c r="BL3920" i="1"/>
  <c r="BM3920" i="1" s="1"/>
  <c r="BL3919" i="1"/>
  <c r="BM3919" i="1" s="1"/>
  <c r="BL3918" i="1"/>
  <c r="BM3918" i="1" s="1"/>
  <c r="BL3917" i="1"/>
  <c r="BM3917" i="1" s="1"/>
  <c r="BL3916" i="1"/>
  <c r="BM3916" i="1" s="1"/>
  <c r="BL3915" i="1"/>
  <c r="BM3915" i="1" s="1"/>
  <c r="AB3914" i="1"/>
  <c r="Z3914" i="1"/>
  <c r="X3914" i="1"/>
  <c r="V3914" i="1"/>
  <c r="BL3913" i="1"/>
  <c r="BM3913" i="1" s="1"/>
  <c r="BL3912" i="1"/>
  <c r="BM3912" i="1" s="1"/>
  <c r="BL3911" i="1"/>
  <c r="BM3911" i="1" s="1"/>
  <c r="BL3910" i="1"/>
  <c r="BM3910" i="1" s="1"/>
  <c r="AS3909" i="1"/>
  <c r="BL3909" i="1" s="1"/>
  <c r="BM3909" i="1" s="1"/>
  <c r="BL3908" i="1"/>
  <c r="BM3908" i="1" s="1"/>
  <c r="AS3907" i="1"/>
  <c r="BL3907" i="1" s="1"/>
  <c r="BM3907" i="1" s="1"/>
  <c r="AS3906" i="1"/>
  <c r="BL3906" i="1" s="1"/>
  <c r="BM3906" i="1" s="1"/>
  <c r="BL3905" i="1"/>
  <c r="BM3905" i="1" s="1"/>
  <c r="BL3904" i="1"/>
  <c r="BM3904" i="1" s="1"/>
  <c r="BL3903" i="1"/>
  <c r="BM3903" i="1" s="1"/>
  <c r="BL3902" i="1"/>
  <c r="BM3902" i="1" s="1"/>
  <c r="BL3901" i="1"/>
  <c r="BM3901" i="1" s="1"/>
  <c r="BL3900" i="1"/>
  <c r="BM3900" i="1" s="1"/>
  <c r="BL3899" i="1"/>
  <c r="BM3899" i="1" s="1"/>
  <c r="BL3898" i="1"/>
  <c r="BM3898" i="1" s="1"/>
  <c r="BL3897" i="1"/>
  <c r="BM3897" i="1" s="1"/>
  <c r="BL3896" i="1"/>
  <c r="BM3896" i="1" s="1"/>
  <c r="BL3895" i="1"/>
  <c r="BM3895" i="1" s="1"/>
  <c r="AS3894" i="1"/>
  <c r="AC3894" i="1"/>
  <c r="AB3894" i="1"/>
  <c r="Z3894" i="1"/>
  <c r="X3894" i="1"/>
  <c r="V3894" i="1"/>
  <c r="BL3893" i="1"/>
  <c r="BM3893" i="1" s="1"/>
  <c r="BL3892" i="1"/>
  <c r="BM3892" i="1" s="1"/>
  <c r="BL3891" i="1"/>
  <c r="BM3891" i="1" s="1"/>
  <c r="BL3890" i="1"/>
  <c r="BM3890" i="1" s="1"/>
  <c r="BL3889" i="1"/>
  <c r="BM3889" i="1" s="1"/>
  <c r="BL3888" i="1"/>
  <c r="BM3888" i="1" s="1"/>
  <c r="BL3887" i="1"/>
  <c r="BM3887" i="1" s="1"/>
  <c r="BL3886" i="1"/>
  <c r="BM3886" i="1" s="1"/>
  <c r="BL3885" i="1"/>
  <c r="BM3885" i="1" s="1"/>
  <c r="BL3884" i="1"/>
  <c r="BM3884" i="1" s="1"/>
  <c r="BK3883" i="1"/>
  <c r="BI3883" i="1"/>
  <c r="BG3883" i="1"/>
  <c r="BE3883" i="1"/>
  <c r="BC3883" i="1"/>
  <c r="BA3883" i="1"/>
  <c r="AY3883" i="1"/>
  <c r="AW3883" i="1"/>
  <c r="AU3883" i="1"/>
  <c r="AS3883" i="1"/>
  <c r="AM3883" i="1"/>
  <c r="AI3883" i="1"/>
  <c r="AG3883" i="1"/>
  <c r="AE3883" i="1"/>
  <c r="AC3883" i="1"/>
  <c r="AB3883" i="1"/>
  <c r="Z3883" i="1"/>
  <c r="X3883" i="1"/>
  <c r="V3883" i="1"/>
  <c r="BL3882" i="1"/>
  <c r="BM3882" i="1" s="1"/>
  <c r="BL3881" i="1"/>
  <c r="BM3881" i="1" s="1"/>
  <c r="BL3880" i="1"/>
  <c r="BM3880" i="1" s="1"/>
  <c r="BK3879" i="1"/>
  <c r="BI3879" i="1"/>
  <c r="BG3879" i="1"/>
  <c r="BE3879" i="1"/>
  <c r="BC3879" i="1"/>
  <c r="BA3879" i="1"/>
  <c r="AY3879" i="1"/>
  <c r="AW3879" i="1"/>
  <c r="AU3879" i="1"/>
  <c r="AS3879" i="1"/>
  <c r="AM3879" i="1"/>
  <c r="AI3879" i="1"/>
  <c r="AG3879" i="1"/>
  <c r="AE3879" i="1"/>
  <c r="AC3879" i="1"/>
  <c r="AB3879" i="1"/>
  <c r="Z3879" i="1"/>
  <c r="X3879" i="1"/>
  <c r="V3879" i="1"/>
  <c r="BL3878" i="1"/>
  <c r="BM3878" i="1" s="1"/>
  <c r="BL3877" i="1"/>
  <c r="BM3877" i="1" s="1"/>
  <c r="BL3876" i="1"/>
  <c r="BM3876" i="1" s="1"/>
  <c r="AS3875" i="1"/>
  <c r="BL3875" i="1" s="1"/>
  <c r="BM3875" i="1" s="1"/>
  <c r="BL3874" i="1"/>
  <c r="BM3874" i="1" s="1"/>
  <c r="AS3873" i="1"/>
  <c r="AG3873" i="1"/>
  <c r="AC3873" i="1"/>
  <c r="AB3873" i="1"/>
  <c r="Z3873" i="1"/>
  <c r="X3873" i="1"/>
  <c r="V3873" i="1"/>
  <c r="BL3872" i="1"/>
  <c r="BM3872" i="1" s="1"/>
  <c r="BL3871" i="1"/>
  <c r="BM3871" i="1" s="1"/>
  <c r="BL3870" i="1"/>
  <c r="BM3870" i="1" s="1"/>
  <c r="BL3869" i="1"/>
  <c r="BM3869" i="1" s="1"/>
  <c r="AS3868" i="1"/>
  <c r="AG3868" i="1"/>
  <c r="AC3868" i="1"/>
  <c r="AB3868" i="1"/>
  <c r="Z3868" i="1"/>
  <c r="X3868" i="1"/>
  <c r="V3868" i="1"/>
  <c r="BL3867" i="1"/>
  <c r="BM3867" i="1" s="1"/>
  <c r="BL3866" i="1"/>
  <c r="BM3866" i="1" s="1"/>
  <c r="BL3865" i="1"/>
  <c r="BM3865" i="1" s="1"/>
  <c r="AS3864" i="1"/>
  <c r="BL3864" i="1" s="1"/>
  <c r="BM3864" i="1" s="1"/>
  <c r="BK3863" i="1"/>
  <c r="BI3863" i="1"/>
  <c r="BG3863" i="1"/>
  <c r="BE3863" i="1"/>
  <c r="BC3863" i="1"/>
  <c r="BA3863" i="1"/>
  <c r="AY3863" i="1"/>
  <c r="AW3863" i="1"/>
  <c r="AU3863" i="1"/>
  <c r="AS3863" i="1"/>
  <c r="AM3863" i="1"/>
  <c r="AI3863" i="1"/>
  <c r="AG3863" i="1"/>
  <c r="AE3863" i="1"/>
  <c r="AC3863" i="1"/>
  <c r="BL3862" i="1"/>
  <c r="BM3862" i="1" s="1"/>
  <c r="AC3861" i="1"/>
  <c r="AB3861" i="1"/>
  <c r="Z3861" i="1"/>
  <c r="X3861" i="1"/>
  <c r="V3861" i="1"/>
  <c r="BL3860" i="1"/>
  <c r="BM3860" i="1" s="1"/>
  <c r="BL3859" i="1"/>
  <c r="BM3859" i="1" s="1"/>
  <c r="BL3858" i="1"/>
  <c r="BM3858" i="1" s="1"/>
  <c r="BL3857" i="1"/>
  <c r="BM3857" i="1" s="1"/>
  <c r="BL3856" i="1"/>
  <c r="BM3856" i="1" s="1"/>
  <c r="BL3855" i="1"/>
  <c r="BM3855" i="1" s="1"/>
  <c r="AS3854" i="1"/>
  <c r="BL3854" i="1" s="1"/>
  <c r="BM3854" i="1" s="1"/>
  <c r="BL3853" i="1"/>
  <c r="BM3853" i="1" s="1"/>
  <c r="BL3852" i="1"/>
  <c r="BM3852" i="1" s="1"/>
  <c r="AB3851" i="1"/>
  <c r="Z3851" i="1"/>
  <c r="X3851" i="1"/>
  <c r="V3851" i="1"/>
  <c r="BL3850" i="1"/>
  <c r="BM3850" i="1" s="1"/>
  <c r="BL3849" i="1"/>
  <c r="BM3849" i="1" s="1"/>
  <c r="BL3848" i="1"/>
  <c r="BM3848" i="1" s="1"/>
  <c r="BL3847" i="1"/>
  <c r="BM3847" i="1" s="1"/>
  <c r="AS3846" i="1"/>
  <c r="BL3846" i="1" s="1"/>
  <c r="BM3846" i="1" s="1"/>
  <c r="BL3845" i="1"/>
  <c r="BM3845" i="1" s="1"/>
  <c r="AS3844" i="1"/>
  <c r="AG3844" i="1"/>
  <c r="AC3844" i="1"/>
  <c r="AB3844" i="1"/>
  <c r="Z3844" i="1"/>
  <c r="X3844" i="1"/>
  <c r="V3844" i="1"/>
  <c r="AG3843" i="1"/>
  <c r="AB3843" i="1"/>
  <c r="Z3843" i="1"/>
  <c r="X3843" i="1"/>
  <c r="V3843" i="1"/>
  <c r="BL3842" i="1"/>
  <c r="BM3842" i="1" s="1"/>
  <c r="BL3841" i="1"/>
  <c r="BM3841" i="1" s="1"/>
  <c r="AS3840" i="1"/>
  <c r="AB3840" i="1"/>
  <c r="Z3840" i="1"/>
  <c r="X3840" i="1"/>
  <c r="V3840" i="1"/>
  <c r="AS3839" i="1"/>
  <c r="AB3839" i="1"/>
  <c r="Z3839" i="1"/>
  <c r="X3839" i="1"/>
  <c r="V3839" i="1"/>
  <c r="BL3838" i="1"/>
  <c r="BM3838" i="1" s="1"/>
  <c r="AS3837" i="1"/>
  <c r="AG3837" i="1"/>
  <c r="AC3837" i="1"/>
  <c r="AB3837" i="1"/>
  <c r="Z3837" i="1"/>
  <c r="X3837" i="1"/>
  <c r="V3837" i="1"/>
  <c r="BL3836" i="1"/>
  <c r="BM3836" i="1" s="1"/>
  <c r="BL3835" i="1"/>
  <c r="BM3835" i="1" s="1"/>
  <c r="BL3834" i="1"/>
  <c r="BM3834" i="1" s="1"/>
  <c r="BL3833" i="1"/>
  <c r="BM3833" i="1" s="1"/>
  <c r="BL3832" i="1"/>
  <c r="BM3832" i="1" s="1"/>
  <c r="AS3831" i="1"/>
  <c r="AB3831" i="1"/>
  <c r="Z3831" i="1"/>
  <c r="X3831" i="1"/>
  <c r="V3831" i="1"/>
  <c r="BL3830" i="1"/>
  <c r="BM3830" i="1" s="1"/>
  <c r="BL3829" i="1"/>
  <c r="BM3829" i="1" s="1"/>
  <c r="BL3828" i="1"/>
  <c r="BM3828" i="1" s="1"/>
  <c r="BL3827" i="1"/>
  <c r="BM3827" i="1" s="1"/>
  <c r="BL3826" i="1"/>
  <c r="BM3826" i="1" s="1"/>
  <c r="BL3825" i="1"/>
  <c r="BM3825" i="1" s="1"/>
  <c r="BK3824" i="1"/>
  <c r="BI3824" i="1"/>
  <c r="BG3824" i="1"/>
  <c r="BE3824" i="1"/>
  <c r="BC3824" i="1"/>
  <c r="BA3824" i="1"/>
  <c r="AY3824" i="1"/>
  <c r="AW3824" i="1"/>
  <c r="AU3824" i="1"/>
  <c r="AS3824" i="1"/>
  <c r="AM3824" i="1"/>
  <c r="AI3824" i="1"/>
  <c r="AG3824" i="1"/>
  <c r="AE3824" i="1"/>
  <c r="AC3824" i="1"/>
  <c r="AB3824" i="1"/>
  <c r="Z3824" i="1"/>
  <c r="X3824" i="1"/>
  <c r="V3824" i="1"/>
  <c r="BL3823" i="1"/>
  <c r="BM3823" i="1" s="1"/>
  <c r="BL3822" i="1"/>
  <c r="BM3822" i="1" s="1"/>
  <c r="BL3821" i="1"/>
  <c r="BM3821" i="1" s="1"/>
  <c r="BL3820" i="1"/>
  <c r="BM3820" i="1" s="1"/>
  <c r="BL3819" i="1"/>
  <c r="BM3819" i="1" s="1"/>
  <c r="BL3818" i="1"/>
  <c r="BM3818" i="1" s="1"/>
  <c r="AS3817" i="1"/>
  <c r="BL3817" i="1" s="1"/>
  <c r="BM3817" i="1" s="1"/>
  <c r="AS3816" i="1"/>
  <c r="BL3816" i="1" s="1"/>
  <c r="BM3816" i="1" s="1"/>
  <c r="BL3815" i="1"/>
  <c r="BM3815" i="1" s="1"/>
  <c r="BL3814" i="1"/>
  <c r="BM3814" i="1" s="1"/>
  <c r="BL3813" i="1"/>
  <c r="BM3813" i="1" s="1"/>
  <c r="AB3812" i="1"/>
  <c r="Z3812" i="1"/>
  <c r="X3812" i="1"/>
  <c r="V3812" i="1"/>
  <c r="AS3811" i="1"/>
  <c r="AC3811" i="1"/>
  <c r="AB3811" i="1"/>
  <c r="Z3811" i="1"/>
  <c r="X3811" i="1"/>
  <c r="V3811" i="1"/>
  <c r="AB3810" i="1"/>
  <c r="Z3810" i="1"/>
  <c r="X3810" i="1"/>
  <c r="V3810" i="1"/>
  <c r="BL3809" i="1"/>
  <c r="BM3809" i="1" s="1"/>
  <c r="AS3808" i="1"/>
  <c r="BL3808" i="1" s="1"/>
  <c r="BM3808" i="1" s="1"/>
  <c r="BL3807" i="1"/>
  <c r="BM3807" i="1" s="1"/>
  <c r="BL3806" i="1"/>
  <c r="BM3806" i="1" s="1"/>
  <c r="BL3805" i="1"/>
  <c r="BM3805" i="1" s="1"/>
  <c r="BL3804" i="1"/>
  <c r="BM3804" i="1" s="1"/>
  <c r="AS3803" i="1"/>
  <c r="AC3803" i="1"/>
  <c r="AB3803" i="1"/>
  <c r="Z3803" i="1"/>
  <c r="X3803" i="1"/>
  <c r="V3803" i="1"/>
  <c r="BL3802" i="1"/>
  <c r="BM3802" i="1" s="1"/>
  <c r="BL3801" i="1"/>
  <c r="BM3801" i="1" s="1"/>
  <c r="AS3800" i="1"/>
  <c r="AC3800" i="1"/>
  <c r="AB3800" i="1"/>
  <c r="Z3800" i="1"/>
  <c r="X3800" i="1"/>
  <c r="V3800" i="1"/>
  <c r="AB3799" i="1"/>
  <c r="Z3799" i="1"/>
  <c r="X3799" i="1"/>
  <c r="V3799" i="1"/>
  <c r="BL3798" i="1"/>
  <c r="BM3798" i="1" s="1"/>
  <c r="AB3797" i="1"/>
  <c r="Z3797" i="1"/>
  <c r="X3797" i="1"/>
  <c r="V3797" i="1"/>
  <c r="BL3796" i="1"/>
  <c r="BM3796" i="1" s="1"/>
  <c r="BL3795" i="1"/>
  <c r="BM3795" i="1" s="1"/>
  <c r="BL3794" i="1"/>
  <c r="BM3794" i="1" s="1"/>
  <c r="BL3793" i="1"/>
  <c r="BM3793" i="1" s="1"/>
  <c r="BL3792" i="1"/>
  <c r="BM3792" i="1" s="1"/>
  <c r="AS3791" i="1"/>
  <c r="BL3791" i="1" s="1"/>
  <c r="BM3791" i="1" s="1"/>
  <c r="BL3790" i="1"/>
  <c r="BM3790" i="1" s="1"/>
  <c r="BL3789" i="1"/>
  <c r="BM3789" i="1" s="1"/>
  <c r="BL3788" i="1"/>
  <c r="BM3788" i="1" s="1"/>
  <c r="BL3787" i="1"/>
  <c r="BM3787" i="1" s="1"/>
  <c r="AS3786" i="1"/>
  <c r="BL3786" i="1" s="1"/>
  <c r="BM3786" i="1" s="1"/>
  <c r="BL3785" i="1"/>
  <c r="BM3785" i="1" s="1"/>
  <c r="BL3784" i="1"/>
  <c r="BM3784" i="1" s="1"/>
  <c r="BL3783" i="1"/>
  <c r="BM3783" i="1" s="1"/>
  <c r="BL3782" i="1"/>
  <c r="BM3782" i="1" s="1"/>
  <c r="BL3781" i="1"/>
  <c r="BM3781" i="1" s="1"/>
  <c r="BL3780" i="1"/>
  <c r="BM3780" i="1" s="1"/>
  <c r="BL3779" i="1"/>
  <c r="BM3779" i="1" s="1"/>
  <c r="AS3778" i="1"/>
  <c r="AB3778" i="1"/>
  <c r="Z3778" i="1"/>
  <c r="X3778" i="1"/>
  <c r="V3778" i="1"/>
  <c r="BL3777" i="1"/>
  <c r="BM3777" i="1" s="1"/>
  <c r="BL3776" i="1"/>
  <c r="BM3776" i="1" s="1"/>
  <c r="BL3775" i="1"/>
  <c r="BM3775" i="1" s="1"/>
  <c r="AB3774" i="1"/>
  <c r="Z3774" i="1"/>
  <c r="X3774" i="1"/>
  <c r="V3774" i="1"/>
  <c r="BL3773" i="1"/>
  <c r="BM3773" i="1" s="1"/>
  <c r="AS3772" i="1"/>
  <c r="AC3772" i="1"/>
  <c r="AB3772" i="1"/>
  <c r="Z3772" i="1"/>
  <c r="X3772" i="1"/>
  <c r="V3772" i="1"/>
  <c r="AB3771" i="1"/>
  <c r="Z3771" i="1"/>
  <c r="X3771" i="1"/>
  <c r="V3771" i="1"/>
  <c r="BL3770" i="1"/>
  <c r="BM3770" i="1" s="1"/>
  <c r="BL3769" i="1"/>
  <c r="BM3769" i="1" s="1"/>
  <c r="BL3768" i="1"/>
  <c r="BM3768" i="1" s="1"/>
  <c r="BL3767" i="1"/>
  <c r="BM3767" i="1" s="1"/>
  <c r="BL3766" i="1"/>
  <c r="BM3766" i="1" s="1"/>
  <c r="BK3765" i="1"/>
  <c r="BI3765" i="1"/>
  <c r="BG3765" i="1"/>
  <c r="BE3765" i="1"/>
  <c r="BC3765" i="1"/>
  <c r="BA3765" i="1"/>
  <c r="AY3765" i="1"/>
  <c r="AW3765" i="1"/>
  <c r="AU3765" i="1"/>
  <c r="AS3765" i="1"/>
  <c r="AM3765" i="1"/>
  <c r="AI3765" i="1"/>
  <c r="AG3765" i="1"/>
  <c r="AE3765" i="1"/>
  <c r="AC3765" i="1"/>
  <c r="AB3765" i="1"/>
  <c r="Z3765" i="1"/>
  <c r="X3765" i="1"/>
  <c r="V3765" i="1"/>
  <c r="BL3764" i="1"/>
  <c r="BM3764" i="1" s="1"/>
  <c r="BL3763" i="1"/>
  <c r="BM3763" i="1" s="1"/>
  <c r="AS3762" i="1"/>
  <c r="AG3762" i="1"/>
  <c r="AC3762" i="1"/>
  <c r="AB3762" i="1"/>
  <c r="Z3762" i="1"/>
  <c r="X3762" i="1"/>
  <c r="V3762" i="1"/>
  <c r="BL3761" i="1"/>
  <c r="BM3761" i="1" s="1"/>
  <c r="BL3760" i="1"/>
  <c r="BM3760" i="1" s="1"/>
  <c r="AS3759" i="1"/>
  <c r="BL3759" i="1" s="1"/>
  <c r="BM3759" i="1" s="1"/>
  <c r="AS3758" i="1"/>
  <c r="BL3758" i="1" s="1"/>
  <c r="BM3758" i="1" s="1"/>
  <c r="BL3757" i="1"/>
  <c r="BM3757" i="1" s="1"/>
  <c r="AC3756" i="1"/>
  <c r="BL3756" i="1" s="1"/>
  <c r="BM3756" i="1" s="1"/>
  <c r="BL3755" i="1"/>
  <c r="BM3755" i="1" s="1"/>
  <c r="BL3754" i="1"/>
  <c r="BM3754" i="1" s="1"/>
  <c r="AS3753" i="1"/>
  <c r="BL3753" i="1" s="1"/>
  <c r="BM3753" i="1" s="1"/>
  <c r="BL3752" i="1"/>
  <c r="BM3752" i="1" s="1"/>
  <c r="BL3751" i="1"/>
  <c r="BM3751" i="1" s="1"/>
  <c r="BL3750" i="1"/>
  <c r="BM3750" i="1" s="1"/>
  <c r="BL3749" i="1"/>
  <c r="BM3749" i="1" s="1"/>
  <c r="BL3748" i="1"/>
  <c r="BM3748" i="1" s="1"/>
  <c r="BL3747" i="1"/>
  <c r="BM3747" i="1" s="1"/>
  <c r="BL3746" i="1"/>
  <c r="BM3746" i="1" s="1"/>
  <c r="BL3745" i="1"/>
  <c r="BM3745" i="1" s="1"/>
  <c r="BL3744" i="1"/>
  <c r="BM3744" i="1" s="1"/>
  <c r="BL3743" i="1"/>
  <c r="BM3743" i="1" s="1"/>
  <c r="AS3742" i="1"/>
  <c r="BL3742" i="1" s="1"/>
  <c r="BM3742" i="1" s="1"/>
  <c r="BL3741" i="1"/>
  <c r="BM3741" i="1" s="1"/>
  <c r="BL3740" i="1"/>
  <c r="BM3740" i="1" s="1"/>
  <c r="BL3739" i="1"/>
  <c r="BM3739" i="1" s="1"/>
  <c r="BL3738" i="1"/>
  <c r="BM3738" i="1" s="1"/>
  <c r="BL3737" i="1"/>
  <c r="BM3737" i="1" s="1"/>
  <c r="BL3736" i="1"/>
  <c r="BM3736" i="1" s="1"/>
  <c r="BL3735" i="1"/>
  <c r="BM3735" i="1" s="1"/>
  <c r="BL3734" i="1"/>
  <c r="BM3734" i="1" s="1"/>
  <c r="AS3733" i="1"/>
  <c r="AB3733" i="1"/>
  <c r="Z3733" i="1"/>
  <c r="X3733" i="1"/>
  <c r="V3733" i="1"/>
  <c r="S3733" i="1"/>
  <c r="BL3732" i="1"/>
  <c r="BM3732" i="1" s="1"/>
  <c r="BL3731" i="1"/>
  <c r="BM3731" i="1" s="1"/>
  <c r="AB3730" i="1"/>
  <c r="Z3730" i="1"/>
  <c r="X3730" i="1"/>
  <c r="V3730" i="1"/>
  <c r="BL3729" i="1"/>
  <c r="BM3729" i="1" s="1"/>
  <c r="BL3728" i="1"/>
  <c r="BM3728" i="1" s="1"/>
  <c r="BL3727" i="1"/>
  <c r="BM3727" i="1" s="1"/>
  <c r="BL3726" i="1"/>
  <c r="BM3726" i="1" s="1"/>
  <c r="BK3725" i="1"/>
  <c r="BI3725" i="1"/>
  <c r="BG3725" i="1"/>
  <c r="BE3725" i="1"/>
  <c r="BC3725" i="1"/>
  <c r="BA3725" i="1"/>
  <c r="AY3725" i="1"/>
  <c r="AW3725" i="1"/>
  <c r="AU3725" i="1"/>
  <c r="AS3725" i="1"/>
  <c r="AM3725" i="1"/>
  <c r="AI3725" i="1"/>
  <c r="AG3725" i="1"/>
  <c r="AE3725" i="1"/>
  <c r="AC3725" i="1"/>
  <c r="AB3725" i="1"/>
  <c r="Z3725" i="1"/>
  <c r="X3725" i="1"/>
  <c r="V3725" i="1"/>
  <c r="BL3724" i="1"/>
  <c r="BM3724" i="1" s="1"/>
  <c r="BL3723" i="1"/>
  <c r="BM3723" i="1" s="1"/>
  <c r="BL3722" i="1"/>
  <c r="BM3722" i="1" s="1"/>
  <c r="AB3721" i="1"/>
  <c r="Z3721" i="1"/>
  <c r="X3721" i="1"/>
  <c r="V3721" i="1"/>
  <c r="BL3720" i="1"/>
  <c r="BM3720" i="1" s="1"/>
  <c r="BL3719" i="1"/>
  <c r="BM3719" i="1" s="1"/>
  <c r="BL3718" i="1"/>
  <c r="BM3718" i="1" s="1"/>
  <c r="BL3717" i="1"/>
  <c r="BM3717" i="1" s="1"/>
  <c r="AS3716" i="1"/>
  <c r="BL3716" i="1" s="1"/>
  <c r="BM3716" i="1" s="1"/>
  <c r="AS3715" i="1"/>
  <c r="AB3715" i="1"/>
  <c r="Z3715" i="1"/>
  <c r="X3715" i="1"/>
  <c r="V3715" i="1"/>
  <c r="BL3714" i="1"/>
  <c r="BM3714" i="1" s="1"/>
  <c r="AS3713" i="1"/>
  <c r="BL3713" i="1" s="1"/>
  <c r="BM3713" i="1" s="1"/>
  <c r="AB3712" i="1"/>
  <c r="Z3712" i="1"/>
  <c r="X3712" i="1"/>
  <c r="V3712" i="1"/>
  <c r="BK3711" i="1"/>
  <c r="BI3711" i="1"/>
  <c r="BG3711" i="1"/>
  <c r="BE3711" i="1"/>
  <c r="BC3711" i="1"/>
  <c r="BA3711" i="1"/>
  <c r="AY3711" i="1"/>
  <c r="AW3711" i="1"/>
  <c r="AU3711" i="1"/>
  <c r="AS3711" i="1"/>
  <c r="AM3711" i="1"/>
  <c r="AI3711" i="1"/>
  <c r="AG3711" i="1"/>
  <c r="AE3711" i="1"/>
  <c r="AC3711" i="1"/>
  <c r="AB3711" i="1"/>
  <c r="Z3711" i="1"/>
  <c r="X3711" i="1"/>
  <c r="V3711" i="1"/>
  <c r="BL3710" i="1"/>
  <c r="BM3710" i="1" s="1"/>
  <c r="BL3709" i="1"/>
  <c r="BM3709" i="1" s="1"/>
  <c r="BL3708" i="1"/>
  <c r="BM3708" i="1" s="1"/>
  <c r="BL3707" i="1"/>
  <c r="BM3707" i="1" s="1"/>
  <c r="BL3706" i="1"/>
  <c r="BM3706" i="1" s="1"/>
  <c r="BL3705" i="1"/>
  <c r="BM3705" i="1" s="1"/>
  <c r="BL3704" i="1"/>
  <c r="BM3704" i="1" s="1"/>
  <c r="BL3703" i="1"/>
  <c r="BM3703" i="1" s="1"/>
  <c r="BL3702" i="1"/>
  <c r="BM3702" i="1" s="1"/>
  <c r="BL3701" i="1"/>
  <c r="BM3701" i="1" s="1"/>
  <c r="BL3700" i="1"/>
  <c r="BM3700" i="1" s="1"/>
  <c r="BL3699" i="1"/>
  <c r="BM3699" i="1" s="1"/>
  <c r="BL3698" i="1"/>
  <c r="BM3698" i="1" s="1"/>
  <c r="BK3697" i="1"/>
  <c r="BI3697" i="1"/>
  <c r="BG3697" i="1"/>
  <c r="BE3697" i="1"/>
  <c r="BC3697" i="1"/>
  <c r="BA3697" i="1"/>
  <c r="AY3697" i="1"/>
  <c r="AW3697" i="1"/>
  <c r="AU3697" i="1"/>
  <c r="AS3697" i="1"/>
  <c r="AM3697" i="1"/>
  <c r="AI3697" i="1"/>
  <c r="AG3697" i="1"/>
  <c r="AE3697" i="1"/>
  <c r="AC3697" i="1"/>
  <c r="AB3697" i="1"/>
  <c r="Z3697" i="1"/>
  <c r="X3697" i="1"/>
  <c r="V3697" i="1"/>
  <c r="BL3696" i="1"/>
  <c r="BM3696" i="1" s="1"/>
  <c r="AB3695" i="1"/>
  <c r="Z3695" i="1"/>
  <c r="X3695" i="1"/>
  <c r="V3695" i="1"/>
  <c r="BL3694" i="1"/>
  <c r="BM3694" i="1" s="1"/>
  <c r="BL3693" i="1"/>
  <c r="BM3693" i="1" s="1"/>
  <c r="AS3692" i="1"/>
  <c r="BL3692" i="1" s="1"/>
  <c r="BM3692" i="1" s="1"/>
  <c r="BL3691" i="1"/>
  <c r="BM3691" i="1" s="1"/>
  <c r="AB3690" i="1"/>
  <c r="Z3690" i="1"/>
  <c r="X3690" i="1"/>
  <c r="V3690" i="1"/>
  <c r="BL3689" i="1"/>
  <c r="BM3689" i="1" s="1"/>
  <c r="BL3688" i="1"/>
  <c r="BM3688" i="1" s="1"/>
  <c r="BL3687" i="1"/>
  <c r="BM3687" i="1" s="1"/>
  <c r="BL3686" i="1"/>
  <c r="BM3686" i="1" s="1"/>
  <c r="BL3685" i="1"/>
  <c r="BM3685" i="1" s="1"/>
  <c r="BL3684" i="1"/>
  <c r="BM3684" i="1" s="1"/>
  <c r="BL3683" i="1"/>
  <c r="BM3683" i="1" s="1"/>
  <c r="AB3682" i="1"/>
  <c r="Z3682" i="1"/>
  <c r="X3682" i="1"/>
  <c r="V3682" i="1"/>
  <c r="AS3681" i="1"/>
  <c r="BL3681" i="1" s="1"/>
  <c r="BM3681" i="1" s="1"/>
  <c r="AS3680" i="1"/>
  <c r="BL3680" i="1" s="1"/>
  <c r="BM3680" i="1" s="1"/>
  <c r="AS3679" i="1"/>
  <c r="AB3679" i="1"/>
  <c r="Z3679" i="1"/>
  <c r="X3679" i="1"/>
  <c r="V3679" i="1"/>
  <c r="BL3678" i="1"/>
  <c r="BM3678" i="1" s="1"/>
  <c r="BL3677" i="1"/>
  <c r="BM3677" i="1" s="1"/>
  <c r="BL3676" i="1"/>
  <c r="BM3676" i="1" s="1"/>
  <c r="AS3675" i="1"/>
  <c r="BL3675" i="1" s="1"/>
  <c r="BM3675" i="1" s="1"/>
  <c r="BL3674" i="1"/>
  <c r="BM3674" i="1" s="1"/>
  <c r="BL3673" i="1"/>
  <c r="BM3673" i="1" s="1"/>
  <c r="AS3672" i="1"/>
  <c r="AB3672" i="1"/>
  <c r="Z3672" i="1"/>
  <c r="X3672" i="1"/>
  <c r="V3672" i="1"/>
  <c r="AS3671" i="1"/>
  <c r="AB3671" i="1"/>
  <c r="Z3671" i="1"/>
  <c r="X3671" i="1"/>
  <c r="V3671" i="1"/>
  <c r="BL3670" i="1"/>
  <c r="BM3670" i="1" s="1"/>
  <c r="BL3669" i="1"/>
  <c r="BM3669" i="1" s="1"/>
  <c r="BL3668" i="1"/>
  <c r="BM3668" i="1" s="1"/>
  <c r="BL3667" i="1"/>
  <c r="BM3667" i="1" s="1"/>
  <c r="AB3666" i="1"/>
  <c r="Z3666" i="1"/>
  <c r="X3666" i="1"/>
  <c r="V3666" i="1"/>
  <c r="BL3665" i="1"/>
  <c r="BM3665" i="1" s="1"/>
  <c r="BL3664" i="1"/>
  <c r="BM3664" i="1" s="1"/>
  <c r="BL3663" i="1"/>
  <c r="BM3663" i="1" s="1"/>
  <c r="BL3662" i="1"/>
  <c r="BM3662" i="1" s="1"/>
  <c r="BK3661" i="1"/>
  <c r="BI3661" i="1"/>
  <c r="BG3661" i="1"/>
  <c r="BE3661" i="1"/>
  <c r="BC3661" i="1"/>
  <c r="BA3661" i="1"/>
  <c r="AY3661" i="1"/>
  <c r="AW3661" i="1"/>
  <c r="AU3661" i="1"/>
  <c r="AS3661" i="1"/>
  <c r="AM3661" i="1"/>
  <c r="AI3661" i="1"/>
  <c r="AG3661" i="1"/>
  <c r="AE3661" i="1"/>
  <c r="AC3661" i="1"/>
  <c r="AB3661" i="1"/>
  <c r="Z3661" i="1"/>
  <c r="X3661" i="1"/>
  <c r="V3661" i="1"/>
  <c r="BL3660" i="1"/>
  <c r="BM3660" i="1" s="1"/>
  <c r="BL3659" i="1"/>
  <c r="BM3659" i="1" s="1"/>
  <c r="BL3658" i="1"/>
  <c r="BM3658" i="1" s="1"/>
  <c r="AS3657" i="1"/>
  <c r="AB3657" i="1"/>
  <c r="Z3657" i="1"/>
  <c r="X3657" i="1"/>
  <c r="V3657" i="1"/>
  <c r="BL3656" i="1"/>
  <c r="BM3656" i="1" s="1"/>
  <c r="AS3655" i="1"/>
  <c r="AC3655" i="1"/>
  <c r="AB3655" i="1"/>
  <c r="Z3655" i="1"/>
  <c r="X3655" i="1"/>
  <c r="V3655" i="1"/>
  <c r="BK3654" i="1"/>
  <c r="BI3654" i="1"/>
  <c r="BG3654" i="1"/>
  <c r="BE3654" i="1"/>
  <c r="BC3654" i="1"/>
  <c r="BA3654" i="1"/>
  <c r="AY3654" i="1"/>
  <c r="AW3654" i="1"/>
  <c r="AU3654" i="1"/>
  <c r="AS3654" i="1"/>
  <c r="AM3654" i="1"/>
  <c r="AI3654" i="1"/>
  <c r="AG3654" i="1"/>
  <c r="AE3654" i="1"/>
  <c r="AC3654" i="1"/>
  <c r="BL3653" i="1"/>
  <c r="BM3653" i="1" s="1"/>
  <c r="BL3652" i="1"/>
  <c r="BM3652" i="1" s="1"/>
  <c r="BL3651" i="1"/>
  <c r="BM3651" i="1" s="1"/>
  <c r="BL3650" i="1"/>
  <c r="BM3650" i="1" s="1"/>
  <c r="BL3649" i="1"/>
  <c r="BM3649" i="1" s="1"/>
  <c r="AS3648" i="1"/>
  <c r="AB3648" i="1"/>
  <c r="Z3648" i="1"/>
  <c r="X3648" i="1"/>
  <c r="V3648" i="1"/>
  <c r="BL3647" i="1"/>
  <c r="BM3647" i="1" s="1"/>
  <c r="AS3646" i="1"/>
  <c r="AG3646" i="1"/>
  <c r="AC3646" i="1"/>
  <c r="AB3646" i="1"/>
  <c r="Z3646" i="1"/>
  <c r="X3646" i="1"/>
  <c r="V3646" i="1"/>
  <c r="BL3645" i="1"/>
  <c r="BM3645" i="1" s="1"/>
  <c r="AS3644" i="1"/>
  <c r="BL3644" i="1" s="1"/>
  <c r="BM3644" i="1" s="1"/>
  <c r="BL3643" i="1"/>
  <c r="BM3643" i="1" s="1"/>
  <c r="BL3642" i="1"/>
  <c r="BM3642" i="1" s="1"/>
  <c r="AS3641" i="1"/>
  <c r="AC3641" i="1"/>
  <c r="AB3641" i="1"/>
  <c r="Z3641" i="1"/>
  <c r="X3641" i="1"/>
  <c r="V3641" i="1"/>
  <c r="AB3640" i="1"/>
  <c r="Z3640" i="1"/>
  <c r="X3640" i="1"/>
  <c r="V3640" i="1"/>
  <c r="AS3639" i="1"/>
  <c r="AB3639" i="1"/>
  <c r="Z3639" i="1"/>
  <c r="X3639" i="1"/>
  <c r="V3639" i="1"/>
  <c r="BL3638" i="1"/>
  <c r="BM3638" i="1" s="1"/>
  <c r="BL3637" i="1"/>
  <c r="BM3637" i="1" s="1"/>
  <c r="BL3636" i="1"/>
  <c r="BM3636" i="1" s="1"/>
  <c r="BL3635" i="1"/>
  <c r="BM3635" i="1" s="1"/>
  <c r="BL3634" i="1"/>
  <c r="BM3634" i="1" s="1"/>
  <c r="BL3633" i="1"/>
  <c r="BM3633" i="1" s="1"/>
  <c r="AB3632" i="1"/>
  <c r="Z3632" i="1"/>
  <c r="X3632" i="1"/>
  <c r="V3632" i="1"/>
  <c r="BL3631" i="1"/>
  <c r="BM3631" i="1" s="1"/>
  <c r="AS3630" i="1"/>
  <c r="BL3630" i="1" s="1"/>
  <c r="BM3630" i="1" s="1"/>
  <c r="BL3629" i="1"/>
  <c r="BM3629" i="1" s="1"/>
  <c r="AS3628" i="1"/>
  <c r="AC3628" i="1"/>
  <c r="AB3628" i="1"/>
  <c r="Z3628" i="1"/>
  <c r="X3628" i="1"/>
  <c r="V3628" i="1"/>
  <c r="BL3627" i="1"/>
  <c r="BM3627" i="1" s="1"/>
  <c r="BL3626" i="1"/>
  <c r="BM3626" i="1" s="1"/>
  <c r="BL3625" i="1"/>
  <c r="BM3625" i="1" s="1"/>
  <c r="AC3624" i="1"/>
  <c r="AB3624" i="1"/>
  <c r="Z3624" i="1"/>
  <c r="X3624" i="1"/>
  <c r="V3624" i="1"/>
  <c r="BL3623" i="1"/>
  <c r="BM3623" i="1" s="1"/>
  <c r="BL3622" i="1"/>
  <c r="BM3622" i="1" s="1"/>
  <c r="AB3621" i="1"/>
  <c r="Z3621" i="1"/>
  <c r="X3621" i="1"/>
  <c r="V3621" i="1"/>
  <c r="BL3620" i="1"/>
  <c r="BM3620" i="1" s="1"/>
  <c r="BL3619" i="1"/>
  <c r="BM3619" i="1" s="1"/>
  <c r="BL3618" i="1"/>
  <c r="BM3618" i="1" s="1"/>
  <c r="BL3617" i="1"/>
  <c r="BM3617" i="1" s="1"/>
  <c r="BL3616" i="1"/>
  <c r="BM3616" i="1" s="1"/>
  <c r="BK3615" i="1"/>
  <c r="BI3615" i="1"/>
  <c r="BG3615" i="1"/>
  <c r="BE3615" i="1"/>
  <c r="BC3615" i="1"/>
  <c r="BA3615" i="1"/>
  <c r="AY3615" i="1"/>
  <c r="AW3615" i="1"/>
  <c r="AU3615" i="1"/>
  <c r="AS3615" i="1"/>
  <c r="AM3615" i="1"/>
  <c r="AI3615" i="1"/>
  <c r="AG3615" i="1"/>
  <c r="AE3615" i="1"/>
  <c r="AC3615" i="1"/>
  <c r="AB3615" i="1"/>
  <c r="Z3615" i="1"/>
  <c r="X3615" i="1"/>
  <c r="V3615" i="1"/>
  <c r="AB3614" i="1"/>
  <c r="Z3614" i="1"/>
  <c r="X3614" i="1"/>
  <c r="V3614" i="1"/>
  <c r="AS3613" i="1"/>
  <c r="BL3613" i="1" s="1"/>
  <c r="BM3613" i="1" s="1"/>
  <c r="BL3612" i="1"/>
  <c r="BM3612" i="1" s="1"/>
  <c r="AS3611" i="1"/>
  <c r="BL3611" i="1" s="1"/>
  <c r="BM3611" i="1" s="1"/>
  <c r="BL3610" i="1"/>
  <c r="BM3610" i="1" s="1"/>
  <c r="BL3609" i="1"/>
  <c r="BM3609" i="1" s="1"/>
  <c r="BL3608" i="1"/>
  <c r="BM3608" i="1" s="1"/>
  <c r="BL3607" i="1"/>
  <c r="BM3607" i="1" s="1"/>
  <c r="AS3606" i="1"/>
  <c r="BL3606" i="1" s="1"/>
  <c r="BM3606" i="1" s="1"/>
  <c r="BL3605" i="1"/>
  <c r="BM3605" i="1" s="1"/>
  <c r="AS3604" i="1"/>
  <c r="AG3604" i="1"/>
  <c r="AC3604" i="1"/>
  <c r="AB3604" i="1"/>
  <c r="Z3604" i="1"/>
  <c r="X3604" i="1"/>
  <c r="V3604" i="1"/>
  <c r="BL3603" i="1"/>
  <c r="BM3603" i="1" s="1"/>
  <c r="BL3602" i="1"/>
  <c r="BM3602" i="1" s="1"/>
  <c r="BL3601" i="1"/>
  <c r="BM3601" i="1" s="1"/>
  <c r="BL3600" i="1"/>
  <c r="BM3600" i="1" s="1"/>
  <c r="BK3599" i="1"/>
  <c r="BI3599" i="1"/>
  <c r="BG3599" i="1"/>
  <c r="BE3599" i="1"/>
  <c r="BC3599" i="1"/>
  <c r="BA3599" i="1"/>
  <c r="AY3599" i="1"/>
  <c r="AW3599" i="1"/>
  <c r="AU3599" i="1"/>
  <c r="AS3599" i="1"/>
  <c r="AM3599" i="1"/>
  <c r="AI3599" i="1"/>
  <c r="AG3599" i="1"/>
  <c r="AE3599" i="1"/>
  <c r="AC3599" i="1"/>
  <c r="AB3599" i="1"/>
  <c r="Z3599" i="1"/>
  <c r="X3599" i="1"/>
  <c r="V3599" i="1"/>
  <c r="BL3598" i="1"/>
  <c r="BM3598" i="1" s="1"/>
  <c r="BL3597" i="1"/>
  <c r="BM3597" i="1" s="1"/>
  <c r="AS3596" i="1"/>
  <c r="AC3596" i="1"/>
  <c r="AB3596" i="1"/>
  <c r="Z3596" i="1"/>
  <c r="X3596" i="1"/>
  <c r="V3596" i="1"/>
  <c r="BL3595" i="1"/>
  <c r="BM3595" i="1" s="1"/>
  <c r="BL3594" i="1"/>
  <c r="BM3594" i="1" s="1"/>
  <c r="AS3593" i="1"/>
  <c r="BL3593" i="1" s="1"/>
  <c r="BM3593" i="1" s="1"/>
  <c r="BL3592" i="1"/>
  <c r="BM3592" i="1" s="1"/>
  <c r="AB3591" i="1"/>
  <c r="Z3591" i="1"/>
  <c r="X3591" i="1"/>
  <c r="V3591" i="1"/>
  <c r="AB3590" i="1"/>
  <c r="Z3590" i="1"/>
  <c r="X3590" i="1"/>
  <c r="V3590" i="1"/>
  <c r="AS3589" i="1"/>
  <c r="BL3589" i="1" s="1"/>
  <c r="BM3589" i="1" s="1"/>
  <c r="BL3588" i="1"/>
  <c r="BM3588" i="1" s="1"/>
  <c r="AS3587" i="1"/>
  <c r="BL3587" i="1" s="1"/>
  <c r="BM3587" i="1" s="1"/>
  <c r="BL3586" i="1"/>
  <c r="BM3586" i="1" s="1"/>
  <c r="BL3585" i="1"/>
  <c r="BM3585" i="1" s="1"/>
  <c r="BL3584" i="1"/>
  <c r="BM3584" i="1" s="1"/>
  <c r="BL3583" i="1"/>
  <c r="BM3583" i="1" s="1"/>
  <c r="BL3582" i="1"/>
  <c r="BM3582" i="1" s="1"/>
  <c r="BL3581" i="1"/>
  <c r="BM3581" i="1" s="1"/>
  <c r="BL3580" i="1"/>
  <c r="BM3580" i="1" s="1"/>
  <c r="BL3579" i="1"/>
  <c r="BM3579" i="1" s="1"/>
  <c r="BL3578" i="1"/>
  <c r="BM3578" i="1" s="1"/>
  <c r="BL3577" i="1"/>
  <c r="BM3577" i="1" s="1"/>
  <c r="AS3576" i="1"/>
  <c r="BL3576" i="1" s="1"/>
  <c r="BM3576" i="1" s="1"/>
  <c r="BL3575" i="1"/>
  <c r="BM3575" i="1" s="1"/>
  <c r="BL3574" i="1"/>
  <c r="BM3574" i="1" s="1"/>
  <c r="BL3573" i="1"/>
  <c r="BM3573" i="1" s="1"/>
  <c r="BL3572" i="1"/>
  <c r="BM3572" i="1" s="1"/>
  <c r="AS3571" i="1"/>
  <c r="AB3571" i="1"/>
  <c r="Z3571" i="1"/>
  <c r="X3571" i="1"/>
  <c r="V3571" i="1"/>
  <c r="BL3570" i="1"/>
  <c r="BM3570" i="1" s="1"/>
  <c r="BK3569" i="1"/>
  <c r="BI3569" i="1"/>
  <c r="BG3569" i="1"/>
  <c r="BE3569" i="1"/>
  <c r="BC3569" i="1"/>
  <c r="BA3569" i="1"/>
  <c r="AY3569" i="1"/>
  <c r="AW3569" i="1"/>
  <c r="AU3569" i="1"/>
  <c r="AS3569" i="1"/>
  <c r="AM3569" i="1"/>
  <c r="AI3569" i="1"/>
  <c r="AG3569" i="1"/>
  <c r="AE3569" i="1"/>
  <c r="AC3569" i="1"/>
  <c r="AB3569" i="1"/>
  <c r="Z3569" i="1"/>
  <c r="X3569" i="1"/>
  <c r="V3569" i="1"/>
  <c r="BL3568" i="1"/>
  <c r="BM3568" i="1" s="1"/>
  <c r="BL3567" i="1"/>
  <c r="BM3567" i="1" s="1"/>
  <c r="BL3566" i="1"/>
  <c r="BM3566" i="1" s="1"/>
  <c r="BL3565" i="1"/>
  <c r="BM3565" i="1" s="1"/>
  <c r="BL3564" i="1"/>
  <c r="BM3564" i="1" s="1"/>
  <c r="BL3563" i="1"/>
  <c r="BM3563" i="1" s="1"/>
  <c r="AC3562" i="1"/>
  <c r="AB3562" i="1"/>
  <c r="Z3562" i="1"/>
  <c r="X3562" i="1"/>
  <c r="V3562" i="1"/>
  <c r="BL3561" i="1"/>
  <c r="BM3561" i="1" s="1"/>
  <c r="BL3560" i="1"/>
  <c r="BM3560" i="1" s="1"/>
  <c r="BL3559" i="1"/>
  <c r="BM3559" i="1" s="1"/>
  <c r="BL3558" i="1"/>
  <c r="BM3558" i="1" s="1"/>
  <c r="BL3557" i="1"/>
  <c r="BM3557" i="1" s="1"/>
  <c r="BL3556" i="1"/>
  <c r="BM3556" i="1" s="1"/>
  <c r="BL3555" i="1"/>
  <c r="BM3555" i="1" s="1"/>
  <c r="BL3554" i="1"/>
  <c r="BM3554" i="1" s="1"/>
  <c r="BL3553" i="1"/>
  <c r="BM3553" i="1" s="1"/>
  <c r="BL3552" i="1"/>
  <c r="BM3552" i="1" s="1"/>
  <c r="BL3551" i="1"/>
  <c r="BM3551" i="1" s="1"/>
  <c r="BL3550" i="1"/>
  <c r="BM3550" i="1" s="1"/>
  <c r="BL3549" i="1"/>
  <c r="BM3549" i="1" s="1"/>
  <c r="BL3548" i="1"/>
  <c r="BM3548" i="1" s="1"/>
  <c r="BL3547" i="1"/>
  <c r="BM3547" i="1" s="1"/>
  <c r="BL3546" i="1"/>
  <c r="BM3546" i="1" s="1"/>
  <c r="AS3545" i="1"/>
  <c r="AB3545" i="1"/>
  <c r="Z3545" i="1"/>
  <c r="X3545" i="1"/>
  <c r="V3545" i="1"/>
  <c r="BL3544" i="1"/>
  <c r="BM3544" i="1" s="1"/>
  <c r="BL3543" i="1"/>
  <c r="BM3543" i="1" s="1"/>
  <c r="BL3542" i="1"/>
  <c r="BM3542" i="1" s="1"/>
  <c r="BL3541" i="1"/>
  <c r="BM3541" i="1" s="1"/>
  <c r="AS3540" i="1"/>
  <c r="AC3540" i="1"/>
  <c r="AB3540" i="1"/>
  <c r="Z3540" i="1"/>
  <c r="X3540" i="1"/>
  <c r="V3540" i="1"/>
  <c r="BL3539" i="1"/>
  <c r="BM3539" i="1" s="1"/>
  <c r="BL3538" i="1"/>
  <c r="BM3538" i="1" s="1"/>
  <c r="BL3537" i="1"/>
  <c r="BM3537" i="1" s="1"/>
  <c r="BL3536" i="1"/>
  <c r="BM3536" i="1" s="1"/>
  <c r="BL3535" i="1"/>
  <c r="BM3535" i="1" s="1"/>
  <c r="BL3534" i="1"/>
  <c r="BM3534" i="1" s="1"/>
  <c r="BL3533" i="1"/>
  <c r="BM3533" i="1" s="1"/>
  <c r="BL3532" i="1"/>
  <c r="BM3532" i="1" s="1"/>
  <c r="BL3531" i="1"/>
  <c r="BM3531" i="1" s="1"/>
  <c r="BL3530" i="1"/>
  <c r="BM3530" i="1" s="1"/>
  <c r="BL3529" i="1"/>
  <c r="BM3529" i="1" s="1"/>
  <c r="BL3528" i="1"/>
  <c r="BM3528" i="1" s="1"/>
  <c r="BL3527" i="1"/>
  <c r="BM3527" i="1" s="1"/>
  <c r="BL3526" i="1"/>
  <c r="BM3526" i="1" s="1"/>
  <c r="BL3525" i="1"/>
  <c r="BM3525" i="1" s="1"/>
  <c r="BL3524" i="1"/>
  <c r="BM3524" i="1" s="1"/>
  <c r="BL3523" i="1"/>
  <c r="BM3523" i="1" s="1"/>
  <c r="BL3522" i="1"/>
  <c r="BM3522" i="1" s="1"/>
  <c r="BL3521" i="1"/>
  <c r="BM3521" i="1" s="1"/>
  <c r="BL3520" i="1"/>
  <c r="BM3520" i="1" s="1"/>
  <c r="BL3519" i="1"/>
  <c r="BM3519" i="1" s="1"/>
  <c r="BL3518" i="1"/>
  <c r="BM3518" i="1" s="1"/>
  <c r="BL3517" i="1"/>
  <c r="BM3517" i="1" s="1"/>
  <c r="BL3516" i="1"/>
  <c r="BM3516" i="1" s="1"/>
  <c r="BL3515" i="1"/>
  <c r="BM3515" i="1" s="1"/>
  <c r="BL3514" i="1"/>
  <c r="BM3514" i="1" s="1"/>
  <c r="BL3513" i="1"/>
  <c r="BM3513" i="1" s="1"/>
  <c r="BL3512" i="1"/>
  <c r="BM3512" i="1" s="1"/>
  <c r="BL3511" i="1"/>
  <c r="BM3511" i="1" s="1"/>
  <c r="AS3510" i="1"/>
  <c r="BL3510" i="1" s="1"/>
  <c r="BM3510" i="1" s="1"/>
  <c r="BK3509" i="1"/>
  <c r="BI3509" i="1"/>
  <c r="BG3509" i="1"/>
  <c r="BE3509" i="1"/>
  <c r="BC3509" i="1"/>
  <c r="BA3509" i="1"/>
  <c r="AY3509" i="1"/>
  <c r="AW3509" i="1"/>
  <c r="AU3509" i="1"/>
  <c r="AS3509" i="1"/>
  <c r="AM3509" i="1"/>
  <c r="AI3509" i="1"/>
  <c r="AG3509" i="1"/>
  <c r="AE3509" i="1"/>
  <c r="AC3509" i="1"/>
  <c r="AB3509" i="1"/>
  <c r="Z3509" i="1"/>
  <c r="X3509" i="1"/>
  <c r="V3509" i="1"/>
  <c r="BL3508" i="1"/>
  <c r="BM3508" i="1" s="1"/>
  <c r="BL3507" i="1"/>
  <c r="BM3507" i="1" s="1"/>
  <c r="AS3506" i="1"/>
  <c r="AG3506" i="1"/>
  <c r="AC3506" i="1"/>
  <c r="AB3506" i="1"/>
  <c r="Z3506" i="1"/>
  <c r="X3506" i="1"/>
  <c r="V3506" i="1"/>
  <c r="S3506" i="1"/>
  <c r="BL3505" i="1"/>
  <c r="BM3505" i="1" s="1"/>
  <c r="BL3504" i="1"/>
  <c r="BM3504" i="1" s="1"/>
  <c r="BL3503" i="1"/>
  <c r="BM3503" i="1" s="1"/>
  <c r="BL3502" i="1"/>
  <c r="BM3502" i="1" s="1"/>
  <c r="BL3501" i="1"/>
  <c r="BM3501" i="1" s="1"/>
  <c r="AS3500" i="1"/>
  <c r="AB3500" i="1"/>
  <c r="Z3500" i="1"/>
  <c r="X3500" i="1"/>
  <c r="V3500" i="1"/>
  <c r="BL3499" i="1"/>
  <c r="BM3499" i="1" s="1"/>
  <c r="BL3498" i="1"/>
  <c r="BM3498" i="1" s="1"/>
  <c r="AS3497" i="1"/>
  <c r="BL3497" i="1" s="1"/>
  <c r="BM3497" i="1" s="1"/>
  <c r="AB3496" i="1"/>
  <c r="Z3496" i="1"/>
  <c r="X3496" i="1"/>
  <c r="V3496" i="1"/>
  <c r="BL3495" i="1"/>
  <c r="BM3495" i="1" s="1"/>
  <c r="BL3494" i="1"/>
  <c r="BM3494" i="1" s="1"/>
  <c r="BL3493" i="1"/>
  <c r="BM3493" i="1" s="1"/>
  <c r="BL3492" i="1"/>
  <c r="BM3492" i="1" s="1"/>
  <c r="BL3491" i="1"/>
  <c r="BM3491" i="1" s="1"/>
  <c r="BL3490" i="1"/>
  <c r="BM3490" i="1" s="1"/>
  <c r="BL3489" i="1"/>
  <c r="BM3489" i="1" s="1"/>
  <c r="BL3488" i="1"/>
  <c r="BM3488" i="1" s="1"/>
  <c r="BL3487" i="1"/>
  <c r="BM3487" i="1" s="1"/>
  <c r="AS3486" i="1"/>
  <c r="AB3486" i="1"/>
  <c r="Z3486" i="1"/>
  <c r="X3486" i="1"/>
  <c r="V3486" i="1"/>
  <c r="BL3485" i="1"/>
  <c r="BM3485" i="1" s="1"/>
  <c r="BK3484" i="1"/>
  <c r="BI3484" i="1"/>
  <c r="BG3484" i="1"/>
  <c r="BE3484" i="1"/>
  <c r="BC3484" i="1"/>
  <c r="BA3484" i="1"/>
  <c r="AY3484" i="1"/>
  <c r="AW3484" i="1"/>
  <c r="AU3484" i="1"/>
  <c r="AS3484" i="1"/>
  <c r="AM3484" i="1"/>
  <c r="AI3484" i="1"/>
  <c r="AG3484" i="1"/>
  <c r="AE3484" i="1"/>
  <c r="AC3484" i="1"/>
  <c r="AB3484" i="1"/>
  <c r="Z3484" i="1"/>
  <c r="X3484" i="1"/>
  <c r="V3484" i="1"/>
  <c r="AS3483" i="1"/>
  <c r="AG3483" i="1"/>
  <c r="AC3483" i="1"/>
  <c r="AB3483" i="1"/>
  <c r="Z3483" i="1"/>
  <c r="X3483" i="1"/>
  <c r="V3483" i="1"/>
  <c r="BL3482" i="1"/>
  <c r="BM3482" i="1" s="1"/>
  <c r="BK3481" i="1"/>
  <c r="BI3481" i="1"/>
  <c r="BG3481" i="1"/>
  <c r="BE3481" i="1"/>
  <c r="BC3481" i="1"/>
  <c r="BA3481" i="1"/>
  <c r="AY3481" i="1"/>
  <c r="AW3481" i="1"/>
  <c r="AU3481" i="1"/>
  <c r="AS3481" i="1"/>
  <c r="AM3481" i="1"/>
  <c r="AI3481" i="1"/>
  <c r="AG3481" i="1"/>
  <c r="AE3481" i="1"/>
  <c r="AC3481" i="1"/>
  <c r="AB3481" i="1"/>
  <c r="Z3481" i="1"/>
  <c r="X3481" i="1"/>
  <c r="V3481" i="1"/>
  <c r="BL3480" i="1"/>
  <c r="BM3480" i="1" s="1"/>
  <c r="AS3479" i="1"/>
  <c r="AC3479" i="1"/>
  <c r="AB3479" i="1"/>
  <c r="Z3479" i="1"/>
  <c r="X3479" i="1"/>
  <c r="V3479" i="1"/>
  <c r="BL3478" i="1"/>
  <c r="BM3478" i="1" s="1"/>
  <c r="AB3477" i="1"/>
  <c r="Z3477" i="1"/>
  <c r="X3477" i="1"/>
  <c r="V3477" i="1"/>
  <c r="BL3476" i="1"/>
  <c r="BM3476" i="1" s="1"/>
  <c r="BL3475" i="1"/>
  <c r="BM3475" i="1" s="1"/>
  <c r="BL3474" i="1"/>
  <c r="BM3474" i="1" s="1"/>
  <c r="BL3473" i="1"/>
  <c r="BM3473" i="1" s="1"/>
  <c r="AS3472" i="1"/>
  <c r="AB3472" i="1"/>
  <c r="Z3472" i="1"/>
  <c r="X3472" i="1"/>
  <c r="V3472" i="1"/>
  <c r="BL3471" i="1"/>
  <c r="BM3471" i="1" s="1"/>
  <c r="AS3470" i="1"/>
  <c r="BL3470" i="1" s="1"/>
  <c r="BM3470" i="1" s="1"/>
  <c r="BL3469" i="1"/>
  <c r="BM3469" i="1" s="1"/>
  <c r="BL3468" i="1"/>
  <c r="BM3468" i="1" s="1"/>
  <c r="AS3467" i="1"/>
  <c r="BL3467" i="1" s="1"/>
  <c r="BM3467" i="1" s="1"/>
  <c r="BL3466" i="1"/>
  <c r="BM3466" i="1" s="1"/>
  <c r="BL3465" i="1"/>
  <c r="BM3465" i="1" s="1"/>
  <c r="AC3464" i="1"/>
  <c r="AB3464" i="1"/>
  <c r="Z3464" i="1"/>
  <c r="X3464" i="1"/>
  <c r="V3464" i="1"/>
  <c r="BL3463" i="1"/>
  <c r="BM3463" i="1" s="1"/>
  <c r="BK3462" i="1"/>
  <c r="BI3462" i="1"/>
  <c r="BG3462" i="1"/>
  <c r="BE3462" i="1"/>
  <c r="BC3462" i="1"/>
  <c r="BA3462" i="1"/>
  <c r="AY3462" i="1"/>
  <c r="AW3462" i="1"/>
  <c r="AU3462" i="1"/>
  <c r="AS3462" i="1"/>
  <c r="AM3462" i="1"/>
  <c r="AI3462" i="1"/>
  <c r="AG3462" i="1"/>
  <c r="AE3462" i="1"/>
  <c r="AC3462" i="1"/>
  <c r="AB3462" i="1"/>
  <c r="Z3462" i="1"/>
  <c r="X3462" i="1"/>
  <c r="V3462" i="1"/>
  <c r="BL3461" i="1"/>
  <c r="BM3461" i="1" s="1"/>
  <c r="AS3460" i="1"/>
  <c r="AB3460" i="1"/>
  <c r="Z3460" i="1"/>
  <c r="X3460" i="1"/>
  <c r="V3460" i="1"/>
  <c r="AB3459" i="1"/>
  <c r="Z3459" i="1"/>
  <c r="X3459" i="1"/>
  <c r="V3459" i="1"/>
  <c r="BL3458" i="1"/>
  <c r="BM3458" i="1" s="1"/>
  <c r="BL3457" i="1"/>
  <c r="BM3457" i="1" s="1"/>
  <c r="BK3456" i="1"/>
  <c r="BI3456" i="1"/>
  <c r="BG3456" i="1"/>
  <c r="BE3456" i="1"/>
  <c r="BC3456" i="1"/>
  <c r="BA3456" i="1"/>
  <c r="AY3456" i="1"/>
  <c r="AW3456" i="1"/>
  <c r="AU3456" i="1"/>
  <c r="AS3456" i="1"/>
  <c r="AM3456" i="1"/>
  <c r="AI3456" i="1"/>
  <c r="AG3456" i="1"/>
  <c r="AE3456" i="1"/>
  <c r="AC3456" i="1"/>
  <c r="AB3456" i="1"/>
  <c r="Z3456" i="1"/>
  <c r="X3456" i="1"/>
  <c r="V3456" i="1"/>
  <c r="BK3455" i="1"/>
  <c r="BI3455" i="1"/>
  <c r="BG3455" i="1"/>
  <c r="BE3455" i="1"/>
  <c r="BC3455" i="1"/>
  <c r="BA3455" i="1"/>
  <c r="AY3455" i="1"/>
  <c r="AW3455" i="1"/>
  <c r="AU3455" i="1"/>
  <c r="AS3455" i="1"/>
  <c r="AM3455" i="1"/>
  <c r="AI3455" i="1"/>
  <c r="AG3455" i="1"/>
  <c r="AE3455" i="1"/>
  <c r="AC3455" i="1"/>
  <c r="AB3455" i="1"/>
  <c r="Z3455" i="1"/>
  <c r="X3455" i="1"/>
  <c r="V3455" i="1"/>
  <c r="BL3454" i="1"/>
  <c r="BM3454" i="1" s="1"/>
  <c r="BL3453" i="1"/>
  <c r="BM3453" i="1" s="1"/>
  <c r="AB3452" i="1"/>
  <c r="Z3452" i="1"/>
  <c r="X3452" i="1"/>
  <c r="V3452" i="1"/>
  <c r="BL3451" i="1"/>
  <c r="BM3451" i="1" s="1"/>
  <c r="BL3450" i="1"/>
  <c r="BM3450" i="1" s="1"/>
  <c r="AB3449" i="1"/>
  <c r="Z3449" i="1"/>
  <c r="X3449" i="1"/>
  <c r="V3449" i="1"/>
  <c r="AS3448" i="1"/>
  <c r="BL3448" i="1" s="1"/>
  <c r="BM3448" i="1" s="1"/>
  <c r="AS3447" i="1"/>
  <c r="AG3447" i="1"/>
  <c r="AC3447" i="1"/>
  <c r="AB3447" i="1"/>
  <c r="Z3447" i="1"/>
  <c r="X3447" i="1"/>
  <c r="V3447" i="1"/>
  <c r="AS3446" i="1"/>
  <c r="AB3446" i="1"/>
  <c r="Z3446" i="1"/>
  <c r="X3446" i="1"/>
  <c r="V3446" i="1"/>
  <c r="S3446" i="1"/>
  <c r="AS3445" i="1"/>
  <c r="BL3445" i="1" s="1"/>
  <c r="BM3445" i="1" s="1"/>
  <c r="BL3444" i="1"/>
  <c r="BM3444" i="1" s="1"/>
  <c r="BL3443" i="1"/>
  <c r="BM3443" i="1" s="1"/>
  <c r="BL3442" i="1"/>
  <c r="BM3442" i="1" s="1"/>
  <c r="BL3441" i="1"/>
  <c r="BM3441" i="1" s="1"/>
  <c r="AS3440" i="1"/>
  <c r="AG3440" i="1"/>
  <c r="AC3440" i="1"/>
  <c r="AB3440" i="1"/>
  <c r="Z3440" i="1"/>
  <c r="X3440" i="1"/>
  <c r="V3440" i="1"/>
  <c r="BK3439" i="1"/>
  <c r="BI3439" i="1"/>
  <c r="BG3439" i="1"/>
  <c r="BE3439" i="1"/>
  <c r="BC3439" i="1"/>
  <c r="BA3439" i="1"/>
  <c r="AY3439" i="1"/>
  <c r="AW3439" i="1"/>
  <c r="AU3439" i="1"/>
  <c r="AS3439" i="1"/>
  <c r="AM3439" i="1"/>
  <c r="AI3439" i="1"/>
  <c r="AG3439" i="1"/>
  <c r="AE3439" i="1"/>
  <c r="AC3439" i="1"/>
  <c r="AB3439" i="1"/>
  <c r="Z3439" i="1"/>
  <c r="X3439" i="1"/>
  <c r="V3439" i="1"/>
  <c r="BK3438" i="1"/>
  <c r="BI3438" i="1"/>
  <c r="BG3438" i="1"/>
  <c r="BE3438" i="1"/>
  <c r="BC3438" i="1"/>
  <c r="BA3438" i="1"/>
  <c r="AY3438" i="1"/>
  <c r="AW3438" i="1"/>
  <c r="AU3438" i="1"/>
  <c r="AS3438" i="1"/>
  <c r="AM3438" i="1"/>
  <c r="AI3438" i="1"/>
  <c r="AG3438" i="1"/>
  <c r="AE3438" i="1"/>
  <c r="AC3438" i="1"/>
  <c r="AB3438" i="1"/>
  <c r="Z3438" i="1"/>
  <c r="X3438" i="1"/>
  <c r="V3438" i="1"/>
  <c r="BL3437" i="1"/>
  <c r="BM3437" i="1" s="1"/>
  <c r="BL3436" i="1"/>
  <c r="BM3436" i="1" s="1"/>
  <c r="AS3435" i="1"/>
  <c r="BL3435" i="1" s="1"/>
  <c r="BM3435" i="1" s="1"/>
  <c r="AS3434" i="1"/>
  <c r="AG3434" i="1"/>
  <c r="AC3434" i="1"/>
  <c r="AB3434" i="1"/>
  <c r="Z3434" i="1"/>
  <c r="X3434" i="1"/>
  <c r="V3434" i="1"/>
  <c r="S3434" i="1"/>
  <c r="BL3433" i="1"/>
  <c r="BM3433" i="1" s="1"/>
  <c r="BL3432" i="1"/>
  <c r="BM3432" i="1" s="1"/>
  <c r="BL3431" i="1"/>
  <c r="BM3431" i="1" s="1"/>
  <c r="AB3430" i="1"/>
  <c r="Z3430" i="1"/>
  <c r="X3430" i="1"/>
  <c r="V3430" i="1"/>
  <c r="S3430" i="1"/>
  <c r="BL3429" i="1"/>
  <c r="BM3429" i="1" s="1"/>
  <c r="BL3428" i="1"/>
  <c r="BM3428" i="1" s="1"/>
  <c r="BL3427" i="1"/>
  <c r="BM3427" i="1" s="1"/>
  <c r="BL3426" i="1"/>
  <c r="BM3426" i="1" s="1"/>
  <c r="AS3425" i="1"/>
  <c r="BL3425" i="1" s="1"/>
  <c r="BM3425" i="1" s="1"/>
  <c r="BL3424" i="1"/>
  <c r="BM3424" i="1" s="1"/>
  <c r="AS3423" i="1"/>
  <c r="BL3423" i="1" s="1"/>
  <c r="BM3423" i="1" s="1"/>
  <c r="BL3422" i="1"/>
  <c r="BM3422" i="1" s="1"/>
  <c r="BL3421" i="1"/>
  <c r="BM3421" i="1" s="1"/>
  <c r="BL3420" i="1"/>
  <c r="BM3420" i="1" s="1"/>
  <c r="BL3419" i="1"/>
  <c r="BM3419" i="1" s="1"/>
  <c r="BL3418" i="1"/>
  <c r="BM3418" i="1" s="1"/>
  <c r="BL3417" i="1"/>
  <c r="BM3417" i="1" s="1"/>
  <c r="AB3416" i="1"/>
  <c r="Z3416" i="1"/>
  <c r="X3416" i="1"/>
  <c r="V3416" i="1"/>
  <c r="AS3415" i="1"/>
  <c r="BL3415" i="1" s="1"/>
  <c r="BM3415" i="1" s="1"/>
  <c r="BL3414" i="1"/>
  <c r="BM3414" i="1" s="1"/>
  <c r="BL3413" i="1"/>
  <c r="BM3413" i="1" s="1"/>
  <c r="BL3412" i="1"/>
  <c r="BM3412" i="1" s="1"/>
  <c r="BL3411" i="1"/>
  <c r="BM3411" i="1" s="1"/>
  <c r="BL3410" i="1"/>
  <c r="BM3410" i="1" s="1"/>
  <c r="BL3409" i="1"/>
  <c r="BM3409" i="1" s="1"/>
  <c r="AS3408" i="1"/>
  <c r="BL3408" i="1" s="1"/>
  <c r="BM3408" i="1" s="1"/>
  <c r="BL3407" i="1"/>
  <c r="BM3407" i="1" s="1"/>
  <c r="BL3406" i="1"/>
  <c r="BM3406" i="1" s="1"/>
  <c r="AS3405" i="1"/>
  <c r="BL3405" i="1" s="1"/>
  <c r="BM3405" i="1" s="1"/>
  <c r="BL3404" i="1"/>
  <c r="BM3404" i="1" s="1"/>
  <c r="BL3403" i="1"/>
  <c r="BM3403" i="1" s="1"/>
  <c r="BL3402" i="1"/>
  <c r="BM3402" i="1" s="1"/>
  <c r="AS3401" i="1"/>
  <c r="BL3401" i="1" s="1"/>
  <c r="BM3401" i="1" s="1"/>
  <c r="BL3400" i="1"/>
  <c r="BM3400" i="1" s="1"/>
  <c r="BL3399" i="1"/>
  <c r="BM3399" i="1" s="1"/>
  <c r="BL3398" i="1"/>
  <c r="BM3398" i="1" s="1"/>
  <c r="AS3397" i="1"/>
  <c r="AC3397" i="1"/>
  <c r="AB3397" i="1"/>
  <c r="Z3397" i="1"/>
  <c r="X3397" i="1"/>
  <c r="V3397" i="1"/>
  <c r="BL3396" i="1"/>
  <c r="BM3396" i="1" s="1"/>
  <c r="BL3395" i="1"/>
  <c r="BM3395" i="1" s="1"/>
  <c r="AC3394" i="1"/>
  <c r="AB3394" i="1"/>
  <c r="Z3394" i="1"/>
  <c r="X3394" i="1"/>
  <c r="V3394" i="1"/>
  <c r="AS3393" i="1"/>
  <c r="AC3393" i="1"/>
  <c r="AB3393" i="1"/>
  <c r="Z3393" i="1"/>
  <c r="X3393" i="1"/>
  <c r="V3393" i="1"/>
  <c r="BL3392" i="1"/>
  <c r="BM3392" i="1" s="1"/>
  <c r="BL3391" i="1"/>
  <c r="BM3391" i="1" s="1"/>
  <c r="BK3390" i="1"/>
  <c r="BI3390" i="1"/>
  <c r="BG3390" i="1"/>
  <c r="BE3390" i="1"/>
  <c r="BC3390" i="1"/>
  <c r="BA3390" i="1"/>
  <c r="AY3390" i="1"/>
  <c r="AW3390" i="1"/>
  <c r="AU3390" i="1"/>
  <c r="AS3390" i="1"/>
  <c r="AM3390" i="1"/>
  <c r="AI3390" i="1"/>
  <c r="AG3390" i="1"/>
  <c r="AE3390" i="1"/>
  <c r="AC3390" i="1"/>
  <c r="AB3390" i="1"/>
  <c r="Z3390" i="1"/>
  <c r="X3390" i="1"/>
  <c r="V3390" i="1"/>
  <c r="S3390" i="1"/>
  <c r="BL3389" i="1"/>
  <c r="BM3389" i="1" s="1"/>
  <c r="AS3388" i="1"/>
  <c r="AB3388" i="1"/>
  <c r="Z3388" i="1"/>
  <c r="X3388" i="1"/>
  <c r="V3388" i="1"/>
  <c r="AS3387" i="1"/>
  <c r="BL3387" i="1" s="1"/>
  <c r="BM3387" i="1" s="1"/>
  <c r="BL3386" i="1"/>
  <c r="BM3386" i="1" s="1"/>
  <c r="AB3385" i="1"/>
  <c r="Z3385" i="1"/>
  <c r="X3385" i="1"/>
  <c r="V3385" i="1"/>
  <c r="AS3384" i="1"/>
  <c r="AG3384" i="1"/>
  <c r="AC3384" i="1"/>
  <c r="AB3384" i="1"/>
  <c r="Z3384" i="1"/>
  <c r="X3384" i="1"/>
  <c r="V3384" i="1"/>
  <c r="BL3383" i="1"/>
  <c r="BM3383" i="1" s="1"/>
  <c r="BL3382" i="1"/>
  <c r="BM3382" i="1" s="1"/>
  <c r="BL3381" i="1"/>
  <c r="BM3381" i="1" s="1"/>
  <c r="BL3380" i="1"/>
  <c r="BM3380" i="1" s="1"/>
  <c r="BL3379" i="1"/>
  <c r="BM3379" i="1" s="1"/>
  <c r="BL3378" i="1"/>
  <c r="BM3378" i="1" s="1"/>
  <c r="BL3377" i="1"/>
  <c r="BM3377" i="1" s="1"/>
  <c r="AS3376" i="1"/>
  <c r="AB3376" i="1"/>
  <c r="Z3376" i="1"/>
  <c r="X3376" i="1"/>
  <c r="V3376" i="1"/>
  <c r="AS3375" i="1"/>
  <c r="BL3375" i="1" s="1"/>
  <c r="BM3375" i="1" s="1"/>
  <c r="AS3374" i="1"/>
  <c r="AB3374" i="1"/>
  <c r="Z3374" i="1"/>
  <c r="X3374" i="1"/>
  <c r="V3374" i="1"/>
  <c r="BL3373" i="1"/>
  <c r="BM3373" i="1" s="1"/>
  <c r="BL3372" i="1"/>
  <c r="BM3372" i="1" s="1"/>
  <c r="BL3371" i="1"/>
  <c r="BM3371" i="1" s="1"/>
  <c r="BL3370" i="1"/>
  <c r="BM3370" i="1" s="1"/>
  <c r="BL3369" i="1"/>
  <c r="BM3369" i="1" s="1"/>
  <c r="AS3368" i="1"/>
  <c r="BL3368" i="1" s="1"/>
  <c r="BM3368" i="1" s="1"/>
  <c r="BL3367" i="1"/>
  <c r="BM3367" i="1" s="1"/>
  <c r="BL3366" i="1"/>
  <c r="BM3366" i="1" s="1"/>
  <c r="BL3365" i="1"/>
  <c r="BM3365" i="1" s="1"/>
  <c r="AB3364" i="1"/>
  <c r="Z3364" i="1"/>
  <c r="X3364" i="1"/>
  <c r="V3364" i="1"/>
  <c r="S3364" i="1"/>
  <c r="BL3363" i="1"/>
  <c r="BM3363" i="1" s="1"/>
  <c r="BL3362" i="1"/>
  <c r="BM3362" i="1" s="1"/>
  <c r="BL3361" i="1"/>
  <c r="BM3361" i="1" s="1"/>
  <c r="AS3360" i="1"/>
  <c r="BL3360" i="1" s="1"/>
  <c r="BM3360" i="1" s="1"/>
  <c r="BL3359" i="1"/>
  <c r="BM3359" i="1" s="1"/>
  <c r="BL3358" i="1"/>
  <c r="BM3358" i="1" s="1"/>
  <c r="AS3357" i="1"/>
  <c r="AB3357" i="1"/>
  <c r="Z3357" i="1"/>
  <c r="X3357" i="1"/>
  <c r="V3357" i="1"/>
  <c r="BL3356" i="1"/>
  <c r="BM3356" i="1" s="1"/>
  <c r="BL3355" i="1"/>
  <c r="BM3355" i="1" s="1"/>
  <c r="AS3354" i="1"/>
  <c r="BL3354" i="1" s="1"/>
  <c r="BM3354" i="1" s="1"/>
  <c r="BL3353" i="1"/>
  <c r="BM3353" i="1" s="1"/>
  <c r="BL3352" i="1"/>
  <c r="BM3352" i="1" s="1"/>
  <c r="BL3351" i="1"/>
  <c r="BM3351" i="1" s="1"/>
  <c r="BL3350" i="1"/>
  <c r="BM3350" i="1" s="1"/>
  <c r="BL3349" i="1"/>
  <c r="BM3349" i="1" s="1"/>
  <c r="BL3348" i="1"/>
  <c r="BM3348" i="1" s="1"/>
  <c r="AS3347" i="1"/>
  <c r="AC3347" i="1"/>
  <c r="AB3347" i="1"/>
  <c r="Z3347" i="1"/>
  <c r="X3347" i="1"/>
  <c r="V3347" i="1"/>
  <c r="BL3346" i="1"/>
  <c r="BM3346" i="1" s="1"/>
  <c r="AS3345" i="1"/>
  <c r="BL3345" i="1" s="1"/>
  <c r="BM3345" i="1" s="1"/>
  <c r="AS3344" i="1"/>
  <c r="BL3344" i="1" s="1"/>
  <c r="BM3344" i="1" s="1"/>
  <c r="BL3343" i="1"/>
  <c r="BM3343" i="1" s="1"/>
  <c r="BL3342" i="1"/>
  <c r="BM3342" i="1" s="1"/>
  <c r="BL3341" i="1"/>
  <c r="BM3341" i="1" s="1"/>
  <c r="BL3340" i="1"/>
  <c r="BM3340" i="1" s="1"/>
  <c r="BL3339" i="1"/>
  <c r="BM3339" i="1" s="1"/>
  <c r="BL3338" i="1"/>
  <c r="BM3338" i="1" s="1"/>
  <c r="BL3337" i="1"/>
  <c r="BM3337" i="1" s="1"/>
  <c r="BL3336" i="1"/>
  <c r="BM3336" i="1" s="1"/>
  <c r="AS3335" i="1"/>
  <c r="AG3335" i="1"/>
  <c r="AC3335" i="1"/>
  <c r="AB3335" i="1"/>
  <c r="Z3335" i="1"/>
  <c r="X3335" i="1"/>
  <c r="V3335" i="1"/>
  <c r="BL3334" i="1"/>
  <c r="BM3334" i="1" s="1"/>
  <c r="BL3333" i="1"/>
  <c r="BM3333" i="1" s="1"/>
  <c r="AS3332" i="1"/>
  <c r="BL3332" i="1" s="1"/>
  <c r="BM3332" i="1" s="1"/>
  <c r="BL3331" i="1"/>
  <c r="BM3331" i="1" s="1"/>
  <c r="BL3330" i="1"/>
  <c r="BM3330" i="1" s="1"/>
  <c r="BL3329" i="1"/>
  <c r="BM3329" i="1" s="1"/>
  <c r="AS3328" i="1"/>
  <c r="AB3328" i="1"/>
  <c r="Z3328" i="1"/>
  <c r="X3328" i="1"/>
  <c r="V3328" i="1"/>
  <c r="AS3327" i="1"/>
  <c r="BL3327" i="1" s="1"/>
  <c r="BM3327" i="1" s="1"/>
  <c r="BL3326" i="1"/>
  <c r="BM3326" i="1" s="1"/>
  <c r="BK3325" i="1"/>
  <c r="BI3325" i="1"/>
  <c r="BG3325" i="1"/>
  <c r="BE3325" i="1"/>
  <c r="BC3325" i="1"/>
  <c r="BA3325" i="1"/>
  <c r="AY3325" i="1"/>
  <c r="AW3325" i="1"/>
  <c r="AU3325" i="1"/>
  <c r="AS3325" i="1"/>
  <c r="AM3325" i="1"/>
  <c r="AI3325" i="1"/>
  <c r="AG3325" i="1"/>
  <c r="AE3325" i="1"/>
  <c r="AC3325" i="1"/>
  <c r="AB3325" i="1"/>
  <c r="Z3325" i="1"/>
  <c r="X3325" i="1"/>
  <c r="V3325" i="1"/>
  <c r="BL3324" i="1"/>
  <c r="BM3324" i="1" s="1"/>
  <c r="BL3323" i="1"/>
  <c r="BM3323" i="1" s="1"/>
  <c r="BL3322" i="1"/>
  <c r="BM3322" i="1" s="1"/>
  <c r="BL3321" i="1"/>
  <c r="BM3321" i="1" s="1"/>
  <c r="BK3320" i="1"/>
  <c r="BI3320" i="1"/>
  <c r="BG3320" i="1"/>
  <c r="BE3320" i="1"/>
  <c r="BC3320" i="1"/>
  <c r="BA3320" i="1"/>
  <c r="AY3320" i="1"/>
  <c r="AW3320" i="1"/>
  <c r="AU3320" i="1"/>
  <c r="AS3320" i="1"/>
  <c r="AM3320" i="1"/>
  <c r="AI3320" i="1"/>
  <c r="AG3320" i="1"/>
  <c r="AE3320" i="1"/>
  <c r="AC3320" i="1"/>
  <c r="AB3320" i="1"/>
  <c r="Z3320" i="1"/>
  <c r="X3320" i="1"/>
  <c r="V3320" i="1"/>
  <c r="BL3319" i="1"/>
  <c r="BM3319" i="1" s="1"/>
  <c r="BL3318" i="1"/>
  <c r="BM3318" i="1" s="1"/>
  <c r="BL3317" i="1"/>
  <c r="BM3317" i="1" s="1"/>
  <c r="BL3316" i="1"/>
  <c r="BM3316" i="1" s="1"/>
  <c r="BL3315" i="1"/>
  <c r="BM3315" i="1" s="1"/>
  <c r="BL3314" i="1"/>
  <c r="BM3314" i="1" s="1"/>
  <c r="BL3313" i="1"/>
  <c r="BM3313" i="1" s="1"/>
  <c r="BL3312" i="1"/>
  <c r="BM3312" i="1" s="1"/>
  <c r="BL3311" i="1"/>
  <c r="BM3311" i="1" s="1"/>
  <c r="BL3310" i="1"/>
  <c r="BM3310" i="1" s="1"/>
  <c r="AB3309" i="1"/>
  <c r="Z3309" i="1"/>
  <c r="X3309" i="1"/>
  <c r="V3309" i="1"/>
  <c r="S3309" i="1"/>
  <c r="AS3308" i="1"/>
  <c r="BL3308" i="1" s="1"/>
  <c r="BM3308" i="1" s="1"/>
  <c r="AB3307" i="1"/>
  <c r="Z3307" i="1"/>
  <c r="X3307" i="1"/>
  <c r="V3307" i="1"/>
  <c r="BL3306" i="1"/>
  <c r="BM3306" i="1" s="1"/>
  <c r="BL3305" i="1"/>
  <c r="BM3305" i="1" s="1"/>
  <c r="BL3304" i="1"/>
  <c r="BM3304" i="1" s="1"/>
  <c r="BL3303" i="1"/>
  <c r="BM3303" i="1" s="1"/>
  <c r="BL3302" i="1"/>
  <c r="BM3302" i="1" s="1"/>
  <c r="AS3301" i="1"/>
  <c r="BL3301" i="1" s="1"/>
  <c r="BM3301" i="1" s="1"/>
  <c r="BL3300" i="1"/>
  <c r="BM3300" i="1" s="1"/>
  <c r="AG3299" i="1"/>
  <c r="AC3299" i="1"/>
  <c r="AB3299" i="1"/>
  <c r="Z3299" i="1"/>
  <c r="X3299" i="1"/>
  <c r="V3299" i="1"/>
  <c r="BL3298" i="1"/>
  <c r="BM3298" i="1" s="1"/>
  <c r="BL3297" i="1"/>
  <c r="BM3297" i="1" s="1"/>
  <c r="BL3296" i="1"/>
  <c r="BM3296" i="1" s="1"/>
  <c r="BL3295" i="1"/>
  <c r="BM3295" i="1" s="1"/>
  <c r="BL3294" i="1"/>
  <c r="BM3294" i="1" s="1"/>
  <c r="BL3293" i="1"/>
  <c r="BM3293" i="1" s="1"/>
  <c r="BL3292" i="1"/>
  <c r="BM3292" i="1" s="1"/>
  <c r="BL3291" i="1"/>
  <c r="BM3291" i="1" s="1"/>
  <c r="BL3290" i="1"/>
  <c r="BM3290" i="1" s="1"/>
  <c r="BL3289" i="1"/>
  <c r="BM3289" i="1" s="1"/>
  <c r="BL3288" i="1"/>
  <c r="BM3288" i="1" s="1"/>
  <c r="BL3287" i="1"/>
  <c r="BM3287" i="1" s="1"/>
  <c r="BL3286" i="1"/>
  <c r="BM3286" i="1" s="1"/>
  <c r="AB3285" i="1"/>
  <c r="Z3285" i="1"/>
  <c r="X3285" i="1"/>
  <c r="V3285" i="1"/>
  <c r="BL3284" i="1"/>
  <c r="BM3284" i="1" s="1"/>
  <c r="BL3283" i="1"/>
  <c r="BM3283" i="1" s="1"/>
  <c r="BL3282" i="1"/>
  <c r="BM3282" i="1" s="1"/>
  <c r="BL3281" i="1"/>
  <c r="BM3281" i="1" s="1"/>
  <c r="AS3280" i="1"/>
  <c r="AG3280" i="1"/>
  <c r="AC3280" i="1"/>
  <c r="AB3280" i="1"/>
  <c r="Z3280" i="1"/>
  <c r="X3280" i="1"/>
  <c r="V3280" i="1"/>
  <c r="AS3279" i="1"/>
  <c r="BL3279" i="1" s="1"/>
  <c r="BM3279" i="1" s="1"/>
  <c r="BL3278" i="1"/>
  <c r="BM3278" i="1" s="1"/>
  <c r="AS3277" i="1"/>
  <c r="AG3277" i="1"/>
  <c r="AC3277" i="1"/>
  <c r="AB3277" i="1"/>
  <c r="Z3277" i="1"/>
  <c r="X3277" i="1"/>
  <c r="V3277" i="1"/>
  <c r="AS3276" i="1"/>
  <c r="BL3276" i="1" s="1"/>
  <c r="BM3276" i="1" s="1"/>
  <c r="BL3275" i="1"/>
  <c r="BM3275" i="1" s="1"/>
  <c r="BL3274" i="1"/>
  <c r="BM3274" i="1" s="1"/>
  <c r="AB3273" i="1"/>
  <c r="Z3273" i="1"/>
  <c r="X3273" i="1"/>
  <c r="V3273" i="1"/>
  <c r="BL3272" i="1"/>
  <c r="BM3272" i="1" s="1"/>
  <c r="AS3271" i="1"/>
  <c r="BL3271" i="1" s="1"/>
  <c r="BM3271" i="1" s="1"/>
  <c r="BL3270" i="1"/>
  <c r="BM3270" i="1" s="1"/>
  <c r="AS3269" i="1"/>
  <c r="BL3269" i="1" s="1"/>
  <c r="BM3269" i="1" s="1"/>
  <c r="AS3268" i="1"/>
  <c r="AB3268" i="1"/>
  <c r="Z3268" i="1"/>
  <c r="X3268" i="1"/>
  <c r="V3268" i="1"/>
  <c r="AS3267" i="1"/>
  <c r="AB3267" i="1"/>
  <c r="Z3267" i="1"/>
  <c r="X3267" i="1"/>
  <c r="V3267" i="1"/>
  <c r="AB3266" i="1"/>
  <c r="Z3266" i="1"/>
  <c r="X3266" i="1"/>
  <c r="V3266" i="1"/>
  <c r="BL3265" i="1"/>
  <c r="BM3265" i="1" s="1"/>
  <c r="AB3264" i="1"/>
  <c r="Z3264" i="1"/>
  <c r="X3264" i="1"/>
  <c r="V3264" i="1"/>
  <c r="AS3263" i="1"/>
  <c r="AB3263" i="1"/>
  <c r="Z3263" i="1"/>
  <c r="X3263" i="1"/>
  <c r="V3263" i="1"/>
  <c r="AS3262" i="1"/>
  <c r="BL3262" i="1" s="1"/>
  <c r="BM3262" i="1" s="1"/>
  <c r="BL3261" i="1"/>
  <c r="BM3261" i="1" s="1"/>
  <c r="BL3260" i="1"/>
  <c r="BM3260" i="1" s="1"/>
  <c r="BL3259" i="1"/>
  <c r="BM3259" i="1" s="1"/>
  <c r="BL3258" i="1"/>
  <c r="BM3258" i="1" s="1"/>
  <c r="AB3257" i="1"/>
  <c r="Z3257" i="1"/>
  <c r="X3257" i="1"/>
  <c r="V3257" i="1"/>
  <c r="BL3256" i="1"/>
  <c r="BM3256" i="1" s="1"/>
  <c r="AS3255" i="1"/>
  <c r="AC3255" i="1"/>
  <c r="AS3254" i="1"/>
  <c r="BL3254" i="1" s="1"/>
  <c r="BM3254" i="1" s="1"/>
  <c r="BL3253" i="1"/>
  <c r="BM3253" i="1" s="1"/>
  <c r="BL3252" i="1"/>
  <c r="BM3252" i="1" s="1"/>
  <c r="BL3251" i="1"/>
  <c r="BM3251" i="1" s="1"/>
  <c r="AS3250" i="1"/>
  <c r="AG3250" i="1"/>
  <c r="AC3250" i="1"/>
  <c r="AB3250" i="1"/>
  <c r="Z3250" i="1"/>
  <c r="X3250" i="1"/>
  <c r="V3250" i="1"/>
  <c r="BL3249" i="1"/>
  <c r="BM3249" i="1" s="1"/>
  <c r="BL3248" i="1"/>
  <c r="BM3248" i="1" s="1"/>
  <c r="BL3247" i="1"/>
  <c r="BM3247" i="1" s="1"/>
  <c r="AS3246" i="1"/>
  <c r="AG3246" i="1"/>
  <c r="AC3246" i="1"/>
  <c r="AB3246" i="1"/>
  <c r="Z3246" i="1"/>
  <c r="X3246" i="1"/>
  <c r="V3246" i="1"/>
  <c r="BK3245" i="1"/>
  <c r="BI3245" i="1"/>
  <c r="BG3245" i="1"/>
  <c r="BE3245" i="1"/>
  <c r="BC3245" i="1"/>
  <c r="BA3245" i="1"/>
  <c r="AY3245" i="1"/>
  <c r="AW3245" i="1"/>
  <c r="AU3245" i="1"/>
  <c r="AS3245" i="1"/>
  <c r="AM3245" i="1"/>
  <c r="AI3245" i="1"/>
  <c r="AG3245" i="1"/>
  <c r="AE3245" i="1"/>
  <c r="AC3245" i="1"/>
  <c r="AB3245" i="1"/>
  <c r="Z3245" i="1"/>
  <c r="X3245" i="1"/>
  <c r="V3245" i="1"/>
  <c r="AC3244" i="1"/>
  <c r="AB3244" i="1"/>
  <c r="Z3244" i="1"/>
  <c r="X3244" i="1"/>
  <c r="V3244" i="1"/>
  <c r="AB3243" i="1"/>
  <c r="Z3243" i="1"/>
  <c r="X3243" i="1"/>
  <c r="V3243" i="1"/>
  <c r="S3243" i="1"/>
  <c r="AS3242" i="1"/>
  <c r="BL3242" i="1" s="1"/>
  <c r="BM3242" i="1" s="1"/>
  <c r="BL3241" i="1"/>
  <c r="BM3241" i="1" s="1"/>
  <c r="BL3240" i="1"/>
  <c r="BM3240" i="1" s="1"/>
  <c r="AB3239" i="1"/>
  <c r="Z3239" i="1"/>
  <c r="X3239" i="1"/>
  <c r="V3239" i="1"/>
  <c r="S3239" i="1"/>
  <c r="BK3238" i="1"/>
  <c r="BI3238" i="1"/>
  <c r="BG3238" i="1"/>
  <c r="BE3238" i="1"/>
  <c r="BC3238" i="1"/>
  <c r="BA3238" i="1"/>
  <c r="AY3238" i="1"/>
  <c r="AW3238" i="1"/>
  <c r="AU3238" i="1"/>
  <c r="AS3238" i="1"/>
  <c r="AM3238" i="1"/>
  <c r="AI3238" i="1"/>
  <c r="AG3238" i="1"/>
  <c r="AE3238" i="1"/>
  <c r="AC3238" i="1"/>
  <c r="AB3238" i="1"/>
  <c r="Z3238" i="1"/>
  <c r="X3238" i="1"/>
  <c r="V3238" i="1"/>
  <c r="BL3237" i="1"/>
  <c r="BM3237" i="1" s="1"/>
  <c r="BL3236" i="1"/>
  <c r="BM3236" i="1" s="1"/>
  <c r="BL3235" i="1"/>
  <c r="BM3235" i="1" s="1"/>
  <c r="BL3234" i="1"/>
  <c r="BM3234" i="1" s="1"/>
  <c r="AB3233" i="1"/>
  <c r="Z3233" i="1"/>
  <c r="X3233" i="1"/>
  <c r="V3233" i="1"/>
  <c r="BL3232" i="1"/>
  <c r="BM3232" i="1" s="1"/>
  <c r="AS3231" i="1"/>
  <c r="BL3231" i="1" s="1"/>
  <c r="BM3231" i="1" s="1"/>
  <c r="BL3230" i="1"/>
  <c r="BM3230" i="1" s="1"/>
  <c r="BL3229" i="1"/>
  <c r="BM3229" i="1" s="1"/>
  <c r="AS3228" i="1"/>
  <c r="AB3228" i="1"/>
  <c r="Z3228" i="1"/>
  <c r="X3228" i="1"/>
  <c r="V3228" i="1"/>
  <c r="BL3227" i="1"/>
  <c r="BM3227" i="1" s="1"/>
  <c r="BL3226" i="1"/>
  <c r="BM3226" i="1" s="1"/>
  <c r="BL3225" i="1"/>
  <c r="BM3225" i="1" s="1"/>
  <c r="BL3224" i="1"/>
  <c r="BM3224" i="1" s="1"/>
  <c r="BL3223" i="1"/>
  <c r="BM3223" i="1" s="1"/>
  <c r="AB3222" i="1"/>
  <c r="Z3222" i="1"/>
  <c r="X3222" i="1"/>
  <c r="V3222" i="1"/>
  <c r="BL3221" i="1"/>
  <c r="BM3221" i="1" s="1"/>
  <c r="BL3220" i="1"/>
  <c r="BM3220" i="1" s="1"/>
  <c r="AS3219" i="1"/>
  <c r="BL3219" i="1" s="1"/>
  <c r="BM3219" i="1" s="1"/>
  <c r="BL3218" i="1"/>
  <c r="BM3218" i="1" s="1"/>
  <c r="BL3217" i="1"/>
  <c r="BM3217" i="1" s="1"/>
  <c r="BL3216" i="1"/>
  <c r="BM3216" i="1" s="1"/>
  <c r="BL3215" i="1"/>
  <c r="BM3215" i="1" s="1"/>
  <c r="BL3214" i="1"/>
  <c r="BM3214" i="1" s="1"/>
  <c r="BL3213" i="1"/>
  <c r="BM3213" i="1" s="1"/>
  <c r="AS3212" i="1"/>
  <c r="BL3212" i="1" s="1"/>
  <c r="BM3212" i="1" s="1"/>
  <c r="BL3211" i="1"/>
  <c r="BM3211" i="1" s="1"/>
  <c r="AB3210" i="1"/>
  <c r="Z3210" i="1"/>
  <c r="X3210" i="1"/>
  <c r="V3210" i="1"/>
  <c r="AB3209" i="1"/>
  <c r="Z3209" i="1"/>
  <c r="X3209" i="1"/>
  <c r="V3209" i="1"/>
  <c r="AS3208" i="1"/>
  <c r="BL3208" i="1" s="1"/>
  <c r="BM3208" i="1" s="1"/>
  <c r="BL3207" i="1"/>
  <c r="BM3207" i="1" s="1"/>
  <c r="AS3206" i="1"/>
  <c r="AG3206" i="1"/>
  <c r="AC3206" i="1"/>
  <c r="AB3206" i="1"/>
  <c r="Z3206" i="1"/>
  <c r="X3206" i="1"/>
  <c r="V3206" i="1"/>
  <c r="S3206" i="1"/>
  <c r="AB3205" i="1"/>
  <c r="Z3205" i="1"/>
  <c r="X3205" i="1"/>
  <c r="V3205" i="1"/>
  <c r="AS3204" i="1"/>
  <c r="BL3204" i="1" s="1"/>
  <c r="BM3204" i="1" s="1"/>
  <c r="AS3203" i="1"/>
  <c r="AB3203" i="1"/>
  <c r="Z3203" i="1"/>
  <c r="X3203" i="1"/>
  <c r="V3203" i="1"/>
  <c r="BL3202" i="1"/>
  <c r="BM3202" i="1" s="1"/>
  <c r="BL3201" i="1"/>
  <c r="BM3201" i="1" s="1"/>
  <c r="BL3200" i="1"/>
  <c r="BM3200" i="1" s="1"/>
  <c r="BL3199" i="1"/>
  <c r="BM3199" i="1" s="1"/>
  <c r="BL3198" i="1"/>
  <c r="BM3198" i="1" s="1"/>
  <c r="BL3197" i="1"/>
  <c r="BM3197" i="1" s="1"/>
  <c r="BL3196" i="1"/>
  <c r="BM3196" i="1" s="1"/>
  <c r="BL3195" i="1"/>
  <c r="BM3195" i="1" s="1"/>
  <c r="AB3194" i="1"/>
  <c r="Z3194" i="1"/>
  <c r="X3194" i="1"/>
  <c r="V3194" i="1"/>
  <c r="BL3193" i="1"/>
  <c r="BM3193" i="1" s="1"/>
  <c r="BL3192" i="1"/>
  <c r="BM3192" i="1" s="1"/>
  <c r="AS3191" i="1"/>
  <c r="BL3191" i="1" s="1"/>
  <c r="BM3191" i="1" s="1"/>
  <c r="BL3190" i="1"/>
  <c r="BM3190" i="1" s="1"/>
  <c r="BL3189" i="1"/>
  <c r="BM3189" i="1" s="1"/>
  <c r="AS3188" i="1"/>
  <c r="AC3188" i="1"/>
  <c r="AB3188" i="1"/>
  <c r="Z3188" i="1"/>
  <c r="X3188" i="1"/>
  <c r="V3188" i="1"/>
  <c r="BL3187" i="1"/>
  <c r="BM3187" i="1" s="1"/>
  <c r="AS3186" i="1"/>
  <c r="AC3186" i="1"/>
  <c r="AB3186" i="1"/>
  <c r="Z3186" i="1"/>
  <c r="X3186" i="1"/>
  <c r="V3186" i="1"/>
  <c r="BL3185" i="1"/>
  <c r="BM3185" i="1" s="1"/>
  <c r="BK3184" i="1"/>
  <c r="BI3184" i="1"/>
  <c r="BG3184" i="1"/>
  <c r="BE3184" i="1"/>
  <c r="BC3184" i="1"/>
  <c r="BA3184" i="1"/>
  <c r="AY3184" i="1"/>
  <c r="AW3184" i="1"/>
  <c r="AU3184" i="1"/>
  <c r="AS3184" i="1"/>
  <c r="AM3184" i="1"/>
  <c r="AI3184" i="1"/>
  <c r="AG3184" i="1"/>
  <c r="AE3184" i="1"/>
  <c r="AC3184" i="1"/>
  <c r="AB3184" i="1"/>
  <c r="Z3184" i="1"/>
  <c r="X3184" i="1"/>
  <c r="V3184" i="1"/>
  <c r="AS3183" i="1"/>
  <c r="AB3183" i="1"/>
  <c r="Z3183" i="1"/>
  <c r="X3183" i="1"/>
  <c r="V3183" i="1"/>
  <c r="S3183" i="1"/>
  <c r="BL3182" i="1"/>
  <c r="BM3182" i="1" s="1"/>
  <c r="AS3181" i="1"/>
  <c r="BL3181" i="1" s="1"/>
  <c r="BM3181" i="1" s="1"/>
  <c r="BL3180" i="1"/>
  <c r="BM3180" i="1" s="1"/>
  <c r="BL3179" i="1"/>
  <c r="BM3179" i="1" s="1"/>
  <c r="AS3178" i="1"/>
  <c r="AG3178" i="1"/>
  <c r="AC3178" i="1"/>
  <c r="AB3178" i="1"/>
  <c r="Z3178" i="1"/>
  <c r="X3178" i="1"/>
  <c r="V3178" i="1"/>
  <c r="BL3177" i="1"/>
  <c r="BM3177" i="1" s="1"/>
  <c r="AS3176" i="1"/>
  <c r="AB3176" i="1"/>
  <c r="Z3176" i="1"/>
  <c r="X3176" i="1"/>
  <c r="V3176" i="1"/>
  <c r="BK3175" i="1"/>
  <c r="BI3175" i="1"/>
  <c r="BG3175" i="1"/>
  <c r="BE3175" i="1"/>
  <c r="BC3175" i="1"/>
  <c r="BA3175" i="1"/>
  <c r="AY3175" i="1"/>
  <c r="AW3175" i="1"/>
  <c r="AU3175" i="1"/>
  <c r="AS3175" i="1"/>
  <c r="AM3175" i="1"/>
  <c r="AI3175" i="1"/>
  <c r="AG3175" i="1"/>
  <c r="AE3175" i="1"/>
  <c r="AC3175" i="1"/>
  <c r="AB3175" i="1"/>
  <c r="Z3175" i="1"/>
  <c r="X3175" i="1"/>
  <c r="V3175" i="1"/>
  <c r="AS3174" i="1"/>
  <c r="AG3174" i="1"/>
  <c r="AC3174" i="1"/>
  <c r="AB3174" i="1"/>
  <c r="Z3174" i="1"/>
  <c r="X3174" i="1"/>
  <c r="V3174" i="1"/>
  <c r="BL3173" i="1"/>
  <c r="BM3173" i="1" s="1"/>
  <c r="BL3172" i="1"/>
  <c r="BM3172" i="1" s="1"/>
  <c r="BL3171" i="1"/>
  <c r="BM3171" i="1" s="1"/>
  <c r="BK3170" i="1"/>
  <c r="BI3170" i="1"/>
  <c r="BG3170" i="1"/>
  <c r="BE3170" i="1"/>
  <c r="BC3170" i="1"/>
  <c r="BA3170" i="1"/>
  <c r="AY3170" i="1"/>
  <c r="AW3170" i="1"/>
  <c r="AU3170" i="1"/>
  <c r="AS3170" i="1"/>
  <c r="AM3170" i="1"/>
  <c r="AI3170" i="1"/>
  <c r="AG3170" i="1"/>
  <c r="AE3170" i="1"/>
  <c r="AC3170" i="1"/>
  <c r="AB3170" i="1"/>
  <c r="Z3170" i="1"/>
  <c r="X3170" i="1"/>
  <c r="V3170" i="1"/>
  <c r="BL3169" i="1"/>
  <c r="BM3169" i="1" s="1"/>
  <c r="BK3168" i="1"/>
  <c r="BI3168" i="1"/>
  <c r="BG3168" i="1"/>
  <c r="BE3168" i="1"/>
  <c r="BC3168" i="1"/>
  <c r="BA3168" i="1"/>
  <c r="AY3168" i="1"/>
  <c r="AW3168" i="1"/>
  <c r="AU3168" i="1"/>
  <c r="AS3168" i="1"/>
  <c r="AM3168" i="1"/>
  <c r="AI3168" i="1"/>
  <c r="AG3168" i="1"/>
  <c r="AE3168" i="1"/>
  <c r="AC3168" i="1"/>
  <c r="AB3168" i="1"/>
  <c r="Z3168" i="1"/>
  <c r="X3168" i="1"/>
  <c r="V3168" i="1"/>
  <c r="AB3167" i="1"/>
  <c r="Z3167" i="1"/>
  <c r="X3167" i="1"/>
  <c r="V3167" i="1"/>
  <c r="S3167" i="1"/>
  <c r="BL3166" i="1"/>
  <c r="BM3166" i="1" s="1"/>
  <c r="AS3165" i="1"/>
  <c r="BL3165" i="1" s="1"/>
  <c r="BM3165" i="1" s="1"/>
  <c r="AS3164" i="1"/>
  <c r="BL3164" i="1" s="1"/>
  <c r="BM3164" i="1" s="1"/>
  <c r="BL3163" i="1"/>
  <c r="BM3163" i="1" s="1"/>
  <c r="BL3162" i="1"/>
  <c r="BM3162" i="1" s="1"/>
  <c r="AS3161" i="1"/>
  <c r="BL3161" i="1" s="1"/>
  <c r="BM3161" i="1" s="1"/>
  <c r="AS3160" i="1"/>
  <c r="AB3160" i="1"/>
  <c r="Z3160" i="1"/>
  <c r="X3160" i="1"/>
  <c r="V3160" i="1"/>
  <c r="BL3159" i="1"/>
  <c r="BM3159" i="1" s="1"/>
  <c r="BL3158" i="1"/>
  <c r="BM3158" i="1" s="1"/>
  <c r="BL3157" i="1"/>
  <c r="BM3157" i="1" s="1"/>
  <c r="BL3156" i="1"/>
  <c r="BM3156" i="1" s="1"/>
  <c r="BL3155" i="1"/>
  <c r="BM3155" i="1" s="1"/>
  <c r="BL3154" i="1"/>
  <c r="BM3154" i="1" s="1"/>
  <c r="BL3153" i="1"/>
  <c r="BM3153" i="1" s="1"/>
  <c r="BL3152" i="1"/>
  <c r="BM3152" i="1" s="1"/>
  <c r="AS3151" i="1"/>
  <c r="BL3151" i="1" s="1"/>
  <c r="BM3151" i="1" s="1"/>
  <c r="BL3150" i="1"/>
  <c r="BM3150" i="1" s="1"/>
  <c r="BL3149" i="1"/>
  <c r="BM3149" i="1" s="1"/>
  <c r="BL3148" i="1"/>
  <c r="BM3148" i="1" s="1"/>
  <c r="BL3147" i="1"/>
  <c r="BM3147" i="1" s="1"/>
  <c r="BL3146" i="1"/>
  <c r="BM3146" i="1" s="1"/>
  <c r="AC3145" i="1"/>
  <c r="BL3145" i="1" s="1"/>
  <c r="BM3145" i="1" s="1"/>
  <c r="BL3144" i="1"/>
  <c r="BM3144" i="1" s="1"/>
  <c r="AS3143" i="1"/>
  <c r="BL3143" i="1" s="1"/>
  <c r="BM3143" i="1" s="1"/>
  <c r="AS3142" i="1"/>
  <c r="BL3142" i="1" s="1"/>
  <c r="BM3142" i="1" s="1"/>
  <c r="BL3141" i="1"/>
  <c r="BM3141" i="1" s="1"/>
  <c r="AB3140" i="1"/>
  <c r="Z3140" i="1"/>
  <c r="X3140" i="1"/>
  <c r="V3140" i="1"/>
  <c r="AS3139" i="1"/>
  <c r="BL3139" i="1" s="1"/>
  <c r="BM3139" i="1" s="1"/>
  <c r="BK3138" i="1"/>
  <c r="BI3138" i="1"/>
  <c r="BG3138" i="1"/>
  <c r="BE3138" i="1"/>
  <c r="BC3138" i="1"/>
  <c r="BA3138" i="1"/>
  <c r="AY3138" i="1"/>
  <c r="AW3138" i="1"/>
  <c r="AU3138" i="1"/>
  <c r="AS3138" i="1"/>
  <c r="AM3138" i="1"/>
  <c r="AI3138" i="1"/>
  <c r="AG3138" i="1"/>
  <c r="AE3138" i="1"/>
  <c r="AC3138" i="1"/>
  <c r="AB3138" i="1"/>
  <c r="Z3138" i="1"/>
  <c r="X3138" i="1"/>
  <c r="V3138" i="1"/>
  <c r="BL3137" i="1"/>
  <c r="BM3137" i="1" s="1"/>
  <c r="BL3136" i="1"/>
  <c r="BM3136" i="1" s="1"/>
  <c r="BL3135" i="1"/>
  <c r="BM3135" i="1" s="1"/>
  <c r="AS3134" i="1"/>
  <c r="AB3134" i="1"/>
  <c r="Z3134" i="1"/>
  <c r="X3134" i="1"/>
  <c r="V3134" i="1"/>
  <c r="BL3133" i="1"/>
  <c r="BM3133" i="1" s="1"/>
  <c r="BL3132" i="1"/>
  <c r="BM3132" i="1" s="1"/>
  <c r="BL3131" i="1"/>
  <c r="BM3131" i="1" s="1"/>
  <c r="BL3130" i="1"/>
  <c r="BM3130" i="1" s="1"/>
  <c r="BL3129" i="1"/>
  <c r="BM3129" i="1" s="1"/>
  <c r="AB3128" i="1"/>
  <c r="Z3128" i="1"/>
  <c r="X3128" i="1"/>
  <c r="V3128" i="1"/>
  <c r="BL3127" i="1"/>
  <c r="BM3127" i="1" s="1"/>
  <c r="BL3126" i="1"/>
  <c r="BM3126" i="1" s="1"/>
  <c r="AS3125" i="1"/>
  <c r="AG3125" i="1"/>
  <c r="AC3125" i="1"/>
  <c r="AB3125" i="1"/>
  <c r="Z3125" i="1"/>
  <c r="X3125" i="1"/>
  <c r="V3125" i="1"/>
  <c r="BL3124" i="1"/>
  <c r="BM3124" i="1" s="1"/>
  <c r="BK3123" i="1"/>
  <c r="BI3123" i="1"/>
  <c r="BG3123" i="1"/>
  <c r="BE3123" i="1"/>
  <c r="BC3123" i="1"/>
  <c r="BA3123" i="1"/>
  <c r="AY3123" i="1"/>
  <c r="AW3123" i="1"/>
  <c r="AU3123" i="1"/>
  <c r="AS3123" i="1"/>
  <c r="AM3123" i="1"/>
  <c r="AI3123" i="1"/>
  <c r="AG3123" i="1"/>
  <c r="AE3123" i="1"/>
  <c r="AC3123" i="1"/>
  <c r="AB3123" i="1"/>
  <c r="Z3123" i="1"/>
  <c r="X3123" i="1"/>
  <c r="V3123" i="1"/>
  <c r="BL3122" i="1"/>
  <c r="BM3122" i="1" s="1"/>
  <c r="AS3121" i="1"/>
  <c r="AC3121" i="1"/>
  <c r="AB3121" i="1"/>
  <c r="Z3121" i="1"/>
  <c r="X3121" i="1"/>
  <c r="V3121" i="1"/>
  <c r="BL3120" i="1"/>
  <c r="BM3120" i="1" s="1"/>
  <c r="BL3119" i="1"/>
  <c r="BM3119" i="1" s="1"/>
  <c r="BL3118" i="1"/>
  <c r="BM3118" i="1" s="1"/>
  <c r="BL3117" i="1"/>
  <c r="BM3117" i="1" s="1"/>
  <c r="BL3116" i="1"/>
  <c r="BM3116" i="1" s="1"/>
  <c r="BL3115" i="1"/>
  <c r="BM3115" i="1" s="1"/>
  <c r="BL3114" i="1"/>
  <c r="BM3114" i="1" s="1"/>
  <c r="BL3113" i="1"/>
  <c r="BM3113" i="1" s="1"/>
  <c r="BL3112" i="1"/>
  <c r="BM3112" i="1" s="1"/>
  <c r="BL3111" i="1"/>
  <c r="BM3111" i="1" s="1"/>
  <c r="BL3110" i="1"/>
  <c r="BM3110" i="1" s="1"/>
  <c r="BL3109" i="1"/>
  <c r="BM3109" i="1" s="1"/>
  <c r="BL3108" i="1"/>
  <c r="BM3108" i="1" s="1"/>
  <c r="AS3107" i="1"/>
  <c r="BL3107" i="1" s="1"/>
  <c r="BM3107" i="1" s="1"/>
  <c r="AS3106" i="1"/>
  <c r="BL3106" i="1" s="1"/>
  <c r="BM3106" i="1" s="1"/>
  <c r="BL3105" i="1"/>
  <c r="BM3105" i="1" s="1"/>
  <c r="BL3104" i="1"/>
  <c r="BM3104" i="1" s="1"/>
  <c r="BL3103" i="1"/>
  <c r="BM3103" i="1" s="1"/>
  <c r="BL3102" i="1"/>
  <c r="BM3102" i="1" s="1"/>
  <c r="BL3101" i="1"/>
  <c r="BM3101" i="1" s="1"/>
  <c r="AS3100" i="1"/>
  <c r="BL3100" i="1" s="1"/>
  <c r="BM3100" i="1" s="1"/>
  <c r="BL3099" i="1"/>
  <c r="BM3099" i="1" s="1"/>
  <c r="AS3098" i="1"/>
  <c r="AB3098" i="1"/>
  <c r="Z3098" i="1"/>
  <c r="X3098" i="1"/>
  <c r="V3098" i="1"/>
  <c r="BL3097" i="1"/>
  <c r="BM3097" i="1" s="1"/>
  <c r="AG3096" i="1"/>
  <c r="AC3096" i="1"/>
  <c r="AB3096" i="1"/>
  <c r="Z3096" i="1"/>
  <c r="X3096" i="1"/>
  <c r="V3096" i="1"/>
  <c r="BK3095" i="1"/>
  <c r="BI3095" i="1"/>
  <c r="BG3095" i="1"/>
  <c r="BE3095" i="1"/>
  <c r="BC3095" i="1"/>
  <c r="BA3095" i="1"/>
  <c r="AY3095" i="1"/>
  <c r="AW3095" i="1"/>
  <c r="AU3095" i="1"/>
  <c r="AS3095" i="1"/>
  <c r="AM3095" i="1"/>
  <c r="AI3095" i="1"/>
  <c r="AG3095" i="1"/>
  <c r="AE3095" i="1"/>
  <c r="AC3095" i="1"/>
  <c r="AB3095" i="1"/>
  <c r="Z3095" i="1"/>
  <c r="X3095" i="1"/>
  <c r="V3095" i="1"/>
  <c r="BL3094" i="1"/>
  <c r="BM3094" i="1" s="1"/>
  <c r="AS3093" i="1"/>
  <c r="BL3093" i="1" s="1"/>
  <c r="BM3093" i="1" s="1"/>
  <c r="BL3092" i="1"/>
  <c r="BM3092" i="1" s="1"/>
  <c r="AS3091" i="1"/>
  <c r="BL3091" i="1" s="1"/>
  <c r="BM3091" i="1" s="1"/>
  <c r="BL3090" i="1"/>
  <c r="BM3090" i="1" s="1"/>
  <c r="BL3089" i="1"/>
  <c r="BM3089" i="1" s="1"/>
  <c r="BL3088" i="1"/>
  <c r="BM3088" i="1" s="1"/>
  <c r="BL3087" i="1"/>
  <c r="BM3087" i="1" s="1"/>
  <c r="BL3086" i="1"/>
  <c r="BM3086" i="1" s="1"/>
  <c r="AS3085" i="1"/>
  <c r="BL3085" i="1" s="1"/>
  <c r="BM3085" i="1" s="1"/>
  <c r="BL3084" i="1"/>
  <c r="BM3084" i="1" s="1"/>
  <c r="AS3083" i="1"/>
  <c r="AG3083" i="1"/>
  <c r="AC3083" i="1"/>
  <c r="AB3083" i="1"/>
  <c r="Z3083" i="1"/>
  <c r="X3083" i="1"/>
  <c r="V3083" i="1"/>
  <c r="BL3082" i="1"/>
  <c r="BM3082" i="1" s="1"/>
  <c r="BL3081" i="1"/>
  <c r="BM3081" i="1" s="1"/>
  <c r="BL3080" i="1"/>
  <c r="BM3080" i="1" s="1"/>
  <c r="AS3079" i="1"/>
  <c r="AG3079" i="1"/>
  <c r="AC3079" i="1"/>
  <c r="AB3079" i="1"/>
  <c r="Z3079" i="1"/>
  <c r="X3079" i="1"/>
  <c r="V3079" i="1"/>
  <c r="BL3078" i="1"/>
  <c r="BM3078" i="1" s="1"/>
  <c r="AS3077" i="1"/>
  <c r="AC3077" i="1"/>
  <c r="AB3077" i="1"/>
  <c r="Z3077" i="1"/>
  <c r="X3077" i="1"/>
  <c r="V3077" i="1"/>
  <c r="BL3076" i="1"/>
  <c r="BM3076" i="1" s="1"/>
  <c r="BL3075" i="1"/>
  <c r="BM3075" i="1" s="1"/>
  <c r="BL3074" i="1"/>
  <c r="BM3074" i="1" s="1"/>
  <c r="AS3073" i="1"/>
  <c r="AG3073" i="1"/>
  <c r="AC3073" i="1"/>
  <c r="AB3073" i="1"/>
  <c r="Z3073" i="1"/>
  <c r="X3073" i="1"/>
  <c r="V3073" i="1"/>
  <c r="BL3072" i="1"/>
  <c r="BM3072" i="1" s="1"/>
  <c r="BL3071" i="1"/>
  <c r="BM3071" i="1" s="1"/>
  <c r="AS3070" i="1"/>
  <c r="AG3070" i="1"/>
  <c r="AC3070" i="1"/>
  <c r="AB3070" i="1"/>
  <c r="Z3070" i="1"/>
  <c r="X3070" i="1"/>
  <c r="V3070" i="1"/>
  <c r="AS3069" i="1"/>
  <c r="BL3069" i="1" s="1"/>
  <c r="BM3069" i="1" s="1"/>
  <c r="BL3068" i="1"/>
  <c r="BM3068" i="1" s="1"/>
  <c r="AS3067" i="1"/>
  <c r="AC3067" i="1"/>
  <c r="AB3067" i="1"/>
  <c r="Z3067" i="1"/>
  <c r="X3067" i="1"/>
  <c r="V3067" i="1"/>
  <c r="BL3066" i="1"/>
  <c r="BM3066" i="1" s="1"/>
  <c r="BL3065" i="1"/>
  <c r="BM3065" i="1" s="1"/>
  <c r="BL3064" i="1"/>
  <c r="BM3064" i="1" s="1"/>
  <c r="AB3063" i="1"/>
  <c r="Z3063" i="1"/>
  <c r="X3063" i="1"/>
  <c r="V3063" i="1"/>
  <c r="BL3062" i="1"/>
  <c r="BM3062" i="1" s="1"/>
  <c r="BL3061" i="1"/>
  <c r="BM3061" i="1" s="1"/>
  <c r="BL3060" i="1"/>
  <c r="BM3060" i="1" s="1"/>
  <c r="BL3059" i="1"/>
  <c r="BM3059" i="1" s="1"/>
  <c r="BL3058" i="1"/>
  <c r="BM3058" i="1" s="1"/>
  <c r="BL3057" i="1"/>
  <c r="BM3057" i="1" s="1"/>
  <c r="AS3056" i="1"/>
  <c r="AB3056" i="1"/>
  <c r="Z3056" i="1"/>
  <c r="X3056" i="1"/>
  <c r="V3056" i="1"/>
  <c r="AS3055" i="1"/>
  <c r="BL3055" i="1" s="1"/>
  <c r="BM3055" i="1" s="1"/>
  <c r="AS3054" i="1"/>
  <c r="BL3054" i="1" s="1"/>
  <c r="BM3054" i="1" s="1"/>
  <c r="BL3053" i="1"/>
  <c r="BM3053" i="1" s="1"/>
  <c r="BL3052" i="1"/>
  <c r="BM3052" i="1" s="1"/>
  <c r="BL3051" i="1"/>
  <c r="BM3051" i="1" s="1"/>
  <c r="AS3050" i="1"/>
  <c r="BL3050" i="1" s="1"/>
  <c r="BM3050" i="1" s="1"/>
  <c r="BK3049" i="1"/>
  <c r="BI3049" i="1"/>
  <c r="BG3049" i="1"/>
  <c r="BE3049" i="1"/>
  <c r="BC3049" i="1"/>
  <c r="BA3049" i="1"/>
  <c r="AY3049" i="1"/>
  <c r="AW3049" i="1"/>
  <c r="AU3049" i="1"/>
  <c r="AS3049" i="1"/>
  <c r="AM3049" i="1"/>
  <c r="AI3049" i="1"/>
  <c r="AG3049" i="1"/>
  <c r="AE3049" i="1"/>
  <c r="AC3049" i="1"/>
  <c r="AB3049" i="1"/>
  <c r="Z3049" i="1"/>
  <c r="X3049" i="1"/>
  <c r="V3049" i="1"/>
  <c r="AC3048" i="1"/>
  <c r="AB3048" i="1"/>
  <c r="Z3048" i="1"/>
  <c r="X3048" i="1"/>
  <c r="V3048" i="1"/>
  <c r="BL3047" i="1"/>
  <c r="BM3047" i="1" s="1"/>
  <c r="AS3046" i="1"/>
  <c r="BL3046" i="1" s="1"/>
  <c r="BM3046" i="1" s="1"/>
  <c r="BL3045" i="1"/>
  <c r="BM3045" i="1" s="1"/>
  <c r="BL3044" i="1"/>
  <c r="BM3044" i="1" s="1"/>
  <c r="BL3043" i="1"/>
  <c r="BM3043" i="1" s="1"/>
  <c r="BL3042" i="1"/>
  <c r="BM3042" i="1" s="1"/>
  <c r="BL3041" i="1"/>
  <c r="BM3041" i="1" s="1"/>
  <c r="BL3040" i="1"/>
  <c r="BM3040" i="1" s="1"/>
  <c r="BL3039" i="1"/>
  <c r="BM3039" i="1" s="1"/>
  <c r="BL3038" i="1"/>
  <c r="BM3038" i="1" s="1"/>
  <c r="AS3037" i="1"/>
  <c r="AB3037" i="1"/>
  <c r="Z3037" i="1"/>
  <c r="X3037" i="1"/>
  <c r="V3037" i="1"/>
  <c r="BL3036" i="1"/>
  <c r="BM3036" i="1" s="1"/>
  <c r="BL3035" i="1"/>
  <c r="BM3035" i="1" s="1"/>
  <c r="AB3034" i="1"/>
  <c r="Z3034" i="1"/>
  <c r="X3034" i="1"/>
  <c r="V3034" i="1"/>
  <c r="BL3033" i="1"/>
  <c r="BM3033" i="1" s="1"/>
  <c r="BK3032" i="1"/>
  <c r="BI3032" i="1"/>
  <c r="BG3032" i="1"/>
  <c r="BE3032" i="1"/>
  <c r="BC3032" i="1"/>
  <c r="BA3032" i="1"/>
  <c r="AY3032" i="1"/>
  <c r="AW3032" i="1"/>
  <c r="AU3032" i="1"/>
  <c r="AS3032" i="1"/>
  <c r="AM3032" i="1"/>
  <c r="AI3032" i="1"/>
  <c r="AG3032" i="1"/>
  <c r="AE3032" i="1"/>
  <c r="AC3032" i="1"/>
  <c r="AB3032" i="1"/>
  <c r="Z3032" i="1"/>
  <c r="X3032" i="1"/>
  <c r="V3032" i="1"/>
  <c r="BL3031" i="1"/>
  <c r="BM3031" i="1" s="1"/>
  <c r="AB3030" i="1"/>
  <c r="Z3030" i="1"/>
  <c r="X3030" i="1"/>
  <c r="V3030" i="1"/>
  <c r="AS3029" i="1"/>
  <c r="BL3029" i="1" s="1"/>
  <c r="BM3029" i="1" s="1"/>
  <c r="BL3028" i="1"/>
  <c r="BM3028" i="1" s="1"/>
  <c r="BL3027" i="1"/>
  <c r="BM3027" i="1" s="1"/>
  <c r="BL3026" i="1"/>
  <c r="BM3026" i="1" s="1"/>
  <c r="BL3025" i="1"/>
  <c r="BM3025" i="1" s="1"/>
  <c r="BL3024" i="1"/>
  <c r="BM3024" i="1" s="1"/>
  <c r="BL3023" i="1"/>
  <c r="BM3023" i="1" s="1"/>
  <c r="BL3022" i="1"/>
  <c r="BM3022" i="1" s="1"/>
  <c r="BL3021" i="1"/>
  <c r="BM3021" i="1" s="1"/>
  <c r="BL3020" i="1"/>
  <c r="BM3020" i="1" s="1"/>
  <c r="BL3019" i="1"/>
  <c r="BM3019" i="1" s="1"/>
  <c r="BL3018" i="1"/>
  <c r="BM3018" i="1" s="1"/>
  <c r="BL3017" i="1"/>
  <c r="BM3017" i="1" s="1"/>
  <c r="BL3016" i="1"/>
  <c r="BM3016" i="1" s="1"/>
  <c r="BL3015" i="1"/>
  <c r="BM3015" i="1" s="1"/>
  <c r="AS3014" i="1"/>
  <c r="AC3014" i="1"/>
  <c r="AB3014" i="1"/>
  <c r="Z3014" i="1"/>
  <c r="X3014" i="1"/>
  <c r="V3014" i="1"/>
  <c r="BL3013" i="1"/>
  <c r="BM3013" i="1" s="1"/>
  <c r="BL3012" i="1"/>
  <c r="BM3012" i="1" s="1"/>
  <c r="BL3011" i="1"/>
  <c r="BM3011" i="1" s="1"/>
  <c r="BL3010" i="1"/>
  <c r="BM3010" i="1" s="1"/>
  <c r="AS3009" i="1"/>
  <c r="AB3009" i="1"/>
  <c r="Z3009" i="1"/>
  <c r="X3009" i="1"/>
  <c r="V3009" i="1"/>
  <c r="BL3008" i="1"/>
  <c r="BM3008" i="1" s="1"/>
  <c r="BL3007" i="1"/>
  <c r="BM3007" i="1" s="1"/>
  <c r="BL3006" i="1"/>
  <c r="BM3006" i="1" s="1"/>
  <c r="BL3005" i="1"/>
  <c r="BM3005" i="1" s="1"/>
  <c r="BL3004" i="1"/>
  <c r="BM3004" i="1" s="1"/>
  <c r="AB3003" i="1"/>
  <c r="Z3003" i="1"/>
  <c r="X3003" i="1"/>
  <c r="V3003" i="1"/>
  <c r="AS3002" i="1"/>
  <c r="AG3002" i="1"/>
  <c r="AC3002" i="1"/>
  <c r="AB3002" i="1"/>
  <c r="Z3002" i="1"/>
  <c r="X3002" i="1"/>
  <c r="V3002" i="1"/>
  <c r="AS3001" i="1"/>
  <c r="BL3001" i="1" s="1"/>
  <c r="BM3001" i="1" s="1"/>
  <c r="AS3000" i="1"/>
  <c r="AG3000" i="1"/>
  <c r="AC3000" i="1"/>
  <c r="AB3000" i="1"/>
  <c r="Z3000" i="1"/>
  <c r="X3000" i="1"/>
  <c r="V3000" i="1"/>
  <c r="S3000" i="1"/>
  <c r="AS2999" i="1"/>
  <c r="AB2999" i="1"/>
  <c r="Z2999" i="1"/>
  <c r="X2999" i="1"/>
  <c r="V2999" i="1"/>
  <c r="BL2998" i="1"/>
  <c r="BM2998" i="1" s="1"/>
  <c r="AS2997" i="1"/>
  <c r="AG2997" i="1"/>
  <c r="AC2997" i="1"/>
  <c r="AB2997" i="1"/>
  <c r="Z2997" i="1"/>
  <c r="X2997" i="1"/>
  <c r="V2997" i="1"/>
  <c r="AS2996" i="1"/>
  <c r="AB2996" i="1"/>
  <c r="Z2996" i="1"/>
  <c r="X2996" i="1"/>
  <c r="V2996" i="1"/>
  <c r="BL2995" i="1"/>
  <c r="BM2995" i="1" s="1"/>
  <c r="BL2994" i="1"/>
  <c r="BM2994" i="1" s="1"/>
  <c r="BL2993" i="1"/>
  <c r="BM2993" i="1" s="1"/>
  <c r="BL2992" i="1"/>
  <c r="BM2992" i="1" s="1"/>
  <c r="AS2991" i="1"/>
  <c r="AB2991" i="1"/>
  <c r="Z2991" i="1"/>
  <c r="X2991" i="1"/>
  <c r="V2991" i="1"/>
  <c r="BL2990" i="1"/>
  <c r="BM2990" i="1" s="1"/>
  <c r="BL2989" i="1"/>
  <c r="BM2989" i="1" s="1"/>
  <c r="BL2988" i="1"/>
  <c r="BM2988" i="1" s="1"/>
  <c r="BL2987" i="1"/>
  <c r="BM2987" i="1" s="1"/>
  <c r="AS2986" i="1"/>
  <c r="BL2986" i="1" s="1"/>
  <c r="BM2986" i="1" s="1"/>
  <c r="BK2985" i="1"/>
  <c r="BI2985" i="1"/>
  <c r="BG2985" i="1"/>
  <c r="BE2985" i="1"/>
  <c r="BC2985" i="1"/>
  <c r="BA2985" i="1"/>
  <c r="AY2985" i="1"/>
  <c r="AW2985" i="1"/>
  <c r="AU2985" i="1"/>
  <c r="AS2985" i="1"/>
  <c r="AM2985" i="1"/>
  <c r="AI2985" i="1"/>
  <c r="AG2985" i="1"/>
  <c r="AE2985" i="1"/>
  <c r="AC2985" i="1"/>
  <c r="AB2985" i="1"/>
  <c r="Z2985" i="1"/>
  <c r="X2985" i="1"/>
  <c r="V2985" i="1"/>
  <c r="S2985" i="1"/>
  <c r="AB2984" i="1"/>
  <c r="Z2984" i="1"/>
  <c r="X2984" i="1"/>
  <c r="V2984" i="1"/>
  <c r="BL2983" i="1"/>
  <c r="BM2983" i="1" s="1"/>
  <c r="AB2982" i="1"/>
  <c r="Z2982" i="1"/>
  <c r="X2982" i="1"/>
  <c r="V2982" i="1"/>
  <c r="BL2981" i="1"/>
  <c r="BM2981" i="1" s="1"/>
  <c r="BL2980" i="1"/>
  <c r="BM2980" i="1" s="1"/>
  <c r="AB2979" i="1"/>
  <c r="Z2979" i="1"/>
  <c r="X2979" i="1"/>
  <c r="V2979" i="1"/>
  <c r="BL2978" i="1"/>
  <c r="BM2978" i="1" s="1"/>
  <c r="BL2977" i="1"/>
  <c r="BM2977" i="1" s="1"/>
  <c r="BL2976" i="1"/>
  <c r="BM2976" i="1" s="1"/>
  <c r="BL2975" i="1"/>
  <c r="BM2975" i="1" s="1"/>
  <c r="BL2974" i="1"/>
  <c r="BM2974" i="1" s="1"/>
  <c r="AS2973" i="1"/>
  <c r="BL2973" i="1" s="1"/>
  <c r="BM2973" i="1" s="1"/>
  <c r="BL2972" i="1"/>
  <c r="BM2972" i="1" s="1"/>
  <c r="BL2971" i="1"/>
  <c r="BM2971" i="1" s="1"/>
  <c r="BL2970" i="1"/>
  <c r="BM2970" i="1" s="1"/>
  <c r="AS2969" i="1"/>
  <c r="AB2969" i="1"/>
  <c r="Z2969" i="1"/>
  <c r="X2969" i="1"/>
  <c r="V2969" i="1"/>
  <c r="BL2968" i="1"/>
  <c r="BM2968" i="1" s="1"/>
  <c r="BL2967" i="1"/>
  <c r="BM2967" i="1" s="1"/>
  <c r="AS2966" i="1"/>
  <c r="BL2966" i="1" s="1"/>
  <c r="BM2966" i="1" s="1"/>
  <c r="BL2965" i="1"/>
  <c r="BM2965" i="1" s="1"/>
  <c r="BL2964" i="1"/>
  <c r="BM2964" i="1" s="1"/>
  <c r="BL2963" i="1"/>
  <c r="BM2963" i="1" s="1"/>
  <c r="BL2962" i="1"/>
  <c r="BM2962" i="1" s="1"/>
  <c r="AS2961" i="1"/>
  <c r="BL2961" i="1" s="1"/>
  <c r="BM2961" i="1" s="1"/>
  <c r="BL2960" i="1"/>
  <c r="BM2960" i="1" s="1"/>
  <c r="AS2959" i="1"/>
  <c r="BL2959" i="1" s="1"/>
  <c r="BM2959" i="1" s="1"/>
  <c r="BL2958" i="1"/>
  <c r="BM2958" i="1" s="1"/>
  <c r="BL2957" i="1"/>
  <c r="BM2957" i="1" s="1"/>
  <c r="AS2956" i="1"/>
  <c r="BL2956" i="1" s="1"/>
  <c r="BM2956" i="1" s="1"/>
  <c r="BL2955" i="1"/>
  <c r="BM2955" i="1" s="1"/>
  <c r="AS2954" i="1"/>
  <c r="BL2954" i="1" s="1"/>
  <c r="BM2954" i="1" s="1"/>
  <c r="BL2953" i="1"/>
  <c r="BM2953" i="1" s="1"/>
  <c r="BL2952" i="1"/>
  <c r="BM2952" i="1" s="1"/>
  <c r="BL2951" i="1"/>
  <c r="BM2951" i="1" s="1"/>
  <c r="BL2950" i="1"/>
  <c r="BM2950" i="1" s="1"/>
  <c r="BL2949" i="1"/>
  <c r="BM2949" i="1" s="1"/>
  <c r="BL2948" i="1"/>
  <c r="BM2948" i="1" s="1"/>
  <c r="BL2947" i="1"/>
  <c r="BM2947" i="1" s="1"/>
  <c r="BL2946" i="1"/>
  <c r="BM2946" i="1" s="1"/>
  <c r="BL2945" i="1"/>
  <c r="BM2945" i="1" s="1"/>
  <c r="BL2944" i="1"/>
  <c r="BM2944" i="1" s="1"/>
  <c r="AS2943" i="1"/>
  <c r="BL2943" i="1" s="1"/>
  <c r="BM2943" i="1" s="1"/>
  <c r="BL2942" i="1"/>
  <c r="BM2942" i="1" s="1"/>
  <c r="AS2941" i="1"/>
  <c r="BL2941" i="1" s="1"/>
  <c r="BM2941" i="1" s="1"/>
  <c r="BL2940" i="1"/>
  <c r="BM2940" i="1" s="1"/>
  <c r="BL2939" i="1"/>
  <c r="BM2939" i="1" s="1"/>
  <c r="BL2938" i="1"/>
  <c r="BM2938" i="1" s="1"/>
  <c r="BK2937" i="1"/>
  <c r="BI2937" i="1"/>
  <c r="BG2937" i="1"/>
  <c r="BE2937" i="1"/>
  <c r="BC2937" i="1"/>
  <c r="BA2937" i="1"/>
  <c r="AY2937" i="1"/>
  <c r="AW2937" i="1"/>
  <c r="AU2937" i="1"/>
  <c r="AS2937" i="1"/>
  <c r="AM2937" i="1"/>
  <c r="AI2937" i="1"/>
  <c r="AG2937" i="1"/>
  <c r="AE2937" i="1"/>
  <c r="AC2937" i="1"/>
  <c r="AB2937" i="1"/>
  <c r="Z2937" i="1"/>
  <c r="X2937" i="1"/>
  <c r="V2937" i="1"/>
  <c r="BL2936" i="1"/>
  <c r="BM2936" i="1" s="1"/>
  <c r="BL2935" i="1"/>
  <c r="BM2935" i="1" s="1"/>
  <c r="AS2934" i="1"/>
  <c r="AG2934" i="1"/>
  <c r="AC2934" i="1"/>
  <c r="AB2934" i="1"/>
  <c r="Z2934" i="1"/>
  <c r="X2934" i="1"/>
  <c r="V2934" i="1"/>
  <c r="BL2933" i="1"/>
  <c r="BM2933" i="1" s="1"/>
  <c r="BL2932" i="1"/>
  <c r="BM2932" i="1" s="1"/>
  <c r="BL2931" i="1"/>
  <c r="BM2931" i="1" s="1"/>
  <c r="BL2930" i="1"/>
  <c r="BM2930" i="1" s="1"/>
  <c r="BL2929" i="1"/>
  <c r="BM2929" i="1" s="1"/>
  <c r="AB2928" i="1"/>
  <c r="Z2928" i="1"/>
  <c r="X2928" i="1"/>
  <c r="V2928" i="1"/>
  <c r="S2928" i="1"/>
  <c r="BL2927" i="1"/>
  <c r="BM2927" i="1" s="1"/>
  <c r="BL2926" i="1"/>
  <c r="BM2926" i="1" s="1"/>
  <c r="AB2925" i="1"/>
  <c r="Z2925" i="1"/>
  <c r="X2925" i="1"/>
  <c r="V2925" i="1"/>
  <c r="BL2924" i="1"/>
  <c r="BM2924" i="1" s="1"/>
  <c r="BL2923" i="1"/>
  <c r="BM2923" i="1" s="1"/>
  <c r="BL2922" i="1"/>
  <c r="BM2922" i="1" s="1"/>
  <c r="BL2921" i="1"/>
  <c r="BM2921" i="1" s="1"/>
  <c r="BL2920" i="1"/>
  <c r="BM2920" i="1" s="1"/>
  <c r="BL2919" i="1"/>
  <c r="BM2919" i="1" s="1"/>
  <c r="BL2918" i="1"/>
  <c r="BM2918" i="1" s="1"/>
  <c r="BL2917" i="1"/>
  <c r="BM2917" i="1" s="1"/>
  <c r="AS2916" i="1"/>
  <c r="BL2916" i="1" s="1"/>
  <c r="BM2916" i="1" s="1"/>
  <c r="BL2915" i="1"/>
  <c r="BM2915" i="1" s="1"/>
  <c r="BL2914" i="1"/>
  <c r="BM2914" i="1" s="1"/>
  <c r="BL2913" i="1"/>
  <c r="BM2913" i="1" s="1"/>
  <c r="BL2912" i="1"/>
  <c r="BM2912" i="1" s="1"/>
  <c r="BL2911" i="1"/>
  <c r="BM2911" i="1" s="1"/>
  <c r="BL2910" i="1"/>
  <c r="BM2910" i="1" s="1"/>
  <c r="AS2909" i="1"/>
  <c r="BL2909" i="1" s="1"/>
  <c r="BM2909" i="1" s="1"/>
  <c r="BL2908" i="1"/>
  <c r="BM2908" i="1" s="1"/>
  <c r="BL2907" i="1"/>
  <c r="BM2907" i="1" s="1"/>
  <c r="AS2906" i="1"/>
  <c r="AB2906" i="1"/>
  <c r="Z2906" i="1"/>
  <c r="X2906" i="1"/>
  <c r="V2906" i="1"/>
  <c r="BL2905" i="1"/>
  <c r="BM2905" i="1" s="1"/>
  <c r="BL2904" i="1"/>
  <c r="BM2904" i="1" s="1"/>
  <c r="BL2903" i="1"/>
  <c r="BM2903" i="1" s="1"/>
  <c r="BL2902" i="1"/>
  <c r="BM2902" i="1" s="1"/>
  <c r="BL2901" i="1"/>
  <c r="BM2901" i="1" s="1"/>
  <c r="BL2900" i="1"/>
  <c r="BM2900" i="1" s="1"/>
  <c r="BL2899" i="1"/>
  <c r="BM2899" i="1" s="1"/>
  <c r="BL2898" i="1"/>
  <c r="BM2898" i="1" s="1"/>
  <c r="BL2897" i="1"/>
  <c r="BM2897" i="1" s="1"/>
  <c r="BL2896" i="1"/>
  <c r="BM2896" i="1" s="1"/>
  <c r="BL2895" i="1"/>
  <c r="BM2895" i="1" s="1"/>
  <c r="BL2894" i="1"/>
  <c r="BM2894" i="1" s="1"/>
  <c r="BL2893" i="1"/>
  <c r="BM2893" i="1" s="1"/>
  <c r="BL2892" i="1"/>
  <c r="BM2892" i="1" s="1"/>
  <c r="BL2891" i="1"/>
  <c r="BM2891" i="1" s="1"/>
  <c r="BL2890" i="1"/>
  <c r="BM2890" i="1" s="1"/>
  <c r="BL2889" i="1"/>
  <c r="BM2889" i="1" s="1"/>
  <c r="BL2888" i="1"/>
  <c r="BM2888" i="1" s="1"/>
  <c r="BL2887" i="1"/>
  <c r="BM2887" i="1" s="1"/>
  <c r="BL2886" i="1"/>
  <c r="BM2886" i="1" s="1"/>
  <c r="BL2885" i="1"/>
  <c r="BM2885" i="1" s="1"/>
  <c r="BL2884" i="1"/>
  <c r="BM2884" i="1" s="1"/>
  <c r="BL2883" i="1"/>
  <c r="BM2883" i="1" s="1"/>
  <c r="BL2882" i="1"/>
  <c r="BM2882" i="1" s="1"/>
  <c r="BL2881" i="1"/>
  <c r="BM2881" i="1" s="1"/>
  <c r="AB2880" i="1"/>
  <c r="Z2880" i="1"/>
  <c r="X2880" i="1"/>
  <c r="V2880" i="1"/>
  <c r="BL2879" i="1"/>
  <c r="BM2879" i="1" s="1"/>
  <c r="AS2878" i="1"/>
  <c r="BL2878" i="1" s="1"/>
  <c r="BM2878" i="1" s="1"/>
  <c r="BL2877" i="1"/>
  <c r="BM2877" i="1" s="1"/>
  <c r="BL2876" i="1"/>
  <c r="BM2876" i="1" s="1"/>
  <c r="AC2875" i="1"/>
  <c r="AB2875" i="1"/>
  <c r="Z2875" i="1"/>
  <c r="X2875" i="1"/>
  <c r="V2875" i="1"/>
  <c r="BK2874" i="1"/>
  <c r="BI2874" i="1"/>
  <c r="BG2874" i="1"/>
  <c r="BE2874" i="1"/>
  <c r="BC2874" i="1"/>
  <c r="BA2874" i="1"/>
  <c r="AY2874" i="1"/>
  <c r="AW2874" i="1"/>
  <c r="AU2874" i="1"/>
  <c r="AS2874" i="1"/>
  <c r="AM2874" i="1"/>
  <c r="AI2874" i="1"/>
  <c r="AG2874" i="1"/>
  <c r="AE2874" i="1"/>
  <c r="AC2874" i="1"/>
  <c r="AB2874" i="1"/>
  <c r="Z2874" i="1"/>
  <c r="X2874" i="1"/>
  <c r="V2874" i="1"/>
  <c r="AS2873" i="1"/>
  <c r="BL2873" i="1" s="1"/>
  <c r="BM2873" i="1" s="1"/>
  <c r="AS2872" i="1"/>
  <c r="AB2872" i="1"/>
  <c r="Z2872" i="1"/>
  <c r="X2872" i="1"/>
  <c r="V2872" i="1"/>
  <c r="BL2871" i="1"/>
  <c r="BM2871" i="1" s="1"/>
  <c r="BL2870" i="1"/>
  <c r="BM2870" i="1" s="1"/>
  <c r="BL2869" i="1"/>
  <c r="BM2869" i="1" s="1"/>
  <c r="BL2868" i="1"/>
  <c r="BM2868" i="1" s="1"/>
  <c r="AB2867" i="1"/>
  <c r="Z2867" i="1"/>
  <c r="X2867" i="1"/>
  <c r="V2867" i="1"/>
  <c r="BL2866" i="1"/>
  <c r="BM2866" i="1" s="1"/>
  <c r="AS2865" i="1"/>
  <c r="AB2865" i="1"/>
  <c r="Z2865" i="1"/>
  <c r="X2865" i="1"/>
  <c r="V2865" i="1"/>
  <c r="BL2864" i="1"/>
  <c r="BM2864" i="1" s="1"/>
  <c r="AS2863" i="1"/>
  <c r="AC2863" i="1"/>
  <c r="AB2863" i="1"/>
  <c r="Z2863" i="1"/>
  <c r="X2863" i="1"/>
  <c r="V2863" i="1"/>
  <c r="BL2862" i="1"/>
  <c r="BM2862" i="1" s="1"/>
  <c r="BL2861" i="1"/>
  <c r="BM2861" i="1" s="1"/>
  <c r="BL2860" i="1"/>
  <c r="BM2860" i="1" s="1"/>
  <c r="BL2859" i="1"/>
  <c r="BM2859" i="1" s="1"/>
  <c r="AS2858" i="1"/>
  <c r="BL2858" i="1" s="1"/>
  <c r="BM2858" i="1" s="1"/>
  <c r="BL2857" i="1"/>
  <c r="BM2857" i="1" s="1"/>
  <c r="AS2856" i="1"/>
  <c r="AC2856" i="1"/>
  <c r="AB2856" i="1"/>
  <c r="Z2856" i="1"/>
  <c r="X2856" i="1"/>
  <c r="V2856" i="1"/>
  <c r="AS2855" i="1"/>
  <c r="AB2855" i="1"/>
  <c r="Z2855" i="1"/>
  <c r="X2855" i="1"/>
  <c r="V2855" i="1"/>
  <c r="BL2854" i="1"/>
  <c r="BM2854" i="1" s="1"/>
  <c r="BL2853" i="1"/>
  <c r="BM2853" i="1" s="1"/>
  <c r="BL2852" i="1"/>
  <c r="BM2852" i="1" s="1"/>
  <c r="BL2851" i="1"/>
  <c r="BM2851" i="1" s="1"/>
  <c r="BL2850" i="1"/>
  <c r="BM2850" i="1" s="1"/>
  <c r="BL2849" i="1"/>
  <c r="BM2849" i="1" s="1"/>
  <c r="BL2848" i="1"/>
  <c r="BM2848" i="1" s="1"/>
  <c r="AS2847" i="1"/>
  <c r="AB2847" i="1"/>
  <c r="Z2847" i="1"/>
  <c r="X2847" i="1"/>
  <c r="V2847" i="1"/>
  <c r="BL2846" i="1"/>
  <c r="BM2846" i="1" s="1"/>
  <c r="AS2845" i="1"/>
  <c r="BL2845" i="1" s="1"/>
  <c r="BM2845" i="1" s="1"/>
  <c r="BL2844" i="1"/>
  <c r="BM2844" i="1" s="1"/>
  <c r="AS2843" i="1"/>
  <c r="BL2843" i="1" s="1"/>
  <c r="BM2843" i="1" s="1"/>
  <c r="AS2842" i="1"/>
  <c r="BL2842" i="1" s="1"/>
  <c r="BM2842" i="1" s="1"/>
  <c r="BL2841" i="1"/>
  <c r="BM2841" i="1" s="1"/>
  <c r="AS2840" i="1"/>
  <c r="AB2840" i="1"/>
  <c r="Z2840" i="1"/>
  <c r="X2840" i="1"/>
  <c r="V2840" i="1"/>
  <c r="BL2839" i="1"/>
  <c r="BM2839" i="1" s="1"/>
  <c r="AS2838" i="1"/>
  <c r="AC2838" i="1"/>
  <c r="AB2838" i="1"/>
  <c r="Z2838" i="1"/>
  <c r="X2838" i="1"/>
  <c r="V2838" i="1"/>
  <c r="BL2837" i="1"/>
  <c r="BM2837" i="1" s="1"/>
  <c r="BL2836" i="1"/>
  <c r="BM2836" i="1" s="1"/>
  <c r="BK2835" i="1"/>
  <c r="BI2835" i="1"/>
  <c r="BG2835" i="1"/>
  <c r="BE2835" i="1"/>
  <c r="BC2835" i="1"/>
  <c r="BA2835" i="1"/>
  <c r="AY2835" i="1"/>
  <c r="AW2835" i="1"/>
  <c r="AU2835" i="1"/>
  <c r="AS2835" i="1"/>
  <c r="AM2835" i="1"/>
  <c r="AI2835" i="1"/>
  <c r="AG2835" i="1"/>
  <c r="AE2835" i="1"/>
  <c r="AC2835" i="1"/>
  <c r="AB2835" i="1"/>
  <c r="Z2835" i="1"/>
  <c r="X2835" i="1"/>
  <c r="V2835" i="1"/>
  <c r="BL2834" i="1"/>
  <c r="BM2834" i="1" s="1"/>
  <c r="BL2833" i="1"/>
  <c r="BM2833" i="1" s="1"/>
  <c r="AS2832" i="1"/>
  <c r="BL2832" i="1" s="1"/>
  <c r="BM2832" i="1" s="1"/>
  <c r="BL2831" i="1"/>
  <c r="BM2831" i="1" s="1"/>
  <c r="BL2830" i="1"/>
  <c r="BM2830" i="1" s="1"/>
  <c r="BL2829" i="1"/>
  <c r="BM2829" i="1" s="1"/>
  <c r="AS2828" i="1"/>
  <c r="AC2828" i="1"/>
  <c r="AB2828" i="1"/>
  <c r="Z2828" i="1"/>
  <c r="X2828" i="1"/>
  <c r="V2828" i="1"/>
  <c r="AS2827" i="1"/>
  <c r="AB2827" i="1"/>
  <c r="Z2827" i="1"/>
  <c r="X2827" i="1"/>
  <c r="V2827" i="1"/>
  <c r="BL2826" i="1"/>
  <c r="BM2826" i="1" s="1"/>
  <c r="AS2825" i="1"/>
  <c r="BL2825" i="1" s="1"/>
  <c r="BM2825" i="1" s="1"/>
  <c r="AS2824" i="1"/>
  <c r="AC2824" i="1"/>
  <c r="AB2824" i="1"/>
  <c r="Z2824" i="1"/>
  <c r="X2824" i="1"/>
  <c r="V2824" i="1"/>
  <c r="S2824" i="1"/>
  <c r="BL2823" i="1"/>
  <c r="BM2823" i="1" s="1"/>
  <c r="BL2822" i="1"/>
  <c r="BM2822" i="1" s="1"/>
  <c r="BL2821" i="1"/>
  <c r="BM2821" i="1" s="1"/>
  <c r="BL2820" i="1"/>
  <c r="BM2820" i="1" s="1"/>
  <c r="BL2819" i="1"/>
  <c r="BM2819" i="1" s="1"/>
  <c r="BL2818" i="1"/>
  <c r="BM2818" i="1" s="1"/>
  <c r="AS2817" i="1"/>
  <c r="BL2817" i="1" s="1"/>
  <c r="BM2817" i="1" s="1"/>
  <c r="BL2816" i="1"/>
  <c r="BM2816" i="1" s="1"/>
  <c r="BL2815" i="1"/>
  <c r="BM2815" i="1" s="1"/>
  <c r="AB2814" i="1"/>
  <c r="Z2814" i="1"/>
  <c r="X2814" i="1"/>
  <c r="V2814" i="1"/>
  <c r="BL2813" i="1"/>
  <c r="BM2813" i="1" s="1"/>
  <c r="AS2812" i="1"/>
  <c r="BL2812" i="1" s="1"/>
  <c r="BM2812" i="1" s="1"/>
  <c r="BL2811" i="1"/>
  <c r="BM2811" i="1" s="1"/>
  <c r="BL2810" i="1"/>
  <c r="BM2810" i="1" s="1"/>
  <c r="BK2809" i="1"/>
  <c r="BI2809" i="1"/>
  <c r="BG2809" i="1"/>
  <c r="BE2809" i="1"/>
  <c r="BC2809" i="1"/>
  <c r="BA2809" i="1"/>
  <c r="AY2809" i="1"/>
  <c r="AW2809" i="1"/>
  <c r="AU2809" i="1"/>
  <c r="AS2809" i="1"/>
  <c r="AM2809" i="1"/>
  <c r="AI2809" i="1"/>
  <c r="AG2809" i="1"/>
  <c r="AE2809" i="1"/>
  <c r="AC2809" i="1"/>
  <c r="AB2809" i="1"/>
  <c r="Z2809" i="1"/>
  <c r="X2809" i="1"/>
  <c r="V2809" i="1"/>
  <c r="AS2808" i="1"/>
  <c r="BL2808" i="1" s="1"/>
  <c r="BM2808" i="1" s="1"/>
  <c r="BL2807" i="1"/>
  <c r="BM2807" i="1" s="1"/>
  <c r="BL2806" i="1"/>
  <c r="BM2806" i="1" s="1"/>
  <c r="AS2805" i="1"/>
  <c r="BL2805" i="1" s="1"/>
  <c r="BM2805" i="1" s="1"/>
  <c r="AB2804" i="1"/>
  <c r="Z2804" i="1"/>
  <c r="X2804" i="1"/>
  <c r="V2804" i="1"/>
  <c r="BL2803" i="1"/>
  <c r="BM2803" i="1" s="1"/>
  <c r="BK2802" i="1"/>
  <c r="BI2802" i="1"/>
  <c r="BG2802" i="1"/>
  <c r="BE2802" i="1"/>
  <c r="BC2802" i="1"/>
  <c r="BA2802" i="1"/>
  <c r="AY2802" i="1"/>
  <c r="AW2802" i="1"/>
  <c r="AU2802" i="1"/>
  <c r="AS2802" i="1"/>
  <c r="AM2802" i="1"/>
  <c r="AI2802" i="1"/>
  <c r="AG2802" i="1"/>
  <c r="AE2802" i="1"/>
  <c r="AC2802" i="1"/>
  <c r="AB2802" i="1"/>
  <c r="Z2802" i="1"/>
  <c r="X2802" i="1"/>
  <c r="V2802" i="1"/>
  <c r="AS2801" i="1"/>
  <c r="AB2801" i="1"/>
  <c r="Z2801" i="1"/>
  <c r="X2801" i="1"/>
  <c r="V2801" i="1"/>
  <c r="AS2800" i="1"/>
  <c r="BL2800" i="1" s="1"/>
  <c r="BM2800" i="1" s="1"/>
  <c r="BL2799" i="1"/>
  <c r="BM2799" i="1" s="1"/>
  <c r="BL2798" i="1"/>
  <c r="BM2798" i="1" s="1"/>
  <c r="BL2797" i="1"/>
  <c r="BM2797" i="1" s="1"/>
  <c r="BL2796" i="1"/>
  <c r="BM2796" i="1" s="1"/>
  <c r="AS2795" i="1"/>
  <c r="BL2795" i="1" s="1"/>
  <c r="BM2795" i="1" s="1"/>
  <c r="BL2794" i="1"/>
  <c r="BM2794" i="1" s="1"/>
  <c r="BL2793" i="1"/>
  <c r="BM2793" i="1" s="1"/>
  <c r="BL2792" i="1"/>
  <c r="BM2792" i="1" s="1"/>
  <c r="AB2791" i="1"/>
  <c r="Z2791" i="1"/>
  <c r="X2791" i="1"/>
  <c r="V2791" i="1"/>
  <c r="S2791" i="1"/>
  <c r="BL2790" i="1"/>
  <c r="BM2790" i="1" s="1"/>
  <c r="AS2789" i="1"/>
  <c r="BL2789" i="1" s="1"/>
  <c r="BM2789" i="1" s="1"/>
  <c r="BL2788" i="1"/>
  <c r="BM2788" i="1" s="1"/>
  <c r="AB2787" i="1"/>
  <c r="Z2787" i="1"/>
  <c r="X2787" i="1"/>
  <c r="V2787" i="1"/>
  <c r="S2787" i="1"/>
  <c r="AS2786" i="1"/>
  <c r="BL2786" i="1" s="1"/>
  <c r="BM2786" i="1" s="1"/>
  <c r="AS2785" i="1"/>
  <c r="BL2785" i="1" s="1"/>
  <c r="BM2785" i="1" s="1"/>
  <c r="BL2784" i="1"/>
  <c r="BM2784" i="1" s="1"/>
  <c r="AB2783" i="1"/>
  <c r="Z2783" i="1"/>
  <c r="X2783" i="1"/>
  <c r="V2783" i="1"/>
  <c r="S2783" i="1"/>
  <c r="BL2782" i="1"/>
  <c r="BM2782" i="1" s="1"/>
  <c r="BL2781" i="1"/>
  <c r="BM2781" i="1" s="1"/>
  <c r="AS2780" i="1"/>
  <c r="AB2780" i="1"/>
  <c r="Z2780" i="1"/>
  <c r="X2780" i="1"/>
  <c r="V2780" i="1"/>
  <c r="S2780" i="1"/>
  <c r="BL2779" i="1"/>
  <c r="BM2779" i="1" s="1"/>
  <c r="BL2778" i="1"/>
  <c r="BM2778" i="1" s="1"/>
  <c r="BL2777" i="1"/>
  <c r="BM2777" i="1" s="1"/>
  <c r="BL2776" i="1"/>
  <c r="BM2776" i="1" s="1"/>
  <c r="BL2775" i="1"/>
  <c r="BM2775" i="1" s="1"/>
  <c r="AS2774" i="1"/>
  <c r="AG2774" i="1"/>
  <c r="AC2774" i="1"/>
  <c r="AB2774" i="1"/>
  <c r="Z2774" i="1"/>
  <c r="X2774" i="1"/>
  <c r="V2774" i="1"/>
  <c r="AS2773" i="1"/>
  <c r="AB2773" i="1"/>
  <c r="Z2773" i="1"/>
  <c r="X2773" i="1"/>
  <c r="V2773" i="1"/>
  <c r="AS2772" i="1"/>
  <c r="AB2772" i="1"/>
  <c r="Z2772" i="1"/>
  <c r="X2772" i="1"/>
  <c r="AC2771" i="1"/>
  <c r="AB2771" i="1"/>
  <c r="Z2771" i="1"/>
  <c r="X2771" i="1"/>
  <c r="V2771" i="1"/>
  <c r="AS2770" i="1"/>
  <c r="BL2770" i="1" s="1"/>
  <c r="BM2770" i="1" s="1"/>
  <c r="BL2769" i="1"/>
  <c r="BM2769" i="1" s="1"/>
  <c r="BL2768" i="1"/>
  <c r="BM2768" i="1" s="1"/>
  <c r="BL2767" i="1"/>
  <c r="BM2767" i="1" s="1"/>
  <c r="BL2766" i="1"/>
  <c r="BM2766" i="1" s="1"/>
  <c r="AS2765" i="1"/>
  <c r="AB2765" i="1"/>
  <c r="Z2765" i="1"/>
  <c r="X2765" i="1"/>
  <c r="V2765" i="1"/>
  <c r="S2765" i="1"/>
  <c r="BL2764" i="1"/>
  <c r="BM2764" i="1" s="1"/>
  <c r="AS2763" i="1"/>
  <c r="AG2763" i="1"/>
  <c r="AC2763" i="1"/>
  <c r="AB2763" i="1"/>
  <c r="Z2763" i="1"/>
  <c r="X2763" i="1"/>
  <c r="V2763" i="1"/>
  <c r="AS2762" i="1"/>
  <c r="BL2762" i="1" s="1"/>
  <c r="BM2762" i="1" s="1"/>
  <c r="BL2761" i="1"/>
  <c r="BM2761" i="1" s="1"/>
  <c r="BL2760" i="1"/>
  <c r="BM2760" i="1" s="1"/>
  <c r="BL2759" i="1"/>
  <c r="BM2759" i="1" s="1"/>
  <c r="BL2758" i="1"/>
  <c r="BM2758" i="1" s="1"/>
  <c r="AB2757" i="1"/>
  <c r="Z2757" i="1"/>
  <c r="X2757" i="1"/>
  <c r="V2757" i="1"/>
  <c r="BL2756" i="1"/>
  <c r="BM2756" i="1" s="1"/>
  <c r="BL2755" i="1"/>
  <c r="BM2755" i="1" s="1"/>
  <c r="BL2754" i="1"/>
  <c r="BM2754" i="1" s="1"/>
  <c r="BL2753" i="1"/>
  <c r="BM2753" i="1" s="1"/>
  <c r="BL2752" i="1"/>
  <c r="BM2752" i="1" s="1"/>
  <c r="AS2751" i="1"/>
  <c r="AB2751" i="1"/>
  <c r="Z2751" i="1"/>
  <c r="X2751" i="1"/>
  <c r="V2751" i="1"/>
  <c r="BL2750" i="1"/>
  <c r="BM2750" i="1" s="1"/>
  <c r="BL2749" i="1"/>
  <c r="BM2749" i="1" s="1"/>
  <c r="BK2748" i="1"/>
  <c r="BI2748" i="1"/>
  <c r="BG2748" i="1"/>
  <c r="BE2748" i="1"/>
  <c r="BC2748" i="1"/>
  <c r="BA2748" i="1"/>
  <c r="AY2748" i="1"/>
  <c r="AW2748" i="1"/>
  <c r="AU2748" i="1"/>
  <c r="AS2748" i="1"/>
  <c r="AM2748" i="1"/>
  <c r="AI2748" i="1"/>
  <c r="AG2748" i="1"/>
  <c r="AE2748" i="1"/>
  <c r="AC2748" i="1"/>
  <c r="AB2748" i="1"/>
  <c r="Z2748" i="1"/>
  <c r="X2748" i="1"/>
  <c r="V2748" i="1"/>
  <c r="AC2747" i="1"/>
  <c r="AB2747" i="1"/>
  <c r="Z2747" i="1"/>
  <c r="X2747" i="1"/>
  <c r="V2747" i="1"/>
  <c r="BK2746" i="1"/>
  <c r="BI2746" i="1"/>
  <c r="BG2746" i="1"/>
  <c r="BE2746" i="1"/>
  <c r="BC2746" i="1"/>
  <c r="BA2746" i="1"/>
  <c r="AY2746" i="1"/>
  <c r="AW2746" i="1"/>
  <c r="AU2746" i="1"/>
  <c r="AS2746" i="1"/>
  <c r="AM2746" i="1"/>
  <c r="AI2746" i="1"/>
  <c r="AG2746" i="1"/>
  <c r="AE2746" i="1"/>
  <c r="AC2746" i="1"/>
  <c r="AB2746" i="1"/>
  <c r="Z2746" i="1"/>
  <c r="X2746" i="1"/>
  <c r="V2746" i="1"/>
  <c r="BL2745" i="1"/>
  <c r="BM2745" i="1" s="1"/>
  <c r="BL2744" i="1"/>
  <c r="BM2744" i="1" s="1"/>
  <c r="BL2743" i="1"/>
  <c r="BM2743" i="1" s="1"/>
  <c r="BK2742" i="1"/>
  <c r="BI2742" i="1"/>
  <c r="BG2742" i="1"/>
  <c r="BE2742" i="1"/>
  <c r="BC2742" i="1"/>
  <c r="BA2742" i="1"/>
  <c r="AY2742" i="1"/>
  <c r="AW2742" i="1"/>
  <c r="AU2742" i="1"/>
  <c r="AS2742" i="1"/>
  <c r="AM2742" i="1"/>
  <c r="AI2742" i="1"/>
  <c r="AG2742" i="1"/>
  <c r="AE2742" i="1"/>
  <c r="AC2742" i="1"/>
  <c r="AB2742" i="1"/>
  <c r="Z2742" i="1"/>
  <c r="X2742" i="1"/>
  <c r="V2742" i="1"/>
  <c r="BK2741" i="1"/>
  <c r="BI2741" i="1"/>
  <c r="BG2741" i="1"/>
  <c r="BE2741" i="1"/>
  <c r="BC2741" i="1"/>
  <c r="BA2741" i="1"/>
  <c r="AY2741" i="1"/>
  <c r="AW2741" i="1"/>
  <c r="AU2741" i="1"/>
  <c r="AS2741" i="1"/>
  <c r="AM2741" i="1"/>
  <c r="AI2741" i="1"/>
  <c r="AG2741" i="1"/>
  <c r="AE2741" i="1"/>
  <c r="AC2741" i="1"/>
  <c r="AB2741" i="1"/>
  <c r="Z2741" i="1"/>
  <c r="X2741" i="1"/>
  <c r="V2741" i="1"/>
  <c r="BL2740" i="1"/>
  <c r="BM2740" i="1" s="1"/>
  <c r="BL2739" i="1"/>
  <c r="BM2739" i="1" s="1"/>
  <c r="BL2738" i="1"/>
  <c r="BM2738" i="1" s="1"/>
  <c r="BL2737" i="1"/>
  <c r="BM2737" i="1" s="1"/>
  <c r="AS2736" i="1"/>
  <c r="BL2736" i="1" s="1"/>
  <c r="BM2736" i="1" s="1"/>
  <c r="BL2735" i="1"/>
  <c r="BM2735" i="1" s="1"/>
  <c r="BL2734" i="1"/>
  <c r="BM2734" i="1" s="1"/>
  <c r="BL2733" i="1"/>
  <c r="BM2733" i="1" s="1"/>
  <c r="AB2732" i="1"/>
  <c r="Z2732" i="1"/>
  <c r="X2732" i="1"/>
  <c r="V2732" i="1"/>
  <c r="AS2731" i="1"/>
  <c r="AB2731" i="1"/>
  <c r="Z2731" i="1"/>
  <c r="X2731" i="1"/>
  <c r="V2731" i="1"/>
  <c r="BL2730" i="1"/>
  <c r="BM2730" i="1" s="1"/>
  <c r="BL2729" i="1"/>
  <c r="BM2729" i="1" s="1"/>
  <c r="AB2728" i="1"/>
  <c r="Z2728" i="1"/>
  <c r="X2728" i="1"/>
  <c r="V2728" i="1"/>
  <c r="AS2727" i="1"/>
  <c r="AG2727" i="1"/>
  <c r="AC2727" i="1"/>
  <c r="AB2727" i="1"/>
  <c r="Z2727" i="1"/>
  <c r="X2727" i="1"/>
  <c r="V2727" i="1"/>
  <c r="BL2726" i="1"/>
  <c r="BM2726" i="1" s="1"/>
  <c r="BL2725" i="1"/>
  <c r="BM2725" i="1" s="1"/>
  <c r="BL2724" i="1"/>
  <c r="BM2724" i="1" s="1"/>
  <c r="AS2723" i="1"/>
  <c r="BL2723" i="1" s="1"/>
  <c r="BM2723" i="1" s="1"/>
  <c r="BL2722" i="1"/>
  <c r="BM2722" i="1" s="1"/>
  <c r="BL2721" i="1"/>
  <c r="BM2721" i="1" s="1"/>
  <c r="BL2720" i="1"/>
  <c r="BM2720" i="1" s="1"/>
  <c r="BL2719" i="1"/>
  <c r="BM2719" i="1" s="1"/>
  <c r="BL2718" i="1"/>
  <c r="BM2718" i="1" s="1"/>
  <c r="BL2717" i="1"/>
  <c r="BM2717" i="1" s="1"/>
  <c r="AB2716" i="1"/>
  <c r="Z2716" i="1"/>
  <c r="X2716" i="1"/>
  <c r="V2716" i="1"/>
  <c r="BL2715" i="1"/>
  <c r="BM2715" i="1" s="1"/>
  <c r="BL2714" i="1"/>
  <c r="BM2714" i="1" s="1"/>
  <c r="BL2713" i="1"/>
  <c r="BM2713" i="1" s="1"/>
  <c r="BL2712" i="1"/>
  <c r="BM2712" i="1" s="1"/>
  <c r="BL2711" i="1"/>
  <c r="BM2711" i="1" s="1"/>
  <c r="AB2710" i="1"/>
  <c r="Z2710" i="1"/>
  <c r="X2710" i="1"/>
  <c r="V2710" i="1"/>
  <c r="AS2709" i="1"/>
  <c r="BL2709" i="1" s="1"/>
  <c r="BM2709" i="1" s="1"/>
  <c r="BL2708" i="1"/>
  <c r="BM2708" i="1" s="1"/>
  <c r="BL2707" i="1"/>
  <c r="BM2707" i="1" s="1"/>
  <c r="BL2706" i="1"/>
  <c r="BM2706" i="1" s="1"/>
  <c r="AB2705" i="1"/>
  <c r="Z2705" i="1"/>
  <c r="X2705" i="1"/>
  <c r="V2705" i="1"/>
  <c r="AS2704" i="1"/>
  <c r="BL2704" i="1" s="1"/>
  <c r="BM2704" i="1" s="1"/>
  <c r="AS2703" i="1"/>
  <c r="BL2703" i="1" s="1"/>
  <c r="BM2703" i="1" s="1"/>
  <c r="BL2702" i="1"/>
  <c r="BM2702" i="1" s="1"/>
  <c r="AS2701" i="1"/>
  <c r="BL2701" i="1" s="1"/>
  <c r="BM2701" i="1" s="1"/>
  <c r="BL2700" i="1"/>
  <c r="BM2700" i="1" s="1"/>
  <c r="AS2699" i="1"/>
  <c r="BL2699" i="1" s="1"/>
  <c r="BM2699" i="1" s="1"/>
  <c r="AB2698" i="1"/>
  <c r="Z2698" i="1"/>
  <c r="X2698" i="1"/>
  <c r="V2698" i="1"/>
  <c r="S2698" i="1"/>
  <c r="BL2697" i="1"/>
  <c r="BM2697" i="1" s="1"/>
  <c r="BL2696" i="1"/>
  <c r="BM2696" i="1" s="1"/>
  <c r="BL2695" i="1"/>
  <c r="BM2695" i="1" s="1"/>
  <c r="BK2694" i="1"/>
  <c r="BI2694" i="1"/>
  <c r="BG2694" i="1"/>
  <c r="BE2694" i="1"/>
  <c r="BC2694" i="1"/>
  <c r="BA2694" i="1"/>
  <c r="AY2694" i="1"/>
  <c r="AW2694" i="1"/>
  <c r="AU2694" i="1"/>
  <c r="AS2694" i="1"/>
  <c r="AM2694" i="1"/>
  <c r="AI2694" i="1"/>
  <c r="AG2694" i="1"/>
  <c r="AE2694" i="1"/>
  <c r="AC2694" i="1"/>
  <c r="AB2694" i="1"/>
  <c r="Z2694" i="1"/>
  <c r="X2694" i="1"/>
  <c r="V2694" i="1"/>
  <c r="AS2693" i="1"/>
  <c r="BL2693" i="1" s="1"/>
  <c r="BM2693" i="1" s="1"/>
  <c r="BL2692" i="1"/>
  <c r="BM2692" i="1" s="1"/>
  <c r="AB2691" i="1"/>
  <c r="Z2691" i="1"/>
  <c r="X2691" i="1"/>
  <c r="V2691" i="1"/>
  <c r="BL2690" i="1"/>
  <c r="BM2690" i="1" s="1"/>
  <c r="BL2689" i="1"/>
  <c r="BM2689" i="1" s="1"/>
  <c r="BL2688" i="1"/>
  <c r="BM2688" i="1" s="1"/>
  <c r="BL2687" i="1"/>
  <c r="BM2687" i="1" s="1"/>
  <c r="BL2686" i="1"/>
  <c r="BM2686" i="1" s="1"/>
  <c r="BL2685" i="1"/>
  <c r="BM2685" i="1" s="1"/>
  <c r="BL2684" i="1"/>
  <c r="BM2684" i="1" s="1"/>
  <c r="AS2683" i="1"/>
  <c r="BL2683" i="1" s="1"/>
  <c r="BM2683" i="1" s="1"/>
  <c r="AS2682" i="1"/>
  <c r="BL2682" i="1" s="1"/>
  <c r="BM2682" i="1" s="1"/>
  <c r="BL2681" i="1"/>
  <c r="BM2681" i="1" s="1"/>
  <c r="AS2680" i="1"/>
  <c r="BL2680" i="1" s="1"/>
  <c r="BM2680" i="1" s="1"/>
  <c r="AS2679" i="1"/>
  <c r="AB2679" i="1"/>
  <c r="Z2679" i="1"/>
  <c r="X2679" i="1"/>
  <c r="V2679" i="1"/>
  <c r="BL2678" i="1"/>
  <c r="BM2678" i="1" s="1"/>
  <c r="AS2677" i="1"/>
  <c r="BL2677" i="1" s="1"/>
  <c r="BM2677" i="1" s="1"/>
  <c r="AB2676" i="1"/>
  <c r="Z2676" i="1"/>
  <c r="X2676" i="1"/>
  <c r="V2676" i="1"/>
  <c r="BL2675" i="1"/>
  <c r="BM2675" i="1" s="1"/>
  <c r="BL2674" i="1"/>
  <c r="BM2674" i="1" s="1"/>
  <c r="BL2673" i="1"/>
  <c r="BM2673" i="1" s="1"/>
  <c r="AS2672" i="1"/>
  <c r="AB2672" i="1"/>
  <c r="Z2672" i="1"/>
  <c r="X2672" i="1"/>
  <c r="V2672" i="1"/>
  <c r="BL2671" i="1"/>
  <c r="BM2671" i="1" s="1"/>
  <c r="AB2670" i="1"/>
  <c r="Z2670" i="1"/>
  <c r="X2670" i="1"/>
  <c r="V2670" i="1"/>
  <c r="BL2669" i="1"/>
  <c r="BM2669" i="1" s="1"/>
  <c r="BL2668" i="1"/>
  <c r="BM2668" i="1" s="1"/>
  <c r="BL2667" i="1"/>
  <c r="BM2667" i="1" s="1"/>
  <c r="AG2666" i="1"/>
  <c r="AC2666" i="1"/>
  <c r="AB2666" i="1"/>
  <c r="Z2666" i="1"/>
  <c r="X2666" i="1"/>
  <c r="V2666" i="1"/>
  <c r="AS2665" i="1"/>
  <c r="BL2665" i="1" s="1"/>
  <c r="BM2665" i="1" s="1"/>
  <c r="BL2664" i="1"/>
  <c r="BM2664" i="1" s="1"/>
  <c r="AS2663" i="1"/>
  <c r="BL2663" i="1" s="1"/>
  <c r="BM2663" i="1" s="1"/>
  <c r="AB2662" i="1"/>
  <c r="Z2662" i="1"/>
  <c r="X2662" i="1"/>
  <c r="V2662" i="1"/>
  <c r="BL2661" i="1"/>
  <c r="BM2661" i="1" s="1"/>
  <c r="AS2660" i="1"/>
  <c r="BL2660" i="1" s="1"/>
  <c r="BM2660" i="1" s="1"/>
  <c r="BL2659" i="1"/>
  <c r="BM2659" i="1" s="1"/>
  <c r="BL2658" i="1"/>
  <c r="BM2658" i="1" s="1"/>
  <c r="AS2657" i="1"/>
  <c r="AG2657" i="1"/>
  <c r="AC2657" i="1"/>
  <c r="AB2657" i="1"/>
  <c r="Z2657" i="1"/>
  <c r="X2657" i="1"/>
  <c r="V2657" i="1"/>
  <c r="BL2656" i="1"/>
  <c r="BM2656" i="1" s="1"/>
  <c r="BL2655" i="1"/>
  <c r="BM2655" i="1" s="1"/>
  <c r="BL2654" i="1"/>
  <c r="BM2654" i="1" s="1"/>
  <c r="BL2653" i="1"/>
  <c r="BM2653" i="1" s="1"/>
  <c r="AS2652" i="1"/>
  <c r="BL2652" i="1" s="1"/>
  <c r="BM2652" i="1" s="1"/>
  <c r="BL2651" i="1"/>
  <c r="BM2651" i="1" s="1"/>
  <c r="AS2650" i="1"/>
  <c r="BL2650" i="1" s="1"/>
  <c r="BM2650" i="1" s="1"/>
  <c r="BL2649" i="1"/>
  <c r="BM2649" i="1" s="1"/>
  <c r="BL2648" i="1"/>
  <c r="BM2648" i="1" s="1"/>
  <c r="BL2647" i="1"/>
  <c r="BM2647" i="1" s="1"/>
  <c r="BL2646" i="1"/>
  <c r="BM2646" i="1" s="1"/>
  <c r="BL2645" i="1"/>
  <c r="BM2645" i="1" s="1"/>
  <c r="BL2644" i="1"/>
  <c r="BM2644" i="1" s="1"/>
  <c r="BL2643" i="1"/>
  <c r="BM2643" i="1" s="1"/>
  <c r="AS2642" i="1"/>
  <c r="AB2642" i="1"/>
  <c r="Z2642" i="1"/>
  <c r="X2642" i="1"/>
  <c r="V2642" i="1"/>
  <c r="BL2641" i="1"/>
  <c r="BM2641" i="1" s="1"/>
  <c r="BL2640" i="1"/>
  <c r="BM2640" i="1" s="1"/>
  <c r="BL2639" i="1"/>
  <c r="BM2639" i="1" s="1"/>
  <c r="BL2638" i="1"/>
  <c r="BM2638" i="1" s="1"/>
  <c r="BL2637" i="1"/>
  <c r="BM2637" i="1" s="1"/>
  <c r="AS2636" i="1"/>
  <c r="BL2636" i="1" s="1"/>
  <c r="BM2636" i="1" s="1"/>
  <c r="BL2635" i="1"/>
  <c r="BM2635" i="1" s="1"/>
  <c r="AS2634" i="1"/>
  <c r="AC2634" i="1"/>
  <c r="AB2634" i="1"/>
  <c r="Z2634" i="1"/>
  <c r="X2634" i="1"/>
  <c r="V2634" i="1"/>
  <c r="BL2633" i="1"/>
  <c r="BM2633" i="1" s="1"/>
  <c r="AS2632" i="1"/>
  <c r="AB2632" i="1"/>
  <c r="Z2632" i="1"/>
  <c r="X2632" i="1"/>
  <c r="V2632" i="1"/>
  <c r="BL2631" i="1"/>
  <c r="BM2631" i="1" s="1"/>
  <c r="BL2630" i="1"/>
  <c r="BM2630" i="1" s="1"/>
  <c r="BL2629" i="1"/>
  <c r="BM2629" i="1" s="1"/>
  <c r="BK2628" i="1"/>
  <c r="BI2628" i="1"/>
  <c r="BG2628" i="1"/>
  <c r="BE2628" i="1"/>
  <c r="BC2628" i="1"/>
  <c r="BA2628" i="1"/>
  <c r="AY2628" i="1"/>
  <c r="AW2628" i="1"/>
  <c r="AU2628" i="1"/>
  <c r="AS2628" i="1"/>
  <c r="AM2628" i="1"/>
  <c r="AI2628" i="1"/>
  <c r="AG2628" i="1"/>
  <c r="AE2628" i="1"/>
  <c r="AC2628" i="1"/>
  <c r="AB2628" i="1"/>
  <c r="Z2628" i="1"/>
  <c r="X2628" i="1"/>
  <c r="V2628" i="1"/>
  <c r="BL2627" i="1"/>
  <c r="BM2627" i="1" s="1"/>
  <c r="BL2626" i="1"/>
  <c r="BM2626" i="1" s="1"/>
  <c r="BL2625" i="1"/>
  <c r="BM2625" i="1" s="1"/>
  <c r="BL2624" i="1"/>
  <c r="BM2624" i="1" s="1"/>
  <c r="AB2623" i="1"/>
  <c r="Z2623" i="1"/>
  <c r="X2623" i="1"/>
  <c r="V2623" i="1"/>
  <c r="BL2622" i="1"/>
  <c r="BM2622" i="1" s="1"/>
  <c r="BL2621" i="1"/>
  <c r="BM2621" i="1" s="1"/>
  <c r="AS2620" i="1"/>
  <c r="AC2620" i="1"/>
  <c r="AB2620" i="1"/>
  <c r="Z2620" i="1"/>
  <c r="X2620" i="1"/>
  <c r="V2620" i="1"/>
  <c r="AB2619" i="1"/>
  <c r="Z2619" i="1"/>
  <c r="X2619" i="1"/>
  <c r="V2619" i="1"/>
  <c r="BL2618" i="1"/>
  <c r="BM2618" i="1" s="1"/>
  <c r="BL2617" i="1"/>
  <c r="BM2617" i="1" s="1"/>
  <c r="AS2616" i="1"/>
  <c r="AC2616" i="1"/>
  <c r="AB2616" i="1"/>
  <c r="Z2616" i="1"/>
  <c r="X2616" i="1"/>
  <c r="V2616" i="1"/>
  <c r="AB2615" i="1"/>
  <c r="Z2615" i="1"/>
  <c r="X2615" i="1"/>
  <c r="V2615" i="1"/>
  <c r="S2615" i="1"/>
  <c r="BL2614" i="1"/>
  <c r="BM2614" i="1" s="1"/>
  <c r="AS2613" i="1"/>
  <c r="BL2613" i="1" s="1"/>
  <c r="BM2613" i="1" s="1"/>
  <c r="BL2612" i="1"/>
  <c r="BM2612" i="1" s="1"/>
  <c r="BL2611" i="1"/>
  <c r="BM2611" i="1" s="1"/>
  <c r="BL2610" i="1"/>
  <c r="BM2610" i="1" s="1"/>
  <c r="BL2609" i="1"/>
  <c r="BM2609" i="1" s="1"/>
  <c r="BL2608" i="1"/>
  <c r="BM2608" i="1" s="1"/>
  <c r="BL2607" i="1"/>
  <c r="BM2607" i="1" s="1"/>
  <c r="BL2606" i="1"/>
  <c r="BM2606" i="1" s="1"/>
  <c r="BL2605" i="1"/>
  <c r="BM2605" i="1" s="1"/>
  <c r="BL2604" i="1"/>
  <c r="BM2604" i="1" s="1"/>
  <c r="BL2603" i="1"/>
  <c r="BM2603" i="1" s="1"/>
  <c r="BL2602" i="1"/>
  <c r="BM2602" i="1" s="1"/>
  <c r="BL2601" i="1"/>
  <c r="BM2601" i="1" s="1"/>
  <c r="BL2600" i="1"/>
  <c r="BM2600" i="1" s="1"/>
  <c r="BL2599" i="1"/>
  <c r="BM2599" i="1" s="1"/>
  <c r="BL2598" i="1"/>
  <c r="BM2598" i="1" s="1"/>
  <c r="BL2597" i="1"/>
  <c r="BM2597" i="1" s="1"/>
  <c r="BL2596" i="1"/>
  <c r="BM2596" i="1" s="1"/>
  <c r="BL2595" i="1"/>
  <c r="BM2595" i="1" s="1"/>
  <c r="BL2594" i="1"/>
  <c r="BM2594" i="1" s="1"/>
  <c r="AS2593" i="1"/>
  <c r="BL2593" i="1" s="1"/>
  <c r="BM2593" i="1" s="1"/>
  <c r="AS2592" i="1"/>
  <c r="BL2592" i="1" s="1"/>
  <c r="BM2592" i="1" s="1"/>
  <c r="BL2591" i="1"/>
  <c r="BM2591" i="1" s="1"/>
  <c r="BL2590" i="1"/>
  <c r="BM2590" i="1" s="1"/>
  <c r="BL2589" i="1"/>
  <c r="BM2589" i="1" s="1"/>
  <c r="BL2588" i="1"/>
  <c r="BM2588" i="1" s="1"/>
  <c r="AB2587" i="1"/>
  <c r="Z2587" i="1"/>
  <c r="X2587" i="1"/>
  <c r="V2587" i="1"/>
  <c r="S2587" i="1"/>
  <c r="BL2586" i="1"/>
  <c r="BM2586" i="1" s="1"/>
  <c r="BL2585" i="1"/>
  <c r="BM2585" i="1" s="1"/>
  <c r="BL2584" i="1"/>
  <c r="BM2584" i="1" s="1"/>
  <c r="BL2583" i="1"/>
  <c r="BM2583" i="1" s="1"/>
  <c r="BL2582" i="1"/>
  <c r="BM2582" i="1" s="1"/>
  <c r="AS2581" i="1"/>
  <c r="AG2581" i="1"/>
  <c r="AC2581" i="1"/>
  <c r="AB2581" i="1"/>
  <c r="Z2581" i="1"/>
  <c r="X2581" i="1"/>
  <c r="V2581" i="1"/>
  <c r="AB2580" i="1"/>
  <c r="Z2580" i="1"/>
  <c r="X2580" i="1"/>
  <c r="V2580" i="1"/>
  <c r="AS2579" i="1"/>
  <c r="AG2579" i="1"/>
  <c r="AC2579" i="1"/>
  <c r="AB2579" i="1"/>
  <c r="Z2579" i="1"/>
  <c r="X2579" i="1"/>
  <c r="V2579" i="1"/>
  <c r="BL2578" i="1"/>
  <c r="BM2578" i="1" s="1"/>
  <c r="AS2577" i="1"/>
  <c r="AB2577" i="1"/>
  <c r="Z2577" i="1"/>
  <c r="X2577" i="1"/>
  <c r="V2577" i="1"/>
  <c r="BL2576" i="1"/>
  <c r="BM2576" i="1" s="1"/>
  <c r="BL2575" i="1"/>
  <c r="BM2575" i="1" s="1"/>
  <c r="AS2574" i="1"/>
  <c r="BL2574" i="1" s="1"/>
  <c r="BM2574" i="1" s="1"/>
  <c r="BL2573" i="1"/>
  <c r="BM2573" i="1" s="1"/>
  <c r="AB2572" i="1"/>
  <c r="Z2572" i="1"/>
  <c r="X2572" i="1"/>
  <c r="V2572" i="1"/>
  <c r="BL2571" i="1"/>
  <c r="BM2571" i="1" s="1"/>
  <c r="BL2570" i="1"/>
  <c r="BM2570" i="1" s="1"/>
  <c r="BL2569" i="1"/>
  <c r="BM2569" i="1" s="1"/>
  <c r="BL2568" i="1"/>
  <c r="BM2568" i="1" s="1"/>
  <c r="BL2567" i="1"/>
  <c r="BM2567" i="1" s="1"/>
  <c r="BL2566" i="1"/>
  <c r="BM2566" i="1" s="1"/>
  <c r="BL2565" i="1"/>
  <c r="BM2565" i="1" s="1"/>
  <c r="BL2564" i="1"/>
  <c r="BM2564" i="1" s="1"/>
  <c r="AS2563" i="1"/>
  <c r="BL2563" i="1" s="1"/>
  <c r="BM2563" i="1" s="1"/>
  <c r="BL2562" i="1"/>
  <c r="BM2562" i="1" s="1"/>
  <c r="BL2561" i="1"/>
  <c r="BM2561" i="1" s="1"/>
  <c r="BL2560" i="1"/>
  <c r="BM2560" i="1" s="1"/>
  <c r="BL2559" i="1"/>
  <c r="BM2559" i="1" s="1"/>
  <c r="BL2558" i="1"/>
  <c r="BM2558" i="1" s="1"/>
  <c r="BL2557" i="1"/>
  <c r="BM2557" i="1" s="1"/>
  <c r="BL2556" i="1"/>
  <c r="BM2556" i="1" s="1"/>
  <c r="BL2555" i="1"/>
  <c r="BM2555" i="1" s="1"/>
  <c r="BL2554" i="1"/>
  <c r="BM2554" i="1" s="1"/>
  <c r="AS2553" i="1"/>
  <c r="BL2553" i="1" s="1"/>
  <c r="BM2553" i="1" s="1"/>
  <c r="AB2552" i="1"/>
  <c r="Z2552" i="1"/>
  <c r="X2552" i="1"/>
  <c r="V2552" i="1"/>
  <c r="AS2551" i="1"/>
  <c r="BL2551" i="1" s="1"/>
  <c r="BM2551" i="1" s="1"/>
  <c r="BL2550" i="1"/>
  <c r="BM2550" i="1" s="1"/>
  <c r="BL2549" i="1"/>
  <c r="BM2549" i="1" s="1"/>
  <c r="BL2548" i="1"/>
  <c r="BM2548" i="1" s="1"/>
  <c r="BL2547" i="1"/>
  <c r="BM2547" i="1" s="1"/>
  <c r="AS2546" i="1"/>
  <c r="AB2546" i="1"/>
  <c r="Z2546" i="1"/>
  <c r="X2546" i="1"/>
  <c r="V2546" i="1"/>
  <c r="AS2545" i="1"/>
  <c r="AC2545" i="1"/>
  <c r="AB2545" i="1"/>
  <c r="Z2545" i="1"/>
  <c r="X2545" i="1"/>
  <c r="V2545" i="1"/>
  <c r="BL2544" i="1"/>
  <c r="BM2544" i="1" s="1"/>
  <c r="AS2543" i="1"/>
  <c r="AG2543" i="1"/>
  <c r="AC2543" i="1"/>
  <c r="AB2543" i="1"/>
  <c r="Z2543" i="1"/>
  <c r="X2543" i="1"/>
  <c r="V2543" i="1"/>
  <c r="BL2542" i="1"/>
  <c r="BM2542" i="1" s="1"/>
  <c r="AS2541" i="1"/>
  <c r="BL2541" i="1" s="1"/>
  <c r="BM2541" i="1" s="1"/>
  <c r="BL2540" i="1"/>
  <c r="BM2540" i="1" s="1"/>
  <c r="BL2539" i="1"/>
  <c r="BM2539" i="1" s="1"/>
  <c r="AS2538" i="1"/>
  <c r="BL2538" i="1" s="1"/>
  <c r="BM2538" i="1" s="1"/>
  <c r="BL2537" i="1"/>
  <c r="BM2537" i="1" s="1"/>
  <c r="BL2536" i="1"/>
  <c r="BM2536" i="1" s="1"/>
  <c r="BL2535" i="1"/>
  <c r="BM2535" i="1" s="1"/>
  <c r="BL2534" i="1"/>
  <c r="BM2534" i="1" s="1"/>
  <c r="BL2533" i="1"/>
  <c r="BM2533" i="1" s="1"/>
  <c r="BL2532" i="1"/>
  <c r="BM2532" i="1" s="1"/>
  <c r="BL2531" i="1"/>
  <c r="BM2531" i="1" s="1"/>
  <c r="BL2530" i="1"/>
  <c r="BM2530" i="1" s="1"/>
  <c r="BL2529" i="1"/>
  <c r="BM2529" i="1" s="1"/>
  <c r="BL2528" i="1"/>
  <c r="BM2528" i="1" s="1"/>
  <c r="BL2527" i="1"/>
  <c r="BM2527" i="1" s="1"/>
  <c r="AS2526" i="1"/>
  <c r="BL2526" i="1" s="1"/>
  <c r="BM2526" i="1" s="1"/>
  <c r="AS2525" i="1"/>
  <c r="BL2525" i="1" s="1"/>
  <c r="BM2525" i="1" s="1"/>
  <c r="AS2524" i="1"/>
  <c r="BL2524" i="1" s="1"/>
  <c r="BM2524" i="1" s="1"/>
  <c r="AS2523" i="1"/>
  <c r="AC2523" i="1"/>
  <c r="AB2523" i="1"/>
  <c r="Z2523" i="1"/>
  <c r="X2523" i="1"/>
  <c r="V2523" i="1"/>
  <c r="AG2522" i="1"/>
  <c r="AC2522" i="1"/>
  <c r="AB2522" i="1"/>
  <c r="Z2522" i="1"/>
  <c r="X2522" i="1"/>
  <c r="V2522" i="1"/>
  <c r="AS2521" i="1"/>
  <c r="AG2521" i="1"/>
  <c r="AC2521" i="1"/>
  <c r="AB2521" i="1"/>
  <c r="Z2521" i="1"/>
  <c r="X2521" i="1"/>
  <c r="V2521" i="1"/>
  <c r="BL2520" i="1"/>
  <c r="BM2520" i="1" s="1"/>
  <c r="BL2519" i="1"/>
  <c r="BM2519" i="1" s="1"/>
  <c r="AS2518" i="1"/>
  <c r="BL2518" i="1" s="1"/>
  <c r="BM2518" i="1" s="1"/>
  <c r="BL2517" i="1"/>
  <c r="BM2517" i="1" s="1"/>
  <c r="BL2516" i="1"/>
  <c r="BM2516" i="1" s="1"/>
  <c r="BL2515" i="1"/>
  <c r="BM2515" i="1" s="1"/>
  <c r="AB2514" i="1"/>
  <c r="Z2514" i="1"/>
  <c r="X2514" i="1"/>
  <c r="V2514" i="1"/>
  <c r="BL2513" i="1"/>
  <c r="BM2513" i="1" s="1"/>
  <c r="BL2512" i="1"/>
  <c r="BM2512" i="1" s="1"/>
  <c r="AB2511" i="1"/>
  <c r="Z2511" i="1"/>
  <c r="X2511" i="1"/>
  <c r="V2511" i="1"/>
  <c r="S2511" i="1"/>
  <c r="AS2510" i="1"/>
  <c r="BL2510" i="1" s="1"/>
  <c r="BM2510" i="1" s="1"/>
  <c r="BL2509" i="1"/>
  <c r="BM2509" i="1" s="1"/>
  <c r="AB2508" i="1"/>
  <c r="Z2508" i="1"/>
  <c r="X2508" i="1"/>
  <c r="V2508" i="1"/>
  <c r="BL2507" i="1"/>
  <c r="BM2507" i="1" s="1"/>
  <c r="BK2506" i="1"/>
  <c r="BI2506" i="1"/>
  <c r="BG2506" i="1"/>
  <c r="BE2506" i="1"/>
  <c r="BC2506" i="1"/>
  <c r="BA2506" i="1"/>
  <c r="AY2506" i="1"/>
  <c r="AW2506" i="1"/>
  <c r="AU2506" i="1"/>
  <c r="AS2506" i="1"/>
  <c r="AM2506" i="1"/>
  <c r="AI2506" i="1"/>
  <c r="AG2506" i="1"/>
  <c r="AE2506" i="1"/>
  <c r="AC2506" i="1"/>
  <c r="AB2506" i="1"/>
  <c r="Z2506" i="1"/>
  <c r="X2506" i="1"/>
  <c r="V2506" i="1"/>
  <c r="AS2505" i="1"/>
  <c r="BL2505" i="1" s="1"/>
  <c r="BM2505" i="1" s="1"/>
  <c r="BL2504" i="1"/>
  <c r="BM2504" i="1" s="1"/>
  <c r="AS2503" i="1"/>
  <c r="BL2503" i="1" s="1"/>
  <c r="BM2503" i="1" s="1"/>
  <c r="BL2502" i="1"/>
  <c r="BM2502" i="1" s="1"/>
  <c r="BL2501" i="1"/>
  <c r="BM2501" i="1" s="1"/>
  <c r="BL2500" i="1"/>
  <c r="BM2500" i="1" s="1"/>
  <c r="AS2499" i="1"/>
  <c r="BL2499" i="1" s="1"/>
  <c r="BM2499" i="1" s="1"/>
  <c r="BL2498" i="1"/>
  <c r="BM2498" i="1" s="1"/>
  <c r="BL2497" i="1"/>
  <c r="BM2497" i="1" s="1"/>
  <c r="AS2496" i="1"/>
  <c r="BL2496" i="1" s="1"/>
  <c r="BM2496" i="1" s="1"/>
  <c r="BL2495" i="1"/>
  <c r="BM2495" i="1" s="1"/>
  <c r="BL2494" i="1"/>
  <c r="BM2494" i="1" s="1"/>
  <c r="BL2493" i="1"/>
  <c r="BM2493" i="1" s="1"/>
  <c r="BL2492" i="1"/>
  <c r="BM2492" i="1" s="1"/>
  <c r="BL2491" i="1"/>
  <c r="BM2491" i="1" s="1"/>
  <c r="AS2490" i="1"/>
  <c r="AC2490" i="1"/>
  <c r="AB2490" i="1"/>
  <c r="Z2490" i="1"/>
  <c r="X2490" i="1"/>
  <c r="V2490" i="1"/>
  <c r="AS2489" i="1"/>
  <c r="AG2489" i="1"/>
  <c r="AC2489" i="1"/>
  <c r="AB2489" i="1"/>
  <c r="Z2489" i="1"/>
  <c r="X2489" i="1"/>
  <c r="V2489" i="1"/>
  <c r="BL2488" i="1"/>
  <c r="BM2488" i="1" s="1"/>
  <c r="AS2487" i="1"/>
  <c r="BL2487" i="1" s="1"/>
  <c r="BM2487" i="1" s="1"/>
  <c r="BL2486" i="1"/>
  <c r="BM2486" i="1" s="1"/>
  <c r="BL2485" i="1"/>
  <c r="BM2485" i="1" s="1"/>
  <c r="BK2484" i="1"/>
  <c r="BI2484" i="1"/>
  <c r="BG2484" i="1"/>
  <c r="BE2484" i="1"/>
  <c r="BC2484" i="1"/>
  <c r="BA2484" i="1"/>
  <c r="AY2484" i="1"/>
  <c r="AW2484" i="1"/>
  <c r="AU2484" i="1"/>
  <c r="AS2484" i="1"/>
  <c r="AM2484" i="1"/>
  <c r="AI2484" i="1"/>
  <c r="AG2484" i="1"/>
  <c r="AE2484" i="1"/>
  <c r="AC2484" i="1"/>
  <c r="AB2484" i="1"/>
  <c r="Z2484" i="1"/>
  <c r="X2484" i="1"/>
  <c r="V2484" i="1"/>
  <c r="BL2483" i="1"/>
  <c r="BM2483" i="1" s="1"/>
  <c r="BL2482" i="1"/>
  <c r="BM2482" i="1" s="1"/>
  <c r="BL2481" i="1"/>
  <c r="BM2481" i="1" s="1"/>
  <c r="BL2480" i="1"/>
  <c r="BM2480" i="1" s="1"/>
  <c r="BL2479" i="1"/>
  <c r="BM2479" i="1" s="1"/>
  <c r="BL2478" i="1"/>
  <c r="BM2478" i="1" s="1"/>
  <c r="AS2477" i="1"/>
  <c r="BL2477" i="1" s="1"/>
  <c r="BM2477" i="1" s="1"/>
  <c r="BL2476" i="1"/>
  <c r="BM2476" i="1" s="1"/>
  <c r="BL2475" i="1"/>
  <c r="BM2475" i="1" s="1"/>
  <c r="AS2474" i="1"/>
  <c r="BL2474" i="1" s="1"/>
  <c r="BM2474" i="1" s="1"/>
  <c r="BL2473" i="1"/>
  <c r="BM2473" i="1" s="1"/>
  <c r="BL2472" i="1"/>
  <c r="BM2472" i="1" s="1"/>
  <c r="BL2471" i="1"/>
  <c r="BM2471" i="1" s="1"/>
  <c r="AS2470" i="1"/>
  <c r="BL2470" i="1" s="1"/>
  <c r="BM2470" i="1" s="1"/>
  <c r="AS2469" i="1"/>
  <c r="AC2469" i="1"/>
  <c r="AB2469" i="1"/>
  <c r="Z2469" i="1"/>
  <c r="X2469" i="1"/>
  <c r="V2469" i="1"/>
  <c r="BL2468" i="1"/>
  <c r="BM2468" i="1" s="1"/>
  <c r="BL2467" i="1"/>
  <c r="BM2467" i="1" s="1"/>
  <c r="BK2466" i="1"/>
  <c r="BI2466" i="1"/>
  <c r="BG2466" i="1"/>
  <c r="BE2466" i="1"/>
  <c r="BC2466" i="1"/>
  <c r="BA2466" i="1"/>
  <c r="AY2466" i="1"/>
  <c r="AW2466" i="1"/>
  <c r="AU2466" i="1"/>
  <c r="AS2466" i="1"/>
  <c r="AM2466" i="1"/>
  <c r="AI2466" i="1"/>
  <c r="AG2466" i="1"/>
  <c r="AE2466" i="1"/>
  <c r="AC2466" i="1"/>
  <c r="AB2466" i="1"/>
  <c r="Z2466" i="1"/>
  <c r="X2466" i="1"/>
  <c r="V2466" i="1"/>
  <c r="BL2465" i="1"/>
  <c r="BM2465" i="1" s="1"/>
  <c r="BL2464" i="1"/>
  <c r="BM2464" i="1" s="1"/>
  <c r="BL2463" i="1"/>
  <c r="BM2463" i="1" s="1"/>
  <c r="BK2462" i="1"/>
  <c r="BI2462" i="1"/>
  <c r="BG2462" i="1"/>
  <c r="BE2462" i="1"/>
  <c r="BC2462" i="1"/>
  <c r="BA2462" i="1"/>
  <c r="AY2462" i="1"/>
  <c r="AW2462" i="1"/>
  <c r="AU2462" i="1"/>
  <c r="AS2462" i="1"/>
  <c r="AM2462" i="1"/>
  <c r="AI2462" i="1"/>
  <c r="AG2462" i="1"/>
  <c r="AE2462" i="1"/>
  <c r="AC2462" i="1"/>
  <c r="AB2462" i="1"/>
  <c r="Z2462" i="1"/>
  <c r="X2462" i="1"/>
  <c r="V2462" i="1"/>
  <c r="BL2461" i="1"/>
  <c r="BM2461" i="1" s="1"/>
  <c r="BL2460" i="1"/>
  <c r="BM2460" i="1" s="1"/>
  <c r="BL2459" i="1"/>
  <c r="BM2459" i="1" s="1"/>
  <c r="AS2458" i="1"/>
  <c r="BL2458" i="1" s="1"/>
  <c r="BM2458" i="1" s="1"/>
  <c r="AB2457" i="1"/>
  <c r="Z2457" i="1"/>
  <c r="X2457" i="1"/>
  <c r="V2457" i="1"/>
  <c r="AS2456" i="1"/>
  <c r="BL2456" i="1" s="1"/>
  <c r="BM2456" i="1" s="1"/>
  <c r="AS2455" i="1"/>
  <c r="AC2455" i="1"/>
  <c r="AB2455" i="1"/>
  <c r="Z2455" i="1"/>
  <c r="X2455" i="1"/>
  <c r="V2455" i="1"/>
  <c r="AS2454" i="1"/>
  <c r="BL2454" i="1" s="1"/>
  <c r="BM2454" i="1" s="1"/>
  <c r="BL2453" i="1"/>
  <c r="BM2453" i="1" s="1"/>
  <c r="BL2452" i="1"/>
  <c r="BM2452" i="1" s="1"/>
  <c r="BL2451" i="1"/>
  <c r="BM2451" i="1" s="1"/>
  <c r="AS2450" i="1"/>
  <c r="BL2450" i="1" s="1"/>
  <c r="BM2450" i="1" s="1"/>
  <c r="AS2449" i="1"/>
  <c r="AC2449" i="1"/>
  <c r="AB2449" i="1"/>
  <c r="Z2449" i="1"/>
  <c r="X2449" i="1"/>
  <c r="V2449" i="1"/>
  <c r="BL2448" i="1"/>
  <c r="BM2448" i="1" s="1"/>
  <c r="AS2447" i="1"/>
  <c r="BL2447" i="1" s="1"/>
  <c r="BM2447" i="1" s="1"/>
  <c r="BL2446" i="1"/>
  <c r="BM2446" i="1" s="1"/>
  <c r="BL2445" i="1"/>
  <c r="BM2445" i="1" s="1"/>
  <c r="BL2444" i="1"/>
  <c r="BM2444" i="1" s="1"/>
  <c r="BL2443" i="1"/>
  <c r="BM2443" i="1" s="1"/>
  <c r="BL2442" i="1"/>
  <c r="BM2442" i="1" s="1"/>
  <c r="BL2441" i="1"/>
  <c r="BM2441" i="1" s="1"/>
  <c r="BL2440" i="1"/>
  <c r="BM2440" i="1" s="1"/>
  <c r="BL2439" i="1"/>
  <c r="BM2439" i="1" s="1"/>
  <c r="AS2438" i="1"/>
  <c r="BL2438" i="1" s="1"/>
  <c r="BM2438" i="1" s="1"/>
  <c r="AS2437" i="1"/>
  <c r="AB2437" i="1"/>
  <c r="Z2437" i="1"/>
  <c r="X2437" i="1"/>
  <c r="V2437" i="1"/>
  <c r="BL2436" i="1"/>
  <c r="BM2436" i="1" s="1"/>
  <c r="BL2435" i="1"/>
  <c r="BM2435" i="1" s="1"/>
  <c r="BL2434" i="1"/>
  <c r="BM2434" i="1" s="1"/>
  <c r="AS2433" i="1"/>
  <c r="BL2433" i="1" s="1"/>
  <c r="BM2433" i="1" s="1"/>
  <c r="BL2432" i="1"/>
  <c r="BM2432" i="1" s="1"/>
  <c r="BL2431" i="1"/>
  <c r="BM2431" i="1" s="1"/>
  <c r="BL2430" i="1"/>
  <c r="BM2430" i="1" s="1"/>
  <c r="BL2429" i="1"/>
  <c r="BM2429" i="1" s="1"/>
  <c r="BL2428" i="1"/>
  <c r="BM2428" i="1" s="1"/>
  <c r="BL2427" i="1"/>
  <c r="BM2427" i="1" s="1"/>
  <c r="BL2426" i="1"/>
  <c r="BM2426" i="1" s="1"/>
  <c r="AS2425" i="1"/>
  <c r="BL2425" i="1" s="1"/>
  <c r="BM2425" i="1" s="1"/>
  <c r="BL2424" i="1"/>
  <c r="BM2424" i="1" s="1"/>
  <c r="BL2423" i="1"/>
  <c r="BM2423" i="1" s="1"/>
  <c r="BL2422" i="1"/>
  <c r="BM2422" i="1" s="1"/>
  <c r="BL2421" i="1"/>
  <c r="BM2421" i="1" s="1"/>
  <c r="BL2420" i="1"/>
  <c r="BM2420" i="1" s="1"/>
  <c r="BL2419" i="1"/>
  <c r="BM2419" i="1" s="1"/>
  <c r="BL2418" i="1"/>
  <c r="BM2418" i="1" s="1"/>
  <c r="AB2417" i="1"/>
  <c r="Z2417" i="1"/>
  <c r="X2417" i="1"/>
  <c r="V2417" i="1"/>
  <c r="BL2416" i="1"/>
  <c r="BM2416" i="1" s="1"/>
  <c r="AS2415" i="1"/>
  <c r="BL2415" i="1" s="1"/>
  <c r="BM2415" i="1" s="1"/>
  <c r="BL2414" i="1"/>
  <c r="BM2414" i="1" s="1"/>
  <c r="BL2413" i="1"/>
  <c r="BM2413" i="1" s="1"/>
  <c r="BL2412" i="1"/>
  <c r="BM2412" i="1" s="1"/>
  <c r="AB2411" i="1"/>
  <c r="Z2411" i="1"/>
  <c r="X2411" i="1"/>
  <c r="V2411" i="1"/>
  <c r="BL2410" i="1"/>
  <c r="BM2410" i="1" s="1"/>
  <c r="BL2409" i="1"/>
  <c r="BM2409" i="1" s="1"/>
  <c r="BL2408" i="1"/>
  <c r="BM2408" i="1" s="1"/>
  <c r="BL2407" i="1"/>
  <c r="BM2407" i="1" s="1"/>
  <c r="AS2406" i="1"/>
  <c r="AB2406" i="1"/>
  <c r="Z2406" i="1"/>
  <c r="X2406" i="1"/>
  <c r="V2406" i="1"/>
  <c r="BL2405" i="1"/>
  <c r="BM2405" i="1" s="1"/>
  <c r="BL2404" i="1"/>
  <c r="BM2404" i="1" s="1"/>
  <c r="AG2403" i="1"/>
  <c r="AC2403" i="1"/>
  <c r="AB2403" i="1"/>
  <c r="Z2403" i="1"/>
  <c r="X2403" i="1"/>
  <c r="V2403" i="1"/>
  <c r="BL2402" i="1"/>
  <c r="BM2402" i="1" s="1"/>
  <c r="BL2401" i="1"/>
  <c r="BM2401" i="1" s="1"/>
  <c r="BL2400" i="1"/>
  <c r="BM2400" i="1" s="1"/>
  <c r="AB2399" i="1"/>
  <c r="Z2399" i="1"/>
  <c r="X2399" i="1"/>
  <c r="V2399" i="1"/>
  <c r="BL2398" i="1"/>
  <c r="BM2398" i="1" s="1"/>
  <c r="BL2397" i="1"/>
  <c r="BM2397" i="1" s="1"/>
  <c r="BL2396" i="1"/>
  <c r="BM2396" i="1" s="1"/>
  <c r="BL2395" i="1"/>
  <c r="BM2395" i="1" s="1"/>
  <c r="BL2394" i="1"/>
  <c r="BM2394" i="1" s="1"/>
  <c r="BL2393" i="1"/>
  <c r="BM2393" i="1" s="1"/>
  <c r="AS2392" i="1"/>
  <c r="BL2392" i="1" s="1"/>
  <c r="BM2392" i="1" s="1"/>
  <c r="AS2391" i="1"/>
  <c r="AB2391" i="1"/>
  <c r="Z2391" i="1"/>
  <c r="X2391" i="1"/>
  <c r="V2391" i="1"/>
  <c r="BL2390" i="1"/>
  <c r="BM2390" i="1" s="1"/>
  <c r="AS2389" i="1"/>
  <c r="BL2389" i="1" s="1"/>
  <c r="BM2389" i="1" s="1"/>
  <c r="BL2388" i="1"/>
  <c r="BM2388" i="1" s="1"/>
  <c r="BL2387" i="1"/>
  <c r="BM2387" i="1" s="1"/>
  <c r="BL2386" i="1"/>
  <c r="BM2386" i="1" s="1"/>
  <c r="BL2385" i="1"/>
  <c r="BM2385" i="1" s="1"/>
  <c r="BL2384" i="1"/>
  <c r="BM2384" i="1" s="1"/>
  <c r="BL2383" i="1"/>
  <c r="BM2383" i="1" s="1"/>
  <c r="AS2382" i="1"/>
  <c r="AB2382" i="1"/>
  <c r="Z2382" i="1"/>
  <c r="X2382" i="1"/>
  <c r="V2382" i="1"/>
  <c r="BL2381" i="1"/>
  <c r="BM2381" i="1" s="1"/>
  <c r="BL2380" i="1"/>
  <c r="BM2380" i="1" s="1"/>
  <c r="BL2379" i="1"/>
  <c r="BM2379" i="1" s="1"/>
  <c r="BL2378" i="1"/>
  <c r="BM2378" i="1" s="1"/>
  <c r="AC2377" i="1"/>
  <c r="AB2377" i="1"/>
  <c r="Z2377" i="1"/>
  <c r="X2377" i="1"/>
  <c r="V2377" i="1"/>
  <c r="BL2376" i="1"/>
  <c r="BM2376" i="1" s="1"/>
  <c r="BL2375" i="1"/>
  <c r="BM2375" i="1" s="1"/>
  <c r="AS2374" i="1"/>
  <c r="BL2374" i="1" s="1"/>
  <c r="BM2374" i="1" s="1"/>
  <c r="BL2373" i="1"/>
  <c r="BM2373" i="1" s="1"/>
  <c r="BL2372" i="1"/>
  <c r="BM2372" i="1" s="1"/>
  <c r="BL2371" i="1"/>
  <c r="BM2371" i="1" s="1"/>
  <c r="BL2370" i="1"/>
  <c r="BM2370" i="1" s="1"/>
  <c r="BL2369" i="1"/>
  <c r="BM2369" i="1" s="1"/>
  <c r="BL2368" i="1"/>
  <c r="BM2368" i="1" s="1"/>
  <c r="BL2367" i="1"/>
  <c r="BM2367" i="1" s="1"/>
  <c r="AS2366" i="1"/>
  <c r="AB2366" i="1"/>
  <c r="Z2366" i="1"/>
  <c r="X2366" i="1"/>
  <c r="V2366" i="1"/>
  <c r="BL2365" i="1"/>
  <c r="BM2365" i="1" s="1"/>
  <c r="BL2364" i="1"/>
  <c r="BM2364" i="1" s="1"/>
  <c r="BL2363" i="1"/>
  <c r="BM2363" i="1" s="1"/>
  <c r="AS2362" i="1"/>
  <c r="AG2362" i="1"/>
  <c r="AC2362" i="1"/>
  <c r="AB2362" i="1"/>
  <c r="Z2362" i="1"/>
  <c r="X2362" i="1"/>
  <c r="V2362" i="1"/>
  <c r="BL2361" i="1"/>
  <c r="BM2361" i="1" s="1"/>
  <c r="BL2360" i="1"/>
  <c r="BM2360" i="1" s="1"/>
  <c r="BL2359" i="1"/>
  <c r="BM2359" i="1" s="1"/>
  <c r="AS2358" i="1"/>
  <c r="BL2358" i="1" s="1"/>
  <c r="BM2358" i="1" s="1"/>
  <c r="BL2357" i="1"/>
  <c r="BM2357" i="1" s="1"/>
  <c r="AB2356" i="1"/>
  <c r="Z2356" i="1"/>
  <c r="X2356" i="1"/>
  <c r="V2356" i="1"/>
  <c r="BL2355" i="1"/>
  <c r="BM2355" i="1" s="1"/>
  <c r="AS2354" i="1"/>
  <c r="BL2354" i="1" s="1"/>
  <c r="BM2354" i="1" s="1"/>
  <c r="BL2353" i="1"/>
  <c r="BM2353" i="1" s="1"/>
  <c r="BL2352" i="1"/>
  <c r="BM2352" i="1" s="1"/>
  <c r="BL2351" i="1"/>
  <c r="BM2351" i="1" s="1"/>
  <c r="BL2350" i="1"/>
  <c r="BM2350" i="1" s="1"/>
  <c r="AB2349" i="1"/>
  <c r="Z2349" i="1"/>
  <c r="X2349" i="1"/>
  <c r="V2349" i="1"/>
  <c r="BL2348" i="1"/>
  <c r="BM2348" i="1" s="1"/>
  <c r="BK2347" i="1"/>
  <c r="BI2347" i="1"/>
  <c r="BG2347" i="1"/>
  <c r="BE2347" i="1"/>
  <c r="BC2347" i="1"/>
  <c r="BA2347" i="1"/>
  <c r="AY2347" i="1"/>
  <c r="AW2347" i="1"/>
  <c r="AU2347" i="1"/>
  <c r="AS2347" i="1"/>
  <c r="AM2347" i="1"/>
  <c r="AI2347" i="1"/>
  <c r="AG2347" i="1"/>
  <c r="AE2347" i="1"/>
  <c r="AC2347" i="1"/>
  <c r="AB2347" i="1"/>
  <c r="Z2347" i="1"/>
  <c r="X2347" i="1"/>
  <c r="V2347" i="1"/>
  <c r="AS2346" i="1"/>
  <c r="BL2346" i="1" s="1"/>
  <c r="BM2346" i="1" s="1"/>
  <c r="AB2345" i="1"/>
  <c r="Z2345" i="1"/>
  <c r="X2345" i="1"/>
  <c r="V2345" i="1"/>
  <c r="BK2344" i="1"/>
  <c r="BI2344" i="1"/>
  <c r="BG2344" i="1"/>
  <c r="BE2344" i="1"/>
  <c r="BC2344" i="1"/>
  <c r="BA2344" i="1"/>
  <c r="AY2344" i="1"/>
  <c r="AW2344" i="1"/>
  <c r="AU2344" i="1"/>
  <c r="AS2344" i="1"/>
  <c r="AM2344" i="1"/>
  <c r="AI2344" i="1"/>
  <c r="AG2344" i="1"/>
  <c r="AE2344" i="1"/>
  <c r="AC2344" i="1"/>
  <c r="AB2344" i="1"/>
  <c r="Z2344" i="1"/>
  <c r="X2344" i="1"/>
  <c r="V2344" i="1"/>
  <c r="BL2343" i="1"/>
  <c r="BM2343" i="1" s="1"/>
  <c r="BL2342" i="1"/>
  <c r="BM2342" i="1" s="1"/>
  <c r="BL2341" i="1"/>
  <c r="BM2341" i="1" s="1"/>
  <c r="BL2340" i="1"/>
  <c r="BM2340" i="1" s="1"/>
  <c r="BL2339" i="1"/>
  <c r="BM2339" i="1" s="1"/>
  <c r="BL2338" i="1"/>
  <c r="BM2338" i="1" s="1"/>
  <c r="AS2337" i="1"/>
  <c r="BL2337" i="1" s="1"/>
  <c r="BM2337" i="1" s="1"/>
  <c r="BL2336" i="1"/>
  <c r="BM2336" i="1" s="1"/>
  <c r="BL2335" i="1"/>
  <c r="BM2335" i="1" s="1"/>
  <c r="BL2334" i="1"/>
  <c r="BM2334" i="1" s="1"/>
  <c r="AS2333" i="1"/>
  <c r="BL2333" i="1" s="1"/>
  <c r="BM2333" i="1" s="1"/>
  <c r="BL2332" i="1"/>
  <c r="BM2332" i="1" s="1"/>
  <c r="BL2331" i="1"/>
  <c r="BM2331" i="1" s="1"/>
  <c r="AB2330" i="1"/>
  <c r="Z2330" i="1"/>
  <c r="X2330" i="1"/>
  <c r="V2330" i="1"/>
  <c r="BK2329" i="1"/>
  <c r="BI2329" i="1"/>
  <c r="BG2329" i="1"/>
  <c r="BE2329" i="1"/>
  <c r="BC2329" i="1"/>
  <c r="BA2329" i="1"/>
  <c r="AY2329" i="1"/>
  <c r="AW2329" i="1"/>
  <c r="AU2329" i="1"/>
  <c r="AS2329" i="1"/>
  <c r="AM2329" i="1"/>
  <c r="AI2329" i="1"/>
  <c r="AG2329" i="1"/>
  <c r="AE2329" i="1"/>
  <c r="AC2329" i="1"/>
  <c r="AB2329" i="1"/>
  <c r="Z2329" i="1"/>
  <c r="X2329" i="1"/>
  <c r="V2329" i="1"/>
  <c r="BL2328" i="1"/>
  <c r="BM2328" i="1" s="1"/>
  <c r="BL2327" i="1"/>
  <c r="BM2327" i="1" s="1"/>
  <c r="AS2326" i="1"/>
  <c r="BL2326" i="1" s="1"/>
  <c r="BM2326" i="1" s="1"/>
  <c r="BL2325" i="1"/>
  <c r="BM2325" i="1" s="1"/>
  <c r="BL2324" i="1"/>
  <c r="BM2324" i="1" s="1"/>
  <c r="BL2323" i="1"/>
  <c r="BM2323" i="1" s="1"/>
  <c r="BL2322" i="1"/>
  <c r="BM2322" i="1" s="1"/>
  <c r="BL2321" i="1"/>
  <c r="BM2321" i="1" s="1"/>
  <c r="BL2320" i="1"/>
  <c r="BM2320" i="1" s="1"/>
  <c r="BL2319" i="1"/>
  <c r="BM2319" i="1" s="1"/>
  <c r="BL2318" i="1"/>
  <c r="BM2318" i="1" s="1"/>
  <c r="BL2317" i="1"/>
  <c r="BM2317" i="1" s="1"/>
  <c r="BL2316" i="1"/>
  <c r="BM2316" i="1" s="1"/>
  <c r="BL2315" i="1"/>
  <c r="BM2315" i="1" s="1"/>
  <c r="BL2314" i="1"/>
  <c r="BM2314" i="1" s="1"/>
  <c r="AS2313" i="1"/>
  <c r="BL2313" i="1" s="1"/>
  <c r="BM2313" i="1" s="1"/>
  <c r="BL2312" i="1"/>
  <c r="BM2312" i="1" s="1"/>
  <c r="BL2311" i="1"/>
  <c r="BM2311" i="1" s="1"/>
  <c r="BL2310" i="1"/>
  <c r="BM2310" i="1" s="1"/>
  <c r="BL2309" i="1"/>
  <c r="BM2309" i="1" s="1"/>
  <c r="AS2308" i="1"/>
  <c r="AB2308" i="1"/>
  <c r="Z2308" i="1"/>
  <c r="X2308" i="1"/>
  <c r="V2308" i="1"/>
  <c r="AS2307" i="1"/>
  <c r="AB2307" i="1"/>
  <c r="Z2307" i="1"/>
  <c r="X2307" i="1"/>
  <c r="V2307" i="1"/>
  <c r="AS2306" i="1"/>
  <c r="BL2306" i="1" s="1"/>
  <c r="BM2306" i="1" s="1"/>
  <c r="AS2305" i="1"/>
  <c r="BL2305" i="1" s="1"/>
  <c r="BM2305" i="1" s="1"/>
  <c r="BL2304" i="1"/>
  <c r="BM2304" i="1" s="1"/>
  <c r="BK2303" i="1"/>
  <c r="BI2303" i="1"/>
  <c r="BG2303" i="1"/>
  <c r="BE2303" i="1"/>
  <c r="BC2303" i="1"/>
  <c r="BA2303" i="1"/>
  <c r="AY2303" i="1"/>
  <c r="AW2303" i="1"/>
  <c r="AU2303" i="1"/>
  <c r="AS2303" i="1"/>
  <c r="AM2303" i="1"/>
  <c r="AI2303" i="1"/>
  <c r="AG2303" i="1"/>
  <c r="AE2303" i="1"/>
  <c r="AC2303" i="1"/>
  <c r="AB2303" i="1"/>
  <c r="Z2303" i="1"/>
  <c r="X2303" i="1"/>
  <c r="V2303" i="1"/>
  <c r="S2303" i="1"/>
  <c r="BL2302" i="1"/>
  <c r="BM2302" i="1" s="1"/>
  <c r="BL2301" i="1"/>
  <c r="BM2301" i="1" s="1"/>
  <c r="AB2300" i="1"/>
  <c r="Z2300" i="1"/>
  <c r="X2300" i="1"/>
  <c r="V2300" i="1"/>
  <c r="BL2299" i="1"/>
  <c r="BM2299" i="1" s="1"/>
  <c r="BL2298" i="1"/>
  <c r="BM2298" i="1" s="1"/>
  <c r="BL2297" i="1"/>
  <c r="BM2297" i="1" s="1"/>
  <c r="BL2296" i="1"/>
  <c r="BM2296" i="1" s="1"/>
  <c r="AS2295" i="1"/>
  <c r="AC2295" i="1"/>
  <c r="AB2295" i="1"/>
  <c r="Z2295" i="1"/>
  <c r="X2295" i="1"/>
  <c r="V2295" i="1"/>
  <c r="BK2294" i="1"/>
  <c r="BI2294" i="1"/>
  <c r="BG2294" i="1"/>
  <c r="BE2294" i="1"/>
  <c r="BC2294" i="1"/>
  <c r="BA2294" i="1"/>
  <c r="AY2294" i="1"/>
  <c r="AW2294" i="1"/>
  <c r="AU2294" i="1"/>
  <c r="AS2294" i="1"/>
  <c r="AM2294" i="1"/>
  <c r="AI2294" i="1"/>
  <c r="AG2294" i="1"/>
  <c r="AE2294" i="1"/>
  <c r="AC2294" i="1"/>
  <c r="AB2294" i="1"/>
  <c r="Z2294" i="1"/>
  <c r="X2294" i="1"/>
  <c r="V2294" i="1"/>
  <c r="AS2293" i="1"/>
  <c r="BL2293" i="1" s="1"/>
  <c r="BM2293" i="1" s="1"/>
  <c r="BL2292" i="1"/>
  <c r="BM2292" i="1" s="1"/>
  <c r="BK2291" i="1"/>
  <c r="BI2291" i="1"/>
  <c r="BG2291" i="1"/>
  <c r="BE2291" i="1"/>
  <c r="BC2291" i="1"/>
  <c r="BA2291" i="1"/>
  <c r="AY2291" i="1"/>
  <c r="AW2291" i="1"/>
  <c r="AU2291" i="1"/>
  <c r="AS2291" i="1"/>
  <c r="AM2291" i="1"/>
  <c r="AI2291" i="1"/>
  <c r="AG2291" i="1"/>
  <c r="AE2291" i="1"/>
  <c r="AC2291" i="1"/>
  <c r="AB2291" i="1"/>
  <c r="Z2291" i="1"/>
  <c r="X2291" i="1"/>
  <c r="V2291" i="1"/>
  <c r="BL2290" i="1"/>
  <c r="BM2290" i="1" s="1"/>
  <c r="BL2289" i="1"/>
  <c r="BM2289" i="1" s="1"/>
  <c r="BL2288" i="1"/>
  <c r="BM2288" i="1" s="1"/>
  <c r="BL2287" i="1"/>
  <c r="BM2287" i="1" s="1"/>
  <c r="BK2286" i="1"/>
  <c r="BI2286" i="1"/>
  <c r="BG2286" i="1"/>
  <c r="BE2286" i="1"/>
  <c r="BC2286" i="1"/>
  <c r="BA2286" i="1"/>
  <c r="AY2286" i="1"/>
  <c r="AW2286" i="1"/>
  <c r="AU2286" i="1"/>
  <c r="AS2286" i="1"/>
  <c r="AM2286" i="1"/>
  <c r="AI2286" i="1"/>
  <c r="AG2286" i="1"/>
  <c r="AE2286" i="1"/>
  <c r="AC2286" i="1"/>
  <c r="AB2286" i="1"/>
  <c r="Z2286" i="1"/>
  <c r="X2286" i="1"/>
  <c r="V2286" i="1"/>
  <c r="BL2285" i="1"/>
  <c r="BM2285" i="1" s="1"/>
  <c r="AB2284" i="1"/>
  <c r="Z2284" i="1"/>
  <c r="X2284" i="1"/>
  <c r="V2284" i="1"/>
  <c r="BL2283" i="1"/>
  <c r="BM2283" i="1" s="1"/>
  <c r="BL2282" i="1"/>
  <c r="BM2282" i="1" s="1"/>
  <c r="BL2281" i="1"/>
  <c r="BM2281" i="1" s="1"/>
  <c r="BL2280" i="1"/>
  <c r="BM2280" i="1" s="1"/>
  <c r="BL2279" i="1"/>
  <c r="BM2279" i="1" s="1"/>
  <c r="BL2278" i="1"/>
  <c r="BM2278" i="1" s="1"/>
  <c r="BL2277" i="1"/>
  <c r="BM2277" i="1" s="1"/>
  <c r="BL2276" i="1"/>
  <c r="BM2276" i="1" s="1"/>
  <c r="AS2275" i="1"/>
  <c r="BL2275" i="1" s="1"/>
  <c r="BM2275" i="1" s="1"/>
  <c r="BL2274" i="1"/>
  <c r="BM2274" i="1" s="1"/>
  <c r="BL2273" i="1"/>
  <c r="BM2273" i="1" s="1"/>
  <c r="BL2272" i="1"/>
  <c r="BM2272" i="1" s="1"/>
  <c r="BL2271" i="1"/>
  <c r="BM2271" i="1" s="1"/>
  <c r="AS2270" i="1"/>
  <c r="AB2270" i="1"/>
  <c r="Z2270" i="1"/>
  <c r="X2270" i="1"/>
  <c r="V2270" i="1"/>
  <c r="BL2269" i="1"/>
  <c r="BM2269" i="1" s="1"/>
  <c r="BL2268" i="1"/>
  <c r="BM2268" i="1" s="1"/>
  <c r="BL2267" i="1"/>
  <c r="BM2267" i="1" s="1"/>
  <c r="BL2266" i="1"/>
  <c r="BM2266" i="1" s="1"/>
  <c r="AS2265" i="1"/>
  <c r="BL2265" i="1" s="1"/>
  <c r="BM2265" i="1" s="1"/>
  <c r="BL2264" i="1"/>
  <c r="BM2264" i="1" s="1"/>
  <c r="BL2263" i="1"/>
  <c r="BM2263" i="1" s="1"/>
  <c r="BL2262" i="1"/>
  <c r="BM2262" i="1" s="1"/>
  <c r="BL2261" i="1"/>
  <c r="BM2261" i="1" s="1"/>
  <c r="BL2260" i="1"/>
  <c r="BM2260" i="1" s="1"/>
  <c r="BL2259" i="1"/>
  <c r="BM2259" i="1" s="1"/>
  <c r="BL2258" i="1"/>
  <c r="BM2258" i="1" s="1"/>
  <c r="BL2257" i="1"/>
  <c r="BM2257" i="1" s="1"/>
  <c r="AB2256" i="1"/>
  <c r="Z2256" i="1"/>
  <c r="X2256" i="1"/>
  <c r="V2256" i="1"/>
  <c r="BL2255" i="1"/>
  <c r="BM2255" i="1" s="1"/>
  <c r="BL2254" i="1"/>
  <c r="BM2254" i="1" s="1"/>
  <c r="BL2253" i="1"/>
  <c r="BM2253" i="1" s="1"/>
  <c r="BL2252" i="1"/>
  <c r="BM2252" i="1" s="1"/>
  <c r="BL2251" i="1"/>
  <c r="BM2251" i="1" s="1"/>
  <c r="BL2250" i="1"/>
  <c r="BM2250" i="1" s="1"/>
  <c r="BL2249" i="1"/>
  <c r="BM2249" i="1" s="1"/>
  <c r="BL2248" i="1"/>
  <c r="BM2248" i="1" s="1"/>
  <c r="BL2247" i="1"/>
  <c r="BM2247" i="1" s="1"/>
  <c r="AS2246" i="1"/>
  <c r="AB2246" i="1"/>
  <c r="Z2246" i="1"/>
  <c r="X2246" i="1"/>
  <c r="V2246" i="1"/>
  <c r="AS2245" i="1"/>
  <c r="AB2245" i="1"/>
  <c r="Z2245" i="1"/>
  <c r="X2245" i="1"/>
  <c r="V2245" i="1"/>
  <c r="BL2244" i="1"/>
  <c r="BM2244" i="1" s="1"/>
  <c r="BL2243" i="1"/>
  <c r="BM2243" i="1" s="1"/>
  <c r="BL2242" i="1"/>
  <c r="BM2242" i="1" s="1"/>
  <c r="BL2241" i="1"/>
  <c r="BM2241" i="1" s="1"/>
  <c r="BL2240" i="1"/>
  <c r="BM2240" i="1" s="1"/>
  <c r="BL2239" i="1"/>
  <c r="BM2239" i="1" s="1"/>
  <c r="BL2238" i="1"/>
  <c r="BM2238" i="1" s="1"/>
  <c r="BL2237" i="1"/>
  <c r="BM2237" i="1" s="1"/>
  <c r="BL2236" i="1"/>
  <c r="BM2236" i="1" s="1"/>
  <c r="BL2235" i="1"/>
  <c r="BM2235" i="1" s="1"/>
  <c r="AS2234" i="1"/>
  <c r="AG2234" i="1"/>
  <c r="AC2234" i="1"/>
  <c r="AB2234" i="1"/>
  <c r="Z2234" i="1"/>
  <c r="X2234" i="1"/>
  <c r="V2234" i="1"/>
  <c r="BL2233" i="1"/>
  <c r="BM2233" i="1" s="1"/>
  <c r="BL2232" i="1"/>
  <c r="BM2232" i="1" s="1"/>
  <c r="BL2231" i="1"/>
  <c r="BM2231" i="1" s="1"/>
  <c r="AS2230" i="1"/>
  <c r="AB2230" i="1"/>
  <c r="Z2230" i="1"/>
  <c r="X2230" i="1"/>
  <c r="V2230" i="1"/>
  <c r="BL2229" i="1"/>
  <c r="BM2229" i="1" s="1"/>
  <c r="BL2228" i="1"/>
  <c r="BM2228" i="1" s="1"/>
  <c r="BL2227" i="1"/>
  <c r="BM2227" i="1" s="1"/>
  <c r="BL2226" i="1"/>
  <c r="BM2226" i="1" s="1"/>
  <c r="BL2225" i="1"/>
  <c r="BM2225" i="1" s="1"/>
  <c r="AS2224" i="1"/>
  <c r="BL2224" i="1" s="1"/>
  <c r="BM2224" i="1" s="1"/>
  <c r="AB2223" i="1"/>
  <c r="Z2223" i="1"/>
  <c r="X2223" i="1"/>
  <c r="V2223" i="1"/>
  <c r="AS2222" i="1"/>
  <c r="BL2222" i="1" s="1"/>
  <c r="BM2222" i="1" s="1"/>
  <c r="BL2221" i="1"/>
  <c r="BM2221" i="1" s="1"/>
  <c r="BL2220" i="1"/>
  <c r="BM2220" i="1" s="1"/>
  <c r="BL2219" i="1"/>
  <c r="BM2219" i="1" s="1"/>
  <c r="BL2218" i="1"/>
  <c r="BM2218" i="1" s="1"/>
  <c r="BL2217" i="1"/>
  <c r="BM2217" i="1" s="1"/>
  <c r="AB2216" i="1"/>
  <c r="Z2216" i="1"/>
  <c r="X2216" i="1"/>
  <c r="V2216" i="1"/>
  <c r="BL2215" i="1"/>
  <c r="BM2215" i="1" s="1"/>
  <c r="BL2214" i="1"/>
  <c r="BM2214" i="1" s="1"/>
  <c r="AS2213" i="1"/>
  <c r="BL2213" i="1" s="1"/>
  <c r="BM2213" i="1" s="1"/>
  <c r="AS2212" i="1"/>
  <c r="BL2212" i="1" s="1"/>
  <c r="BM2212" i="1" s="1"/>
  <c r="AB2211" i="1"/>
  <c r="Z2211" i="1"/>
  <c r="X2211" i="1"/>
  <c r="V2211" i="1"/>
  <c r="BL2210" i="1"/>
  <c r="BM2210" i="1" s="1"/>
  <c r="BL2209" i="1"/>
  <c r="BM2209" i="1" s="1"/>
  <c r="AB2208" i="1"/>
  <c r="Z2208" i="1"/>
  <c r="X2208" i="1"/>
  <c r="V2208" i="1"/>
  <c r="BL2207" i="1"/>
  <c r="BM2207" i="1" s="1"/>
  <c r="BL2206" i="1"/>
  <c r="BM2206" i="1" s="1"/>
  <c r="BL2205" i="1"/>
  <c r="BM2205" i="1" s="1"/>
  <c r="BL2204" i="1"/>
  <c r="BM2204" i="1" s="1"/>
  <c r="AS2203" i="1"/>
  <c r="BL2203" i="1" s="1"/>
  <c r="BM2203" i="1" s="1"/>
  <c r="AS2202" i="1"/>
  <c r="BL2202" i="1" s="1"/>
  <c r="BM2202" i="1" s="1"/>
  <c r="BL2201" i="1"/>
  <c r="BM2201" i="1" s="1"/>
  <c r="BL2200" i="1"/>
  <c r="BM2200" i="1" s="1"/>
  <c r="AB2199" i="1"/>
  <c r="Z2199" i="1"/>
  <c r="X2199" i="1"/>
  <c r="V2199" i="1"/>
  <c r="BL2198" i="1"/>
  <c r="BM2198" i="1" s="1"/>
  <c r="BL2197" i="1"/>
  <c r="BM2197" i="1" s="1"/>
  <c r="BK2196" i="1"/>
  <c r="BI2196" i="1"/>
  <c r="BG2196" i="1"/>
  <c r="BE2196" i="1"/>
  <c r="BC2196" i="1"/>
  <c r="BA2196" i="1"/>
  <c r="AY2196" i="1"/>
  <c r="AW2196" i="1"/>
  <c r="AU2196" i="1"/>
  <c r="AS2196" i="1"/>
  <c r="AM2196" i="1"/>
  <c r="AI2196" i="1"/>
  <c r="AG2196" i="1"/>
  <c r="AE2196" i="1"/>
  <c r="AC2196" i="1"/>
  <c r="AB2196" i="1"/>
  <c r="Z2196" i="1"/>
  <c r="X2196" i="1"/>
  <c r="V2196" i="1"/>
  <c r="S2196" i="1"/>
  <c r="AS2195" i="1"/>
  <c r="AC2195" i="1"/>
  <c r="AB2195" i="1"/>
  <c r="Z2195" i="1"/>
  <c r="X2195" i="1"/>
  <c r="V2195" i="1"/>
  <c r="AG2194" i="1"/>
  <c r="AC2194" i="1"/>
  <c r="AB2194" i="1"/>
  <c r="Z2194" i="1"/>
  <c r="X2194" i="1"/>
  <c r="V2194" i="1"/>
  <c r="AC2193" i="1"/>
  <c r="AB2193" i="1"/>
  <c r="Z2193" i="1"/>
  <c r="X2193" i="1"/>
  <c r="V2193" i="1"/>
  <c r="BL2192" i="1"/>
  <c r="BM2192" i="1" s="1"/>
  <c r="BL2191" i="1"/>
  <c r="BM2191" i="1" s="1"/>
  <c r="AS2190" i="1"/>
  <c r="AB2190" i="1"/>
  <c r="Z2190" i="1"/>
  <c r="X2190" i="1"/>
  <c r="V2190" i="1"/>
  <c r="AS2189" i="1"/>
  <c r="AB2189" i="1"/>
  <c r="Z2189" i="1"/>
  <c r="X2189" i="1"/>
  <c r="V2189" i="1"/>
  <c r="AB2188" i="1"/>
  <c r="Z2188" i="1"/>
  <c r="X2188" i="1"/>
  <c r="V2188" i="1"/>
  <c r="AS2187" i="1"/>
  <c r="BL2187" i="1" s="1"/>
  <c r="BM2187" i="1" s="1"/>
  <c r="AB2186" i="1"/>
  <c r="Z2186" i="1"/>
  <c r="X2186" i="1"/>
  <c r="V2186" i="1"/>
  <c r="BL2185" i="1"/>
  <c r="BM2185" i="1" s="1"/>
  <c r="BL2184" i="1"/>
  <c r="BM2184" i="1" s="1"/>
  <c r="BL2183" i="1"/>
  <c r="BM2183" i="1" s="1"/>
  <c r="BL2182" i="1"/>
  <c r="BM2182" i="1" s="1"/>
  <c r="AS2181" i="1"/>
  <c r="AC2181" i="1"/>
  <c r="AB2181" i="1"/>
  <c r="Z2181" i="1"/>
  <c r="X2181" i="1"/>
  <c r="V2181" i="1"/>
  <c r="S2181" i="1"/>
  <c r="AS2180" i="1"/>
  <c r="BL2180" i="1" s="1"/>
  <c r="BM2180" i="1" s="1"/>
  <c r="BL2179" i="1"/>
  <c r="BM2179" i="1" s="1"/>
  <c r="AS2178" i="1"/>
  <c r="BL2178" i="1" s="1"/>
  <c r="BM2178" i="1" s="1"/>
  <c r="BL2177" i="1"/>
  <c r="BM2177" i="1" s="1"/>
  <c r="BL2176" i="1"/>
  <c r="BM2176" i="1" s="1"/>
  <c r="AS2175" i="1"/>
  <c r="AB2175" i="1"/>
  <c r="Z2175" i="1"/>
  <c r="X2175" i="1"/>
  <c r="V2175" i="1"/>
  <c r="BL2174" i="1"/>
  <c r="BM2174" i="1" s="1"/>
  <c r="AS2173" i="1"/>
  <c r="BL2173" i="1" s="1"/>
  <c r="BM2173" i="1" s="1"/>
  <c r="AS2172" i="1"/>
  <c r="AG2172" i="1"/>
  <c r="AC2172" i="1"/>
  <c r="AB2172" i="1"/>
  <c r="Z2172" i="1"/>
  <c r="X2172" i="1"/>
  <c r="V2172" i="1"/>
  <c r="BL2171" i="1"/>
  <c r="BM2171" i="1" s="1"/>
  <c r="BL2170" i="1"/>
  <c r="BM2170" i="1" s="1"/>
  <c r="BL2169" i="1"/>
  <c r="BM2169" i="1" s="1"/>
  <c r="AS2168" i="1"/>
  <c r="BL2168" i="1" s="1"/>
  <c r="BM2168" i="1" s="1"/>
  <c r="BL2167" i="1"/>
  <c r="BM2167" i="1" s="1"/>
  <c r="BL2166" i="1"/>
  <c r="BM2166" i="1" s="1"/>
  <c r="BL2165" i="1"/>
  <c r="BM2165" i="1" s="1"/>
  <c r="BL2164" i="1"/>
  <c r="BM2164" i="1" s="1"/>
  <c r="BK2163" i="1"/>
  <c r="BI2163" i="1"/>
  <c r="BG2163" i="1"/>
  <c r="BE2163" i="1"/>
  <c r="BC2163" i="1"/>
  <c r="BA2163" i="1"/>
  <c r="AY2163" i="1"/>
  <c r="AW2163" i="1"/>
  <c r="AU2163" i="1"/>
  <c r="AS2163" i="1"/>
  <c r="AM2163" i="1"/>
  <c r="AI2163" i="1"/>
  <c r="AG2163" i="1"/>
  <c r="AE2163" i="1"/>
  <c r="AC2163" i="1"/>
  <c r="AB2163" i="1"/>
  <c r="Z2163" i="1"/>
  <c r="X2163" i="1"/>
  <c r="V2163" i="1"/>
  <c r="AS2162" i="1"/>
  <c r="BL2162" i="1" s="1"/>
  <c r="BM2162" i="1" s="1"/>
  <c r="BL2161" i="1"/>
  <c r="BM2161" i="1" s="1"/>
  <c r="AG2160" i="1"/>
  <c r="AC2160" i="1"/>
  <c r="AB2160" i="1"/>
  <c r="Z2160" i="1"/>
  <c r="X2160" i="1"/>
  <c r="V2160" i="1"/>
  <c r="AS2159" i="1"/>
  <c r="BL2159" i="1" s="1"/>
  <c r="BM2159" i="1" s="1"/>
  <c r="BL2158" i="1"/>
  <c r="BM2158" i="1" s="1"/>
  <c r="BK2157" i="1"/>
  <c r="BI2157" i="1"/>
  <c r="BG2157" i="1"/>
  <c r="BE2157" i="1"/>
  <c r="BC2157" i="1"/>
  <c r="BA2157" i="1"/>
  <c r="AY2157" i="1"/>
  <c r="AW2157" i="1"/>
  <c r="AU2157" i="1"/>
  <c r="AS2157" i="1"/>
  <c r="AM2157" i="1"/>
  <c r="AI2157" i="1"/>
  <c r="AG2157" i="1"/>
  <c r="AE2157" i="1"/>
  <c r="AC2157" i="1"/>
  <c r="AB2157" i="1"/>
  <c r="Z2157" i="1"/>
  <c r="X2157" i="1"/>
  <c r="V2157" i="1"/>
  <c r="S2157" i="1"/>
  <c r="BL2156" i="1"/>
  <c r="BM2156" i="1" s="1"/>
  <c r="BL2155" i="1"/>
  <c r="BM2155" i="1" s="1"/>
  <c r="BL2154" i="1"/>
  <c r="BM2154" i="1" s="1"/>
  <c r="BL2153" i="1"/>
  <c r="BM2153" i="1" s="1"/>
  <c r="BL2152" i="1"/>
  <c r="BM2152" i="1" s="1"/>
  <c r="BL2151" i="1"/>
  <c r="BM2151" i="1" s="1"/>
  <c r="BL2150" i="1"/>
  <c r="BM2150" i="1" s="1"/>
  <c r="BL2149" i="1"/>
  <c r="BM2149" i="1" s="1"/>
  <c r="AS2148" i="1"/>
  <c r="BL2148" i="1" s="1"/>
  <c r="BM2148" i="1" s="1"/>
  <c r="BL2147" i="1"/>
  <c r="BM2147" i="1" s="1"/>
  <c r="BL2146" i="1"/>
  <c r="BM2146" i="1" s="1"/>
  <c r="BL2145" i="1"/>
  <c r="BM2145" i="1" s="1"/>
  <c r="AS2144" i="1"/>
  <c r="AB2144" i="1"/>
  <c r="Z2144" i="1"/>
  <c r="X2144" i="1"/>
  <c r="V2144" i="1"/>
  <c r="AS2143" i="1"/>
  <c r="BL2143" i="1" s="1"/>
  <c r="BM2143" i="1" s="1"/>
  <c r="AS2142" i="1"/>
  <c r="BL2142" i="1" s="1"/>
  <c r="BM2142" i="1" s="1"/>
  <c r="BL2141" i="1"/>
  <c r="BM2141" i="1" s="1"/>
  <c r="BL2140" i="1"/>
  <c r="BM2140" i="1" s="1"/>
  <c r="BL2139" i="1"/>
  <c r="BM2139" i="1" s="1"/>
  <c r="AS2138" i="1"/>
  <c r="AB2138" i="1"/>
  <c r="Z2138" i="1"/>
  <c r="X2138" i="1"/>
  <c r="V2138" i="1"/>
  <c r="AS2137" i="1"/>
  <c r="BL2137" i="1" s="1"/>
  <c r="BM2137" i="1" s="1"/>
  <c r="BL2136" i="1"/>
  <c r="BM2136" i="1" s="1"/>
  <c r="AS2135" i="1"/>
  <c r="AB2135" i="1"/>
  <c r="Z2135" i="1"/>
  <c r="X2135" i="1"/>
  <c r="V2135" i="1"/>
  <c r="BK2134" i="1"/>
  <c r="BI2134" i="1"/>
  <c r="BG2134" i="1"/>
  <c r="BE2134" i="1"/>
  <c r="BC2134" i="1"/>
  <c r="BA2134" i="1"/>
  <c r="AY2134" i="1"/>
  <c r="AW2134" i="1"/>
  <c r="AU2134" i="1"/>
  <c r="AS2134" i="1"/>
  <c r="AM2134" i="1"/>
  <c r="AI2134" i="1"/>
  <c r="AG2134" i="1"/>
  <c r="AE2134" i="1"/>
  <c r="AC2134" i="1"/>
  <c r="AB2134" i="1"/>
  <c r="Z2134" i="1"/>
  <c r="X2134" i="1"/>
  <c r="V2134" i="1"/>
  <c r="AS2133" i="1"/>
  <c r="AB2133" i="1"/>
  <c r="Z2133" i="1"/>
  <c r="X2133" i="1"/>
  <c r="V2133" i="1"/>
  <c r="BL2132" i="1"/>
  <c r="BM2132" i="1" s="1"/>
  <c r="BL2131" i="1"/>
  <c r="BM2131" i="1" s="1"/>
  <c r="BL2130" i="1"/>
  <c r="BM2130" i="1" s="1"/>
  <c r="BL2129" i="1"/>
  <c r="BM2129" i="1" s="1"/>
  <c r="BL2128" i="1"/>
  <c r="BM2128" i="1" s="1"/>
  <c r="AS2127" i="1"/>
  <c r="AB2127" i="1"/>
  <c r="Z2127" i="1"/>
  <c r="X2127" i="1"/>
  <c r="V2127" i="1"/>
  <c r="BL2126" i="1"/>
  <c r="BM2126" i="1" s="1"/>
  <c r="BL2125" i="1"/>
  <c r="BM2125" i="1" s="1"/>
  <c r="AS2124" i="1"/>
  <c r="AG2124" i="1"/>
  <c r="AC2124" i="1"/>
  <c r="AB2124" i="1"/>
  <c r="Z2124" i="1"/>
  <c r="X2124" i="1"/>
  <c r="V2124" i="1"/>
  <c r="BL2123" i="1"/>
  <c r="BM2123" i="1" s="1"/>
  <c r="AS2122" i="1"/>
  <c r="BL2122" i="1" s="1"/>
  <c r="BM2122" i="1" s="1"/>
  <c r="AS2121" i="1"/>
  <c r="BL2121" i="1" s="1"/>
  <c r="BM2121" i="1" s="1"/>
  <c r="BL2120" i="1"/>
  <c r="BM2120" i="1" s="1"/>
  <c r="BL2119" i="1"/>
  <c r="BM2119" i="1" s="1"/>
  <c r="BL2118" i="1"/>
  <c r="BM2118" i="1" s="1"/>
  <c r="BL2117" i="1"/>
  <c r="BM2117" i="1" s="1"/>
  <c r="BL2116" i="1"/>
  <c r="BM2116" i="1" s="1"/>
  <c r="BL2115" i="1"/>
  <c r="BM2115" i="1" s="1"/>
  <c r="AS2114" i="1"/>
  <c r="BL2114" i="1" s="1"/>
  <c r="BM2114" i="1" s="1"/>
  <c r="AS2113" i="1"/>
  <c r="BL2113" i="1" s="1"/>
  <c r="BM2113" i="1" s="1"/>
  <c r="BL2112" i="1"/>
  <c r="BM2112" i="1" s="1"/>
  <c r="BL2111" i="1"/>
  <c r="BM2111" i="1" s="1"/>
  <c r="AS2110" i="1"/>
  <c r="BL2110" i="1" s="1"/>
  <c r="BM2110" i="1" s="1"/>
  <c r="BL2109" i="1"/>
  <c r="BM2109" i="1" s="1"/>
  <c r="BL2108" i="1"/>
  <c r="BM2108" i="1" s="1"/>
  <c r="BL2107" i="1"/>
  <c r="BM2107" i="1" s="1"/>
  <c r="AS2106" i="1"/>
  <c r="BL2106" i="1" s="1"/>
  <c r="BM2106" i="1" s="1"/>
  <c r="BL2105" i="1"/>
  <c r="BM2105" i="1" s="1"/>
  <c r="BL2104" i="1"/>
  <c r="BM2104" i="1" s="1"/>
  <c r="BL2103" i="1"/>
  <c r="BM2103" i="1" s="1"/>
  <c r="AB2102" i="1"/>
  <c r="Z2102" i="1"/>
  <c r="X2102" i="1"/>
  <c r="V2102" i="1"/>
  <c r="AS2101" i="1"/>
  <c r="BL2101" i="1" s="1"/>
  <c r="BM2101" i="1" s="1"/>
  <c r="BL2100" i="1"/>
  <c r="BM2100" i="1" s="1"/>
  <c r="AS2099" i="1"/>
  <c r="AC2099" i="1"/>
  <c r="AB2099" i="1"/>
  <c r="Z2099" i="1"/>
  <c r="X2099" i="1"/>
  <c r="V2099" i="1"/>
  <c r="AS2098" i="1"/>
  <c r="BL2098" i="1" s="1"/>
  <c r="BM2098" i="1" s="1"/>
  <c r="BL2097" i="1"/>
  <c r="BM2097" i="1" s="1"/>
  <c r="BL2096" i="1"/>
  <c r="BM2096" i="1" s="1"/>
  <c r="BL2095" i="1"/>
  <c r="BM2095" i="1" s="1"/>
  <c r="BL2094" i="1"/>
  <c r="BM2094" i="1" s="1"/>
  <c r="AB2093" i="1"/>
  <c r="Z2093" i="1"/>
  <c r="X2093" i="1"/>
  <c r="V2093" i="1"/>
  <c r="BL2092" i="1"/>
  <c r="BM2092" i="1" s="1"/>
  <c r="BL2091" i="1"/>
  <c r="BM2091" i="1" s="1"/>
  <c r="BL2090" i="1"/>
  <c r="BM2090" i="1" s="1"/>
  <c r="AC2089" i="1"/>
  <c r="BL2089" i="1" s="1"/>
  <c r="BM2089" i="1" s="1"/>
  <c r="BL2088" i="1"/>
  <c r="BM2088" i="1" s="1"/>
  <c r="AB2087" i="1"/>
  <c r="Z2087" i="1"/>
  <c r="X2087" i="1"/>
  <c r="V2087" i="1"/>
  <c r="BL2086" i="1"/>
  <c r="BM2086" i="1" s="1"/>
  <c r="AS2085" i="1"/>
  <c r="AB2085" i="1"/>
  <c r="Z2085" i="1"/>
  <c r="X2085" i="1"/>
  <c r="V2085" i="1"/>
  <c r="BL2084" i="1"/>
  <c r="BM2084" i="1" s="1"/>
  <c r="AB2083" i="1"/>
  <c r="Z2083" i="1"/>
  <c r="X2083" i="1"/>
  <c r="V2083" i="1"/>
  <c r="S2083" i="1"/>
  <c r="BL2082" i="1"/>
  <c r="BM2082" i="1" s="1"/>
  <c r="BL2081" i="1"/>
  <c r="BM2081" i="1" s="1"/>
  <c r="AB2080" i="1"/>
  <c r="Z2080" i="1"/>
  <c r="X2080" i="1"/>
  <c r="V2080" i="1"/>
  <c r="BL2079" i="1"/>
  <c r="BM2079" i="1" s="1"/>
  <c r="BL2078" i="1"/>
  <c r="BM2078" i="1" s="1"/>
  <c r="BL2077" i="1"/>
  <c r="BM2077" i="1" s="1"/>
  <c r="BL2076" i="1"/>
  <c r="BM2076" i="1" s="1"/>
  <c r="BL2075" i="1"/>
  <c r="BM2075" i="1" s="1"/>
  <c r="BL2074" i="1"/>
  <c r="BM2074" i="1" s="1"/>
  <c r="BL2073" i="1"/>
  <c r="BM2073" i="1" s="1"/>
  <c r="AB2072" i="1"/>
  <c r="Z2072" i="1"/>
  <c r="X2072" i="1"/>
  <c r="V2072" i="1"/>
  <c r="BL2071" i="1"/>
  <c r="BM2071" i="1" s="1"/>
  <c r="BL2070" i="1"/>
  <c r="BM2070" i="1" s="1"/>
  <c r="BL2069" i="1"/>
  <c r="BM2069" i="1" s="1"/>
  <c r="BL2068" i="1"/>
  <c r="BM2068" i="1" s="1"/>
  <c r="BL2067" i="1"/>
  <c r="BM2067" i="1" s="1"/>
  <c r="BL2066" i="1"/>
  <c r="BM2066" i="1" s="1"/>
  <c r="AS2065" i="1"/>
  <c r="BL2065" i="1" s="1"/>
  <c r="BM2065" i="1" s="1"/>
  <c r="AG2064" i="1"/>
  <c r="AC2064" i="1"/>
  <c r="AB2064" i="1"/>
  <c r="Z2064" i="1"/>
  <c r="X2064" i="1"/>
  <c r="V2064" i="1"/>
  <c r="BL2063" i="1"/>
  <c r="BM2063" i="1" s="1"/>
  <c r="BL2062" i="1"/>
  <c r="BM2062" i="1" s="1"/>
  <c r="AS2061" i="1"/>
  <c r="AB2061" i="1"/>
  <c r="Z2061" i="1"/>
  <c r="X2061" i="1"/>
  <c r="V2061" i="1"/>
  <c r="BL2060" i="1"/>
  <c r="BM2060" i="1" s="1"/>
  <c r="BL2059" i="1"/>
  <c r="BM2059" i="1" s="1"/>
  <c r="AS2058" i="1"/>
  <c r="BL2058" i="1" s="1"/>
  <c r="BM2058" i="1" s="1"/>
  <c r="AB2057" i="1"/>
  <c r="Z2057" i="1"/>
  <c r="X2057" i="1"/>
  <c r="V2057" i="1"/>
  <c r="BL2056" i="1"/>
  <c r="BM2056" i="1" s="1"/>
  <c r="BL2055" i="1"/>
  <c r="BM2055" i="1" s="1"/>
  <c r="BL2054" i="1"/>
  <c r="BM2054" i="1" s="1"/>
  <c r="AS2053" i="1"/>
  <c r="AC2053" i="1"/>
  <c r="AB2053" i="1"/>
  <c r="Z2053" i="1"/>
  <c r="X2053" i="1"/>
  <c r="V2053" i="1"/>
  <c r="AC2052" i="1"/>
  <c r="AB2052" i="1"/>
  <c r="Z2052" i="1"/>
  <c r="X2052" i="1"/>
  <c r="V2052" i="1"/>
  <c r="BL2051" i="1"/>
  <c r="BM2051" i="1" s="1"/>
  <c r="BK2050" i="1"/>
  <c r="BI2050" i="1"/>
  <c r="BG2050" i="1"/>
  <c r="BE2050" i="1"/>
  <c r="BC2050" i="1"/>
  <c r="BA2050" i="1"/>
  <c r="AY2050" i="1"/>
  <c r="AW2050" i="1"/>
  <c r="AU2050" i="1"/>
  <c r="AS2050" i="1"/>
  <c r="AM2050" i="1"/>
  <c r="AI2050" i="1"/>
  <c r="AG2050" i="1"/>
  <c r="AE2050" i="1"/>
  <c r="AC2050" i="1"/>
  <c r="AB2050" i="1"/>
  <c r="Z2050" i="1"/>
  <c r="X2050" i="1"/>
  <c r="V2050" i="1"/>
  <c r="BL2049" i="1"/>
  <c r="BM2049" i="1" s="1"/>
  <c r="BL2048" i="1"/>
  <c r="BM2048" i="1" s="1"/>
  <c r="BL2047" i="1"/>
  <c r="BM2047" i="1" s="1"/>
  <c r="BL2046" i="1"/>
  <c r="BM2046" i="1" s="1"/>
  <c r="AS2045" i="1"/>
  <c r="AG2045" i="1"/>
  <c r="AC2045" i="1"/>
  <c r="AB2045" i="1"/>
  <c r="Z2045" i="1"/>
  <c r="X2045" i="1"/>
  <c r="V2045" i="1"/>
  <c r="BL2044" i="1"/>
  <c r="BM2044" i="1" s="1"/>
  <c r="BL2043" i="1"/>
  <c r="BM2043" i="1" s="1"/>
  <c r="BL2042" i="1"/>
  <c r="BM2042" i="1" s="1"/>
  <c r="BL2041" i="1"/>
  <c r="BM2041" i="1" s="1"/>
  <c r="BL2040" i="1"/>
  <c r="BM2040" i="1" s="1"/>
  <c r="BL2039" i="1"/>
  <c r="BM2039" i="1" s="1"/>
  <c r="BL2038" i="1"/>
  <c r="BM2038" i="1" s="1"/>
  <c r="AS2037" i="1"/>
  <c r="BL2037" i="1" s="1"/>
  <c r="BM2037" i="1" s="1"/>
  <c r="AS2036" i="1"/>
  <c r="AB2036" i="1"/>
  <c r="Z2036" i="1"/>
  <c r="X2036" i="1"/>
  <c r="V2036" i="1"/>
  <c r="S2036" i="1"/>
  <c r="BL2035" i="1"/>
  <c r="BM2035" i="1" s="1"/>
  <c r="BK2034" i="1"/>
  <c r="BI2034" i="1"/>
  <c r="BG2034" i="1"/>
  <c r="BE2034" i="1"/>
  <c r="BC2034" i="1"/>
  <c r="BA2034" i="1"/>
  <c r="AY2034" i="1"/>
  <c r="AW2034" i="1"/>
  <c r="AU2034" i="1"/>
  <c r="AS2034" i="1"/>
  <c r="AM2034" i="1"/>
  <c r="AI2034" i="1"/>
  <c r="AG2034" i="1"/>
  <c r="AE2034" i="1"/>
  <c r="AC2034" i="1"/>
  <c r="AB2034" i="1"/>
  <c r="Z2034" i="1"/>
  <c r="X2034" i="1"/>
  <c r="V2034" i="1"/>
  <c r="BL2033" i="1"/>
  <c r="BM2033" i="1" s="1"/>
  <c r="BL2032" i="1"/>
  <c r="BM2032" i="1" s="1"/>
  <c r="AB2031" i="1"/>
  <c r="Z2031" i="1"/>
  <c r="X2031" i="1"/>
  <c r="V2031" i="1"/>
  <c r="BL2030" i="1"/>
  <c r="BM2030" i="1" s="1"/>
  <c r="BL2029" i="1"/>
  <c r="BM2029" i="1" s="1"/>
  <c r="AS2028" i="1"/>
  <c r="BL2028" i="1" s="1"/>
  <c r="BM2028" i="1" s="1"/>
  <c r="BL2027" i="1"/>
  <c r="BM2027" i="1" s="1"/>
  <c r="BL2026" i="1"/>
  <c r="BM2026" i="1" s="1"/>
  <c r="BL2025" i="1"/>
  <c r="BM2025" i="1" s="1"/>
  <c r="BL2024" i="1"/>
  <c r="BM2024" i="1" s="1"/>
  <c r="AB2023" i="1"/>
  <c r="Z2023" i="1"/>
  <c r="X2023" i="1"/>
  <c r="V2023" i="1"/>
  <c r="S2023" i="1"/>
  <c r="BL2022" i="1"/>
  <c r="BM2022" i="1" s="1"/>
  <c r="BL2021" i="1"/>
  <c r="BM2021" i="1" s="1"/>
  <c r="BL2020" i="1"/>
  <c r="BM2020" i="1" s="1"/>
  <c r="BL2019" i="1"/>
  <c r="BM2019" i="1" s="1"/>
  <c r="AS2018" i="1"/>
  <c r="AG2018" i="1"/>
  <c r="AC2018" i="1"/>
  <c r="AB2018" i="1"/>
  <c r="Z2018" i="1"/>
  <c r="X2018" i="1"/>
  <c r="V2018" i="1"/>
  <c r="BL2017" i="1"/>
  <c r="BM2017" i="1" s="1"/>
  <c r="BL2016" i="1"/>
  <c r="BM2016" i="1" s="1"/>
  <c r="BL2015" i="1"/>
  <c r="BM2015" i="1" s="1"/>
  <c r="BL2014" i="1"/>
  <c r="BM2014" i="1" s="1"/>
  <c r="BL2013" i="1"/>
  <c r="BM2013" i="1" s="1"/>
  <c r="AB2012" i="1"/>
  <c r="Z2012" i="1"/>
  <c r="X2012" i="1"/>
  <c r="V2012" i="1"/>
  <c r="AS2011" i="1"/>
  <c r="AB2011" i="1"/>
  <c r="Z2011" i="1"/>
  <c r="X2011" i="1"/>
  <c r="V2011" i="1"/>
  <c r="AB2010" i="1"/>
  <c r="Z2010" i="1"/>
  <c r="X2010" i="1"/>
  <c r="V2010" i="1"/>
  <c r="BL2009" i="1"/>
  <c r="BM2009" i="1" s="1"/>
  <c r="BL2008" i="1"/>
  <c r="BM2008" i="1" s="1"/>
  <c r="BL2007" i="1"/>
  <c r="BM2007" i="1" s="1"/>
  <c r="BL2006" i="1"/>
  <c r="BM2006" i="1" s="1"/>
  <c r="AS2005" i="1"/>
  <c r="AG2005" i="1"/>
  <c r="AB2005" i="1"/>
  <c r="Z2005" i="1"/>
  <c r="X2005" i="1"/>
  <c r="V2005" i="1"/>
  <c r="BL2004" i="1"/>
  <c r="BM2004" i="1" s="1"/>
  <c r="AS2003" i="1"/>
  <c r="AB2003" i="1"/>
  <c r="Z2003" i="1"/>
  <c r="X2003" i="1"/>
  <c r="V2003" i="1"/>
  <c r="AC2002" i="1"/>
  <c r="AB2002" i="1"/>
  <c r="Z2002" i="1"/>
  <c r="X2002" i="1"/>
  <c r="V2002" i="1"/>
  <c r="BL2001" i="1"/>
  <c r="BM2001" i="1" s="1"/>
  <c r="BL2000" i="1"/>
  <c r="BM2000" i="1" s="1"/>
  <c r="BL1999" i="1"/>
  <c r="BM1999" i="1" s="1"/>
  <c r="BK1998" i="1"/>
  <c r="BI1998" i="1"/>
  <c r="BG1998" i="1"/>
  <c r="BE1998" i="1"/>
  <c r="BC1998" i="1"/>
  <c r="BA1998" i="1"/>
  <c r="AY1998" i="1"/>
  <c r="AW1998" i="1"/>
  <c r="AU1998" i="1"/>
  <c r="AS1998" i="1"/>
  <c r="AM1998" i="1"/>
  <c r="AI1998" i="1"/>
  <c r="AG1998" i="1"/>
  <c r="AE1998" i="1"/>
  <c r="AC1998" i="1"/>
  <c r="AB1998" i="1"/>
  <c r="Z1998" i="1"/>
  <c r="X1998" i="1"/>
  <c r="V1998" i="1"/>
  <c r="S1998" i="1"/>
  <c r="AS1997" i="1"/>
  <c r="AG1997" i="1"/>
  <c r="AC1997" i="1"/>
  <c r="AB1997" i="1"/>
  <c r="Z1997" i="1"/>
  <c r="X1997" i="1"/>
  <c r="V1997" i="1"/>
  <c r="S1997" i="1"/>
  <c r="BL1996" i="1"/>
  <c r="BM1996" i="1" s="1"/>
  <c r="AB1995" i="1"/>
  <c r="Z1995" i="1"/>
  <c r="X1995" i="1"/>
  <c r="V1995" i="1"/>
  <c r="BK1994" i="1"/>
  <c r="BI1994" i="1"/>
  <c r="BG1994" i="1"/>
  <c r="BE1994" i="1"/>
  <c r="BC1994" i="1"/>
  <c r="BA1994" i="1"/>
  <c r="AY1994" i="1"/>
  <c r="AW1994" i="1"/>
  <c r="AU1994" i="1"/>
  <c r="AS1994" i="1"/>
  <c r="AM1994" i="1"/>
  <c r="AI1994" i="1"/>
  <c r="AG1994" i="1"/>
  <c r="AE1994" i="1"/>
  <c r="AC1994" i="1"/>
  <c r="AB1994" i="1"/>
  <c r="Z1994" i="1"/>
  <c r="X1994" i="1"/>
  <c r="V1994" i="1"/>
  <c r="AS1993" i="1"/>
  <c r="BL1993" i="1" s="1"/>
  <c r="BM1993" i="1" s="1"/>
  <c r="BL1992" i="1"/>
  <c r="BM1992" i="1" s="1"/>
  <c r="AS1991" i="1"/>
  <c r="BL1991" i="1" s="1"/>
  <c r="BM1991" i="1" s="1"/>
  <c r="BL1990" i="1"/>
  <c r="BM1990" i="1" s="1"/>
  <c r="BL1989" i="1"/>
  <c r="BM1989" i="1" s="1"/>
  <c r="BL1988" i="1"/>
  <c r="BM1988" i="1" s="1"/>
  <c r="AS1987" i="1"/>
  <c r="BL1987" i="1" s="1"/>
  <c r="BM1987" i="1" s="1"/>
  <c r="BL1986" i="1"/>
  <c r="BM1986" i="1" s="1"/>
  <c r="AS1985" i="1"/>
  <c r="BL1985" i="1" s="1"/>
  <c r="BM1985" i="1" s="1"/>
  <c r="AS1984" i="1"/>
  <c r="AB1984" i="1"/>
  <c r="Z1984" i="1"/>
  <c r="X1984" i="1"/>
  <c r="V1984" i="1"/>
  <c r="BL1983" i="1"/>
  <c r="BM1983" i="1" s="1"/>
  <c r="BL1982" i="1"/>
  <c r="BM1982" i="1" s="1"/>
  <c r="BK1981" i="1"/>
  <c r="BI1981" i="1"/>
  <c r="BG1981" i="1"/>
  <c r="BE1981" i="1"/>
  <c r="BC1981" i="1"/>
  <c r="BA1981" i="1"/>
  <c r="AY1981" i="1"/>
  <c r="AW1981" i="1"/>
  <c r="AU1981" i="1"/>
  <c r="AS1981" i="1"/>
  <c r="AM1981" i="1"/>
  <c r="AI1981" i="1"/>
  <c r="AG1981" i="1"/>
  <c r="AE1981" i="1"/>
  <c r="AC1981" i="1"/>
  <c r="AB1981" i="1"/>
  <c r="Z1981" i="1"/>
  <c r="X1981" i="1"/>
  <c r="V1981" i="1"/>
  <c r="S1981" i="1"/>
  <c r="BL1980" i="1"/>
  <c r="BM1980" i="1" s="1"/>
  <c r="BL1979" i="1"/>
  <c r="BM1979" i="1" s="1"/>
  <c r="BL1978" i="1"/>
  <c r="BM1978" i="1" s="1"/>
  <c r="BL1977" i="1"/>
  <c r="BM1977" i="1" s="1"/>
  <c r="BL1976" i="1"/>
  <c r="BM1976" i="1" s="1"/>
  <c r="BL1975" i="1"/>
  <c r="BM1975" i="1" s="1"/>
  <c r="AC1974" i="1"/>
  <c r="AB1974" i="1"/>
  <c r="Z1974" i="1"/>
  <c r="X1974" i="1"/>
  <c r="V1974" i="1"/>
  <c r="BL1973" i="1"/>
  <c r="BM1973" i="1" s="1"/>
  <c r="BL1972" i="1"/>
  <c r="BM1972" i="1" s="1"/>
  <c r="AB1971" i="1"/>
  <c r="Z1971" i="1"/>
  <c r="X1971" i="1"/>
  <c r="V1971" i="1"/>
  <c r="BL1970" i="1"/>
  <c r="BM1970" i="1" s="1"/>
  <c r="AS1969" i="1"/>
  <c r="BL1969" i="1" s="1"/>
  <c r="BM1969" i="1" s="1"/>
  <c r="BL1968" i="1"/>
  <c r="BM1968" i="1" s="1"/>
  <c r="AB1967" i="1"/>
  <c r="Z1967" i="1"/>
  <c r="X1967" i="1"/>
  <c r="V1967" i="1"/>
  <c r="AS1966" i="1"/>
  <c r="BL1966" i="1" s="1"/>
  <c r="BM1966" i="1" s="1"/>
  <c r="BL1965" i="1"/>
  <c r="BM1965" i="1" s="1"/>
  <c r="BL1964" i="1"/>
  <c r="BM1964" i="1" s="1"/>
  <c r="BL1963" i="1"/>
  <c r="BM1963" i="1" s="1"/>
  <c r="AS1962" i="1"/>
  <c r="BL1962" i="1" s="1"/>
  <c r="BM1962" i="1" s="1"/>
  <c r="BL1961" i="1"/>
  <c r="BM1961" i="1" s="1"/>
  <c r="BL1960" i="1"/>
  <c r="BM1960" i="1" s="1"/>
  <c r="BL1959" i="1"/>
  <c r="BM1959" i="1" s="1"/>
  <c r="AS1958" i="1"/>
  <c r="BL1958" i="1" s="1"/>
  <c r="BM1958" i="1" s="1"/>
  <c r="AS1957" i="1"/>
  <c r="AC1957" i="1"/>
  <c r="AB1957" i="1"/>
  <c r="Z1957" i="1"/>
  <c r="X1957" i="1"/>
  <c r="V1957" i="1"/>
  <c r="AG1956" i="1"/>
  <c r="AC1956" i="1"/>
  <c r="AB1956" i="1"/>
  <c r="Z1956" i="1"/>
  <c r="X1956" i="1"/>
  <c r="V1956" i="1"/>
  <c r="AS1955" i="1"/>
  <c r="AG1955" i="1"/>
  <c r="AC1955" i="1"/>
  <c r="AB1955" i="1"/>
  <c r="Z1955" i="1"/>
  <c r="X1955" i="1"/>
  <c r="V1955" i="1"/>
  <c r="AB1954" i="1"/>
  <c r="Z1954" i="1"/>
  <c r="X1954" i="1"/>
  <c r="V1954" i="1"/>
  <c r="BL1953" i="1"/>
  <c r="BM1953" i="1" s="1"/>
  <c r="BL1952" i="1"/>
  <c r="BM1952" i="1" s="1"/>
  <c r="BL1951" i="1"/>
  <c r="BM1951" i="1" s="1"/>
  <c r="BL1950" i="1"/>
  <c r="BM1950" i="1" s="1"/>
  <c r="BL1949" i="1"/>
  <c r="BM1949" i="1" s="1"/>
  <c r="BL1948" i="1"/>
  <c r="BM1948" i="1" s="1"/>
  <c r="AS1947" i="1"/>
  <c r="BL1947" i="1" s="1"/>
  <c r="BM1947" i="1" s="1"/>
  <c r="BL1946" i="1"/>
  <c r="BM1946" i="1" s="1"/>
  <c r="BL1945" i="1"/>
  <c r="BM1945" i="1" s="1"/>
  <c r="BL1944" i="1"/>
  <c r="BM1944" i="1" s="1"/>
  <c r="AS1943" i="1"/>
  <c r="BL1943" i="1" s="1"/>
  <c r="BM1943" i="1" s="1"/>
  <c r="BL1942" i="1"/>
  <c r="BM1942" i="1" s="1"/>
  <c r="BL1941" i="1"/>
  <c r="BM1941" i="1" s="1"/>
  <c r="BL1940" i="1"/>
  <c r="BM1940" i="1" s="1"/>
  <c r="BL1939" i="1"/>
  <c r="BM1939" i="1" s="1"/>
  <c r="AB1938" i="1"/>
  <c r="Z1938" i="1"/>
  <c r="X1938" i="1"/>
  <c r="V1938" i="1"/>
  <c r="BL1937" i="1"/>
  <c r="BM1937" i="1" s="1"/>
  <c r="BL1936" i="1"/>
  <c r="BM1936" i="1" s="1"/>
  <c r="BL1935" i="1"/>
  <c r="BM1935" i="1" s="1"/>
  <c r="BL1934" i="1"/>
  <c r="BM1934" i="1" s="1"/>
  <c r="BL1933" i="1"/>
  <c r="BM1933" i="1" s="1"/>
  <c r="BK1932" i="1"/>
  <c r="BI1932" i="1"/>
  <c r="BG1932" i="1"/>
  <c r="BE1932" i="1"/>
  <c r="BC1932" i="1"/>
  <c r="BA1932" i="1"/>
  <c r="AY1932" i="1"/>
  <c r="AW1932" i="1"/>
  <c r="AU1932" i="1"/>
  <c r="AS1932" i="1"/>
  <c r="AM1932" i="1"/>
  <c r="AI1932" i="1"/>
  <c r="AG1932" i="1"/>
  <c r="AE1932" i="1"/>
  <c r="AC1932" i="1"/>
  <c r="AB1932" i="1"/>
  <c r="Z1932" i="1"/>
  <c r="X1932" i="1"/>
  <c r="V1932" i="1"/>
  <c r="BL1931" i="1"/>
  <c r="BM1931" i="1" s="1"/>
  <c r="AB1930" i="1"/>
  <c r="Z1930" i="1"/>
  <c r="X1930" i="1"/>
  <c r="V1930" i="1"/>
  <c r="AB1929" i="1"/>
  <c r="Z1929" i="1"/>
  <c r="X1929" i="1"/>
  <c r="V1929" i="1"/>
  <c r="BL1928" i="1"/>
  <c r="BM1928" i="1" s="1"/>
  <c r="BL1927" i="1"/>
  <c r="BM1927" i="1" s="1"/>
  <c r="BL1926" i="1"/>
  <c r="BM1926" i="1" s="1"/>
  <c r="BL1925" i="1"/>
  <c r="BM1925" i="1" s="1"/>
  <c r="BL1924" i="1"/>
  <c r="BM1924" i="1" s="1"/>
  <c r="AS1923" i="1"/>
  <c r="BL1923" i="1" s="1"/>
  <c r="BM1923" i="1" s="1"/>
  <c r="AS1922" i="1"/>
  <c r="BL1922" i="1" s="1"/>
  <c r="BM1922" i="1" s="1"/>
  <c r="BL1921" i="1"/>
  <c r="BM1921" i="1" s="1"/>
  <c r="BL1920" i="1"/>
  <c r="BM1920" i="1" s="1"/>
  <c r="BL1919" i="1"/>
  <c r="BM1919" i="1" s="1"/>
  <c r="BL1918" i="1"/>
  <c r="BM1918" i="1" s="1"/>
  <c r="AS1917" i="1"/>
  <c r="BL1917" i="1" s="1"/>
  <c r="BM1917" i="1" s="1"/>
  <c r="BL1916" i="1"/>
  <c r="BM1916" i="1" s="1"/>
  <c r="BL1915" i="1"/>
  <c r="BM1915" i="1" s="1"/>
  <c r="BL1914" i="1"/>
  <c r="BM1914" i="1" s="1"/>
  <c r="BL1913" i="1"/>
  <c r="BM1913" i="1" s="1"/>
  <c r="BL1912" i="1"/>
  <c r="BM1912" i="1" s="1"/>
  <c r="AS1911" i="1"/>
  <c r="AB1911" i="1"/>
  <c r="Z1911" i="1"/>
  <c r="X1911" i="1"/>
  <c r="V1911" i="1"/>
  <c r="AS1910" i="1"/>
  <c r="AC1910" i="1"/>
  <c r="AB1910" i="1"/>
  <c r="Z1910" i="1"/>
  <c r="X1910" i="1"/>
  <c r="V1910" i="1"/>
  <c r="BL1909" i="1"/>
  <c r="BM1909" i="1" s="1"/>
  <c r="AS1908" i="1"/>
  <c r="BL1908" i="1" s="1"/>
  <c r="BM1908" i="1" s="1"/>
  <c r="BL1907" i="1"/>
  <c r="BM1907" i="1" s="1"/>
  <c r="BL1906" i="1"/>
  <c r="BM1906" i="1" s="1"/>
  <c r="BL1905" i="1"/>
  <c r="BM1905" i="1" s="1"/>
  <c r="BL1904" i="1"/>
  <c r="BM1904" i="1" s="1"/>
  <c r="BL1903" i="1"/>
  <c r="BM1903" i="1" s="1"/>
  <c r="BL1902" i="1"/>
  <c r="BM1902" i="1" s="1"/>
  <c r="BL1901" i="1"/>
  <c r="BM1901" i="1" s="1"/>
  <c r="AS1900" i="1"/>
  <c r="BL1900" i="1" s="1"/>
  <c r="BM1900" i="1" s="1"/>
  <c r="AS1899" i="1"/>
  <c r="AG1899" i="1"/>
  <c r="AC1899" i="1"/>
  <c r="AB1899" i="1"/>
  <c r="Z1899" i="1"/>
  <c r="X1899" i="1"/>
  <c r="V1899" i="1"/>
  <c r="BL1898" i="1"/>
  <c r="BM1898" i="1" s="1"/>
  <c r="BL1897" i="1"/>
  <c r="BM1897" i="1" s="1"/>
  <c r="BL1896" i="1"/>
  <c r="BM1896" i="1" s="1"/>
  <c r="AB1895" i="1"/>
  <c r="Z1895" i="1"/>
  <c r="X1895" i="1"/>
  <c r="V1895" i="1"/>
  <c r="BL1894" i="1"/>
  <c r="BM1894" i="1" s="1"/>
  <c r="BK1893" i="1"/>
  <c r="BI1893" i="1"/>
  <c r="BG1893" i="1"/>
  <c r="BE1893" i="1"/>
  <c r="BC1893" i="1"/>
  <c r="BA1893" i="1"/>
  <c r="AY1893" i="1"/>
  <c r="AW1893" i="1"/>
  <c r="AU1893" i="1"/>
  <c r="AS1893" i="1"/>
  <c r="AM1893" i="1"/>
  <c r="AI1893" i="1"/>
  <c r="AG1893" i="1"/>
  <c r="AE1893" i="1"/>
  <c r="AC1893" i="1"/>
  <c r="AB1893" i="1"/>
  <c r="Z1893" i="1"/>
  <c r="X1893" i="1"/>
  <c r="V1893" i="1"/>
  <c r="AS1892" i="1"/>
  <c r="AB1892" i="1"/>
  <c r="Z1892" i="1"/>
  <c r="X1892" i="1"/>
  <c r="V1892" i="1"/>
  <c r="BL1891" i="1"/>
  <c r="BM1891" i="1" s="1"/>
  <c r="BL1890" i="1"/>
  <c r="BM1890" i="1" s="1"/>
  <c r="BL1889" i="1"/>
  <c r="BM1889" i="1" s="1"/>
  <c r="AS1888" i="1"/>
  <c r="BL1888" i="1" s="1"/>
  <c r="BM1888" i="1" s="1"/>
  <c r="AS1887" i="1"/>
  <c r="AB1887" i="1"/>
  <c r="Z1887" i="1"/>
  <c r="X1887" i="1"/>
  <c r="V1887" i="1"/>
  <c r="AS1886" i="1"/>
  <c r="AC1886" i="1"/>
  <c r="AB1886" i="1"/>
  <c r="Z1886" i="1"/>
  <c r="X1886" i="1"/>
  <c r="V1886" i="1"/>
  <c r="BL1885" i="1"/>
  <c r="BM1885" i="1" s="1"/>
  <c r="AS1884" i="1"/>
  <c r="AB1884" i="1"/>
  <c r="Z1884" i="1"/>
  <c r="X1884" i="1"/>
  <c r="V1884" i="1"/>
  <c r="BL1883" i="1"/>
  <c r="BM1883" i="1" s="1"/>
  <c r="BL1882" i="1"/>
  <c r="BM1882" i="1" s="1"/>
  <c r="BL1881" i="1"/>
  <c r="BM1881" i="1" s="1"/>
  <c r="BL1880" i="1"/>
  <c r="BM1880" i="1" s="1"/>
  <c r="AS1879" i="1"/>
  <c r="AG1879" i="1"/>
  <c r="AC1879" i="1"/>
  <c r="AB1879" i="1"/>
  <c r="Z1879" i="1"/>
  <c r="X1879" i="1"/>
  <c r="V1879" i="1"/>
  <c r="BL1878" i="1"/>
  <c r="BM1878" i="1" s="1"/>
  <c r="AB1877" i="1"/>
  <c r="Z1877" i="1"/>
  <c r="X1877" i="1"/>
  <c r="V1877" i="1"/>
  <c r="BK1876" i="1"/>
  <c r="BI1876" i="1"/>
  <c r="BG1876" i="1"/>
  <c r="BE1876" i="1"/>
  <c r="BC1876" i="1"/>
  <c r="BA1876" i="1"/>
  <c r="AY1876" i="1"/>
  <c r="AW1876" i="1"/>
  <c r="AU1876" i="1"/>
  <c r="AS1876" i="1"/>
  <c r="AM1876" i="1"/>
  <c r="AI1876" i="1"/>
  <c r="AG1876" i="1"/>
  <c r="AE1876" i="1"/>
  <c r="AC1876" i="1"/>
  <c r="AB1876" i="1"/>
  <c r="Z1876" i="1"/>
  <c r="X1876" i="1"/>
  <c r="V1876" i="1"/>
  <c r="S1876" i="1"/>
  <c r="BL1875" i="1"/>
  <c r="BM1875" i="1" s="1"/>
  <c r="BL1874" i="1"/>
  <c r="BM1874" i="1" s="1"/>
  <c r="BL1873" i="1"/>
  <c r="BM1873" i="1" s="1"/>
  <c r="BL1872" i="1"/>
  <c r="BM1872" i="1" s="1"/>
  <c r="BK1871" i="1"/>
  <c r="BI1871" i="1"/>
  <c r="BG1871" i="1"/>
  <c r="BE1871" i="1"/>
  <c r="BC1871" i="1"/>
  <c r="BA1871" i="1"/>
  <c r="AY1871" i="1"/>
  <c r="AW1871" i="1"/>
  <c r="AU1871" i="1"/>
  <c r="AS1871" i="1"/>
  <c r="AM1871" i="1"/>
  <c r="AI1871" i="1"/>
  <c r="AG1871" i="1"/>
  <c r="AE1871" i="1"/>
  <c r="AC1871" i="1"/>
  <c r="AB1871" i="1"/>
  <c r="Z1871" i="1"/>
  <c r="X1871" i="1"/>
  <c r="V1871" i="1"/>
  <c r="S1871" i="1"/>
  <c r="BL1870" i="1"/>
  <c r="BM1870" i="1" s="1"/>
  <c r="BK1869" i="1"/>
  <c r="BI1869" i="1"/>
  <c r="BG1869" i="1"/>
  <c r="BE1869" i="1"/>
  <c r="BC1869" i="1"/>
  <c r="BA1869" i="1"/>
  <c r="AY1869" i="1"/>
  <c r="AW1869" i="1"/>
  <c r="AU1869" i="1"/>
  <c r="AS1869" i="1"/>
  <c r="AM1869" i="1"/>
  <c r="AI1869" i="1"/>
  <c r="AG1869" i="1"/>
  <c r="AE1869" i="1"/>
  <c r="AC1869" i="1"/>
  <c r="AB1869" i="1"/>
  <c r="Z1869" i="1"/>
  <c r="X1869" i="1"/>
  <c r="V1869" i="1"/>
  <c r="BL1868" i="1"/>
  <c r="BM1868" i="1" s="1"/>
  <c r="BL1867" i="1"/>
  <c r="BM1867" i="1" s="1"/>
  <c r="BL1866" i="1"/>
  <c r="BM1866" i="1" s="1"/>
  <c r="AB1865" i="1"/>
  <c r="Z1865" i="1"/>
  <c r="X1865" i="1"/>
  <c r="V1865" i="1"/>
  <c r="AS1864" i="1"/>
  <c r="BL1864" i="1" s="1"/>
  <c r="BM1864" i="1" s="1"/>
  <c r="BL1863" i="1"/>
  <c r="BM1863" i="1" s="1"/>
  <c r="BL1862" i="1"/>
  <c r="BM1862" i="1" s="1"/>
  <c r="BL1861" i="1"/>
  <c r="BM1861" i="1" s="1"/>
  <c r="BL1860" i="1"/>
  <c r="BM1860" i="1" s="1"/>
  <c r="BL1859" i="1"/>
  <c r="BM1859" i="1" s="1"/>
  <c r="BL1858" i="1"/>
  <c r="BM1858" i="1" s="1"/>
  <c r="AS1857" i="1"/>
  <c r="BL1857" i="1" s="1"/>
  <c r="BM1857" i="1" s="1"/>
  <c r="AS1856" i="1"/>
  <c r="AC1856" i="1"/>
  <c r="AB1856" i="1"/>
  <c r="Z1856" i="1"/>
  <c r="X1856" i="1"/>
  <c r="V1856" i="1"/>
  <c r="BL1855" i="1"/>
  <c r="BM1855" i="1" s="1"/>
  <c r="AS1854" i="1"/>
  <c r="AG1854" i="1"/>
  <c r="AC1854" i="1"/>
  <c r="AB1854" i="1"/>
  <c r="Z1854" i="1"/>
  <c r="X1854" i="1"/>
  <c r="V1854" i="1"/>
  <c r="BL1853" i="1"/>
  <c r="BM1853" i="1" s="1"/>
  <c r="BL1852" i="1"/>
  <c r="BM1852" i="1" s="1"/>
  <c r="BL1851" i="1"/>
  <c r="BM1851" i="1" s="1"/>
  <c r="BL1850" i="1"/>
  <c r="BM1850" i="1" s="1"/>
  <c r="BL1849" i="1"/>
  <c r="BM1849" i="1" s="1"/>
  <c r="BL1848" i="1"/>
  <c r="BM1848" i="1" s="1"/>
  <c r="AS1847" i="1"/>
  <c r="BL1847" i="1" s="1"/>
  <c r="BM1847" i="1" s="1"/>
  <c r="BL1846" i="1"/>
  <c r="BM1846" i="1" s="1"/>
  <c r="BL1845" i="1"/>
  <c r="BM1845" i="1" s="1"/>
  <c r="BL1844" i="1"/>
  <c r="BM1844" i="1" s="1"/>
  <c r="BL1843" i="1"/>
  <c r="BM1843" i="1" s="1"/>
  <c r="BL1842" i="1"/>
  <c r="BM1842" i="1" s="1"/>
  <c r="AB1841" i="1"/>
  <c r="Z1841" i="1"/>
  <c r="X1841" i="1"/>
  <c r="BK1840" i="1"/>
  <c r="BI1840" i="1"/>
  <c r="BG1840" i="1"/>
  <c r="BE1840" i="1"/>
  <c r="BC1840" i="1"/>
  <c r="BA1840" i="1"/>
  <c r="AY1840" i="1"/>
  <c r="AW1840" i="1"/>
  <c r="AU1840" i="1"/>
  <c r="AS1840" i="1"/>
  <c r="AM1840" i="1"/>
  <c r="AI1840" i="1"/>
  <c r="AG1840" i="1"/>
  <c r="AE1840" i="1"/>
  <c r="AC1840" i="1"/>
  <c r="AB1840" i="1"/>
  <c r="Z1840" i="1"/>
  <c r="X1840" i="1"/>
  <c r="V1840" i="1"/>
  <c r="S1840" i="1"/>
  <c r="AS1839" i="1"/>
  <c r="AG1839" i="1"/>
  <c r="AC1839" i="1"/>
  <c r="AB1839" i="1"/>
  <c r="Z1839" i="1"/>
  <c r="X1839" i="1"/>
  <c r="V1839" i="1"/>
  <c r="S1839" i="1"/>
  <c r="BL1838" i="1"/>
  <c r="BM1838" i="1" s="1"/>
  <c r="AS1837" i="1"/>
  <c r="AG1837" i="1"/>
  <c r="AC1837" i="1"/>
  <c r="AB1837" i="1"/>
  <c r="Z1837" i="1"/>
  <c r="X1837" i="1"/>
  <c r="V1837" i="1"/>
  <c r="S1837" i="1"/>
  <c r="AS1836" i="1"/>
  <c r="BL1836" i="1" s="1"/>
  <c r="BM1836" i="1" s="1"/>
  <c r="BL1835" i="1"/>
  <c r="BM1835" i="1" s="1"/>
  <c r="BL1834" i="1"/>
  <c r="BM1834" i="1" s="1"/>
  <c r="AS1833" i="1"/>
  <c r="BL1833" i="1" s="1"/>
  <c r="BM1833" i="1" s="1"/>
  <c r="BL1832" i="1"/>
  <c r="BM1832" i="1" s="1"/>
  <c r="AS1831" i="1"/>
  <c r="BL1831" i="1" s="1"/>
  <c r="BM1831" i="1" s="1"/>
  <c r="AB1830" i="1"/>
  <c r="Z1830" i="1"/>
  <c r="X1830" i="1"/>
  <c r="V1830" i="1"/>
  <c r="BL1829" i="1"/>
  <c r="BM1829" i="1" s="1"/>
  <c r="BL1828" i="1"/>
  <c r="BM1828" i="1" s="1"/>
  <c r="AS1827" i="1"/>
  <c r="BL1827" i="1" s="1"/>
  <c r="BM1827" i="1" s="1"/>
  <c r="BL1826" i="1"/>
  <c r="BM1826" i="1" s="1"/>
  <c r="BL1825" i="1"/>
  <c r="BM1825" i="1" s="1"/>
  <c r="BL1824" i="1"/>
  <c r="BM1824" i="1" s="1"/>
  <c r="BL1823" i="1"/>
  <c r="BM1823" i="1" s="1"/>
  <c r="AS1822" i="1"/>
  <c r="BL1822" i="1" s="1"/>
  <c r="BM1822" i="1" s="1"/>
  <c r="BL1821" i="1"/>
  <c r="BM1821" i="1" s="1"/>
  <c r="AS1820" i="1"/>
  <c r="AG1820" i="1"/>
  <c r="AC1820" i="1"/>
  <c r="AB1820" i="1"/>
  <c r="Z1820" i="1"/>
  <c r="X1820" i="1"/>
  <c r="V1820" i="1"/>
  <c r="BL1819" i="1"/>
  <c r="BM1819" i="1" s="1"/>
  <c r="AC1818" i="1"/>
  <c r="AB1818" i="1"/>
  <c r="Z1818" i="1"/>
  <c r="X1818" i="1"/>
  <c r="V1818" i="1"/>
  <c r="BL1817" i="1"/>
  <c r="BM1817" i="1" s="1"/>
  <c r="BL1816" i="1"/>
  <c r="BM1816" i="1" s="1"/>
  <c r="AS1815" i="1"/>
  <c r="BL1815" i="1" s="1"/>
  <c r="BM1815" i="1" s="1"/>
  <c r="AS1814" i="1"/>
  <c r="BL1814" i="1" s="1"/>
  <c r="BM1814" i="1" s="1"/>
  <c r="BL1813" i="1"/>
  <c r="BM1813" i="1" s="1"/>
  <c r="BL1812" i="1"/>
  <c r="BM1812" i="1" s="1"/>
  <c r="AS1811" i="1"/>
  <c r="BL1811" i="1" s="1"/>
  <c r="BM1811" i="1" s="1"/>
  <c r="BL1810" i="1"/>
  <c r="BM1810" i="1" s="1"/>
  <c r="AS1809" i="1"/>
  <c r="AG1809" i="1"/>
  <c r="AC1809" i="1"/>
  <c r="AB1809" i="1"/>
  <c r="Z1809" i="1"/>
  <c r="X1809" i="1"/>
  <c r="V1809" i="1"/>
  <c r="BL1808" i="1"/>
  <c r="BM1808" i="1" s="1"/>
  <c r="AS1807" i="1"/>
  <c r="BL1807" i="1" s="1"/>
  <c r="BM1807" i="1" s="1"/>
  <c r="BL1806" i="1"/>
  <c r="BM1806" i="1" s="1"/>
  <c r="AS1805" i="1"/>
  <c r="BL1805" i="1" s="1"/>
  <c r="BM1805" i="1" s="1"/>
  <c r="BL1804" i="1"/>
  <c r="BM1804" i="1" s="1"/>
  <c r="BL1803" i="1"/>
  <c r="BM1803" i="1" s="1"/>
  <c r="BL1802" i="1"/>
  <c r="BM1802" i="1" s="1"/>
  <c r="BL1801" i="1"/>
  <c r="BM1801" i="1" s="1"/>
  <c r="BL1800" i="1"/>
  <c r="BM1800" i="1" s="1"/>
  <c r="BL1799" i="1"/>
  <c r="BM1799" i="1" s="1"/>
  <c r="BL1798" i="1"/>
  <c r="BM1798" i="1" s="1"/>
  <c r="BL1797" i="1"/>
  <c r="BM1797" i="1" s="1"/>
  <c r="BL1796" i="1"/>
  <c r="BM1796" i="1" s="1"/>
  <c r="BL1795" i="1"/>
  <c r="BM1795" i="1" s="1"/>
  <c r="AC1794" i="1"/>
  <c r="AB1794" i="1"/>
  <c r="Z1794" i="1"/>
  <c r="X1794" i="1"/>
  <c r="V1794" i="1"/>
  <c r="S1794" i="1"/>
  <c r="BL1793" i="1"/>
  <c r="BM1793" i="1" s="1"/>
  <c r="AS1792" i="1"/>
  <c r="AG1792" i="1"/>
  <c r="AC1792" i="1"/>
  <c r="AB1792" i="1"/>
  <c r="Z1792" i="1"/>
  <c r="X1792" i="1"/>
  <c r="V1792" i="1"/>
  <c r="S1792" i="1"/>
  <c r="AS1791" i="1"/>
  <c r="BL1791" i="1" s="1"/>
  <c r="BM1791" i="1" s="1"/>
  <c r="BK1790" i="1"/>
  <c r="BI1790" i="1"/>
  <c r="BG1790" i="1"/>
  <c r="BE1790" i="1"/>
  <c r="BC1790" i="1"/>
  <c r="BA1790" i="1"/>
  <c r="AY1790" i="1"/>
  <c r="AW1790" i="1"/>
  <c r="AU1790" i="1"/>
  <c r="AS1790" i="1"/>
  <c r="AM1790" i="1"/>
  <c r="AI1790" i="1"/>
  <c r="AG1790" i="1"/>
  <c r="AE1790" i="1"/>
  <c r="AC1790" i="1"/>
  <c r="AB1790" i="1"/>
  <c r="Z1790" i="1"/>
  <c r="X1790" i="1"/>
  <c r="V1790" i="1"/>
  <c r="BL1789" i="1"/>
  <c r="BM1789" i="1" s="1"/>
  <c r="BL1788" i="1"/>
  <c r="BM1788" i="1" s="1"/>
  <c r="BL1787" i="1"/>
  <c r="BM1787" i="1" s="1"/>
  <c r="BL1786" i="1"/>
  <c r="BM1786" i="1" s="1"/>
  <c r="AC1785" i="1"/>
  <c r="AB1785" i="1"/>
  <c r="Z1785" i="1"/>
  <c r="X1785" i="1"/>
  <c r="V1785" i="1"/>
  <c r="S1785" i="1"/>
  <c r="AS1784" i="1"/>
  <c r="BL1784" i="1" s="1"/>
  <c r="BM1784" i="1" s="1"/>
  <c r="BL1783" i="1"/>
  <c r="BM1783" i="1" s="1"/>
  <c r="AS1782" i="1"/>
  <c r="AB1782" i="1"/>
  <c r="Z1782" i="1"/>
  <c r="X1782" i="1"/>
  <c r="V1782" i="1"/>
  <c r="S1782" i="1"/>
  <c r="BL1781" i="1"/>
  <c r="BM1781" i="1" s="1"/>
  <c r="BL1780" i="1"/>
  <c r="BM1780" i="1" s="1"/>
  <c r="BL1779" i="1"/>
  <c r="BM1779" i="1" s="1"/>
  <c r="BL1778" i="1"/>
  <c r="BM1778" i="1" s="1"/>
  <c r="BL1777" i="1"/>
  <c r="BM1777" i="1" s="1"/>
  <c r="BL1776" i="1"/>
  <c r="BM1776" i="1" s="1"/>
  <c r="BL1775" i="1"/>
  <c r="BM1775" i="1" s="1"/>
  <c r="BL1774" i="1"/>
  <c r="BM1774" i="1" s="1"/>
  <c r="BL1773" i="1"/>
  <c r="BM1773" i="1" s="1"/>
  <c r="BL1772" i="1"/>
  <c r="BM1772" i="1" s="1"/>
  <c r="BL1771" i="1"/>
  <c r="BM1771" i="1" s="1"/>
  <c r="BL1770" i="1"/>
  <c r="BM1770" i="1" s="1"/>
  <c r="AS1769" i="1"/>
  <c r="BL1769" i="1" s="1"/>
  <c r="BM1769" i="1" s="1"/>
  <c r="BL1768" i="1"/>
  <c r="BM1768" i="1" s="1"/>
  <c r="BL1767" i="1"/>
  <c r="BM1767" i="1" s="1"/>
  <c r="BL1766" i="1"/>
  <c r="BM1766" i="1" s="1"/>
  <c r="BL1765" i="1"/>
  <c r="BM1765" i="1" s="1"/>
  <c r="BL1764" i="1"/>
  <c r="BM1764" i="1" s="1"/>
  <c r="AB1763" i="1"/>
  <c r="Z1763" i="1"/>
  <c r="X1763" i="1"/>
  <c r="V1763" i="1"/>
  <c r="AS1762" i="1"/>
  <c r="AB1762" i="1"/>
  <c r="Z1762" i="1"/>
  <c r="X1762" i="1"/>
  <c r="V1762" i="1"/>
  <c r="BL1761" i="1"/>
  <c r="BM1761" i="1" s="1"/>
  <c r="AS1760" i="1"/>
  <c r="BL1760" i="1" s="1"/>
  <c r="BM1760" i="1" s="1"/>
  <c r="BL1759" i="1"/>
  <c r="BM1759" i="1" s="1"/>
  <c r="AS1758" i="1"/>
  <c r="BL1758" i="1" s="1"/>
  <c r="BM1758" i="1" s="1"/>
  <c r="AS1757" i="1"/>
  <c r="AC1757" i="1"/>
  <c r="AB1757" i="1"/>
  <c r="Z1757" i="1"/>
  <c r="X1757" i="1"/>
  <c r="V1757" i="1"/>
  <c r="S1757" i="1"/>
  <c r="BL1756" i="1"/>
  <c r="BM1756" i="1" s="1"/>
  <c r="BK1755" i="1"/>
  <c r="BI1755" i="1"/>
  <c r="BG1755" i="1"/>
  <c r="BE1755" i="1"/>
  <c r="BC1755" i="1"/>
  <c r="BA1755" i="1"/>
  <c r="AY1755" i="1"/>
  <c r="AW1755" i="1"/>
  <c r="AU1755" i="1"/>
  <c r="AS1755" i="1"/>
  <c r="AM1755" i="1"/>
  <c r="AI1755" i="1"/>
  <c r="AG1755" i="1"/>
  <c r="AE1755" i="1"/>
  <c r="AC1755" i="1"/>
  <c r="AB1755" i="1"/>
  <c r="Z1755" i="1"/>
  <c r="X1755" i="1"/>
  <c r="V1755" i="1"/>
  <c r="AB1754" i="1"/>
  <c r="Z1754" i="1"/>
  <c r="X1754" i="1"/>
  <c r="V1754" i="1"/>
  <c r="BL1753" i="1"/>
  <c r="BM1753" i="1" s="1"/>
  <c r="AS1752" i="1"/>
  <c r="AG1752" i="1"/>
  <c r="AC1752" i="1"/>
  <c r="AB1752" i="1"/>
  <c r="Z1752" i="1"/>
  <c r="X1752" i="1"/>
  <c r="V1752" i="1"/>
  <c r="AS1751" i="1"/>
  <c r="AG1751" i="1"/>
  <c r="AC1751" i="1"/>
  <c r="AB1751" i="1"/>
  <c r="Z1751" i="1"/>
  <c r="X1751" i="1"/>
  <c r="V1751" i="1"/>
  <c r="BL1750" i="1"/>
  <c r="BM1750" i="1" s="1"/>
  <c r="BK1749" i="1"/>
  <c r="BI1749" i="1"/>
  <c r="BG1749" i="1"/>
  <c r="BE1749" i="1"/>
  <c r="BC1749" i="1"/>
  <c r="BA1749" i="1"/>
  <c r="AY1749" i="1"/>
  <c r="AW1749" i="1"/>
  <c r="AU1749" i="1"/>
  <c r="AS1749" i="1"/>
  <c r="AM1749" i="1"/>
  <c r="AI1749" i="1"/>
  <c r="AG1749" i="1"/>
  <c r="AE1749" i="1"/>
  <c r="AC1749" i="1"/>
  <c r="AB1749" i="1"/>
  <c r="Z1749" i="1"/>
  <c r="X1749" i="1"/>
  <c r="V1749" i="1"/>
  <c r="S1749" i="1"/>
  <c r="AS1748" i="1"/>
  <c r="AB1748" i="1"/>
  <c r="Z1748" i="1"/>
  <c r="X1748" i="1"/>
  <c r="V1748" i="1"/>
  <c r="BL1747" i="1"/>
  <c r="BM1747" i="1" s="1"/>
  <c r="BL1746" i="1"/>
  <c r="BM1746" i="1" s="1"/>
  <c r="AS1745" i="1"/>
  <c r="AG1745" i="1"/>
  <c r="AC1745" i="1"/>
  <c r="AB1745" i="1"/>
  <c r="Z1745" i="1"/>
  <c r="X1745" i="1"/>
  <c r="V1745" i="1"/>
  <c r="S1745" i="1"/>
  <c r="BK1744" i="1"/>
  <c r="BI1744" i="1"/>
  <c r="BG1744" i="1"/>
  <c r="BE1744" i="1"/>
  <c r="BC1744" i="1"/>
  <c r="BA1744" i="1"/>
  <c r="AY1744" i="1"/>
  <c r="AW1744" i="1"/>
  <c r="AU1744" i="1"/>
  <c r="AS1744" i="1"/>
  <c r="AM1744" i="1"/>
  <c r="AI1744" i="1"/>
  <c r="AG1744" i="1"/>
  <c r="AE1744" i="1"/>
  <c r="AC1744" i="1"/>
  <c r="AB1744" i="1"/>
  <c r="Z1744" i="1"/>
  <c r="X1744" i="1"/>
  <c r="V1744" i="1"/>
  <c r="AB1743" i="1"/>
  <c r="Z1743" i="1"/>
  <c r="X1743" i="1"/>
  <c r="V1743" i="1"/>
  <c r="S1743" i="1"/>
  <c r="AS1742" i="1"/>
  <c r="BL1742" i="1" s="1"/>
  <c r="BM1742" i="1" s="1"/>
  <c r="BL1741" i="1"/>
  <c r="BM1741" i="1" s="1"/>
  <c r="BL1740" i="1"/>
  <c r="BM1740" i="1" s="1"/>
  <c r="AB1739" i="1"/>
  <c r="Z1739" i="1"/>
  <c r="X1739" i="1"/>
  <c r="V1739" i="1"/>
  <c r="S1739" i="1"/>
  <c r="BL1738" i="1"/>
  <c r="BM1738" i="1" s="1"/>
  <c r="BL1737" i="1"/>
  <c r="BM1737" i="1" s="1"/>
  <c r="AS1736" i="1"/>
  <c r="AC1736" i="1"/>
  <c r="AB1736" i="1"/>
  <c r="Z1736" i="1"/>
  <c r="X1736" i="1"/>
  <c r="V1736" i="1"/>
  <c r="BL1735" i="1"/>
  <c r="BM1735" i="1" s="1"/>
  <c r="BL1734" i="1"/>
  <c r="BM1734" i="1" s="1"/>
  <c r="AS1733" i="1"/>
  <c r="BL1733" i="1" s="1"/>
  <c r="BM1733" i="1" s="1"/>
  <c r="BL1732" i="1"/>
  <c r="BM1732" i="1" s="1"/>
  <c r="BL1731" i="1"/>
  <c r="BM1731" i="1" s="1"/>
  <c r="BL1730" i="1"/>
  <c r="BM1730" i="1" s="1"/>
  <c r="AB1729" i="1"/>
  <c r="Z1729" i="1"/>
  <c r="X1729" i="1"/>
  <c r="V1729" i="1"/>
  <c r="BL1728" i="1"/>
  <c r="BM1728" i="1" s="1"/>
  <c r="AS1727" i="1"/>
  <c r="BL1727" i="1" s="1"/>
  <c r="BM1727" i="1" s="1"/>
  <c r="BL1726" i="1"/>
  <c r="BM1726" i="1" s="1"/>
  <c r="BL1725" i="1"/>
  <c r="BM1725" i="1" s="1"/>
  <c r="BL1724" i="1"/>
  <c r="BM1724" i="1" s="1"/>
  <c r="AS1723" i="1"/>
  <c r="BL1723" i="1" s="1"/>
  <c r="BM1723" i="1" s="1"/>
  <c r="AS1722" i="1"/>
  <c r="AG1722" i="1"/>
  <c r="AC1722" i="1"/>
  <c r="AB1722" i="1"/>
  <c r="Z1722" i="1"/>
  <c r="X1722" i="1"/>
  <c r="V1722" i="1"/>
  <c r="BL1721" i="1"/>
  <c r="BM1721" i="1" s="1"/>
  <c r="BL1720" i="1"/>
  <c r="BM1720" i="1" s="1"/>
  <c r="AS1719" i="1"/>
  <c r="AB1719" i="1"/>
  <c r="Z1719" i="1"/>
  <c r="X1719" i="1"/>
  <c r="V1719" i="1"/>
  <c r="BL1718" i="1"/>
  <c r="BM1718" i="1" s="1"/>
  <c r="AB1717" i="1"/>
  <c r="Z1717" i="1"/>
  <c r="X1717" i="1"/>
  <c r="V1717" i="1"/>
  <c r="S1717" i="1"/>
  <c r="BL1716" i="1"/>
  <c r="BM1716" i="1" s="1"/>
  <c r="BL1715" i="1"/>
  <c r="BM1715" i="1" s="1"/>
  <c r="BL1714" i="1"/>
  <c r="BM1714" i="1" s="1"/>
  <c r="BL1713" i="1"/>
  <c r="BM1713" i="1" s="1"/>
  <c r="BL1712" i="1"/>
  <c r="BM1712" i="1" s="1"/>
  <c r="AS1711" i="1"/>
  <c r="BL1711" i="1" s="1"/>
  <c r="BM1711" i="1" s="1"/>
  <c r="AB1710" i="1"/>
  <c r="Z1710" i="1"/>
  <c r="X1710" i="1"/>
  <c r="V1710" i="1"/>
  <c r="AS1709" i="1"/>
  <c r="BL1709" i="1" s="1"/>
  <c r="BM1709" i="1" s="1"/>
  <c r="BL1708" i="1"/>
  <c r="BM1708" i="1" s="1"/>
  <c r="AS1707" i="1"/>
  <c r="BL1707" i="1" s="1"/>
  <c r="BM1707" i="1" s="1"/>
  <c r="BL1706" i="1"/>
  <c r="BM1706" i="1" s="1"/>
  <c r="AS1705" i="1"/>
  <c r="BL1705" i="1" s="1"/>
  <c r="BM1705" i="1" s="1"/>
  <c r="BL1704" i="1"/>
  <c r="BM1704" i="1" s="1"/>
  <c r="BK1703" i="1"/>
  <c r="BI1703" i="1"/>
  <c r="BG1703" i="1"/>
  <c r="BE1703" i="1"/>
  <c r="BC1703" i="1"/>
  <c r="BA1703" i="1"/>
  <c r="AY1703" i="1"/>
  <c r="AW1703" i="1"/>
  <c r="AU1703" i="1"/>
  <c r="AS1703" i="1"/>
  <c r="AM1703" i="1"/>
  <c r="AI1703" i="1"/>
  <c r="AG1703" i="1"/>
  <c r="AE1703" i="1"/>
  <c r="AC1703" i="1"/>
  <c r="AB1703" i="1"/>
  <c r="Z1703" i="1"/>
  <c r="X1703" i="1"/>
  <c r="V1703" i="1"/>
  <c r="BL1702" i="1"/>
  <c r="BM1702" i="1" s="1"/>
  <c r="BL1701" i="1"/>
  <c r="BM1701" i="1" s="1"/>
  <c r="BL1700" i="1"/>
  <c r="BM1700" i="1" s="1"/>
  <c r="AS1699" i="1"/>
  <c r="AB1699" i="1"/>
  <c r="Z1699" i="1"/>
  <c r="X1699" i="1"/>
  <c r="V1699" i="1"/>
  <c r="BL1698" i="1"/>
  <c r="BM1698" i="1" s="1"/>
  <c r="AS1697" i="1"/>
  <c r="AG1697" i="1"/>
  <c r="AC1697" i="1"/>
  <c r="AB1697" i="1"/>
  <c r="Z1697" i="1"/>
  <c r="X1697" i="1"/>
  <c r="V1697" i="1"/>
  <c r="S1697" i="1"/>
  <c r="BL1696" i="1"/>
  <c r="BM1696" i="1" s="1"/>
  <c r="BL1695" i="1"/>
  <c r="BM1695" i="1" s="1"/>
  <c r="BL1694" i="1"/>
  <c r="BM1694" i="1" s="1"/>
  <c r="BL1693" i="1"/>
  <c r="BM1693" i="1" s="1"/>
  <c r="BL1692" i="1"/>
  <c r="BM1692" i="1" s="1"/>
  <c r="BL1691" i="1"/>
  <c r="BM1691" i="1" s="1"/>
  <c r="BL1690" i="1"/>
  <c r="BM1690" i="1" s="1"/>
  <c r="AS1689" i="1"/>
  <c r="BL1689" i="1" s="1"/>
  <c r="BM1689" i="1" s="1"/>
  <c r="AS1688" i="1"/>
  <c r="BL1688" i="1" s="1"/>
  <c r="BM1688" i="1" s="1"/>
  <c r="BL1687" i="1"/>
  <c r="BM1687" i="1" s="1"/>
  <c r="BL1686" i="1"/>
  <c r="BM1686" i="1" s="1"/>
  <c r="BL1685" i="1"/>
  <c r="BM1685" i="1" s="1"/>
  <c r="AS1684" i="1"/>
  <c r="AG1684" i="1"/>
  <c r="AC1684" i="1"/>
  <c r="AB1684" i="1"/>
  <c r="Z1684" i="1"/>
  <c r="X1684" i="1"/>
  <c r="V1684" i="1"/>
  <c r="BL1683" i="1"/>
  <c r="BM1683" i="1" s="1"/>
  <c r="AB1682" i="1"/>
  <c r="Z1682" i="1"/>
  <c r="X1682" i="1"/>
  <c r="V1682" i="1"/>
  <c r="BL1681" i="1"/>
  <c r="BM1681" i="1" s="1"/>
  <c r="AS1680" i="1"/>
  <c r="AG1680" i="1"/>
  <c r="AC1680" i="1"/>
  <c r="AB1680" i="1"/>
  <c r="Z1680" i="1"/>
  <c r="X1680" i="1"/>
  <c r="V1680" i="1"/>
  <c r="BL1679" i="1"/>
  <c r="BM1679" i="1" s="1"/>
  <c r="BL1678" i="1"/>
  <c r="BM1678" i="1" s="1"/>
  <c r="AS1677" i="1"/>
  <c r="BL1677" i="1" s="1"/>
  <c r="BM1677" i="1" s="1"/>
  <c r="AB1676" i="1"/>
  <c r="Z1676" i="1"/>
  <c r="X1676" i="1"/>
  <c r="V1676" i="1"/>
  <c r="AS1675" i="1"/>
  <c r="BL1675" i="1" s="1"/>
  <c r="BM1675" i="1" s="1"/>
  <c r="BL1674" i="1"/>
  <c r="BM1674" i="1" s="1"/>
  <c r="BL1673" i="1"/>
  <c r="BM1673" i="1" s="1"/>
  <c r="BL1672" i="1"/>
  <c r="BM1672" i="1" s="1"/>
  <c r="BL1671" i="1"/>
  <c r="BM1671" i="1" s="1"/>
  <c r="AB1670" i="1"/>
  <c r="Z1670" i="1"/>
  <c r="X1670" i="1"/>
  <c r="V1670" i="1"/>
  <c r="BL1669" i="1"/>
  <c r="BM1669" i="1" s="1"/>
  <c r="BL1668" i="1"/>
  <c r="BM1668" i="1" s="1"/>
  <c r="BL1667" i="1"/>
  <c r="BM1667" i="1" s="1"/>
  <c r="BL1666" i="1"/>
  <c r="BM1666" i="1" s="1"/>
  <c r="BL1665" i="1"/>
  <c r="BM1665" i="1" s="1"/>
  <c r="BL1664" i="1"/>
  <c r="BM1664" i="1" s="1"/>
  <c r="AB1663" i="1"/>
  <c r="Z1663" i="1"/>
  <c r="X1663" i="1"/>
  <c r="V1663" i="1"/>
  <c r="S1663" i="1"/>
  <c r="BL1662" i="1"/>
  <c r="BM1662" i="1" s="1"/>
  <c r="AB1661" i="1"/>
  <c r="Z1661" i="1"/>
  <c r="X1661" i="1"/>
  <c r="V1661" i="1"/>
  <c r="AS1660" i="1"/>
  <c r="AB1660" i="1"/>
  <c r="Z1660" i="1"/>
  <c r="X1660" i="1"/>
  <c r="V1660" i="1"/>
  <c r="AS1659" i="1"/>
  <c r="BL1659" i="1" s="1"/>
  <c r="BM1659" i="1" s="1"/>
  <c r="BL1658" i="1"/>
  <c r="BM1658" i="1" s="1"/>
  <c r="BL1657" i="1"/>
  <c r="BM1657" i="1" s="1"/>
  <c r="BL1656" i="1"/>
  <c r="BM1656" i="1" s="1"/>
  <c r="BL1655" i="1"/>
  <c r="BM1655" i="1" s="1"/>
  <c r="BL1654" i="1"/>
  <c r="BM1654" i="1" s="1"/>
  <c r="BL1653" i="1"/>
  <c r="BM1653" i="1" s="1"/>
  <c r="BL1652" i="1"/>
  <c r="BM1652" i="1" s="1"/>
  <c r="BL1651" i="1"/>
  <c r="BM1651" i="1" s="1"/>
  <c r="BK1650" i="1"/>
  <c r="BI1650" i="1"/>
  <c r="BG1650" i="1"/>
  <c r="BE1650" i="1"/>
  <c r="BC1650" i="1"/>
  <c r="BA1650" i="1"/>
  <c r="AY1650" i="1"/>
  <c r="AW1650" i="1"/>
  <c r="AU1650" i="1"/>
  <c r="AS1650" i="1"/>
  <c r="AM1650" i="1"/>
  <c r="AI1650" i="1"/>
  <c r="AG1650" i="1"/>
  <c r="AE1650" i="1"/>
  <c r="AC1650" i="1"/>
  <c r="AB1650" i="1"/>
  <c r="Z1650" i="1"/>
  <c r="X1650" i="1"/>
  <c r="V1650" i="1"/>
  <c r="S1650" i="1"/>
  <c r="BL1649" i="1"/>
  <c r="BM1649" i="1" s="1"/>
  <c r="BL1648" i="1"/>
  <c r="BM1648" i="1" s="1"/>
  <c r="BL1647" i="1"/>
  <c r="BM1647" i="1" s="1"/>
  <c r="BL1646" i="1"/>
  <c r="BM1646" i="1" s="1"/>
  <c r="BL1645" i="1"/>
  <c r="BM1645" i="1" s="1"/>
  <c r="AS1644" i="1"/>
  <c r="BL1644" i="1" s="1"/>
  <c r="BM1644" i="1" s="1"/>
  <c r="BK1643" i="1"/>
  <c r="BI1643" i="1"/>
  <c r="BG1643" i="1"/>
  <c r="BE1643" i="1"/>
  <c r="BC1643" i="1"/>
  <c r="BA1643" i="1"/>
  <c r="AY1643" i="1"/>
  <c r="AW1643" i="1"/>
  <c r="AU1643" i="1"/>
  <c r="AS1643" i="1"/>
  <c r="AM1643" i="1"/>
  <c r="AI1643" i="1"/>
  <c r="AG1643" i="1"/>
  <c r="AE1643" i="1"/>
  <c r="AC1643" i="1"/>
  <c r="AB1643" i="1"/>
  <c r="Z1643" i="1"/>
  <c r="X1643" i="1"/>
  <c r="V1643" i="1"/>
  <c r="AS1642" i="1"/>
  <c r="BL1642" i="1" s="1"/>
  <c r="BM1642" i="1" s="1"/>
  <c r="BL1641" i="1"/>
  <c r="BM1641" i="1" s="1"/>
  <c r="AB1640" i="1"/>
  <c r="Z1640" i="1"/>
  <c r="X1640" i="1"/>
  <c r="V1640" i="1"/>
  <c r="AS1639" i="1"/>
  <c r="AB1639" i="1"/>
  <c r="Z1639" i="1"/>
  <c r="X1639" i="1"/>
  <c r="V1639" i="1"/>
  <c r="S1639" i="1"/>
  <c r="BL1638" i="1"/>
  <c r="BM1638" i="1" s="1"/>
  <c r="BL1637" i="1"/>
  <c r="BM1637" i="1" s="1"/>
  <c r="BL1636" i="1"/>
  <c r="BM1636" i="1" s="1"/>
  <c r="AS1635" i="1"/>
  <c r="BL1635" i="1" s="1"/>
  <c r="BM1635" i="1" s="1"/>
  <c r="AS1634" i="1"/>
  <c r="AB1634" i="1"/>
  <c r="Z1634" i="1"/>
  <c r="X1634" i="1"/>
  <c r="V1634" i="1"/>
  <c r="AS1633" i="1"/>
  <c r="BL1633" i="1" s="1"/>
  <c r="BM1633" i="1" s="1"/>
  <c r="AS1632" i="1"/>
  <c r="AG1632" i="1"/>
  <c r="AC1632" i="1"/>
  <c r="AB1632" i="1"/>
  <c r="Z1632" i="1"/>
  <c r="X1632" i="1"/>
  <c r="V1632" i="1"/>
  <c r="BL1631" i="1"/>
  <c r="BM1631" i="1" s="1"/>
  <c r="BL1630" i="1"/>
  <c r="BM1630" i="1" s="1"/>
  <c r="BL1629" i="1"/>
  <c r="BM1629" i="1" s="1"/>
  <c r="BL1628" i="1"/>
  <c r="BM1628" i="1" s="1"/>
  <c r="BL1627" i="1"/>
  <c r="BM1627" i="1" s="1"/>
  <c r="BL1626" i="1"/>
  <c r="BM1626" i="1" s="1"/>
  <c r="BL1625" i="1"/>
  <c r="BM1625" i="1" s="1"/>
  <c r="AS1624" i="1"/>
  <c r="AG1624" i="1"/>
  <c r="AC1624" i="1"/>
  <c r="AB1624" i="1"/>
  <c r="Z1624" i="1"/>
  <c r="X1624" i="1"/>
  <c r="V1624" i="1"/>
  <c r="BL1623" i="1"/>
  <c r="BM1623" i="1" s="1"/>
  <c r="BL1622" i="1"/>
  <c r="BM1622" i="1" s="1"/>
  <c r="BL1621" i="1"/>
  <c r="BM1621" i="1" s="1"/>
  <c r="BL1620" i="1"/>
  <c r="BM1620" i="1" s="1"/>
  <c r="BL1619" i="1"/>
  <c r="BM1619" i="1" s="1"/>
  <c r="BL1618" i="1"/>
  <c r="BM1618" i="1" s="1"/>
  <c r="BL1617" i="1"/>
  <c r="BM1617" i="1" s="1"/>
  <c r="BL1616" i="1"/>
  <c r="BM1616" i="1" s="1"/>
  <c r="BL1615" i="1"/>
  <c r="BM1615" i="1" s="1"/>
  <c r="AS1614" i="1"/>
  <c r="AG1614" i="1"/>
  <c r="AC1614" i="1"/>
  <c r="AB1614" i="1"/>
  <c r="Z1614" i="1"/>
  <c r="X1614" i="1"/>
  <c r="V1614" i="1"/>
  <c r="S1614" i="1"/>
  <c r="BL1613" i="1"/>
  <c r="BM1613" i="1" s="1"/>
  <c r="AS1612" i="1"/>
  <c r="AC1612" i="1"/>
  <c r="AB1612" i="1"/>
  <c r="Z1612" i="1"/>
  <c r="X1612" i="1"/>
  <c r="V1612" i="1"/>
  <c r="S1612" i="1"/>
  <c r="AS1611" i="1"/>
  <c r="BL1611" i="1" s="1"/>
  <c r="BM1611" i="1" s="1"/>
  <c r="BL1610" i="1"/>
  <c r="BM1610" i="1" s="1"/>
  <c r="BL1609" i="1"/>
  <c r="BM1609" i="1" s="1"/>
  <c r="AB1608" i="1"/>
  <c r="Z1608" i="1"/>
  <c r="X1608" i="1"/>
  <c r="V1608" i="1"/>
  <c r="S1608" i="1"/>
  <c r="AS1607" i="1"/>
  <c r="BL1607" i="1" s="1"/>
  <c r="BM1607" i="1" s="1"/>
  <c r="BL1606" i="1"/>
  <c r="BM1606" i="1" s="1"/>
  <c r="BL1605" i="1"/>
  <c r="BM1605" i="1" s="1"/>
  <c r="BL1604" i="1"/>
  <c r="BM1604" i="1" s="1"/>
  <c r="BL1603" i="1"/>
  <c r="BM1603" i="1" s="1"/>
  <c r="BL1602" i="1"/>
  <c r="BM1602" i="1" s="1"/>
  <c r="BL1601" i="1"/>
  <c r="BM1601" i="1" s="1"/>
  <c r="BL1600" i="1"/>
  <c r="BM1600" i="1" s="1"/>
  <c r="BL1599" i="1"/>
  <c r="BM1599" i="1" s="1"/>
  <c r="BL1598" i="1"/>
  <c r="BM1598" i="1" s="1"/>
  <c r="BL1597" i="1"/>
  <c r="BM1597" i="1" s="1"/>
  <c r="BL1596" i="1"/>
  <c r="BM1596" i="1" s="1"/>
  <c r="BL1595" i="1"/>
  <c r="BM1595" i="1" s="1"/>
  <c r="BL1594" i="1"/>
  <c r="BM1594" i="1" s="1"/>
  <c r="BL1593" i="1"/>
  <c r="BM1593" i="1" s="1"/>
  <c r="BL1592" i="1"/>
  <c r="BM1592" i="1" s="1"/>
  <c r="BL1591" i="1"/>
  <c r="BM1591" i="1" s="1"/>
  <c r="BL1590" i="1"/>
  <c r="BM1590" i="1" s="1"/>
  <c r="BK1589" i="1"/>
  <c r="BI1589" i="1"/>
  <c r="BG1589" i="1"/>
  <c r="BE1589" i="1"/>
  <c r="BC1589" i="1"/>
  <c r="BA1589" i="1"/>
  <c r="AY1589" i="1"/>
  <c r="AW1589" i="1"/>
  <c r="AU1589" i="1"/>
  <c r="AS1589" i="1"/>
  <c r="AM1589" i="1"/>
  <c r="AI1589" i="1"/>
  <c r="AG1589" i="1"/>
  <c r="AE1589" i="1"/>
  <c r="AC1589" i="1"/>
  <c r="AB1589" i="1"/>
  <c r="Z1589" i="1"/>
  <c r="X1589" i="1"/>
  <c r="V1589" i="1"/>
  <c r="S1589" i="1"/>
  <c r="BL1588" i="1"/>
  <c r="BM1588" i="1" s="1"/>
  <c r="BL1587" i="1"/>
  <c r="BM1587" i="1" s="1"/>
  <c r="BL1586" i="1"/>
  <c r="BM1586" i="1" s="1"/>
  <c r="BL1585" i="1"/>
  <c r="BM1585" i="1" s="1"/>
  <c r="BL1584" i="1"/>
  <c r="BM1584" i="1" s="1"/>
  <c r="AS1583" i="1"/>
  <c r="BL1583" i="1" s="1"/>
  <c r="BM1583" i="1" s="1"/>
  <c r="BL1582" i="1"/>
  <c r="BM1582" i="1" s="1"/>
  <c r="AS1581" i="1"/>
  <c r="AB1581" i="1"/>
  <c r="Z1581" i="1"/>
  <c r="X1581" i="1"/>
  <c r="V1581" i="1"/>
  <c r="BL1580" i="1"/>
  <c r="BM1580" i="1" s="1"/>
  <c r="AS1579" i="1"/>
  <c r="BL1579" i="1" s="1"/>
  <c r="BM1579" i="1" s="1"/>
  <c r="AS1578" i="1"/>
  <c r="BL1578" i="1" s="1"/>
  <c r="BM1578" i="1" s="1"/>
  <c r="BL1577" i="1"/>
  <c r="BM1577" i="1" s="1"/>
  <c r="BL1576" i="1"/>
  <c r="BM1576" i="1" s="1"/>
  <c r="AS1575" i="1"/>
  <c r="AB1575" i="1"/>
  <c r="Z1575" i="1"/>
  <c r="X1575" i="1"/>
  <c r="V1575" i="1"/>
  <c r="S1575" i="1"/>
  <c r="BL1574" i="1"/>
  <c r="BM1574" i="1" s="1"/>
  <c r="BL1573" i="1"/>
  <c r="BM1573" i="1" s="1"/>
  <c r="BL1572" i="1"/>
  <c r="BM1572" i="1" s="1"/>
  <c r="BL1571" i="1"/>
  <c r="BM1571" i="1" s="1"/>
  <c r="BL1570" i="1"/>
  <c r="BM1570" i="1" s="1"/>
  <c r="BL1569" i="1"/>
  <c r="BM1569" i="1" s="1"/>
  <c r="BL1568" i="1"/>
  <c r="BM1568" i="1" s="1"/>
  <c r="BL1567" i="1"/>
  <c r="BM1567" i="1" s="1"/>
  <c r="BL1566" i="1"/>
  <c r="BM1566" i="1" s="1"/>
  <c r="AS1565" i="1"/>
  <c r="BL1565" i="1" s="1"/>
  <c r="BM1565" i="1" s="1"/>
  <c r="BL1564" i="1"/>
  <c r="BM1564" i="1" s="1"/>
  <c r="BL1563" i="1"/>
  <c r="BM1563" i="1" s="1"/>
  <c r="AS1562" i="1"/>
  <c r="AB1562" i="1"/>
  <c r="Z1562" i="1"/>
  <c r="X1562" i="1"/>
  <c r="V1562" i="1"/>
  <c r="S1562" i="1"/>
  <c r="BL1561" i="1"/>
  <c r="BM1561" i="1" s="1"/>
  <c r="AB1560" i="1"/>
  <c r="Z1560" i="1"/>
  <c r="X1560" i="1"/>
  <c r="V1560" i="1"/>
  <c r="S1560" i="1"/>
  <c r="AS1559" i="1"/>
  <c r="BL1559" i="1" s="1"/>
  <c r="BM1559" i="1" s="1"/>
  <c r="AS1558" i="1"/>
  <c r="AC1558" i="1"/>
  <c r="AB1558" i="1"/>
  <c r="Z1558" i="1"/>
  <c r="X1558" i="1"/>
  <c r="V1558" i="1"/>
  <c r="S1558" i="1"/>
  <c r="BK1557" i="1"/>
  <c r="BI1557" i="1"/>
  <c r="BG1557" i="1"/>
  <c r="BE1557" i="1"/>
  <c r="BC1557" i="1"/>
  <c r="BA1557" i="1"/>
  <c r="AY1557" i="1"/>
  <c r="AW1557" i="1"/>
  <c r="AU1557" i="1"/>
  <c r="AS1557" i="1"/>
  <c r="AM1557" i="1"/>
  <c r="AI1557" i="1"/>
  <c r="AG1557" i="1"/>
  <c r="AE1557" i="1"/>
  <c r="AC1557" i="1"/>
  <c r="AB1557" i="1"/>
  <c r="Z1557" i="1"/>
  <c r="X1557" i="1"/>
  <c r="V1557" i="1"/>
  <c r="AS1556" i="1"/>
  <c r="AB1556" i="1"/>
  <c r="Z1556" i="1"/>
  <c r="X1556" i="1"/>
  <c r="V1556" i="1"/>
  <c r="S1556" i="1"/>
  <c r="BL1555" i="1"/>
  <c r="BM1555" i="1" s="1"/>
  <c r="AS1554" i="1"/>
  <c r="AB1554" i="1"/>
  <c r="Z1554" i="1"/>
  <c r="X1554" i="1"/>
  <c r="V1554" i="1"/>
  <c r="BL1553" i="1"/>
  <c r="BM1553" i="1" s="1"/>
  <c r="BL1552" i="1"/>
  <c r="BM1552" i="1" s="1"/>
  <c r="BL1551" i="1"/>
  <c r="BM1551" i="1" s="1"/>
  <c r="BL1550" i="1"/>
  <c r="BM1550" i="1" s="1"/>
  <c r="AS1549" i="1"/>
  <c r="BL1549" i="1" s="1"/>
  <c r="BM1549" i="1" s="1"/>
  <c r="BK1548" i="1"/>
  <c r="BI1548" i="1"/>
  <c r="BG1548" i="1"/>
  <c r="BE1548" i="1"/>
  <c r="BC1548" i="1"/>
  <c r="BA1548" i="1"/>
  <c r="AY1548" i="1"/>
  <c r="AW1548" i="1"/>
  <c r="AU1548" i="1"/>
  <c r="AS1548" i="1"/>
  <c r="AM1548" i="1"/>
  <c r="AI1548" i="1"/>
  <c r="AG1548" i="1"/>
  <c r="AE1548" i="1"/>
  <c r="AC1548" i="1"/>
  <c r="AB1548" i="1"/>
  <c r="Z1548" i="1"/>
  <c r="X1548" i="1"/>
  <c r="V1548" i="1"/>
  <c r="S1548" i="1"/>
  <c r="AS1547" i="1"/>
  <c r="BL1547" i="1" s="1"/>
  <c r="BM1547" i="1" s="1"/>
  <c r="AS1546" i="1"/>
  <c r="AG1546" i="1"/>
  <c r="AC1546" i="1"/>
  <c r="AB1546" i="1"/>
  <c r="Z1546" i="1"/>
  <c r="X1546" i="1"/>
  <c r="V1546" i="1"/>
  <c r="BL1545" i="1"/>
  <c r="BM1545" i="1" s="1"/>
  <c r="AS1544" i="1"/>
  <c r="AB1544" i="1"/>
  <c r="Z1544" i="1"/>
  <c r="X1544" i="1"/>
  <c r="V1544" i="1"/>
  <c r="S1544" i="1"/>
  <c r="AB1543" i="1"/>
  <c r="Z1543" i="1"/>
  <c r="X1543" i="1"/>
  <c r="V1543" i="1"/>
  <c r="S1543" i="1"/>
  <c r="BL1542" i="1"/>
  <c r="BM1542" i="1" s="1"/>
  <c r="BL1541" i="1"/>
  <c r="BM1541" i="1" s="1"/>
  <c r="BL1540" i="1"/>
  <c r="BM1540" i="1" s="1"/>
  <c r="AB1539" i="1"/>
  <c r="Z1539" i="1"/>
  <c r="X1539" i="1"/>
  <c r="V1539" i="1"/>
  <c r="S1539" i="1"/>
  <c r="BL1538" i="1"/>
  <c r="BM1538" i="1" s="1"/>
  <c r="BL1537" i="1"/>
  <c r="BM1537" i="1" s="1"/>
  <c r="AS1536" i="1"/>
  <c r="BL1536" i="1" s="1"/>
  <c r="BM1536" i="1" s="1"/>
  <c r="BL1535" i="1"/>
  <c r="BM1535" i="1" s="1"/>
  <c r="BL1534" i="1"/>
  <c r="BM1534" i="1" s="1"/>
  <c r="BL1533" i="1"/>
  <c r="BM1533" i="1" s="1"/>
  <c r="AS1532" i="1"/>
  <c r="BL1532" i="1" s="1"/>
  <c r="BM1532" i="1" s="1"/>
  <c r="BL1531" i="1"/>
  <c r="BM1531" i="1" s="1"/>
  <c r="BL1530" i="1"/>
  <c r="BM1530" i="1" s="1"/>
  <c r="BL1529" i="1"/>
  <c r="BM1529" i="1" s="1"/>
  <c r="BL1528" i="1"/>
  <c r="BM1528" i="1" s="1"/>
  <c r="AS1527" i="1"/>
  <c r="BL1527" i="1" s="1"/>
  <c r="BM1527" i="1" s="1"/>
  <c r="AS1526" i="1"/>
  <c r="AG1526" i="1"/>
  <c r="AC1526" i="1"/>
  <c r="AB1526" i="1"/>
  <c r="Z1526" i="1"/>
  <c r="X1526" i="1"/>
  <c r="V1526" i="1"/>
  <c r="BL1525" i="1"/>
  <c r="BM1525" i="1" s="1"/>
  <c r="BL1524" i="1"/>
  <c r="BM1524" i="1" s="1"/>
  <c r="BL1523" i="1"/>
  <c r="BM1523" i="1" s="1"/>
  <c r="BL1522" i="1"/>
  <c r="BM1522" i="1" s="1"/>
  <c r="AS1521" i="1"/>
  <c r="BL1521" i="1" s="1"/>
  <c r="BM1521" i="1" s="1"/>
  <c r="BL1520" i="1"/>
  <c r="BM1520" i="1" s="1"/>
  <c r="BL1519" i="1"/>
  <c r="BM1519" i="1" s="1"/>
  <c r="BL1518" i="1"/>
  <c r="BM1518" i="1" s="1"/>
  <c r="BL1517" i="1"/>
  <c r="BM1517" i="1" s="1"/>
  <c r="AB1516" i="1"/>
  <c r="Z1516" i="1"/>
  <c r="X1516" i="1"/>
  <c r="V1516" i="1"/>
  <c r="AB1515" i="1"/>
  <c r="Z1515" i="1"/>
  <c r="X1515" i="1"/>
  <c r="V1515" i="1"/>
  <c r="AB1514" i="1"/>
  <c r="Z1514" i="1"/>
  <c r="X1514" i="1"/>
  <c r="V1514" i="1"/>
  <c r="AS1513" i="1"/>
  <c r="AB1513" i="1"/>
  <c r="Z1513" i="1"/>
  <c r="X1513" i="1"/>
  <c r="V1513" i="1"/>
  <c r="BL1512" i="1"/>
  <c r="BM1512" i="1" s="1"/>
  <c r="BL1511" i="1"/>
  <c r="BM1511" i="1" s="1"/>
  <c r="AS1510" i="1"/>
  <c r="AG1510" i="1"/>
  <c r="AC1510" i="1"/>
  <c r="AB1510" i="1"/>
  <c r="Z1510" i="1"/>
  <c r="X1510" i="1"/>
  <c r="V1510" i="1"/>
  <c r="AS1509" i="1"/>
  <c r="AG1509" i="1"/>
  <c r="AC1509" i="1"/>
  <c r="AB1509" i="1"/>
  <c r="Z1509" i="1"/>
  <c r="X1509" i="1"/>
  <c r="V1509" i="1"/>
  <c r="BL1508" i="1"/>
  <c r="BM1508" i="1" s="1"/>
  <c r="AS1507" i="1"/>
  <c r="AB1507" i="1"/>
  <c r="Z1507" i="1"/>
  <c r="X1507" i="1"/>
  <c r="V1507" i="1"/>
  <c r="S1507" i="1"/>
  <c r="BL1506" i="1"/>
  <c r="BM1506" i="1" s="1"/>
  <c r="AS1505" i="1"/>
  <c r="BL1505" i="1" s="1"/>
  <c r="BM1505" i="1" s="1"/>
  <c r="BL1504" i="1"/>
  <c r="BM1504" i="1" s="1"/>
  <c r="BL1503" i="1"/>
  <c r="BM1503" i="1" s="1"/>
  <c r="AS1502" i="1"/>
  <c r="AB1502" i="1"/>
  <c r="Z1502" i="1"/>
  <c r="X1502" i="1"/>
  <c r="V1502" i="1"/>
  <c r="AS1501" i="1"/>
  <c r="BL1501" i="1" s="1"/>
  <c r="BM1501" i="1" s="1"/>
  <c r="AS1500" i="1"/>
  <c r="BL1500" i="1" s="1"/>
  <c r="BM1500" i="1" s="1"/>
  <c r="BL1499" i="1"/>
  <c r="BM1499" i="1" s="1"/>
  <c r="BL1498" i="1"/>
  <c r="BM1498" i="1" s="1"/>
  <c r="AS1497" i="1"/>
  <c r="BL1497" i="1" s="1"/>
  <c r="BM1497" i="1" s="1"/>
  <c r="BL1496" i="1"/>
  <c r="BM1496" i="1" s="1"/>
  <c r="BL1495" i="1"/>
  <c r="BM1495" i="1" s="1"/>
  <c r="BL1494" i="1"/>
  <c r="BM1494" i="1" s="1"/>
  <c r="BK1493" i="1"/>
  <c r="BI1493" i="1"/>
  <c r="BG1493" i="1"/>
  <c r="BE1493" i="1"/>
  <c r="BC1493" i="1"/>
  <c r="BA1493" i="1"/>
  <c r="AY1493" i="1"/>
  <c r="AW1493" i="1"/>
  <c r="AU1493" i="1"/>
  <c r="AS1493" i="1"/>
  <c r="AM1493" i="1"/>
  <c r="AI1493" i="1"/>
  <c r="AG1493" i="1"/>
  <c r="AE1493" i="1"/>
  <c r="AC1493" i="1"/>
  <c r="AB1493" i="1"/>
  <c r="Z1493" i="1"/>
  <c r="X1493" i="1"/>
  <c r="V1493" i="1"/>
  <c r="S1493" i="1"/>
  <c r="AS1492" i="1"/>
  <c r="BL1492" i="1" s="1"/>
  <c r="BM1492" i="1" s="1"/>
  <c r="AS1491" i="1"/>
  <c r="AB1491" i="1"/>
  <c r="Z1491" i="1"/>
  <c r="X1491" i="1"/>
  <c r="V1491" i="1"/>
  <c r="S1491" i="1"/>
  <c r="BL1490" i="1"/>
  <c r="BM1490" i="1" s="1"/>
  <c r="BL1489" i="1"/>
  <c r="BM1489" i="1" s="1"/>
  <c r="BL1488" i="1"/>
  <c r="BM1488" i="1" s="1"/>
  <c r="BL1487" i="1"/>
  <c r="BM1487" i="1" s="1"/>
  <c r="AB1486" i="1"/>
  <c r="Z1486" i="1"/>
  <c r="X1486" i="1"/>
  <c r="V1486" i="1"/>
  <c r="S1486" i="1"/>
  <c r="BL1485" i="1"/>
  <c r="BM1485" i="1" s="1"/>
  <c r="BL1484" i="1"/>
  <c r="BM1484" i="1" s="1"/>
  <c r="BL1483" i="1"/>
  <c r="BM1483" i="1" s="1"/>
  <c r="BL1482" i="1"/>
  <c r="BM1482" i="1" s="1"/>
  <c r="BL1481" i="1"/>
  <c r="BM1481" i="1" s="1"/>
  <c r="BL1480" i="1"/>
  <c r="BM1480" i="1" s="1"/>
  <c r="AS1479" i="1"/>
  <c r="AG1479" i="1"/>
  <c r="AC1479" i="1"/>
  <c r="AB1479" i="1"/>
  <c r="Z1479" i="1"/>
  <c r="X1479" i="1"/>
  <c r="V1479" i="1"/>
  <c r="BL1478" i="1"/>
  <c r="BM1478" i="1" s="1"/>
  <c r="AS1477" i="1"/>
  <c r="BL1477" i="1" s="1"/>
  <c r="BM1477" i="1" s="1"/>
  <c r="BL1476" i="1"/>
  <c r="BM1476" i="1" s="1"/>
  <c r="AB1475" i="1"/>
  <c r="Z1475" i="1"/>
  <c r="X1475" i="1"/>
  <c r="V1475" i="1"/>
  <c r="BL1474" i="1"/>
  <c r="BM1474" i="1" s="1"/>
  <c r="AS1473" i="1"/>
  <c r="BL1473" i="1" s="1"/>
  <c r="BM1473" i="1" s="1"/>
  <c r="BL1472" i="1"/>
  <c r="BM1472" i="1" s="1"/>
  <c r="BL1471" i="1"/>
  <c r="BM1471" i="1" s="1"/>
  <c r="AS1470" i="1"/>
  <c r="BL1470" i="1" s="1"/>
  <c r="BM1470" i="1" s="1"/>
  <c r="AS1469" i="1"/>
  <c r="AC1469" i="1"/>
  <c r="AB1469" i="1"/>
  <c r="Z1469" i="1"/>
  <c r="X1469" i="1"/>
  <c r="V1469" i="1"/>
  <c r="S1469" i="1"/>
  <c r="BK1468" i="1"/>
  <c r="BI1468" i="1"/>
  <c r="BG1468" i="1"/>
  <c r="BE1468" i="1"/>
  <c r="BC1468" i="1"/>
  <c r="BA1468" i="1"/>
  <c r="AY1468" i="1"/>
  <c r="AW1468" i="1"/>
  <c r="AU1468" i="1"/>
  <c r="AS1468" i="1"/>
  <c r="AM1468" i="1"/>
  <c r="AI1468" i="1"/>
  <c r="AG1468" i="1"/>
  <c r="AE1468" i="1"/>
  <c r="AC1468" i="1"/>
  <c r="AB1468" i="1"/>
  <c r="Z1468" i="1"/>
  <c r="X1468" i="1"/>
  <c r="V1468" i="1"/>
  <c r="BL1467" i="1"/>
  <c r="BM1467" i="1" s="1"/>
  <c r="BL1466" i="1"/>
  <c r="BM1466" i="1" s="1"/>
  <c r="AB1465" i="1"/>
  <c r="Z1465" i="1"/>
  <c r="X1465" i="1"/>
  <c r="V1465" i="1"/>
  <c r="BL1464" i="1"/>
  <c r="BM1464" i="1" s="1"/>
  <c r="BL1463" i="1"/>
  <c r="BM1463" i="1" s="1"/>
  <c r="BL1462" i="1"/>
  <c r="BM1462" i="1" s="1"/>
  <c r="BL1461" i="1"/>
  <c r="BM1461" i="1" s="1"/>
  <c r="BL1460" i="1"/>
  <c r="BM1460" i="1" s="1"/>
  <c r="AS1459" i="1"/>
  <c r="AB1459" i="1"/>
  <c r="Z1459" i="1"/>
  <c r="X1459" i="1"/>
  <c r="V1459" i="1"/>
  <c r="S1459" i="1"/>
  <c r="BL1458" i="1"/>
  <c r="BM1458" i="1" s="1"/>
  <c r="BL1457" i="1"/>
  <c r="BM1457" i="1" s="1"/>
  <c r="BL1456" i="1"/>
  <c r="BM1456" i="1" s="1"/>
  <c r="BL1455" i="1"/>
  <c r="BM1455" i="1" s="1"/>
  <c r="BL1454" i="1"/>
  <c r="BM1454" i="1" s="1"/>
  <c r="BL1453" i="1"/>
  <c r="BM1453" i="1" s="1"/>
  <c r="BL1452" i="1"/>
  <c r="BM1452" i="1" s="1"/>
  <c r="AS1451" i="1"/>
  <c r="AB1451" i="1"/>
  <c r="Z1451" i="1"/>
  <c r="X1451" i="1"/>
  <c r="V1451" i="1"/>
  <c r="AS1450" i="1"/>
  <c r="AB1450" i="1"/>
  <c r="Z1450" i="1"/>
  <c r="X1450" i="1"/>
  <c r="V1450" i="1"/>
  <c r="BL1449" i="1"/>
  <c r="BM1449" i="1" s="1"/>
  <c r="AB1448" i="1"/>
  <c r="Z1448" i="1"/>
  <c r="X1448" i="1"/>
  <c r="V1448" i="1"/>
  <c r="BL1447" i="1"/>
  <c r="BM1447" i="1" s="1"/>
  <c r="BL1446" i="1"/>
  <c r="BM1446" i="1" s="1"/>
  <c r="BL1445" i="1"/>
  <c r="BM1445" i="1" s="1"/>
  <c r="BL1444" i="1"/>
  <c r="BM1444" i="1" s="1"/>
  <c r="BL1443" i="1"/>
  <c r="BM1443" i="1" s="1"/>
  <c r="BL1442" i="1"/>
  <c r="BM1442" i="1" s="1"/>
  <c r="AS1441" i="1"/>
  <c r="AB1441" i="1"/>
  <c r="Z1441" i="1"/>
  <c r="X1441" i="1"/>
  <c r="V1441" i="1"/>
  <c r="BL1440" i="1"/>
  <c r="BM1440" i="1" s="1"/>
  <c r="BL1439" i="1"/>
  <c r="BM1439" i="1" s="1"/>
  <c r="BL1438" i="1"/>
  <c r="BM1438" i="1" s="1"/>
  <c r="AS1437" i="1"/>
  <c r="BL1437" i="1" s="1"/>
  <c r="BM1437" i="1" s="1"/>
  <c r="AS1436" i="1"/>
  <c r="AC1436" i="1"/>
  <c r="AB1436" i="1"/>
  <c r="Z1436" i="1"/>
  <c r="X1436" i="1"/>
  <c r="V1436" i="1"/>
  <c r="S1436" i="1"/>
  <c r="BL1435" i="1"/>
  <c r="BM1435" i="1" s="1"/>
  <c r="AS1434" i="1"/>
  <c r="AG1434" i="1"/>
  <c r="AC1434" i="1"/>
  <c r="AB1434" i="1"/>
  <c r="Z1434" i="1"/>
  <c r="X1434" i="1"/>
  <c r="V1434" i="1"/>
  <c r="AS1433" i="1"/>
  <c r="BL1433" i="1" s="1"/>
  <c r="BM1433" i="1" s="1"/>
  <c r="AS1432" i="1"/>
  <c r="AG1432" i="1"/>
  <c r="AC1432" i="1"/>
  <c r="AB1432" i="1"/>
  <c r="Z1432" i="1"/>
  <c r="X1432" i="1"/>
  <c r="V1432" i="1"/>
  <c r="S1432" i="1"/>
  <c r="BL1431" i="1"/>
  <c r="BM1431" i="1" s="1"/>
  <c r="BL1430" i="1"/>
  <c r="BM1430" i="1" s="1"/>
  <c r="AS1429" i="1"/>
  <c r="BL1429" i="1" s="1"/>
  <c r="BM1429" i="1" s="1"/>
  <c r="BL1428" i="1"/>
  <c r="BM1428" i="1" s="1"/>
  <c r="BL1427" i="1"/>
  <c r="BM1427" i="1" s="1"/>
  <c r="BL1426" i="1"/>
  <c r="BM1426" i="1" s="1"/>
  <c r="AS1425" i="1"/>
  <c r="BL1425" i="1" s="1"/>
  <c r="BM1425" i="1" s="1"/>
  <c r="BL1424" i="1"/>
  <c r="BM1424" i="1" s="1"/>
  <c r="BL1423" i="1"/>
  <c r="BM1423" i="1" s="1"/>
  <c r="AS1422" i="1"/>
  <c r="BL1422" i="1" s="1"/>
  <c r="BM1422" i="1" s="1"/>
  <c r="BL1421" i="1"/>
  <c r="BM1421" i="1" s="1"/>
  <c r="BL1420" i="1"/>
  <c r="BM1420" i="1" s="1"/>
  <c r="BL1419" i="1"/>
  <c r="BM1419" i="1" s="1"/>
  <c r="BL1418" i="1"/>
  <c r="BM1418" i="1" s="1"/>
  <c r="BL1417" i="1"/>
  <c r="BM1417" i="1" s="1"/>
  <c r="BK1416" i="1"/>
  <c r="BI1416" i="1"/>
  <c r="BG1416" i="1"/>
  <c r="BE1416" i="1"/>
  <c r="BC1416" i="1"/>
  <c r="BA1416" i="1"/>
  <c r="AY1416" i="1"/>
  <c r="AW1416" i="1"/>
  <c r="AU1416" i="1"/>
  <c r="AS1416" i="1"/>
  <c r="AM1416" i="1"/>
  <c r="AI1416" i="1"/>
  <c r="AG1416" i="1"/>
  <c r="AE1416" i="1"/>
  <c r="AC1416" i="1"/>
  <c r="AB1416" i="1"/>
  <c r="Z1416" i="1"/>
  <c r="X1416" i="1"/>
  <c r="V1416" i="1"/>
  <c r="S1416" i="1"/>
  <c r="BL1415" i="1"/>
  <c r="BM1415" i="1" s="1"/>
  <c r="BL1414" i="1"/>
  <c r="BM1414" i="1" s="1"/>
  <c r="AB1413" i="1"/>
  <c r="Z1413" i="1"/>
  <c r="X1413" i="1"/>
  <c r="V1413" i="1"/>
  <c r="AS1412" i="1"/>
  <c r="AB1412" i="1"/>
  <c r="Z1412" i="1"/>
  <c r="X1412" i="1"/>
  <c r="V1412" i="1"/>
  <c r="S1412" i="1"/>
  <c r="BL1411" i="1"/>
  <c r="BM1411" i="1" s="1"/>
  <c r="BK1410" i="1"/>
  <c r="BI1410" i="1"/>
  <c r="BG1410" i="1"/>
  <c r="BE1410" i="1"/>
  <c r="BC1410" i="1"/>
  <c r="BA1410" i="1"/>
  <c r="AY1410" i="1"/>
  <c r="AW1410" i="1"/>
  <c r="AU1410" i="1"/>
  <c r="AS1410" i="1"/>
  <c r="AM1410" i="1"/>
  <c r="AI1410" i="1"/>
  <c r="AG1410" i="1"/>
  <c r="AE1410" i="1"/>
  <c r="AC1410" i="1"/>
  <c r="AB1410" i="1"/>
  <c r="Z1410" i="1"/>
  <c r="X1410" i="1"/>
  <c r="V1410" i="1"/>
  <c r="S1410" i="1"/>
  <c r="BL1409" i="1"/>
  <c r="BM1409" i="1" s="1"/>
  <c r="BL1408" i="1"/>
  <c r="BM1408" i="1" s="1"/>
  <c r="BL1407" i="1"/>
  <c r="BM1407" i="1" s="1"/>
  <c r="AB1406" i="1"/>
  <c r="Z1406" i="1"/>
  <c r="X1406" i="1"/>
  <c r="V1406" i="1"/>
  <c r="S1406" i="1"/>
  <c r="BL1405" i="1"/>
  <c r="BM1405" i="1" s="1"/>
  <c r="BL1404" i="1"/>
  <c r="BM1404" i="1" s="1"/>
  <c r="BL1403" i="1"/>
  <c r="BM1403" i="1" s="1"/>
  <c r="BL1402" i="1"/>
  <c r="BM1402" i="1" s="1"/>
  <c r="BL1401" i="1"/>
  <c r="BM1401" i="1" s="1"/>
  <c r="BK1400" i="1"/>
  <c r="BI1400" i="1"/>
  <c r="BG1400" i="1"/>
  <c r="BE1400" i="1"/>
  <c r="BC1400" i="1"/>
  <c r="BA1400" i="1"/>
  <c r="AY1400" i="1"/>
  <c r="AW1400" i="1"/>
  <c r="AU1400" i="1"/>
  <c r="AS1400" i="1"/>
  <c r="AM1400" i="1"/>
  <c r="AI1400" i="1"/>
  <c r="AG1400" i="1"/>
  <c r="AE1400" i="1"/>
  <c r="AC1400" i="1"/>
  <c r="AB1400" i="1"/>
  <c r="Z1400" i="1"/>
  <c r="X1400" i="1"/>
  <c r="V1400" i="1"/>
  <c r="S1400" i="1"/>
  <c r="BL1399" i="1"/>
  <c r="BM1399" i="1" s="1"/>
  <c r="BL1398" i="1"/>
  <c r="BM1398" i="1" s="1"/>
  <c r="BL1397" i="1"/>
  <c r="BM1397" i="1" s="1"/>
  <c r="BL1396" i="1"/>
  <c r="BM1396" i="1" s="1"/>
  <c r="AB1395" i="1"/>
  <c r="Z1395" i="1"/>
  <c r="X1395" i="1"/>
  <c r="V1395" i="1"/>
  <c r="BL1394" i="1"/>
  <c r="BM1394" i="1" s="1"/>
  <c r="BL1393" i="1"/>
  <c r="BM1393" i="1" s="1"/>
  <c r="BL1392" i="1"/>
  <c r="BM1392" i="1" s="1"/>
  <c r="BL1391" i="1"/>
  <c r="BM1391" i="1" s="1"/>
  <c r="BL1390" i="1"/>
  <c r="BM1390" i="1" s="1"/>
  <c r="BL1389" i="1"/>
  <c r="BM1389" i="1" s="1"/>
  <c r="BL1388" i="1"/>
  <c r="BM1388" i="1" s="1"/>
  <c r="AS1387" i="1"/>
  <c r="BL1387" i="1" s="1"/>
  <c r="BM1387" i="1" s="1"/>
  <c r="BL1386" i="1"/>
  <c r="BM1386" i="1" s="1"/>
  <c r="BL1385" i="1"/>
  <c r="BM1385" i="1" s="1"/>
  <c r="BL1384" i="1"/>
  <c r="BM1384" i="1" s="1"/>
  <c r="BL1383" i="1"/>
  <c r="BM1383" i="1" s="1"/>
  <c r="BL1382" i="1"/>
  <c r="BM1382" i="1" s="1"/>
  <c r="AB1381" i="1"/>
  <c r="Z1381" i="1"/>
  <c r="X1381" i="1"/>
  <c r="V1381" i="1"/>
  <c r="AS1380" i="1"/>
  <c r="AC1380" i="1"/>
  <c r="AB1380" i="1"/>
  <c r="Z1380" i="1"/>
  <c r="X1380" i="1"/>
  <c r="V1380" i="1"/>
  <c r="S1380" i="1"/>
  <c r="BL1379" i="1"/>
  <c r="BM1379" i="1" s="1"/>
  <c r="AS1378" i="1"/>
  <c r="AB1378" i="1"/>
  <c r="Z1378" i="1"/>
  <c r="X1378" i="1"/>
  <c r="V1378" i="1"/>
  <c r="BL1377" i="1"/>
  <c r="BM1377" i="1" s="1"/>
  <c r="BL1376" i="1"/>
  <c r="BM1376" i="1" s="1"/>
  <c r="BL1375" i="1"/>
  <c r="BM1375" i="1" s="1"/>
  <c r="AS1374" i="1"/>
  <c r="AG1374" i="1"/>
  <c r="AC1374" i="1"/>
  <c r="AB1374" i="1"/>
  <c r="Z1374" i="1"/>
  <c r="X1374" i="1"/>
  <c r="V1374" i="1"/>
  <c r="BL1373" i="1"/>
  <c r="BM1373" i="1" s="1"/>
  <c r="BL1372" i="1"/>
  <c r="BM1372" i="1" s="1"/>
  <c r="BL1371" i="1"/>
  <c r="BM1371" i="1" s="1"/>
  <c r="AS1370" i="1"/>
  <c r="BL1370" i="1" s="1"/>
  <c r="BM1370" i="1" s="1"/>
  <c r="BL1369" i="1"/>
  <c r="BM1369" i="1" s="1"/>
  <c r="BL1368" i="1"/>
  <c r="BM1368" i="1" s="1"/>
  <c r="BL1367" i="1"/>
  <c r="BM1367" i="1" s="1"/>
  <c r="BL1366" i="1"/>
  <c r="BM1366" i="1" s="1"/>
  <c r="BL1365" i="1"/>
  <c r="BM1365" i="1" s="1"/>
  <c r="BL1364" i="1"/>
  <c r="BM1364" i="1" s="1"/>
  <c r="BL1363" i="1"/>
  <c r="BM1363" i="1" s="1"/>
  <c r="BL1362" i="1"/>
  <c r="BM1362" i="1" s="1"/>
  <c r="BL1361" i="1"/>
  <c r="BM1361" i="1" s="1"/>
  <c r="BL1360" i="1"/>
  <c r="BM1360" i="1" s="1"/>
  <c r="BL1359" i="1"/>
  <c r="BM1359" i="1" s="1"/>
  <c r="AS1358" i="1"/>
  <c r="AG1358" i="1"/>
  <c r="AC1358" i="1"/>
  <c r="AB1358" i="1"/>
  <c r="Z1358" i="1"/>
  <c r="X1358" i="1"/>
  <c r="V1358" i="1"/>
  <c r="S1358" i="1"/>
  <c r="BL1357" i="1"/>
  <c r="BM1357" i="1" s="1"/>
  <c r="BL1356" i="1"/>
  <c r="BM1356" i="1" s="1"/>
  <c r="BL1355" i="1"/>
  <c r="BM1355" i="1" s="1"/>
  <c r="BL1354" i="1"/>
  <c r="BM1354" i="1" s="1"/>
  <c r="BL1353" i="1"/>
  <c r="BM1353" i="1" s="1"/>
  <c r="AB1352" i="1"/>
  <c r="Z1352" i="1"/>
  <c r="X1352" i="1"/>
  <c r="V1352" i="1"/>
  <c r="S1352" i="1"/>
  <c r="BL1351" i="1"/>
  <c r="BM1351" i="1" s="1"/>
  <c r="AB1350" i="1"/>
  <c r="Z1350" i="1"/>
  <c r="X1350" i="1"/>
  <c r="V1350" i="1"/>
  <c r="S1350" i="1"/>
  <c r="BL1349" i="1"/>
  <c r="BM1349" i="1" s="1"/>
  <c r="AB1348" i="1"/>
  <c r="Z1348" i="1"/>
  <c r="X1348" i="1"/>
  <c r="V1348" i="1"/>
  <c r="AS1347" i="1"/>
  <c r="AC1347" i="1"/>
  <c r="AB1347" i="1"/>
  <c r="Z1347" i="1"/>
  <c r="X1347" i="1"/>
  <c r="V1347" i="1"/>
  <c r="S1347" i="1"/>
  <c r="AS1346" i="1"/>
  <c r="BL1346" i="1" s="1"/>
  <c r="BM1346" i="1" s="1"/>
  <c r="BL1345" i="1"/>
  <c r="BM1345" i="1" s="1"/>
  <c r="BL1344" i="1"/>
  <c r="BM1344" i="1" s="1"/>
  <c r="BL1343" i="1"/>
  <c r="BM1343" i="1" s="1"/>
  <c r="AG1342" i="1"/>
  <c r="AC1342" i="1"/>
  <c r="AB1342" i="1"/>
  <c r="Z1342" i="1"/>
  <c r="X1342" i="1"/>
  <c r="V1342" i="1"/>
  <c r="S1342" i="1"/>
  <c r="BL1341" i="1"/>
  <c r="BM1341" i="1" s="1"/>
  <c r="BL1340" i="1"/>
  <c r="BM1340" i="1" s="1"/>
  <c r="BL1339" i="1"/>
  <c r="BM1339" i="1" s="1"/>
  <c r="BL1338" i="1"/>
  <c r="BM1338" i="1" s="1"/>
  <c r="BL1337" i="1"/>
  <c r="BM1337" i="1" s="1"/>
  <c r="BL1336" i="1"/>
  <c r="BM1336" i="1" s="1"/>
  <c r="BL1335" i="1"/>
  <c r="BM1335" i="1" s="1"/>
  <c r="BL1334" i="1"/>
  <c r="BM1334" i="1" s="1"/>
  <c r="BL1333" i="1"/>
  <c r="BM1333" i="1" s="1"/>
  <c r="BL1332" i="1"/>
  <c r="BM1332" i="1" s="1"/>
  <c r="BL1331" i="1"/>
  <c r="BM1331" i="1" s="1"/>
  <c r="BL1330" i="1"/>
  <c r="BM1330" i="1" s="1"/>
  <c r="AB1329" i="1"/>
  <c r="Z1329" i="1"/>
  <c r="X1329" i="1"/>
  <c r="V1329" i="1"/>
  <c r="AS1328" i="1"/>
  <c r="AB1328" i="1"/>
  <c r="Z1328" i="1"/>
  <c r="X1328" i="1"/>
  <c r="V1328" i="1"/>
  <c r="S1328" i="1"/>
  <c r="BL1327" i="1"/>
  <c r="BM1327" i="1" s="1"/>
  <c r="BL1326" i="1"/>
  <c r="BM1326" i="1" s="1"/>
  <c r="BL1325" i="1"/>
  <c r="BM1325" i="1" s="1"/>
  <c r="AB1324" i="1"/>
  <c r="Z1324" i="1"/>
  <c r="X1324" i="1"/>
  <c r="V1324" i="1"/>
  <c r="S1324" i="1"/>
  <c r="BL1323" i="1"/>
  <c r="BM1323" i="1" s="1"/>
  <c r="BL1322" i="1"/>
  <c r="BM1322" i="1" s="1"/>
  <c r="AB1321" i="1"/>
  <c r="Z1321" i="1"/>
  <c r="X1321" i="1"/>
  <c r="V1321" i="1"/>
  <c r="S1321" i="1"/>
  <c r="AS1320" i="1"/>
  <c r="BL1320" i="1" s="1"/>
  <c r="BM1320" i="1" s="1"/>
  <c r="BL1319" i="1"/>
  <c r="BM1319" i="1" s="1"/>
  <c r="AS1318" i="1"/>
  <c r="AC1318" i="1"/>
  <c r="AB1318" i="1"/>
  <c r="Z1318" i="1"/>
  <c r="X1318" i="1"/>
  <c r="V1318" i="1"/>
  <c r="S1318" i="1"/>
  <c r="BL1317" i="1"/>
  <c r="BM1317" i="1" s="1"/>
  <c r="AS1316" i="1"/>
  <c r="AB1316" i="1"/>
  <c r="Z1316" i="1"/>
  <c r="X1316" i="1"/>
  <c r="V1316" i="1"/>
  <c r="S1316" i="1"/>
  <c r="BL1315" i="1"/>
  <c r="BM1315" i="1" s="1"/>
  <c r="BL1314" i="1"/>
  <c r="BM1314" i="1" s="1"/>
  <c r="AS1313" i="1"/>
  <c r="BL1313" i="1" s="1"/>
  <c r="BM1313" i="1" s="1"/>
  <c r="BL1312" i="1"/>
  <c r="BM1312" i="1" s="1"/>
  <c r="AS1311" i="1"/>
  <c r="BL1311" i="1" s="1"/>
  <c r="BM1311" i="1" s="1"/>
  <c r="AB1310" i="1"/>
  <c r="Z1310" i="1"/>
  <c r="X1310" i="1"/>
  <c r="V1310" i="1"/>
  <c r="S1310" i="1"/>
  <c r="BL1309" i="1"/>
  <c r="BM1309" i="1" s="1"/>
  <c r="BL1308" i="1"/>
  <c r="BM1308" i="1" s="1"/>
  <c r="AS1307" i="1"/>
  <c r="AB1307" i="1"/>
  <c r="Z1307" i="1"/>
  <c r="X1307" i="1"/>
  <c r="V1307" i="1"/>
  <c r="S1307" i="1"/>
  <c r="AS1306" i="1"/>
  <c r="AG1306" i="1"/>
  <c r="AC1306" i="1"/>
  <c r="AB1306" i="1"/>
  <c r="Z1306" i="1"/>
  <c r="X1306" i="1"/>
  <c r="V1306" i="1"/>
  <c r="S1306" i="1"/>
  <c r="BL1305" i="1"/>
  <c r="BM1305" i="1" s="1"/>
  <c r="AB1304" i="1"/>
  <c r="Z1304" i="1"/>
  <c r="X1304" i="1"/>
  <c r="V1304" i="1"/>
  <c r="S1304" i="1"/>
  <c r="BL1303" i="1"/>
  <c r="BM1303" i="1" s="1"/>
  <c r="BL1302" i="1"/>
  <c r="BM1302" i="1" s="1"/>
  <c r="BL1301" i="1"/>
  <c r="BM1301" i="1" s="1"/>
  <c r="BL1300" i="1"/>
  <c r="BM1300" i="1" s="1"/>
  <c r="AS1299" i="1"/>
  <c r="AB1299" i="1"/>
  <c r="Z1299" i="1"/>
  <c r="X1299" i="1"/>
  <c r="V1299" i="1"/>
  <c r="S1299" i="1"/>
  <c r="BL1298" i="1"/>
  <c r="BM1298" i="1" s="1"/>
  <c r="BL1297" i="1"/>
  <c r="BM1297" i="1" s="1"/>
  <c r="BL1296" i="1"/>
  <c r="BM1296" i="1" s="1"/>
  <c r="BL1295" i="1"/>
  <c r="BM1295" i="1" s="1"/>
  <c r="BK1294" i="1"/>
  <c r="BI1294" i="1"/>
  <c r="BG1294" i="1"/>
  <c r="BE1294" i="1"/>
  <c r="BC1294" i="1"/>
  <c r="BA1294" i="1"/>
  <c r="AY1294" i="1"/>
  <c r="AW1294" i="1"/>
  <c r="AU1294" i="1"/>
  <c r="AS1294" i="1"/>
  <c r="AM1294" i="1"/>
  <c r="AI1294" i="1"/>
  <c r="AG1294" i="1"/>
  <c r="AE1294" i="1"/>
  <c r="AC1294" i="1"/>
  <c r="AB1294" i="1"/>
  <c r="Z1294" i="1"/>
  <c r="X1294" i="1"/>
  <c r="V1294" i="1"/>
  <c r="S1294" i="1"/>
  <c r="BL1293" i="1"/>
  <c r="BM1293" i="1" s="1"/>
  <c r="BL1292" i="1"/>
  <c r="BM1292" i="1" s="1"/>
  <c r="AB1291" i="1"/>
  <c r="Z1291" i="1"/>
  <c r="X1291" i="1"/>
  <c r="V1291" i="1"/>
  <c r="S1291" i="1"/>
  <c r="BL1290" i="1"/>
  <c r="BM1290" i="1" s="1"/>
  <c r="BL1289" i="1"/>
  <c r="BM1289" i="1" s="1"/>
  <c r="BL1288" i="1"/>
  <c r="BM1288" i="1" s="1"/>
  <c r="BL1287" i="1"/>
  <c r="BM1287" i="1" s="1"/>
  <c r="AS1286" i="1"/>
  <c r="BL1286" i="1" s="1"/>
  <c r="BM1286" i="1" s="1"/>
  <c r="AS1285" i="1"/>
  <c r="AG1285" i="1"/>
  <c r="AC1285" i="1"/>
  <c r="AB1285" i="1"/>
  <c r="Z1285" i="1"/>
  <c r="X1285" i="1"/>
  <c r="V1285" i="1"/>
  <c r="S1285" i="1"/>
  <c r="BL1284" i="1"/>
  <c r="BM1284" i="1" s="1"/>
  <c r="BL1283" i="1"/>
  <c r="BM1283" i="1" s="1"/>
  <c r="BL1282" i="1"/>
  <c r="BM1282" i="1" s="1"/>
  <c r="BL1281" i="1"/>
  <c r="BM1281" i="1" s="1"/>
  <c r="BL1280" i="1"/>
  <c r="BM1280" i="1" s="1"/>
  <c r="BL1279" i="1"/>
  <c r="BM1279" i="1" s="1"/>
  <c r="AS1278" i="1"/>
  <c r="BL1278" i="1" s="1"/>
  <c r="BM1278" i="1" s="1"/>
  <c r="BL1277" i="1"/>
  <c r="BM1277" i="1" s="1"/>
  <c r="BL1276" i="1"/>
  <c r="BM1276" i="1" s="1"/>
  <c r="BL1275" i="1"/>
  <c r="BM1275" i="1" s="1"/>
  <c r="BK1274" i="1"/>
  <c r="BI1274" i="1"/>
  <c r="BG1274" i="1"/>
  <c r="BE1274" i="1"/>
  <c r="BC1274" i="1"/>
  <c r="BA1274" i="1"/>
  <c r="AY1274" i="1"/>
  <c r="AW1274" i="1"/>
  <c r="AU1274" i="1"/>
  <c r="AS1274" i="1"/>
  <c r="AM1274" i="1"/>
  <c r="AI1274" i="1"/>
  <c r="AG1274" i="1"/>
  <c r="AE1274" i="1"/>
  <c r="AC1274" i="1"/>
  <c r="AB1274" i="1"/>
  <c r="Z1274" i="1"/>
  <c r="X1274" i="1"/>
  <c r="V1274" i="1"/>
  <c r="S1274" i="1"/>
  <c r="BL1273" i="1"/>
  <c r="BM1273" i="1" s="1"/>
  <c r="BK1272" i="1"/>
  <c r="BI1272" i="1"/>
  <c r="BG1272" i="1"/>
  <c r="BE1272" i="1"/>
  <c r="BC1272" i="1"/>
  <c r="BA1272" i="1"/>
  <c r="AY1272" i="1"/>
  <c r="AW1272" i="1"/>
  <c r="AU1272" i="1"/>
  <c r="AS1272" i="1"/>
  <c r="AM1272" i="1"/>
  <c r="AI1272" i="1"/>
  <c r="AG1272" i="1"/>
  <c r="AE1272" i="1"/>
  <c r="AC1272" i="1"/>
  <c r="AB1272" i="1"/>
  <c r="Z1272" i="1"/>
  <c r="X1272" i="1"/>
  <c r="V1272" i="1"/>
  <c r="S1272" i="1"/>
  <c r="BL1271" i="1"/>
  <c r="BM1271" i="1" s="1"/>
  <c r="BL1270" i="1"/>
  <c r="BM1270" i="1" s="1"/>
  <c r="BL1269" i="1"/>
  <c r="BM1269" i="1" s="1"/>
  <c r="BL1268" i="1"/>
  <c r="BM1268" i="1" s="1"/>
  <c r="AS1267" i="1"/>
  <c r="BL1267" i="1" s="1"/>
  <c r="BM1267" i="1" s="1"/>
  <c r="BL1266" i="1"/>
  <c r="BM1266" i="1" s="1"/>
  <c r="BL1265" i="1"/>
  <c r="BM1265" i="1" s="1"/>
  <c r="BL1264" i="1"/>
  <c r="BM1264" i="1" s="1"/>
  <c r="BL1263" i="1"/>
  <c r="BM1263" i="1" s="1"/>
  <c r="AB1262" i="1"/>
  <c r="Z1262" i="1"/>
  <c r="X1262" i="1"/>
  <c r="V1262" i="1"/>
  <c r="S1262" i="1"/>
  <c r="BL1261" i="1"/>
  <c r="BM1261" i="1" s="1"/>
  <c r="BL1260" i="1"/>
  <c r="BM1260" i="1" s="1"/>
  <c r="BL1259" i="1"/>
  <c r="BM1259" i="1" s="1"/>
  <c r="BK1258" i="1"/>
  <c r="BI1258" i="1"/>
  <c r="BG1258" i="1"/>
  <c r="BE1258" i="1"/>
  <c r="BC1258" i="1"/>
  <c r="BA1258" i="1"/>
  <c r="AY1258" i="1"/>
  <c r="AW1258" i="1"/>
  <c r="AU1258" i="1"/>
  <c r="AS1258" i="1"/>
  <c r="AM1258" i="1"/>
  <c r="AI1258" i="1"/>
  <c r="AG1258" i="1"/>
  <c r="AE1258" i="1"/>
  <c r="AC1258" i="1"/>
  <c r="AB1258" i="1"/>
  <c r="Z1258" i="1"/>
  <c r="X1258" i="1"/>
  <c r="V1258" i="1"/>
  <c r="S1258" i="1"/>
  <c r="BL1257" i="1"/>
  <c r="BM1257" i="1" s="1"/>
  <c r="AC1256" i="1"/>
  <c r="AB1256" i="1"/>
  <c r="Z1256" i="1"/>
  <c r="X1256" i="1"/>
  <c r="V1256" i="1"/>
  <c r="AS1255" i="1"/>
  <c r="AG1255" i="1"/>
  <c r="AC1255" i="1"/>
  <c r="AB1255" i="1"/>
  <c r="Z1255" i="1"/>
  <c r="X1255" i="1"/>
  <c r="V1255" i="1"/>
  <c r="BL1254" i="1"/>
  <c r="BM1254" i="1" s="1"/>
  <c r="BL1253" i="1"/>
  <c r="BM1253" i="1" s="1"/>
  <c r="BL1252" i="1"/>
  <c r="BM1252" i="1" s="1"/>
  <c r="BL1251" i="1"/>
  <c r="BM1251" i="1" s="1"/>
  <c r="BL1250" i="1"/>
  <c r="BM1250" i="1" s="1"/>
  <c r="AS1249" i="1"/>
  <c r="AC1249" i="1"/>
  <c r="AB1249" i="1"/>
  <c r="Z1249" i="1"/>
  <c r="X1249" i="1"/>
  <c r="V1249" i="1"/>
  <c r="S1249" i="1"/>
  <c r="BL1248" i="1"/>
  <c r="BM1248" i="1" s="1"/>
  <c r="BL1247" i="1"/>
  <c r="BM1247" i="1" s="1"/>
  <c r="AS1246" i="1"/>
  <c r="BL1246" i="1" s="1"/>
  <c r="BM1246" i="1" s="1"/>
  <c r="BL1245" i="1"/>
  <c r="BM1245" i="1" s="1"/>
  <c r="BL1244" i="1"/>
  <c r="BM1244" i="1" s="1"/>
  <c r="BL1243" i="1"/>
  <c r="BM1243" i="1" s="1"/>
  <c r="BL1242" i="1"/>
  <c r="BM1242" i="1" s="1"/>
  <c r="BL1241" i="1"/>
  <c r="BM1241" i="1" s="1"/>
  <c r="BL1240" i="1"/>
  <c r="BM1240" i="1" s="1"/>
  <c r="BL1239" i="1"/>
  <c r="BM1239" i="1" s="1"/>
  <c r="BL1238" i="1"/>
  <c r="BM1238" i="1" s="1"/>
  <c r="BL1237" i="1"/>
  <c r="BM1237" i="1" s="1"/>
  <c r="AS1236" i="1"/>
  <c r="AC1236" i="1"/>
  <c r="AB1236" i="1"/>
  <c r="Z1236" i="1"/>
  <c r="X1236" i="1"/>
  <c r="V1236" i="1"/>
  <c r="S1236" i="1"/>
  <c r="BL1235" i="1"/>
  <c r="BM1235" i="1" s="1"/>
  <c r="BK1234" i="1"/>
  <c r="BI1234" i="1"/>
  <c r="BG1234" i="1"/>
  <c r="BE1234" i="1"/>
  <c r="BC1234" i="1"/>
  <c r="BA1234" i="1"/>
  <c r="AY1234" i="1"/>
  <c r="AW1234" i="1"/>
  <c r="AU1234" i="1"/>
  <c r="AS1234" i="1"/>
  <c r="AM1234" i="1"/>
  <c r="AI1234" i="1"/>
  <c r="AG1234" i="1"/>
  <c r="AE1234" i="1"/>
  <c r="AC1234" i="1"/>
  <c r="AB1234" i="1"/>
  <c r="Z1234" i="1"/>
  <c r="X1234" i="1"/>
  <c r="V1234" i="1"/>
  <c r="S1234" i="1"/>
  <c r="BL1233" i="1"/>
  <c r="BM1233" i="1" s="1"/>
  <c r="AB1232" i="1"/>
  <c r="Z1232" i="1"/>
  <c r="X1232" i="1"/>
  <c r="V1232" i="1"/>
  <c r="S1232" i="1"/>
  <c r="AS1231" i="1"/>
  <c r="BL1231" i="1" s="1"/>
  <c r="BM1231" i="1" s="1"/>
  <c r="BL1230" i="1"/>
  <c r="BM1230" i="1" s="1"/>
  <c r="BL1229" i="1"/>
  <c r="BM1229" i="1" s="1"/>
  <c r="AS1228" i="1"/>
  <c r="AG1228" i="1"/>
  <c r="AC1228" i="1"/>
  <c r="AB1228" i="1"/>
  <c r="Z1228" i="1"/>
  <c r="X1228" i="1"/>
  <c r="V1228" i="1"/>
  <c r="S1228" i="1"/>
  <c r="BL1227" i="1"/>
  <c r="BM1227" i="1" s="1"/>
  <c r="AS1226" i="1"/>
  <c r="AG1226" i="1"/>
  <c r="AC1226" i="1"/>
  <c r="AB1226" i="1"/>
  <c r="Z1226" i="1"/>
  <c r="X1226" i="1"/>
  <c r="V1226" i="1"/>
  <c r="S1226" i="1"/>
  <c r="BL1225" i="1"/>
  <c r="BM1225" i="1" s="1"/>
  <c r="BL1224" i="1"/>
  <c r="BM1224" i="1" s="1"/>
  <c r="BL1223" i="1"/>
  <c r="BM1223" i="1" s="1"/>
  <c r="BL1222" i="1"/>
  <c r="BM1222" i="1" s="1"/>
  <c r="BL1221" i="1"/>
  <c r="BM1221" i="1" s="1"/>
  <c r="BL1220" i="1"/>
  <c r="BM1220" i="1" s="1"/>
  <c r="BL1219" i="1"/>
  <c r="BM1219" i="1" s="1"/>
  <c r="BL1218" i="1"/>
  <c r="BM1218" i="1" s="1"/>
  <c r="BK1217" i="1"/>
  <c r="BI1217" i="1"/>
  <c r="BG1217" i="1"/>
  <c r="BE1217" i="1"/>
  <c r="BC1217" i="1"/>
  <c r="BA1217" i="1"/>
  <c r="AY1217" i="1"/>
  <c r="AW1217" i="1"/>
  <c r="AU1217" i="1"/>
  <c r="AS1217" i="1"/>
  <c r="AM1217" i="1"/>
  <c r="AI1217" i="1"/>
  <c r="AG1217" i="1"/>
  <c r="AE1217" i="1"/>
  <c r="AC1217" i="1"/>
  <c r="AB1217" i="1"/>
  <c r="Z1217" i="1"/>
  <c r="X1217" i="1"/>
  <c r="V1217" i="1"/>
  <c r="S1217" i="1"/>
  <c r="BL1216" i="1"/>
  <c r="BM1216" i="1" s="1"/>
  <c r="AS1215" i="1"/>
  <c r="BL1215" i="1" s="1"/>
  <c r="BM1215" i="1" s="1"/>
  <c r="BL1214" i="1"/>
  <c r="BM1214" i="1" s="1"/>
  <c r="BL1213" i="1"/>
  <c r="BM1213" i="1" s="1"/>
  <c r="BL1212" i="1"/>
  <c r="BM1212" i="1" s="1"/>
  <c r="BL1211" i="1"/>
  <c r="BM1211" i="1" s="1"/>
  <c r="BL1210" i="1"/>
  <c r="BM1210" i="1" s="1"/>
  <c r="BL1209" i="1"/>
  <c r="BM1209" i="1" s="1"/>
  <c r="BL1208" i="1"/>
  <c r="BM1208" i="1" s="1"/>
  <c r="BL1207" i="1"/>
  <c r="BM1207" i="1" s="1"/>
  <c r="BL1206" i="1"/>
  <c r="BM1206" i="1" s="1"/>
  <c r="BL1205" i="1"/>
  <c r="BM1205" i="1" s="1"/>
  <c r="BL1204" i="1"/>
  <c r="BM1204" i="1" s="1"/>
  <c r="BL1203" i="1"/>
  <c r="BM1203" i="1" s="1"/>
  <c r="BL1202" i="1"/>
  <c r="BM1202" i="1" s="1"/>
  <c r="BL1201" i="1"/>
  <c r="BM1201" i="1" s="1"/>
  <c r="BL1200" i="1"/>
  <c r="BM1200" i="1" s="1"/>
  <c r="BL1199" i="1"/>
  <c r="BM1199" i="1" s="1"/>
  <c r="AS1198" i="1"/>
  <c r="AG1198" i="1"/>
  <c r="AC1198" i="1"/>
  <c r="AB1198" i="1"/>
  <c r="Z1198" i="1"/>
  <c r="X1198" i="1"/>
  <c r="V1198" i="1"/>
  <c r="S1198" i="1"/>
  <c r="BL1197" i="1"/>
  <c r="BM1197" i="1" s="1"/>
  <c r="AS1196" i="1"/>
  <c r="AB1196" i="1"/>
  <c r="Z1196" i="1"/>
  <c r="X1196" i="1"/>
  <c r="V1196" i="1"/>
  <c r="S1196" i="1"/>
  <c r="BL1195" i="1"/>
  <c r="BM1195" i="1" s="1"/>
  <c r="BL1194" i="1"/>
  <c r="BM1194" i="1" s="1"/>
  <c r="BL1193" i="1"/>
  <c r="BM1193" i="1" s="1"/>
  <c r="AS1192" i="1"/>
  <c r="BL1192" i="1" s="1"/>
  <c r="BM1192" i="1" s="1"/>
  <c r="BL1191" i="1"/>
  <c r="BM1191" i="1" s="1"/>
  <c r="BL1190" i="1"/>
  <c r="BM1190" i="1" s="1"/>
  <c r="BL1189" i="1"/>
  <c r="BM1189" i="1" s="1"/>
  <c r="BL1188" i="1"/>
  <c r="BM1188" i="1" s="1"/>
  <c r="BL1187" i="1"/>
  <c r="BM1187" i="1" s="1"/>
  <c r="BL1186" i="1"/>
  <c r="BM1186" i="1" s="1"/>
  <c r="BL1185" i="1"/>
  <c r="BM1185" i="1" s="1"/>
  <c r="BL1184" i="1"/>
  <c r="BM1184" i="1" s="1"/>
  <c r="BL1183" i="1"/>
  <c r="BM1183" i="1" s="1"/>
  <c r="BL1182" i="1"/>
  <c r="BM1182" i="1" s="1"/>
  <c r="BL1181" i="1"/>
  <c r="BM1181" i="1" s="1"/>
  <c r="BL1180" i="1"/>
  <c r="BM1180" i="1" s="1"/>
  <c r="BL1179" i="1"/>
  <c r="BM1179" i="1" s="1"/>
  <c r="AS1178" i="1"/>
  <c r="AB1178" i="1"/>
  <c r="Z1178" i="1"/>
  <c r="X1178" i="1"/>
  <c r="V1178" i="1"/>
  <c r="S1178" i="1"/>
  <c r="BL1177" i="1"/>
  <c r="BM1177" i="1" s="1"/>
  <c r="BL1176" i="1"/>
  <c r="BM1176" i="1" s="1"/>
  <c r="AS1175" i="1"/>
  <c r="AC1175" i="1"/>
  <c r="AB1175" i="1"/>
  <c r="Z1175" i="1"/>
  <c r="X1175" i="1"/>
  <c r="V1175" i="1"/>
  <c r="S1175" i="1"/>
  <c r="AS1174" i="1"/>
  <c r="BL1174" i="1" s="1"/>
  <c r="BM1174" i="1" s="1"/>
  <c r="BL1173" i="1"/>
  <c r="BM1173" i="1" s="1"/>
  <c r="AS1172" i="1"/>
  <c r="AB1172" i="1"/>
  <c r="Z1172" i="1"/>
  <c r="X1172" i="1"/>
  <c r="V1172" i="1"/>
  <c r="S1172" i="1"/>
  <c r="BL1171" i="1"/>
  <c r="BM1171" i="1" s="1"/>
  <c r="BL1170" i="1"/>
  <c r="BM1170" i="1" s="1"/>
  <c r="BL1169" i="1"/>
  <c r="BM1169" i="1" s="1"/>
  <c r="BK1168" i="1"/>
  <c r="BI1168" i="1"/>
  <c r="BG1168" i="1"/>
  <c r="BE1168" i="1"/>
  <c r="BC1168" i="1"/>
  <c r="BA1168" i="1"/>
  <c r="AY1168" i="1"/>
  <c r="AW1168" i="1"/>
  <c r="AU1168" i="1"/>
  <c r="AS1168" i="1"/>
  <c r="AM1168" i="1"/>
  <c r="AI1168" i="1"/>
  <c r="AG1168" i="1"/>
  <c r="AE1168" i="1"/>
  <c r="AC1168" i="1"/>
  <c r="AB1168" i="1"/>
  <c r="Z1168" i="1"/>
  <c r="X1168" i="1"/>
  <c r="V1168" i="1"/>
  <c r="S1168" i="1"/>
  <c r="BL1167" i="1"/>
  <c r="BM1167" i="1" s="1"/>
  <c r="BK1166" i="1"/>
  <c r="BI1166" i="1"/>
  <c r="BG1166" i="1"/>
  <c r="BE1166" i="1"/>
  <c r="BC1166" i="1"/>
  <c r="BA1166" i="1"/>
  <c r="AY1166" i="1"/>
  <c r="AW1166" i="1"/>
  <c r="AU1166" i="1"/>
  <c r="AS1166" i="1"/>
  <c r="AM1166" i="1"/>
  <c r="AI1166" i="1"/>
  <c r="AG1166" i="1"/>
  <c r="AE1166" i="1"/>
  <c r="AC1166" i="1"/>
  <c r="AB1166" i="1"/>
  <c r="Z1166" i="1"/>
  <c r="X1166" i="1"/>
  <c r="V1166" i="1"/>
  <c r="S1166" i="1"/>
  <c r="BL1165" i="1"/>
  <c r="BM1165" i="1" s="1"/>
  <c r="AS1164" i="1"/>
  <c r="BL1164" i="1" s="1"/>
  <c r="BM1164" i="1" s="1"/>
  <c r="BL1163" i="1"/>
  <c r="BM1163" i="1" s="1"/>
  <c r="AS1162" i="1"/>
  <c r="BL1162" i="1" s="1"/>
  <c r="BM1162" i="1" s="1"/>
  <c r="BL1161" i="1"/>
  <c r="BM1161" i="1" s="1"/>
  <c r="AS1160" i="1"/>
  <c r="AB1160" i="1"/>
  <c r="Z1160" i="1"/>
  <c r="X1160" i="1"/>
  <c r="V1160" i="1"/>
  <c r="S1160" i="1"/>
  <c r="BL1159" i="1"/>
  <c r="BM1159" i="1" s="1"/>
  <c r="BL1158" i="1"/>
  <c r="BM1158" i="1" s="1"/>
  <c r="AB1157" i="1"/>
  <c r="Z1157" i="1"/>
  <c r="X1157" i="1"/>
  <c r="V1157" i="1"/>
  <c r="S1157" i="1"/>
  <c r="AS1156" i="1"/>
  <c r="AG1156" i="1"/>
  <c r="AC1156" i="1"/>
  <c r="AB1156" i="1"/>
  <c r="Z1156" i="1"/>
  <c r="X1156" i="1"/>
  <c r="V1156" i="1"/>
  <c r="S1156" i="1"/>
  <c r="BL1155" i="1"/>
  <c r="BM1155" i="1" s="1"/>
  <c r="BL1154" i="1"/>
  <c r="BM1154" i="1" s="1"/>
  <c r="BL1153" i="1"/>
  <c r="BM1153" i="1" s="1"/>
  <c r="BL1152" i="1"/>
  <c r="BM1152" i="1" s="1"/>
  <c r="BL1151" i="1"/>
  <c r="BM1151" i="1" s="1"/>
  <c r="BL1150" i="1"/>
  <c r="BM1150" i="1" s="1"/>
  <c r="BL1149" i="1"/>
  <c r="BM1149" i="1" s="1"/>
  <c r="BL1148" i="1"/>
  <c r="BM1148" i="1" s="1"/>
  <c r="AS1147" i="1"/>
  <c r="AB1147" i="1"/>
  <c r="Z1147" i="1"/>
  <c r="X1147" i="1"/>
  <c r="V1147" i="1"/>
  <c r="S1147" i="1"/>
  <c r="AB1146" i="1"/>
  <c r="Z1146" i="1"/>
  <c r="X1146" i="1"/>
  <c r="V1146" i="1"/>
  <c r="S1146" i="1"/>
  <c r="BL1145" i="1"/>
  <c r="BM1145" i="1" s="1"/>
  <c r="AS1144" i="1"/>
  <c r="BL1144" i="1" s="1"/>
  <c r="BM1144" i="1" s="1"/>
  <c r="BL1143" i="1"/>
  <c r="BM1143" i="1" s="1"/>
  <c r="BL1142" i="1"/>
  <c r="BM1142" i="1" s="1"/>
  <c r="BL1141" i="1"/>
  <c r="BM1141" i="1" s="1"/>
  <c r="BL1140" i="1"/>
  <c r="BM1140" i="1" s="1"/>
  <c r="BL1139" i="1"/>
  <c r="BM1139" i="1" s="1"/>
  <c r="BL1138" i="1"/>
  <c r="BM1138" i="1" s="1"/>
  <c r="AS1137" i="1"/>
  <c r="AC1137" i="1"/>
  <c r="AB1137" i="1"/>
  <c r="Z1137" i="1"/>
  <c r="X1137" i="1"/>
  <c r="V1137" i="1"/>
  <c r="S1137" i="1"/>
  <c r="AS1136" i="1"/>
  <c r="BL1136" i="1" s="1"/>
  <c r="BM1136" i="1" s="1"/>
  <c r="BL1135" i="1"/>
  <c r="BM1135" i="1" s="1"/>
  <c r="BL1134" i="1"/>
  <c r="BM1134" i="1" s="1"/>
  <c r="BL1133" i="1"/>
  <c r="BM1133" i="1" s="1"/>
  <c r="BL1132" i="1"/>
  <c r="BM1132" i="1" s="1"/>
  <c r="AS1131" i="1"/>
  <c r="AC1131" i="1"/>
  <c r="AB1131" i="1"/>
  <c r="Z1131" i="1"/>
  <c r="X1131" i="1"/>
  <c r="V1131" i="1"/>
  <c r="S1131" i="1"/>
  <c r="BL1130" i="1"/>
  <c r="BM1130" i="1" s="1"/>
  <c r="BL1129" i="1"/>
  <c r="BM1129" i="1" s="1"/>
  <c r="AS1128" i="1"/>
  <c r="BL1128" i="1" s="1"/>
  <c r="BM1128" i="1" s="1"/>
  <c r="AS1127" i="1"/>
  <c r="AB1127" i="1"/>
  <c r="Z1127" i="1"/>
  <c r="X1127" i="1"/>
  <c r="V1127" i="1"/>
  <c r="BL1126" i="1"/>
  <c r="BM1126" i="1" s="1"/>
  <c r="AS1125" i="1"/>
  <c r="BL1125" i="1" s="1"/>
  <c r="BM1125" i="1" s="1"/>
  <c r="BL1124" i="1"/>
  <c r="BM1124" i="1" s="1"/>
  <c r="BL1123" i="1"/>
  <c r="BM1123" i="1" s="1"/>
  <c r="BL1122" i="1"/>
  <c r="BM1122" i="1" s="1"/>
  <c r="BL1121" i="1"/>
  <c r="BM1121" i="1" s="1"/>
  <c r="AS1120" i="1"/>
  <c r="AG1120" i="1"/>
  <c r="AC1120" i="1"/>
  <c r="AB1120" i="1"/>
  <c r="Z1120" i="1"/>
  <c r="X1120" i="1"/>
  <c r="V1120" i="1"/>
  <c r="S1120" i="1"/>
  <c r="AS1119" i="1"/>
  <c r="AG1119" i="1"/>
  <c r="AC1119" i="1"/>
  <c r="AB1119" i="1"/>
  <c r="Z1119" i="1"/>
  <c r="X1119" i="1"/>
  <c r="V1119" i="1"/>
  <c r="S1119" i="1"/>
  <c r="AS1118" i="1"/>
  <c r="AB1118" i="1"/>
  <c r="Z1118" i="1"/>
  <c r="X1118" i="1"/>
  <c r="V1118" i="1"/>
  <c r="S1118" i="1"/>
  <c r="BL1117" i="1"/>
  <c r="BM1117" i="1" s="1"/>
  <c r="AS1116" i="1"/>
  <c r="AB1116" i="1"/>
  <c r="Z1116" i="1"/>
  <c r="X1116" i="1"/>
  <c r="V1116" i="1"/>
  <c r="S1116" i="1"/>
  <c r="BL1115" i="1"/>
  <c r="BM1115" i="1" s="1"/>
  <c r="AS1114" i="1"/>
  <c r="BL1114" i="1" s="1"/>
  <c r="BM1114" i="1" s="1"/>
  <c r="BK1113" i="1"/>
  <c r="BI1113" i="1"/>
  <c r="BG1113" i="1"/>
  <c r="BE1113" i="1"/>
  <c r="BC1113" i="1"/>
  <c r="BA1113" i="1"/>
  <c r="AY1113" i="1"/>
  <c r="AW1113" i="1"/>
  <c r="AU1113" i="1"/>
  <c r="AS1113" i="1"/>
  <c r="AM1113" i="1"/>
  <c r="AI1113" i="1"/>
  <c r="AG1113" i="1"/>
  <c r="AE1113" i="1"/>
  <c r="AC1113" i="1"/>
  <c r="AB1113" i="1"/>
  <c r="Z1113" i="1"/>
  <c r="X1113" i="1"/>
  <c r="V1113" i="1"/>
  <c r="S1113" i="1"/>
  <c r="BK1112" i="1"/>
  <c r="BI1112" i="1"/>
  <c r="BG1112" i="1"/>
  <c r="BE1112" i="1"/>
  <c r="BC1112" i="1"/>
  <c r="BA1112" i="1"/>
  <c r="AY1112" i="1"/>
  <c r="AW1112" i="1"/>
  <c r="AU1112" i="1"/>
  <c r="AS1112" i="1"/>
  <c r="AM1112" i="1"/>
  <c r="AI1112" i="1"/>
  <c r="AG1112" i="1"/>
  <c r="AE1112" i="1"/>
  <c r="AC1112" i="1"/>
  <c r="AB1112" i="1"/>
  <c r="Z1112" i="1"/>
  <c r="X1112" i="1"/>
  <c r="V1112" i="1"/>
  <c r="S1112" i="1"/>
  <c r="BK1111" i="1"/>
  <c r="BI1111" i="1"/>
  <c r="BG1111" i="1"/>
  <c r="BE1111" i="1"/>
  <c r="BC1111" i="1"/>
  <c r="BA1111" i="1"/>
  <c r="AY1111" i="1"/>
  <c r="AW1111" i="1"/>
  <c r="AU1111" i="1"/>
  <c r="AS1111" i="1"/>
  <c r="AM1111" i="1"/>
  <c r="AI1111" i="1"/>
  <c r="AG1111" i="1"/>
  <c r="AE1111" i="1"/>
  <c r="AC1111" i="1"/>
  <c r="AB1111" i="1"/>
  <c r="Z1111" i="1"/>
  <c r="X1111" i="1"/>
  <c r="V1111" i="1"/>
  <c r="S1111" i="1"/>
  <c r="AB1110" i="1"/>
  <c r="Z1110" i="1"/>
  <c r="X1110" i="1"/>
  <c r="V1110" i="1"/>
  <c r="S1110" i="1"/>
  <c r="BK1109" i="1"/>
  <c r="BI1109" i="1"/>
  <c r="BG1109" i="1"/>
  <c r="BE1109" i="1"/>
  <c r="BC1109" i="1"/>
  <c r="BA1109" i="1"/>
  <c r="AY1109" i="1"/>
  <c r="AW1109" i="1"/>
  <c r="AU1109" i="1"/>
  <c r="AS1109" i="1"/>
  <c r="AM1109" i="1"/>
  <c r="AI1109" i="1"/>
  <c r="AG1109" i="1"/>
  <c r="AE1109" i="1"/>
  <c r="AC1109" i="1"/>
  <c r="AB1109" i="1"/>
  <c r="Z1109" i="1"/>
  <c r="X1109" i="1"/>
  <c r="V1109" i="1"/>
  <c r="S1109" i="1"/>
  <c r="AS1108" i="1"/>
  <c r="AC1108" i="1"/>
  <c r="AB1108" i="1"/>
  <c r="Z1108" i="1"/>
  <c r="X1108" i="1"/>
  <c r="V1108" i="1"/>
  <c r="S1108" i="1"/>
  <c r="BL1107" i="1"/>
  <c r="BM1107" i="1" s="1"/>
  <c r="BL1106" i="1"/>
  <c r="BM1106" i="1" s="1"/>
  <c r="BL1105" i="1"/>
  <c r="BM1105" i="1" s="1"/>
  <c r="BL1104" i="1"/>
  <c r="BM1104" i="1" s="1"/>
  <c r="BL1103" i="1"/>
  <c r="BM1103" i="1" s="1"/>
  <c r="BL1102" i="1"/>
  <c r="BM1102" i="1" s="1"/>
  <c r="BL1101" i="1"/>
  <c r="BM1101" i="1" s="1"/>
  <c r="BL1100" i="1"/>
  <c r="BM1100" i="1" s="1"/>
  <c r="BL1099" i="1"/>
  <c r="BM1099" i="1" s="1"/>
  <c r="BL1098" i="1"/>
  <c r="BM1098" i="1" s="1"/>
  <c r="BL1097" i="1"/>
  <c r="BM1097" i="1" s="1"/>
  <c r="AS1096" i="1"/>
  <c r="BL1096" i="1" s="1"/>
  <c r="BM1096" i="1" s="1"/>
  <c r="BL1095" i="1"/>
  <c r="BM1095" i="1" s="1"/>
  <c r="AS1094" i="1"/>
  <c r="AB1094" i="1"/>
  <c r="Z1094" i="1"/>
  <c r="X1094" i="1"/>
  <c r="V1094" i="1"/>
  <c r="S1094" i="1"/>
  <c r="BL1093" i="1"/>
  <c r="BM1093" i="1" s="1"/>
  <c r="BL1092" i="1"/>
  <c r="BM1092" i="1" s="1"/>
  <c r="BL1091" i="1"/>
  <c r="BM1091" i="1" s="1"/>
  <c r="AS1090" i="1"/>
  <c r="BL1090" i="1" s="1"/>
  <c r="BM1090" i="1" s="1"/>
  <c r="BK1089" i="1"/>
  <c r="BI1089" i="1"/>
  <c r="BG1089" i="1"/>
  <c r="BE1089" i="1"/>
  <c r="BC1089" i="1"/>
  <c r="BA1089" i="1"/>
  <c r="AY1089" i="1"/>
  <c r="AW1089" i="1"/>
  <c r="AU1089" i="1"/>
  <c r="AS1089" i="1"/>
  <c r="AM1089" i="1"/>
  <c r="AI1089" i="1"/>
  <c r="AG1089" i="1"/>
  <c r="AE1089" i="1"/>
  <c r="AC1089" i="1"/>
  <c r="AB1089" i="1"/>
  <c r="Z1089" i="1"/>
  <c r="X1089" i="1"/>
  <c r="V1089" i="1"/>
  <c r="S1089" i="1"/>
  <c r="BL1088" i="1"/>
  <c r="BM1088" i="1" s="1"/>
  <c r="AS1087" i="1"/>
  <c r="BL1087" i="1" s="1"/>
  <c r="BM1087" i="1" s="1"/>
  <c r="BL1086" i="1"/>
  <c r="BM1086" i="1" s="1"/>
  <c r="BL1085" i="1"/>
  <c r="BM1085" i="1" s="1"/>
  <c r="AS1084" i="1"/>
  <c r="AB1084" i="1"/>
  <c r="Z1084" i="1"/>
  <c r="X1084" i="1"/>
  <c r="V1084" i="1"/>
  <c r="S1084" i="1"/>
  <c r="BL1083" i="1"/>
  <c r="BM1083" i="1" s="1"/>
  <c r="BL1082" i="1"/>
  <c r="BM1082" i="1" s="1"/>
  <c r="AB1081" i="1"/>
  <c r="Z1081" i="1"/>
  <c r="X1081" i="1"/>
  <c r="V1081" i="1"/>
  <c r="S1081" i="1"/>
  <c r="BL1080" i="1"/>
  <c r="BM1080" i="1" s="1"/>
  <c r="BL1079" i="1"/>
  <c r="BM1079" i="1" s="1"/>
  <c r="BL1078" i="1"/>
  <c r="BM1078" i="1" s="1"/>
  <c r="AB1077" i="1"/>
  <c r="Z1077" i="1"/>
  <c r="X1077" i="1"/>
  <c r="V1077" i="1"/>
  <c r="S1077" i="1"/>
  <c r="AS1076" i="1"/>
  <c r="AG1076" i="1"/>
  <c r="AC1076" i="1"/>
  <c r="AB1076" i="1"/>
  <c r="Z1076" i="1"/>
  <c r="X1076" i="1"/>
  <c r="V1076" i="1"/>
  <c r="S1076" i="1"/>
  <c r="BL1075" i="1"/>
  <c r="BM1075" i="1" s="1"/>
  <c r="BL1074" i="1"/>
  <c r="BM1074" i="1" s="1"/>
  <c r="BL1073" i="1"/>
  <c r="BM1073" i="1" s="1"/>
  <c r="BL1072" i="1"/>
  <c r="BM1072" i="1" s="1"/>
  <c r="AB1071" i="1"/>
  <c r="Z1071" i="1"/>
  <c r="X1071" i="1"/>
  <c r="V1071" i="1"/>
  <c r="S1071" i="1"/>
  <c r="AS1070" i="1"/>
  <c r="AC1070" i="1"/>
  <c r="AB1070" i="1"/>
  <c r="Z1070" i="1"/>
  <c r="X1070" i="1"/>
  <c r="V1070" i="1"/>
  <c r="S1070" i="1"/>
  <c r="AB1069" i="1"/>
  <c r="Z1069" i="1"/>
  <c r="X1069" i="1"/>
  <c r="V1069" i="1"/>
  <c r="S1069" i="1"/>
  <c r="BL1068" i="1"/>
  <c r="BM1068" i="1" s="1"/>
  <c r="AB1067" i="1"/>
  <c r="Z1067" i="1"/>
  <c r="X1067" i="1"/>
  <c r="V1067" i="1"/>
  <c r="AS1066" i="1"/>
  <c r="AC1066" i="1"/>
  <c r="AB1066" i="1"/>
  <c r="Z1066" i="1"/>
  <c r="X1066" i="1"/>
  <c r="V1066" i="1"/>
  <c r="S1066" i="1"/>
  <c r="AB1065" i="1"/>
  <c r="Z1065" i="1"/>
  <c r="X1065" i="1"/>
  <c r="V1065" i="1"/>
  <c r="S1065" i="1"/>
  <c r="BL1064" i="1"/>
  <c r="BM1064" i="1" s="1"/>
  <c r="BL1063" i="1"/>
  <c r="BM1063" i="1" s="1"/>
  <c r="BL1062" i="1"/>
  <c r="BM1062" i="1" s="1"/>
  <c r="AS1061" i="1"/>
  <c r="AC1061" i="1"/>
  <c r="AB1061" i="1"/>
  <c r="Z1061" i="1"/>
  <c r="X1061" i="1"/>
  <c r="V1061" i="1"/>
  <c r="S1061" i="1"/>
  <c r="AS1060" i="1"/>
  <c r="AB1060" i="1"/>
  <c r="Z1060" i="1"/>
  <c r="X1060" i="1"/>
  <c r="V1060" i="1"/>
  <c r="S1060" i="1"/>
  <c r="AS1059" i="1"/>
  <c r="BL1059" i="1" s="1"/>
  <c r="BM1059" i="1" s="1"/>
  <c r="AB1058" i="1"/>
  <c r="Z1058" i="1"/>
  <c r="X1058" i="1"/>
  <c r="V1058" i="1"/>
  <c r="S1058" i="1"/>
  <c r="BL1057" i="1"/>
  <c r="BM1057" i="1" s="1"/>
  <c r="AB1056" i="1"/>
  <c r="Z1056" i="1"/>
  <c r="X1056" i="1"/>
  <c r="V1056" i="1"/>
  <c r="BL1055" i="1"/>
  <c r="BM1055" i="1" s="1"/>
  <c r="BL1054" i="1"/>
  <c r="BM1054" i="1" s="1"/>
  <c r="BL1053" i="1"/>
  <c r="BM1053" i="1" s="1"/>
  <c r="AS1052" i="1"/>
  <c r="AC1052" i="1"/>
  <c r="AB1052" i="1"/>
  <c r="Z1052" i="1"/>
  <c r="X1052" i="1"/>
  <c r="V1052" i="1"/>
  <c r="S1052" i="1"/>
  <c r="BL1051" i="1"/>
  <c r="BM1051" i="1" s="1"/>
  <c r="BL1050" i="1"/>
  <c r="BM1050" i="1" s="1"/>
  <c r="BL1049" i="1"/>
  <c r="BM1049" i="1" s="1"/>
  <c r="BL1048" i="1"/>
  <c r="BM1048" i="1" s="1"/>
  <c r="BL1047" i="1"/>
  <c r="BM1047" i="1" s="1"/>
  <c r="BL1046" i="1"/>
  <c r="BM1046" i="1" s="1"/>
  <c r="AS1045" i="1"/>
  <c r="BL1045" i="1" s="1"/>
  <c r="BM1045" i="1" s="1"/>
  <c r="BL1044" i="1"/>
  <c r="BM1044" i="1" s="1"/>
  <c r="BL1043" i="1"/>
  <c r="BM1043" i="1" s="1"/>
  <c r="BL1042" i="1"/>
  <c r="BM1042" i="1" s="1"/>
  <c r="BL1041" i="1"/>
  <c r="BM1041" i="1" s="1"/>
  <c r="BL1040" i="1"/>
  <c r="BM1040" i="1" s="1"/>
  <c r="BL1039" i="1"/>
  <c r="BM1039" i="1" s="1"/>
  <c r="BL1038" i="1"/>
  <c r="BM1038" i="1" s="1"/>
  <c r="BL1037" i="1"/>
  <c r="BM1037" i="1" s="1"/>
  <c r="BL1036" i="1"/>
  <c r="BM1036" i="1" s="1"/>
  <c r="BL1035" i="1"/>
  <c r="BM1035" i="1" s="1"/>
  <c r="BL1034" i="1"/>
  <c r="BM1034" i="1" s="1"/>
  <c r="BL1033" i="1"/>
  <c r="BM1033" i="1" s="1"/>
  <c r="BL1032" i="1"/>
  <c r="BM1032" i="1" s="1"/>
  <c r="BL1031" i="1"/>
  <c r="BM1031" i="1" s="1"/>
  <c r="BL1030" i="1"/>
  <c r="BM1030" i="1" s="1"/>
  <c r="AS1029" i="1"/>
  <c r="BL1029" i="1" s="1"/>
  <c r="BM1029" i="1" s="1"/>
  <c r="AS1028" i="1"/>
  <c r="AB1028" i="1"/>
  <c r="Z1028" i="1"/>
  <c r="X1028" i="1"/>
  <c r="V1028" i="1"/>
  <c r="S1028" i="1"/>
  <c r="AC1027" i="1"/>
  <c r="AB1027" i="1"/>
  <c r="Z1027" i="1"/>
  <c r="X1027" i="1"/>
  <c r="V1027" i="1"/>
  <c r="S1027" i="1"/>
  <c r="BL1026" i="1"/>
  <c r="BM1026" i="1" s="1"/>
  <c r="AS1025" i="1"/>
  <c r="BL1025" i="1" s="1"/>
  <c r="BM1025" i="1" s="1"/>
  <c r="BL1024" i="1"/>
  <c r="BM1024" i="1" s="1"/>
  <c r="AS1023" i="1"/>
  <c r="BL1023" i="1" s="1"/>
  <c r="BM1023" i="1" s="1"/>
  <c r="BL1022" i="1"/>
  <c r="BM1022" i="1" s="1"/>
  <c r="BL1021" i="1"/>
  <c r="BM1021" i="1" s="1"/>
  <c r="BL1020" i="1"/>
  <c r="BM1020" i="1" s="1"/>
  <c r="BL1019" i="1"/>
  <c r="BM1019" i="1" s="1"/>
  <c r="BL1018" i="1"/>
  <c r="BM1018" i="1" s="1"/>
  <c r="AS1017" i="1"/>
  <c r="BL1017" i="1" s="1"/>
  <c r="BM1017" i="1" s="1"/>
  <c r="AS1016" i="1"/>
  <c r="BL1016" i="1" s="1"/>
  <c r="BM1016" i="1" s="1"/>
  <c r="BL1015" i="1"/>
  <c r="BM1015" i="1" s="1"/>
  <c r="BL1014" i="1"/>
  <c r="BM1014" i="1" s="1"/>
  <c r="BL1013" i="1"/>
  <c r="BM1013" i="1" s="1"/>
  <c r="BL1012" i="1"/>
  <c r="BM1012" i="1" s="1"/>
  <c r="BL1011" i="1"/>
  <c r="BM1011" i="1" s="1"/>
  <c r="BL1010" i="1"/>
  <c r="BM1010" i="1" s="1"/>
  <c r="BL1009" i="1"/>
  <c r="BM1009" i="1" s="1"/>
  <c r="BL1008" i="1"/>
  <c r="BM1008" i="1" s="1"/>
  <c r="BL1007" i="1"/>
  <c r="BM1007" i="1" s="1"/>
  <c r="BL1006" i="1"/>
  <c r="BM1006" i="1" s="1"/>
  <c r="AS1005" i="1"/>
  <c r="BL1005" i="1" s="1"/>
  <c r="BM1005" i="1" s="1"/>
  <c r="BL1004" i="1"/>
  <c r="BM1004" i="1" s="1"/>
  <c r="BL1003" i="1"/>
  <c r="BM1003" i="1" s="1"/>
  <c r="BL1002" i="1"/>
  <c r="BM1002" i="1" s="1"/>
  <c r="BL1001" i="1"/>
  <c r="BM1001" i="1" s="1"/>
  <c r="BL1000" i="1"/>
  <c r="BM1000" i="1" s="1"/>
  <c r="BL999" i="1"/>
  <c r="BM999" i="1" s="1"/>
  <c r="BL998" i="1"/>
  <c r="BM998" i="1" s="1"/>
  <c r="BL997" i="1"/>
  <c r="BM997" i="1" s="1"/>
  <c r="BL996" i="1"/>
  <c r="BM996" i="1" s="1"/>
  <c r="BL995" i="1"/>
  <c r="BM995" i="1" s="1"/>
  <c r="BL994" i="1"/>
  <c r="BM994" i="1" s="1"/>
  <c r="AB993" i="1"/>
  <c r="Z993" i="1"/>
  <c r="X993" i="1"/>
  <c r="V993" i="1"/>
  <c r="S993" i="1"/>
  <c r="AS992" i="1"/>
  <c r="AB992" i="1"/>
  <c r="Z992" i="1"/>
  <c r="X992" i="1"/>
  <c r="V992" i="1"/>
  <c r="S992" i="1"/>
  <c r="AS991" i="1"/>
  <c r="BL991" i="1" s="1"/>
  <c r="BM991" i="1" s="1"/>
  <c r="BL990" i="1"/>
  <c r="BM990" i="1" s="1"/>
  <c r="AS989" i="1"/>
  <c r="AB989" i="1"/>
  <c r="Z989" i="1"/>
  <c r="X989" i="1"/>
  <c r="V989" i="1"/>
  <c r="S989" i="1"/>
  <c r="BL988" i="1"/>
  <c r="BM988" i="1" s="1"/>
  <c r="BL987" i="1"/>
  <c r="BM987" i="1" s="1"/>
  <c r="AS986" i="1"/>
  <c r="AB986" i="1"/>
  <c r="Z986" i="1"/>
  <c r="X986" i="1"/>
  <c r="V986" i="1"/>
  <c r="S986" i="1"/>
  <c r="BL985" i="1"/>
  <c r="BM985" i="1" s="1"/>
  <c r="AS984" i="1"/>
  <c r="AB984" i="1"/>
  <c r="Z984" i="1"/>
  <c r="X984" i="1"/>
  <c r="V984" i="1"/>
  <c r="S984" i="1"/>
  <c r="BL983" i="1"/>
  <c r="BM983" i="1" s="1"/>
  <c r="BL982" i="1"/>
  <c r="BM982" i="1" s="1"/>
  <c r="BL981" i="1"/>
  <c r="BM981" i="1" s="1"/>
  <c r="BL980" i="1"/>
  <c r="BM980" i="1" s="1"/>
  <c r="AS979" i="1"/>
  <c r="AC979" i="1"/>
  <c r="AB979" i="1"/>
  <c r="Z979" i="1"/>
  <c r="X979" i="1"/>
  <c r="V979" i="1"/>
  <c r="BL978" i="1"/>
  <c r="BM978" i="1" s="1"/>
  <c r="AS977" i="1"/>
  <c r="BL977" i="1" s="1"/>
  <c r="BM977" i="1" s="1"/>
  <c r="BL976" i="1"/>
  <c r="BM976" i="1" s="1"/>
  <c r="BL975" i="1"/>
  <c r="BM975" i="1" s="1"/>
  <c r="BL974" i="1"/>
  <c r="BM974" i="1" s="1"/>
  <c r="BL973" i="1"/>
  <c r="BM973" i="1" s="1"/>
  <c r="BK972" i="1"/>
  <c r="BI972" i="1"/>
  <c r="BG972" i="1"/>
  <c r="BE972" i="1"/>
  <c r="BC972" i="1"/>
  <c r="BA972" i="1"/>
  <c r="AY972" i="1"/>
  <c r="AW972" i="1"/>
  <c r="AU972" i="1"/>
  <c r="AS972" i="1"/>
  <c r="AM972" i="1"/>
  <c r="AI972" i="1"/>
  <c r="AG972" i="1"/>
  <c r="AE972" i="1"/>
  <c r="AC972" i="1"/>
  <c r="AB972" i="1"/>
  <c r="Z972" i="1"/>
  <c r="X972" i="1"/>
  <c r="V972" i="1"/>
  <c r="S972" i="1"/>
  <c r="AB971" i="1"/>
  <c r="Z971" i="1"/>
  <c r="X971" i="1"/>
  <c r="V971" i="1"/>
  <c r="S971" i="1"/>
  <c r="BL970" i="1"/>
  <c r="BM970" i="1" s="1"/>
  <c r="AS969" i="1"/>
  <c r="BL969" i="1" s="1"/>
  <c r="BM969" i="1" s="1"/>
  <c r="BL968" i="1"/>
  <c r="BM968" i="1" s="1"/>
  <c r="BL967" i="1"/>
  <c r="BM967" i="1" s="1"/>
  <c r="BL966" i="1"/>
  <c r="BM966" i="1" s="1"/>
  <c r="BL965" i="1"/>
  <c r="BM965" i="1" s="1"/>
  <c r="AS964" i="1"/>
  <c r="AB964" i="1"/>
  <c r="Z964" i="1"/>
  <c r="X964" i="1"/>
  <c r="V964" i="1"/>
  <c r="S964" i="1"/>
  <c r="AS963" i="1"/>
  <c r="BL963" i="1" s="1"/>
  <c r="BM963" i="1" s="1"/>
  <c r="AB962" i="1"/>
  <c r="Z962" i="1"/>
  <c r="X962" i="1"/>
  <c r="V962" i="1"/>
  <c r="S962" i="1"/>
  <c r="AS961" i="1"/>
  <c r="BL961" i="1" s="1"/>
  <c r="BM961" i="1" s="1"/>
  <c r="AS960" i="1"/>
  <c r="BL960" i="1" s="1"/>
  <c r="BM960" i="1" s="1"/>
  <c r="BL959" i="1"/>
  <c r="BM959" i="1" s="1"/>
  <c r="AB958" i="1"/>
  <c r="Z958" i="1"/>
  <c r="X958" i="1"/>
  <c r="V958" i="1"/>
  <c r="S958" i="1"/>
  <c r="BL957" i="1"/>
  <c r="BM957" i="1" s="1"/>
  <c r="BL956" i="1"/>
  <c r="BM956" i="1" s="1"/>
  <c r="BL955" i="1"/>
  <c r="BM955" i="1" s="1"/>
  <c r="BL954" i="1"/>
  <c r="BM954" i="1" s="1"/>
  <c r="AB953" i="1"/>
  <c r="Z953" i="1"/>
  <c r="X953" i="1"/>
  <c r="V953" i="1"/>
  <c r="S953" i="1"/>
  <c r="AS952" i="1"/>
  <c r="BL952" i="1" s="1"/>
  <c r="BM952" i="1" s="1"/>
  <c r="AS951" i="1"/>
  <c r="AB951" i="1"/>
  <c r="Z951" i="1"/>
  <c r="X951" i="1"/>
  <c r="V951" i="1"/>
  <c r="S951" i="1"/>
  <c r="AS950" i="1"/>
  <c r="BL950" i="1" s="1"/>
  <c r="BM950" i="1" s="1"/>
  <c r="BL949" i="1"/>
  <c r="BM949" i="1" s="1"/>
  <c r="BL948" i="1"/>
  <c r="BM948" i="1" s="1"/>
  <c r="AS947" i="1"/>
  <c r="BL947" i="1" s="1"/>
  <c r="BM947" i="1" s="1"/>
  <c r="BL946" i="1"/>
  <c r="BM946" i="1" s="1"/>
  <c r="BL945" i="1"/>
  <c r="BM945" i="1" s="1"/>
  <c r="BL944" i="1"/>
  <c r="BM944" i="1" s="1"/>
  <c r="BL943" i="1"/>
  <c r="BM943" i="1" s="1"/>
  <c r="BL942" i="1"/>
  <c r="BM942" i="1" s="1"/>
  <c r="AS941" i="1"/>
  <c r="BL941" i="1" s="1"/>
  <c r="BM941" i="1" s="1"/>
  <c r="AB940" i="1"/>
  <c r="Z940" i="1"/>
  <c r="X940" i="1"/>
  <c r="V940" i="1"/>
  <c r="S940" i="1"/>
  <c r="BL939" i="1"/>
  <c r="BM939" i="1" s="1"/>
  <c r="BL938" i="1"/>
  <c r="BM938" i="1" s="1"/>
  <c r="BL937" i="1"/>
  <c r="BM937" i="1" s="1"/>
  <c r="AS936" i="1"/>
  <c r="BL936" i="1" s="1"/>
  <c r="BM936" i="1" s="1"/>
  <c r="BL935" i="1"/>
  <c r="BM935" i="1" s="1"/>
  <c r="AS934" i="1"/>
  <c r="BL934" i="1" s="1"/>
  <c r="BM934" i="1" s="1"/>
  <c r="BL933" i="1"/>
  <c r="BM933" i="1" s="1"/>
  <c r="AS932" i="1"/>
  <c r="BL932" i="1" s="1"/>
  <c r="BM932" i="1" s="1"/>
  <c r="BL931" i="1"/>
  <c r="BM931" i="1" s="1"/>
  <c r="BL930" i="1"/>
  <c r="BM930" i="1" s="1"/>
  <c r="BL929" i="1"/>
  <c r="BM929" i="1" s="1"/>
  <c r="AS928" i="1"/>
  <c r="AB928" i="1"/>
  <c r="Z928" i="1"/>
  <c r="X928" i="1"/>
  <c r="V928" i="1"/>
  <c r="S928" i="1"/>
  <c r="AS927" i="1"/>
  <c r="BL927" i="1" s="1"/>
  <c r="BM927" i="1" s="1"/>
  <c r="AS926" i="1"/>
  <c r="BL926" i="1" s="1"/>
  <c r="BM926" i="1" s="1"/>
  <c r="AS925" i="1"/>
  <c r="BL925" i="1" s="1"/>
  <c r="BM925" i="1" s="1"/>
  <c r="AC924" i="1"/>
  <c r="AB924" i="1"/>
  <c r="Z924" i="1"/>
  <c r="X924" i="1"/>
  <c r="V924" i="1"/>
  <c r="S924" i="1"/>
  <c r="BL923" i="1"/>
  <c r="BM923" i="1" s="1"/>
  <c r="AB922" i="1"/>
  <c r="Z922" i="1"/>
  <c r="X922" i="1"/>
  <c r="V922" i="1"/>
  <c r="S922" i="1"/>
  <c r="BL921" i="1"/>
  <c r="BM921" i="1" s="1"/>
  <c r="BL920" i="1"/>
  <c r="BM920" i="1" s="1"/>
  <c r="BL919" i="1"/>
  <c r="BM919" i="1" s="1"/>
  <c r="BL918" i="1"/>
  <c r="BM918" i="1" s="1"/>
  <c r="BL917" i="1"/>
  <c r="BM917" i="1" s="1"/>
  <c r="BL916" i="1"/>
  <c r="BM916" i="1" s="1"/>
  <c r="BL915" i="1"/>
  <c r="BM915" i="1" s="1"/>
  <c r="AS914" i="1"/>
  <c r="BL914" i="1" s="1"/>
  <c r="BM914" i="1" s="1"/>
  <c r="BL913" i="1"/>
  <c r="BM913" i="1" s="1"/>
  <c r="AC912" i="1"/>
  <c r="AB912" i="1"/>
  <c r="Z912" i="1"/>
  <c r="X912" i="1"/>
  <c r="V912" i="1"/>
  <c r="S912" i="1"/>
  <c r="AS911" i="1"/>
  <c r="AC911" i="1"/>
  <c r="AB911" i="1"/>
  <c r="Z911" i="1"/>
  <c r="X911" i="1"/>
  <c r="V911" i="1"/>
  <c r="S911" i="1"/>
  <c r="BL910" i="1"/>
  <c r="BM910" i="1" s="1"/>
  <c r="BL909" i="1"/>
  <c r="BM909" i="1" s="1"/>
  <c r="BL908" i="1"/>
  <c r="BM908" i="1" s="1"/>
  <c r="BL907" i="1"/>
  <c r="BM907" i="1" s="1"/>
  <c r="AS906" i="1"/>
  <c r="BL906" i="1" s="1"/>
  <c r="BM906" i="1" s="1"/>
  <c r="BL905" i="1"/>
  <c r="BM905" i="1" s="1"/>
  <c r="AB904" i="1"/>
  <c r="Z904" i="1"/>
  <c r="X904" i="1"/>
  <c r="V904" i="1"/>
  <c r="S904" i="1"/>
  <c r="BL903" i="1"/>
  <c r="BM903" i="1" s="1"/>
  <c r="BL902" i="1"/>
  <c r="BM902" i="1" s="1"/>
  <c r="AB901" i="1"/>
  <c r="Z901" i="1"/>
  <c r="X901" i="1"/>
  <c r="V901" i="1"/>
  <c r="S901" i="1"/>
  <c r="AB900" i="1"/>
  <c r="Z900" i="1"/>
  <c r="X900" i="1"/>
  <c r="V900" i="1"/>
  <c r="S900" i="1"/>
  <c r="BL899" i="1"/>
  <c r="BM899" i="1" s="1"/>
  <c r="AB898" i="1"/>
  <c r="Z898" i="1"/>
  <c r="X898" i="1"/>
  <c r="V898" i="1"/>
  <c r="S898" i="1"/>
  <c r="AS897" i="1"/>
  <c r="AC897" i="1"/>
  <c r="AB897" i="1"/>
  <c r="Z897" i="1"/>
  <c r="X897" i="1"/>
  <c r="V897" i="1"/>
  <c r="S897" i="1"/>
  <c r="AC896" i="1"/>
  <c r="AB896" i="1"/>
  <c r="Z896" i="1"/>
  <c r="X896" i="1"/>
  <c r="V896" i="1"/>
  <c r="S896" i="1"/>
  <c r="AB895" i="1"/>
  <c r="Z895" i="1"/>
  <c r="X895" i="1"/>
  <c r="V895" i="1"/>
  <c r="S895" i="1"/>
  <c r="AB894" i="1"/>
  <c r="Z894" i="1"/>
  <c r="X894" i="1"/>
  <c r="V894" i="1"/>
  <c r="S894" i="1"/>
  <c r="AS893" i="1"/>
  <c r="AC893" i="1"/>
  <c r="AB893" i="1"/>
  <c r="Z893" i="1"/>
  <c r="X893" i="1"/>
  <c r="V893" i="1"/>
  <c r="S893" i="1"/>
  <c r="BL892" i="1"/>
  <c r="BM892" i="1" s="1"/>
  <c r="BL891" i="1"/>
  <c r="BM891" i="1" s="1"/>
  <c r="AS890" i="1"/>
  <c r="AC890" i="1"/>
  <c r="AB890" i="1"/>
  <c r="Z890" i="1"/>
  <c r="X890" i="1"/>
  <c r="V890" i="1"/>
  <c r="S890" i="1"/>
  <c r="AB889" i="1"/>
  <c r="Z889" i="1"/>
  <c r="X889" i="1"/>
  <c r="V889" i="1"/>
  <c r="S889" i="1"/>
  <c r="BL888" i="1"/>
  <c r="BM888" i="1" s="1"/>
  <c r="AS887" i="1"/>
  <c r="BL887" i="1" s="1"/>
  <c r="BM887" i="1" s="1"/>
  <c r="AC886" i="1"/>
  <c r="AB886" i="1"/>
  <c r="Z886" i="1"/>
  <c r="X886" i="1"/>
  <c r="V886" i="1"/>
  <c r="S886" i="1"/>
  <c r="AS885" i="1"/>
  <c r="BL885" i="1" s="1"/>
  <c r="BM885" i="1" s="1"/>
  <c r="AS884" i="1"/>
  <c r="BL884" i="1" s="1"/>
  <c r="BM884" i="1" s="1"/>
  <c r="BL883" i="1"/>
  <c r="BM883" i="1" s="1"/>
  <c r="BL882" i="1"/>
  <c r="BM882" i="1" s="1"/>
  <c r="BL881" i="1"/>
  <c r="BM881" i="1" s="1"/>
  <c r="AS880" i="1"/>
  <c r="AC880" i="1"/>
  <c r="AB880" i="1"/>
  <c r="Z880" i="1"/>
  <c r="X880" i="1"/>
  <c r="V880" i="1"/>
  <c r="S880" i="1"/>
  <c r="BL879" i="1"/>
  <c r="BM879" i="1" s="1"/>
  <c r="BL878" i="1"/>
  <c r="BM878" i="1" s="1"/>
  <c r="BL877" i="1"/>
  <c r="BM877" i="1" s="1"/>
  <c r="BL876" i="1"/>
  <c r="BM876" i="1" s="1"/>
  <c r="BL875" i="1"/>
  <c r="BM875" i="1" s="1"/>
  <c r="BL874" i="1"/>
  <c r="BM874" i="1" s="1"/>
  <c r="AS873" i="1"/>
  <c r="BL873" i="1" s="1"/>
  <c r="BM873" i="1" s="1"/>
  <c r="AS872" i="1"/>
  <c r="AG872" i="1"/>
  <c r="AC872" i="1"/>
  <c r="AB872" i="1"/>
  <c r="Z872" i="1"/>
  <c r="X872" i="1"/>
  <c r="V872" i="1"/>
  <c r="S872" i="1"/>
  <c r="AS871" i="1"/>
  <c r="BL871" i="1" s="1"/>
  <c r="BM871" i="1" s="1"/>
  <c r="BL870" i="1"/>
  <c r="BM870" i="1" s="1"/>
  <c r="BL869" i="1"/>
  <c r="BM869" i="1" s="1"/>
  <c r="BL868" i="1"/>
  <c r="BM868" i="1" s="1"/>
  <c r="BL867" i="1"/>
  <c r="BM867" i="1" s="1"/>
  <c r="BL866" i="1"/>
  <c r="BM866" i="1" s="1"/>
  <c r="BL865" i="1"/>
  <c r="BM865" i="1" s="1"/>
  <c r="BK864" i="1"/>
  <c r="BI864" i="1"/>
  <c r="BG864" i="1"/>
  <c r="BE864" i="1"/>
  <c r="BC864" i="1"/>
  <c r="BA864" i="1"/>
  <c r="AY864" i="1"/>
  <c r="AW864" i="1"/>
  <c r="AU864" i="1"/>
  <c r="AS864" i="1"/>
  <c r="AM864" i="1"/>
  <c r="AI864" i="1"/>
  <c r="AG864" i="1"/>
  <c r="AE864" i="1"/>
  <c r="AC864" i="1"/>
  <c r="AB864" i="1"/>
  <c r="Z864" i="1"/>
  <c r="X864" i="1"/>
  <c r="V864" i="1"/>
  <c r="S864" i="1"/>
  <c r="BL863" i="1"/>
  <c r="BM863" i="1" s="1"/>
  <c r="BL862" i="1"/>
  <c r="BM862" i="1" s="1"/>
  <c r="BL861" i="1"/>
  <c r="BM861" i="1" s="1"/>
  <c r="AC860" i="1"/>
  <c r="AB860" i="1"/>
  <c r="Z860" i="1"/>
  <c r="X860" i="1"/>
  <c r="V860" i="1"/>
  <c r="S860" i="1"/>
  <c r="BL859" i="1"/>
  <c r="BM859" i="1" s="1"/>
  <c r="BL858" i="1"/>
  <c r="BM858" i="1" s="1"/>
  <c r="BL857" i="1"/>
  <c r="BM857" i="1" s="1"/>
  <c r="BL856" i="1"/>
  <c r="BM856" i="1" s="1"/>
  <c r="BL855" i="1"/>
  <c r="BM855" i="1" s="1"/>
  <c r="BL854" i="1"/>
  <c r="BM854" i="1" s="1"/>
  <c r="AS853" i="1"/>
  <c r="AG853" i="1"/>
  <c r="AC853" i="1"/>
  <c r="AB853" i="1"/>
  <c r="Z853" i="1"/>
  <c r="X853" i="1"/>
  <c r="V853" i="1"/>
  <c r="S853" i="1"/>
  <c r="BL852" i="1"/>
  <c r="BM852" i="1" s="1"/>
  <c r="BK851" i="1"/>
  <c r="BI851" i="1"/>
  <c r="BG851" i="1"/>
  <c r="BE851" i="1"/>
  <c r="BC851" i="1"/>
  <c r="BA851" i="1"/>
  <c r="AY851" i="1"/>
  <c r="AW851" i="1"/>
  <c r="AU851" i="1"/>
  <c r="AS851" i="1"/>
  <c r="AM851" i="1"/>
  <c r="AI851" i="1"/>
  <c r="AG851" i="1"/>
  <c r="AE851" i="1"/>
  <c r="AC851" i="1"/>
  <c r="AB851" i="1"/>
  <c r="Z851" i="1"/>
  <c r="X851" i="1"/>
  <c r="V851" i="1"/>
  <c r="S851" i="1"/>
  <c r="BL850" i="1"/>
  <c r="BM850" i="1" s="1"/>
  <c r="BL849" i="1"/>
  <c r="BM849" i="1" s="1"/>
  <c r="BL848" i="1"/>
  <c r="BM848" i="1" s="1"/>
  <c r="AS847" i="1"/>
  <c r="AC847" i="1"/>
  <c r="AB847" i="1"/>
  <c r="Z847" i="1"/>
  <c r="X847" i="1"/>
  <c r="V847" i="1"/>
  <c r="S847" i="1"/>
  <c r="BL846" i="1"/>
  <c r="BM846" i="1" s="1"/>
  <c r="BL845" i="1"/>
  <c r="BM845" i="1" s="1"/>
  <c r="AS844" i="1"/>
  <c r="AB844" i="1"/>
  <c r="Z844" i="1"/>
  <c r="X844" i="1"/>
  <c r="V844" i="1"/>
  <c r="S844" i="1"/>
  <c r="BL843" i="1"/>
  <c r="BM843" i="1" s="1"/>
  <c r="BL842" i="1"/>
  <c r="BM842" i="1" s="1"/>
  <c r="BL841" i="1"/>
  <c r="BM841" i="1" s="1"/>
  <c r="BL840" i="1"/>
  <c r="BM840" i="1" s="1"/>
  <c r="BL839" i="1"/>
  <c r="BM839" i="1" s="1"/>
  <c r="BL838" i="1"/>
  <c r="BM838" i="1" s="1"/>
  <c r="BL837" i="1"/>
  <c r="BM837" i="1" s="1"/>
  <c r="AS836" i="1"/>
  <c r="BL836" i="1" s="1"/>
  <c r="BM836" i="1" s="1"/>
  <c r="AS835" i="1"/>
  <c r="BL835" i="1" s="1"/>
  <c r="BM835" i="1" s="1"/>
  <c r="BL834" i="1"/>
  <c r="BM834" i="1" s="1"/>
  <c r="BL833" i="1"/>
  <c r="BM833" i="1" s="1"/>
  <c r="BL832" i="1"/>
  <c r="BM832" i="1" s="1"/>
  <c r="BL831" i="1"/>
  <c r="BM831" i="1" s="1"/>
  <c r="BL830" i="1"/>
  <c r="BM830" i="1" s="1"/>
  <c r="BL829" i="1"/>
  <c r="BM829" i="1" s="1"/>
  <c r="AS828" i="1"/>
  <c r="BL828" i="1" s="1"/>
  <c r="BM828" i="1" s="1"/>
  <c r="BL827" i="1"/>
  <c r="BM827" i="1" s="1"/>
  <c r="AS826" i="1"/>
  <c r="BL826" i="1" s="1"/>
  <c r="BM826" i="1" s="1"/>
  <c r="AS825" i="1"/>
  <c r="AC825" i="1"/>
  <c r="AB825" i="1"/>
  <c r="Z825" i="1"/>
  <c r="X825" i="1"/>
  <c r="V825" i="1"/>
  <c r="S825" i="1"/>
  <c r="BL824" i="1"/>
  <c r="BM824" i="1" s="1"/>
  <c r="BL823" i="1"/>
  <c r="BM823" i="1" s="1"/>
  <c r="BL822" i="1"/>
  <c r="BM822" i="1" s="1"/>
  <c r="AS821" i="1"/>
  <c r="BL821" i="1" s="1"/>
  <c r="BM821" i="1" s="1"/>
  <c r="AS820" i="1"/>
  <c r="BL820" i="1" s="1"/>
  <c r="BM820" i="1" s="1"/>
  <c r="BL819" i="1"/>
  <c r="BM819" i="1" s="1"/>
  <c r="BL818" i="1"/>
  <c r="BM818" i="1" s="1"/>
  <c r="AS817" i="1"/>
  <c r="BL817" i="1" s="1"/>
  <c r="BM817" i="1" s="1"/>
  <c r="BL816" i="1"/>
  <c r="BM816" i="1" s="1"/>
  <c r="BL815" i="1"/>
  <c r="BM815" i="1" s="1"/>
  <c r="AS814" i="1"/>
  <c r="BL814" i="1" s="1"/>
  <c r="BM814" i="1" s="1"/>
  <c r="BL813" i="1"/>
  <c r="BM813" i="1" s="1"/>
  <c r="BL812" i="1"/>
  <c r="BM812" i="1" s="1"/>
  <c r="BL811" i="1"/>
  <c r="BM811" i="1" s="1"/>
  <c r="AS810" i="1"/>
  <c r="AB810" i="1"/>
  <c r="Z810" i="1"/>
  <c r="X810" i="1"/>
  <c r="V810" i="1"/>
  <c r="S810" i="1"/>
  <c r="BL809" i="1"/>
  <c r="BM809" i="1" s="1"/>
  <c r="BL808" i="1"/>
  <c r="BM808" i="1" s="1"/>
  <c r="BL807" i="1"/>
  <c r="BM807" i="1" s="1"/>
  <c r="BL806" i="1"/>
  <c r="BM806" i="1" s="1"/>
  <c r="BL805" i="1"/>
  <c r="BM805" i="1" s="1"/>
  <c r="BL804" i="1"/>
  <c r="BM804" i="1" s="1"/>
  <c r="BL803" i="1"/>
  <c r="BM803" i="1" s="1"/>
  <c r="BL802" i="1"/>
  <c r="BM802" i="1" s="1"/>
  <c r="AC801" i="1"/>
  <c r="AB801" i="1"/>
  <c r="Z801" i="1"/>
  <c r="X801" i="1"/>
  <c r="V801" i="1"/>
  <c r="S801" i="1"/>
  <c r="BL800" i="1"/>
  <c r="BM800" i="1" s="1"/>
  <c r="BL799" i="1"/>
  <c r="BM799" i="1" s="1"/>
  <c r="BL798" i="1"/>
  <c r="BM798" i="1" s="1"/>
  <c r="BL797" i="1"/>
  <c r="BM797" i="1" s="1"/>
  <c r="BL796" i="1"/>
  <c r="BM796" i="1" s="1"/>
  <c r="AB795" i="1"/>
  <c r="Z795" i="1"/>
  <c r="X795" i="1"/>
  <c r="V795" i="1"/>
  <c r="S795" i="1"/>
  <c r="BL794" i="1"/>
  <c r="BM794" i="1" s="1"/>
  <c r="BL793" i="1"/>
  <c r="BM793" i="1" s="1"/>
  <c r="BL792" i="1"/>
  <c r="BM792" i="1" s="1"/>
  <c r="BL791" i="1"/>
  <c r="BM791" i="1" s="1"/>
  <c r="AS790" i="1"/>
  <c r="BL790" i="1" s="1"/>
  <c r="BM790" i="1" s="1"/>
  <c r="BL789" i="1"/>
  <c r="BM789" i="1" s="1"/>
  <c r="AS788" i="1"/>
  <c r="AC788" i="1"/>
  <c r="AB788" i="1"/>
  <c r="Z788" i="1"/>
  <c r="X788" i="1"/>
  <c r="V788" i="1"/>
  <c r="S788" i="1"/>
  <c r="BL787" i="1"/>
  <c r="BM787" i="1" s="1"/>
  <c r="BL786" i="1"/>
  <c r="BM786" i="1" s="1"/>
  <c r="BL785" i="1"/>
  <c r="BM785" i="1" s="1"/>
  <c r="BL784" i="1"/>
  <c r="BM784" i="1" s="1"/>
  <c r="BL783" i="1"/>
  <c r="BM783" i="1" s="1"/>
  <c r="AB782" i="1"/>
  <c r="Z782" i="1"/>
  <c r="X782" i="1"/>
  <c r="V782" i="1"/>
  <c r="S782" i="1"/>
  <c r="BL781" i="1"/>
  <c r="BM781" i="1" s="1"/>
  <c r="AS780" i="1"/>
  <c r="BL780" i="1" s="1"/>
  <c r="BM780" i="1" s="1"/>
  <c r="AB779" i="1"/>
  <c r="Z779" i="1"/>
  <c r="X779" i="1"/>
  <c r="V779" i="1"/>
  <c r="S779" i="1"/>
  <c r="BL778" i="1"/>
  <c r="BM778" i="1" s="1"/>
  <c r="AS777" i="1"/>
  <c r="BL777" i="1" s="1"/>
  <c r="BM777" i="1" s="1"/>
  <c r="AS776" i="1"/>
  <c r="AC776" i="1"/>
  <c r="AB776" i="1"/>
  <c r="Z776" i="1"/>
  <c r="X776" i="1"/>
  <c r="V776" i="1"/>
  <c r="S776" i="1"/>
  <c r="BL775" i="1"/>
  <c r="BM775" i="1" s="1"/>
  <c r="BL774" i="1"/>
  <c r="BM774" i="1" s="1"/>
  <c r="BL773" i="1"/>
  <c r="BM773" i="1" s="1"/>
  <c r="BL772" i="1"/>
  <c r="BM772" i="1" s="1"/>
  <c r="BL771" i="1"/>
  <c r="BM771" i="1" s="1"/>
  <c r="BL770" i="1"/>
  <c r="BM770" i="1" s="1"/>
  <c r="BL769" i="1"/>
  <c r="BM769" i="1" s="1"/>
  <c r="BL768" i="1"/>
  <c r="BM768" i="1" s="1"/>
  <c r="BK767" i="1"/>
  <c r="BI767" i="1"/>
  <c r="BG767" i="1"/>
  <c r="BE767" i="1"/>
  <c r="BC767" i="1"/>
  <c r="BA767" i="1"/>
  <c r="AY767" i="1"/>
  <c r="AW767" i="1"/>
  <c r="AU767" i="1"/>
  <c r="AS767" i="1"/>
  <c r="AM767" i="1"/>
  <c r="AI767" i="1"/>
  <c r="AG767" i="1"/>
  <c r="AE767" i="1"/>
  <c r="AC767" i="1"/>
  <c r="AB767" i="1"/>
  <c r="Z767" i="1"/>
  <c r="X767" i="1"/>
  <c r="V767" i="1"/>
  <c r="S767" i="1"/>
  <c r="BL766" i="1"/>
  <c r="BM766" i="1" s="1"/>
  <c r="AS765" i="1"/>
  <c r="AB765" i="1"/>
  <c r="Z765" i="1"/>
  <c r="X765" i="1"/>
  <c r="V765" i="1"/>
  <c r="S765" i="1"/>
  <c r="AB764" i="1"/>
  <c r="Z764" i="1"/>
  <c r="X764" i="1"/>
  <c r="V764" i="1"/>
  <c r="S764" i="1"/>
  <c r="AC763" i="1"/>
  <c r="AB763" i="1"/>
  <c r="Z763" i="1"/>
  <c r="X763" i="1"/>
  <c r="V763" i="1"/>
  <c r="S763" i="1"/>
  <c r="BL762" i="1"/>
  <c r="BM762" i="1" s="1"/>
  <c r="BL761" i="1"/>
  <c r="BM761" i="1" s="1"/>
  <c r="BL760" i="1"/>
  <c r="BM760" i="1" s="1"/>
  <c r="BL759" i="1"/>
  <c r="BM759" i="1" s="1"/>
  <c r="BL758" i="1"/>
  <c r="BM758" i="1" s="1"/>
  <c r="AS757" i="1"/>
  <c r="BL757" i="1" s="1"/>
  <c r="BM757" i="1" s="1"/>
  <c r="BL756" i="1"/>
  <c r="BM756" i="1" s="1"/>
  <c r="AB755" i="1"/>
  <c r="Z755" i="1"/>
  <c r="X755" i="1"/>
  <c r="V755" i="1"/>
  <c r="S755" i="1"/>
  <c r="AS754" i="1"/>
  <c r="BL754" i="1" s="1"/>
  <c r="BM754" i="1" s="1"/>
  <c r="BL753" i="1"/>
  <c r="BM753" i="1" s="1"/>
  <c r="BL752" i="1"/>
  <c r="BM752" i="1" s="1"/>
  <c r="BL751" i="1"/>
  <c r="BM751" i="1" s="1"/>
  <c r="BL750" i="1"/>
  <c r="BM750" i="1" s="1"/>
  <c r="BL749" i="1"/>
  <c r="BM749" i="1" s="1"/>
  <c r="BK748" i="1"/>
  <c r="BI748" i="1"/>
  <c r="BG748" i="1"/>
  <c r="BE748" i="1"/>
  <c r="BC748" i="1"/>
  <c r="BA748" i="1"/>
  <c r="AY748" i="1"/>
  <c r="AW748" i="1"/>
  <c r="AU748" i="1"/>
  <c r="AS748" i="1"/>
  <c r="AM748" i="1"/>
  <c r="AI748" i="1"/>
  <c r="AG748" i="1"/>
  <c r="AE748" i="1"/>
  <c r="AC748" i="1"/>
  <c r="AB748" i="1"/>
  <c r="Z748" i="1"/>
  <c r="X748" i="1"/>
  <c r="V748" i="1"/>
  <c r="S748" i="1"/>
  <c r="BL747" i="1"/>
  <c r="BM747" i="1" s="1"/>
  <c r="BL746" i="1"/>
  <c r="BM746" i="1" s="1"/>
  <c r="BL745" i="1"/>
  <c r="BM745" i="1" s="1"/>
  <c r="BL744" i="1"/>
  <c r="BM744" i="1" s="1"/>
  <c r="BL743" i="1"/>
  <c r="BM743" i="1" s="1"/>
  <c r="AB742" i="1"/>
  <c r="Z742" i="1"/>
  <c r="X742" i="1"/>
  <c r="V742" i="1"/>
  <c r="S742" i="1"/>
  <c r="BL741" i="1"/>
  <c r="BM741" i="1" s="1"/>
  <c r="BL740" i="1"/>
  <c r="BM740" i="1" s="1"/>
  <c r="AS739" i="1"/>
  <c r="BL739" i="1" s="1"/>
  <c r="BM739" i="1" s="1"/>
  <c r="AS738" i="1"/>
  <c r="BL738" i="1" s="1"/>
  <c r="BM738" i="1" s="1"/>
  <c r="BL737" i="1"/>
  <c r="BM737" i="1" s="1"/>
  <c r="BL736" i="1"/>
  <c r="BM736" i="1" s="1"/>
  <c r="BL735" i="1"/>
  <c r="BM735" i="1" s="1"/>
  <c r="BL734" i="1"/>
  <c r="BM734" i="1" s="1"/>
  <c r="BL733" i="1"/>
  <c r="BM733" i="1" s="1"/>
  <c r="BL732" i="1"/>
  <c r="BM732" i="1" s="1"/>
  <c r="AB731" i="1"/>
  <c r="Z731" i="1"/>
  <c r="X731" i="1"/>
  <c r="V731" i="1"/>
  <c r="S731" i="1"/>
  <c r="AS730" i="1"/>
  <c r="BL730" i="1" s="1"/>
  <c r="BM730" i="1" s="1"/>
  <c r="BL729" i="1"/>
  <c r="BM729" i="1" s="1"/>
  <c r="BL728" i="1"/>
  <c r="BM728" i="1" s="1"/>
  <c r="BL727" i="1"/>
  <c r="BM727" i="1" s="1"/>
  <c r="BL726" i="1"/>
  <c r="BM726" i="1" s="1"/>
  <c r="BL725" i="1"/>
  <c r="BM725" i="1" s="1"/>
  <c r="AS724" i="1"/>
  <c r="AB724" i="1"/>
  <c r="Z724" i="1"/>
  <c r="X724" i="1"/>
  <c r="V724" i="1"/>
  <c r="S724" i="1"/>
  <c r="AS723" i="1"/>
  <c r="BL723" i="1" s="1"/>
  <c r="BM723" i="1" s="1"/>
  <c r="BL722" i="1"/>
  <c r="BM722" i="1" s="1"/>
  <c r="BL721" i="1"/>
  <c r="BM721" i="1" s="1"/>
  <c r="BL720" i="1"/>
  <c r="BM720" i="1" s="1"/>
  <c r="BL719" i="1"/>
  <c r="BM719" i="1" s="1"/>
  <c r="AS718" i="1"/>
  <c r="BL718" i="1" s="1"/>
  <c r="BM718" i="1" s="1"/>
  <c r="BL717" i="1"/>
  <c r="BM717" i="1" s="1"/>
  <c r="BL716" i="1"/>
  <c r="BM716" i="1" s="1"/>
  <c r="BL715" i="1"/>
  <c r="BM715" i="1" s="1"/>
  <c r="BL714" i="1"/>
  <c r="BM714" i="1" s="1"/>
  <c r="BL713" i="1"/>
  <c r="BM713" i="1" s="1"/>
  <c r="BL712" i="1"/>
  <c r="BM712" i="1" s="1"/>
  <c r="BL711" i="1"/>
  <c r="BM711" i="1" s="1"/>
  <c r="BL710" i="1"/>
  <c r="BM710" i="1" s="1"/>
  <c r="AB709" i="1"/>
  <c r="Z709" i="1"/>
  <c r="X709" i="1"/>
  <c r="V709" i="1"/>
  <c r="S709" i="1"/>
  <c r="BL708" i="1"/>
  <c r="BM708" i="1" s="1"/>
  <c r="BK707" i="1"/>
  <c r="BI707" i="1"/>
  <c r="BG707" i="1"/>
  <c r="BE707" i="1"/>
  <c r="BC707" i="1"/>
  <c r="BA707" i="1"/>
  <c r="AY707" i="1"/>
  <c r="AW707" i="1"/>
  <c r="AU707" i="1"/>
  <c r="AS707" i="1"/>
  <c r="AM707" i="1"/>
  <c r="AI707" i="1"/>
  <c r="AG707" i="1"/>
  <c r="AE707" i="1"/>
  <c r="AC707" i="1"/>
  <c r="AB707" i="1"/>
  <c r="Z707" i="1"/>
  <c r="X707" i="1"/>
  <c r="V707" i="1"/>
  <c r="S707" i="1"/>
  <c r="BL706" i="1"/>
  <c r="BM706" i="1" s="1"/>
  <c r="AS705" i="1"/>
  <c r="BL705" i="1" s="1"/>
  <c r="BM705" i="1" s="1"/>
  <c r="BK704" i="1"/>
  <c r="BI704" i="1"/>
  <c r="BG704" i="1"/>
  <c r="BE704" i="1"/>
  <c r="BC704" i="1"/>
  <c r="BA704" i="1"/>
  <c r="AY704" i="1"/>
  <c r="AW704" i="1"/>
  <c r="AU704" i="1"/>
  <c r="AS704" i="1"/>
  <c r="AM704" i="1"/>
  <c r="AI704" i="1"/>
  <c r="AG704" i="1"/>
  <c r="AE704" i="1"/>
  <c r="AC704" i="1"/>
  <c r="AB704" i="1"/>
  <c r="Z704" i="1"/>
  <c r="X704" i="1"/>
  <c r="V704" i="1"/>
  <c r="S704" i="1"/>
  <c r="BL703" i="1"/>
  <c r="BM703" i="1" s="1"/>
  <c r="AS702" i="1"/>
  <c r="AG702" i="1"/>
  <c r="AC702" i="1"/>
  <c r="AB702" i="1"/>
  <c r="Z702" i="1"/>
  <c r="X702" i="1"/>
  <c r="V702" i="1"/>
  <c r="S702" i="1"/>
  <c r="BK701" i="1"/>
  <c r="BI701" i="1"/>
  <c r="BG701" i="1"/>
  <c r="BE701" i="1"/>
  <c r="BC701" i="1"/>
  <c r="BA701" i="1"/>
  <c r="AY701" i="1"/>
  <c r="AW701" i="1"/>
  <c r="AU701" i="1"/>
  <c r="AS701" i="1"/>
  <c r="AM701" i="1"/>
  <c r="AI701" i="1"/>
  <c r="AG701" i="1"/>
  <c r="AE701" i="1"/>
  <c r="AC701" i="1"/>
  <c r="AB701" i="1"/>
  <c r="Z701" i="1"/>
  <c r="X701" i="1"/>
  <c r="V701" i="1"/>
  <c r="S701" i="1"/>
  <c r="AS700" i="1"/>
  <c r="AG700" i="1"/>
  <c r="AC700" i="1"/>
  <c r="AB700" i="1"/>
  <c r="Z700" i="1"/>
  <c r="X700" i="1"/>
  <c r="V700" i="1"/>
  <c r="S700" i="1"/>
  <c r="BL699" i="1"/>
  <c r="BM699" i="1" s="1"/>
  <c r="AS698" i="1"/>
  <c r="AB698" i="1"/>
  <c r="Z698" i="1"/>
  <c r="X698" i="1"/>
  <c r="V698" i="1"/>
  <c r="S698" i="1"/>
  <c r="BL697" i="1"/>
  <c r="BM697" i="1" s="1"/>
  <c r="BL696" i="1"/>
  <c r="BM696" i="1" s="1"/>
  <c r="BL695" i="1"/>
  <c r="BM695" i="1" s="1"/>
  <c r="BK694" i="1"/>
  <c r="BI694" i="1"/>
  <c r="BG694" i="1"/>
  <c r="BE694" i="1"/>
  <c r="BC694" i="1"/>
  <c r="BA694" i="1"/>
  <c r="AY694" i="1"/>
  <c r="AW694" i="1"/>
  <c r="AU694" i="1"/>
  <c r="AS694" i="1"/>
  <c r="AM694" i="1"/>
  <c r="AI694" i="1"/>
  <c r="AG694" i="1"/>
  <c r="AE694" i="1"/>
  <c r="AC694" i="1"/>
  <c r="AB694" i="1"/>
  <c r="Z694" i="1"/>
  <c r="X694" i="1"/>
  <c r="V694" i="1"/>
  <c r="S694" i="1"/>
  <c r="BL693" i="1"/>
  <c r="BM693" i="1" s="1"/>
  <c r="BK692" i="1"/>
  <c r="BI692" i="1"/>
  <c r="BG692" i="1"/>
  <c r="BE692" i="1"/>
  <c r="BC692" i="1"/>
  <c r="BA692" i="1"/>
  <c r="AY692" i="1"/>
  <c r="AW692" i="1"/>
  <c r="AU692" i="1"/>
  <c r="AS692" i="1"/>
  <c r="AM692" i="1"/>
  <c r="AI692" i="1"/>
  <c r="AG692" i="1"/>
  <c r="AE692" i="1"/>
  <c r="AC692" i="1"/>
  <c r="AB692" i="1"/>
  <c r="Z692" i="1"/>
  <c r="X692" i="1"/>
  <c r="V692" i="1"/>
  <c r="S692" i="1"/>
  <c r="AS691" i="1"/>
  <c r="AG691" i="1"/>
  <c r="AC691" i="1"/>
  <c r="AB691" i="1"/>
  <c r="Z691" i="1"/>
  <c r="X691" i="1"/>
  <c r="V691" i="1"/>
  <c r="S691" i="1"/>
  <c r="BL690" i="1"/>
  <c r="BM690" i="1" s="1"/>
  <c r="AS689" i="1"/>
  <c r="BL689" i="1" s="1"/>
  <c r="BM689" i="1" s="1"/>
  <c r="BK688" i="1"/>
  <c r="BI688" i="1"/>
  <c r="BG688" i="1"/>
  <c r="BE688" i="1"/>
  <c r="BC688" i="1"/>
  <c r="BA688" i="1"/>
  <c r="AY688" i="1"/>
  <c r="AW688" i="1"/>
  <c r="AU688" i="1"/>
  <c r="AS688" i="1"/>
  <c r="AM688" i="1"/>
  <c r="AI688" i="1"/>
  <c r="AG688" i="1"/>
  <c r="AE688" i="1"/>
  <c r="AC688" i="1"/>
  <c r="AB688" i="1"/>
  <c r="Z688" i="1"/>
  <c r="X688" i="1"/>
  <c r="V688" i="1"/>
  <c r="S688" i="1"/>
  <c r="AS687" i="1"/>
  <c r="BL687" i="1" s="1"/>
  <c r="BM687" i="1" s="1"/>
  <c r="AS686" i="1"/>
  <c r="AG686" i="1"/>
  <c r="AC686" i="1"/>
  <c r="AB686" i="1"/>
  <c r="Z686" i="1"/>
  <c r="X686" i="1"/>
  <c r="V686" i="1"/>
  <c r="S686" i="1"/>
  <c r="BL685" i="1"/>
  <c r="BM685" i="1" s="1"/>
  <c r="BL684" i="1"/>
  <c r="BM684" i="1" s="1"/>
  <c r="BL683" i="1"/>
  <c r="BM683" i="1" s="1"/>
  <c r="BL682" i="1"/>
  <c r="BM682" i="1" s="1"/>
  <c r="AS681" i="1"/>
  <c r="BL681" i="1" s="1"/>
  <c r="BM681" i="1" s="1"/>
  <c r="AB680" i="1"/>
  <c r="Z680" i="1"/>
  <c r="X680" i="1"/>
  <c r="V680" i="1"/>
  <c r="S680" i="1"/>
  <c r="AS679" i="1"/>
  <c r="AG679" i="1"/>
  <c r="AC679" i="1"/>
  <c r="AB679" i="1"/>
  <c r="Z679" i="1"/>
  <c r="X679" i="1"/>
  <c r="V679" i="1"/>
  <c r="S679" i="1"/>
  <c r="BL678" i="1"/>
  <c r="BM678" i="1" s="1"/>
  <c r="AS677" i="1"/>
  <c r="BL677" i="1" s="1"/>
  <c r="BM677" i="1" s="1"/>
  <c r="BL676" i="1"/>
  <c r="BM676" i="1" s="1"/>
  <c r="AB675" i="1"/>
  <c r="Z675" i="1"/>
  <c r="X675" i="1"/>
  <c r="V675" i="1"/>
  <c r="S675" i="1"/>
  <c r="AC674" i="1"/>
  <c r="AB674" i="1"/>
  <c r="Z674" i="1"/>
  <c r="X674" i="1"/>
  <c r="V674" i="1"/>
  <c r="S674" i="1"/>
  <c r="AS673" i="1"/>
  <c r="AC673" i="1"/>
  <c r="AB673" i="1"/>
  <c r="Z673" i="1"/>
  <c r="X673" i="1"/>
  <c r="V673" i="1"/>
  <c r="S673" i="1"/>
  <c r="BL672" i="1"/>
  <c r="BM672" i="1" s="1"/>
  <c r="AS671" i="1"/>
  <c r="AB671" i="1"/>
  <c r="Z671" i="1"/>
  <c r="X671" i="1"/>
  <c r="V671" i="1"/>
  <c r="S671" i="1"/>
  <c r="BL670" i="1"/>
  <c r="BM670" i="1" s="1"/>
  <c r="BL669" i="1"/>
  <c r="BM669" i="1" s="1"/>
  <c r="BL668" i="1"/>
  <c r="BM668" i="1" s="1"/>
  <c r="BL667" i="1"/>
  <c r="BM667" i="1" s="1"/>
  <c r="BL666" i="1"/>
  <c r="BM666" i="1" s="1"/>
  <c r="AS665" i="1"/>
  <c r="BL665" i="1" s="1"/>
  <c r="BM665" i="1" s="1"/>
  <c r="AS664" i="1"/>
  <c r="BL664" i="1" s="1"/>
  <c r="BM664" i="1" s="1"/>
  <c r="BL663" i="1"/>
  <c r="BM663" i="1" s="1"/>
  <c r="AS662" i="1"/>
  <c r="AC662" i="1"/>
  <c r="AB662" i="1"/>
  <c r="Z662" i="1"/>
  <c r="X662" i="1"/>
  <c r="V662" i="1"/>
  <c r="S662" i="1"/>
  <c r="BL661" i="1"/>
  <c r="BM661" i="1" s="1"/>
  <c r="AS660" i="1"/>
  <c r="BL660" i="1" s="1"/>
  <c r="BM660" i="1" s="1"/>
  <c r="BL659" i="1"/>
  <c r="BM659" i="1" s="1"/>
  <c r="BL658" i="1"/>
  <c r="BM658" i="1" s="1"/>
  <c r="AS657" i="1"/>
  <c r="BL657" i="1" s="1"/>
  <c r="BM657" i="1" s="1"/>
  <c r="BL656" i="1"/>
  <c r="BM656" i="1" s="1"/>
  <c r="BL655" i="1"/>
  <c r="BM655" i="1" s="1"/>
  <c r="AB654" i="1"/>
  <c r="Z654" i="1"/>
  <c r="X654" i="1"/>
  <c r="V654" i="1"/>
  <c r="S654" i="1"/>
  <c r="BK653" i="1"/>
  <c r="BI653" i="1"/>
  <c r="BG653" i="1"/>
  <c r="BE653" i="1"/>
  <c r="BC653" i="1"/>
  <c r="BA653" i="1"/>
  <c r="AY653" i="1"/>
  <c r="AW653" i="1"/>
  <c r="AU653" i="1"/>
  <c r="AS653" i="1"/>
  <c r="AM653" i="1"/>
  <c r="AI653" i="1"/>
  <c r="AG653" i="1"/>
  <c r="AE653" i="1"/>
  <c r="AC653" i="1"/>
  <c r="AB653" i="1"/>
  <c r="Z653" i="1"/>
  <c r="X653" i="1"/>
  <c r="V653" i="1"/>
  <c r="S653" i="1"/>
  <c r="BL652" i="1"/>
  <c r="BM652" i="1" s="1"/>
  <c r="BL651" i="1"/>
  <c r="BM651" i="1" s="1"/>
  <c r="BL650" i="1"/>
  <c r="BM650" i="1" s="1"/>
  <c r="BL649" i="1"/>
  <c r="BM649" i="1" s="1"/>
  <c r="AC648" i="1"/>
  <c r="AB648" i="1"/>
  <c r="Z648" i="1"/>
  <c r="X648" i="1"/>
  <c r="V648" i="1"/>
  <c r="S648" i="1"/>
  <c r="BL647" i="1"/>
  <c r="BM647" i="1" s="1"/>
  <c r="BL646" i="1"/>
  <c r="BM646" i="1" s="1"/>
  <c r="AS645" i="1"/>
  <c r="BL645" i="1" s="1"/>
  <c r="BM645" i="1" s="1"/>
  <c r="BL644" i="1"/>
  <c r="BM644" i="1" s="1"/>
  <c r="BL643" i="1"/>
  <c r="BM643" i="1" s="1"/>
  <c r="BL642" i="1"/>
  <c r="BM642" i="1" s="1"/>
  <c r="BL641" i="1"/>
  <c r="BM641" i="1" s="1"/>
  <c r="BL640" i="1"/>
  <c r="BM640" i="1" s="1"/>
  <c r="AS639" i="1"/>
  <c r="BL639" i="1" s="1"/>
  <c r="BM639" i="1" s="1"/>
  <c r="BL638" i="1"/>
  <c r="BM638" i="1" s="1"/>
  <c r="AS637" i="1"/>
  <c r="BL637" i="1" s="1"/>
  <c r="BM637" i="1" s="1"/>
  <c r="BL636" i="1"/>
  <c r="BM636" i="1" s="1"/>
  <c r="BL635" i="1"/>
  <c r="BM635" i="1" s="1"/>
  <c r="AC634" i="1"/>
  <c r="AB634" i="1"/>
  <c r="Z634" i="1"/>
  <c r="X634" i="1"/>
  <c r="V634" i="1"/>
  <c r="S634" i="1"/>
  <c r="BL633" i="1"/>
  <c r="BM633" i="1" s="1"/>
  <c r="AS632" i="1"/>
  <c r="BL632" i="1" s="1"/>
  <c r="BM632" i="1" s="1"/>
  <c r="BL631" i="1"/>
  <c r="BM631" i="1" s="1"/>
  <c r="BL630" i="1"/>
  <c r="BM630" i="1" s="1"/>
  <c r="BL629" i="1"/>
  <c r="BM629" i="1" s="1"/>
  <c r="BL628" i="1"/>
  <c r="BM628" i="1" s="1"/>
  <c r="AC627" i="1"/>
  <c r="AB627" i="1"/>
  <c r="Z627" i="1"/>
  <c r="X627" i="1"/>
  <c r="V627" i="1"/>
  <c r="S627" i="1"/>
  <c r="AS626" i="1"/>
  <c r="BL626" i="1" s="1"/>
  <c r="BM626" i="1" s="1"/>
  <c r="BL625" i="1"/>
  <c r="BM625" i="1" s="1"/>
  <c r="AS624" i="1"/>
  <c r="BL624" i="1" s="1"/>
  <c r="BM624" i="1" s="1"/>
  <c r="BL623" i="1"/>
  <c r="BM623" i="1" s="1"/>
  <c r="BL622" i="1"/>
  <c r="BM622" i="1" s="1"/>
  <c r="BL621" i="1"/>
  <c r="BM621" i="1" s="1"/>
  <c r="BL620" i="1"/>
  <c r="BM620" i="1" s="1"/>
  <c r="AS619" i="1"/>
  <c r="BL619" i="1" s="1"/>
  <c r="BM619" i="1" s="1"/>
  <c r="AS618" i="1"/>
  <c r="BL618" i="1" s="1"/>
  <c r="BM618" i="1" s="1"/>
  <c r="BL617" i="1"/>
  <c r="BM617" i="1" s="1"/>
  <c r="BL616" i="1"/>
  <c r="BM616" i="1" s="1"/>
  <c r="BL615" i="1"/>
  <c r="BM615" i="1" s="1"/>
  <c r="BL614" i="1"/>
  <c r="BM614" i="1" s="1"/>
  <c r="AS613" i="1"/>
  <c r="AG613" i="1"/>
  <c r="AC613" i="1"/>
  <c r="AB613" i="1"/>
  <c r="Z613" i="1"/>
  <c r="X613" i="1"/>
  <c r="V613" i="1"/>
  <c r="S613" i="1"/>
  <c r="AC612" i="1"/>
  <c r="AB612" i="1"/>
  <c r="Z612" i="1"/>
  <c r="X612" i="1"/>
  <c r="V612" i="1"/>
  <c r="S612" i="1"/>
  <c r="BL611" i="1"/>
  <c r="BM611" i="1" s="1"/>
  <c r="BL610" i="1"/>
  <c r="BM610" i="1" s="1"/>
  <c r="BL609" i="1"/>
  <c r="BM609" i="1" s="1"/>
  <c r="AB608" i="1"/>
  <c r="Z608" i="1"/>
  <c r="X608" i="1"/>
  <c r="V608" i="1"/>
  <c r="S608" i="1"/>
  <c r="BL607" i="1"/>
  <c r="BM607" i="1" s="1"/>
  <c r="BL606" i="1"/>
  <c r="BM606" i="1" s="1"/>
  <c r="AS605" i="1"/>
  <c r="AB605" i="1"/>
  <c r="Z605" i="1"/>
  <c r="X605" i="1"/>
  <c r="V605" i="1"/>
  <c r="S605" i="1"/>
  <c r="AB604" i="1"/>
  <c r="Z604" i="1"/>
  <c r="X604" i="1"/>
  <c r="V604" i="1"/>
  <c r="S604" i="1"/>
  <c r="BL603" i="1"/>
  <c r="BM603" i="1" s="1"/>
  <c r="BL602" i="1"/>
  <c r="BM602" i="1" s="1"/>
  <c r="AC601" i="1"/>
  <c r="AB601" i="1"/>
  <c r="Z601" i="1"/>
  <c r="X601" i="1"/>
  <c r="V601" i="1"/>
  <c r="S601" i="1"/>
  <c r="BL600" i="1"/>
  <c r="BM600" i="1" s="1"/>
  <c r="BL599" i="1"/>
  <c r="BM599" i="1" s="1"/>
  <c r="BL598" i="1"/>
  <c r="BM598" i="1" s="1"/>
  <c r="BL597" i="1"/>
  <c r="BM597" i="1" s="1"/>
  <c r="BL596" i="1"/>
  <c r="BM596" i="1" s="1"/>
  <c r="BL595" i="1"/>
  <c r="BM595" i="1" s="1"/>
  <c r="BL594" i="1"/>
  <c r="BM594" i="1" s="1"/>
  <c r="BL593" i="1"/>
  <c r="BM593" i="1" s="1"/>
  <c r="BL592" i="1"/>
  <c r="BM592" i="1" s="1"/>
  <c r="BL591" i="1"/>
  <c r="BM591" i="1" s="1"/>
  <c r="BL590" i="1"/>
  <c r="BM590" i="1" s="1"/>
  <c r="BL589" i="1"/>
  <c r="BM589" i="1" s="1"/>
  <c r="BL588" i="1"/>
  <c r="BM588" i="1" s="1"/>
  <c r="BL587" i="1"/>
  <c r="BM587" i="1" s="1"/>
  <c r="BL586" i="1"/>
  <c r="BM586" i="1" s="1"/>
  <c r="AB585" i="1"/>
  <c r="Z585" i="1"/>
  <c r="X585" i="1"/>
  <c r="V585" i="1"/>
  <c r="S585" i="1"/>
  <c r="BK584" i="1"/>
  <c r="BI584" i="1"/>
  <c r="BG584" i="1"/>
  <c r="BE584" i="1"/>
  <c r="BC584" i="1"/>
  <c r="BA584" i="1"/>
  <c r="AY584" i="1"/>
  <c r="AW584" i="1"/>
  <c r="AU584" i="1"/>
  <c r="AS584" i="1"/>
  <c r="AM584" i="1"/>
  <c r="AI584" i="1"/>
  <c r="AG584" i="1"/>
  <c r="AE584" i="1"/>
  <c r="AC584" i="1"/>
  <c r="AB584" i="1"/>
  <c r="Z584" i="1"/>
  <c r="X584" i="1"/>
  <c r="V584" i="1"/>
  <c r="S584" i="1"/>
  <c r="BL583" i="1"/>
  <c r="BM583" i="1" s="1"/>
  <c r="BL582" i="1"/>
  <c r="BM582" i="1" s="1"/>
  <c r="BL581" i="1"/>
  <c r="BM581" i="1" s="1"/>
  <c r="BL580" i="1"/>
  <c r="BM580" i="1" s="1"/>
  <c r="BL579" i="1"/>
  <c r="BM579" i="1" s="1"/>
  <c r="AS578" i="1"/>
  <c r="BL578" i="1" s="1"/>
  <c r="BM578" i="1" s="1"/>
  <c r="AS577" i="1"/>
  <c r="AB577" i="1"/>
  <c r="Z577" i="1"/>
  <c r="X577" i="1"/>
  <c r="V577" i="1"/>
  <c r="S577" i="1"/>
  <c r="BL576" i="1"/>
  <c r="BM576" i="1" s="1"/>
  <c r="BL575" i="1"/>
  <c r="BM575" i="1" s="1"/>
  <c r="BL574" i="1"/>
  <c r="BM574" i="1" s="1"/>
  <c r="AS573" i="1"/>
  <c r="AG573" i="1"/>
  <c r="AC573" i="1"/>
  <c r="AB573" i="1"/>
  <c r="Z573" i="1"/>
  <c r="X573" i="1"/>
  <c r="V573" i="1"/>
  <c r="S573" i="1"/>
  <c r="BL572" i="1"/>
  <c r="BM572" i="1" s="1"/>
  <c r="BL571" i="1"/>
  <c r="BM571" i="1" s="1"/>
  <c r="BL570" i="1"/>
  <c r="BM570" i="1" s="1"/>
  <c r="BL569" i="1"/>
  <c r="BM569" i="1" s="1"/>
  <c r="BL568" i="1"/>
  <c r="BM568" i="1" s="1"/>
  <c r="BL567" i="1"/>
  <c r="BM567" i="1" s="1"/>
  <c r="BL566" i="1"/>
  <c r="BM566" i="1" s="1"/>
  <c r="BL565" i="1"/>
  <c r="BM565" i="1" s="1"/>
  <c r="BL564" i="1"/>
  <c r="BM564" i="1" s="1"/>
  <c r="BL563" i="1"/>
  <c r="BM563" i="1" s="1"/>
  <c r="BL562" i="1"/>
  <c r="BM562" i="1" s="1"/>
  <c r="BL561" i="1"/>
  <c r="BM561" i="1" s="1"/>
  <c r="BL560" i="1"/>
  <c r="BM560" i="1" s="1"/>
  <c r="AS559" i="1"/>
  <c r="BL559" i="1" s="1"/>
  <c r="BM559" i="1" s="1"/>
  <c r="BL558" i="1"/>
  <c r="BM558" i="1" s="1"/>
  <c r="AS557" i="1"/>
  <c r="BL557" i="1" s="1"/>
  <c r="BM557" i="1" s="1"/>
  <c r="BL556" i="1"/>
  <c r="BM556" i="1" s="1"/>
  <c r="BL555" i="1"/>
  <c r="BM555" i="1" s="1"/>
  <c r="BL554" i="1"/>
  <c r="BM554" i="1" s="1"/>
  <c r="BL553" i="1"/>
  <c r="BM553" i="1" s="1"/>
  <c r="AS552" i="1"/>
  <c r="BL552" i="1" s="1"/>
  <c r="BM552" i="1" s="1"/>
  <c r="BL551" i="1"/>
  <c r="BM551" i="1" s="1"/>
  <c r="BL550" i="1"/>
  <c r="BM550" i="1" s="1"/>
  <c r="AS549" i="1"/>
  <c r="BL549" i="1" s="1"/>
  <c r="BM549" i="1" s="1"/>
  <c r="AB548" i="1"/>
  <c r="Z548" i="1"/>
  <c r="X548" i="1"/>
  <c r="V548" i="1"/>
  <c r="S548" i="1"/>
  <c r="BL547" i="1"/>
  <c r="BM547" i="1" s="1"/>
  <c r="AS546" i="1"/>
  <c r="BL546" i="1" s="1"/>
  <c r="BM546" i="1" s="1"/>
  <c r="BL545" i="1"/>
  <c r="BM545" i="1" s="1"/>
  <c r="BL544" i="1"/>
  <c r="BM544" i="1" s="1"/>
  <c r="BL543" i="1"/>
  <c r="BM543" i="1" s="1"/>
  <c r="BL542" i="1"/>
  <c r="BM542" i="1" s="1"/>
  <c r="BL541" i="1"/>
  <c r="BM541" i="1" s="1"/>
  <c r="BL540" i="1"/>
  <c r="BM540" i="1" s="1"/>
  <c r="AS539" i="1"/>
  <c r="BL539" i="1" s="1"/>
  <c r="BM539" i="1" s="1"/>
  <c r="BL538" i="1"/>
  <c r="BM538" i="1" s="1"/>
  <c r="BL537" i="1"/>
  <c r="BM537" i="1" s="1"/>
  <c r="BL536" i="1"/>
  <c r="BM536" i="1" s="1"/>
  <c r="AS535" i="1"/>
  <c r="AG535" i="1"/>
  <c r="AC535" i="1"/>
  <c r="AB535" i="1"/>
  <c r="Z535" i="1"/>
  <c r="X535" i="1"/>
  <c r="V535" i="1"/>
  <c r="S535" i="1"/>
  <c r="BL534" i="1"/>
  <c r="BM534" i="1" s="1"/>
  <c r="BL533" i="1"/>
  <c r="BM533" i="1" s="1"/>
  <c r="BL532" i="1"/>
  <c r="BM532" i="1" s="1"/>
  <c r="BL531" i="1"/>
  <c r="BM531" i="1" s="1"/>
  <c r="AS530" i="1"/>
  <c r="AC530" i="1"/>
  <c r="AB530" i="1"/>
  <c r="Z530" i="1"/>
  <c r="X530" i="1"/>
  <c r="V530" i="1"/>
  <c r="S530" i="1"/>
  <c r="AS529" i="1"/>
  <c r="BL529" i="1" s="1"/>
  <c r="BM529" i="1" s="1"/>
  <c r="BL528" i="1"/>
  <c r="BM528" i="1" s="1"/>
  <c r="BK527" i="1"/>
  <c r="BI527" i="1"/>
  <c r="BG527" i="1"/>
  <c r="BE527" i="1"/>
  <c r="BC527" i="1"/>
  <c r="BA527" i="1"/>
  <c r="AY527" i="1"/>
  <c r="AW527" i="1"/>
  <c r="AU527" i="1"/>
  <c r="AS527" i="1"/>
  <c r="AM527" i="1"/>
  <c r="AI527" i="1"/>
  <c r="AG527" i="1"/>
  <c r="AE527" i="1"/>
  <c r="AC527" i="1"/>
  <c r="AB527" i="1"/>
  <c r="Z527" i="1"/>
  <c r="X527" i="1"/>
  <c r="V527" i="1"/>
  <c r="S527" i="1"/>
  <c r="BK526" i="1"/>
  <c r="BI526" i="1"/>
  <c r="BG526" i="1"/>
  <c r="BE526" i="1"/>
  <c r="BC526" i="1"/>
  <c r="BA526" i="1"/>
  <c r="AY526" i="1"/>
  <c r="AW526" i="1"/>
  <c r="AU526" i="1"/>
  <c r="AS526" i="1"/>
  <c r="AM526" i="1"/>
  <c r="AI526" i="1"/>
  <c r="AG526" i="1"/>
  <c r="AE526" i="1"/>
  <c r="AC526" i="1"/>
  <c r="AB526" i="1"/>
  <c r="Z526" i="1"/>
  <c r="X526" i="1"/>
  <c r="V526" i="1"/>
  <c r="S526" i="1"/>
  <c r="AS525" i="1"/>
  <c r="AC525" i="1"/>
  <c r="AB525" i="1"/>
  <c r="Z525" i="1"/>
  <c r="X525" i="1"/>
  <c r="V525" i="1"/>
  <c r="S525" i="1"/>
  <c r="BL524" i="1"/>
  <c r="BM524" i="1" s="1"/>
  <c r="AS523" i="1"/>
  <c r="AC523" i="1"/>
  <c r="AB523" i="1"/>
  <c r="Z523" i="1"/>
  <c r="X523" i="1"/>
  <c r="V523" i="1"/>
  <c r="S523" i="1"/>
  <c r="BL522" i="1"/>
  <c r="BM522" i="1" s="1"/>
  <c r="BL521" i="1"/>
  <c r="BM521" i="1" s="1"/>
  <c r="BL520" i="1"/>
  <c r="BM520" i="1" s="1"/>
  <c r="BL519" i="1"/>
  <c r="BM519" i="1" s="1"/>
  <c r="BL518" i="1"/>
  <c r="BM518" i="1" s="1"/>
  <c r="AS517" i="1"/>
  <c r="AC517" i="1"/>
  <c r="AB517" i="1"/>
  <c r="Z517" i="1"/>
  <c r="X517" i="1"/>
  <c r="V517" i="1"/>
  <c r="S517" i="1"/>
  <c r="BL516" i="1"/>
  <c r="BM516" i="1" s="1"/>
  <c r="BL515" i="1"/>
  <c r="BM515" i="1" s="1"/>
  <c r="BL514" i="1"/>
  <c r="BM514" i="1" s="1"/>
  <c r="BL513" i="1"/>
  <c r="BM513" i="1" s="1"/>
  <c r="BL512" i="1"/>
  <c r="BM512" i="1" s="1"/>
  <c r="BL511" i="1"/>
  <c r="BM511" i="1" s="1"/>
  <c r="BL510" i="1"/>
  <c r="BM510" i="1" s="1"/>
  <c r="BL509" i="1"/>
  <c r="BM509" i="1" s="1"/>
  <c r="BL508" i="1"/>
  <c r="BM508" i="1" s="1"/>
  <c r="BL507" i="1"/>
  <c r="BM507" i="1" s="1"/>
  <c r="BL506" i="1"/>
  <c r="BM506" i="1" s="1"/>
  <c r="BL505" i="1"/>
  <c r="BM505" i="1" s="1"/>
  <c r="AB504" i="1"/>
  <c r="Z504" i="1"/>
  <c r="X504" i="1"/>
  <c r="V504" i="1"/>
  <c r="S504" i="1"/>
  <c r="AS503" i="1"/>
  <c r="BL503" i="1" s="1"/>
  <c r="BM503" i="1" s="1"/>
  <c r="BL502" i="1"/>
  <c r="BM502" i="1" s="1"/>
  <c r="BL501" i="1"/>
  <c r="BM501" i="1" s="1"/>
  <c r="BL500" i="1"/>
  <c r="BM500" i="1" s="1"/>
  <c r="BL499" i="1"/>
  <c r="BM499" i="1" s="1"/>
  <c r="AS498" i="1"/>
  <c r="BL498" i="1" s="1"/>
  <c r="BM498" i="1" s="1"/>
  <c r="BL497" i="1"/>
  <c r="BM497" i="1" s="1"/>
  <c r="BL496" i="1"/>
  <c r="BM496" i="1" s="1"/>
  <c r="AS495" i="1"/>
  <c r="BL495" i="1" s="1"/>
  <c r="BM495" i="1" s="1"/>
  <c r="BL494" i="1"/>
  <c r="BM494" i="1" s="1"/>
  <c r="BL493" i="1"/>
  <c r="BM493" i="1" s="1"/>
  <c r="BL492" i="1"/>
  <c r="BM492" i="1" s="1"/>
  <c r="BL491" i="1"/>
  <c r="BM491" i="1" s="1"/>
  <c r="BL490" i="1"/>
  <c r="BM490" i="1" s="1"/>
  <c r="BL489" i="1"/>
  <c r="BM489" i="1" s="1"/>
  <c r="BL488" i="1"/>
  <c r="BM488" i="1" s="1"/>
  <c r="BL487" i="1"/>
  <c r="BM487" i="1" s="1"/>
  <c r="BL486" i="1"/>
  <c r="BM486" i="1" s="1"/>
  <c r="BL485" i="1"/>
  <c r="BM485" i="1" s="1"/>
  <c r="BL484" i="1"/>
  <c r="BM484" i="1" s="1"/>
  <c r="BL483" i="1"/>
  <c r="BM483" i="1" s="1"/>
  <c r="AS482" i="1"/>
  <c r="BL482" i="1" s="1"/>
  <c r="BM482" i="1" s="1"/>
  <c r="BL481" i="1"/>
  <c r="BM481" i="1" s="1"/>
  <c r="AB480" i="1"/>
  <c r="Z480" i="1"/>
  <c r="X480" i="1"/>
  <c r="V480" i="1"/>
  <c r="S480" i="1"/>
  <c r="AS479" i="1"/>
  <c r="BL479" i="1" s="1"/>
  <c r="BM479" i="1" s="1"/>
  <c r="BL478" i="1"/>
  <c r="BM478" i="1" s="1"/>
  <c r="AS477" i="1"/>
  <c r="BL477" i="1" s="1"/>
  <c r="BM477" i="1" s="1"/>
  <c r="AS476" i="1"/>
  <c r="BL476" i="1" s="1"/>
  <c r="BM476" i="1" s="1"/>
  <c r="BL475" i="1"/>
  <c r="BM475" i="1" s="1"/>
  <c r="BL474" i="1"/>
  <c r="BM474" i="1" s="1"/>
  <c r="BL473" i="1"/>
  <c r="BM473" i="1" s="1"/>
  <c r="BL472" i="1"/>
  <c r="BM472" i="1" s="1"/>
  <c r="BL471" i="1"/>
  <c r="BM471" i="1" s="1"/>
  <c r="AS470" i="1"/>
  <c r="AC470" i="1"/>
  <c r="AB470" i="1"/>
  <c r="Z470" i="1"/>
  <c r="X470" i="1"/>
  <c r="V470" i="1"/>
  <c r="S470" i="1"/>
  <c r="AS469" i="1"/>
  <c r="AB469" i="1"/>
  <c r="Z469" i="1"/>
  <c r="X469" i="1"/>
  <c r="V469" i="1"/>
  <c r="S469" i="1"/>
  <c r="BL468" i="1"/>
  <c r="BM468" i="1" s="1"/>
  <c r="BL467" i="1"/>
  <c r="BM467" i="1" s="1"/>
  <c r="BL466" i="1"/>
  <c r="BM466" i="1" s="1"/>
  <c r="BL465" i="1"/>
  <c r="BM465" i="1" s="1"/>
  <c r="AS464" i="1"/>
  <c r="AC464" i="1"/>
  <c r="AB464" i="1"/>
  <c r="Z464" i="1"/>
  <c r="X464" i="1"/>
  <c r="V464" i="1"/>
  <c r="S464" i="1"/>
  <c r="AB463" i="1"/>
  <c r="Z463" i="1"/>
  <c r="X463" i="1"/>
  <c r="V463" i="1"/>
  <c r="S463" i="1"/>
  <c r="BL462" i="1"/>
  <c r="BM462" i="1" s="1"/>
  <c r="AS461" i="1"/>
  <c r="BL461" i="1" s="1"/>
  <c r="BM461" i="1" s="1"/>
  <c r="BL460" i="1"/>
  <c r="BM460" i="1" s="1"/>
  <c r="BL459" i="1"/>
  <c r="BM459" i="1" s="1"/>
  <c r="BL458" i="1"/>
  <c r="BM458" i="1" s="1"/>
  <c r="BL457" i="1"/>
  <c r="BM457" i="1" s="1"/>
  <c r="BL456" i="1"/>
  <c r="BM456" i="1" s="1"/>
  <c r="BL455" i="1"/>
  <c r="BM455" i="1" s="1"/>
  <c r="BL454" i="1"/>
  <c r="BM454" i="1" s="1"/>
  <c r="BL453" i="1"/>
  <c r="BM453" i="1" s="1"/>
  <c r="BK452" i="1"/>
  <c r="BI452" i="1"/>
  <c r="BG452" i="1"/>
  <c r="BE452" i="1"/>
  <c r="BC452" i="1"/>
  <c r="BA452" i="1"/>
  <c r="AY452" i="1"/>
  <c r="AW452" i="1"/>
  <c r="AU452" i="1"/>
  <c r="AS452" i="1"/>
  <c r="AM452" i="1"/>
  <c r="AI452" i="1"/>
  <c r="AG452" i="1"/>
  <c r="AE452" i="1"/>
  <c r="AC452" i="1"/>
  <c r="AB452" i="1"/>
  <c r="Z452" i="1"/>
  <c r="X452" i="1"/>
  <c r="V452" i="1"/>
  <c r="S452" i="1"/>
  <c r="BL451" i="1"/>
  <c r="BM451" i="1" s="1"/>
  <c r="BL450" i="1"/>
  <c r="BM450" i="1" s="1"/>
  <c r="AS449" i="1"/>
  <c r="BL449" i="1" s="1"/>
  <c r="BM449" i="1" s="1"/>
  <c r="BL448" i="1"/>
  <c r="BM448" i="1" s="1"/>
  <c r="BL447" i="1"/>
  <c r="BM447" i="1" s="1"/>
  <c r="BL446" i="1"/>
  <c r="BM446" i="1" s="1"/>
  <c r="BL445" i="1"/>
  <c r="BM445" i="1" s="1"/>
  <c r="BL444" i="1"/>
  <c r="BM444" i="1" s="1"/>
  <c r="AS443" i="1"/>
  <c r="AC443" i="1"/>
  <c r="AB443" i="1"/>
  <c r="Z443" i="1"/>
  <c r="X443" i="1"/>
  <c r="V443" i="1"/>
  <c r="S443" i="1"/>
  <c r="BL442" i="1"/>
  <c r="BM442" i="1" s="1"/>
  <c r="BL441" i="1"/>
  <c r="BM441" i="1" s="1"/>
  <c r="BL440" i="1"/>
  <c r="BM440" i="1" s="1"/>
  <c r="BL439" i="1"/>
  <c r="BM439" i="1" s="1"/>
  <c r="AS438" i="1"/>
  <c r="BL438" i="1" s="1"/>
  <c r="BM438" i="1" s="1"/>
  <c r="BL437" i="1"/>
  <c r="BM437" i="1" s="1"/>
  <c r="BL436" i="1"/>
  <c r="BM436" i="1" s="1"/>
  <c r="BL435" i="1"/>
  <c r="BM435" i="1" s="1"/>
  <c r="BL434" i="1"/>
  <c r="BM434" i="1" s="1"/>
  <c r="BL433" i="1"/>
  <c r="BM433" i="1" s="1"/>
  <c r="AS432" i="1"/>
  <c r="AC432" i="1"/>
  <c r="AB432" i="1"/>
  <c r="Z432" i="1"/>
  <c r="X432" i="1"/>
  <c r="V432" i="1"/>
  <c r="S432" i="1"/>
  <c r="AB431" i="1"/>
  <c r="Z431" i="1"/>
  <c r="X431" i="1"/>
  <c r="V431" i="1"/>
  <c r="S431" i="1"/>
  <c r="BL430" i="1"/>
  <c r="BM430" i="1" s="1"/>
  <c r="AS429" i="1"/>
  <c r="BL429" i="1" s="1"/>
  <c r="BM429" i="1" s="1"/>
  <c r="AS428" i="1"/>
  <c r="AB428" i="1"/>
  <c r="Z428" i="1"/>
  <c r="X428" i="1"/>
  <c r="V428" i="1"/>
  <c r="S428" i="1"/>
  <c r="BL427" i="1"/>
  <c r="BM427" i="1" s="1"/>
  <c r="AS426" i="1"/>
  <c r="AB426" i="1"/>
  <c r="Z426" i="1"/>
  <c r="X426" i="1"/>
  <c r="V426" i="1"/>
  <c r="S426" i="1"/>
  <c r="AB425" i="1"/>
  <c r="Z425" i="1"/>
  <c r="X425" i="1"/>
  <c r="V425" i="1"/>
  <c r="S425" i="1"/>
  <c r="AC424" i="1"/>
  <c r="BL424" i="1" s="1"/>
  <c r="BM424" i="1" s="1"/>
  <c r="BL423" i="1"/>
  <c r="BM423" i="1" s="1"/>
  <c r="BL422" i="1"/>
  <c r="BM422" i="1" s="1"/>
  <c r="BL421" i="1"/>
  <c r="BM421" i="1" s="1"/>
  <c r="AS420" i="1"/>
  <c r="AG420" i="1"/>
  <c r="AC420" i="1"/>
  <c r="AB420" i="1"/>
  <c r="Z420" i="1"/>
  <c r="X420" i="1"/>
  <c r="V420" i="1"/>
  <c r="S420" i="1"/>
  <c r="BL419" i="1"/>
  <c r="BM419" i="1" s="1"/>
  <c r="BL418" i="1"/>
  <c r="BM418" i="1" s="1"/>
  <c r="BL417" i="1"/>
  <c r="BM417" i="1" s="1"/>
  <c r="BL416" i="1"/>
  <c r="BM416" i="1" s="1"/>
  <c r="BL415" i="1"/>
  <c r="BM415" i="1" s="1"/>
  <c r="BL414" i="1"/>
  <c r="BM414" i="1" s="1"/>
  <c r="BL413" i="1"/>
  <c r="BM413" i="1" s="1"/>
  <c r="BL412" i="1"/>
  <c r="BM412" i="1" s="1"/>
  <c r="BL411" i="1"/>
  <c r="BM411" i="1" s="1"/>
  <c r="AS410" i="1"/>
  <c r="BL410" i="1" s="1"/>
  <c r="BM410" i="1" s="1"/>
  <c r="BL409" i="1"/>
  <c r="BM409" i="1" s="1"/>
  <c r="BL408" i="1"/>
  <c r="BM408" i="1" s="1"/>
  <c r="BL407" i="1"/>
  <c r="BM407" i="1" s="1"/>
  <c r="BL406" i="1"/>
  <c r="BM406" i="1" s="1"/>
  <c r="BL405" i="1"/>
  <c r="BM405" i="1" s="1"/>
  <c r="BL404" i="1"/>
  <c r="BM404" i="1" s="1"/>
  <c r="AS403" i="1"/>
  <c r="BL403" i="1" s="1"/>
  <c r="BM403" i="1" s="1"/>
  <c r="AS402" i="1"/>
  <c r="BL402" i="1" s="1"/>
  <c r="BM402" i="1" s="1"/>
  <c r="AB401" i="1"/>
  <c r="Z401" i="1"/>
  <c r="X401" i="1"/>
  <c r="V401" i="1"/>
  <c r="S401" i="1"/>
  <c r="AS400" i="1"/>
  <c r="BL400" i="1" s="1"/>
  <c r="BM400" i="1" s="1"/>
  <c r="BL399" i="1"/>
  <c r="BM399" i="1" s="1"/>
  <c r="BK398" i="1"/>
  <c r="BI398" i="1"/>
  <c r="BG398" i="1"/>
  <c r="BE398" i="1"/>
  <c r="BC398" i="1"/>
  <c r="BA398" i="1"/>
  <c r="AY398" i="1"/>
  <c r="AW398" i="1"/>
  <c r="AU398" i="1"/>
  <c r="AS398" i="1"/>
  <c r="AM398" i="1"/>
  <c r="AI398" i="1"/>
  <c r="AG398" i="1"/>
  <c r="AE398" i="1"/>
  <c r="AC398" i="1"/>
  <c r="AB398" i="1"/>
  <c r="Z398" i="1"/>
  <c r="X398" i="1"/>
  <c r="V398" i="1"/>
  <c r="S398" i="1"/>
  <c r="AS397" i="1"/>
  <c r="AB397" i="1"/>
  <c r="Z397" i="1"/>
  <c r="X397" i="1"/>
  <c r="V397" i="1"/>
  <c r="S397" i="1"/>
  <c r="BL396" i="1"/>
  <c r="BM396" i="1" s="1"/>
  <c r="BL395" i="1"/>
  <c r="BM395" i="1" s="1"/>
  <c r="BL394" i="1"/>
  <c r="BM394" i="1" s="1"/>
  <c r="BL393" i="1"/>
  <c r="BM393" i="1" s="1"/>
  <c r="AS392" i="1"/>
  <c r="AC392" i="1"/>
  <c r="AB392" i="1"/>
  <c r="Z392" i="1"/>
  <c r="X392" i="1"/>
  <c r="V392" i="1"/>
  <c r="S392" i="1"/>
  <c r="BL391" i="1"/>
  <c r="BM391" i="1" s="1"/>
  <c r="BK390" i="1"/>
  <c r="BI390" i="1"/>
  <c r="BG390" i="1"/>
  <c r="BE390" i="1"/>
  <c r="BC390" i="1"/>
  <c r="BA390" i="1"/>
  <c r="AY390" i="1"/>
  <c r="AW390" i="1"/>
  <c r="AU390" i="1"/>
  <c r="AS390" i="1"/>
  <c r="AM390" i="1"/>
  <c r="AI390" i="1"/>
  <c r="AG390" i="1"/>
  <c r="AE390" i="1"/>
  <c r="AC390" i="1"/>
  <c r="AB390" i="1"/>
  <c r="Z390" i="1"/>
  <c r="X390" i="1"/>
  <c r="V390" i="1"/>
  <c r="S390" i="1"/>
  <c r="BL389" i="1"/>
  <c r="BM389" i="1" s="1"/>
  <c r="BL388" i="1"/>
  <c r="BM388" i="1" s="1"/>
  <c r="AS387" i="1"/>
  <c r="AG387" i="1"/>
  <c r="AC387" i="1"/>
  <c r="AB387" i="1"/>
  <c r="Z387" i="1"/>
  <c r="X387" i="1"/>
  <c r="V387" i="1"/>
  <c r="S387" i="1"/>
  <c r="BL386" i="1"/>
  <c r="BM386" i="1" s="1"/>
  <c r="BL385" i="1"/>
  <c r="BM385" i="1" s="1"/>
  <c r="BL384" i="1"/>
  <c r="BM384" i="1" s="1"/>
  <c r="AC383" i="1"/>
  <c r="AB383" i="1"/>
  <c r="Z383" i="1"/>
  <c r="X383" i="1"/>
  <c r="V383" i="1"/>
  <c r="S383" i="1"/>
  <c r="AB382" i="1"/>
  <c r="Z382" i="1"/>
  <c r="X382" i="1"/>
  <c r="V382" i="1"/>
  <c r="S382" i="1"/>
  <c r="BL381" i="1"/>
  <c r="BM381" i="1" s="1"/>
  <c r="AS380" i="1"/>
  <c r="BL380" i="1" s="1"/>
  <c r="BM380" i="1" s="1"/>
  <c r="BK379" i="1"/>
  <c r="BI379" i="1"/>
  <c r="BG379" i="1"/>
  <c r="BE379" i="1"/>
  <c r="BC379" i="1"/>
  <c r="BA379" i="1"/>
  <c r="AY379" i="1"/>
  <c r="AW379" i="1"/>
  <c r="AU379" i="1"/>
  <c r="AS379" i="1"/>
  <c r="AM379" i="1"/>
  <c r="AI379" i="1"/>
  <c r="AG379" i="1"/>
  <c r="AE379" i="1"/>
  <c r="AC379" i="1"/>
  <c r="AB379" i="1"/>
  <c r="Z379" i="1"/>
  <c r="X379" i="1"/>
  <c r="V379" i="1"/>
  <c r="S379" i="1"/>
  <c r="BL378" i="1"/>
  <c r="BM378" i="1" s="1"/>
  <c r="AS377" i="1"/>
  <c r="AB377" i="1"/>
  <c r="Z377" i="1"/>
  <c r="X377" i="1"/>
  <c r="V377" i="1"/>
  <c r="S377" i="1"/>
  <c r="AS376" i="1"/>
  <c r="AB376" i="1"/>
  <c r="Z376" i="1"/>
  <c r="X376" i="1"/>
  <c r="V376" i="1"/>
  <c r="S376" i="1"/>
  <c r="AB375" i="1"/>
  <c r="Z375" i="1"/>
  <c r="X375" i="1"/>
  <c r="V375" i="1"/>
  <c r="S375" i="1"/>
  <c r="BL374" i="1"/>
  <c r="BM374" i="1" s="1"/>
  <c r="AB373" i="1"/>
  <c r="Z373" i="1"/>
  <c r="X373" i="1"/>
  <c r="V373" i="1"/>
  <c r="S373" i="1"/>
  <c r="BL372" i="1"/>
  <c r="BM372" i="1" s="1"/>
  <c r="BL371" i="1"/>
  <c r="BM371" i="1" s="1"/>
  <c r="BK370" i="1"/>
  <c r="BI370" i="1"/>
  <c r="BG370" i="1"/>
  <c r="BE370" i="1"/>
  <c r="BC370" i="1"/>
  <c r="BA370" i="1"/>
  <c r="AY370" i="1"/>
  <c r="AW370" i="1"/>
  <c r="AU370" i="1"/>
  <c r="AS370" i="1"/>
  <c r="AM370" i="1"/>
  <c r="AI370" i="1"/>
  <c r="AG370" i="1"/>
  <c r="AE370" i="1"/>
  <c r="AC370" i="1"/>
  <c r="S370" i="1"/>
  <c r="BL369" i="1"/>
  <c r="BM369" i="1" s="1"/>
  <c r="BL368" i="1"/>
  <c r="BM368" i="1" s="1"/>
  <c r="AB367" i="1"/>
  <c r="Z367" i="1"/>
  <c r="X367" i="1"/>
  <c r="V367" i="1"/>
  <c r="S367" i="1"/>
  <c r="AS366" i="1"/>
  <c r="AB366" i="1"/>
  <c r="Z366" i="1"/>
  <c r="X366" i="1"/>
  <c r="V366" i="1"/>
  <c r="S366" i="1"/>
  <c r="BL365" i="1"/>
  <c r="BM365" i="1" s="1"/>
  <c r="AS364" i="1"/>
  <c r="AB364" i="1"/>
  <c r="Z364" i="1"/>
  <c r="X364" i="1"/>
  <c r="V364" i="1"/>
  <c r="S364" i="1"/>
  <c r="BL363" i="1"/>
  <c r="BM363" i="1" s="1"/>
  <c r="AS362" i="1"/>
  <c r="BL362" i="1" s="1"/>
  <c r="BM362" i="1" s="1"/>
  <c r="BL361" i="1"/>
  <c r="BM361" i="1" s="1"/>
  <c r="BL360" i="1"/>
  <c r="BM360" i="1" s="1"/>
  <c r="BL359" i="1"/>
  <c r="BM359" i="1" s="1"/>
  <c r="BL358" i="1"/>
  <c r="BM358" i="1" s="1"/>
  <c r="BL357" i="1"/>
  <c r="BM357" i="1" s="1"/>
  <c r="BL356" i="1"/>
  <c r="BM356" i="1" s="1"/>
  <c r="BL355" i="1"/>
  <c r="BM355" i="1" s="1"/>
  <c r="AS354" i="1"/>
  <c r="BL354" i="1" s="1"/>
  <c r="BM354" i="1" s="1"/>
  <c r="BL353" i="1"/>
  <c r="BM353" i="1" s="1"/>
  <c r="BL352" i="1"/>
  <c r="BM352" i="1" s="1"/>
  <c r="AS351" i="1"/>
  <c r="BL351" i="1" s="1"/>
  <c r="BM351" i="1" s="1"/>
  <c r="BL350" i="1"/>
  <c r="BM350" i="1" s="1"/>
  <c r="BL349" i="1"/>
  <c r="BM349" i="1" s="1"/>
  <c r="BL348" i="1"/>
  <c r="BM348" i="1" s="1"/>
  <c r="AB347" i="1"/>
  <c r="Z347" i="1"/>
  <c r="X347" i="1"/>
  <c r="V347" i="1"/>
  <c r="S347" i="1"/>
  <c r="BL346" i="1"/>
  <c r="BM346" i="1" s="1"/>
  <c r="BL345" i="1"/>
  <c r="BM345" i="1" s="1"/>
  <c r="AB344" i="1"/>
  <c r="Z344" i="1"/>
  <c r="X344" i="1"/>
  <c r="V344" i="1"/>
  <c r="S344" i="1"/>
  <c r="BL343" i="1"/>
  <c r="BM343" i="1" s="1"/>
  <c r="AS342" i="1"/>
  <c r="AB342" i="1"/>
  <c r="Z342" i="1"/>
  <c r="X342" i="1"/>
  <c r="V342" i="1"/>
  <c r="S342" i="1"/>
  <c r="AS341" i="1"/>
  <c r="BL341" i="1" s="1"/>
  <c r="BM341" i="1" s="1"/>
  <c r="BL340" i="1"/>
  <c r="BM340" i="1" s="1"/>
  <c r="BL339" i="1"/>
  <c r="BM339" i="1" s="1"/>
  <c r="BL338" i="1"/>
  <c r="BM338" i="1" s="1"/>
  <c r="BL337" i="1"/>
  <c r="BM337" i="1" s="1"/>
  <c r="AS336" i="1"/>
  <c r="AB336" i="1"/>
  <c r="Z336" i="1"/>
  <c r="X336" i="1"/>
  <c r="V336" i="1"/>
  <c r="S336" i="1"/>
  <c r="AS335" i="1"/>
  <c r="AB335" i="1"/>
  <c r="Z335" i="1"/>
  <c r="X335" i="1"/>
  <c r="V335" i="1"/>
  <c r="S335" i="1"/>
  <c r="BK334" i="1"/>
  <c r="BI334" i="1"/>
  <c r="BG334" i="1"/>
  <c r="BE334" i="1"/>
  <c r="BC334" i="1"/>
  <c r="BA334" i="1"/>
  <c r="AY334" i="1"/>
  <c r="AW334" i="1"/>
  <c r="AU334" i="1"/>
  <c r="AS334" i="1"/>
  <c r="AM334" i="1"/>
  <c r="AI334" i="1"/>
  <c r="AG334" i="1"/>
  <c r="AE334" i="1"/>
  <c r="AC334" i="1"/>
  <c r="AB334" i="1"/>
  <c r="Z334" i="1"/>
  <c r="X334" i="1"/>
  <c r="V334" i="1"/>
  <c r="S334" i="1"/>
  <c r="BL333" i="1"/>
  <c r="BM333" i="1" s="1"/>
  <c r="BL332" i="1"/>
  <c r="BM332" i="1" s="1"/>
  <c r="BL331" i="1"/>
  <c r="BM331" i="1" s="1"/>
  <c r="BL330" i="1"/>
  <c r="BM330" i="1" s="1"/>
  <c r="BL329" i="1"/>
  <c r="BM329" i="1" s="1"/>
  <c r="BL328" i="1"/>
  <c r="BM328" i="1" s="1"/>
  <c r="BL327" i="1"/>
  <c r="BM327" i="1" s="1"/>
  <c r="BL326" i="1"/>
  <c r="BM326" i="1" s="1"/>
  <c r="AS325" i="1"/>
  <c r="AB325" i="1"/>
  <c r="Z325" i="1"/>
  <c r="X325" i="1"/>
  <c r="V325" i="1"/>
  <c r="S325" i="1"/>
  <c r="BL324" i="1"/>
  <c r="BM324" i="1" s="1"/>
  <c r="BL323" i="1"/>
  <c r="BM323" i="1" s="1"/>
  <c r="AS322" i="1"/>
  <c r="BL322" i="1" s="1"/>
  <c r="BM322" i="1" s="1"/>
  <c r="BL321" i="1"/>
  <c r="BM321" i="1" s="1"/>
  <c r="BL320" i="1"/>
  <c r="BM320" i="1" s="1"/>
  <c r="AS319" i="1"/>
  <c r="AB319" i="1"/>
  <c r="Z319" i="1"/>
  <c r="X319" i="1"/>
  <c r="V319" i="1"/>
  <c r="S319" i="1"/>
  <c r="BL318" i="1"/>
  <c r="BM318" i="1" s="1"/>
  <c r="BL317" i="1"/>
  <c r="BM317" i="1" s="1"/>
  <c r="BL316" i="1"/>
  <c r="BM316" i="1" s="1"/>
  <c r="BL315" i="1"/>
  <c r="BM315" i="1" s="1"/>
  <c r="BL314" i="1"/>
  <c r="BM314" i="1" s="1"/>
  <c r="BL313" i="1"/>
  <c r="BM313" i="1" s="1"/>
  <c r="BL312" i="1"/>
  <c r="BM312" i="1" s="1"/>
  <c r="BL311" i="1"/>
  <c r="BM311" i="1" s="1"/>
  <c r="BK310" i="1"/>
  <c r="BI310" i="1"/>
  <c r="BG310" i="1"/>
  <c r="BE310" i="1"/>
  <c r="BC310" i="1"/>
  <c r="BA310" i="1"/>
  <c r="AY310" i="1"/>
  <c r="AW310" i="1"/>
  <c r="AU310" i="1"/>
  <c r="AS310" i="1"/>
  <c r="AM310" i="1"/>
  <c r="AI310" i="1"/>
  <c r="AG310" i="1"/>
  <c r="AE310" i="1"/>
  <c r="AC310" i="1"/>
  <c r="AB310" i="1"/>
  <c r="Z310" i="1"/>
  <c r="X310" i="1"/>
  <c r="V310" i="1"/>
  <c r="S310" i="1"/>
  <c r="BL309" i="1"/>
  <c r="BM309" i="1" s="1"/>
  <c r="AB308" i="1"/>
  <c r="Z308" i="1"/>
  <c r="X308" i="1"/>
  <c r="V308" i="1"/>
  <c r="S308" i="1"/>
  <c r="BL307" i="1"/>
  <c r="BM307" i="1" s="1"/>
  <c r="AS306" i="1"/>
  <c r="BL306" i="1" s="1"/>
  <c r="BM306" i="1" s="1"/>
  <c r="BL305" i="1"/>
  <c r="BM305" i="1" s="1"/>
  <c r="BL304" i="1"/>
  <c r="BM304" i="1" s="1"/>
  <c r="BL303" i="1"/>
  <c r="BM303" i="1" s="1"/>
  <c r="BL302" i="1"/>
  <c r="BM302" i="1" s="1"/>
  <c r="BL301" i="1"/>
  <c r="BM301" i="1" s="1"/>
  <c r="BL300" i="1"/>
  <c r="BM300" i="1" s="1"/>
  <c r="BL299" i="1"/>
  <c r="BM299" i="1" s="1"/>
  <c r="BL298" i="1"/>
  <c r="BM298" i="1" s="1"/>
  <c r="AB297" i="1"/>
  <c r="Z297" i="1"/>
  <c r="X297" i="1"/>
  <c r="V297" i="1"/>
  <c r="S297" i="1"/>
  <c r="BL296" i="1"/>
  <c r="BM296" i="1" s="1"/>
  <c r="AB295" i="1"/>
  <c r="Z295" i="1"/>
  <c r="X295" i="1"/>
  <c r="V295" i="1"/>
  <c r="S295" i="1"/>
  <c r="AS294" i="1"/>
  <c r="AC294" i="1"/>
  <c r="AB294" i="1"/>
  <c r="Z294" i="1"/>
  <c r="X294" i="1"/>
  <c r="V294" i="1"/>
  <c r="S294" i="1"/>
  <c r="BL293" i="1"/>
  <c r="BM293" i="1" s="1"/>
  <c r="BL292" i="1"/>
  <c r="BM292" i="1" s="1"/>
  <c r="BL291" i="1"/>
  <c r="BM291" i="1" s="1"/>
  <c r="BL290" i="1"/>
  <c r="BM290" i="1" s="1"/>
  <c r="BL289" i="1"/>
  <c r="BM289" i="1" s="1"/>
  <c r="BL288" i="1"/>
  <c r="BM288" i="1" s="1"/>
  <c r="BL287" i="1"/>
  <c r="BM287" i="1" s="1"/>
  <c r="BL286" i="1"/>
  <c r="BM286" i="1" s="1"/>
  <c r="BL285" i="1"/>
  <c r="BM285" i="1" s="1"/>
  <c r="BL284" i="1"/>
  <c r="BM284" i="1" s="1"/>
  <c r="AC283" i="1"/>
  <c r="AB283" i="1"/>
  <c r="Z283" i="1"/>
  <c r="X283" i="1"/>
  <c r="V283" i="1"/>
  <c r="S283" i="1"/>
  <c r="BL282" i="1"/>
  <c r="BM282" i="1" s="1"/>
  <c r="BL281" i="1"/>
  <c r="BM281" i="1" s="1"/>
  <c r="AS280" i="1"/>
  <c r="BL280" i="1" s="1"/>
  <c r="BM280" i="1" s="1"/>
  <c r="BL279" i="1"/>
  <c r="BM279" i="1" s="1"/>
  <c r="AB278" i="1"/>
  <c r="Z278" i="1"/>
  <c r="X278" i="1"/>
  <c r="V278" i="1"/>
  <c r="S278" i="1"/>
  <c r="AS277" i="1"/>
  <c r="BL277" i="1" s="1"/>
  <c r="BM277" i="1" s="1"/>
  <c r="BL276" i="1"/>
  <c r="BM276" i="1" s="1"/>
  <c r="BL275" i="1"/>
  <c r="BM275" i="1" s="1"/>
  <c r="AS274" i="1"/>
  <c r="AB274" i="1"/>
  <c r="Z274" i="1"/>
  <c r="X274" i="1"/>
  <c r="V274" i="1"/>
  <c r="S274" i="1"/>
  <c r="BL273" i="1"/>
  <c r="BM273" i="1" s="1"/>
  <c r="AS272" i="1"/>
  <c r="BL272" i="1" s="1"/>
  <c r="BM272" i="1" s="1"/>
  <c r="BL271" i="1"/>
  <c r="BM271" i="1" s="1"/>
  <c r="BL270" i="1"/>
  <c r="BM270" i="1" s="1"/>
  <c r="BL269" i="1"/>
  <c r="BM269" i="1" s="1"/>
  <c r="BL268" i="1"/>
  <c r="BM268" i="1" s="1"/>
  <c r="BL267" i="1"/>
  <c r="BM267" i="1" s="1"/>
  <c r="BL266" i="1"/>
  <c r="BM266" i="1" s="1"/>
  <c r="BL265" i="1"/>
  <c r="BM265" i="1" s="1"/>
  <c r="BL264" i="1"/>
  <c r="BM264" i="1" s="1"/>
  <c r="BL263" i="1"/>
  <c r="BM263" i="1" s="1"/>
  <c r="AS262" i="1"/>
  <c r="AG262" i="1"/>
  <c r="AC262" i="1"/>
  <c r="AB262" i="1"/>
  <c r="Z262" i="1"/>
  <c r="X262" i="1"/>
  <c r="V262" i="1"/>
  <c r="S262" i="1"/>
  <c r="BL261" i="1"/>
  <c r="BM261" i="1" s="1"/>
  <c r="BL260" i="1"/>
  <c r="BM260" i="1" s="1"/>
  <c r="BL259" i="1"/>
  <c r="BM259" i="1" s="1"/>
  <c r="AB258" i="1"/>
  <c r="Z258" i="1"/>
  <c r="X258" i="1"/>
  <c r="V258" i="1"/>
  <c r="S258" i="1"/>
  <c r="BL257" i="1"/>
  <c r="BM257" i="1" s="1"/>
  <c r="BL256" i="1"/>
  <c r="BM256" i="1" s="1"/>
  <c r="AC255" i="1"/>
  <c r="AB255" i="1"/>
  <c r="Z255" i="1"/>
  <c r="X255" i="1"/>
  <c r="V255" i="1"/>
  <c r="S255" i="1"/>
  <c r="AS254" i="1"/>
  <c r="AG254" i="1"/>
  <c r="AC254" i="1"/>
  <c r="AB254" i="1"/>
  <c r="Z254" i="1"/>
  <c r="X254" i="1"/>
  <c r="V254" i="1"/>
  <c r="S254" i="1"/>
  <c r="BL253" i="1"/>
  <c r="BM253" i="1" s="1"/>
  <c r="BL252" i="1"/>
  <c r="BM252" i="1" s="1"/>
  <c r="BL251" i="1"/>
  <c r="BM251" i="1" s="1"/>
  <c r="BL250" i="1"/>
  <c r="BM250" i="1" s="1"/>
  <c r="BL249" i="1"/>
  <c r="BM249" i="1" s="1"/>
  <c r="AS248" i="1"/>
  <c r="AC248" i="1"/>
  <c r="AB248" i="1"/>
  <c r="Z248" i="1"/>
  <c r="X248" i="1"/>
  <c r="V248" i="1"/>
  <c r="S248" i="1"/>
  <c r="BL247" i="1"/>
  <c r="BM247" i="1" s="1"/>
  <c r="BL246" i="1"/>
  <c r="BM246" i="1" s="1"/>
  <c r="BL245" i="1"/>
  <c r="BM245" i="1" s="1"/>
  <c r="BL244" i="1"/>
  <c r="BM244" i="1" s="1"/>
  <c r="BL243" i="1"/>
  <c r="BM243" i="1" s="1"/>
  <c r="AS242" i="1"/>
  <c r="AB242" i="1"/>
  <c r="Z242" i="1"/>
  <c r="X242" i="1"/>
  <c r="V242" i="1"/>
  <c r="S242" i="1"/>
  <c r="AS241" i="1"/>
  <c r="BL241" i="1" s="1"/>
  <c r="BM241" i="1" s="1"/>
  <c r="BL240" i="1"/>
  <c r="BM240" i="1" s="1"/>
  <c r="BL239" i="1"/>
  <c r="BM239" i="1" s="1"/>
  <c r="BL238" i="1"/>
  <c r="BM238" i="1" s="1"/>
  <c r="BL237" i="1"/>
  <c r="BM237" i="1" s="1"/>
  <c r="BL236" i="1"/>
  <c r="BM236" i="1" s="1"/>
  <c r="AS235" i="1"/>
  <c r="BL235" i="1" s="1"/>
  <c r="BM235" i="1" s="1"/>
  <c r="AS234" i="1"/>
  <c r="AB234" i="1"/>
  <c r="Z234" i="1"/>
  <c r="X234" i="1"/>
  <c r="V234" i="1"/>
  <c r="S234" i="1"/>
  <c r="BL233" i="1"/>
  <c r="BM233" i="1" s="1"/>
  <c r="AB232" i="1"/>
  <c r="Z232" i="1"/>
  <c r="X232" i="1"/>
  <c r="V232" i="1"/>
  <c r="S232" i="1"/>
  <c r="AS231" i="1"/>
  <c r="AB231" i="1"/>
  <c r="Z231" i="1"/>
  <c r="X231" i="1"/>
  <c r="V231" i="1"/>
  <c r="S231" i="1"/>
  <c r="BL230" i="1"/>
  <c r="BM230" i="1" s="1"/>
  <c r="BL229" i="1"/>
  <c r="BM229" i="1" s="1"/>
  <c r="BL228" i="1"/>
  <c r="BM228" i="1" s="1"/>
  <c r="BL227" i="1"/>
  <c r="BM227" i="1" s="1"/>
  <c r="BK226" i="1"/>
  <c r="BI226" i="1"/>
  <c r="BG226" i="1"/>
  <c r="BE226" i="1"/>
  <c r="BC226" i="1"/>
  <c r="BA226" i="1"/>
  <c r="AY226" i="1"/>
  <c r="AW226" i="1"/>
  <c r="AU226" i="1"/>
  <c r="AS226" i="1"/>
  <c r="AM226" i="1"/>
  <c r="AI226" i="1"/>
  <c r="AG226" i="1"/>
  <c r="AE226" i="1"/>
  <c r="AC226" i="1"/>
  <c r="AB226" i="1"/>
  <c r="Z226" i="1"/>
  <c r="X226" i="1"/>
  <c r="V226" i="1"/>
  <c r="S226" i="1"/>
  <c r="BL225" i="1"/>
  <c r="BM225" i="1" s="1"/>
  <c r="BL224" i="1"/>
  <c r="BM224" i="1" s="1"/>
  <c r="AS223" i="1"/>
  <c r="BL223" i="1" s="1"/>
  <c r="BM223" i="1" s="1"/>
  <c r="BL222" i="1"/>
  <c r="BM222" i="1" s="1"/>
  <c r="AB221" i="1"/>
  <c r="Z221" i="1"/>
  <c r="X221" i="1"/>
  <c r="V221" i="1"/>
  <c r="S221" i="1"/>
  <c r="BL220" i="1"/>
  <c r="BM220" i="1" s="1"/>
  <c r="AB219" i="1"/>
  <c r="Z219" i="1"/>
  <c r="X219" i="1"/>
  <c r="V219" i="1"/>
  <c r="S219" i="1"/>
  <c r="BL218" i="1"/>
  <c r="BM218" i="1" s="1"/>
  <c r="AB217" i="1"/>
  <c r="Z217" i="1"/>
  <c r="X217" i="1"/>
  <c r="V217" i="1"/>
  <c r="S217" i="1"/>
  <c r="BL216" i="1"/>
  <c r="BM216" i="1" s="1"/>
  <c r="BL215" i="1"/>
  <c r="BM215" i="1" s="1"/>
  <c r="BL214" i="1"/>
  <c r="BM214" i="1" s="1"/>
  <c r="BL213" i="1"/>
  <c r="BM213" i="1" s="1"/>
  <c r="BL212" i="1"/>
  <c r="BM212" i="1" s="1"/>
  <c r="BL211" i="1"/>
  <c r="BM211" i="1" s="1"/>
  <c r="BL210" i="1"/>
  <c r="BM210" i="1" s="1"/>
  <c r="AB209" i="1"/>
  <c r="Z209" i="1"/>
  <c r="X209" i="1"/>
  <c r="V209" i="1"/>
  <c r="S209" i="1"/>
  <c r="BL208" i="1"/>
  <c r="BM208" i="1" s="1"/>
  <c r="AS207" i="1"/>
  <c r="AB207" i="1"/>
  <c r="Z207" i="1"/>
  <c r="X207" i="1"/>
  <c r="V207" i="1"/>
  <c r="S207" i="1"/>
  <c r="BL206" i="1"/>
  <c r="BM206" i="1" s="1"/>
  <c r="AS205" i="1"/>
  <c r="AB205" i="1"/>
  <c r="Z205" i="1"/>
  <c r="X205" i="1"/>
  <c r="V205" i="1"/>
  <c r="S205" i="1"/>
  <c r="BL204" i="1"/>
  <c r="BM204" i="1" s="1"/>
  <c r="BL203" i="1"/>
  <c r="BM203" i="1" s="1"/>
  <c r="BK202" i="1"/>
  <c r="BI202" i="1"/>
  <c r="BG202" i="1"/>
  <c r="BE202" i="1"/>
  <c r="BC202" i="1"/>
  <c r="BA202" i="1"/>
  <c r="AY202" i="1"/>
  <c r="AW202" i="1"/>
  <c r="AU202" i="1"/>
  <c r="AS202" i="1"/>
  <c r="AM202" i="1"/>
  <c r="AI202" i="1"/>
  <c r="AG202" i="1"/>
  <c r="AE202" i="1"/>
  <c r="AC202" i="1"/>
  <c r="AB202" i="1"/>
  <c r="Z202" i="1"/>
  <c r="X202" i="1"/>
  <c r="V202" i="1"/>
  <c r="S202" i="1"/>
  <c r="AB201" i="1"/>
  <c r="Z201" i="1"/>
  <c r="X201" i="1"/>
  <c r="V201" i="1"/>
  <c r="S201" i="1"/>
  <c r="BL200" i="1"/>
  <c r="BM200" i="1" s="1"/>
  <c r="AS199" i="1"/>
  <c r="BL199" i="1" s="1"/>
  <c r="BM199" i="1" s="1"/>
  <c r="BL198" i="1"/>
  <c r="BM198" i="1" s="1"/>
  <c r="BL197" i="1"/>
  <c r="BM197" i="1" s="1"/>
  <c r="BL196" i="1"/>
  <c r="BM196" i="1" s="1"/>
  <c r="AS195" i="1"/>
  <c r="BL195" i="1" s="1"/>
  <c r="BM195" i="1" s="1"/>
  <c r="BL194" i="1"/>
  <c r="BM194" i="1" s="1"/>
  <c r="BL193" i="1"/>
  <c r="BM193" i="1" s="1"/>
  <c r="BL192" i="1"/>
  <c r="BM192" i="1" s="1"/>
  <c r="BL191" i="1"/>
  <c r="BM191" i="1" s="1"/>
  <c r="BL190" i="1"/>
  <c r="BM190" i="1" s="1"/>
  <c r="BL189" i="1"/>
  <c r="BM189" i="1" s="1"/>
  <c r="BL188" i="1"/>
  <c r="BM188" i="1" s="1"/>
  <c r="AS187" i="1"/>
  <c r="BL187" i="1" s="1"/>
  <c r="BM187" i="1" s="1"/>
  <c r="BL186" i="1"/>
  <c r="BM186" i="1" s="1"/>
  <c r="AB185" i="1"/>
  <c r="Z185" i="1"/>
  <c r="X185" i="1"/>
  <c r="V185" i="1"/>
  <c r="S185" i="1"/>
  <c r="AS184" i="1"/>
  <c r="BL184" i="1" s="1"/>
  <c r="BM184" i="1" s="1"/>
  <c r="BL183" i="1"/>
  <c r="BM183" i="1" s="1"/>
  <c r="BK182" i="1"/>
  <c r="BI182" i="1"/>
  <c r="BG182" i="1"/>
  <c r="BE182" i="1"/>
  <c r="BC182" i="1"/>
  <c r="BA182" i="1"/>
  <c r="AY182" i="1"/>
  <c r="AW182" i="1"/>
  <c r="AU182" i="1"/>
  <c r="AS182" i="1"/>
  <c r="AM182" i="1"/>
  <c r="AI182" i="1"/>
  <c r="AG182" i="1"/>
  <c r="AE182" i="1"/>
  <c r="AC182" i="1"/>
  <c r="AB182" i="1"/>
  <c r="Z182" i="1"/>
  <c r="X182" i="1"/>
  <c r="V182" i="1"/>
  <c r="S182" i="1"/>
  <c r="BL181" i="1"/>
  <c r="BM181" i="1" s="1"/>
  <c r="AS180" i="1"/>
  <c r="BL180" i="1" s="1"/>
  <c r="BM180" i="1" s="1"/>
  <c r="BK179" i="1"/>
  <c r="BI179" i="1"/>
  <c r="BG179" i="1"/>
  <c r="BE179" i="1"/>
  <c r="BC179" i="1"/>
  <c r="BA179" i="1"/>
  <c r="AY179" i="1"/>
  <c r="AW179" i="1"/>
  <c r="AU179" i="1"/>
  <c r="AS179" i="1"/>
  <c r="AM179" i="1"/>
  <c r="AI179" i="1"/>
  <c r="AG179" i="1"/>
  <c r="AE179" i="1"/>
  <c r="AC179" i="1"/>
  <c r="AB179" i="1"/>
  <c r="Z179" i="1"/>
  <c r="X179" i="1"/>
  <c r="V179" i="1"/>
  <c r="S179" i="1"/>
  <c r="BL178" i="1"/>
  <c r="BM178" i="1" s="1"/>
  <c r="BL177" i="1"/>
  <c r="BM177" i="1" s="1"/>
  <c r="BL176" i="1"/>
  <c r="BM176" i="1" s="1"/>
  <c r="BL175" i="1"/>
  <c r="BM175" i="1" s="1"/>
  <c r="BL174" i="1"/>
  <c r="BM174" i="1" s="1"/>
  <c r="AB173" i="1"/>
  <c r="Z173" i="1"/>
  <c r="X173" i="1"/>
  <c r="V173" i="1"/>
  <c r="S173" i="1"/>
  <c r="BL172" i="1"/>
  <c r="BM172" i="1" s="1"/>
  <c r="BL171" i="1"/>
  <c r="BM171" i="1" s="1"/>
  <c r="BL170" i="1"/>
  <c r="BM170" i="1" s="1"/>
  <c r="BL169" i="1"/>
  <c r="BM169" i="1" s="1"/>
  <c r="AS168" i="1"/>
  <c r="BL168" i="1" s="1"/>
  <c r="BM168" i="1" s="1"/>
  <c r="BL167" i="1"/>
  <c r="BM167" i="1" s="1"/>
  <c r="BL166" i="1"/>
  <c r="BM166" i="1" s="1"/>
  <c r="BL165" i="1"/>
  <c r="BM165" i="1" s="1"/>
  <c r="BL164" i="1"/>
  <c r="BM164" i="1" s="1"/>
  <c r="BL163" i="1"/>
  <c r="BM163" i="1" s="1"/>
  <c r="BL162" i="1"/>
  <c r="BM162" i="1" s="1"/>
  <c r="AS161" i="1"/>
  <c r="BL161" i="1" s="1"/>
  <c r="BM161" i="1" s="1"/>
  <c r="BL160" i="1"/>
  <c r="BM160" i="1" s="1"/>
  <c r="BL159" i="1"/>
  <c r="BM159" i="1" s="1"/>
  <c r="AS158" i="1"/>
  <c r="BL158" i="1" s="1"/>
  <c r="BM158" i="1" s="1"/>
  <c r="BL157" i="1"/>
  <c r="BM157" i="1" s="1"/>
  <c r="AS156" i="1"/>
  <c r="AC156" i="1"/>
  <c r="AB156" i="1"/>
  <c r="Z156" i="1"/>
  <c r="X156" i="1"/>
  <c r="V156" i="1"/>
  <c r="S156" i="1"/>
  <c r="AC155" i="1"/>
  <c r="AB155" i="1"/>
  <c r="Z155" i="1"/>
  <c r="X155" i="1"/>
  <c r="V155" i="1"/>
  <c r="S155" i="1"/>
  <c r="BK154" i="1"/>
  <c r="BI154" i="1"/>
  <c r="BG154" i="1"/>
  <c r="BE154" i="1"/>
  <c r="BC154" i="1"/>
  <c r="BA154" i="1"/>
  <c r="AY154" i="1"/>
  <c r="AW154" i="1"/>
  <c r="AU154" i="1"/>
  <c r="AS154" i="1"/>
  <c r="AM154" i="1"/>
  <c r="AI154" i="1"/>
  <c r="AG154" i="1"/>
  <c r="AE154" i="1"/>
  <c r="AC154" i="1"/>
  <c r="AB154" i="1"/>
  <c r="Z154" i="1"/>
  <c r="X154" i="1"/>
  <c r="V154" i="1"/>
  <c r="S154" i="1"/>
  <c r="BL153" i="1"/>
  <c r="BM153" i="1" s="1"/>
  <c r="BL152" i="1"/>
  <c r="BM152" i="1" s="1"/>
  <c r="BL151" i="1"/>
  <c r="BM151" i="1" s="1"/>
  <c r="BK150" i="1"/>
  <c r="BI150" i="1"/>
  <c r="BG150" i="1"/>
  <c r="BE150" i="1"/>
  <c r="BC150" i="1"/>
  <c r="BA150" i="1"/>
  <c r="AY150" i="1"/>
  <c r="AW150" i="1"/>
  <c r="AU150" i="1"/>
  <c r="AS150" i="1"/>
  <c r="AM150" i="1"/>
  <c r="AI150" i="1"/>
  <c r="AG150" i="1"/>
  <c r="AE150" i="1"/>
  <c r="AC150" i="1"/>
  <c r="AB150" i="1"/>
  <c r="Z150" i="1"/>
  <c r="X150" i="1"/>
  <c r="V150" i="1"/>
  <c r="S150" i="1"/>
  <c r="BL149" i="1"/>
  <c r="BM149" i="1" s="1"/>
  <c r="BL148" i="1"/>
  <c r="BM148" i="1" s="1"/>
  <c r="BL147" i="1"/>
  <c r="BM147" i="1" s="1"/>
  <c r="BL146" i="1"/>
  <c r="BM146" i="1" s="1"/>
  <c r="BL145" i="1"/>
  <c r="BM145" i="1" s="1"/>
  <c r="BL144" i="1"/>
  <c r="BM144" i="1" s="1"/>
  <c r="AB143" i="1"/>
  <c r="Z143" i="1"/>
  <c r="X143" i="1"/>
  <c r="V143" i="1"/>
  <c r="S143" i="1"/>
  <c r="BL142" i="1"/>
  <c r="BM142" i="1" s="1"/>
  <c r="BL141" i="1"/>
  <c r="BM141" i="1" s="1"/>
  <c r="BL140" i="1"/>
  <c r="BM140" i="1" s="1"/>
  <c r="BL139" i="1"/>
  <c r="BM139" i="1" s="1"/>
  <c r="BL138" i="1"/>
  <c r="BM138" i="1" s="1"/>
  <c r="BL137" i="1"/>
  <c r="BM137" i="1" s="1"/>
  <c r="AC136" i="1"/>
  <c r="AB136" i="1"/>
  <c r="Z136" i="1"/>
  <c r="X136" i="1"/>
  <c r="V136" i="1"/>
  <c r="S136" i="1"/>
  <c r="AS135" i="1"/>
  <c r="BL135" i="1" s="1"/>
  <c r="BM135" i="1" s="1"/>
  <c r="BL134" i="1"/>
  <c r="BM134" i="1" s="1"/>
  <c r="AS133" i="1"/>
  <c r="AG133" i="1"/>
  <c r="AC133" i="1"/>
  <c r="AB133" i="1"/>
  <c r="Z133" i="1"/>
  <c r="X133" i="1"/>
  <c r="V133" i="1"/>
  <c r="S133" i="1"/>
  <c r="BL132" i="1"/>
  <c r="BM132" i="1" s="1"/>
  <c r="BL131" i="1"/>
  <c r="BM131" i="1" s="1"/>
  <c r="BL130" i="1"/>
  <c r="BM130" i="1" s="1"/>
  <c r="BL129" i="1"/>
  <c r="BM129" i="1" s="1"/>
  <c r="BL128" i="1"/>
  <c r="BM128" i="1" s="1"/>
  <c r="BL127" i="1"/>
  <c r="BM127" i="1" s="1"/>
  <c r="BL126" i="1"/>
  <c r="BM126" i="1" s="1"/>
  <c r="BL125" i="1"/>
  <c r="BM125" i="1" s="1"/>
  <c r="BL124" i="1"/>
  <c r="BM124" i="1" s="1"/>
  <c r="BL123" i="1"/>
  <c r="BM123" i="1" s="1"/>
  <c r="AB122" i="1"/>
  <c r="Z122" i="1"/>
  <c r="X122" i="1"/>
  <c r="V122" i="1"/>
  <c r="S122" i="1"/>
  <c r="AS121" i="1"/>
  <c r="BL121" i="1" s="1"/>
  <c r="BM121" i="1" s="1"/>
  <c r="BL120" i="1"/>
  <c r="BM120" i="1" s="1"/>
  <c r="AB119" i="1"/>
  <c r="Z119" i="1"/>
  <c r="X119" i="1"/>
  <c r="V119" i="1"/>
  <c r="S119" i="1"/>
  <c r="BL118" i="1"/>
  <c r="BM118" i="1" s="1"/>
  <c r="BL117" i="1"/>
  <c r="BM117" i="1" s="1"/>
  <c r="BK116" i="1"/>
  <c r="BI116" i="1"/>
  <c r="BG116" i="1"/>
  <c r="BE116" i="1"/>
  <c r="BC116" i="1"/>
  <c r="BA116" i="1"/>
  <c r="AY116" i="1"/>
  <c r="AW116" i="1"/>
  <c r="AU116" i="1"/>
  <c r="AS116" i="1"/>
  <c r="AM116" i="1"/>
  <c r="AI116" i="1"/>
  <c r="AG116" i="1"/>
  <c r="AE116" i="1"/>
  <c r="AC116" i="1"/>
  <c r="AB116" i="1"/>
  <c r="Z116" i="1"/>
  <c r="X116" i="1"/>
  <c r="V116" i="1"/>
  <c r="S116" i="1"/>
  <c r="BL115" i="1"/>
  <c r="BM115" i="1" s="1"/>
  <c r="AS114" i="1"/>
  <c r="BL114" i="1" s="1"/>
  <c r="BM114" i="1" s="1"/>
  <c r="AS113" i="1"/>
  <c r="BL113" i="1" s="1"/>
  <c r="BM113" i="1" s="1"/>
  <c r="AC112" i="1"/>
  <c r="AB112" i="1"/>
  <c r="Z112" i="1"/>
  <c r="X112" i="1"/>
  <c r="V112" i="1"/>
  <c r="S112" i="1"/>
  <c r="AS111" i="1"/>
  <c r="BL111" i="1" s="1"/>
  <c r="BM111" i="1" s="1"/>
  <c r="BL110" i="1"/>
  <c r="BM110" i="1" s="1"/>
  <c r="BL109" i="1"/>
  <c r="BM109" i="1" s="1"/>
  <c r="BL108" i="1"/>
  <c r="BM108" i="1" s="1"/>
  <c r="BL107" i="1"/>
  <c r="BM107" i="1" s="1"/>
  <c r="AS106" i="1"/>
  <c r="BL106" i="1" s="1"/>
  <c r="BM106" i="1" s="1"/>
  <c r="AS105" i="1"/>
  <c r="AG105" i="1"/>
  <c r="AC105" i="1"/>
  <c r="AB105" i="1"/>
  <c r="Z105" i="1"/>
  <c r="X105" i="1"/>
  <c r="V105" i="1"/>
  <c r="S105" i="1"/>
  <c r="AS104" i="1"/>
  <c r="AB104" i="1"/>
  <c r="Z104" i="1"/>
  <c r="X104" i="1"/>
  <c r="V104" i="1"/>
  <c r="S104" i="1"/>
  <c r="BK103" i="1"/>
  <c r="BI103" i="1"/>
  <c r="BG103" i="1"/>
  <c r="BE103" i="1"/>
  <c r="BC103" i="1"/>
  <c r="BA103" i="1"/>
  <c r="AY103" i="1"/>
  <c r="AW103" i="1"/>
  <c r="AU103" i="1"/>
  <c r="AS103" i="1"/>
  <c r="AM103" i="1"/>
  <c r="AI103" i="1"/>
  <c r="AG103" i="1"/>
  <c r="AE103" i="1"/>
  <c r="AC103" i="1"/>
  <c r="AB103" i="1"/>
  <c r="Z103" i="1"/>
  <c r="X103" i="1"/>
  <c r="V103" i="1"/>
  <c r="S103" i="1"/>
  <c r="AB102" i="1"/>
  <c r="Z102" i="1"/>
  <c r="X102" i="1"/>
  <c r="V102" i="1"/>
  <c r="S102" i="1"/>
  <c r="BL101" i="1"/>
  <c r="BM101" i="1" s="1"/>
  <c r="AS100" i="1"/>
  <c r="AG100" i="1"/>
  <c r="AC100" i="1"/>
  <c r="AB100" i="1"/>
  <c r="Z100" i="1"/>
  <c r="X100" i="1"/>
  <c r="V100" i="1"/>
  <c r="S100" i="1"/>
  <c r="BL99" i="1"/>
  <c r="BM99" i="1" s="1"/>
  <c r="BL98" i="1"/>
  <c r="BM98" i="1" s="1"/>
  <c r="BL97" i="1"/>
  <c r="BM97" i="1" s="1"/>
  <c r="BL96" i="1"/>
  <c r="BM96" i="1" s="1"/>
  <c r="BL95" i="1"/>
  <c r="BM95" i="1" s="1"/>
  <c r="AS94" i="1"/>
  <c r="AB94" i="1"/>
  <c r="Z94" i="1"/>
  <c r="X94" i="1"/>
  <c r="V94" i="1"/>
  <c r="S94" i="1"/>
  <c r="BL93" i="1"/>
  <c r="BM93" i="1" s="1"/>
  <c r="AS92" i="1"/>
  <c r="BL92" i="1" s="1"/>
  <c r="BM92" i="1" s="1"/>
  <c r="BL91" i="1"/>
  <c r="BM91" i="1" s="1"/>
  <c r="BL90" i="1"/>
  <c r="BM90" i="1" s="1"/>
  <c r="BL89" i="1"/>
  <c r="BM89" i="1" s="1"/>
  <c r="BL88" i="1"/>
  <c r="BM88" i="1" s="1"/>
  <c r="AB87" i="1"/>
  <c r="Z87" i="1"/>
  <c r="X87" i="1"/>
  <c r="V87" i="1"/>
  <c r="S87" i="1"/>
  <c r="BL86" i="1"/>
  <c r="BM86" i="1" s="1"/>
  <c r="AS85" i="1"/>
  <c r="BL85" i="1" s="1"/>
  <c r="BM85" i="1" s="1"/>
  <c r="AS84" i="1"/>
  <c r="AG84" i="1"/>
  <c r="AC84" i="1"/>
  <c r="AB84" i="1"/>
  <c r="Z84" i="1"/>
  <c r="X84" i="1"/>
  <c r="V84" i="1"/>
  <c r="S84" i="1"/>
  <c r="BL83" i="1"/>
  <c r="BM83" i="1" s="1"/>
  <c r="AS82" i="1"/>
  <c r="AB82" i="1"/>
  <c r="Z82" i="1"/>
  <c r="X82" i="1"/>
  <c r="V82" i="1"/>
  <c r="S82" i="1"/>
  <c r="BL81" i="1"/>
  <c r="BM81" i="1" s="1"/>
  <c r="BL80" i="1"/>
  <c r="BM80" i="1" s="1"/>
  <c r="BL79" i="1"/>
  <c r="BM79" i="1" s="1"/>
  <c r="BL78" i="1"/>
  <c r="BM78" i="1" s="1"/>
  <c r="AS77" i="1"/>
  <c r="AG77" i="1"/>
  <c r="AC77" i="1"/>
  <c r="AB77" i="1"/>
  <c r="Z77" i="1"/>
  <c r="X77" i="1"/>
  <c r="V77" i="1"/>
  <c r="S77" i="1"/>
  <c r="BL76" i="1"/>
  <c r="BM76" i="1" s="1"/>
  <c r="AS75" i="1"/>
  <c r="BL75" i="1" s="1"/>
  <c r="BM75" i="1" s="1"/>
  <c r="BL74" i="1"/>
  <c r="BM74" i="1" s="1"/>
  <c r="BL73" i="1"/>
  <c r="BM73" i="1" s="1"/>
  <c r="BL72" i="1"/>
  <c r="BM72" i="1" s="1"/>
  <c r="BL71" i="1"/>
  <c r="BM71" i="1" s="1"/>
  <c r="BL70" i="1"/>
  <c r="BM70" i="1" s="1"/>
  <c r="BL69" i="1"/>
  <c r="BM69" i="1" s="1"/>
  <c r="AB68" i="1"/>
  <c r="Z68" i="1"/>
  <c r="X68" i="1"/>
  <c r="V68" i="1"/>
  <c r="S68" i="1"/>
  <c r="AS67" i="1"/>
  <c r="BL67" i="1" s="1"/>
  <c r="BM67" i="1" s="1"/>
  <c r="AS66" i="1"/>
  <c r="AB66" i="1"/>
  <c r="Z66" i="1"/>
  <c r="X66" i="1"/>
  <c r="V66" i="1"/>
  <c r="S66" i="1"/>
  <c r="AS65" i="1"/>
  <c r="AB65" i="1"/>
  <c r="Z65" i="1"/>
  <c r="X65" i="1"/>
  <c r="V65" i="1"/>
  <c r="S65" i="1"/>
  <c r="BL64" i="1"/>
  <c r="BM64" i="1" s="1"/>
  <c r="BL63" i="1"/>
  <c r="BM63" i="1" s="1"/>
  <c r="BL62" i="1"/>
  <c r="BM62" i="1" s="1"/>
  <c r="BL61" i="1"/>
  <c r="BM61" i="1" s="1"/>
  <c r="BL60" i="1"/>
  <c r="BM60" i="1" s="1"/>
  <c r="BL59" i="1"/>
  <c r="BM59" i="1" s="1"/>
  <c r="AB58" i="1"/>
  <c r="Z58" i="1"/>
  <c r="X58" i="1"/>
  <c r="V58" i="1"/>
  <c r="S58" i="1"/>
  <c r="AS57" i="1"/>
  <c r="BL57" i="1" s="1"/>
  <c r="BM57" i="1" s="1"/>
  <c r="AS56" i="1"/>
  <c r="AC56" i="1"/>
  <c r="AB56" i="1"/>
  <c r="Z56" i="1"/>
  <c r="X56" i="1"/>
  <c r="V56" i="1"/>
  <c r="S56" i="1"/>
  <c r="BL55" i="1"/>
  <c r="BM55" i="1" s="1"/>
  <c r="BL54" i="1"/>
  <c r="BM54" i="1" s="1"/>
  <c r="AS53" i="1"/>
  <c r="BL53" i="1" s="1"/>
  <c r="BM53" i="1" s="1"/>
  <c r="AS52" i="1"/>
  <c r="BL52" i="1" s="1"/>
  <c r="BM52" i="1" s="1"/>
  <c r="BL51" i="1"/>
  <c r="BM51" i="1" s="1"/>
  <c r="AS50" i="1"/>
  <c r="BL50" i="1" s="1"/>
  <c r="BM50" i="1" s="1"/>
  <c r="AB49" i="1"/>
  <c r="Z49" i="1"/>
  <c r="X49" i="1"/>
  <c r="V49" i="1"/>
  <c r="S49" i="1"/>
  <c r="BL48" i="1"/>
  <c r="BM48" i="1" s="1"/>
  <c r="BL47" i="1"/>
  <c r="BM47" i="1" s="1"/>
  <c r="BL46" i="1"/>
  <c r="BM46" i="1" s="1"/>
  <c r="BL45" i="1"/>
  <c r="BM45" i="1" s="1"/>
  <c r="BL44" i="1"/>
  <c r="BM44" i="1" s="1"/>
  <c r="AS43" i="1"/>
  <c r="AB43" i="1"/>
  <c r="Z43" i="1"/>
  <c r="X43" i="1"/>
  <c r="S43" i="1"/>
  <c r="BL42" i="1"/>
  <c r="BM42" i="1" s="1"/>
  <c r="BL41" i="1"/>
  <c r="BM41" i="1" s="1"/>
  <c r="BL40" i="1"/>
  <c r="BM40" i="1" s="1"/>
  <c r="AC39" i="1"/>
  <c r="Z39" i="1"/>
  <c r="X39" i="1"/>
  <c r="V39" i="1"/>
  <c r="S39" i="1"/>
  <c r="BL38" i="1"/>
  <c r="BM38" i="1" s="1"/>
  <c r="BL37" i="1"/>
  <c r="BM37" i="1" s="1"/>
  <c r="BL36" i="1"/>
  <c r="BM36" i="1" s="1"/>
  <c r="BL35" i="1"/>
  <c r="BM35" i="1" s="1"/>
  <c r="BL34" i="1"/>
  <c r="BM34" i="1" s="1"/>
  <c r="BL33" i="1"/>
  <c r="BM33" i="1" s="1"/>
  <c r="BL32" i="1"/>
  <c r="BM32" i="1" s="1"/>
  <c r="BL31" i="1"/>
  <c r="BM31" i="1" s="1"/>
  <c r="BL30" i="1"/>
  <c r="BM30" i="1" s="1"/>
  <c r="BL29" i="1"/>
  <c r="BM29" i="1" s="1"/>
  <c r="BL28" i="1"/>
  <c r="BM28" i="1" s="1"/>
  <c r="BL27" i="1"/>
  <c r="BM27" i="1" s="1"/>
  <c r="BL26" i="1"/>
  <c r="BM26" i="1" s="1"/>
  <c r="BL25" i="1"/>
  <c r="BM25" i="1" s="1"/>
  <c r="AB24" i="1"/>
  <c r="Z24" i="1"/>
  <c r="X24" i="1"/>
  <c r="V24" i="1"/>
  <c r="S24" i="1"/>
  <c r="BK23" i="1"/>
  <c r="BI23" i="1"/>
  <c r="BC23" i="1"/>
  <c r="AY23" i="1"/>
  <c r="AW23" i="1"/>
  <c r="AU23" i="1"/>
  <c r="AS23" i="1"/>
  <c r="AM23" i="1"/>
  <c r="AI23" i="1"/>
  <c r="AG23" i="1"/>
  <c r="AE23" i="1"/>
  <c r="AC23" i="1"/>
  <c r="AB23" i="1"/>
  <c r="Z23" i="1"/>
  <c r="X23" i="1"/>
  <c r="V23" i="1"/>
  <c r="S23" i="1"/>
  <c r="BL22" i="1"/>
  <c r="BM22" i="1" s="1"/>
  <c r="BL21" i="1"/>
  <c r="BM21" i="1" s="1"/>
  <c r="BL20" i="1"/>
  <c r="BM20" i="1" s="1"/>
  <c r="BL19" i="1"/>
  <c r="BM19" i="1" s="1"/>
  <c r="AS18" i="1"/>
  <c r="BL18" i="1" s="1"/>
  <c r="BM18" i="1" s="1"/>
  <c r="BL17" i="1"/>
  <c r="BM17" i="1" s="1"/>
  <c r="AS16" i="1"/>
  <c r="BL16" i="1" s="1"/>
  <c r="BM16" i="1" s="1"/>
  <c r="BL15" i="1"/>
  <c r="BM15" i="1" s="1"/>
  <c r="BL14" i="1"/>
  <c r="BM14" i="1" s="1"/>
  <c r="BL13" i="1"/>
  <c r="BM13" i="1" s="1"/>
  <c r="BL12" i="1"/>
  <c r="BM12" i="1" s="1"/>
  <c r="AS11" i="1"/>
  <c r="BL11" i="1" s="1"/>
  <c r="BM11" i="1" s="1"/>
  <c r="BL10" i="1"/>
  <c r="BM10" i="1" s="1"/>
  <c r="AC9" i="1"/>
  <c r="AB9" i="1"/>
  <c r="Z9" i="1"/>
  <c r="X9" i="1"/>
  <c r="V9" i="1"/>
  <c r="S9" i="1"/>
  <c r="AS8" i="1"/>
  <c r="BL8" i="1" s="1"/>
  <c r="BM8" i="1" s="1"/>
  <c r="BL7" i="1"/>
  <c r="BM7" i="1" s="1"/>
  <c r="BL6" i="1"/>
  <c r="BM6" i="1" s="1"/>
  <c r="AS5" i="1"/>
  <c r="AG5" i="1"/>
  <c r="AC5" i="1"/>
  <c r="AB5" i="1"/>
  <c r="Z5" i="1"/>
  <c r="X5" i="1"/>
  <c r="V5" i="1"/>
  <c r="S5" i="1"/>
  <c r="BL4" i="1"/>
  <c r="BM4" i="1" s="1"/>
  <c r="AV2" i="1"/>
  <c r="AT2" i="1"/>
  <c r="AQ2" i="1"/>
  <c r="AP2" i="1"/>
  <c r="AO2" i="1"/>
  <c r="AN2" i="1"/>
  <c r="AK2" i="1"/>
  <c r="AJ2" i="1"/>
  <c r="AH2" i="1"/>
  <c r="AF2" i="1"/>
  <c r="T2" i="1"/>
  <c r="R2" i="1"/>
  <c r="H2" i="1"/>
  <c r="G2" i="1"/>
  <c r="F2" i="1"/>
  <c r="E2" i="1"/>
  <c r="D2" i="1"/>
  <c r="B2" i="1"/>
  <c r="S2080" i="1" l="1"/>
  <c r="S2099" i="1"/>
  <c r="S2133" i="1"/>
  <c r="S2188" i="1"/>
  <c r="S2195" i="1"/>
  <c r="S2230" i="1"/>
  <c r="S2256" i="1"/>
  <c r="S2300" i="1"/>
  <c r="S2345" i="1"/>
  <c r="S2362" i="1"/>
  <c r="S2399" i="1"/>
  <c r="S2403" i="1"/>
  <c r="S2469" i="1"/>
  <c r="S2508" i="1"/>
  <c r="S2523" i="1"/>
  <c r="S2642" i="1"/>
  <c r="S2662" i="1"/>
  <c r="S2666" i="1"/>
  <c r="S2672" i="1"/>
  <c r="S2679" i="1"/>
  <c r="S2694" i="1"/>
  <c r="S2804" i="1"/>
  <c r="S2827" i="1"/>
  <c r="S2856" i="1"/>
  <c r="S2875" i="1"/>
  <c r="S2906" i="1"/>
  <c r="S2925" i="1"/>
  <c r="S2991" i="1"/>
  <c r="S2997" i="1"/>
  <c r="S3002" i="1"/>
  <c r="S3003" i="1"/>
  <c r="S3032" i="1"/>
  <c r="S3063" i="1"/>
  <c r="S3067" i="1"/>
  <c r="S3096" i="1"/>
  <c r="S3098" i="1"/>
  <c r="S3174" i="1"/>
  <c r="S3175" i="1"/>
  <c r="S3228" i="1"/>
  <c r="S3257" i="1"/>
  <c r="S3264" i="1"/>
  <c r="S3335" i="1"/>
  <c r="S3388" i="1"/>
  <c r="S3456" i="1"/>
  <c r="S3483" i="1"/>
  <c r="S3484" i="1"/>
  <c r="S3725" i="1"/>
  <c r="S3730" i="1"/>
  <c r="S1056" i="1"/>
  <c r="S1067" i="1"/>
  <c r="S1127" i="1"/>
  <c r="S1255" i="1"/>
  <c r="S1256" i="1"/>
  <c r="S1468" i="1"/>
  <c r="S1475" i="1"/>
  <c r="S1479" i="1"/>
  <c r="S1515" i="1"/>
  <c r="S1699" i="1"/>
  <c r="S1763" i="1"/>
  <c r="S1895" i="1"/>
  <c r="S1899" i="1"/>
  <c r="S1929" i="1"/>
  <c r="S1954" i="1"/>
  <c r="S1995" i="1"/>
  <c r="S2012" i="1"/>
  <c r="S2050" i="1"/>
  <c r="S2102" i="1"/>
  <c r="S2194" i="1"/>
  <c r="S2211" i="1"/>
  <c r="S2234" i="1"/>
  <c r="S2246" i="1"/>
  <c r="S2294" i="1"/>
  <c r="S2406" i="1"/>
  <c r="S2521" i="1"/>
  <c r="S2522" i="1"/>
  <c r="S2676" i="1"/>
  <c r="S2691" i="1"/>
  <c r="S2732" i="1"/>
  <c r="S2746" i="1"/>
  <c r="S2751" i="1"/>
  <c r="S2809" i="1"/>
  <c r="S2814" i="1"/>
  <c r="S2838" i="1"/>
  <c r="S2840" i="1"/>
  <c r="S2934" i="1"/>
  <c r="S2999" i="1"/>
  <c r="S3070" i="1"/>
  <c r="S3083" i="1"/>
  <c r="S3125" i="1"/>
  <c r="S3170" i="1"/>
  <c r="S3209" i="1"/>
  <c r="S3250" i="1"/>
  <c r="S3268" i="1"/>
  <c r="S3285" i="1"/>
  <c r="S3307" i="1"/>
  <c r="S3384" i="1"/>
  <c r="S3385" i="1"/>
  <c r="S3462" i="1"/>
  <c r="S3624" i="1"/>
  <c r="S4172" i="1"/>
  <c r="S1441" i="1"/>
  <c r="S1451" i="1"/>
  <c r="S1465" i="1"/>
  <c r="S1581" i="1"/>
  <c r="S1661" i="1"/>
  <c r="S1703" i="1"/>
  <c r="S1748" i="1"/>
  <c r="S1790" i="1"/>
  <c r="S1879" i="1"/>
  <c r="S1911" i="1"/>
  <c r="S2034" i="1"/>
  <c r="S2135" i="1"/>
  <c r="S2138" i="1"/>
  <c r="S2172" i="1"/>
  <c r="S2186" i="1"/>
  <c r="S2208" i="1"/>
  <c r="S2216" i="1"/>
  <c r="S2270" i="1"/>
  <c r="S2330" i="1"/>
  <c r="S2455" i="1"/>
  <c r="S2457" i="1"/>
  <c r="S2466" i="1"/>
  <c r="S2543" i="1"/>
  <c r="S2546" i="1"/>
  <c r="S2581" i="1"/>
  <c r="S2620" i="1"/>
  <c r="S2634" i="1"/>
  <c r="S2670" i="1"/>
  <c r="S2705" i="1"/>
  <c r="S2742" i="1"/>
  <c r="S2771" i="1"/>
  <c r="S2774" i="1"/>
  <c r="S2855" i="1"/>
  <c r="S2880" i="1"/>
  <c r="S2984" i="1"/>
  <c r="S2996" i="1"/>
  <c r="S3009" i="1"/>
  <c r="S3030" i="1"/>
  <c r="S3049" i="1"/>
  <c r="S3186" i="1"/>
  <c r="S3188" i="1"/>
  <c r="S3205" i="1"/>
  <c r="S3233" i="1"/>
  <c r="S3245" i="1"/>
  <c r="S3263" i="1"/>
  <c r="S3438" i="1"/>
  <c r="S3440" i="1"/>
  <c r="S3562" i="1"/>
  <c r="S3621" i="1"/>
  <c r="S3646" i="1"/>
  <c r="S3672" i="1"/>
  <c r="S1329" i="1"/>
  <c r="S1374" i="1"/>
  <c r="S1413" i="1"/>
  <c r="S1502" i="1"/>
  <c r="S1557" i="1"/>
  <c r="S1670" i="1"/>
  <c r="S1729" i="1"/>
  <c r="S1755" i="1"/>
  <c r="S1762" i="1"/>
  <c r="S1820" i="1"/>
  <c r="S1854" i="1"/>
  <c r="S1865" i="1"/>
  <c r="S1869" i="1"/>
  <c r="S1910" i="1"/>
  <c r="S2005" i="1"/>
  <c r="S2011" i="1"/>
  <c r="S2018" i="1"/>
  <c r="S2031" i="1"/>
  <c r="S2124" i="1"/>
  <c r="S2190" i="1"/>
  <c r="S2193" i="1"/>
  <c r="S2245" i="1"/>
  <c r="S2286" i="1"/>
  <c r="S2291" i="1"/>
  <c r="S2349" i="1"/>
  <c r="S2366" i="1"/>
  <c r="S2377" i="1"/>
  <c r="S2391" i="1"/>
  <c r="S2411" i="1"/>
  <c r="S2462" i="1"/>
  <c r="S2506" i="1"/>
  <c r="S2545" i="1"/>
  <c r="S2623" i="1"/>
  <c r="S2632" i="1"/>
  <c r="S2710" i="1"/>
  <c r="S2731" i="1"/>
  <c r="S2748" i="1"/>
  <c r="S2802" i="1"/>
  <c r="S2835" i="1"/>
  <c r="S2937" i="1"/>
  <c r="S3073" i="1"/>
  <c r="S3128" i="1"/>
  <c r="S3140" i="1"/>
  <c r="S3160" i="1"/>
  <c r="S3178" i="1"/>
  <c r="S3203" i="1"/>
  <c r="S3238" i="1"/>
  <c r="S3267" i="1"/>
  <c r="S3273" i="1"/>
  <c r="S3277" i="1"/>
  <c r="S3299" i="1"/>
  <c r="S3347" i="1"/>
  <c r="S3357" i="1"/>
  <c r="S3472" i="1"/>
  <c r="S3479" i="1"/>
  <c r="S3481" i="1"/>
  <c r="S3640" i="1"/>
  <c r="S3648" i="1"/>
  <c r="S1381" i="1"/>
  <c r="S1450" i="1"/>
  <c r="S1509" i="1"/>
  <c r="S1510" i="1"/>
  <c r="S1514" i="1"/>
  <c r="S1526" i="1"/>
  <c r="S1546" i="1"/>
  <c r="S1660" i="1"/>
  <c r="S1684" i="1"/>
  <c r="S1710" i="1"/>
  <c r="S1744" i="1"/>
  <c r="S1809" i="1"/>
  <c r="S1818" i="1"/>
  <c r="S1830" i="1"/>
  <c r="S1856" i="1"/>
  <c r="S1877" i="1"/>
  <c r="S1887" i="1"/>
  <c r="S1893" i="1"/>
  <c r="S1932" i="1"/>
  <c r="S1974" i="1"/>
  <c r="S2003" i="1"/>
  <c r="S2053" i="1"/>
  <c r="S2072" i="1"/>
  <c r="S2087" i="1"/>
  <c r="S2175" i="1"/>
  <c r="S2308" i="1"/>
  <c r="S2344" i="1"/>
  <c r="S2616" i="1"/>
  <c r="S2628" i="1"/>
  <c r="S2657" i="1"/>
  <c r="S2727" i="1"/>
  <c r="S2728" i="1"/>
  <c r="S2757" i="1"/>
  <c r="S2773" i="1"/>
  <c r="S2867" i="1"/>
  <c r="S2874" i="1"/>
  <c r="S2982" i="1"/>
  <c r="S3014" i="1"/>
  <c r="S3037" i="1"/>
  <c r="S3048" i="1"/>
  <c r="S3056" i="1"/>
  <c r="S3095" i="1"/>
  <c r="S3121" i="1"/>
  <c r="S3123" i="1"/>
  <c r="S3168" i="1"/>
  <c r="S3176" i="1"/>
  <c r="S3244" i="1"/>
  <c r="S3328" i="1"/>
  <c r="S3376" i="1"/>
  <c r="S3394" i="1"/>
  <c r="S3397" i="1"/>
  <c r="S3455" i="1"/>
  <c r="S3496" i="1"/>
  <c r="S3500" i="1"/>
  <c r="S3545" i="1"/>
  <c r="S3800" i="1"/>
  <c r="S1632" i="1"/>
  <c r="S1643" i="1"/>
  <c r="S1676" i="1"/>
  <c r="S1680" i="1"/>
  <c r="S1719" i="1"/>
  <c r="S1722" i="1"/>
  <c r="S1751" i="1"/>
  <c r="S1752" i="1"/>
  <c r="S1886" i="1"/>
  <c r="S1938" i="1"/>
  <c r="S1957" i="1"/>
  <c r="S1967" i="1"/>
  <c r="S1971" i="1"/>
  <c r="S1994" i="1"/>
  <c r="S2045" i="1"/>
  <c r="S2085" i="1"/>
  <c r="S2127" i="1"/>
  <c r="S2144" i="1"/>
  <c r="S2160" i="1"/>
  <c r="S2189" i="1"/>
  <c r="S2199" i="1"/>
  <c r="S2223" i="1"/>
  <c r="S2284" i="1"/>
  <c r="S2295" i="1"/>
  <c r="S2382" i="1"/>
  <c r="S2417" i="1"/>
  <c r="S2437" i="1"/>
  <c r="S2484" i="1"/>
  <c r="S2489" i="1"/>
  <c r="S2490" i="1"/>
  <c r="S2552" i="1"/>
  <c r="S2572" i="1"/>
  <c r="S2579" i="1"/>
  <c r="S2580" i="1"/>
  <c r="S2619" i="1"/>
  <c r="S2716" i="1"/>
  <c r="S2747" i="1"/>
  <c r="S2801" i="1"/>
  <c r="S2847" i="1"/>
  <c r="S2863" i="1"/>
  <c r="S2865" i="1"/>
  <c r="S2872" i="1"/>
  <c r="S2979" i="1"/>
  <c r="S3034" i="1"/>
  <c r="S3134" i="1"/>
  <c r="S3184" i="1"/>
  <c r="S3280" i="1"/>
  <c r="S3374" i="1"/>
  <c r="S3393" i="1"/>
  <c r="S3416" i="1"/>
  <c r="S3447" i="1"/>
  <c r="S3452" i="1"/>
  <c r="S3477" i="1"/>
  <c r="S3486" i="1"/>
  <c r="S3591" i="1"/>
  <c r="S3639" i="1"/>
  <c r="S3655" i="1"/>
  <c r="S3661" i="1"/>
  <c r="S3711" i="1"/>
  <c r="S1348" i="1"/>
  <c r="S1378" i="1"/>
  <c r="S1395" i="1"/>
  <c r="S1434" i="1"/>
  <c r="S1448" i="1"/>
  <c r="S1513" i="1"/>
  <c r="S1516" i="1"/>
  <c r="S1554" i="1"/>
  <c r="S1624" i="1"/>
  <c r="S1634" i="1"/>
  <c r="S1640" i="1"/>
  <c r="S1682" i="1"/>
  <c r="S1736" i="1"/>
  <c r="S1754" i="1"/>
  <c r="S1884" i="1"/>
  <c r="S1892" i="1"/>
  <c r="S1930" i="1"/>
  <c r="S1955" i="1"/>
  <c r="S1956" i="1"/>
  <c r="S1984" i="1"/>
  <c r="S2002" i="1"/>
  <c r="S2010" i="1"/>
  <c r="S2052" i="1"/>
  <c r="S2057" i="1"/>
  <c r="S2061" i="1"/>
  <c r="S2064" i="1"/>
  <c r="S2093" i="1"/>
  <c r="S2134" i="1"/>
  <c r="S2163" i="1"/>
  <c r="S2307" i="1"/>
  <c r="S2329" i="1"/>
  <c r="S2347" i="1"/>
  <c r="S2356" i="1"/>
  <c r="S2449" i="1"/>
  <c r="S2514" i="1"/>
  <c r="S2577" i="1"/>
  <c r="S2741" i="1"/>
  <c r="S2763" i="1"/>
  <c r="S2828" i="1"/>
  <c r="S2969" i="1"/>
  <c r="S3077" i="1"/>
  <c r="S3079" i="1"/>
  <c r="S3138" i="1"/>
  <c r="S3194" i="1"/>
  <c r="S3210" i="1"/>
  <c r="S3222" i="1"/>
  <c r="S3246" i="1"/>
  <c r="S3266" i="1"/>
  <c r="S3320" i="1"/>
  <c r="S3325" i="1"/>
  <c r="S3439" i="1"/>
  <c r="S3449" i="1"/>
  <c r="S3459" i="1"/>
  <c r="S3464" i="1"/>
  <c r="S3599" i="1"/>
  <c r="S3765" i="1"/>
  <c r="S3840" i="1"/>
  <c r="S3868" i="1"/>
  <c r="S3679" i="1"/>
  <c r="S3697" i="1"/>
  <c r="S3771" i="1"/>
  <c r="S3839" i="1"/>
  <c r="S3977" i="1"/>
  <c r="S4102" i="1"/>
  <c r="S4246" i="1"/>
  <c r="S4358" i="1"/>
  <c r="S3460" i="1"/>
  <c r="S3540" i="1"/>
  <c r="S3590" i="1"/>
  <c r="S3926" i="1"/>
  <c r="S3715" i="1"/>
  <c r="S3810" i="1"/>
  <c r="S4311" i="1"/>
  <c r="S4362" i="1"/>
  <c r="S3772" i="1"/>
  <c r="S3774" i="1"/>
  <c r="S3778" i="1"/>
  <c r="S3824" i="1"/>
  <c r="S3965" i="1"/>
  <c r="S3944" i="1"/>
  <c r="S4036" i="1"/>
  <c r="S4052" i="1"/>
  <c r="S4393" i="1"/>
  <c r="S4207" i="1"/>
  <c r="S4409" i="1"/>
  <c r="S4272" i="1"/>
  <c r="S3861" i="1"/>
  <c r="S4238" i="1"/>
  <c r="S4248" i="1"/>
  <c r="BL4753" i="1"/>
  <c r="BM4753" i="1" s="1"/>
  <c r="BL5116" i="1"/>
  <c r="BM5116" i="1" s="1"/>
  <c r="BL3255" i="1"/>
  <c r="BM3255" i="1" s="1"/>
  <c r="BL4249" i="1"/>
  <c r="BM4249" i="1" s="1"/>
  <c r="S4462" i="1"/>
  <c r="S4507" i="1"/>
  <c r="S4715" i="1"/>
  <c r="S4819" i="1"/>
  <c r="S4815" i="1"/>
  <c r="S4701" i="1"/>
  <c r="BD2" i="1"/>
  <c r="BL4815" i="1"/>
  <c r="BM4815" i="1" s="1"/>
  <c r="BF2" i="1"/>
  <c r="AL2" i="1"/>
  <c r="AA2" i="1"/>
  <c r="BL992" i="1"/>
  <c r="BM992" i="1" s="1"/>
  <c r="BL1509" i="1"/>
  <c r="BM1509" i="1" s="1"/>
  <c r="BL1717" i="1"/>
  <c r="BM1717" i="1" s="1"/>
  <c r="BL420" i="1"/>
  <c r="BM420" i="1" s="1"/>
  <c r="BL1877" i="1"/>
  <c r="BM1877" i="1" s="1"/>
  <c r="BL1329" i="1"/>
  <c r="BM1329" i="1" s="1"/>
  <c r="BL2747" i="1"/>
  <c r="BM2747" i="1" s="1"/>
  <c r="BL6034" i="1"/>
  <c r="BM6034" i="1" s="1"/>
  <c r="BL5351" i="1"/>
  <c r="BM5351" i="1" s="1"/>
  <c r="S4595" i="1"/>
  <c r="BL5076" i="1"/>
  <c r="BM5076" i="1" s="1"/>
  <c r="BL4663" i="1"/>
  <c r="BM4663" i="1" s="1"/>
  <c r="BL5606" i="1"/>
  <c r="BM5606" i="1" s="1"/>
  <c r="BL886" i="1"/>
  <c r="BM886" i="1" s="1"/>
  <c r="BL700" i="1"/>
  <c r="BM700" i="1" s="1"/>
  <c r="BL2194" i="1"/>
  <c r="BM2194" i="1" s="1"/>
  <c r="BL851" i="1"/>
  <c r="BM851" i="1" s="1"/>
  <c r="BL1077" i="1"/>
  <c r="BM1077" i="1" s="1"/>
  <c r="BL1581" i="1"/>
  <c r="BM1581" i="1" s="1"/>
  <c r="BL1680" i="1"/>
  <c r="BM1680" i="1" s="1"/>
  <c r="U2" i="1"/>
  <c r="BL347" i="1"/>
  <c r="BM347" i="1" s="1"/>
  <c r="BI2" i="1"/>
  <c r="AU2" i="1"/>
  <c r="BL1285" i="1"/>
  <c r="BM1285" i="1" s="1"/>
  <c r="BL1710" i="1"/>
  <c r="BM1710" i="1" s="1"/>
  <c r="BL1785" i="1"/>
  <c r="BM1785" i="1" s="1"/>
  <c r="BL788" i="1"/>
  <c r="BM788" i="1" s="1"/>
  <c r="BL517" i="1"/>
  <c r="BM517" i="1" s="1"/>
  <c r="BL654" i="1"/>
  <c r="BM654" i="1" s="1"/>
  <c r="BL691" i="1"/>
  <c r="BM691" i="1" s="1"/>
  <c r="BL979" i="1"/>
  <c r="BM979" i="1" s="1"/>
  <c r="BL648" i="1"/>
  <c r="BM648" i="1" s="1"/>
  <c r="BL1639" i="1"/>
  <c r="BM1639" i="1" s="1"/>
  <c r="BL1899" i="1"/>
  <c r="BM1899" i="1" s="1"/>
  <c r="BL2581" i="1"/>
  <c r="BM2581" i="1" s="1"/>
  <c r="BL2679" i="1"/>
  <c r="BM2679" i="1" s="1"/>
  <c r="BL2620" i="1"/>
  <c r="BM2620" i="1" s="1"/>
  <c r="BL2572" i="1"/>
  <c r="BM2572" i="1" s="1"/>
  <c r="BL1562" i="1"/>
  <c r="BM1562" i="1" s="1"/>
  <c r="BL1441" i="1"/>
  <c r="BM1441" i="1" s="1"/>
  <c r="BL1739" i="1"/>
  <c r="BM1739" i="1" s="1"/>
  <c r="BL1892" i="1"/>
  <c r="BM1892" i="1" s="1"/>
  <c r="BL1676" i="1"/>
  <c r="BM1676" i="1" s="1"/>
  <c r="BL1754" i="1"/>
  <c r="BM1754" i="1" s="1"/>
  <c r="BL1911" i="1"/>
  <c r="BM1911" i="1" s="1"/>
  <c r="BL2053" i="1"/>
  <c r="BM2053" i="1" s="1"/>
  <c r="BL2061" i="1"/>
  <c r="BM2061" i="1" s="1"/>
  <c r="BL2466" i="1"/>
  <c r="BM2466" i="1" s="1"/>
  <c r="BL2455" i="1"/>
  <c r="BM2455" i="1" s="1"/>
  <c r="BL2072" i="1"/>
  <c r="BM2072" i="1" s="1"/>
  <c r="BL2546" i="1"/>
  <c r="BM2546" i="1" s="1"/>
  <c r="BL2657" i="1"/>
  <c r="BM2657" i="1" s="1"/>
  <c r="BL1378" i="1"/>
  <c r="BM1378" i="1" s="1"/>
  <c r="BL2023" i="1"/>
  <c r="BM2023" i="1" s="1"/>
  <c r="BL2545" i="1"/>
  <c r="BM2545" i="1" s="1"/>
  <c r="BL1076" i="1"/>
  <c r="BM1076" i="1" s="1"/>
  <c r="BL1841" i="1"/>
  <c r="BM1841" i="1" s="1"/>
  <c r="BL2223" i="1"/>
  <c r="BM2223" i="1" s="1"/>
  <c r="BL2308" i="1"/>
  <c r="BM2308" i="1" s="1"/>
  <c r="BL2774" i="1"/>
  <c r="BM2774" i="1" s="1"/>
  <c r="BL1997" i="1"/>
  <c r="BM1997" i="1" s="1"/>
  <c r="BL2991" i="1"/>
  <c r="BM2991" i="1" s="1"/>
  <c r="S4210" i="1"/>
  <c r="S4290" i="1"/>
  <c r="S4318" i="1"/>
  <c r="BL4364" i="1"/>
  <c r="BM4364" i="1" s="1"/>
  <c r="S4371" i="1"/>
  <c r="S4425" i="1"/>
  <c r="S4440" i="1"/>
  <c r="S5098" i="1"/>
  <c r="S4973" i="1"/>
  <c r="S4535" i="1"/>
  <c r="S4471" i="1"/>
  <c r="S4103" i="1"/>
  <c r="S4048" i="1"/>
  <c r="S3948" i="1"/>
  <c r="S4852" i="1"/>
  <c r="S4849" i="1"/>
  <c r="S4790" i="1"/>
  <c r="S4704" i="1"/>
  <c r="S4945" i="1"/>
  <c r="S4883" i="1"/>
  <c r="S4859" i="1"/>
  <c r="S4775" i="1"/>
  <c r="S4739" i="1"/>
  <c r="S4696" i="1"/>
  <c r="S4685" i="1"/>
  <c r="S4640" i="1"/>
  <c r="S4487" i="1"/>
  <c r="S4989" i="1"/>
  <c r="S4853" i="1"/>
  <c r="S4702" i="1"/>
  <c r="S4500" i="1"/>
  <c r="S4474" i="1"/>
  <c r="S4410" i="1"/>
  <c r="S4382" i="1"/>
  <c r="S4314" i="1"/>
  <c r="S4287" i="1"/>
  <c r="S5026" i="1"/>
  <c r="S4871" i="1"/>
  <c r="S4820" i="1"/>
  <c r="S4556" i="1"/>
  <c r="S4336" i="1"/>
  <c r="S4085" i="1"/>
  <c r="S5059" i="1"/>
  <c r="S4754" i="1"/>
  <c r="S4743" i="1"/>
  <c r="S4670" i="1"/>
  <c r="S4593" i="1"/>
  <c r="S4518" i="1"/>
  <c r="S4865" i="1"/>
  <c r="S4842" i="1"/>
  <c r="S4747" i="1"/>
  <c r="S4642" i="1"/>
  <c r="S4633" i="1"/>
  <c r="S4631" i="1"/>
  <c r="S4537" i="1"/>
  <c r="S4495" i="1"/>
  <c r="S4386" i="1"/>
  <c r="S4814" i="1"/>
  <c r="S4663" i="1"/>
  <c r="S4599" i="1"/>
  <c r="S4502" i="1"/>
  <c r="S4443" i="1"/>
  <c r="S3799" i="1"/>
  <c r="S3811" i="1"/>
  <c r="S3873" i="1"/>
  <c r="S3951" i="1"/>
  <c r="S4035" i="1"/>
  <c r="S4230" i="1"/>
  <c r="S4366" i="1"/>
  <c r="S4384" i="1"/>
  <c r="S4557" i="1"/>
  <c r="S4586" i="1"/>
  <c r="S4624" i="1"/>
  <c r="S4762" i="1"/>
  <c r="S4795" i="1"/>
  <c r="BL4852" i="1"/>
  <c r="BM4852" i="1" s="1"/>
  <c r="BL3210" i="1"/>
  <c r="BM3210" i="1" s="1"/>
  <c r="BL3244" i="1"/>
  <c r="BM3244" i="1" s="1"/>
  <c r="BL3456" i="1"/>
  <c r="BM3456" i="1" s="1"/>
  <c r="S3571" i="1"/>
  <c r="S3657" i="1"/>
  <c r="S3666" i="1"/>
  <c r="S3721" i="1"/>
  <c r="S3937" i="1"/>
  <c r="S3942" i="1"/>
  <c r="S4041" i="1"/>
  <c r="S4260" i="1"/>
  <c r="S4421" i="1"/>
  <c r="S4913" i="1"/>
  <c r="S4994" i="1"/>
  <c r="BL3397" i="1"/>
  <c r="BM3397" i="1" s="1"/>
  <c r="S3509" i="1"/>
  <c r="BL3562" i="1"/>
  <c r="BM3562" i="1" s="1"/>
  <c r="S3569" i="1"/>
  <c r="S3614" i="1"/>
  <c r="S3671" i="1"/>
  <c r="S3803" i="1"/>
  <c r="S3894" i="1"/>
  <c r="S4009" i="1"/>
  <c r="S4139" i="1"/>
  <c r="S4334" i="1"/>
  <c r="S4414" i="1"/>
  <c r="S4417" i="1"/>
  <c r="S4538" i="1"/>
  <c r="S4757" i="1"/>
  <c r="S4801" i="1"/>
  <c r="BL5897" i="1"/>
  <c r="BM5897" i="1" s="1"/>
  <c r="BL2863" i="1"/>
  <c r="BM2863" i="1" s="1"/>
  <c r="S3628" i="1"/>
  <c r="S3632" i="1"/>
  <c r="S3712" i="1"/>
  <c r="S3844" i="1"/>
  <c r="S3879" i="1"/>
  <c r="S3987" i="1"/>
  <c r="S4211" i="1"/>
  <c r="S4258" i="1"/>
  <c r="S4304" i="1"/>
  <c r="S4341" i="1"/>
  <c r="S4357" i="1"/>
  <c r="S4365" i="1"/>
  <c r="BL4384" i="1"/>
  <c r="BM4384" i="1" s="1"/>
  <c r="S4809" i="1"/>
  <c r="S4965" i="1"/>
  <c r="S3998" i="1"/>
  <c r="S4006" i="1"/>
  <c r="S4025" i="1"/>
  <c r="S4063" i="1"/>
  <c r="S4080" i="1"/>
  <c r="S4107" i="1"/>
  <c r="S4152" i="1"/>
  <c r="S4217" i="1"/>
  <c r="S4237" i="1"/>
  <c r="S4270" i="1"/>
  <c r="S4327" i="1"/>
  <c r="S4332" i="1"/>
  <c r="BL4382" i="1"/>
  <c r="BM4382" i="1" s="1"/>
  <c r="S4412" i="1"/>
  <c r="S4791" i="1"/>
  <c r="S3831" i="1"/>
  <c r="S3837" i="1"/>
  <c r="S3883" i="1"/>
  <c r="S3993" i="1"/>
  <c r="S4004" i="1"/>
  <c r="S4078" i="1"/>
  <c r="BL4107" i="1"/>
  <c r="BM4107" i="1" s="1"/>
  <c r="S4120" i="1"/>
  <c r="S4127" i="1"/>
  <c r="S4160" i="1"/>
  <c r="S4267" i="1"/>
  <c r="S4310" i="1"/>
  <c r="S4441" i="1"/>
  <c r="S4444" i="1"/>
  <c r="S4613" i="1"/>
  <c r="S4944" i="1"/>
  <c r="BL5169" i="1"/>
  <c r="BM5169" i="1" s="1"/>
  <c r="BL5281" i="1"/>
  <c r="BM5281" i="1" s="1"/>
  <c r="BL5341" i="1"/>
  <c r="BM5341" i="1" s="1"/>
  <c r="BL2874" i="1"/>
  <c r="BM2874" i="1" s="1"/>
  <c r="S3641" i="1"/>
  <c r="S3695" i="1"/>
  <c r="BL3730" i="1"/>
  <c r="BM3730" i="1" s="1"/>
  <c r="S3762" i="1"/>
  <c r="S3797" i="1"/>
  <c r="S3851" i="1"/>
  <c r="S3914" i="1"/>
  <c r="S3967" i="1"/>
  <c r="BL4080" i="1"/>
  <c r="BM4080" i="1" s="1"/>
  <c r="BL4120" i="1"/>
  <c r="BM4120" i="1" s="1"/>
  <c r="S4149" i="1"/>
  <c r="S4231" i="1"/>
  <c r="S4273" i="1"/>
  <c r="S4377" i="1"/>
  <c r="S4388" i="1"/>
  <c r="S4531" i="1"/>
  <c r="S4681" i="1"/>
  <c r="BL3056" i="1"/>
  <c r="BM3056" i="1" s="1"/>
  <c r="S3654" i="1"/>
  <c r="S3682" i="1"/>
  <c r="BL3762" i="1"/>
  <c r="BM3762" i="1" s="1"/>
  <c r="S3812" i="1"/>
  <c r="S3843" i="1"/>
  <c r="S3863" i="1"/>
  <c r="S3947" i="1"/>
  <c r="S4097" i="1"/>
  <c r="S4240" i="1"/>
  <c r="S4292" i="1"/>
  <c r="S4309" i="1"/>
  <c r="S4339" i="1"/>
  <c r="S4832" i="1"/>
  <c r="S3596" i="1"/>
  <c r="S3604" i="1"/>
  <c r="S3615" i="1"/>
  <c r="S3690" i="1"/>
  <c r="S3979" i="1"/>
  <c r="S4042" i="1"/>
  <c r="S4236" i="1"/>
  <c r="S4364" i="1"/>
  <c r="S4368" i="1"/>
  <c r="S4374" i="1"/>
  <c r="S4464" i="1"/>
  <c r="S4527" i="1"/>
  <c r="S4676" i="1"/>
  <c r="BL5570" i="1"/>
  <c r="BM5570" i="1" s="1"/>
  <c r="BL5950" i="1"/>
  <c r="BM5950" i="1" s="1"/>
  <c r="BL5113" i="1"/>
  <c r="BM5113" i="1" s="1"/>
  <c r="BL4809" i="1"/>
  <c r="BM4809" i="1" s="1"/>
  <c r="BL4891" i="1"/>
  <c r="BM4891" i="1" s="1"/>
  <c r="BL5600" i="1"/>
  <c r="BM5600" i="1" s="1"/>
  <c r="BL4412" i="1"/>
  <c r="BM4412" i="1" s="1"/>
  <c r="BL4593" i="1"/>
  <c r="BM4593" i="1" s="1"/>
  <c r="BL4642" i="1"/>
  <c r="BM4642" i="1" s="1"/>
  <c r="BL4747" i="1"/>
  <c r="BM4747" i="1" s="1"/>
  <c r="BL5245" i="1"/>
  <c r="BM5245" i="1" s="1"/>
  <c r="BL5464" i="1"/>
  <c r="BM5464" i="1" s="1"/>
  <c r="BL5612" i="1"/>
  <c r="BM5612" i="1" s="1"/>
  <c r="BL4743" i="1"/>
  <c r="BM4743" i="1" s="1"/>
  <c r="BL5330" i="1"/>
  <c r="BM5330" i="1" s="1"/>
  <c r="BL5551" i="1"/>
  <c r="BM5551" i="1" s="1"/>
  <c r="BL5369" i="1"/>
  <c r="BM5369" i="1" s="1"/>
  <c r="BL4930" i="1"/>
  <c r="BM4930" i="1" s="1"/>
  <c r="BL4139" i="1"/>
  <c r="BM4139" i="1" s="1"/>
  <c r="BL5903" i="1"/>
  <c r="BM5903" i="1" s="1"/>
  <c r="BL173" i="1"/>
  <c r="BM173" i="1" s="1"/>
  <c r="BL295" i="1"/>
  <c r="BM295" i="1" s="1"/>
  <c r="BL344" i="1"/>
  <c r="BM344" i="1" s="1"/>
  <c r="BL49" i="1"/>
  <c r="BM49" i="1" s="1"/>
  <c r="BL65" i="1"/>
  <c r="BM65" i="1" s="1"/>
  <c r="BL308" i="1"/>
  <c r="BM308" i="1" s="1"/>
  <c r="BL334" i="1"/>
  <c r="BM334" i="1" s="1"/>
  <c r="BL523" i="1"/>
  <c r="BM523" i="1" s="1"/>
  <c r="BL24" i="1"/>
  <c r="BM24" i="1" s="1"/>
  <c r="BL84" i="1"/>
  <c r="BM84" i="1" s="1"/>
  <c r="BL87" i="1"/>
  <c r="BM87" i="1" s="1"/>
  <c r="AE2" i="1"/>
  <c r="BL156" i="1"/>
  <c r="BM156" i="1" s="1"/>
  <c r="BL294" i="1"/>
  <c r="BM294" i="1" s="1"/>
  <c r="BL577" i="1"/>
  <c r="BM577" i="1" s="1"/>
  <c r="BL601" i="1"/>
  <c r="BM601" i="1" s="1"/>
  <c r="BL1058" i="1"/>
  <c r="BM1058" i="1" s="1"/>
  <c r="BL1262" i="1"/>
  <c r="BM1262" i="1" s="1"/>
  <c r="BL9" i="1"/>
  <c r="BM9" i="1" s="1"/>
  <c r="AW2" i="1"/>
  <c r="BL525" i="1"/>
  <c r="BM525" i="1" s="1"/>
  <c r="BL707" i="1"/>
  <c r="BM707" i="1" s="1"/>
  <c r="BL993" i="1"/>
  <c r="BM993" i="1" s="1"/>
  <c r="BL122" i="1"/>
  <c r="BM122" i="1" s="1"/>
  <c r="BL209" i="1"/>
  <c r="BM209" i="1" s="1"/>
  <c r="BL258" i="1"/>
  <c r="BM258" i="1" s="1"/>
  <c r="BL274" i="1"/>
  <c r="BM274" i="1" s="1"/>
  <c r="BL584" i="1"/>
  <c r="BM584" i="1" s="1"/>
  <c r="BL653" i="1"/>
  <c r="BM653" i="1" s="1"/>
  <c r="BL1081" i="1"/>
  <c r="BM1081" i="1" s="1"/>
  <c r="BL1380" i="1"/>
  <c r="BM1380" i="1" s="1"/>
  <c r="BL112" i="1"/>
  <c r="BM112" i="1" s="1"/>
  <c r="AZ2" i="1"/>
  <c r="BL202" i="1"/>
  <c r="BM202" i="1" s="1"/>
  <c r="BL205" i="1"/>
  <c r="BM205" i="1" s="1"/>
  <c r="BL232" i="1"/>
  <c r="BM232" i="1" s="1"/>
  <c r="BL255" i="1"/>
  <c r="BM255" i="1" s="1"/>
  <c r="BL262" i="1"/>
  <c r="BM262" i="1" s="1"/>
  <c r="BL367" i="1"/>
  <c r="BM367" i="1" s="1"/>
  <c r="BL376" i="1"/>
  <c r="BM376" i="1" s="1"/>
  <c r="BL604" i="1"/>
  <c r="BM604" i="1" s="1"/>
  <c r="BL1491" i="1"/>
  <c r="BM1491" i="1" s="1"/>
  <c r="Z2" i="1"/>
  <c r="AG2" i="1"/>
  <c r="BB2" i="1"/>
  <c r="BL119" i="1"/>
  <c r="BM119" i="1" s="1"/>
  <c r="BL951" i="1"/>
  <c r="BM951" i="1" s="1"/>
  <c r="BL1056" i="1"/>
  <c r="BM1056" i="1" s="1"/>
  <c r="BL1255" i="1"/>
  <c r="BM1255" i="1" s="1"/>
  <c r="AY2" i="1"/>
  <c r="AX2" i="1"/>
  <c r="BL82" i="1"/>
  <c r="BM82" i="1" s="1"/>
  <c r="BJ2" i="1"/>
  <c r="AC2" i="1"/>
  <c r="BL432" i="1"/>
  <c r="BM432" i="1" s="1"/>
  <c r="BL150" i="1"/>
  <c r="BM150" i="1" s="1"/>
  <c r="BL627" i="1"/>
  <c r="BM627" i="1" s="1"/>
  <c r="BL392" i="1"/>
  <c r="BM392" i="1" s="1"/>
  <c r="BL221" i="1"/>
  <c r="BM221" i="1" s="1"/>
  <c r="BL283" i="1"/>
  <c r="BM283" i="1" s="1"/>
  <c r="BL469" i="1"/>
  <c r="BM469" i="1" s="1"/>
  <c r="BL526" i="1"/>
  <c r="BM526" i="1" s="1"/>
  <c r="BL634" i="1"/>
  <c r="BM634" i="1" s="1"/>
  <c r="BL894" i="1"/>
  <c r="BM894" i="1" s="1"/>
  <c r="BL1436" i="1"/>
  <c r="BM1436" i="1" s="1"/>
  <c r="AI2" i="1"/>
  <c r="BL58" i="1"/>
  <c r="BM58" i="1" s="1"/>
  <c r="BL100" i="1"/>
  <c r="BM100" i="1" s="1"/>
  <c r="BL133" i="1"/>
  <c r="BM133" i="1" s="1"/>
  <c r="BL336" i="1"/>
  <c r="BM336" i="1" s="1"/>
  <c r="BL370" i="1"/>
  <c r="BM370" i="1" s="1"/>
  <c r="BL530" i="1"/>
  <c r="BM530" i="1" s="1"/>
  <c r="BL535" i="1"/>
  <c r="BM535" i="1" s="1"/>
  <c r="BL431" i="1"/>
  <c r="BM431" i="1" s="1"/>
  <c r="BL662" i="1"/>
  <c r="BM662" i="1" s="1"/>
  <c r="BL686" i="1"/>
  <c r="BM686" i="1" s="1"/>
  <c r="BL860" i="1"/>
  <c r="BM860" i="1" s="1"/>
  <c r="BL924" i="1"/>
  <c r="BM924" i="1" s="1"/>
  <c r="BL989" i="1"/>
  <c r="BM989" i="1" s="1"/>
  <c r="BL1112" i="1"/>
  <c r="BM1112" i="1" s="1"/>
  <c r="BL1198" i="1"/>
  <c r="BM1198" i="1" s="1"/>
  <c r="BL1516" i="1"/>
  <c r="BM1516" i="1" s="1"/>
  <c r="BL1895" i="1"/>
  <c r="BM1895" i="1" s="1"/>
  <c r="BL2160" i="1"/>
  <c r="BM2160" i="1" s="1"/>
  <c r="BL844" i="1"/>
  <c r="BM844" i="1" s="1"/>
  <c r="BL864" i="1"/>
  <c r="BM864" i="1" s="1"/>
  <c r="BL900" i="1"/>
  <c r="BM900" i="1" s="1"/>
  <c r="BL928" i="1"/>
  <c r="BM928" i="1" s="1"/>
  <c r="BL373" i="1"/>
  <c r="BM373" i="1" s="1"/>
  <c r="BL680" i="1"/>
  <c r="BM680" i="1" s="1"/>
  <c r="BL748" i="1"/>
  <c r="BM748" i="1" s="1"/>
  <c r="BL782" i="1"/>
  <c r="BM782" i="1" s="1"/>
  <c r="BL801" i="1"/>
  <c r="BM801" i="1" s="1"/>
  <c r="BL1272" i="1"/>
  <c r="BM1272" i="1" s="1"/>
  <c r="BL1350" i="1"/>
  <c r="BM1350" i="1" s="1"/>
  <c r="BL1358" i="1"/>
  <c r="BM1358" i="1" s="1"/>
  <c r="BL1670" i="1"/>
  <c r="BM1670" i="1" s="1"/>
  <c r="BL679" i="1"/>
  <c r="BM679" i="1" s="1"/>
  <c r="BL1324" i="1"/>
  <c r="BM1324" i="1" s="1"/>
  <c r="BL779" i="1"/>
  <c r="BM779" i="1" s="1"/>
  <c r="BL898" i="1"/>
  <c r="BM898" i="1" s="1"/>
  <c r="BL1175" i="1"/>
  <c r="BM1175" i="1" s="1"/>
  <c r="BL1328" i="1"/>
  <c r="BM1328" i="1" s="1"/>
  <c r="BL1342" i="1"/>
  <c r="BM1342" i="1" s="1"/>
  <c r="BL1640" i="1"/>
  <c r="BM1640" i="1" s="1"/>
  <c r="BL1703" i="1"/>
  <c r="BM1703" i="1" s="1"/>
  <c r="BL895" i="1"/>
  <c r="BM895" i="1" s="1"/>
  <c r="BL1160" i="1"/>
  <c r="BM1160" i="1" s="1"/>
  <c r="BL1507" i="1"/>
  <c r="BM1507" i="1" s="1"/>
  <c r="BL1558" i="1"/>
  <c r="BM1558" i="1" s="1"/>
  <c r="BL1865" i="1"/>
  <c r="BM1865" i="1" s="1"/>
  <c r="BL2189" i="1"/>
  <c r="BM2189" i="1" s="1"/>
  <c r="BL767" i="1"/>
  <c r="BM767" i="1" s="1"/>
  <c r="BL889" i="1"/>
  <c r="BM889" i="1" s="1"/>
  <c r="BL912" i="1"/>
  <c r="BM912" i="1" s="1"/>
  <c r="BL1110" i="1"/>
  <c r="BM1110" i="1" s="1"/>
  <c r="BL1147" i="1"/>
  <c r="BM1147" i="1" s="1"/>
  <c r="BL1316" i="1"/>
  <c r="BM1316" i="1" s="1"/>
  <c r="BL2050" i="1"/>
  <c r="BM2050" i="1" s="1"/>
  <c r="BL922" i="1"/>
  <c r="BM922" i="1" s="1"/>
  <c r="BL1304" i="1"/>
  <c r="BM1304" i="1" s="1"/>
  <c r="BL1432" i="1"/>
  <c r="BM1432" i="1" s="1"/>
  <c r="BL1614" i="1"/>
  <c r="BM1614" i="1" s="1"/>
  <c r="BL872" i="1"/>
  <c r="BM872" i="1" s="1"/>
  <c r="BL904" i="1"/>
  <c r="BM904" i="1" s="1"/>
  <c r="BL1067" i="1"/>
  <c r="BM1067" i="1" s="1"/>
  <c r="BL1310" i="1"/>
  <c r="BM1310" i="1" s="1"/>
  <c r="BL1910" i="1"/>
  <c r="BM1910" i="1" s="1"/>
  <c r="BL986" i="1"/>
  <c r="BM986" i="1" s="1"/>
  <c r="BL1084" i="1"/>
  <c r="BM1084" i="1" s="1"/>
  <c r="BL1119" i="1"/>
  <c r="BM1119" i="1" s="1"/>
  <c r="BL1634" i="1"/>
  <c r="BM1634" i="1" s="1"/>
  <c r="BL1729" i="1"/>
  <c r="BM1729" i="1" s="1"/>
  <c r="BL2036" i="1"/>
  <c r="BM2036" i="1" s="1"/>
  <c r="BL893" i="1"/>
  <c r="BM893" i="1" s="1"/>
  <c r="BL971" i="1"/>
  <c r="BM971" i="1" s="1"/>
  <c r="BL1027" i="1"/>
  <c r="BM1027" i="1" s="1"/>
  <c r="BL1321" i="1"/>
  <c r="BM1321" i="1" s="1"/>
  <c r="BL1395" i="1"/>
  <c r="BM1395" i="1" s="1"/>
  <c r="BL2083" i="1"/>
  <c r="BM2083" i="1" s="1"/>
  <c r="BL1751" i="1"/>
  <c r="BM1751" i="1" s="1"/>
  <c r="BL2031" i="1"/>
  <c r="BM2031" i="1" s="1"/>
  <c r="BL2349" i="1"/>
  <c r="BM2349" i="1" s="1"/>
  <c r="BL2399" i="1"/>
  <c r="BM2399" i="1" s="1"/>
  <c r="BL2615" i="1"/>
  <c r="BM2615" i="1" s="1"/>
  <c r="BL2632" i="1"/>
  <c r="BM2632" i="1" s="1"/>
  <c r="BL2705" i="1"/>
  <c r="BM2705" i="1" s="1"/>
  <c r="BL1722" i="1"/>
  <c r="BM1722" i="1" s="1"/>
  <c r="BL1794" i="1"/>
  <c r="BM1794" i="1" s="1"/>
  <c r="BL1839" i="1"/>
  <c r="BM1839" i="1" s="1"/>
  <c r="BL1840" i="1"/>
  <c r="BM1840" i="1" s="1"/>
  <c r="BL2011" i="1"/>
  <c r="BM2011" i="1" s="1"/>
  <c r="BL2018" i="1"/>
  <c r="BM2018" i="1" s="1"/>
  <c r="BL2157" i="1"/>
  <c r="BM2157" i="1" s="1"/>
  <c r="BL2190" i="1"/>
  <c r="BM2190" i="1" s="1"/>
  <c r="BL2245" i="1"/>
  <c r="BM2245" i="1" s="1"/>
  <c r="BL2925" i="1"/>
  <c r="BM2925" i="1" s="1"/>
  <c r="BL1682" i="1"/>
  <c r="BM1682" i="1" s="1"/>
  <c r="BL2085" i="1"/>
  <c r="BM2085" i="1" s="1"/>
  <c r="BL2093" i="1"/>
  <c r="BM2093" i="1" s="1"/>
  <c r="BL2124" i="1"/>
  <c r="BM2124" i="1" s="1"/>
  <c r="BL2135" i="1"/>
  <c r="BM2135" i="1" s="1"/>
  <c r="BL2208" i="1"/>
  <c r="BM2208" i="1" s="1"/>
  <c r="BL2345" i="1"/>
  <c r="BM2345" i="1" s="1"/>
  <c r="BL2772" i="1"/>
  <c r="BM2772" i="1" s="1"/>
  <c r="BL1543" i="1"/>
  <c r="BM1543" i="1" s="1"/>
  <c r="BL1744" i="1"/>
  <c r="BM1744" i="1" s="1"/>
  <c r="BL1929" i="1"/>
  <c r="BM1929" i="1" s="1"/>
  <c r="BL1967" i="1"/>
  <c r="BM1967" i="1" s="1"/>
  <c r="BL2230" i="1"/>
  <c r="BM2230" i="1" s="1"/>
  <c r="BL2284" i="1"/>
  <c r="BM2284" i="1" s="1"/>
  <c r="BL2457" i="1"/>
  <c r="BM2457" i="1" s="1"/>
  <c r="BL1612" i="1"/>
  <c r="BM1612" i="1" s="1"/>
  <c r="BL1745" i="1"/>
  <c r="BM1745" i="1" s="1"/>
  <c r="BL1998" i="1"/>
  <c r="BM1998" i="1" s="1"/>
  <c r="BL2127" i="1"/>
  <c r="BM2127" i="1" s="1"/>
  <c r="BL2295" i="1"/>
  <c r="BM2295" i="1" s="1"/>
  <c r="BL2382" i="1"/>
  <c r="BM2382" i="1" s="1"/>
  <c r="BL1697" i="1"/>
  <c r="BM1697" i="1" s="1"/>
  <c r="BL1830" i="1"/>
  <c r="BM1830" i="1" s="1"/>
  <c r="BL2045" i="1"/>
  <c r="BM2045" i="1" s="1"/>
  <c r="BL2052" i="1"/>
  <c r="BM2052" i="1" s="1"/>
  <c r="BL2064" i="1"/>
  <c r="BM2064" i="1" s="1"/>
  <c r="BL2133" i="1"/>
  <c r="BM2133" i="1" s="1"/>
  <c r="BL2175" i="1"/>
  <c r="BM2175" i="1" s="1"/>
  <c r="BL2377" i="1"/>
  <c r="BM2377" i="1" s="1"/>
  <c r="BL1416" i="1"/>
  <c r="BM1416" i="1" s="1"/>
  <c r="BL1575" i="1"/>
  <c r="BM1575" i="1" s="1"/>
  <c r="BL1792" i="1"/>
  <c r="BM1792" i="1" s="1"/>
  <c r="BL2579" i="1"/>
  <c r="BM2579" i="1" s="1"/>
  <c r="BL2694" i="1"/>
  <c r="BM2694" i="1" s="1"/>
  <c r="BL3096" i="1"/>
  <c r="BM3096" i="1" s="1"/>
  <c r="BL1661" i="1"/>
  <c r="BM1661" i="1" s="1"/>
  <c r="BL1736" i="1"/>
  <c r="BM1736" i="1" s="1"/>
  <c r="BL1762" i="1"/>
  <c r="BM1762" i="1" s="1"/>
  <c r="BL2002" i="1"/>
  <c r="BM2002" i="1" s="1"/>
  <c r="BL2256" i="1"/>
  <c r="BM2256" i="1" s="1"/>
  <c r="BL2300" i="1"/>
  <c r="BM2300" i="1" s="1"/>
  <c r="BL3138" i="1"/>
  <c r="BM3138" i="1" s="1"/>
  <c r="BL1413" i="1"/>
  <c r="BM1413" i="1" s="1"/>
  <c r="BL1514" i="1"/>
  <c r="BM1514" i="1" s="1"/>
  <c r="BL1544" i="1"/>
  <c r="BM1544" i="1" s="1"/>
  <c r="BL1660" i="1"/>
  <c r="BM1660" i="1" s="1"/>
  <c r="BL1748" i="1"/>
  <c r="BM1748" i="1" s="1"/>
  <c r="BL1752" i="1"/>
  <c r="BM1752" i="1" s="1"/>
  <c r="BL1930" i="1"/>
  <c r="BM1930" i="1" s="1"/>
  <c r="BL1955" i="1"/>
  <c r="BM1955" i="1" s="1"/>
  <c r="BL1994" i="1"/>
  <c r="BM1994" i="1" s="1"/>
  <c r="BL2449" i="1"/>
  <c r="BM2449" i="1" s="1"/>
  <c r="BL2856" i="1"/>
  <c r="BM2856" i="1" s="1"/>
  <c r="BL3250" i="1"/>
  <c r="BM3250" i="1" s="1"/>
  <c r="BL3374" i="1"/>
  <c r="BM3374" i="1" s="1"/>
  <c r="BL3430" i="1"/>
  <c r="BM3430" i="1" s="1"/>
  <c r="BL2522" i="1"/>
  <c r="BM2522" i="1" s="1"/>
  <c r="BL3328" i="1"/>
  <c r="BM3328" i="1" s="1"/>
  <c r="BL3803" i="1"/>
  <c r="BM3803" i="1" s="1"/>
  <c r="BL2691" i="1"/>
  <c r="BM2691" i="1" s="1"/>
  <c r="BL2698" i="1"/>
  <c r="BM2698" i="1" s="1"/>
  <c r="BL2880" i="1"/>
  <c r="BM2880" i="1" s="1"/>
  <c r="BL2928" i="1"/>
  <c r="BM2928" i="1" s="1"/>
  <c r="BL2469" i="1"/>
  <c r="BM2469" i="1" s="1"/>
  <c r="BL2801" i="1"/>
  <c r="BM2801" i="1" s="1"/>
  <c r="BL3048" i="1"/>
  <c r="BM3048" i="1" s="1"/>
  <c r="BL3098" i="1"/>
  <c r="BM3098" i="1" s="1"/>
  <c r="BL3883" i="1"/>
  <c r="BM3883" i="1" s="1"/>
  <c r="BL2356" i="1"/>
  <c r="BM2356" i="1" s="1"/>
  <c r="BL2489" i="1"/>
  <c r="BM2489" i="1" s="1"/>
  <c r="BL2490" i="1"/>
  <c r="BM2490" i="1" s="1"/>
  <c r="BL2623" i="1"/>
  <c r="BM2623" i="1" s="1"/>
  <c r="BL3037" i="1"/>
  <c r="BM3037" i="1" s="1"/>
  <c r="BL3125" i="1"/>
  <c r="BM3125" i="1" s="1"/>
  <c r="BL3206" i="1"/>
  <c r="BM3206" i="1" s="1"/>
  <c r="BL3947" i="1"/>
  <c r="BM3947" i="1" s="1"/>
  <c r="BL2728" i="1"/>
  <c r="BM2728" i="1" s="1"/>
  <c r="BL2757" i="1"/>
  <c r="BM2757" i="1" s="1"/>
  <c r="BL2855" i="1"/>
  <c r="BM2855" i="1" s="1"/>
  <c r="BL3077" i="1"/>
  <c r="BM3077" i="1" s="1"/>
  <c r="BL3083" i="1"/>
  <c r="BM3083" i="1" s="1"/>
  <c r="BL3160" i="1"/>
  <c r="BM3160" i="1" s="1"/>
  <c r="BL3178" i="1"/>
  <c r="BM3178" i="1" s="1"/>
  <c r="BL3188" i="1"/>
  <c r="BM3188" i="1" s="1"/>
  <c r="BL3357" i="1"/>
  <c r="BM3357" i="1" s="1"/>
  <c r="BL3460" i="1"/>
  <c r="BM3460" i="1" s="1"/>
  <c r="BL2307" i="1"/>
  <c r="BM2307" i="1" s="1"/>
  <c r="BL2847" i="1"/>
  <c r="BM2847" i="1" s="1"/>
  <c r="BL2865" i="1"/>
  <c r="BM2865" i="1" s="1"/>
  <c r="BL3034" i="1"/>
  <c r="BM3034" i="1" s="1"/>
  <c r="BL3393" i="1"/>
  <c r="BM3393" i="1" s="1"/>
  <c r="BL3014" i="1"/>
  <c r="BM3014" i="1" s="1"/>
  <c r="BL2814" i="1"/>
  <c r="BM2814" i="1" s="1"/>
  <c r="BL2867" i="1"/>
  <c r="BM2867" i="1" s="1"/>
  <c r="BL3000" i="1"/>
  <c r="BM3000" i="1" s="1"/>
  <c r="BL3128" i="1"/>
  <c r="BM3128" i="1" s="1"/>
  <c r="BL3134" i="1"/>
  <c r="BM3134" i="1" s="1"/>
  <c r="BL3233" i="1"/>
  <c r="BM3233" i="1" s="1"/>
  <c r="BL3238" i="1"/>
  <c r="BM3238" i="1" s="1"/>
  <c r="BL3320" i="1"/>
  <c r="BM3320" i="1" s="1"/>
  <c r="BL3824" i="1"/>
  <c r="BM3824" i="1" s="1"/>
  <c r="BL2580" i="1"/>
  <c r="BM2580" i="1" s="1"/>
  <c r="BL2771" i="1"/>
  <c r="BM2771" i="1" s="1"/>
  <c r="BL2875" i="1"/>
  <c r="BM2875" i="1" s="1"/>
  <c r="BL3002" i="1"/>
  <c r="BM3002" i="1" s="1"/>
  <c r="BL3073" i="1"/>
  <c r="BM3073" i="1" s="1"/>
  <c r="BL3174" i="1"/>
  <c r="BM3174" i="1" s="1"/>
  <c r="BL3176" i="1"/>
  <c r="BM3176" i="1" s="1"/>
  <c r="BL2543" i="1"/>
  <c r="BM2543" i="1" s="1"/>
  <c r="BL2672" i="1"/>
  <c r="BM2672" i="1" s="1"/>
  <c r="BL2676" i="1"/>
  <c r="BM2676" i="1" s="1"/>
  <c r="BL2716" i="1"/>
  <c r="BM2716" i="1" s="1"/>
  <c r="BL2835" i="1"/>
  <c r="BM2835" i="1" s="1"/>
  <c r="BL2840" i="1"/>
  <c r="BM2840" i="1" s="1"/>
  <c r="BL2906" i="1"/>
  <c r="BM2906" i="1" s="1"/>
  <c r="BL2997" i="1"/>
  <c r="BM2997" i="1" s="1"/>
  <c r="BL3123" i="1"/>
  <c r="BM3123" i="1" s="1"/>
  <c r="BL3243" i="1"/>
  <c r="BM3243" i="1" s="1"/>
  <c r="BL3268" i="1"/>
  <c r="BM3268" i="1" s="1"/>
  <c r="BL3307" i="1"/>
  <c r="BM3307" i="1" s="1"/>
  <c r="BL2344" i="1"/>
  <c r="BM2344" i="1" s="1"/>
  <c r="BL2802" i="1"/>
  <c r="BM2802" i="1" s="1"/>
  <c r="BL3628" i="1"/>
  <c r="BM3628" i="1" s="1"/>
  <c r="BL3641" i="1"/>
  <c r="BM3641" i="1" s="1"/>
  <c r="BL4230" i="1"/>
  <c r="BM4230" i="1" s="1"/>
  <c r="BL4246" i="1"/>
  <c r="BM4246" i="1" s="1"/>
  <c r="BL4248" i="1"/>
  <c r="BM4248" i="1" s="1"/>
  <c r="BL3942" i="1"/>
  <c r="BM3942" i="1" s="1"/>
  <c r="BL3894" i="1"/>
  <c r="BM3894" i="1" s="1"/>
  <c r="BL3979" i="1"/>
  <c r="BM3979" i="1" s="1"/>
  <c r="BL3998" i="1"/>
  <c r="BM3998" i="1" s="1"/>
  <c r="BL4270" i="1"/>
  <c r="BM4270" i="1" s="1"/>
  <c r="BL4374" i="1"/>
  <c r="BM4374" i="1" s="1"/>
  <c r="BL3246" i="1"/>
  <c r="BM3246" i="1" s="1"/>
  <c r="BL3621" i="1"/>
  <c r="BM3621" i="1" s="1"/>
  <c r="BL3654" i="1"/>
  <c r="BM3654" i="1" s="1"/>
  <c r="BL3771" i="1"/>
  <c r="BM3771" i="1" s="1"/>
  <c r="BL4388" i="1"/>
  <c r="BM4388" i="1" s="1"/>
  <c r="BL3186" i="1"/>
  <c r="BM3186" i="1" s="1"/>
  <c r="BL3264" i="1"/>
  <c r="BM3264" i="1" s="1"/>
  <c r="BL3325" i="1"/>
  <c r="BM3325" i="1" s="1"/>
  <c r="BL3438" i="1"/>
  <c r="BM3438" i="1" s="1"/>
  <c r="BL3977" i="1"/>
  <c r="BM3977" i="1" s="1"/>
  <c r="BL4160" i="1"/>
  <c r="BM4160" i="1" s="1"/>
  <c r="BL4557" i="1"/>
  <c r="BM4557" i="1" s="1"/>
  <c r="BL3183" i="1"/>
  <c r="BM3183" i="1" s="1"/>
  <c r="BL3228" i="1"/>
  <c r="BM3228" i="1" s="1"/>
  <c r="BL3590" i="1"/>
  <c r="BM3590" i="1" s="1"/>
  <c r="BL3655" i="1"/>
  <c r="BM3655" i="1" s="1"/>
  <c r="BL3666" i="1"/>
  <c r="BM3666" i="1" s="1"/>
  <c r="BL3682" i="1"/>
  <c r="BM3682" i="1" s="1"/>
  <c r="BL3840" i="1"/>
  <c r="BM3840" i="1" s="1"/>
  <c r="BL3879" i="1"/>
  <c r="BM3879" i="1" s="1"/>
  <c r="BL4041" i="1"/>
  <c r="BM4041" i="1" s="1"/>
  <c r="BL4237" i="1"/>
  <c r="BM4237" i="1" s="1"/>
  <c r="BL4365" i="1"/>
  <c r="BM4365" i="1" s="1"/>
  <c r="BL3951" i="1"/>
  <c r="BM3951" i="1" s="1"/>
  <c r="BL4052" i="1"/>
  <c r="BM4052" i="1" s="1"/>
  <c r="BL4633" i="1"/>
  <c r="BM4633" i="1" s="1"/>
  <c r="BL4715" i="1"/>
  <c r="BM4715" i="1" s="1"/>
  <c r="BL3263" i="1"/>
  <c r="BM3263" i="1" s="1"/>
  <c r="BL3416" i="1"/>
  <c r="BM3416" i="1" s="1"/>
  <c r="BL3599" i="1"/>
  <c r="BM3599" i="1" s="1"/>
  <c r="BL3721" i="1"/>
  <c r="BM3721" i="1" s="1"/>
  <c r="BL4103" i="1"/>
  <c r="BM4103" i="1" s="1"/>
  <c r="BL4210" i="1"/>
  <c r="BM4210" i="1" s="1"/>
  <c r="BL4260" i="1"/>
  <c r="BM4260" i="1" s="1"/>
  <c r="BL4377" i="1"/>
  <c r="BM4377" i="1" s="1"/>
  <c r="BL4595" i="1"/>
  <c r="BM4595" i="1" s="1"/>
  <c r="BL3496" i="1"/>
  <c r="BM3496" i="1" s="1"/>
  <c r="BL3843" i="1"/>
  <c r="BM3843" i="1" s="1"/>
  <c r="BL4368" i="1"/>
  <c r="BM4368" i="1" s="1"/>
  <c r="BL3273" i="1"/>
  <c r="BM3273" i="1" s="1"/>
  <c r="BL3385" i="1"/>
  <c r="BM3385" i="1" s="1"/>
  <c r="BL3464" i="1"/>
  <c r="BM3464" i="1" s="1"/>
  <c r="BL3500" i="1"/>
  <c r="BM3500" i="1" s="1"/>
  <c r="BL3639" i="1"/>
  <c r="BM3639" i="1" s="1"/>
  <c r="BL3646" i="1"/>
  <c r="BM3646" i="1" s="1"/>
  <c r="BL3987" i="1"/>
  <c r="BM3987" i="1" s="1"/>
  <c r="BL3486" i="1"/>
  <c r="BM3486" i="1" s="1"/>
  <c r="BL3715" i="1"/>
  <c r="BM3715" i="1" s="1"/>
  <c r="BL3778" i="1"/>
  <c r="BM3778" i="1" s="1"/>
  <c r="BL4231" i="1"/>
  <c r="BM4231" i="1" s="1"/>
  <c r="BL3545" i="1"/>
  <c r="BM3545" i="1" s="1"/>
  <c r="BL3690" i="1"/>
  <c r="BM3690" i="1" s="1"/>
  <c r="BL3810" i="1"/>
  <c r="BM3810" i="1" s="1"/>
  <c r="BL3993" i="1"/>
  <c r="BM3993" i="1" s="1"/>
  <c r="BL4035" i="1"/>
  <c r="BM4035" i="1" s="1"/>
  <c r="BL4292" i="1"/>
  <c r="BM4292" i="1" s="1"/>
  <c r="BL4538" i="1"/>
  <c r="BM4538" i="1" s="1"/>
  <c r="BL4586" i="1"/>
  <c r="BM4586" i="1" s="1"/>
  <c r="BL4739" i="1"/>
  <c r="BM4739" i="1" s="1"/>
  <c r="S5115" i="1"/>
  <c r="BL5220" i="1"/>
  <c r="BM5220" i="1" s="1"/>
  <c r="BL5430" i="1"/>
  <c r="BM5430" i="1" s="1"/>
  <c r="BL4314" i="1"/>
  <c r="BM4314" i="1" s="1"/>
  <c r="BL4341" i="1"/>
  <c r="BM4341" i="1" s="1"/>
  <c r="BL4425" i="1"/>
  <c r="BM4425" i="1" s="1"/>
  <c r="BL4681" i="1"/>
  <c r="BM4681" i="1" s="1"/>
  <c r="S5046" i="1"/>
  <c r="BL4701" i="1"/>
  <c r="BM4701" i="1" s="1"/>
  <c r="BL4943" i="1"/>
  <c r="BM4943" i="1" s="1"/>
  <c r="BL5010" i="1"/>
  <c r="BM5010" i="1" s="1"/>
  <c r="S5126" i="1"/>
  <c r="BL4063" i="1"/>
  <c r="BM4063" i="1" s="1"/>
  <c r="BL4149" i="1"/>
  <c r="BM4149" i="1" s="1"/>
  <c r="BL4152" i="1"/>
  <c r="BM4152" i="1" s="1"/>
  <c r="BL4207" i="1"/>
  <c r="BM4207" i="1" s="1"/>
  <c r="BL4273" i="1"/>
  <c r="BM4273" i="1" s="1"/>
  <c r="BL4290" i="1"/>
  <c r="BM4290" i="1" s="1"/>
  <c r="S5123" i="1"/>
  <c r="BL5218" i="1"/>
  <c r="BM5218" i="1" s="1"/>
  <c r="BL5046" i="1"/>
  <c r="BM5046" i="1" s="1"/>
  <c r="BL4304" i="1"/>
  <c r="BM4304" i="1" s="1"/>
  <c r="BL4358" i="1"/>
  <c r="BM4358" i="1" s="1"/>
  <c r="BL4495" i="1"/>
  <c r="BM4495" i="1" s="1"/>
  <c r="BL4640" i="1"/>
  <c r="BM4640" i="1" s="1"/>
  <c r="S4657" i="1"/>
  <c r="BL4994" i="1"/>
  <c r="BM4994" i="1" s="1"/>
  <c r="BL5130" i="1"/>
  <c r="BM5130" i="1" s="1"/>
  <c r="BL5143" i="1"/>
  <c r="BM5143" i="1" s="1"/>
  <c r="BL5157" i="1"/>
  <c r="BM5157" i="1" s="1"/>
  <c r="BL5230" i="1"/>
  <c r="BM5230" i="1" s="1"/>
  <c r="BL4444" i="1"/>
  <c r="BM4444" i="1" s="1"/>
  <c r="BL4657" i="1"/>
  <c r="BM4657" i="1" s="1"/>
  <c r="BL4704" i="1"/>
  <c r="BM4704" i="1" s="1"/>
  <c r="BL5303" i="1"/>
  <c r="BM5303" i="1" s="1"/>
  <c r="BL5435" i="1"/>
  <c r="BM5435" i="1" s="1"/>
  <c r="BL4258" i="1"/>
  <c r="BM4258" i="1" s="1"/>
  <c r="BL4362" i="1"/>
  <c r="BM4362" i="1" s="1"/>
  <c r="BL4471" i="1"/>
  <c r="BM4471" i="1" s="1"/>
  <c r="BL4754" i="1"/>
  <c r="BM4754" i="1" s="1"/>
  <c r="S5166" i="1"/>
  <c r="S5121" i="1"/>
  <c r="S5082" i="1"/>
  <c r="S5050" i="1"/>
  <c r="S4840" i="1"/>
  <c r="S4837" i="1"/>
  <c r="S4716" i="1"/>
  <c r="S4654" i="1"/>
  <c r="S4650" i="1"/>
  <c r="S5100" i="1"/>
  <c r="S5076" i="1"/>
  <c r="S4847" i="1"/>
  <c r="S4774" i="1"/>
  <c r="S4738" i="1"/>
  <c r="S4673" i="1"/>
  <c r="S5104" i="1"/>
  <c r="S5029" i="1"/>
  <c r="S5009" i="1"/>
  <c r="S4982" i="1"/>
  <c r="S4930" i="1"/>
  <c r="S4918" i="1"/>
  <c r="S4880" i="1"/>
  <c r="S4861" i="1"/>
  <c r="S5188" i="1"/>
  <c r="S5130" i="1"/>
  <c r="S5088" i="1"/>
  <c r="S5205" i="1"/>
  <c r="S5143" i="1"/>
  <c r="S5113" i="1"/>
  <c r="S5094" i="1"/>
  <c r="S5074" i="1"/>
  <c r="S5010" i="1"/>
  <c r="S4993" i="1"/>
  <c r="S5131" i="1"/>
  <c r="S5065" i="1"/>
  <c r="BL5326" i="1"/>
  <c r="BM5326" i="1" s="1"/>
  <c r="BL5440" i="1"/>
  <c r="BM5440" i="1" s="1"/>
  <c r="BL4654" i="1"/>
  <c r="BM4654" i="1" s="1"/>
  <c r="BL5029" i="1"/>
  <c r="BM5029" i="1" s="1"/>
  <c r="BL5098" i="1"/>
  <c r="BM5098" i="1" s="1"/>
  <c r="S5127" i="1"/>
  <c r="BL4650" i="1"/>
  <c r="BM4650" i="1" s="1"/>
  <c r="BL4696" i="1"/>
  <c r="BM4696" i="1" s="1"/>
  <c r="BL4837" i="1"/>
  <c r="BM4837" i="1" s="1"/>
  <c r="BL4865" i="1"/>
  <c r="BM4865" i="1" s="1"/>
  <c r="BL4982" i="1"/>
  <c r="BM4982" i="1" s="1"/>
  <c r="S5011" i="1"/>
  <c r="BL5121" i="1"/>
  <c r="BM5121" i="1" s="1"/>
  <c r="S5124" i="1"/>
  <c r="BL5298" i="1"/>
  <c r="BM5298" i="1" s="1"/>
  <c r="BL5310" i="1"/>
  <c r="BM5310" i="1" s="1"/>
  <c r="BL3944" i="1"/>
  <c r="BM3944" i="1" s="1"/>
  <c r="BL4004" i="1"/>
  <c r="BM4004" i="1" s="1"/>
  <c r="BL4500" i="1"/>
  <c r="BM4500" i="1" s="1"/>
  <c r="BL4502" i="1"/>
  <c r="BM4502" i="1" s="1"/>
  <c r="BL4762" i="1"/>
  <c r="BM4762" i="1" s="1"/>
  <c r="BL5074" i="1"/>
  <c r="BM5074" i="1" s="1"/>
  <c r="S5078" i="1"/>
  <c r="BL5205" i="1"/>
  <c r="BM5205" i="1" s="1"/>
  <c r="BL5115" i="1"/>
  <c r="BM5115" i="1" s="1"/>
  <c r="BL5398" i="1"/>
  <c r="BM5398" i="1" s="1"/>
  <c r="BL5228" i="1"/>
  <c r="BM5228" i="1" s="1"/>
  <c r="BL5247" i="1"/>
  <c r="BM5247" i="1" s="1"/>
  <c r="BL5346" i="1"/>
  <c r="BM5346" i="1" s="1"/>
  <c r="BL5092" i="1"/>
  <c r="BM5092" i="1" s="1"/>
  <c r="BL5094" i="1"/>
  <c r="BM5094" i="1" s="1"/>
  <c r="BL5124" i="1"/>
  <c r="BM5124" i="1" s="1"/>
  <c r="BL5580" i="1"/>
  <c r="BM5580" i="1" s="1"/>
  <c r="BL6008" i="1"/>
  <c r="BM6008" i="1" s="1"/>
  <c r="BL5483" i="1"/>
  <c r="BM5483" i="1" s="1"/>
  <c r="BL5535" i="1"/>
  <c r="BM5535" i="1" s="1"/>
  <c r="BL5078" i="1"/>
  <c r="BM5078" i="1" s="1"/>
  <c r="BL5355" i="1"/>
  <c r="BM5355" i="1" s="1"/>
  <c r="BL5544" i="1"/>
  <c r="BM5544" i="1" s="1"/>
  <c r="BL5548" i="1"/>
  <c r="BM5548" i="1" s="1"/>
  <c r="BL5569" i="1"/>
  <c r="BM5569" i="1" s="1"/>
  <c r="BL5806" i="1"/>
  <c r="BM5806" i="1" s="1"/>
  <c r="BL5923" i="1"/>
  <c r="BM5923" i="1" s="1"/>
  <c r="BL5473" i="1"/>
  <c r="BM5473" i="1" s="1"/>
  <c r="BL4861" i="1"/>
  <c r="BM4861" i="1" s="1"/>
  <c r="BL4883" i="1"/>
  <c r="BM4883" i="1" s="1"/>
  <c r="BL5163" i="1"/>
  <c r="BM5163" i="1" s="1"/>
  <c r="BL5227" i="1"/>
  <c r="BM5227" i="1" s="1"/>
  <c r="BL5884" i="1"/>
  <c r="BM5884" i="1" s="1"/>
  <c r="BL6131" i="1"/>
  <c r="BM6131" i="1" s="1"/>
  <c r="BL6249" i="1"/>
  <c r="BM6249" i="1" s="1"/>
  <c r="BL4945" i="1"/>
  <c r="BM4945" i="1" s="1"/>
  <c r="BL4973" i="1"/>
  <c r="BM4973" i="1" s="1"/>
  <c r="BL5026" i="1"/>
  <c r="BM5026" i="1" s="1"/>
  <c r="BL5125" i="1"/>
  <c r="BM5125" i="1" s="1"/>
  <c r="BL5137" i="1"/>
  <c r="BM5137" i="1" s="1"/>
  <c r="BL5849" i="1"/>
  <c r="BM5849" i="1" s="1"/>
  <c r="BL5858" i="1"/>
  <c r="BM5858" i="1" s="1"/>
  <c r="BL6143" i="1"/>
  <c r="BM6143" i="1" s="1"/>
  <c r="BL6236" i="1"/>
  <c r="BM6236" i="1" s="1"/>
  <c r="BL6099" i="1"/>
  <c r="BM6099" i="1" s="1"/>
  <c r="BL5674" i="1"/>
  <c r="BM5674" i="1" s="1"/>
  <c r="BL5876" i="1"/>
  <c r="BM5876" i="1" s="1"/>
  <c r="BL6121" i="1"/>
  <c r="BM6121" i="1" s="1"/>
  <c r="BL5374" i="1"/>
  <c r="BM5374" i="1" s="1"/>
  <c r="BL5375" i="1"/>
  <c r="BM5375" i="1" s="1"/>
  <c r="BL5730" i="1"/>
  <c r="BM5730" i="1" s="1"/>
  <c r="BL6182" i="1"/>
  <c r="BM6182" i="1" s="1"/>
  <c r="BL5625" i="1"/>
  <c r="BM5625" i="1" s="1"/>
  <c r="BL6102" i="1"/>
  <c r="BM6102" i="1" s="1"/>
  <c r="BL5561" i="1"/>
  <c r="BM5561" i="1" s="1"/>
  <c r="BL5727" i="1"/>
  <c r="BM5727" i="1" s="1"/>
  <c r="BL5895" i="1"/>
  <c r="BM5895" i="1" s="1"/>
  <c r="BL5939" i="1"/>
  <c r="BM5939" i="1" s="1"/>
  <c r="BL6153" i="1"/>
  <c r="BM6153" i="1" s="1"/>
  <c r="BL5461" i="1"/>
  <c r="BM5461" i="1" s="1"/>
  <c r="BL5567" i="1"/>
  <c r="BM5567" i="1" s="1"/>
  <c r="BL5614" i="1"/>
  <c r="BM5614" i="1" s="1"/>
  <c r="BL6058" i="1"/>
  <c r="BM6058" i="1" s="1"/>
  <c r="BL6151" i="1"/>
  <c r="BM6151" i="1" s="1"/>
  <c r="BL5750" i="1"/>
  <c r="BM5750" i="1" s="1"/>
  <c r="BL5934" i="1"/>
  <c r="BM5934" i="1" s="1"/>
  <c r="BL6168" i="1"/>
  <c r="BM6168" i="1" s="1"/>
  <c r="BL5379" i="1"/>
  <c r="BM5379" i="1" s="1"/>
  <c r="BL5613" i="1"/>
  <c r="BM5613" i="1" s="1"/>
  <c r="BL5646" i="1"/>
  <c r="BM5646" i="1" s="1"/>
  <c r="BL6227" i="1"/>
  <c r="BM6227" i="1" s="1"/>
  <c r="BL5522" i="1"/>
  <c r="BM5522" i="1" s="1"/>
  <c r="BL5955" i="1"/>
  <c r="BM5955" i="1" s="1"/>
  <c r="BL6077" i="1"/>
  <c r="BM6077" i="1" s="1"/>
  <c r="BL5720" i="1"/>
  <c r="BM5720" i="1" s="1"/>
  <c r="BL5802" i="1"/>
  <c r="BM5802" i="1" s="1"/>
  <c r="BL5825" i="1"/>
  <c r="BM5825" i="1" s="1"/>
  <c r="BL342" i="1"/>
  <c r="BM342" i="1" s="1"/>
  <c r="BL377" i="1"/>
  <c r="BM377" i="1" s="1"/>
  <c r="BL5" i="1"/>
  <c r="BM5" i="1" s="1"/>
  <c r="BL66" i="1"/>
  <c r="BM66" i="1" s="1"/>
  <c r="BL94" i="1"/>
  <c r="BM94" i="1" s="1"/>
  <c r="BL104" i="1"/>
  <c r="BM104" i="1" s="1"/>
  <c r="BL297" i="1"/>
  <c r="BM297" i="1" s="1"/>
  <c r="BL390" i="1"/>
  <c r="BM390" i="1" s="1"/>
  <c r="BL443" i="1"/>
  <c r="BM443" i="1" s="1"/>
  <c r="BL185" i="1"/>
  <c r="BM185" i="1" s="1"/>
  <c r="BL201" i="1"/>
  <c r="BM201" i="1" s="1"/>
  <c r="BL231" i="1"/>
  <c r="BM231" i="1" s="1"/>
  <c r="BL310" i="1"/>
  <c r="BM310" i="1" s="1"/>
  <c r="BL398" i="1"/>
  <c r="BM398" i="1" s="1"/>
  <c r="BL504" i="1"/>
  <c r="BM504" i="1" s="1"/>
  <c r="BL102" i="1"/>
  <c r="BM102" i="1" s="1"/>
  <c r="AM2" i="1"/>
  <c r="BK2" i="1"/>
  <c r="BL56" i="1"/>
  <c r="BM56" i="1" s="1"/>
  <c r="BL248" i="1"/>
  <c r="BM248" i="1" s="1"/>
  <c r="BL325" i="1"/>
  <c r="BM325" i="1" s="1"/>
  <c r="BL387" i="1"/>
  <c r="BM387" i="1" s="1"/>
  <c r="BL401" i="1"/>
  <c r="BM401" i="1" s="1"/>
  <c r="BL527" i="1"/>
  <c r="BM527" i="1" s="1"/>
  <c r="BL548" i="1"/>
  <c r="BM548" i="1" s="1"/>
  <c r="BL136" i="1"/>
  <c r="BM136" i="1" s="1"/>
  <c r="BL179" i="1"/>
  <c r="BM179" i="1" s="1"/>
  <c r="BL219" i="1"/>
  <c r="BM219" i="1" s="1"/>
  <c r="X2" i="1"/>
  <c r="BL77" i="1"/>
  <c r="BM77" i="1" s="1"/>
  <c r="BL207" i="1"/>
  <c r="BM207" i="1" s="1"/>
  <c r="BL226" i="1"/>
  <c r="BM226" i="1" s="1"/>
  <c r="BL234" i="1"/>
  <c r="BM234" i="1" s="1"/>
  <c r="BL366" i="1"/>
  <c r="BM366" i="1" s="1"/>
  <c r="BL379" i="1"/>
  <c r="BM379" i="1" s="1"/>
  <c r="BL383" i="1"/>
  <c r="BM383" i="1" s="1"/>
  <c r="BL397" i="1"/>
  <c r="BM397" i="1" s="1"/>
  <c r="BL470" i="1"/>
  <c r="BM470" i="1" s="1"/>
  <c r="BL116" i="1"/>
  <c r="BM116" i="1" s="1"/>
  <c r="BL364" i="1"/>
  <c r="BM364" i="1" s="1"/>
  <c r="BL375" i="1"/>
  <c r="BM375" i="1" s="1"/>
  <c r="BL425" i="1"/>
  <c r="BM425" i="1" s="1"/>
  <c r="AS2" i="1"/>
  <c r="BL68" i="1"/>
  <c r="BM68" i="1" s="1"/>
  <c r="BL103" i="1"/>
  <c r="BM103" i="1" s="1"/>
  <c r="BL105" i="1"/>
  <c r="BM105" i="1" s="1"/>
  <c r="BL143" i="1"/>
  <c r="BM143" i="1" s="1"/>
  <c r="BL154" i="1"/>
  <c r="BM154" i="1" s="1"/>
  <c r="BL155" i="1"/>
  <c r="BM155" i="1" s="1"/>
  <c r="BL217" i="1"/>
  <c r="BM217" i="1" s="1"/>
  <c r="BL242" i="1"/>
  <c r="BM242" i="1" s="1"/>
  <c r="BL254" i="1"/>
  <c r="BM254" i="1" s="1"/>
  <c r="BL278" i="1"/>
  <c r="BM278" i="1" s="1"/>
  <c r="BL382" i="1"/>
  <c r="BM382" i="1" s="1"/>
  <c r="BC2" i="1"/>
  <c r="BL182" i="1"/>
  <c r="BM182" i="1" s="1"/>
  <c r="BL319" i="1"/>
  <c r="BM319" i="1" s="1"/>
  <c r="BL335" i="1"/>
  <c r="BM335" i="1" s="1"/>
  <c r="BL428" i="1"/>
  <c r="BM428" i="1" s="1"/>
  <c r="BL452" i="1"/>
  <c r="BM452" i="1" s="1"/>
  <c r="BL463" i="1"/>
  <c r="BM463" i="1" s="1"/>
  <c r="BH2" i="1"/>
  <c r="Y2" i="1"/>
  <c r="BA23" i="1"/>
  <c r="BA2" i="1" s="1"/>
  <c r="AB39" i="1"/>
  <c r="BL39" i="1" s="1"/>
  <c r="BM39" i="1" s="1"/>
  <c r="V43" i="1"/>
  <c r="BL43" i="1" s="1"/>
  <c r="BM43" i="1" s="1"/>
  <c r="BL673" i="1"/>
  <c r="BM673" i="1" s="1"/>
  <c r="BL698" i="1"/>
  <c r="BM698" i="1" s="1"/>
  <c r="BL764" i="1"/>
  <c r="BM764" i="1" s="1"/>
  <c r="BL853" i="1"/>
  <c r="BM853" i="1" s="1"/>
  <c r="BL972" i="1"/>
  <c r="BM972" i="1" s="1"/>
  <c r="BL1109" i="1"/>
  <c r="BM1109" i="1" s="1"/>
  <c r="BL613" i="1"/>
  <c r="BM613" i="1" s="1"/>
  <c r="BL671" i="1"/>
  <c r="BM671" i="1" s="1"/>
  <c r="BL675" i="1"/>
  <c r="BM675" i="1" s="1"/>
  <c r="BL709" i="1"/>
  <c r="BM709" i="1" s="1"/>
  <c r="BL731" i="1"/>
  <c r="BM731" i="1" s="1"/>
  <c r="BL776" i="1"/>
  <c r="BM776" i="1" s="1"/>
  <c r="BL901" i="1"/>
  <c r="BM901" i="1" s="1"/>
  <c r="BL953" i="1"/>
  <c r="BM953" i="1" s="1"/>
  <c r="BL1028" i="1"/>
  <c r="BM1028" i="1" s="1"/>
  <c r="BE23" i="1"/>
  <c r="BE2" i="1" s="1"/>
  <c r="BL763" i="1"/>
  <c r="BM763" i="1" s="1"/>
  <c r="BL897" i="1"/>
  <c r="BM897" i="1" s="1"/>
  <c r="BL464" i="1"/>
  <c r="BM464" i="1" s="1"/>
  <c r="BL480" i="1"/>
  <c r="BM480" i="1" s="1"/>
  <c r="BL573" i="1"/>
  <c r="BM573" i="1" s="1"/>
  <c r="BL810" i="1"/>
  <c r="BM810" i="1" s="1"/>
  <c r="BL940" i="1"/>
  <c r="BM940" i="1" s="1"/>
  <c r="BL1111" i="1"/>
  <c r="BM1111" i="1" s="1"/>
  <c r="BG23" i="1"/>
  <c r="BG2" i="1" s="1"/>
  <c r="BL608" i="1"/>
  <c r="BM608" i="1" s="1"/>
  <c r="BL612" i="1"/>
  <c r="BM612" i="1" s="1"/>
  <c r="BL765" i="1"/>
  <c r="BM765" i="1" s="1"/>
  <c r="BL911" i="1"/>
  <c r="BM911" i="1" s="1"/>
  <c r="BL958" i="1"/>
  <c r="BM958" i="1" s="1"/>
  <c r="BL1065" i="1"/>
  <c r="BM1065" i="1" s="1"/>
  <c r="BL1089" i="1"/>
  <c r="BM1089" i="1" s="1"/>
  <c r="AR2" i="1"/>
  <c r="BL692" i="1"/>
  <c r="BM692" i="1" s="1"/>
  <c r="BL694" i="1"/>
  <c r="BM694" i="1" s="1"/>
  <c r="BL702" i="1"/>
  <c r="BM702" i="1" s="1"/>
  <c r="BL704" i="1"/>
  <c r="BM704" i="1" s="1"/>
  <c r="BL724" i="1"/>
  <c r="BM724" i="1" s="1"/>
  <c r="BL605" i="1"/>
  <c r="BM605" i="1" s="1"/>
  <c r="BL674" i="1"/>
  <c r="BM674" i="1" s="1"/>
  <c r="BL701" i="1"/>
  <c r="BM701" i="1" s="1"/>
  <c r="BL742" i="1"/>
  <c r="BM742" i="1" s="1"/>
  <c r="BL755" i="1"/>
  <c r="BM755" i="1" s="1"/>
  <c r="BL795" i="1"/>
  <c r="BM795" i="1" s="1"/>
  <c r="BL890" i="1"/>
  <c r="BM890" i="1" s="1"/>
  <c r="BL896" i="1"/>
  <c r="BM896" i="1" s="1"/>
  <c r="BL1108" i="1"/>
  <c r="BM1108" i="1" s="1"/>
  <c r="BL825" i="1"/>
  <c r="BM825" i="1" s="1"/>
  <c r="BL847" i="1"/>
  <c r="BM847" i="1" s="1"/>
  <c r="BL962" i="1"/>
  <c r="BM962" i="1" s="1"/>
  <c r="W2" i="1"/>
  <c r="BL426" i="1"/>
  <c r="BM426" i="1" s="1"/>
  <c r="BL585" i="1"/>
  <c r="BM585" i="1" s="1"/>
  <c r="BL688" i="1"/>
  <c r="BM688" i="1" s="1"/>
  <c r="BL984" i="1"/>
  <c r="BM984" i="1" s="1"/>
  <c r="BL880" i="1"/>
  <c r="BM880" i="1" s="1"/>
  <c r="BL1755" i="1"/>
  <c r="BM1755" i="1" s="1"/>
  <c r="BL1094" i="1"/>
  <c r="BM1094" i="1" s="1"/>
  <c r="BL1196" i="1"/>
  <c r="BM1196" i="1" s="1"/>
  <c r="BL1291" i="1"/>
  <c r="BM1291" i="1" s="1"/>
  <c r="BL1307" i="1"/>
  <c r="BM1307" i="1" s="1"/>
  <c r="BL1548" i="1"/>
  <c r="BM1548" i="1" s="1"/>
  <c r="BL1699" i="1"/>
  <c r="BM1699" i="1" s="1"/>
  <c r="BL964" i="1"/>
  <c r="BM964" i="1" s="1"/>
  <c r="BL1071" i="1"/>
  <c r="BM1071" i="1" s="1"/>
  <c r="BL1118" i="1"/>
  <c r="BM1118" i="1" s="1"/>
  <c r="BL1410" i="1"/>
  <c r="BM1410" i="1" s="1"/>
  <c r="BL1557" i="1"/>
  <c r="BM1557" i="1" s="1"/>
  <c r="BL1560" i="1"/>
  <c r="BM1560" i="1" s="1"/>
  <c r="BL1070" i="1"/>
  <c r="BM1070" i="1" s="1"/>
  <c r="BL1137" i="1"/>
  <c r="BM1137" i="1" s="1"/>
  <c r="BL1172" i="1"/>
  <c r="BM1172" i="1" s="1"/>
  <c r="BL1178" i="1"/>
  <c r="BM1178" i="1" s="1"/>
  <c r="BL1274" i="1"/>
  <c r="BM1274" i="1" s="1"/>
  <c r="BL1306" i="1"/>
  <c r="BM1306" i="1" s="1"/>
  <c r="BL1318" i="1"/>
  <c r="BM1318" i="1" s="1"/>
  <c r="BL1468" i="1"/>
  <c r="BM1468" i="1" s="1"/>
  <c r="BL1486" i="1"/>
  <c r="BM1486" i="1" s="1"/>
  <c r="BL1493" i="1"/>
  <c r="BM1493" i="1" s="1"/>
  <c r="BL1502" i="1"/>
  <c r="BM1502" i="1" s="1"/>
  <c r="BL1526" i="1"/>
  <c r="BM1526" i="1" s="1"/>
  <c r="BL1116" i="1"/>
  <c r="BM1116" i="1" s="1"/>
  <c r="BL1236" i="1"/>
  <c r="BM1236" i="1" s="1"/>
  <c r="BL1299" i="1"/>
  <c r="BM1299" i="1" s="1"/>
  <c r="BL1348" i="1"/>
  <c r="BM1348" i="1" s="1"/>
  <c r="BL1406" i="1"/>
  <c r="BM1406" i="1" s="1"/>
  <c r="BL1510" i="1"/>
  <c r="BM1510" i="1" s="1"/>
  <c r="BL1157" i="1"/>
  <c r="BM1157" i="1" s="1"/>
  <c r="BL1234" i="1"/>
  <c r="BM1234" i="1" s="1"/>
  <c r="BL1451" i="1"/>
  <c r="BM1451" i="1" s="1"/>
  <c r="BL1465" i="1"/>
  <c r="BM1465" i="1" s="1"/>
  <c r="BL1475" i="1"/>
  <c r="BM1475" i="1" s="1"/>
  <c r="BL1479" i="1"/>
  <c r="BM1479" i="1" s="1"/>
  <c r="BL1131" i="1"/>
  <c r="BM1131" i="1" s="1"/>
  <c r="BL1400" i="1"/>
  <c r="BM1400" i="1" s="1"/>
  <c r="BL1412" i="1"/>
  <c r="BM1412" i="1" s="1"/>
  <c r="BL1513" i="1"/>
  <c r="BM1513" i="1" s="1"/>
  <c r="BL1556" i="1"/>
  <c r="BM1556" i="1" s="1"/>
  <c r="BL1052" i="1"/>
  <c r="BM1052" i="1" s="1"/>
  <c r="BL1127" i="1"/>
  <c r="BM1127" i="1" s="1"/>
  <c r="BL1146" i="1"/>
  <c r="BM1146" i="1" s="1"/>
  <c r="BL1156" i="1"/>
  <c r="BM1156" i="1" s="1"/>
  <c r="BL1166" i="1"/>
  <c r="BM1166" i="1" s="1"/>
  <c r="BL1168" i="1"/>
  <c r="BM1168" i="1" s="1"/>
  <c r="BL1232" i="1"/>
  <c r="BM1232" i="1" s="1"/>
  <c r="BL1249" i="1"/>
  <c r="BM1249" i="1" s="1"/>
  <c r="BL1450" i="1"/>
  <c r="BM1450" i="1" s="1"/>
  <c r="BL1539" i="1"/>
  <c r="BM1539" i="1" s="1"/>
  <c r="BL1589" i="1"/>
  <c r="BM1589" i="1" s="1"/>
  <c r="BL1061" i="1"/>
  <c r="BM1061" i="1" s="1"/>
  <c r="BL1228" i="1"/>
  <c r="BM1228" i="1" s="1"/>
  <c r="BL1258" i="1"/>
  <c r="BM1258" i="1" s="1"/>
  <c r="BL1469" i="1"/>
  <c r="BM1469" i="1" s="1"/>
  <c r="BL1069" i="1"/>
  <c r="BM1069" i="1" s="1"/>
  <c r="BL1113" i="1"/>
  <c r="BM1113" i="1" s="1"/>
  <c r="BL1226" i="1"/>
  <c r="BM1226" i="1" s="1"/>
  <c r="BL1347" i="1"/>
  <c r="BM1347" i="1" s="1"/>
  <c r="BL1352" i="1"/>
  <c r="BM1352" i="1" s="1"/>
  <c r="BL1515" i="1"/>
  <c r="BM1515" i="1" s="1"/>
  <c r="BL1663" i="1"/>
  <c r="BM1663" i="1" s="1"/>
  <c r="BL1060" i="1"/>
  <c r="BM1060" i="1" s="1"/>
  <c r="BL1066" i="1"/>
  <c r="BM1066" i="1" s="1"/>
  <c r="BL1120" i="1"/>
  <c r="BM1120" i="1" s="1"/>
  <c r="BL1294" i="1"/>
  <c r="BM1294" i="1" s="1"/>
  <c r="BL1381" i="1"/>
  <c r="BM1381" i="1" s="1"/>
  <c r="BL1448" i="1"/>
  <c r="BM1448" i="1" s="1"/>
  <c r="BL1554" i="1"/>
  <c r="BM1554" i="1" s="1"/>
  <c r="BL1608" i="1"/>
  <c r="BM1608" i="1" s="1"/>
  <c r="BL1643" i="1"/>
  <c r="BM1643" i="1" s="1"/>
  <c r="BL1217" i="1"/>
  <c r="BM1217" i="1" s="1"/>
  <c r="BL1256" i="1"/>
  <c r="BM1256" i="1" s="1"/>
  <c r="BL1374" i="1"/>
  <c r="BM1374" i="1" s="1"/>
  <c r="BL1434" i="1"/>
  <c r="BM1434" i="1" s="1"/>
  <c r="BL1459" i="1"/>
  <c r="BM1459" i="1" s="1"/>
  <c r="BL1546" i="1"/>
  <c r="BM1546" i="1" s="1"/>
  <c r="BL1624" i="1"/>
  <c r="BM1624" i="1" s="1"/>
  <c r="BL1632" i="1"/>
  <c r="BM1632" i="1" s="1"/>
  <c r="BL1684" i="1"/>
  <c r="BM1684" i="1" s="1"/>
  <c r="BL1782" i="1"/>
  <c r="BM1782" i="1" s="1"/>
  <c r="BL2080" i="1"/>
  <c r="BM2080" i="1" s="1"/>
  <c r="BL2172" i="1"/>
  <c r="BM2172" i="1" s="1"/>
  <c r="BL2195" i="1"/>
  <c r="BM2195" i="1" s="1"/>
  <c r="BL2199" i="1"/>
  <c r="BM2199" i="1" s="1"/>
  <c r="BL2246" i="1"/>
  <c r="BM2246" i="1" s="1"/>
  <c r="BL2291" i="1"/>
  <c r="BM2291" i="1" s="1"/>
  <c r="BL2012" i="1"/>
  <c r="BM2012" i="1" s="1"/>
  <c r="BL2034" i="1"/>
  <c r="BM2034" i="1" s="1"/>
  <c r="BL1749" i="1"/>
  <c r="BM1749" i="1" s="1"/>
  <c r="BL1809" i="1"/>
  <c r="BM1809" i="1" s="1"/>
  <c r="BL1884" i="1"/>
  <c r="BM1884" i="1" s="1"/>
  <c r="BL1938" i="1"/>
  <c r="BM1938" i="1" s="1"/>
  <c r="BL1954" i="1"/>
  <c r="BM1954" i="1" s="1"/>
  <c r="BL1974" i="1"/>
  <c r="BM1974" i="1" s="1"/>
  <c r="BL2188" i="1"/>
  <c r="BM2188" i="1" s="1"/>
  <c r="BL1854" i="1"/>
  <c r="BM1854" i="1" s="1"/>
  <c r="BL1856" i="1"/>
  <c r="BM1856" i="1" s="1"/>
  <c r="BL1869" i="1"/>
  <c r="BM1869" i="1" s="1"/>
  <c r="BL1971" i="1"/>
  <c r="BM1971" i="1" s="1"/>
  <c r="BL1984" i="1"/>
  <c r="BM1984" i="1" s="1"/>
  <c r="BL2087" i="1"/>
  <c r="BM2087" i="1" s="1"/>
  <c r="BL2181" i="1"/>
  <c r="BM2181" i="1" s="1"/>
  <c r="BL1763" i="1"/>
  <c r="BM1763" i="1" s="1"/>
  <c r="BL1790" i="1"/>
  <c r="BM1790" i="1" s="1"/>
  <c r="BL1837" i="1"/>
  <c r="BM1837" i="1" s="1"/>
  <c r="BL1957" i="1"/>
  <c r="BM1957" i="1" s="1"/>
  <c r="BL2005" i="1"/>
  <c r="BM2005" i="1" s="1"/>
  <c r="BL1871" i="1"/>
  <c r="BM1871" i="1" s="1"/>
  <c r="BL2138" i="1"/>
  <c r="BM2138" i="1" s="1"/>
  <c r="BL2186" i="1"/>
  <c r="BM2186" i="1" s="1"/>
  <c r="BL2193" i="1"/>
  <c r="BM2193" i="1" s="1"/>
  <c r="BL2216" i="1"/>
  <c r="BM2216" i="1" s="1"/>
  <c r="BL2234" i="1"/>
  <c r="BM2234" i="1" s="1"/>
  <c r="BL1818" i="1"/>
  <c r="BM1818" i="1" s="1"/>
  <c r="BL1820" i="1"/>
  <c r="BM1820" i="1" s="1"/>
  <c r="BL1932" i="1"/>
  <c r="BM1932" i="1" s="1"/>
  <c r="BL1981" i="1"/>
  <c r="BM1981" i="1" s="1"/>
  <c r="BL2003" i="1"/>
  <c r="BM2003" i="1" s="1"/>
  <c r="BL2211" i="1"/>
  <c r="BM2211" i="1" s="1"/>
  <c r="BL1876" i="1"/>
  <c r="BM1876" i="1" s="1"/>
  <c r="BL1887" i="1"/>
  <c r="BM1887" i="1" s="1"/>
  <c r="BL1893" i="1"/>
  <c r="BM1893" i="1" s="1"/>
  <c r="BL1956" i="1"/>
  <c r="BM1956" i="1" s="1"/>
  <c r="BL2134" i="1"/>
  <c r="BM2134" i="1" s="1"/>
  <c r="BL2196" i="1"/>
  <c r="BM2196" i="1" s="1"/>
  <c r="BL2286" i="1"/>
  <c r="BM2286" i="1" s="1"/>
  <c r="BL1743" i="1"/>
  <c r="BM1743" i="1" s="1"/>
  <c r="BL1879" i="1"/>
  <c r="BM1879" i="1" s="1"/>
  <c r="BL2010" i="1"/>
  <c r="BM2010" i="1" s="1"/>
  <c r="BL2057" i="1"/>
  <c r="BM2057" i="1" s="1"/>
  <c r="BL2163" i="1"/>
  <c r="BM2163" i="1" s="1"/>
  <c r="BL1650" i="1"/>
  <c r="BM1650" i="1" s="1"/>
  <c r="BL1719" i="1"/>
  <c r="BM1719" i="1" s="1"/>
  <c r="BL1757" i="1"/>
  <c r="BM1757" i="1" s="1"/>
  <c r="BL1886" i="1"/>
  <c r="BM1886" i="1" s="1"/>
  <c r="BL1995" i="1"/>
  <c r="BM1995" i="1" s="1"/>
  <c r="BL2099" i="1"/>
  <c r="BM2099" i="1" s="1"/>
  <c r="BL2102" i="1"/>
  <c r="BM2102" i="1" s="1"/>
  <c r="BL2144" i="1"/>
  <c r="BM2144" i="1" s="1"/>
  <c r="BL2303" i="1"/>
  <c r="BM2303" i="1" s="1"/>
  <c r="BL2366" i="1"/>
  <c r="BM2366" i="1" s="1"/>
  <c r="BL2391" i="1"/>
  <c r="BM2391" i="1" s="1"/>
  <c r="BL2634" i="1"/>
  <c r="BM2634" i="1" s="1"/>
  <c r="BL2710" i="1"/>
  <c r="BM2710" i="1" s="1"/>
  <c r="BL2616" i="1"/>
  <c r="BM2616" i="1" s="1"/>
  <c r="BL2619" i="1"/>
  <c r="BM2619" i="1" s="1"/>
  <c r="BL2406" i="1"/>
  <c r="BM2406" i="1" s="1"/>
  <c r="BL2523" i="1"/>
  <c r="BM2523" i="1" s="1"/>
  <c r="BL2662" i="1"/>
  <c r="BM2662" i="1" s="1"/>
  <c r="BL2748" i="1"/>
  <c r="BM2748" i="1" s="1"/>
  <c r="BL2362" i="1"/>
  <c r="BM2362" i="1" s="1"/>
  <c r="BL2403" i="1"/>
  <c r="BM2403" i="1" s="1"/>
  <c r="BL2484" i="1"/>
  <c r="BM2484" i="1" s="1"/>
  <c r="BL2514" i="1"/>
  <c r="BM2514" i="1" s="1"/>
  <c r="BL2577" i="1"/>
  <c r="BM2577" i="1" s="1"/>
  <c r="BL2587" i="1"/>
  <c r="BM2587" i="1" s="1"/>
  <c r="BL2732" i="1"/>
  <c r="BM2732" i="1" s="1"/>
  <c r="BL2746" i="1"/>
  <c r="BM2746" i="1" s="1"/>
  <c r="BL2329" i="1"/>
  <c r="BM2329" i="1" s="1"/>
  <c r="BL2330" i="1"/>
  <c r="BM2330" i="1" s="1"/>
  <c r="BL2670" i="1"/>
  <c r="BM2670" i="1" s="1"/>
  <c r="BL2347" i="1"/>
  <c r="BM2347" i="1" s="1"/>
  <c r="BL2462" i="1"/>
  <c r="BM2462" i="1" s="1"/>
  <c r="BL2437" i="1"/>
  <c r="BM2437" i="1" s="1"/>
  <c r="BL2511" i="1"/>
  <c r="BM2511" i="1" s="1"/>
  <c r="BL2552" i="1"/>
  <c r="BM2552" i="1" s="1"/>
  <c r="BL2642" i="1"/>
  <c r="BM2642" i="1" s="1"/>
  <c r="BL2666" i="1"/>
  <c r="BM2666" i="1" s="1"/>
  <c r="BL2270" i="1"/>
  <c r="BM2270" i="1" s="1"/>
  <c r="BL2294" i="1"/>
  <c r="BM2294" i="1" s="1"/>
  <c r="BL2411" i="1"/>
  <c r="BM2411" i="1" s="1"/>
  <c r="BL2508" i="1"/>
  <c r="BM2508" i="1" s="1"/>
  <c r="BL2521" i="1"/>
  <c r="BM2521" i="1" s="1"/>
  <c r="BL2741" i="1"/>
  <c r="BM2741" i="1" s="1"/>
  <c r="BL2417" i="1"/>
  <c r="BM2417" i="1" s="1"/>
  <c r="BL2506" i="1"/>
  <c r="BM2506" i="1" s="1"/>
  <c r="BL2628" i="1"/>
  <c r="BM2628" i="1" s="1"/>
  <c r="BL2727" i="1"/>
  <c r="BM2727" i="1" s="1"/>
  <c r="BL2763" i="1"/>
  <c r="BM2763" i="1" s="1"/>
  <c r="BL2780" i="1"/>
  <c r="BM2780" i="1" s="1"/>
  <c r="BL2791" i="1"/>
  <c r="BM2791" i="1" s="1"/>
  <c r="BL2827" i="1"/>
  <c r="BM2827" i="1" s="1"/>
  <c r="BL2982" i="1"/>
  <c r="BM2982" i="1" s="1"/>
  <c r="BL3067" i="1"/>
  <c r="BM3067" i="1" s="1"/>
  <c r="BL3095" i="1"/>
  <c r="BM3095" i="1" s="1"/>
  <c r="BL3121" i="1"/>
  <c r="BM3121" i="1" s="1"/>
  <c r="BL2783" i="1"/>
  <c r="BM2783" i="1" s="1"/>
  <c r="BL2787" i="1"/>
  <c r="BM2787" i="1" s="1"/>
  <c r="BL2979" i="1"/>
  <c r="BM2979" i="1" s="1"/>
  <c r="BL3003" i="1"/>
  <c r="BM3003" i="1" s="1"/>
  <c r="BL2731" i="1"/>
  <c r="BM2731" i="1" s="1"/>
  <c r="BL2742" i="1"/>
  <c r="BM2742" i="1" s="1"/>
  <c r="BL2838" i="1"/>
  <c r="BM2838" i="1" s="1"/>
  <c r="BL3140" i="1"/>
  <c r="BM3140" i="1" s="1"/>
  <c r="BL2809" i="1"/>
  <c r="BM2809" i="1" s="1"/>
  <c r="BL2985" i="1"/>
  <c r="BM2985" i="1" s="1"/>
  <c r="BL2999" i="1"/>
  <c r="BM2999" i="1" s="1"/>
  <c r="BL3049" i="1"/>
  <c r="BM3049" i="1" s="1"/>
  <c r="BL3070" i="1"/>
  <c r="BM3070" i="1" s="1"/>
  <c r="BL2804" i="1"/>
  <c r="BM2804" i="1" s="1"/>
  <c r="BL2996" i="1"/>
  <c r="BM2996" i="1" s="1"/>
  <c r="BL3009" i="1"/>
  <c r="BM3009" i="1" s="1"/>
  <c r="BL3032" i="1"/>
  <c r="BM3032" i="1" s="1"/>
  <c r="BL2969" i="1"/>
  <c r="BM2969" i="1" s="1"/>
  <c r="BL2984" i="1"/>
  <c r="BM2984" i="1" s="1"/>
  <c r="BL2751" i="1"/>
  <c r="BM2751" i="1" s="1"/>
  <c r="BL2828" i="1"/>
  <c r="BM2828" i="1" s="1"/>
  <c r="BL2773" i="1"/>
  <c r="BM2773" i="1" s="1"/>
  <c r="BL2824" i="1"/>
  <c r="BM2824" i="1" s="1"/>
  <c r="BL3030" i="1"/>
  <c r="BM3030" i="1" s="1"/>
  <c r="BL3079" i="1"/>
  <c r="BM3079" i="1" s="1"/>
  <c r="BL2765" i="1"/>
  <c r="BM2765" i="1" s="1"/>
  <c r="BL2872" i="1"/>
  <c r="BM2872" i="1" s="1"/>
  <c r="BL2934" i="1"/>
  <c r="BM2934" i="1" s="1"/>
  <c r="BL2937" i="1"/>
  <c r="BM2937" i="1" s="1"/>
  <c r="BL3063" i="1"/>
  <c r="BM3063" i="1" s="1"/>
  <c r="BL3168" i="1"/>
  <c r="BM3168" i="1" s="1"/>
  <c r="BL3184" i="1"/>
  <c r="BM3184" i="1" s="1"/>
  <c r="BL3266" i="1"/>
  <c r="BM3266" i="1" s="1"/>
  <c r="BL3285" i="1"/>
  <c r="BM3285" i="1" s="1"/>
  <c r="BL3440" i="1"/>
  <c r="BM3440" i="1" s="1"/>
  <c r="BL3452" i="1"/>
  <c r="BM3452" i="1" s="1"/>
  <c r="BL3506" i="1"/>
  <c r="BM3506" i="1" s="1"/>
  <c r="BL3509" i="1"/>
  <c r="BM3509" i="1" s="1"/>
  <c r="BL3447" i="1"/>
  <c r="BM3447" i="1" s="1"/>
  <c r="BL3462" i="1"/>
  <c r="BM3462" i="1" s="1"/>
  <c r="BL3222" i="1"/>
  <c r="BM3222" i="1" s="1"/>
  <c r="BL3239" i="1"/>
  <c r="BM3239" i="1" s="1"/>
  <c r="BL3245" i="1"/>
  <c r="BM3245" i="1" s="1"/>
  <c r="BL3335" i="1"/>
  <c r="BM3335" i="1" s="1"/>
  <c r="BL3364" i="1"/>
  <c r="BM3364" i="1" s="1"/>
  <c r="BL3434" i="1"/>
  <c r="BM3434" i="1" s="1"/>
  <c r="BL3479" i="1"/>
  <c r="BM3479" i="1" s="1"/>
  <c r="BL3209" i="1"/>
  <c r="BM3209" i="1" s="1"/>
  <c r="BL3257" i="1"/>
  <c r="BM3257" i="1" s="1"/>
  <c r="BL3299" i="1"/>
  <c r="BM3299" i="1" s="1"/>
  <c r="BL3388" i="1"/>
  <c r="BM3388" i="1" s="1"/>
  <c r="BL3446" i="1"/>
  <c r="BM3446" i="1" s="1"/>
  <c r="BL3449" i="1"/>
  <c r="BM3449" i="1" s="1"/>
  <c r="BL3472" i="1"/>
  <c r="BM3472" i="1" s="1"/>
  <c r="BL3481" i="1"/>
  <c r="BM3481" i="1" s="1"/>
  <c r="BL3167" i="1"/>
  <c r="BM3167" i="1" s="1"/>
  <c r="BL3175" i="1"/>
  <c r="BM3175" i="1" s="1"/>
  <c r="BL3194" i="1"/>
  <c r="BM3194" i="1" s="1"/>
  <c r="BL3376" i="1"/>
  <c r="BM3376" i="1" s="1"/>
  <c r="BL3390" i="1"/>
  <c r="BM3390" i="1" s="1"/>
  <c r="BL3394" i="1"/>
  <c r="BM3394" i="1" s="1"/>
  <c r="BL3484" i="1"/>
  <c r="BM3484" i="1" s="1"/>
  <c r="BL3439" i="1"/>
  <c r="BM3439" i="1" s="1"/>
  <c r="BL3477" i="1"/>
  <c r="BM3477" i="1" s="1"/>
  <c r="BL3569" i="1"/>
  <c r="BM3569" i="1" s="1"/>
  <c r="BL3205" i="1"/>
  <c r="BM3205" i="1" s="1"/>
  <c r="BL3267" i="1"/>
  <c r="BM3267" i="1" s="1"/>
  <c r="BL3309" i="1"/>
  <c r="BM3309" i="1" s="1"/>
  <c r="BL3459" i="1"/>
  <c r="BM3459" i="1" s="1"/>
  <c r="BL3483" i="1"/>
  <c r="BM3483" i="1" s="1"/>
  <c r="BL3170" i="1"/>
  <c r="BM3170" i="1" s="1"/>
  <c r="BL3277" i="1"/>
  <c r="BM3277" i="1" s="1"/>
  <c r="BL3203" i="1"/>
  <c r="BM3203" i="1" s="1"/>
  <c r="BL3384" i="1"/>
  <c r="BM3384" i="1" s="1"/>
  <c r="BL3280" i="1"/>
  <c r="BM3280" i="1" s="1"/>
  <c r="BL3347" i="1"/>
  <c r="BM3347" i="1" s="1"/>
  <c r="BL3455" i="1"/>
  <c r="BM3455" i="1" s="1"/>
  <c r="BL3615" i="1"/>
  <c r="BM3615" i="1" s="1"/>
  <c r="BL3632" i="1"/>
  <c r="BM3632" i="1" s="1"/>
  <c r="BL3812" i="1"/>
  <c r="BM3812" i="1" s="1"/>
  <c r="BL3591" i="1"/>
  <c r="BM3591" i="1" s="1"/>
  <c r="BL3640" i="1"/>
  <c r="BM3640" i="1" s="1"/>
  <c r="BL3648" i="1"/>
  <c r="BM3648" i="1" s="1"/>
  <c r="BL3657" i="1"/>
  <c r="BM3657" i="1" s="1"/>
  <c r="BL3711" i="1"/>
  <c r="BM3711" i="1" s="1"/>
  <c r="BL3712" i="1"/>
  <c r="BM3712" i="1" s="1"/>
  <c r="BL3733" i="1"/>
  <c r="BM3733" i="1" s="1"/>
  <c r="BL3797" i="1"/>
  <c r="BM3797" i="1" s="1"/>
  <c r="BL3800" i="1"/>
  <c r="BM3800" i="1" s="1"/>
  <c r="BL3671" i="1"/>
  <c r="BM3671" i="1" s="1"/>
  <c r="BL3765" i="1"/>
  <c r="BM3765" i="1" s="1"/>
  <c r="BL3596" i="1"/>
  <c r="BM3596" i="1" s="1"/>
  <c r="BL3604" i="1"/>
  <c r="BM3604" i="1" s="1"/>
  <c r="BL3614" i="1"/>
  <c r="BM3614" i="1" s="1"/>
  <c r="BL3661" i="1"/>
  <c r="BM3661" i="1" s="1"/>
  <c r="BL3697" i="1"/>
  <c r="BM3697" i="1" s="1"/>
  <c r="BL3540" i="1"/>
  <c r="BM3540" i="1" s="1"/>
  <c r="BL3679" i="1"/>
  <c r="BM3679" i="1" s="1"/>
  <c r="BL3725" i="1"/>
  <c r="BM3725" i="1" s="1"/>
  <c r="BL3811" i="1"/>
  <c r="BM3811" i="1" s="1"/>
  <c r="BL3571" i="1"/>
  <c r="BM3571" i="1" s="1"/>
  <c r="BL3624" i="1"/>
  <c r="BM3624" i="1" s="1"/>
  <c r="BL3799" i="1"/>
  <c r="BM3799" i="1" s="1"/>
  <c r="BL3695" i="1"/>
  <c r="BM3695" i="1" s="1"/>
  <c r="BL3839" i="1"/>
  <c r="BM3839" i="1" s="1"/>
  <c r="BL3863" i="1"/>
  <c r="BM3863" i="1" s="1"/>
  <c r="BL3672" i="1"/>
  <c r="BM3672" i="1" s="1"/>
  <c r="BL3774" i="1"/>
  <c r="BM3774" i="1" s="1"/>
  <c r="BL3926" i="1"/>
  <c r="BM3926" i="1" s="1"/>
  <c r="BL3861" i="1"/>
  <c r="BM3861" i="1" s="1"/>
  <c r="BL3948" i="1"/>
  <c r="BM3948" i="1" s="1"/>
  <c r="BL3837" i="1"/>
  <c r="BM3837" i="1" s="1"/>
  <c r="BL4042" i="1"/>
  <c r="BM4042" i="1" s="1"/>
  <c r="BL3873" i="1"/>
  <c r="BM3873" i="1" s="1"/>
  <c r="BL3965" i="1"/>
  <c r="BM3965" i="1" s="1"/>
  <c r="BL4078" i="1"/>
  <c r="BM4078" i="1" s="1"/>
  <c r="BL3844" i="1"/>
  <c r="BM3844" i="1" s="1"/>
  <c r="BL4172" i="1"/>
  <c r="BM4172" i="1" s="1"/>
  <c r="BL4267" i="1"/>
  <c r="BM4267" i="1" s="1"/>
  <c r="BL4025" i="1"/>
  <c r="BM4025" i="1" s="1"/>
  <c r="BL4102" i="1"/>
  <c r="BM4102" i="1" s="1"/>
  <c r="BL4240" i="1"/>
  <c r="BM4240" i="1" s="1"/>
  <c r="BL4036" i="1"/>
  <c r="BM4036" i="1" s="1"/>
  <c r="BL4127" i="1"/>
  <c r="BM4127" i="1" s="1"/>
  <c r="BL3831" i="1"/>
  <c r="BM3831" i="1" s="1"/>
  <c r="BL3868" i="1"/>
  <c r="BM3868" i="1" s="1"/>
  <c r="BL4006" i="1"/>
  <c r="BM4006" i="1" s="1"/>
  <c r="BL4048" i="1"/>
  <c r="BM4048" i="1" s="1"/>
  <c r="BL3772" i="1"/>
  <c r="BM3772" i="1" s="1"/>
  <c r="BL3914" i="1"/>
  <c r="BM3914" i="1" s="1"/>
  <c r="BL4085" i="1"/>
  <c r="BM4085" i="1" s="1"/>
  <c r="BL4238" i="1"/>
  <c r="BM4238" i="1" s="1"/>
  <c r="BL3937" i="1"/>
  <c r="BM3937" i="1" s="1"/>
  <c r="BL4211" i="1"/>
  <c r="BM4211" i="1" s="1"/>
  <c r="BL3851" i="1"/>
  <c r="BM3851" i="1" s="1"/>
  <c r="BL4009" i="1"/>
  <c r="BM4009" i="1" s="1"/>
  <c r="BL4097" i="1"/>
  <c r="BM4097" i="1" s="1"/>
  <c r="BL3967" i="1"/>
  <c r="BM3967" i="1" s="1"/>
  <c r="BL4464" i="1"/>
  <c r="BM4464" i="1" s="1"/>
  <c r="BL4507" i="1"/>
  <c r="BM4507" i="1" s="1"/>
  <c r="BL4527" i="1"/>
  <c r="BM4527" i="1" s="1"/>
  <c r="BL4537" i="1"/>
  <c r="BM4537" i="1" s="1"/>
  <c r="BL4287" i="1"/>
  <c r="BM4287" i="1" s="1"/>
  <c r="BL4371" i="1"/>
  <c r="BM4371" i="1" s="1"/>
  <c r="BL4410" i="1"/>
  <c r="BM4410" i="1" s="1"/>
  <c r="BL4462" i="1"/>
  <c r="BM4462" i="1" s="1"/>
  <c r="BL4535" i="1"/>
  <c r="BM4535" i="1" s="1"/>
  <c r="BL4309" i="1"/>
  <c r="BM4309" i="1" s="1"/>
  <c r="BL4310" i="1"/>
  <c r="BM4310" i="1" s="1"/>
  <c r="BL4421" i="1"/>
  <c r="BM4421" i="1" s="1"/>
  <c r="BL4441" i="1"/>
  <c r="BM4441" i="1" s="1"/>
  <c r="BL4531" i="1"/>
  <c r="BM4531" i="1" s="1"/>
  <c r="BL4613" i="1"/>
  <c r="BM4613" i="1" s="1"/>
  <c r="BL4624" i="1"/>
  <c r="BM4624" i="1" s="1"/>
  <c r="BL4236" i="1"/>
  <c r="BM4236" i="1" s="1"/>
  <c r="BL4357" i="1"/>
  <c r="BM4357" i="1" s="1"/>
  <c r="BL4417" i="1"/>
  <c r="BM4417" i="1" s="1"/>
  <c r="BL4440" i="1"/>
  <c r="BM4440" i="1" s="1"/>
  <c r="BL4327" i="1"/>
  <c r="BM4327" i="1" s="1"/>
  <c r="BL4556" i="1"/>
  <c r="BM4556" i="1" s="1"/>
  <c r="BL4393" i="1"/>
  <c r="BM4393" i="1" s="1"/>
  <c r="BL4518" i="1"/>
  <c r="BM4518" i="1" s="1"/>
  <c r="BL4272" i="1"/>
  <c r="BM4272" i="1" s="1"/>
  <c r="BL4318" i="1"/>
  <c r="BM4318" i="1" s="1"/>
  <c r="BL4332" i="1"/>
  <c r="BM4332" i="1" s="1"/>
  <c r="BL4336" i="1"/>
  <c r="BM4336" i="1" s="1"/>
  <c r="BL4386" i="1"/>
  <c r="BM4386" i="1" s="1"/>
  <c r="BL4474" i="1"/>
  <c r="BM4474" i="1" s="1"/>
  <c r="BL4487" i="1"/>
  <c r="BM4487" i="1" s="1"/>
  <c r="BL4339" i="1"/>
  <c r="BM4339" i="1" s="1"/>
  <c r="BL4366" i="1"/>
  <c r="BM4366" i="1" s="1"/>
  <c r="BL4409" i="1"/>
  <c r="BM4409" i="1" s="1"/>
  <c r="BL4631" i="1"/>
  <c r="BM4631" i="1" s="1"/>
  <c r="BL4217" i="1"/>
  <c r="BM4217" i="1" s="1"/>
  <c r="BL4311" i="1"/>
  <c r="BM4311" i="1" s="1"/>
  <c r="BL4334" i="1"/>
  <c r="BM4334" i="1" s="1"/>
  <c r="BL4414" i="1"/>
  <c r="BM4414" i="1" s="1"/>
  <c r="BL4443" i="1"/>
  <c r="BM4443" i="1" s="1"/>
  <c r="BL4685" i="1"/>
  <c r="BM4685" i="1" s="1"/>
  <c r="BL4918" i="1"/>
  <c r="BM4918" i="1" s="1"/>
  <c r="BL4965" i="1"/>
  <c r="BM4965" i="1" s="1"/>
  <c r="BL5059" i="1"/>
  <c r="BM5059" i="1" s="1"/>
  <c r="BL4738" i="1"/>
  <c r="BM4738" i="1" s="1"/>
  <c r="BL4814" i="1"/>
  <c r="BM4814" i="1" s="1"/>
  <c r="BL4820" i="1"/>
  <c r="BM4820" i="1" s="1"/>
  <c r="BL4871" i="1"/>
  <c r="BM4871" i="1" s="1"/>
  <c r="BL5050" i="1"/>
  <c r="BM5050" i="1" s="1"/>
  <c r="BL4790" i="1"/>
  <c r="BM4790" i="1" s="1"/>
  <c r="BL4832" i="1"/>
  <c r="BM4832" i="1" s="1"/>
  <c r="BL4849" i="1"/>
  <c r="BM4849" i="1" s="1"/>
  <c r="BL4853" i="1"/>
  <c r="BM4853" i="1" s="1"/>
  <c r="BL4993" i="1"/>
  <c r="BM4993" i="1" s="1"/>
  <c r="BL4702" i="1"/>
  <c r="BM4702" i="1" s="1"/>
  <c r="BL4895" i="1"/>
  <c r="BM4895" i="1" s="1"/>
  <c r="BL4670" i="1"/>
  <c r="BM4670" i="1" s="1"/>
  <c r="BL4842" i="1"/>
  <c r="BM4842" i="1" s="1"/>
  <c r="BL4989" i="1"/>
  <c r="BM4989" i="1" s="1"/>
  <c r="BL4673" i="1"/>
  <c r="BM4673" i="1" s="1"/>
  <c r="BL4775" i="1"/>
  <c r="BM4775" i="1" s="1"/>
  <c r="BL4795" i="1"/>
  <c r="BM4795" i="1" s="1"/>
  <c r="BL4819" i="1"/>
  <c r="BM4819" i="1" s="1"/>
  <c r="BL4859" i="1"/>
  <c r="BM4859" i="1" s="1"/>
  <c r="BL4599" i="1"/>
  <c r="BM4599" i="1" s="1"/>
  <c r="BL4847" i="1"/>
  <c r="BM4847" i="1" s="1"/>
  <c r="BL4774" i="1"/>
  <c r="BM4774" i="1" s="1"/>
  <c r="BL4791" i="1"/>
  <c r="BM4791" i="1" s="1"/>
  <c r="BL5104" i="1"/>
  <c r="BM5104" i="1" s="1"/>
  <c r="BL4801" i="1"/>
  <c r="BM4801" i="1" s="1"/>
  <c r="BL4880" i="1"/>
  <c r="BM4880" i="1" s="1"/>
  <c r="BL4676" i="1"/>
  <c r="BM4676" i="1" s="1"/>
  <c r="BL4716" i="1"/>
  <c r="BM4716" i="1" s="1"/>
  <c r="BL4757" i="1"/>
  <c r="BM4757" i="1" s="1"/>
  <c r="BL5100" i="1"/>
  <c r="BM5100" i="1" s="1"/>
  <c r="BL5131" i="1"/>
  <c r="BM5131" i="1" s="1"/>
  <c r="BL5260" i="1"/>
  <c r="BM5260" i="1" s="1"/>
  <c r="BL5270" i="1"/>
  <c r="BM5270" i="1" s="1"/>
  <c r="BL4913" i="1"/>
  <c r="BM4913" i="1" s="1"/>
  <c r="BL5133" i="1"/>
  <c r="BM5133" i="1" s="1"/>
  <c r="BL5201" i="1"/>
  <c r="BM5201" i="1" s="1"/>
  <c r="BL5105" i="1"/>
  <c r="BM5105" i="1" s="1"/>
  <c r="BL5161" i="1"/>
  <c r="BM5161" i="1" s="1"/>
  <c r="BL5175" i="1"/>
  <c r="BM5175" i="1" s="1"/>
  <c r="BL5099" i="1"/>
  <c r="BM5099" i="1" s="1"/>
  <c r="BL5167" i="1"/>
  <c r="BM5167" i="1" s="1"/>
  <c r="BL5088" i="1"/>
  <c r="BM5088" i="1" s="1"/>
  <c r="BL4944" i="1"/>
  <c r="BM4944" i="1" s="1"/>
  <c r="BL5009" i="1"/>
  <c r="BM5009" i="1" s="1"/>
  <c r="BL5047" i="1"/>
  <c r="BM5047" i="1" s="1"/>
  <c r="BL5123" i="1"/>
  <c r="BM5123" i="1" s="1"/>
  <c r="BL5278" i="1"/>
  <c r="BM5278" i="1" s="1"/>
  <c r="BL4840" i="1"/>
  <c r="BM4840" i="1" s="1"/>
  <c r="BL5011" i="1"/>
  <c r="BM5011" i="1" s="1"/>
  <c r="BL5082" i="1"/>
  <c r="BM5082" i="1" s="1"/>
  <c r="BL5127" i="1"/>
  <c r="BM5127" i="1" s="1"/>
  <c r="BL5174" i="1"/>
  <c r="BM5174" i="1" s="1"/>
  <c r="BL5188" i="1"/>
  <c r="BM5188" i="1" s="1"/>
  <c r="BL5166" i="1"/>
  <c r="BM5166" i="1" s="1"/>
  <c r="BL5287" i="1"/>
  <c r="BM5287" i="1" s="1"/>
  <c r="BL5065" i="1"/>
  <c r="BM5065" i="1" s="1"/>
  <c r="BL5136" i="1"/>
  <c r="BM5136" i="1" s="1"/>
  <c r="BL5217" i="1"/>
  <c r="BM5217" i="1" s="1"/>
  <c r="BL5255" i="1"/>
  <c r="BM5255" i="1" s="1"/>
  <c r="BL5265" i="1"/>
  <c r="BM5265" i="1" s="1"/>
  <c r="BL5096" i="1"/>
  <c r="BM5096" i="1" s="1"/>
  <c r="BL5126" i="1"/>
  <c r="BM5126" i="1" s="1"/>
  <c r="BL5176" i="1"/>
  <c r="BM5176" i="1" s="1"/>
  <c r="S5298" i="1"/>
  <c r="BL5320" i="1"/>
  <c r="BM5320" i="1" s="1"/>
  <c r="BL5322" i="1"/>
  <c r="BM5322" i="1" s="1"/>
  <c r="S5092" i="1"/>
  <c r="S5105" i="1"/>
  <c r="S5161" i="1"/>
  <c r="BL5445" i="1"/>
  <c r="BM5445" i="1" s="1"/>
  <c r="BL5450" i="1"/>
  <c r="BM5450" i="1" s="1"/>
  <c r="BL5496" i="1"/>
  <c r="BM5496" i="1" s="1"/>
  <c r="S5174" i="1"/>
  <c r="S5175" i="1"/>
  <c r="S5228" i="1"/>
  <c r="S5260" i="1"/>
  <c r="S5270" i="1"/>
  <c r="BL5290" i="1"/>
  <c r="BM5290" i="1" s="1"/>
  <c r="BL5299" i="1"/>
  <c r="BM5299" i="1" s="1"/>
  <c r="S5176" i="1"/>
  <c r="S5217" i="1"/>
  <c r="S5218" i="1"/>
  <c r="S5346" i="1"/>
  <c r="BL5402" i="1"/>
  <c r="BM5402" i="1" s="1"/>
  <c r="S5047" i="1"/>
  <c r="S5096" i="1"/>
  <c r="S5133" i="1"/>
  <c r="BL5357" i="1"/>
  <c r="BM5357" i="1" s="1"/>
  <c r="BL5372" i="1"/>
  <c r="BM5372" i="1" s="1"/>
  <c r="S6229" i="1"/>
  <c r="S6131" i="1"/>
  <c r="S6078" i="1"/>
  <c r="S6227" i="1"/>
  <c r="S6115" i="1"/>
  <c r="S6060" i="1"/>
  <c r="S5950" i="1"/>
  <c r="S5939" i="1"/>
  <c r="S6197" i="1"/>
  <c r="S6143" i="1"/>
  <c r="S6121" i="1"/>
  <c r="S6058" i="1"/>
  <c r="S6002" i="1"/>
  <c r="S6249" i="1"/>
  <c r="S6148" i="1"/>
  <c r="S6234" i="1"/>
  <c r="S6083" i="1"/>
  <c r="S6043" i="1"/>
  <c r="S6253" i="1"/>
  <c r="S6064" i="1"/>
  <c r="S6049" i="1"/>
  <c r="S6222" i="1"/>
  <c r="S6168" i="1"/>
  <c r="S6106" i="1"/>
  <c r="S6031" i="1"/>
  <c r="S5819" i="1"/>
  <c r="S5812" i="1"/>
  <c r="S5806" i="1"/>
  <c r="S6208" i="1"/>
  <c r="S6162" i="1"/>
  <c r="S6153" i="1"/>
  <c r="S6107" i="1"/>
  <c r="S6102" i="1"/>
  <c r="S6036" i="1"/>
  <c r="S6252" i="1"/>
  <c r="S6245" i="1"/>
  <c r="S6200" i="1"/>
  <c r="S6176" i="1"/>
  <c r="S6160" i="1"/>
  <c r="S6053" i="1"/>
  <c r="S6238" i="1"/>
  <c r="S6193" i="1"/>
  <c r="S6182" i="1"/>
  <c r="S6181" i="1"/>
  <c r="S6017" i="1"/>
  <c r="S6151" i="1"/>
  <c r="S6110" i="1"/>
  <c r="S6099" i="1"/>
  <c r="S6034" i="1"/>
  <c r="S6008" i="1"/>
  <c r="S5570" i="1"/>
  <c r="S6236" i="1"/>
  <c r="S5766" i="1"/>
  <c r="S5651" i="1"/>
  <c r="S6226" i="1"/>
  <c r="S6172" i="1"/>
  <c r="S5990" i="1"/>
  <c r="S5915" i="1"/>
  <c r="S6116" i="1"/>
  <c r="S6077" i="1"/>
  <c r="S5955" i="1"/>
  <c r="S5934" i="1"/>
  <c r="S5903" i="1"/>
  <c r="S6156" i="1"/>
  <c r="S5971" i="1"/>
  <c r="S5935" i="1"/>
  <c r="S5799" i="1"/>
  <c r="S5757" i="1"/>
  <c r="S5730" i="1"/>
  <c r="S5816" i="1"/>
  <c r="S5750" i="1"/>
  <c r="S5731" i="1"/>
  <c r="S5910" i="1"/>
  <c r="S5887" i="1"/>
  <c r="S5883" i="1"/>
  <c r="S5870" i="1"/>
  <c r="S5897" i="1"/>
  <c r="S5876" i="1"/>
  <c r="S5727" i="1"/>
  <c r="S5884" i="1"/>
  <c r="S5674" i="1"/>
  <c r="S5580" i="1"/>
  <c r="S5578" i="1"/>
  <c r="S5771" i="1"/>
  <c r="S5711" i="1"/>
  <c r="S5668" i="1"/>
  <c r="S5634" i="1"/>
  <c r="S5635" i="1"/>
  <c r="S5923" i="1"/>
  <c r="S5581" i="1"/>
  <c r="S5522" i="1"/>
  <c r="S5483" i="1"/>
  <c r="S5480" i="1"/>
  <c r="S5849" i="1"/>
  <c r="S5724" i="1"/>
  <c r="S5895" i="1"/>
  <c r="S5802" i="1"/>
  <c r="S5790" i="1"/>
  <c r="S5552" i="1"/>
  <c r="S5505" i="1"/>
  <c r="S5470" i="1"/>
  <c r="S6056" i="1"/>
  <c r="S5606" i="1"/>
  <c r="S5539" i="1"/>
  <c r="S5465" i="1"/>
  <c r="S5450" i="1"/>
  <c r="S5739" i="1"/>
  <c r="S5856" i="1"/>
  <c r="S5825" i="1"/>
  <c r="S5588" i="1"/>
  <c r="S5492" i="1"/>
  <c r="S5769" i="1"/>
  <c r="S5612" i="1"/>
  <c r="S5599" i="1"/>
  <c r="S5586" i="1"/>
  <c r="S5562" i="1"/>
  <c r="S5544" i="1"/>
  <c r="S5919" i="1"/>
  <c r="S5649" i="1"/>
  <c r="S5646" i="1"/>
  <c r="S5496" i="1"/>
  <c r="S5691" i="1"/>
  <c r="S5553" i="1"/>
  <c r="S5449" i="1"/>
  <c r="S5287" i="1"/>
  <c r="S5163" i="1"/>
  <c r="S5117" i="1"/>
  <c r="S5600" i="1"/>
  <c r="S5576" i="1"/>
  <c r="S5568" i="1"/>
  <c r="S5326" i="1"/>
  <c r="S5310" i="1"/>
  <c r="S5299" i="1"/>
  <c r="S5858" i="1"/>
  <c r="S5561" i="1"/>
  <c r="S5482" i="1"/>
  <c r="S5445" i="1"/>
  <c r="S5613" i="1"/>
  <c r="S5569" i="1"/>
  <c r="S5355" i="1"/>
  <c r="S5625" i="1"/>
  <c r="S5605" i="1"/>
  <c r="S5603" i="1"/>
  <c r="S5527" i="1"/>
  <c r="S5456" i="1"/>
  <c r="S5709" i="1"/>
  <c r="S5614" i="1"/>
  <c r="S5435" i="1"/>
  <c r="S5432" i="1"/>
  <c r="S5402" i="1"/>
  <c r="S5374" i="1"/>
  <c r="S5354" i="1"/>
  <c r="S5372" i="1"/>
  <c r="S5330" i="1"/>
  <c r="S5315" i="1"/>
  <c r="S5265" i="1"/>
  <c r="S5224" i="1"/>
  <c r="S5584" i="1"/>
  <c r="S5582" i="1"/>
  <c r="S5579" i="1"/>
  <c r="S5551" i="1"/>
  <c r="S5479" i="1"/>
  <c r="S5430" i="1"/>
  <c r="S5535" i="1"/>
  <c r="S5521" i="1"/>
  <c r="S5473" i="1"/>
  <c r="S5464" i="1"/>
  <c r="S5461" i="1"/>
  <c r="S5567" i="1"/>
  <c r="S5548" i="1"/>
  <c r="S5440" i="1"/>
  <c r="S5398" i="1"/>
  <c r="S5369" i="1"/>
  <c r="S5290" i="1"/>
  <c r="S5281" i="1"/>
  <c r="S5475" i="1"/>
  <c r="S5357" i="1"/>
  <c r="S4943" i="1"/>
  <c r="S5099" i="1"/>
  <c r="S5167" i="1"/>
  <c r="S5220" i="1"/>
  <c r="S5230" i="1"/>
  <c r="BL5117" i="1"/>
  <c r="BM5117" i="1" s="1"/>
  <c r="S5169" i="1"/>
  <c r="S5227" i="1"/>
  <c r="S5245" i="1"/>
  <c r="S5278" i="1"/>
  <c r="S5351" i="1"/>
  <c r="S5136" i="1"/>
  <c r="S5255" i="1"/>
  <c r="S5303" i="1"/>
  <c r="S5375" i="1"/>
  <c r="S5395" i="1"/>
  <c r="BL5465" i="1"/>
  <c r="BM5465" i="1" s="1"/>
  <c r="BL5539" i="1"/>
  <c r="BM5539" i="1" s="1"/>
  <c r="S5226" i="1"/>
  <c r="S5720" i="1"/>
  <c r="S5201" i="1"/>
  <c r="S5244" i="1"/>
  <c r="S5157" i="1"/>
  <c r="BL5226" i="1"/>
  <c r="BM5226" i="1" s="1"/>
  <c r="BL5244" i="1"/>
  <c r="BM5244" i="1" s="1"/>
  <c r="BL5315" i="1"/>
  <c r="BM5315" i="1" s="1"/>
  <c r="S5320" i="1"/>
  <c r="S5341" i="1"/>
  <c r="S5125" i="1"/>
  <c r="BL5224" i="1"/>
  <c r="BM5224" i="1" s="1"/>
  <c r="S5247" i="1"/>
  <c r="S5322" i="1"/>
  <c r="S5379" i="1"/>
  <c r="BL5449" i="1"/>
  <c r="BM5449" i="1" s="1"/>
  <c r="BL5588" i="1"/>
  <c r="BM5588" i="1" s="1"/>
  <c r="BL5651" i="1"/>
  <c r="BM5651" i="1" s="1"/>
  <c r="BL5395" i="1"/>
  <c r="BM5395" i="1" s="1"/>
  <c r="BL5475" i="1"/>
  <c r="BM5475" i="1" s="1"/>
  <c r="BL5480" i="1"/>
  <c r="BM5480" i="1" s="1"/>
  <c r="BL5553" i="1"/>
  <c r="BM5553" i="1" s="1"/>
  <c r="BL5599" i="1"/>
  <c r="BM5599" i="1" s="1"/>
  <c r="BL5691" i="1"/>
  <c r="BM5691" i="1" s="1"/>
  <c r="BL5552" i="1"/>
  <c r="BM5552" i="1" s="1"/>
  <c r="BL5649" i="1"/>
  <c r="BM5649" i="1" s="1"/>
  <c r="BL5711" i="1"/>
  <c r="BM5711" i="1" s="1"/>
  <c r="BL5731" i="1"/>
  <c r="BM5731" i="1" s="1"/>
  <c r="BL5470" i="1"/>
  <c r="BM5470" i="1" s="1"/>
  <c r="BL5521" i="1"/>
  <c r="BM5521" i="1" s="1"/>
  <c r="BL5579" i="1"/>
  <c r="BM5579" i="1" s="1"/>
  <c r="BL5584" i="1"/>
  <c r="BM5584" i="1" s="1"/>
  <c r="BL5479" i="1"/>
  <c r="BM5479" i="1" s="1"/>
  <c r="BL5582" i="1"/>
  <c r="BM5582" i="1" s="1"/>
  <c r="BL5492" i="1"/>
  <c r="BM5492" i="1" s="1"/>
  <c r="BL5505" i="1"/>
  <c r="BM5505" i="1" s="1"/>
  <c r="BL5581" i="1"/>
  <c r="BM5581" i="1" s="1"/>
  <c r="BL5757" i="1"/>
  <c r="BM5757" i="1" s="1"/>
  <c r="BL5771" i="1"/>
  <c r="BM5771" i="1" s="1"/>
  <c r="BL5816" i="1"/>
  <c r="BM5816" i="1" s="1"/>
  <c r="BL5819" i="1"/>
  <c r="BM5819" i="1" s="1"/>
  <c r="BL5354" i="1"/>
  <c r="BM5354" i="1" s="1"/>
  <c r="BL5432" i="1"/>
  <c r="BM5432" i="1" s="1"/>
  <c r="BL5456" i="1"/>
  <c r="BM5456" i="1" s="1"/>
  <c r="BL5527" i="1"/>
  <c r="BM5527" i="1" s="1"/>
  <c r="BL5562" i="1"/>
  <c r="BM5562" i="1" s="1"/>
  <c r="BL5578" i="1"/>
  <c r="BM5578" i="1" s="1"/>
  <c r="BL5605" i="1"/>
  <c r="BM5605" i="1" s="1"/>
  <c r="BL5812" i="1"/>
  <c r="BM5812" i="1" s="1"/>
  <c r="BL5482" i="1"/>
  <c r="BM5482" i="1" s="1"/>
  <c r="BL5568" i="1"/>
  <c r="BM5568" i="1" s="1"/>
  <c r="BL5576" i="1"/>
  <c r="BM5576" i="1" s="1"/>
  <c r="BL5790" i="1"/>
  <c r="BM5790" i="1" s="1"/>
  <c r="BL5634" i="1"/>
  <c r="BM5634" i="1" s="1"/>
  <c r="BL5635" i="1"/>
  <c r="BM5635" i="1" s="1"/>
  <c r="BL6060" i="1"/>
  <c r="BM6060" i="1" s="1"/>
  <c r="BL5910" i="1"/>
  <c r="BM5910" i="1" s="1"/>
  <c r="BL5915" i="1"/>
  <c r="BM5915" i="1" s="1"/>
  <c r="BL5919" i="1"/>
  <c r="BM5919" i="1" s="1"/>
  <c r="BL5709" i="1"/>
  <c r="BM5709" i="1" s="1"/>
  <c r="BL5586" i="1"/>
  <c r="BM5586" i="1" s="1"/>
  <c r="BL5603" i="1"/>
  <c r="BM5603" i="1" s="1"/>
  <c r="BL5668" i="1"/>
  <c r="BM5668" i="1" s="1"/>
  <c r="BL5769" i="1"/>
  <c r="BM5769" i="1" s="1"/>
  <c r="BL5856" i="1"/>
  <c r="BM5856" i="1" s="1"/>
  <c r="BL5887" i="1"/>
  <c r="BM5887" i="1" s="1"/>
  <c r="BL5739" i="1"/>
  <c r="BM5739" i="1" s="1"/>
  <c r="BL5766" i="1"/>
  <c r="BM5766" i="1" s="1"/>
  <c r="BL5799" i="1"/>
  <c r="BM5799" i="1" s="1"/>
  <c r="BL5724" i="1"/>
  <c r="BM5724" i="1" s="1"/>
  <c r="BL5883" i="1"/>
  <c r="BM5883" i="1" s="1"/>
  <c r="BL6002" i="1"/>
  <c r="BM6002" i="1" s="1"/>
  <c r="BL6056" i="1"/>
  <c r="BM6056" i="1" s="1"/>
  <c r="BL6181" i="1"/>
  <c r="BM6181" i="1" s="1"/>
  <c r="BL6229" i="1"/>
  <c r="BM6229" i="1" s="1"/>
  <c r="BL6234" i="1"/>
  <c r="BM6234" i="1" s="1"/>
  <c r="BL6053" i="1"/>
  <c r="BM6053" i="1" s="1"/>
  <c r="BL6107" i="1"/>
  <c r="BM6107" i="1" s="1"/>
  <c r="BL6252" i="1"/>
  <c r="BM6252" i="1" s="1"/>
  <c r="BL6110" i="1"/>
  <c r="BM6110" i="1" s="1"/>
  <c r="BL6208" i="1"/>
  <c r="BM6208" i="1" s="1"/>
  <c r="BL6106" i="1"/>
  <c r="BM6106" i="1" s="1"/>
  <c r="BL6176" i="1"/>
  <c r="BM6176" i="1" s="1"/>
  <c r="BL6193" i="1"/>
  <c r="BM6193" i="1" s="1"/>
  <c r="BL6197" i="1"/>
  <c r="BM6197" i="1" s="1"/>
  <c r="BL6036" i="1"/>
  <c r="BM6036" i="1" s="1"/>
  <c r="BL6078" i="1"/>
  <c r="BM6078" i="1" s="1"/>
  <c r="BL6115" i="1"/>
  <c r="BM6115" i="1" s="1"/>
  <c r="BL6162" i="1"/>
  <c r="BM6162" i="1" s="1"/>
  <c r="BL5870" i="1"/>
  <c r="BM5870" i="1" s="1"/>
  <c r="BL6148" i="1"/>
  <c r="BM6148" i="1" s="1"/>
  <c r="BL6160" i="1"/>
  <c r="BM6160" i="1" s="1"/>
  <c r="BL6200" i="1"/>
  <c r="BM6200" i="1" s="1"/>
  <c r="BL6222" i="1"/>
  <c r="BM6222" i="1" s="1"/>
  <c r="BL6245" i="1"/>
  <c r="BM6245" i="1" s="1"/>
  <c r="BL5935" i="1"/>
  <c r="BM5935" i="1" s="1"/>
  <c r="BL5971" i="1"/>
  <c r="BM5971" i="1" s="1"/>
  <c r="BL6031" i="1"/>
  <c r="BM6031" i="1" s="1"/>
  <c r="BL6064" i="1"/>
  <c r="BM6064" i="1" s="1"/>
  <c r="BL6083" i="1"/>
  <c r="BM6083" i="1" s="1"/>
  <c r="BL6156" i="1"/>
  <c r="BM6156" i="1" s="1"/>
  <c r="BL6017" i="1"/>
  <c r="BM6017" i="1" s="1"/>
  <c r="BL6116" i="1"/>
  <c r="BM6116" i="1" s="1"/>
  <c r="BL6172" i="1"/>
  <c r="BM6172" i="1" s="1"/>
  <c r="BL6226" i="1"/>
  <c r="BM6226" i="1" s="1"/>
  <c r="BL6238" i="1"/>
  <c r="BM6238" i="1" s="1"/>
  <c r="BL5990" i="1"/>
  <c r="BM5990" i="1" s="1"/>
  <c r="BL6043" i="1"/>
  <c r="BM6043" i="1" s="1"/>
  <c r="BL6049" i="1"/>
  <c r="BM6049" i="1" s="1"/>
  <c r="BL6253" i="1"/>
  <c r="BM6253" i="1" s="1"/>
  <c r="AB2" i="1" l="1"/>
  <c r="S2" i="1"/>
  <c r="BL23" i="1"/>
  <c r="BM23" i="1" s="1"/>
  <c r="BM2" i="1" s="1"/>
  <c r="V2" i="1"/>
  <c r="BL2" i="1" l="1"/>
</calcChain>
</file>

<file path=xl/sharedStrings.xml><?xml version="1.0" encoding="utf-8"?>
<sst xmlns="http://schemas.openxmlformats.org/spreadsheetml/2006/main" count="37597" uniqueCount="5432">
  <si>
    <t>Základní působnost</t>
  </si>
  <si>
    <t>Matriční působnost</t>
  </si>
  <si>
    <t>Stavební působnost obecná</t>
  </si>
  <si>
    <t>Stavební působnost ORP</t>
  </si>
  <si>
    <t>Pověřený obecní úřad</t>
  </si>
  <si>
    <t>Rozšířená působnost</t>
  </si>
  <si>
    <t>Zvláštní postavení</t>
  </si>
  <si>
    <t>Občanské průkazy</t>
  </si>
  <si>
    <t>JKM</t>
  </si>
  <si>
    <t>Opatrovanci</t>
  </si>
  <si>
    <t>Územní plánování</t>
  </si>
  <si>
    <t>Řidičské průkazy</t>
  </si>
  <si>
    <t>Živnostenský úřad</t>
  </si>
  <si>
    <t>Zkušební komisaři</t>
  </si>
  <si>
    <t>Příspěvek celkem</t>
  </si>
  <si>
    <t>Název obce</t>
  </si>
  <si>
    <t>Počet obyvatel</t>
  </si>
  <si>
    <t>ZUJ</t>
  </si>
  <si>
    <t>ZP</t>
  </si>
  <si>
    <t>MÚ</t>
  </si>
  <si>
    <t>SÚ</t>
  </si>
  <si>
    <t>POÚ</t>
  </si>
  <si>
    <t>ORP</t>
  </si>
  <si>
    <t>Kraj</t>
  </si>
  <si>
    <t>ZUJ MÚ</t>
  </si>
  <si>
    <t>Název MÚ</t>
  </si>
  <si>
    <t>ZUJ SÚ</t>
  </si>
  <si>
    <t>Název SÚ</t>
  </si>
  <si>
    <t>ZUJ POÚ</t>
  </si>
  <si>
    <t>Název POÚ</t>
  </si>
  <si>
    <t>ZUJ ORP</t>
  </si>
  <si>
    <t>Název ORP</t>
  </si>
  <si>
    <t>Příspěvek základní působnost</t>
  </si>
  <si>
    <t>SO MÚ</t>
  </si>
  <si>
    <t>Příspěvek matriční působnost</t>
  </si>
  <si>
    <t>Narození</t>
  </si>
  <si>
    <t>Příspěvek narození</t>
  </si>
  <si>
    <t>Sňatek</t>
  </si>
  <si>
    <t>Příspěvek sňatek</t>
  </si>
  <si>
    <t>Úmrtí</t>
  </si>
  <si>
    <t>Příspěvek úmrtí</t>
  </si>
  <si>
    <t>Určení otcovství</t>
  </si>
  <si>
    <t>Příspěvek určení otcovství</t>
  </si>
  <si>
    <t>SO SÚ</t>
  </si>
  <si>
    <t>Příspěvek stavební působnost</t>
  </si>
  <si>
    <t>SO SÚ ORP</t>
  </si>
  <si>
    <t>Příspěvek SÚ ORP</t>
  </si>
  <si>
    <t>SO POÚ</t>
  </si>
  <si>
    <t>Příspěvek pověřený úřad</t>
  </si>
  <si>
    <t>SO ORP</t>
  </si>
  <si>
    <t>Příspěvek ORP</t>
  </si>
  <si>
    <t>Zvláštní postavení*</t>
  </si>
  <si>
    <t>Počet žádostí</t>
  </si>
  <si>
    <t>Příspěvek počet žádostí</t>
  </si>
  <si>
    <t>Počet aktivací</t>
  </si>
  <si>
    <t>Příspěvek počet aktivací</t>
  </si>
  <si>
    <t>JKM počet úkonů</t>
  </si>
  <si>
    <t>JKM příspěvek</t>
  </si>
  <si>
    <t>Počet opatrovanců</t>
  </si>
  <si>
    <t>Příspěvek opatrovnictví</t>
  </si>
  <si>
    <t>Počet aktů územního plánování</t>
  </si>
  <si>
    <t>Příspěvek územní plánování</t>
  </si>
  <si>
    <t>Počet stanovisek fikcí</t>
  </si>
  <si>
    <t>Příspěvek počet stanovisek fikcí</t>
  </si>
  <si>
    <t>Počet řidičských průkazů</t>
  </si>
  <si>
    <t>Příspěvek řidičské průkazy</t>
  </si>
  <si>
    <t>Počet avíz živnostenského úřadu</t>
  </si>
  <si>
    <t>Příspěvek živnostenský úřad</t>
  </si>
  <si>
    <t>A+B+T+C+D 
TEST</t>
  </si>
  <si>
    <t>Příspěvek</t>
  </si>
  <si>
    <t>C+D ÚDRŽBA</t>
  </si>
  <si>
    <t>A+B+T JIZDA prak. část</t>
  </si>
  <si>
    <t>C+D J=JÍZDA prak. část</t>
  </si>
  <si>
    <t>PZ</t>
  </si>
  <si>
    <t>Příspěvek součet</t>
  </si>
  <si>
    <t>Příspěvek zaokrouhleno</t>
  </si>
  <si>
    <t>Abertamy</t>
  </si>
  <si>
    <t>Karlovarský kraj</t>
  </si>
  <si>
    <t>Pernink</t>
  </si>
  <si>
    <t>Ostrov</t>
  </si>
  <si>
    <t>Adamov</t>
  </si>
  <si>
    <t>Jihomoravský kraj</t>
  </si>
  <si>
    <t>Blansko</t>
  </si>
  <si>
    <t>Jihočeský kraj</t>
  </si>
  <si>
    <t>Rudolfov</t>
  </si>
  <si>
    <t>České Budějovice</t>
  </si>
  <si>
    <t>Středočeský kraj</t>
  </si>
  <si>
    <t>Tupadly</t>
  </si>
  <si>
    <t>Čáslav</t>
  </si>
  <si>
    <t>Adršpach</t>
  </si>
  <si>
    <t>Královéhradecký kraj</t>
  </si>
  <si>
    <t>Teplice nad Metují</t>
  </si>
  <si>
    <t>Broumov</t>
  </si>
  <si>
    <t>Albrechtice</t>
  </si>
  <si>
    <t>Moravskoslezský kraj</t>
  </si>
  <si>
    <t>Havířov</t>
  </si>
  <si>
    <t>Pardubický kraj</t>
  </si>
  <si>
    <t>Lanškroun</t>
  </si>
  <si>
    <t>Albrechtice nad Orlicí</t>
  </si>
  <si>
    <t>Týniště nad Orlicí</t>
  </si>
  <si>
    <t>Kostelec nad Orlicí</t>
  </si>
  <si>
    <t>Albrechtice nad Vltavou</t>
  </si>
  <si>
    <t>Písek</t>
  </si>
  <si>
    <t>Albrechtice v Jizerských horách</t>
  </si>
  <si>
    <t>Liberecký kraj</t>
  </si>
  <si>
    <t>Smržovka</t>
  </si>
  <si>
    <t>Tanvald</t>
  </si>
  <si>
    <t>Albrechtičky</t>
  </si>
  <si>
    <t>Studénka</t>
  </si>
  <si>
    <t>Bílovec</t>
  </si>
  <si>
    <t>Alojzov</t>
  </si>
  <si>
    <t>Olomoucký kraj</t>
  </si>
  <si>
    <t>Určice</t>
  </si>
  <si>
    <t>Prostějov</t>
  </si>
  <si>
    <t>Andělská Hora</t>
  </si>
  <si>
    <t>Světlá Hora</t>
  </si>
  <si>
    <t>Bruntál</t>
  </si>
  <si>
    <t>Karlovy Vary</t>
  </si>
  <si>
    <t>Anenská Studánka</t>
  </si>
  <si>
    <t>Archlebov</t>
  </si>
  <si>
    <t>Ždánice</t>
  </si>
  <si>
    <t>Kyjov</t>
  </si>
  <si>
    <t>Arneštovice</t>
  </si>
  <si>
    <t>Kraj Vysočina</t>
  </si>
  <si>
    <t>Košetice</t>
  </si>
  <si>
    <t>Pelhřimov</t>
  </si>
  <si>
    <t>Arnolec</t>
  </si>
  <si>
    <t>Jamné</t>
  </si>
  <si>
    <t>Polná</t>
  </si>
  <si>
    <t>Jihlava</t>
  </si>
  <si>
    <t>Arnoltice</t>
  </si>
  <si>
    <t>Ústecký kraj</t>
  </si>
  <si>
    <t>Děčín</t>
  </si>
  <si>
    <t>Aš</t>
  </si>
  <si>
    <t>Babice</t>
  </si>
  <si>
    <t>Zlínský kraj</t>
  </si>
  <si>
    <t>Uherské Hradiště</t>
  </si>
  <si>
    <t>Moravské Budějovice</t>
  </si>
  <si>
    <t>Nový Bydžov</t>
  </si>
  <si>
    <t>Chlumec nad Cidlinou</t>
  </si>
  <si>
    <t>Šternberk</t>
  </si>
  <si>
    <t>Říčany</t>
  </si>
  <si>
    <t>Netolice</t>
  </si>
  <si>
    <t>Prachatice</t>
  </si>
  <si>
    <t>Babice nad Svitavou</t>
  </si>
  <si>
    <t>Bílovice nad Svitavou</t>
  </si>
  <si>
    <t>Šlapanice</t>
  </si>
  <si>
    <t>Babice u Rosic</t>
  </si>
  <si>
    <t>Zbýšov</t>
  </si>
  <si>
    <t>Rosice</t>
  </si>
  <si>
    <t>Babylon</t>
  </si>
  <si>
    <t>Plzeňský kraj</t>
  </si>
  <si>
    <t>Domažlice</t>
  </si>
  <si>
    <t>Bácovice</t>
  </si>
  <si>
    <t>Červená Řečice</t>
  </si>
  <si>
    <t>Bačalky</t>
  </si>
  <si>
    <t>Libáň</t>
  </si>
  <si>
    <t>Kopidlno</t>
  </si>
  <si>
    <t>Jičín</t>
  </si>
  <si>
    <t>Bačetín</t>
  </si>
  <si>
    <t>Dobruška</t>
  </si>
  <si>
    <t>Bačice</t>
  </si>
  <si>
    <t>Hrotovice</t>
  </si>
  <si>
    <t>Třebíč</t>
  </si>
  <si>
    <t>Bačkov</t>
  </si>
  <si>
    <t>Habry</t>
  </si>
  <si>
    <t>Havlíčkův Brod</t>
  </si>
  <si>
    <t>Bačkovice</t>
  </si>
  <si>
    <t>Jemnice</t>
  </si>
  <si>
    <t>Bakov nad Jizerou</t>
  </si>
  <si>
    <t>Mladá Boleslav</t>
  </si>
  <si>
    <t>Baliny</t>
  </si>
  <si>
    <t>Velké Meziříčí</t>
  </si>
  <si>
    <t>Balkova Lhota</t>
  </si>
  <si>
    <t>Tábor</t>
  </si>
  <si>
    <t>Banín</t>
  </si>
  <si>
    <t>Brněnec</t>
  </si>
  <si>
    <t>Březová nad Svitavou</t>
  </si>
  <si>
    <t>Svitavy</t>
  </si>
  <si>
    <t>Bánov</t>
  </si>
  <si>
    <t>Uherský Brod</t>
  </si>
  <si>
    <t>Báňovice</t>
  </si>
  <si>
    <t>Dačice</t>
  </si>
  <si>
    <t>Bantice</t>
  </si>
  <si>
    <t>Prosiměřice</t>
  </si>
  <si>
    <t>Znojmo</t>
  </si>
  <si>
    <t>Barchov</t>
  </si>
  <si>
    <t>Pardubice</t>
  </si>
  <si>
    <t>Barchovice</t>
  </si>
  <si>
    <t>Zásmuky</t>
  </si>
  <si>
    <t>Kouřim</t>
  </si>
  <si>
    <t>Kolín</t>
  </si>
  <si>
    <t>Bartošovice</t>
  </si>
  <si>
    <t>Nový Jičín</t>
  </si>
  <si>
    <t>Bartošovice v Orlických horách</t>
  </si>
  <si>
    <t>Rokytnice v Orlických horách</t>
  </si>
  <si>
    <t>Rychnov nad Kněžnou</t>
  </si>
  <si>
    <t>Bartoušov</t>
  </si>
  <si>
    <t>Bařice-Velké Těšany</t>
  </si>
  <si>
    <t>Kroměříž</t>
  </si>
  <si>
    <t>Baška</t>
  </si>
  <si>
    <t>Frýdek-Místek</t>
  </si>
  <si>
    <t>Bašnice</t>
  </si>
  <si>
    <t>Hořice</t>
  </si>
  <si>
    <t>Bašť</t>
  </si>
  <si>
    <t>Líbeznice</t>
  </si>
  <si>
    <t>Odolena Voda</t>
  </si>
  <si>
    <t>Brandýs nad Labem-Stará Boleslav</t>
  </si>
  <si>
    <t>Batelov</t>
  </si>
  <si>
    <t>Třešť</t>
  </si>
  <si>
    <t>Batňovice</t>
  </si>
  <si>
    <t>Úpice</t>
  </si>
  <si>
    <t>Rtyně v Podkrkonoší</t>
  </si>
  <si>
    <t>Trutnov</t>
  </si>
  <si>
    <t>Bavorov</t>
  </si>
  <si>
    <t>Vodňany</t>
  </si>
  <si>
    <t>Bavory</t>
  </si>
  <si>
    <t>Mikulov</t>
  </si>
  <si>
    <t>Bavoryně</t>
  </si>
  <si>
    <t>Zdice</t>
  </si>
  <si>
    <t>Beroun</t>
  </si>
  <si>
    <t>Bdeněves</t>
  </si>
  <si>
    <t>Město Touškov</t>
  </si>
  <si>
    <t>Nýřany</t>
  </si>
  <si>
    <t>Bdín</t>
  </si>
  <si>
    <t>Mšec</t>
  </si>
  <si>
    <t>Nové Strašecí</t>
  </si>
  <si>
    <t>Rakovník</t>
  </si>
  <si>
    <t>Bečice</t>
  </si>
  <si>
    <t>Malšice</t>
  </si>
  <si>
    <t>Týn nad Vltavou</t>
  </si>
  <si>
    <t>Bečov</t>
  </si>
  <si>
    <t>Most</t>
  </si>
  <si>
    <t>Bečov nad Teplou</t>
  </si>
  <si>
    <t>Toužim</t>
  </si>
  <si>
    <t>Bečváry</t>
  </si>
  <si>
    <t>Bedihošť</t>
  </si>
  <si>
    <t>Bednárec</t>
  </si>
  <si>
    <t>Jindřichův Hradec</t>
  </si>
  <si>
    <t>Nová Včelnice</t>
  </si>
  <si>
    <t>Bednáreček</t>
  </si>
  <si>
    <t>Bedřichov</t>
  </si>
  <si>
    <t>Lysice</t>
  </si>
  <si>
    <t>Boskovice</t>
  </si>
  <si>
    <t>Jablonec nad Nisou</t>
  </si>
  <si>
    <t>Běhařov</t>
  </si>
  <si>
    <t>Janovice nad Úhlavou</t>
  </si>
  <si>
    <t>Klatovy</t>
  </si>
  <si>
    <t>Běhařovice</t>
  </si>
  <si>
    <t>Mikulovice</t>
  </si>
  <si>
    <t>Višňové</t>
  </si>
  <si>
    <t>Běchary</t>
  </si>
  <si>
    <t>Bechlín</t>
  </si>
  <si>
    <t>Roudnice nad Labem</t>
  </si>
  <si>
    <t>Bechyně</t>
  </si>
  <si>
    <t>Bělá</t>
  </si>
  <si>
    <t>Libštát</t>
  </si>
  <si>
    <t>Semily</t>
  </si>
  <si>
    <t>Lomnice nad Popelkou</t>
  </si>
  <si>
    <t>Ledeč nad Sázavou</t>
  </si>
  <si>
    <t>Světlá nad Sázavou</t>
  </si>
  <si>
    <t>Horní Cerekev</t>
  </si>
  <si>
    <t>Píšť</t>
  </si>
  <si>
    <t>Bolatice</t>
  </si>
  <si>
    <t>Hlučín</t>
  </si>
  <si>
    <t>Bělá nad Radbuzou</t>
  </si>
  <si>
    <t>Poběžovice</t>
  </si>
  <si>
    <t>Bělá nad Svitavou</t>
  </si>
  <si>
    <t>Bělá pod Bezdězem</t>
  </si>
  <si>
    <t>Bělá pod Pradědem</t>
  </si>
  <si>
    <t>Jeseník</t>
  </si>
  <si>
    <t>Bělá u Jevíčka</t>
  </si>
  <si>
    <t>Jevíčko</t>
  </si>
  <si>
    <t>Moravská Třebová</t>
  </si>
  <si>
    <t>Bělčice</t>
  </si>
  <si>
    <t>Blatná</t>
  </si>
  <si>
    <t>Běleč</t>
  </si>
  <si>
    <t>Lomnice</t>
  </si>
  <si>
    <t>Tišnov</t>
  </si>
  <si>
    <t>Mladá Vožice</t>
  </si>
  <si>
    <t>Kamenné Žehrovice</t>
  </si>
  <si>
    <t>Kladno</t>
  </si>
  <si>
    <t>Běleč nad Orlicí</t>
  </si>
  <si>
    <t>Třebechovice pod Orebem</t>
  </si>
  <si>
    <t>Hradec Králové</t>
  </si>
  <si>
    <t>Bělkovice-Lašťany</t>
  </si>
  <si>
    <t>Dolany</t>
  </si>
  <si>
    <t>Olomouc</t>
  </si>
  <si>
    <t>Běloky</t>
  </si>
  <si>
    <t>Bělotín</t>
  </si>
  <si>
    <t>Hranice</t>
  </si>
  <si>
    <t>Bělov</t>
  </si>
  <si>
    <t>Otrokovice</t>
  </si>
  <si>
    <t>Bělušice</t>
  </si>
  <si>
    <t>Týnec nad Labem</t>
  </si>
  <si>
    <t>Benátky</t>
  </si>
  <si>
    <t>Litomyšl</t>
  </si>
  <si>
    <t>Smiřice</t>
  </si>
  <si>
    <t>Benátky nad Jizerou</t>
  </si>
  <si>
    <t>Benecko</t>
  </si>
  <si>
    <t>Jilemnice</t>
  </si>
  <si>
    <t>Benešov</t>
  </si>
  <si>
    <t>Benešov nad Černou</t>
  </si>
  <si>
    <t>Kaplice</t>
  </si>
  <si>
    <t>Benešov nad Ploučnicí</t>
  </si>
  <si>
    <t>Benešov u Semil</t>
  </si>
  <si>
    <t>Benešovice</t>
  </si>
  <si>
    <t>Stříbro</t>
  </si>
  <si>
    <t>Benetice</t>
  </si>
  <si>
    <t>Beňov</t>
  </si>
  <si>
    <t>Horní Moštěnice</t>
  </si>
  <si>
    <t>Přerov</t>
  </si>
  <si>
    <t>Bernardov</t>
  </si>
  <si>
    <t>Svatý Mikuláš</t>
  </si>
  <si>
    <t>Kutná Hora</t>
  </si>
  <si>
    <t>Bernartice</t>
  </si>
  <si>
    <t>Žacléř</t>
  </si>
  <si>
    <t>Milevsko</t>
  </si>
  <si>
    <t>Dolní Kralovice</t>
  </si>
  <si>
    <t>Vlašim</t>
  </si>
  <si>
    <t>Javorník</t>
  </si>
  <si>
    <t>Bernartice nad Odrou</t>
  </si>
  <si>
    <t>Běrunice</t>
  </si>
  <si>
    <t>Městec Králové</t>
  </si>
  <si>
    <t>Poděbrady</t>
  </si>
  <si>
    <t>Beřovice</t>
  </si>
  <si>
    <t>Zlonice</t>
  </si>
  <si>
    <t>Slaný</t>
  </si>
  <si>
    <t>Besednice</t>
  </si>
  <si>
    <t>Běstovice</t>
  </si>
  <si>
    <t>Choceň</t>
  </si>
  <si>
    <t>Vysoké Mýto</t>
  </si>
  <si>
    <t>Běstvina</t>
  </si>
  <si>
    <t>Třemošnice</t>
  </si>
  <si>
    <t>Chrudim</t>
  </si>
  <si>
    <t>Běšiny</t>
  </si>
  <si>
    <t>Běštín</t>
  </si>
  <si>
    <t>Hostomice</t>
  </si>
  <si>
    <t>Hořovice</t>
  </si>
  <si>
    <t>Bezděčí u Trnávky</t>
  </si>
  <si>
    <t>Městečko Trnávka</t>
  </si>
  <si>
    <t>Bezdědovice</t>
  </si>
  <si>
    <t>Bezděkov</t>
  </si>
  <si>
    <t>Chotěboř</t>
  </si>
  <si>
    <t>Břasy</t>
  </si>
  <si>
    <t>Radnice</t>
  </si>
  <si>
    <t>Rokycany</t>
  </si>
  <si>
    <t>Bezděkov nad Metují</t>
  </si>
  <si>
    <t>Police nad Metují</t>
  </si>
  <si>
    <t>Náchod</t>
  </si>
  <si>
    <t>Bezděkov pod Třemšínem</t>
  </si>
  <si>
    <t>Rožmitál pod Třemšínem</t>
  </si>
  <si>
    <t>Příbram</t>
  </si>
  <si>
    <t>Bezděz</t>
  </si>
  <si>
    <t>Doksy</t>
  </si>
  <si>
    <t>Česká Lípa</t>
  </si>
  <si>
    <t>Bezdružice</t>
  </si>
  <si>
    <t>Bezkov</t>
  </si>
  <si>
    <t>Bezměrov</t>
  </si>
  <si>
    <t>Bezno</t>
  </si>
  <si>
    <t>Bezuchov</t>
  </si>
  <si>
    <t>Dřevohostice</t>
  </si>
  <si>
    <t>Bezvěrov</t>
  </si>
  <si>
    <t>Manětín</t>
  </si>
  <si>
    <t>Kralovice</t>
  </si>
  <si>
    <t>Bílá</t>
  </si>
  <si>
    <t>Staré Hamry</t>
  </si>
  <si>
    <t>Ostravice</t>
  </si>
  <si>
    <t>Frýdlant nad Ostravicí</t>
  </si>
  <si>
    <t>Český Dub</t>
  </si>
  <si>
    <t>Liberec</t>
  </si>
  <si>
    <t>Bílá Hlína</t>
  </si>
  <si>
    <t>Mnichovo Hradiště</t>
  </si>
  <si>
    <t>Bílá Lhota</t>
  </si>
  <si>
    <t>Litovel</t>
  </si>
  <si>
    <t>Bílá Třemešná</t>
  </si>
  <si>
    <t>Dvůr Králové nad Labem</t>
  </si>
  <si>
    <t>Bílá Voda</t>
  </si>
  <si>
    <t>Bílčice</t>
  </si>
  <si>
    <t>Dvorce</t>
  </si>
  <si>
    <t>Bílé Podolí</t>
  </si>
  <si>
    <t>Bílé Poličany</t>
  </si>
  <si>
    <t>Dubenec</t>
  </si>
  <si>
    <t>Bílence</t>
  </si>
  <si>
    <t>Chomutov</t>
  </si>
  <si>
    <t>Bílichov</t>
  </si>
  <si>
    <t>Bílina</t>
  </si>
  <si>
    <t>Bílkovice</t>
  </si>
  <si>
    <t>Divišov</t>
  </si>
  <si>
    <t>Bílov</t>
  </si>
  <si>
    <t>Bílovice</t>
  </si>
  <si>
    <t>Bílovice-Lutotín</t>
  </si>
  <si>
    <t>Kostelec na Hané</t>
  </si>
  <si>
    <t>Bílsko</t>
  </si>
  <si>
    <t>Cholina</t>
  </si>
  <si>
    <t>Bílsko u Hořic</t>
  </si>
  <si>
    <t>Bílý Kámen</t>
  </si>
  <si>
    <t>Bílý Kostel nad Nisou</t>
  </si>
  <si>
    <t>Chrastava</t>
  </si>
  <si>
    <t>Bílý Potok</t>
  </si>
  <si>
    <t>Hejnice</t>
  </si>
  <si>
    <t>Frýdlant</t>
  </si>
  <si>
    <t>Bílý Újezd</t>
  </si>
  <si>
    <t>Solnice</t>
  </si>
  <si>
    <t>Biřkov</t>
  </si>
  <si>
    <t>Chudenice</t>
  </si>
  <si>
    <t>Biskoupky</t>
  </si>
  <si>
    <t>Oslavany</t>
  </si>
  <si>
    <t>Ivančice</t>
  </si>
  <si>
    <t>Biskupice</t>
  </si>
  <si>
    <t>Kralice na Hané</t>
  </si>
  <si>
    <t>Luhačovice</t>
  </si>
  <si>
    <t>Ronov nad Doubravou</t>
  </si>
  <si>
    <t>Biskupice-Pulkov</t>
  </si>
  <si>
    <t>Bítouchov</t>
  </si>
  <si>
    <t>Bítov</t>
  </si>
  <si>
    <t>Šumná</t>
  </si>
  <si>
    <t>Vranov nad Dyjí</t>
  </si>
  <si>
    <t>Bítovany</t>
  </si>
  <si>
    <t>Chrast</t>
  </si>
  <si>
    <t>Bítovčice</t>
  </si>
  <si>
    <t>Luka nad Jihlavou</t>
  </si>
  <si>
    <t>Bitozeves</t>
  </si>
  <si>
    <t>Žatec</t>
  </si>
  <si>
    <t>Postoloprty</t>
  </si>
  <si>
    <t>Blanné</t>
  </si>
  <si>
    <t>Blížkovice</t>
  </si>
  <si>
    <t>Blatce</t>
  </si>
  <si>
    <t>Dubá</t>
  </si>
  <si>
    <t>Blatec</t>
  </si>
  <si>
    <t>Blatnice</t>
  </si>
  <si>
    <t>Blatnice pod Svatým Antonínkem</t>
  </si>
  <si>
    <t>Veselí nad Moravou</t>
  </si>
  <si>
    <t>Blatnička</t>
  </si>
  <si>
    <t>Blatno</t>
  </si>
  <si>
    <t>Lubenec</t>
  </si>
  <si>
    <t>Podbořany</t>
  </si>
  <si>
    <t>Blazice</t>
  </si>
  <si>
    <t>Bystřice pod Hostýnem</t>
  </si>
  <si>
    <t>Blažejov</t>
  </si>
  <si>
    <t>Blažejovice</t>
  </si>
  <si>
    <t>Blažim</t>
  </si>
  <si>
    <t>Úterý</t>
  </si>
  <si>
    <t>Všeruby</t>
  </si>
  <si>
    <t>Blažkov</t>
  </si>
  <si>
    <t>Dolní Rožínka</t>
  </si>
  <si>
    <t>Bystřice nad Pernštejnem</t>
  </si>
  <si>
    <t>Blažovice</t>
  </si>
  <si>
    <t>Blešno</t>
  </si>
  <si>
    <t>Blevice</t>
  </si>
  <si>
    <t>Brandýsek</t>
  </si>
  <si>
    <t>Blízkov</t>
  </si>
  <si>
    <t>Měřín</t>
  </si>
  <si>
    <t>Blížejov</t>
  </si>
  <si>
    <t>Horšovský Týn</t>
  </si>
  <si>
    <t>Blíževedly</t>
  </si>
  <si>
    <t>Blovice</t>
  </si>
  <si>
    <t>Blšany</t>
  </si>
  <si>
    <t>Blšany u Loun</t>
  </si>
  <si>
    <t>Louny</t>
  </si>
  <si>
    <t>Blučina</t>
  </si>
  <si>
    <t>Židlochovice</t>
  </si>
  <si>
    <t>Bludov</t>
  </si>
  <si>
    <t>Červené Janovice</t>
  </si>
  <si>
    <t>Šumperk</t>
  </si>
  <si>
    <t>Bobnice</t>
  </si>
  <si>
    <t>Nymburk</t>
  </si>
  <si>
    <t>Bobrová</t>
  </si>
  <si>
    <t>Nové Město na Moravě</t>
  </si>
  <si>
    <t>Bobrůvka</t>
  </si>
  <si>
    <t>Bocanovice</t>
  </si>
  <si>
    <t>Jablunkov</t>
  </si>
  <si>
    <t>Boháňka</t>
  </si>
  <si>
    <t>Boharyně</t>
  </si>
  <si>
    <t>Nechanice</t>
  </si>
  <si>
    <t>Bohaté Málkovice</t>
  </si>
  <si>
    <t>Bučovice</t>
  </si>
  <si>
    <t>Bohatice</t>
  </si>
  <si>
    <t>Zákupy</t>
  </si>
  <si>
    <t>Bohdalec</t>
  </si>
  <si>
    <t>Žďár nad Sázavou</t>
  </si>
  <si>
    <t>Bohdalice-Pavlovice</t>
  </si>
  <si>
    <t>Vyškov</t>
  </si>
  <si>
    <t>Bohdalín</t>
  </si>
  <si>
    <t>Kamenice nad Lipou</t>
  </si>
  <si>
    <t>Bohdalov</t>
  </si>
  <si>
    <t>Bohdalovice</t>
  </si>
  <si>
    <t>Větřní</t>
  </si>
  <si>
    <t>Český Krumlov</t>
  </si>
  <si>
    <t>Bohdaneč</t>
  </si>
  <si>
    <t>Zbraslavice</t>
  </si>
  <si>
    <t>Bohdašín</t>
  </si>
  <si>
    <t>Bohdíkov</t>
  </si>
  <si>
    <t>Ruda nad Moravou</t>
  </si>
  <si>
    <t>Bohostice</t>
  </si>
  <si>
    <t>Milín</t>
  </si>
  <si>
    <t>Bohumilice</t>
  </si>
  <si>
    <t>Čkyně</t>
  </si>
  <si>
    <t>Vimperk</t>
  </si>
  <si>
    <t>Bohumín</t>
  </si>
  <si>
    <t>Bohunice</t>
  </si>
  <si>
    <t>Vlachovo Březí</t>
  </si>
  <si>
    <t>Bohuňov</t>
  </si>
  <si>
    <t>Bohuňovice</t>
  </si>
  <si>
    <t>Bohuslavice</t>
  </si>
  <si>
    <t>Konice</t>
  </si>
  <si>
    <t>Nová Říše</t>
  </si>
  <si>
    <t>Telč</t>
  </si>
  <si>
    <t>Nové Město nad Metují</t>
  </si>
  <si>
    <t>Dubicko</t>
  </si>
  <si>
    <t>Zábřeh</t>
  </si>
  <si>
    <t>Dolní Benešov</t>
  </si>
  <si>
    <t>Bohuslavice nad Vláří</t>
  </si>
  <si>
    <t>Slavičín</t>
  </si>
  <si>
    <t>Bohuslavice u Zlína</t>
  </si>
  <si>
    <t>Zlín</t>
  </si>
  <si>
    <t>Bohuslávky</t>
  </si>
  <si>
    <t>Lipník nad Bečvou</t>
  </si>
  <si>
    <t>Bohušice</t>
  </si>
  <si>
    <t>Bohušov</t>
  </si>
  <si>
    <t>Osoblaha</t>
  </si>
  <si>
    <t>Krnov</t>
  </si>
  <si>
    <t>Bohušovice nad Ohří</t>
  </si>
  <si>
    <t>Litoměřice</t>
  </si>
  <si>
    <t>Bohutice</t>
  </si>
  <si>
    <t>Olbramovice</t>
  </si>
  <si>
    <t>Moravský Krumlov</t>
  </si>
  <si>
    <t>Bohutín</t>
  </si>
  <si>
    <t>Bohy</t>
  </si>
  <si>
    <t>Bochoř</t>
  </si>
  <si>
    <t>Bochov</t>
  </si>
  <si>
    <t>Bochovice</t>
  </si>
  <si>
    <t>Bojanov</t>
  </si>
  <si>
    <t>Nasavrky</t>
  </si>
  <si>
    <t>Bojanovice</t>
  </si>
  <si>
    <t>Jevišovice</t>
  </si>
  <si>
    <t>Mníšek pod Brdy</t>
  </si>
  <si>
    <t>Černošice</t>
  </si>
  <si>
    <t>Bojiště</t>
  </si>
  <si>
    <t>Bojkovice</t>
  </si>
  <si>
    <t>Kravaře</t>
  </si>
  <si>
    <t>Boleboř</t>
  </si>
  <si>
    <t>Jirkov</t>
  </si>
  <si>
    <t>Bolehošť</t>
  </si>
  <si>
    <t>Boleradice</t>
  </si>
  <si>
    <t>Klobouky u Brna</t>
  </si>
  <si>
    <t>Hustopeče</t>
  </si>
  <si>
    <t>Bolešiny</t>
  </si>
  <si>
    <t>Bolkov</t>
  </si>
  <si>
    <t>Merklín</t>
  </si>
  <si>
    <t>Přeštice</t>
  </si>
  <si>
    <t>Boňkov</t>
  </si>
  <si>
    <t>Bor</t>
  </si>
  <si>
    <t>Tachov</t>
  </si>
  <si>
    <t>Bor u Skutče</t>
  </si>
  <si>
    <t>Proseč</t>
  </si>
  <si>
    <t>Skuteč</t>
  </si>
  <si>
    <t>Borač</t>
  </si>
  <si>
    <t>Doubravník</t>
  </si>
  <si>
    <t>Bordovice</t>
  </si>
  <si>
    <t>Frenštát pod Radhoštěm</t>
  </si>
  <si>
    <t>Boreč</t>
  </si>
  <si>
    <t>Skalsko</t>
  </si>
  <si>
    <t>Borek</t>
  </si>
  <si>
    <t>Sezemice</t>
  </si>
  <si>
    <t>Miletín</t>
  </si>
  <si>
    <t>Dřísy</t>
  </si>
  <si>
    <t>Všetaty</t>
  </si>
  <si>
    <t>Borkovany</t>
  </si>
  <si>
    <t>Borkovice</t>
  </si>
  <si>
    <t>Veselí nad Lužnicí</t>
  </si>
  <si>
    <t>Soběslav</t>
  </si>
  <si>
    <t>Borohrádek</t>
  </si>
  <si>
    <t>Borotice</t>
  </si>
  <si>
    <t>Božice</t>
  </si>
  <si>
    <t>Hrušovany nad Jevišovkou</t>
  </si>
  <si>
    <t>Dobříš</t>
  </si>
  <si>
    <t>Borotín</t>
  </si>
  <si>
    <t>Velké Opatovice</t>
  </si>
  <si>
    <t>Borová</t>
  </si>
  <si>
    <t>Polička</t>
  </si>
  <si>
    <t>Nový Hrádek</t>
  </si>
  <si>
    <t>Borová Lada</t>
  </si>
  <si>
    <t>Borovany</t>
  </si>
  <si>
    <t>Trhové Sviny</t>
  </si>
  <si>
    <t>Borovná</t>
  </si>
  <si>
    <t>Borovnice</t>
  </si>
  <si>
    <t>Jimramov</t>
  </si>
  <si>
    <t>Mostek</t>
  </si>
  <si>
    <t>Čechtice</t>
  </si>
  <si>
    <t>Borovnička</t>
  </si>
  <si>
    <t>Borovník</t>
  </si>
  <si>
    <t>Dolní Loučky</t>
  </si>
  <si>
    <t>Borovno</t>
  </si>
  <si>
    <t>Spálené Poříčí</t>
  </si>
  <si>
    <t>Borovy</t>
  </si>
  <si>
    <t>Boršice</t>
  </si>
  <si>
    <t>Boršice u Blatnice</t>
  </si>
  <si>
    <t>Hluk</t>
  </si>
  <si>
    <t>Boršov</t>
  </si>
  <si>
    <t>Dušejov</t>
  </si>
  <si>
    <t>Boršov nad Vltavou</t>
  </si>
  <si>
    <t>Borušov</t>
  </si>
  <si>
    <t>Bory</t>
  </si>
  <si>
    <t>Bořanovice</t>
  </si>
  <si>
    <t>Bořenovice</t>
  </si>
  <si>
    <t>Holešov</t>
  </si>
  <si>
    <t>Bořetice</t>
  </si>
  <si>
    <t>Velké Pavlovice</t>
  </si>
  <si>
    <t>Hořepník</t>
  </si>
  <si>
    <t>Bořetín</t>
  </si>
  <si>
    <t>Strmilov</t>
  </si>
  <si>
    <t>Černovice</t>
  </si>
  <si>
    <t>Bořice</t>
  </si>
  <si>
    <t>Hrochův Týnec</t>
  </si>
  <si>
    <t>Bořislav</t>
  </si>
  <si>
    <t>Žalany</t>
  </si>
  <si>
    <t>Teplice</t>
  </si>
  <si>
    <t>Bořitov</t>
  </si>
  <si>
    <t>Černá Hora</t>
  </si>
  <si>
    <t>Boseň</t>
  </si>
  <si>
    <t>Kněžmost</t>
  </si>
  <si>
    <t>Boskovštejn</t>
  </si>
  <si>
    <t>Bošice</t>
  </si>
  <si>
    <t>Bošilec</t>
  </si>
  <si>
    <t>Ševětín</t>
  </si>
  <si>
    <t>Bošín</t>
  </si>
  <si>
    <t>Bošovice</t>
  </si>
  <si>
    <t>Otnice</t>
  </si>
  <si>
    <t>Slavkov u Brna</t>
  </si>
  <si>
    <t>Boudy</t>
  </si>
  <si>
    <t>Mirotice</t>
  </si>
  <si>
    <t>Bousín</t>
  </si>
  <si>
    <t>Drahany</t>
  </si>
  <si>
    <t>Plumlov</t>
  </si>
  <si>
    <t>Bousov</t>
  </si>
  <si>
    <t>Bouzov</t>
  </si>
  <si>
    <t>Bozkov</t>
  </si>
  <si>
    <t>Božanov</t>
  </si>
  <si>
    <t>Božejov</t>
  </si>
  <si>
    <t>Božetice</t>
  </si>
  <si>
    <t>Sepekov</t>
  </si>
  <si>
    <t>Boží Dar</t>
  </si>
  <si>
    <t>Jáchymov</t>
  </si>
  <si>
    <t>Božičany</t>
  </si>
  <si>
    <t>Nová Role</t>
  </si>
  <si>
    <t>Bradáčov</t>
  </si>
  <si>
    <t>Chýnov</t>
  </si>
  <si>
    <t>Brada-Rybníček</t>
  </si>
  <si>
    <t>Bradlec</t>
  </si>
  <si>
    <t>Kosmonosy</t>
  </si>
  <si>
    <t>Bradlecká Lhota</t>
  </si>
  <si>
    <t>Brambory</t>
  </si>
  <si>
    <t>Braňany</t>
  </si>
  <si>
    <t>Brandov</t>
  </si>
  <si>
    <t>Hora Svaté Kateřiny</t>
  </si>
  <si>
    <t>Litvínov</t>
  </si>
  <si>
    <t>Brandýs nad Orlicí</t>
  </si>
  <si>
    <t>Ústí nad Orlicí</t>
  </si>
  <si>
    <t>Branice</t>
  </si>
  <si>
    <t>Braníškov</t>
  </si>
  <si>
    <t>Deblín</t>
  </si>
  <si>
    <t>Branišov</t>
  </si>
  <si>
    <t>Dubné</t>
  </si>
  <si>
    <t>Branišovice</t>
  </si>
  <si>
    <t>Pohořelice</t>
  </si>
  <si>
    <t>Branka u Opavy</t>
  </si>
  <si>
    <t>Hradec nad Moravicí</t>
  </si>
  <si>
    <t>Opava</t>
  </si>
  <si>
    <t>Brankovice</t>
  </si>
  <si>
    <t>Branky</t>
  </si>
  <si>
    <t>Valašské Meziříčí</t>
  </si>
  <si>
    <t>Branná</t>
  </si>
  <si>
    <t>Hanušovice</t>
  </si>
  <si>
    <t>Branov</t>
  </si>
  <si>
    <t>Křivoklát</t>
  </si>
  <si>
    <t>Bransouze</t>
  </si>
  <si>
    <t>Okříšky</t>
  </si>
  <si>
    <t>Brantice</t>
  </si>
  <si>
    <t>Branžež</t>
  </si>
  <si>
    <t>Braškov</t>
  </si>
  <si>
    <t>Unhošť</t>
  </si>
  <si>
    <t>Bratčice</t>
  </si>
  <si>
    <t>Rajhrad</t>
  </si>
  <si>
    <t>Dolní Kounice</t>
  </si>
  <si>
    <t>Bratkovice</t>
  </si>
  <si>
    <t>Hluboš</t>
  </si>
  <si>
    <t>Jince</t>
  </si>
  <si>
    <t>Bratronice</t>
  </si>
  <si>
    <t>Bratrušov</t>
  </si>
  <si>
    <t>Bratřejov</t>
  </si>
  <si>
    <t>Vizovice</t>
  </si>
  <si>
    <t>Bratřice</t>
  </si>
  <si>
    <t>Pacov</t>
  </si>
  <si>
    <t>Bratříkovice</t>
  </si>
  <si>
    <t>Litultovice</t>
  </si>
  <si>
    <t>Bratřínov</t>
  </si>
  <si>
    <t>Bravantice</t>
  </si>
  <si>
    <t>Brázdim</t>
  </si>
  <si>
    <t>Bražec</t>
  </si>
  <si>
    <t>Brloh</t>
  </si>
  <si>
    <t>Přelouč</t>
  </si>
  <si>
    <t>Křemže</t>
  </si>
  <si>
    <t>Brňany</t>
  </si>
  <si>
    <t>Brníčko</t>
  </si>
  <si>
    <t>Brnířov</t>
  </si>
  <si>
    <t>Kdyně</t>
  </si>
  <si>
    <t>Brniště</t>
  </si>
  <si>
    <t>Mimoň</t>
  </si>
  <si>
    <t>Brno</t>
  </si>
  <si>
    <t>Brod nad Dyjí</t>
  </si>
  <si>
    <t>Dolní Dunajovice</t>
  </si>
  <si>
    <t>Drnholec</t>
  </si>
  <si>
    <t>Brod nad Tichou</t>
  </si>
  <si>
    <t>Planá</t>
  </si>
  <si>
    <t>Brodce</t>
  </si>
  <si>
    <t>Brodec</t>
  </si>
  <si>
    <t>Brodek u Konice</t>
  </si>
  <si>
    <t>Brodek u Prostějova</t>
  </si>
  <si>
    <t>Brodek u Přerova</t>
  </si>
  <si>
    <t>Brodeslavy</t>
  </si>
  <si>
    <t>Broumy</t>
  </si>
  <si>
    <t>Králův Dvůr</t>
  </si>
  <si>
    <t>Brozany nad Ohří</t>
  </si>
  <si>
    <t>Brtnice</t>
  </si>
  <si>
    <t>Brtnička</t>
  </si>
  <si>
    <t>Stonařov</t>
  </si>
  <si>
    <t>Brťov-Jeneč</t>
  </si>
  <si>
    <t>Brumov</t>
  </si>
  <si>
    <t>Brumov-Bylnice</t>
  </si>
  <si>
    <t>Valašské Klobouky</t>
  </si>
  <si>
    <t>Brumovice</t>
  </si>
  <si>
    <t>Kobylí</t>
  </si>
  <si>
    <t>Brusné</t>
  </si>
  <si>
    <t>Brušperk</t>
  </si>
  <si>
    <t>Bruzovice</t>
  </si>
  <si>
    <t>Sedliště</t>
  </si>
  <si>
    <t>Brzánky</t>
  </si>
  <si>
    <t>Brzice</t>
  </si>
  <si>
    <t>Hořičky</t>
  </si>
  <si>
    <t>Česká Skalice</t>
  </si>
  <si>
    <t>Brzkov</t>
  </si>
  <si>
    <t>Břeclav</t>
  </si>
  <si>
    <t>Břehov</t>
  </si>
  <si>
    <t>Břehy</t>
  </si>
  <si>
    <t>Břest</t>
  </si>
  <si>
    <t>Hulín</t>
  </si>
  <si>
    <t>Břestek</t>
  </si>
  <si>
    <t>Buchlovice</t>
  </si>
  <si>
    <t>Břevnice</t>
  </si>
  <si>
    <t>Březejc</t>
  </si>
  <si>
    <t>Březí</t>
  </si>
  <si>
    <t>Osová Bítýška</t>
  </si>
  <si>
    <t>Velká Bíteš</t>
  </si>
  <si>
    <t>Lnáře</t>
  </si>
  <si>
    <t>Březí nad Oslavou</t>
  </si>
  <si>
    <t>Nové Veselí</t>
  </si>
  <si>
    <t>Březina</t>
  </si>
  <si>
    <t>Jedovnice</t>
  </si>
  <si>
    <t>Deštná</t>
  </si>
  <si>
    <t>Březinky</t>
  </si>
  <si>
    <t>Březiny</t>
  </si>
  <si>
    <t>Březnice</t>
  </si>
  <si>
    <t>Březník</t>
  </si>
  <si>
    <t>Náměšť nad Oslavou</t>
  </si>
  <si>
    <t>Březno</t>
  </si>
  <si>
    <t>Březolupy</t>
  </si>
  <si>
    <t>Březová</t>
  </si>
  <si>
    <t>Strání</t>
  </si>
  <si>
    <t>Slušovice</t>
  </si>
  <si>
    <t>Sokolov</t>
  </si>
  <si>
    <t>Žebrák</t>
  </si>
  <si>
    <t>Vítkov</t>
  </si>
  <si>
    <t>Březová-Oleško</t>
  </si>
  <si>
    <t>Vrané nad Vltavou</t>
  </si>
  <si>
    <t>Jesenice</t>
  </si>
  <si>
    <t>Březovice</t>
  </si>
  <si>
    <t>Březské</t>
  </si>
  <si>
    <t>Březsko</t>
  </si>
  <si>
    <t>Březůvky</t>
  </si>
  <si>
    <t>Břežany</t>
  </si>
  <si>
    <t>Čistá</t>
  </si>
  <si>
    <t>Horažďovice</t>
  </si>
  <si>
    <t>Břežany I</t>
  </si>
  <si>
    <t>Břežany II</t>
  </si>
  <si>
    <t>Český Brod</t>
  </si>
  <si>
    <t>Břidličná</t>
  </si>
  <si>
    <t>Rýmařov</t>
  </si>
  <si>
    <t>Bříství</t>
  </si>
  <si>
    <t>Kounice</t>
  </si>
  <si>
    <t>Lysá nad Labem</t>
  </si>
  <si>
    <t>Bříšťany</t>
  </si>
  <si>
    <t>Bříza</t>
  </si>
  <si>
    <t>Mšené-lázně</t>
  </si>
  <si>
    <t>Břvany</t>
  </si>
  <si>
    <t>Lenešice</t>
  </si>
  <si>
    <t>Bublava</t>
  </si>
  <si>
    <t>Kraslice</t>
  </si>
  <si>
    <t>Bubovice</t>
  </si>
  <si>
    <t>Loděnice</t>
  </si>
  <si>
    <t>Bučí</t>
  </si>
  <si>
    <t>Horní Bříza</t>
  </si>
  <si>
    <t>Třemošná</t>
  </si>
  <si>
    <t>Bučina</t>
  </si>
  <si>
    <t>Budčeves</t>
  </si>
  <si>
    <t>Budeč</t>
  </si>
  <si>
    <t>Budětice</t>
  </si>
  <si>
    <t>Žichovice</t>
  </si>
  <si>
    <t>Sušice</t>
  </si>
  <si>
    <t>Budětsko</t>
  </si>
  <si>
    <t>Budíkov</t>
  </si>
  <si>
    <t>Humpolec</t>
  </si>
  <si>
    <t>Budiměřice</t>
  </si>
  <si>
    <t>Budislav</t>
  </si>
  <si>
    <t>Dolní Újezd</t>
  </si>
  <si>
    <t>Tučapy</t>
  </si>
  <si>
    <t>Budíškovice</t>
  </si>
  <si>
    <t>Budišov</t>
  </si>
  <si>
    <t>Budišov nad Budišovkou</t>
  </si>
  <si>
    <t>Budišovice</t>
  </si>
  <si>
    <t>Hrabyně</t>
  </si>
  <si>
    <t>Velká Polom</t>
  </si>
  <si>
    <t>Budkov</t>
  </si>
  <si>
    <t>Budyně</t>
  </si>
  <si>
    <t>Budyně nad Ohří</t>
  </si>
  <si>
    <t>Libochovice</t>
  </si>
  <si>
    <t>Bujanov</t>
  </si>
  <si>
    <t>Rožmitál na Šumavě</t>
  </si>
  <si>
    <t>Bujesily</t>
  </si>
  <si>
    <t>Buk</t>
  </si>
  <si>
    <t>Šumavské Hoštice</t>
  </si>
  <si>
    <t>Radslavice</t>
  </si>
  <si>
    <t>Bukov</t>
  </si>
  <si>
    <t>Buková</t>
  </si>
  <si>
    <t>Protivanov</t>
  </si>
  <si>
    <t>Stod</t>
  </si>
  <si>
    <t>Buková u Příbramě</t>
  </si>
  <si>
    <t>Bukovany</t>
  </si>
  <si>
    <t>Velká Bystřice</t>
  </si>
  <si>
    <t>Týnec nad Sázavou</t>
  </si>
  <si>
    <t>Zalužany</t>
  </si>
  <si>
    <t>Bukovec</t>
  </si>
  <si>
    <t>Holýšov</t>
  </si>
  <si>
    <t>Bukovice</t>
  </si>
  <si>
    <t>Bukovina</t>
  </si>
  <si>
    <t>Křtiny</t>
  </si>
  <si>
    <t>Bukovina nad Labem</t>
  </si>
  <si>
    <t>Bukovina u Čisté</t>
  </si>
  <si>
    <t>Bukovina u Přelouče</t>
  </si>
  <si>
    <t>Choltice</t>
  </si>
  <si>
    <t>Bukovinka</t>
  </si>
  <si>
    <t>Bukovka</t>
  </si>
  <si>
    <t>Rohovládova Bělá</t>
  </si>
  <si>
    <t>Lázně Bohdaneč</t>
  </si>
  <si>
    <t>Bukovník</t>
  </si>
  <si>
    <t>Strašín</t>
  </si>
  <si>
    <t>Bukovno</t>
  </si>
  <si>
    <t>Bukvice</t>
  </si>
  <si>
    <t>Bulhary</t>
  </si>
  <si>
    <t>Lednice</t>
  </si>
  <si>
    <t>Bulovka</t>
  </si>
  <si>
    <t>Buřenice</t>
  </si>
  <si>
    <t>Buš</t>
  </si>
  <si>
    <t>Štěchovice</t>
  </si>
  <si>
    <t>Jílové u Prahy</t>
  </si>
  <si>
    <t>Bušanovice</t>
  </si>
  <si>
    <t>Bušín</t>
  </si>
  <si>
    <t>Bušovice</t>
  </si>
  <si>
    <t>Buštěhrad</t>
  </si>
  <si>
    <t>Butoves</t>
  </si>
  <si>
    <t>Buzice</t>
  </si>
  <si>
    <t>Býčkovice</t>
  </si>
  <si>
    <t>Býchory</t>
  </si>
  <si>
    <t>Býkev</t>
  </si>
  <si>
    <t>Mělník</t>
  </si>
  <si>
    <t>Bykoš</t>
  </si>
  <si>
    <t>Býkovice</t>
  </si>
  <si>
    <t>Býkov-Láryšov</t>
  </si>
  <si>
    <t>Bylany</t>
  </si>
  <si>
    <t>Bynovec</t>
  </si>
  <si>
    <t>Bystrá</t>
  </si>
  <si>
    <t>Bystrá nad Jizerou</t>
  </si>
  <si>
    <t>Bystré</t>
  </si>
  <si>
    <t>Bystročice</t>
  </si>
  <si>
    <t>Lutín</t>
  </si>
  <si>
    <t>Bystrovany</t>
  </si>
  <si>
    <t>Bystřany</t>
  </si>
  <si>
    <t>Bystřec</t>
  </si>
  <si>
    <t>Jablonné nad Orlicí</t>
  </si>
  <si>
    <t>Žamberk</t>
  </si>
  <si>
    <t>Bystřice</t>
  </si>
  <si>
    <t>Třinec</t>
  </si>
  <si>
    <t>Bystřice pod Lopeníkem</t>
  </si>
  <si>
    <t>Bystřička</t>
  </si>
  <si>
    <t>Růžďka</t>
  </si>
  <si>
    <t>Vsetín</t>
  </si>
  <si>
    <t>Byšice</t>
  </si>
  <si>
    <t>Býškovice</t>
  </si>
  <si>
    <t>Opatovice</t>
  </si>
  <si>
    <t>Býšovec</t>
  </si>
  <si>
    <t>Býšť</t>
  </si>
  <si>
    <t>Holice</t>
  </si>
  <si>
    <t>Byzhradec</t>
  </si>
  <si>
    <t>Bzenec</t>
  </si>
  <si>
    <t>Bzová</t>
  </si>
  <si>
    <t>Bžany</t>
  </si>
  <si>
    <t>Cebiv</t>
  </si>
  <si>
    <t>Cehnice</t>
  </si>
  <si>
    <t>Strakonice</t>
  </si>
  <si>
    <t>Cejle</t>
  </si>
  <si>
    <t>Kostelec</t>
  </si>
  <si>
    <t>Cekov</t>
  </si>
  <si>
    <t>Zbiroh</t>
  </si>
  <si>
    <t>Cep</t>
  </si>
  <si>
    <t>Třeboň</t>
  </si>
  <si>
    <t>Cerekvice nad Bystřicí</t>
  </si>
  <si>
    <t>Cerekvice nad Loučnou</t>
  </si>
  <si>
    <t>Cerekvička-Rosice</t>
  </si>
  <si>
    <t>Cerhenice</t>
  </si>
  <si>
    <t>Pečky</t>
  </si>
  <si>
    <t>Cerhonice</t>
  </si>
  <si>
    <t>Cerhovice</t>
  </si>
  <si>
    <t>Cetechovice</t>
  </si>
  <si>
    <t>Zdounky</t>
  </si>
  <si>
    <t>Koryčany</t>
  </si>
  <si>
    <t>Cetenov</t>
  </si>
  <si>
    <t>Cetkovice</t>
  </si>
  <si>
    <t>Cetoraz</t>
  </si>
  <si>
    <t>Cetyně</t>
  </si>
  <si>
    <t>Cidlina</t>
  </si>
  <si>
    <t>Cikháj</t>
  </si>
  <si>
    <t>Církvice</t>
  </si>
  <si>
    <t>Nové Dvory</t>
  </si>
  <si>
    <t>Císařov</t>
  </si>
  <si>
    <t>Citice</t>
  </si>
  <si>
    <t>Cítoliby</t>
  </si>
  <si>
    <t>Citonice</t>
  </si>
  <si>
    <t>Citov</t>
  </si>
  <si>
    <t>Cítov</t>
  </si>
  <si>
    <t>Cizkrajov</t>
  </si>
  <si>
    <t>Cotkytle</t>
  </si>
  <si>
    <t>Crhov</t>
  </si>
  <si>
    <t>Olešnice</t>
  </si>
  <si>
    <t>Ctětín</t>
  </si>
  <si>
    <t>Ctiboř</t>
  </si>
  <si>
    <t>Ctidružice</t>
  </si>
  <si>
    <t>Ctiměřice</t>
  </si>
  <si>
    <t>Dobrovice</t>
  </si>
  <si>
    <t>Ctiněves</t>
  </si>
  <si>
    <t>Horní Beřkovice</t>
  </si>
  <si>
    <t>Cvikov</t>
  </si>
  <si>
    <t>Nový Bor</t>
  </si>
  <si>
    <t>Cvrčovice</t>
  </si>
  <si>
    <t>Čachotín</t>
  </si>
  <si>
    <t>Čachovice</t>
  </si>
  <si>
    <t>Čachrov</t>
  </si>
  <si>
    <t>Čakov</t>
  </si>
  <si>
    <t>Čaková</t>
  </si>
  <si>
    <t>Zátor</t>
  </si>
  <si>
    <t>Čakovičky</t>
  </si>
  <si>
    <t>Neratovice</t>
  </si>
  <si>
    <t>Čankovice</t>
  </si>
  <si>
    <t>Čáslavice</t>
  </si>
  <si>
    <t>Čáslavsko</t>
  </si>
  <si>
    <t>Lukavec</t>
  </si>
  <si>
    <t>Částkov</t>
  </si>
  <si>
    <t>Nedachlebice</t>
  </si>
  <si>
    <t>Častohostice</t>
  </si>
  <si>
    <t>Častolovice</t>
  </si>
  <si>
    <t>Častrov</t>
  </si>
  <si>
    <t>Počátky</t>
  </si>
  <si>
    <t>Časy</t>
  </si>
  <si>
    <t>Čavisov</t>
  </si>
  <si>
    <t>Ostrava</t>
  </si>
  <si>
    <t>Čebín</t>
  </si>
  <si>
    <t>Kuřim</t>
  </si>
  <si>
    <t>Čečelice</t>
  </si>
  <si>
    <t>Čečelovice</t>
  </si>
  <si>
    <t>Čečkovice</t>
  </si>
  <si>
    <t>Čečovice</t>
  </si>
  <si>
    <t>Čehovice</t>
  </si>
  <si>
    <t>Čechočovice</t>
  </si>
  <si>
    <t>Čechtín</t>
  </si>
  <si>
    <t>Čechy</t>
  </si>
  <si>
    <t>Domaželice</t>
  </si>
  <si>
    <t>Čechy pod Kosířem</t>
  </si>
  <si>
    <t>Čejč</t>
  </si>
  <si>
    <t>Hodonín</t>
  </si>
  <si>
    <t>Čejetice</t>
  </si>
  <si>
    <t>Štěkeň</t>
  </si>
  <si>
    <t>Čejkovice</t>
  </si>
  <si>
    <t>Čejov</t>
  </si>
  <si>
    <t>Čeladná</t>
  </si>
  <si>
    <t>Čelákovice</t>
  </si>
  <si>
    <t>Čelčice</t>
  </si>
  <si>
    <t>Klenovice na Hané</t>
  </si>
  <si>
    <t>Čelechovice</t>
  </si>
  <si>
    <t>Kokory</t>
  </si>
  <si>
    <t>Čelechovice na Hané</t>
  </si>
  <si>
    <t>Smržice</t>
  </si>
  <si>
    <t>Čelistná</t>
  </si>
  <si>
    <t>Čeložnice</t>
  </si>
  <si>
    <t>Čeminy</t>
  </si>
  <si>
    <t>Čenkov</t>
  </si>
  <si>
    <t>Čenkov u Bechyně</t>
  </si>
  <si>
    <t>Čenkovice</t>
  </si>
  <si>
    <t>Výprachtice</t>
  </si>
  <si>
    <t>Čeperka</t>
  </si>
  <si>
    <t>Čepí</t>
  </si>
  <si>
    <t>Čepřovice</t>
  </si>
  <si>
    <t>Volyně</t>
  </si>
  <si>
    <t>Čeradice</t>
  </si>
  <si>
    <t>Čerčany</t>
  </si>
  <si>
    <t>Čermákovice</t>
  </si>
  <si>
    <t>Čermná</t>
  </si>
  <si>
    <t>Hostinné</t>
  </si>
  <si>
    <t>Vrchlabí</t>
  </si>
  <si>
    <t>Staňkov</t>
  </si>
  <si>
    <t>Čermná nad Orlicí</t>
  </si>
  <si>
    <t>Čermná ve Slezsku</t>
  </si>
  <si>
    <t>Černá</t>
  </si>
  <si>
    <t>Černá u Bohdanče</t>
  </si>
  <si>
    <t>Černá v Pošumaví</t>
  </si>
  <si>
    <t>Horní Planá</t>
  </si>
  <si>
    <t>Černá Voda</t>
  </si>
  <si>
    <t>Žulová</t>
  </si>
  <si>
    <t>Černava</t>
  </si>
  <si>
    <t>Nejdek</t>
  </si>
  <si>
    <t>Černčice</t>
  </si>
  <si>
    <t>Černé Voděrady</t>
  </si>
  <si>
    <t>Kostelec nad Černými Lesy</t>
  </si>
  <si>
    <t>Černěves</t>
  </si>
  <si>
    <t>Černíč</t>
  </si>
  <si>
    <t>Černíkov</t>
  </si>
  <si>
    <t>Černíkovice</t>
  </si>
  <si>
    <t>Kožlany</t>
  </si>
  <si>
    <t>Černíky</t>
  </si>
  <si>
    <t>Černilov</t>
  </si>
  <si>
    <t>Černín</t>
  </si>
  <si>
    <t>Černíny</t>
  </si>
  <si>
    <t>Černiv</t>
  </si>
  <si>
    <t>Lovosice</t>
  </si>
  <si>
    <t>Černolice</t>
  </si>
  <si>
    <t>Dobřichovice</t>
  </si>
  <si>
    <t>Černošín</t>
  </si>
  <si>
    <t>Černotín</t>
  </si>
  <si>
    <t>Černouček</t>
  </si>
  <si>
    <t>Černousy</t>
  </si>
  <si>
    <t>Černov</t>
  </si>
  <si>
    <t>Čerňovice</t>
  </si>
  <si>
    <t>Pernarec</t>
  </si>
  <si>
    <t>Černožice</t>
  </si>
  <si>
    <t>Černuc</t>
  </si>
  <si>
    <t>Velvary</t>
  </si>
  <si>
    <t>Černvír</t>
  </si>
  <si>
    <t>Nedvědice</t>
  </si>
  <si>
    <t>Černý Důl</t>
  </si>
  <si>
    <t>Rudník</t>
  </si>
  <si>
    <t>Černýšovice</t>
  </si>
  <si>
    <t>Červená Hora</t>
  </si>
  <si>
    <t>Červený Kostelec</t>
  </si>
  <si>
    <t>Červená Lhota</t>
  </si>
  <si>
    <t>Červená Třemešná</t>
  </si>
  <si>
    <t>Červená Voda</t>
  </si>
  <si>
    <t>Králíky</t>
  </si>
  <si>
    <t>Červené Pečky</t>
  </si>
  <si>
    <t>Červené Poříčí</t>
  </si>
  <si>
    <t>Švihov</t>
  </si>
  <si>
    <t>Červenka</t>
  </si>
  <si>
    <t>Červený Hrádek</t>
  </si>
  <si>
    <t>Červený Újezd</t>
  </si>
  <si>
    <t>Rudná</t>
  </si>
  <si>
    <t>Hostivice</t>
  </si>
  <si>
    <t>Votice</t>
  </si>
  <si>
    <t>Česká</t>
  </si>
  <si>
    <t>Česká Bělá</t>
  </si>
  <si>
    <t>Česká Bříza</t>
  </si>
  <si>
    <t>Česká Čermná</t>
  </si>
  <si>
    <t>Česká Kamenice</t>
  </si>
  <si>
    <t>Česká Kubice</t>
  </si>
  <si>
    <t>Česká Metuje</t>
  </si>
  <si>
    <t>Česká Rybná</t>
  </si>
  <si>
    <t>Česká Třebová</t>
  </si>
  <si>
    <t>Česká Ves</t>
  </si>
  <si>
    <t>České Heřmanice</t>
  </si>
  <si>
    <t>České Lhotice</t>
  </si>
  <si>
    <t>České Libchavy</t>
  </si>
  <si>
    <t>České Meziříčí</t>
  </si>
  <si>
    <t>Opočno</t>
  </si>
  <si>
    <t>České Petrovice</t>
  </si>
  <si>
    <t>České Velenice</t>
  </si>
  <si>
    <t>Český Jiřetín</t>
  </si>
  <si>
    <t>Český Rudolec</t>
  </si>
  <si>
    <t>Český Šternberk</t>
  </si>
  <si>
    <t>Český Těšín</t>
  </si>
  <si>
    <t>Čestice</t>
  </si>
  <si>
    <t>Čestín</t>
  </si>
  <si>
    <t>Uhlířské Janovice</t>
  </si>
  <si>
    <t>Čestlice</t>
  </si>
  <si>
    <t>Češov</t>
  </si>
  <si>
    <t>Číčenice</t>
  </si>
  <si>
    <t>Číčovice</t>
  </si>
  <si>
    <t>Tuchoměřice</t>
  </si>
  <si>
    <t>Velké Přílepy</t>
  </si>
  <si>
    <t>Roztoky</t>
  </si>
  <si>
    <t>Číhalín</t>
  </si>
  <si>
    <t>Číhaň</t>
  </si>
  <si>
    <t>Plánice</t>
  </si>
  <si>
    <t>Číhošť</t>
  </si>
  <si>
    <t>Čichalov</t>
  </si>
  <si>
    <t>Žlutice</t>
  </si>
  <si>
    <t>Číchov</t>
  </si>
  <si>
    <t>Čikov</t>
  </si>
  <si>
    <t>Čilá</t>
  </si>
  <si>
    <t>Čilec</t>
  </si>
  <si>
    <t>Čím</t>
  </si>
  <si>
    <t>Nový Knín</t>
  </si>
  <si>
    <t>Čimelice</t>
  </si>
  <si>
    <t>Číměř</t>
  </si>
  <si>
    <t>Vladislav</t>
  </si>
  <si>
    <t>Nová Bystřice</t>
  </si>
  <si>
    <t>Čímice</t>
  </si>
  <si>
    <t>Činěves</t>
  </si>
  <si>
    <t>Dymokury</t>
  </si>
  <si>
    <t>Čisovice</t>
  </si>
  <si>
    <t>Čistá u Horek</t>
  </si>
  <si>
    <t>Čistěves</t>
  </si>
  <si>
    <t>Všestary</t>
  </si>
  <si>
    <t>Čižice</t>
  </si>
  <si>
    <t>Štěnovice</t>
  </si>
  <si>
    <t>Čížkov</t>
  </si>
  <si>
    <t>Nová Cerekev</t>
  </si>
  <si>
    <t>Nepomuk</t>
  </si>
  <si>
    <t>Čížkovice</t>
  </si>
  <si>
    <t>Čížkrajice</t>
  </si>
  <si>
    <t>Čížov</t>
  </si>
  <si>
    <t>Čížová</t>
  </si>
  <si>
    <t>Člunek</t>
  </si>
  <si>
    <t>Kunžak</t>
  </si>
  <si>
    <t>Čmelíny</t>
  </si>
  <si>
    <t>Čtveřín</t>
  </si>
  <si>
    <t>Sychrov</t>
  </si>
  <si>
    <t>Turnov</t>
  </si>
  <si>
    <t>Čtyřkoly</t>
  </si>
  <si>
    <t>Čučice</t>
  </si>
  <si>
    <t>Dalečín</t>
  </si>
  <si>
    <t>Daleké Dušníky</t>
  </si>
  <si>
    <t>Dalešice</t>
  </si>
  <si>
    <t>Dalovice</t>
  </si>
  <si>
    <t>Dambořice</t>
  </si>
  <si>
    <t>Damnice</t>
  </si>
  <si>
    <t>Miroslav</t>
  </si>
  <si>
    <t>Damníkov</t>
  </si>
  <si>
    <t>Daňkovice</t>
  </si>
  <si>
    <t>Sněžné</t>
  </si>
  <si>
    <t>Darkovice</t>
  </si>
  <si>
    <t>Daskabát</t>
  </si>
  <si>
    <t>Velký Újezd</t>
  </si>
  <si>
    <t>Dasnice</t>
  </si>
  <si>
    <t>Kynšperk nad Ohří</t>
  </si>
  <si>
    <t>Dasný</t>
  </si>
  <si>
    <t>Dašice</t>
  </si>
  <si>
    <t>Davle</t>
  </si>
  <si>
    <t>Děčany</t>
  </si>
  <si>
    <t>Třebívlice</t>
  </si>
  <si>
    <t>Dědice</t>
  </si>
  <si>
    <t>Dědová</t>
  </si>
  <si>
    <t>Hlinsko</t>
  </si>
  <si>
    <t>Dehtáře</t>
  </si>
  <si>
    <t>Děhylov</t>
  </si>
  <si>
    <t>Děkanovice</t>
  </si>
  <si>
    <t>Děkov</t>
  </si>
  <si>
    <t>Děpoltovice</t>
  </si>
  <si>
    <t>Desná</t>
  </si>
  <si>
    <t>Dešenice</t>
  </si>
  <si>
    <t>Nýrsko</t>
  </si>
  <si>
    <t>Dešná</t>
  </si>
  <si>
    <t>Slavonice</t>
  </si>
  <si>
    <t>Dešov</t>
  </si>
  <si>
    <t>Letovice</t>
  </si>
  <si>
    <t>Deštné v Orlických horách</t>
  </si>
  <si>
    <t>Sedloňov</t>
  </si>
  <si>
    <t>Deštnice</t>
  </si>
  <si>
    <t>Měcholupy</t>
  </si>
  <si>
    <t>Dětenice</t>
  </si>
  <si>
    <t>Dětkovice</t>
  </si>
  <si>
    <t>Švábenice</t>
  </si>
  <si>
    <t>Ivanovice na Hané</t>
  </si>
  <si>
    <t>Dětmarovice</t>
  </si>
  <si>
    <t>Karviná</t>
  </si>
  <si>
    <t>Dětřichov</t>
  </si>
  <si>
    <t>Dětřichov nad Bystřicí</t>
  </si>
  <si>
    <t>Dětřichov u Moravské Třebové</t>
  </si>
  <si>
    <t>Dílce</t>
  </si>
  <si>
    <t>Díly</t>
  </si>
  <si>
    <t>Klenčí pod Čerchovem</t>
  </si>
  <si>
    <t>Dírná</t>
  </si>
  <si>
    <t>Diváky</t>
  </si>
  <si>
    <t>Dívčí Hrad</t>
  </si>
  <si>
    <t>Dívčí Kopy</t>
  </si>
  <si>
    <t>Dívčice</t>
  </si>
  <si>
    <t>Zliv</t>
  </si>
  <si>
    <t>Divec</t>
  </si>
  <si>
    <t>Dlažkovice</t>
  </si>
  <si>
    <t>Třebenice</t>
  </si>
  <si>
    <t>Dlažov</t>
  </si>
  <si>
    <t>Dlouhá Brtnice</t>
  </si>
  <si>
    <t>Dlouhá Lhota</t>
  </si>
  <si>
    <t>Choustník</t>
  </si>
  <si>
    <t>Dlouhá Loučka</t>
  </si>
  <si>
    <t>Uničov</t>
  </si>
  <si>
    <t>Dlouhá Stráň</t>
  </si>
  <si>
    <t>Dlouhá Třebová</t>
  </si>
  <si>
    <t>Dlouhá Ves</t>
  </si>
  <si>
    <t>Přibyslav</t>
  </si>
  <si>
    <t>Dlouhé</t>
  </si>
  <si>
    <t>Dlouhomilov</t>
  </si>
  <si>
    <t>Dlouhoňovice</t>
  </si>
  <si>
    <t>Dlouhopolsko</t>
  </si>
  <si>
    <t>Dlouhý Most</t>
  </si>
  <si>
    <t>Dlouhý Újezd</t>
  </si>
  <si>
    <t>Dnešice</t>
  </si>
  <si>
    <t>Dobřany</t>
  </si>
  <si>
    <t>Dobelice</t>
  </si>
  <si>
    <t>Dobev</t>
  </si>
  <si>
    <t>Dobkovice</t>
  </si>
  <si>
    <t>Dobrá</t>
  </si>
  <si>
    <t>Dobrá Voda</t>
  </si>
  <si>
    <t>Křižanov</t>
  </si>
  <si>
    <t>Dobrá Voda u Českých Budějovic</t>
  </si>
  <si>
    <t>Dobrá Voda u Hořic</t>
  </si>
  <si>
    <t>Dobrá Voda u Pacova</t>
  </si>
  <si>
    <t>Obrataň</t>
  </si>
  <si>
    <t>Dobratice</t>
  </si>
  <si>
    <t>Dobrčice</t>
  </si>
  <si>
    <t>Dobré</t>
  </si>
  <si>
    <t>Dobré Pole</t>
  </si>
  <si>
    <t>Dobrkovice</t>
  </si>
  <si>
    <t>Velký Ořechov</t>
  </si>
  <si>
    <t>Dobrná</t>
  </si>
  <si>
    <t>Dobročkovice</t>
  </si>
  <si>
    <t>Dobročovice</t>
  </si>
  <si>
    <t>Úvaly</t>
  </si>
  <si>
    <t>Dobrohošť</t>
  </si>
  <si>
    <t>Dobrochov</t>
  </si>
  <si>
    <t>Dobroměřice</t>
  </si>
  <si>
    <t>Dobromilice</t>
  </si>
  <si>
    <t>Nezamyslice</t>
  </si>
  <si>
    <t>Němčice nad Hanou</t>
  </si>
  <si>
    <t>Dobronice u Bechyně</t>
  </si>
  <si>
    <t>Dobronín</t>
  </si>
  <si>
    <t>Dobroslavice</t>
  </si>
  <si>
    <t>Dobroutov</t>
  </si>
  <si>
    <t>Dobrovítov</t>
  </si>
  <si>
    <t>Dobrovíz</t>
  </si>
  <si>
    <t>Dobršín</t>
  </si>
  <si>
    <t>Dobřejovice</t>
  </si>
  <si>
    <t>Dobřeň</t>
  </si>
  <si>
    <t>Vysoká</t>
  </si>
  <si>
    <t>Dobřenice</t>
  </si>
  <si>
    <t>Praskačka</t>
  </si>
  <si>
    <t>Dobříč</t>
  </si>
  <si>
    <t>Kaznějov</t>
  </si>
  <si>
    <t>Plasy</t>
  </si>
  <si>
    <t>Jinočany</t>
  </si>
  <si>
    <t>Dobřichov</t>
  </si>
  <si>
    <t>Dobříkov</t>
  </si>
  <si>
    <t>Dobříň</t>
  </si>
  <si>
    <t>Dobřínsko</t>
  </si>
  <si>
    <t>Dobřív</t>
  </si>
  <si>
    <t>Dobšice</t>
  </si>
  <si>
    <t>Sány</t>
  </si>
  <si>
    <t>Dobšín</t>
  </si>
  <si>
    <t>Dolní Bousov</t>
  </si>
  <si>
    <t>Dohalice</t>
  </si>
  <si>
    <t>Doksany</t>
  </si>
  <si>
    <t>Dolánky nad Ohří</t>
  </si>
  <si>
    <t>Jaroměř</t>
  </si>
  <si>
    <t>Dolany nad Vltavou</t>
  </si>
  <si>
    <t>Kralupy nad Vltavou</t>
  </si>
  <si>
    <t>Dolce</t>
  </si>
  <si>
    <t>Dolenice</t>
  </si>
  <si>
    <t>Dolní Bečva</t>
  </si>
  <si>
    <t>Rožnov pod Radhoštěm</t>
  </si>
  <si>
    <t>Dolní Bělá</t>
  </si>
  <si>
    <t>Dolní Beřkovice</t>
  </si>
  <si>
    <t>Dolní Bezděkov</t>
  </si>
  <si>
    <t>Dolní Bojanovice</t>
  </si>
  <si>
    <t>Dolní Branná</t>
  </si>
  <si>
    <t>Dolní Brusnice</t>
  </si>
  <si>
    <t>Dolní Břežany</t>
  </si>
  <si>
    <t>Dolní Bukovsko</t>
  </si>
  <si>
    <t>Dolní Cerekev</t>
  </si>
  <si>
    <t>Dolní Čermná</t>
  </si>
  <si>
    <t>Dolní Dobrouč</t>
  </si>
  <si>
    <t>Dolní Domaslavice</t>
  </si>
  <si>
    <t>Dolní Dubňany</t>
  </si>
  <si>
    <t>Dolní Dvořiště</t>
  </si>
  <si>
    <t>Dolní Dvůr</t>
  </si>
  <si>
    <t>Dolní Habartice</t>
  </si>
  <si>
    <t>Dolní Hbity</t>
  </si>
  <si>
    <t>Kamýk nad Vltavou</t>
  </si>
  <si>
    <t>Dolní Heřmanice</t>
  </si>
  <si>
    <t>Dolní Hořice</t>
  </si>
  <si>
    <t>Dolní Hradiště</t>
  </si>
  <si>
    <t>Dolní Hrachovice</t>
  </si>
  <si>
    <t>Ratibořské Hory</t>
  </si>
  <si>
    <t>Dolní Chvatliny</t>
  </si>
  <si>
    <t>Dolní Kalná</t>
  </si>
  <si>
    <t>Dolní Krupá</t>
  </si>
  <si>
    <t>Dolní Lánov</t>
  </si>
  <si>
    <t>Dolní Lažany</t>
  </si>
  <si>
    <t>Dolní Lhota</t>
  </si>
  <si>
    <t>Dolní Libochová</t>
  </si>
  <si>
    <t>Dolní Lochov</t>
  </si>
  <si>
    <t>Dolní Lomná</t>
  </si>
  <si>
    <t>Dolní Lukavice</t>
  </si>
  <si>
    <t>Dolní Lutyně</t>
  </si>
  <si>
    <t>Dolní Město</t>
  </si>
  <si>
    <t>Dolní Morava</t>
  </si>
  <si>
    <t>Dolní Moravice</t>
  </si>
  <si>
    <t>Dolní Němčí</t>
  </si>
  <si>
    <t>Dolní Nětčice</t>
  </si>
  <si>
    <t>Soběchleby</t>
  </si>
  <si>
    <t>Dolní Nivy</t>
  </si>
  <si>
    <t>Dolní Novosedly</t>
  </si>
  <si>
    <t>Záhoří</t>
  </si>
  <si>
    <t>Dolní Olešnice</t>
  </si>
  <si>
    <t>Dolní Pěna</t>
  </si>
  <si>
    <t>Dolní Podluží</t>
  </si>
  <si>
    <t>Varnsdorf</t>
  </si>
  <si>
    <t>Dolní Pohleď</t>
  </si>
  <si>
    <t>Zruč nad Sázavou</t>
  </si>
  <si>
    <t>Dolní Poustevna</t>
  </si>
  <si>
    <t>Velký Šenov</t>
  </si>
  <si>
    <t>Šluknov</t>
  </si>
  <si>
    <t>Rumburk</t>
  </si>
  <si>
    <t>Dolní Přím</t>
  </si>
  <si>
    <t>Dolní Radechová</t>
  </si>
  <si>
    <t>Dolní Roveň</t>
  </si>
  <si>
    <t>Dolní Rychnov</t>
  </si>
  <si>
    <t>Dolní Řasnice</t>
  </si>
  <si>
    <t>Dolní Ředice</t>
  </si>
  <si>
    <t>Dolní Slivno</t>
  </si>
  <si>
    <t>Dolní Sokolovec</t>
  </si>
  <si>
    <t>Dolní Stakory</t>
  </si>
  <si>
    <t>Dolní Studénky</t>
  </si>
  <si>
    <t>Dolní Těšice</t>
  </si>
  <si>
    <t>Dolní Tošanovice</t>
  </si>
  <si>
    <t>Hnojník</t>
  </si>
  <si>
    <t>Dolní Třebonín</t>
  </si>
  <si>
    <t>Dolní Věstonice</t>
  </si>
  <si>
    <t>Dolní Vilémovice</t>
  </si>
  <si>
    <t>Dolní Vilímeč</t>
  </si>
  <si>
    <t>Dolní Zálezly</t>
  </si>
  <si>
    <t>Ústí nad Labem</t>
  </si>
  <si>
    <t>Dolní Zimoř</t>
  </si>
  <si>
    <t>Liběchov</t>
  </si>
  <si>
    <t>Dolní Žandov</t>
  </si>
  <si>
    <t>Cheb</t>
  </si>
  <si>
    <t>Dolní Žďár</t>
  </si>
  <si>
    <t>Stráž nad Nežárkou</t>
  </si>
  <si>
    <t>Dolní Životice</t>
  </si>
  <si>
    <t>Doloplazy</t>
  </si>
  <si>
    <t>Tršice</t>
  </si>
  <si>
    <t>Domamil</t>
  </si>
  <si>
    <t>Domanín</t>
  </si>
  <si>
    <t>Dománovice</t>
  </si>
  <si>
    <t>Žiželice</t>
  </si>
  <si>
    <t>Domašín</t>
  </si>
  <si>
    <t>Klášterec nad Ohří</t>
  </si>
  <si>
    <t>Kadaň</t>
  </si>
  <si>
    <t>Domašov</t>
  </si>
  <si>
    <t>Domašov nad Bystřicí</t>
  </si>
  <si>
    <t>Domašov u Šternberka</t>
  </si>
  <si>
    <t>Domoraz</t>
  </si>
  <si>
    <t>Domousnice</t>
  </si>
  <si>
    <t>Domoušice</t>
  </si>
  <si>
    <t>Hřivice</t>
  </si>
  <si>
    <t>Doňov</t>
  </si>
  <si>
    <t>Kardašova Řečice</t>
  </si>
  <si>
    <t>Doubek</t>
  </si>
  <si>
    <t>Doubice</t>
  </si>
  <si>
    <t>Krásná Lípa</t>
  </si>
  <si>
    <t>Doubrava</t>
  </si>
  <si>
    <t>Orlová</t>
  </si>
  <si>
    <t>Doubravčice</t>
  </si>
  <si>
    <t>Doubravice</t>
  </si>
  <si>
    <t>Doubravice nad Svitavou</t>
  </si>
  <si>
    <t>Doubravička</t>
  </si>
  <si>
    <t>Doubravy</t>
  </si>
  <si>
    <t>Doudleby</t>
  </si>
  <si>
    <t>Doudleby nad Orlicí</t>
  </si>
  <si>
    <t>Doupě</t>
  </si>
  <si>
    <t>Doupovské Hradiště</t>
  </si>
  <si>
    <t>Drahanovice</t>
  </si>
  <si>
    <t>Náměšť na Hané</t>
  </si>
  <si>
    <t>Drahelčice</t>
  </si>
  <si>
    <t>Drahenice</t>
  </si>
  <si>
    <t>Drahkov</t>
  </si>
  <si>
    <t>Letiny</t>
  </si>
  <si>
    <t>Drahlín</t>
  </si>
  <si>
    <t>Obecnice</t>
  </si>
  <si>
    <t>Drahňovice</t>
  </si>
  <si>
    <t>Drahobudice</t>
  </si>
  <si>
    <t>Drahobuz</t>
  </si>
  <si>
    <t>Polepy</t>
  </si>
  <si>
    <t>Drahonice</t>
  </si>
  <si>
    <t>Drahonín</t>
  </si>
  <si>
    <t>Drahoňův Újezd</t>
  </si>
  <si>
    <t>Drahotěšice</t>
  </si>
  <si>
    <t>Drahotín</t>
  </si>
  <si>
    <t>Drahouš</t>
  </si>
  <si>
    <t>Drahov</t>
  </si>
  <si>
    <t>Drachkov</t>
  </si>
  <si>
    <t>Dráchov</t>
  </si>
  <si>
    <t>Drásov</t>
  </si>
  <si>
    <t>Višňová</t>
  </si>
  <si>
    <t>Dražeň</t>
  </si>
  <si>
    <t>Draženov</t>
  </si>
  <si>
    <t>Dražice</t>
  </si>
  <si>
    <t>Dražíč</t>
  </si>
  <si>
    <t>Dražičky</t>
  </si>
  <si>
    <t>Drážov</t>
  </si>
  <si>
    <t>Dražovice</t>
  </si>
  <si>
    <t>Letonice</t>
  </si>
  <si>
    <t>Žihobce</t>
  </si>
  <si>
    <t>Dražůvky</t>
  </si>
  <si>
    <t>Drevníky</t>
  </si>
  <si>
    <t>Drhovice</t>
  </si>
  <si>
    <t>Drhovle</t>
  </si>
  <si>
    <t>Drhovy</t>
  </si>
  <si>
    <t>Drmoul</t>
  </si>
  <si>
    <t>Velká Hleďsebe</t>
  </si>
  <si>
    <t>Mariánské Lázně</t>
  </si>
  <si>
    <t>Drnek</t>
  </si>
  <si>
    <t>Drnovice</t>
  </si>
  <si>
    <t>Újezd</t>
  </si>
  <si>
    <t>Drobovice</t>
  </si>
  <si>
    <t>Droužetice</t>
  </si>
  <si>
    <t>Droužkovice</t>
  </si>
  <si>
    <t>Drozdov</t>
  </si>
  <si>
    <t>Drslavice</t>
  </si>
  <si>
    <t>Hradčovice</t>
  </si>
  <si>
    <t>Husinec</t>
  </si>
  <si>
    <t>Druhanov</t>
  </si>
  <si>
    <t>Drunče</t>
  </si>
  <si>
    <t>Druztová</t>
  </si>
  <si>
    <t>Družec</t>
  </si>
  <si>
    <t>Drysice</t>
  </si>
  <si>
    <t>Pustiměř</t>
  </si>
  <si>
    <t>Držkov</t>
  </si>
  <si>
    <t>Železný Brod</t>
  </si>
  <si>
    <t>Velké Hamry</t>
  </si>
  <si>
    <t>Držková</t>
  </si>
  <si>
    <t>Kašava</t>
  </si>
  <si>
    <t>Držovice</t>
  </si>
  <si>
    <t>Dřenice</t>
  </si>
  <si>
    <t>Dřešín</t>
  </si>
  <si>
    <t>Dřetovice</t>
  </si>
  <si>
    <t>Dřevčice</t>
  </si>
  <si>
    <t>Dřevěnice</t>
  </si>
  <si>
    <t>Dřevnovice</t>
  </si>
  <si>
    <t>Dřínov</t>
  </si>
  <si>
    <t>Morkovice-Slížany</t>
  </si>
  <si>
    <t>Dříteč</t>
  </si>
  <si>
    <t>Dříteň</t>
  </si>
  <si>
    <t>Hluboká nad Vltavou</t>
  </si>
  <si>
    <t>Dub</t>
  </si>
  <si>
    <t>Strunkovice nad Blanicí</t>
  </si>
  <si>
    <t>Dub nad Moravou</t>
  </si>
  <si>
    <t>Dubany</t>
  </si>
  <si>
    <t>Dubčany</t>
  </si>
  <si>
    <t>Senice na Hané</t>
  </si>
  <si>
    <t>Dubí</t>
  </si>
  <si>
    <t>Dubičné</t>
  </si>
  <si>
    <t>Dublovice</t>
  </si>
  <si>
    <t>Sedlčany</t>
  </si>
  <si>
    <t>Dubňany</t>
  </si>
  <si>
    <t>Dubnice</t>
  </si>
  <si>
    <t>Stráž pod Ralskem</t>
  </si>
  <si>
    <t>Dubno</t>
  </si>
  <si>
    <t>Dubovice</t>
  </si>
  <si>
    <t>Dudín</t>
  </si>
  <si>
    <t>Větrný Jeníkov</t>
  </si>
  <si>
    <t>Duchcov</t>
  </si>
  <si>
    <t>Dukovany</t>
  </si>
  <si>
    <t>Důl</t>
  </si>
  <si>
    <t>Dunajovice</t>
  </si>
  <si>
    <t>Dunice</t>
  </si>
  <si>
    <t>Dušníky</t>
  </si>
  <si>
    <t>Dvakačovice</t>
  </si>
  <si>
    <t>Dvory</t>
  </si>
  <si>
    <t>Dvory nad Lužnicí</t>
  </si>
  <si>
    <t>Suchdol nad Lužnicí</t>
  </si>
  <si>
    <t>Dyjákovice</t>
  </si>
  <si>
    <t>Jaroslavice</t>
  </si>
  <si>
    <t>Dyjákovičky</t>
  </si>
  <si>
    <t>Dyje</t>
  </si>
  <si>
    <t>Dyjice</t>
  </si>
  <si>
    <t>Dynín</t>
  </si>
  <si>
    <t>Dýšina</t>
  </si>
  <si>
    <t>Chrást</t>
  </si>
  <si>
    <t>Plzeň</t>
  </si>
  <si>
    <t>Dzbel</t>
  </si>
  <si>
    <t>Džbánice</t>
  </si>
  <si>
    <t>Džbánov</t>
  </si>
  <si>
    <t>Ejpovice</t>
  </si>
  <si>
    <t>Erpužice</t>
  </si>
  <si>
    <t>Eš</t>
  </si>
  <si>
    <t>Evaň</t>
  </si>
  <si>
    <t>Felbabka</t>
  </si>
  <si>
    <t>Frahelž</t>
  </si>
  <si>
    <t>Lomnice nad Lužnicí</t>
  </si>
  <si>
    <t>Francova Lhota</t>
  </si>
  <si>
    <t>Horní Lideč</t>
  </si>
  <si>
    <t>Františkov nad Ploučnicí</t>
  </si>
  <si>
    <t>Františkovy Lázně</t>
  </si>
  <si>
    <t>Fryčovice</t>
  </si>
  <si>
    <t>Frýdštejn</t>
  </si>
  <si>
    <t>Rychnov u Jablonce nad Nisou</t>
  </si>
  <si>
    <t>Frymburk</t>
  </si>
  <si>
    <t>Fryšava pod Žákovou horou</t>
  </si>
  <si>
    <t>Fryšták</t>
  </si>
  <si>
    <t>Fulnek</t>
  </si>
  <si>
    <t>Odry</t>
  </si>
  <si>
    <t>Golčův Jeníkov</t>
  </si>
  <si>
    <t>Grešlové Mýto</t>
  </si>
  <si>
    <t>Gruna</t>
  </si>
  <si>
    <t>Grunta</t>
  </si>
  <si>
    <t>Grygov</t>
  </si>
  <si>
    <t>Velký Týnec</t>
  </si>
  <si>
    <t>Grymov</t>
  </si>
  <si>
    <t>Habartice</t>
  </si>
  <si>
    <t>Habartov</t>
  </si>
  <si>
    <t>Habrovany</t>
  </si>
  <si>
    <t>Rousínov</t>
  </si>
  <si>
    <t>Řehlovice</t>
  </si>
  <si>
    <t>Trmice</t>
  </si>
  <si>
    <t>Habrůvka</t>
  </si>
  <si>
    <t>Habří</t>
  </si>
  <si>
    <t>Habřina</t>
  </si>
  <si>
    <t>Hačky</t>
  </si>
  <si>
    <t>Hadravova Rosička</t>
  </si>
  <si>
    <t>Háj u Duchcova</t>
  </si>
  <si>
    <t>Osek</t>
  </si>
  <si>
    <t>Háj ve Slezsku</t>
  </si>
  <si>
    <t>Hajany</t>
  </si>
  <si>
    <t>Modřice</t>
  </si>
  <si>
    <t>Háje</t>
  </si>
  <si>
    <t>Háje nad Jizerou</t>
  </si>
  <si>
    <t>Hájek</t>
  </si>
  <si>
    <t>Hajnice</t>
  </si>
  <si>
    <t>Halámky</t>
  </si>
  <si>
    <t>Halenkov</t>
  </si>
  <si>
    <t>Karolinka</t>
  </si>
  <si>
    <t>Halenkovice</t>
  </si>
  <si>
    <t>Napajedla</t>
  </si>
  <si>
    <t>Haluzice</t>
  </si>
  <si>
    <t>Vlachovice</t>
  </si>
  <si>
    <t>Halže</t>
  </si>
  <si>
    <t>Hamr</t>
  </si>
  <si>
    <t>Chlum u Třeboně</t>
  </si>
  <si>
    <t>Hamr na Jezeře</t>
  </si>
  <si>
    <t>Hamry</t>
  </si>
  <si>
    <t>Hamry nad Sázavou</t>
  </si>
  <si>
    <t>Haňovice</t>
  </si>
  <si>
    <t>Harrachov</t>
  </si>
  <si>
    <t>Hartinkov</t>
  </si>
  <si>
    <t>Hartmanice</t>
  </si>
  <si>
    <t>Hartvíkovice</t>
  </si>
  <si>
    <t>Haškovcova Lhota</t>
  </si>
  <si>
    <t>Hať</t>
  </si>
  <si>
    <t>Hatín</t>
  </si>
  <si>
    <t>Havlíčkova Borová</t>
  </si>
  <si>
    <t>Havlovice</t>
  </si>
  <si>
    <t>Havraň</t>
  </si>
  <si>
    <t>Havraníky</t>
  </si>
  <si>
    <t>Šatov</t>
  </si>
  <si>
    <t>Hazlov</t>
  </si>
  <si>
    <t>Hejná</t>
  </si>
  <si>
    <t>Hejtmánkovice</t>
  </si>
  <si>
    <t>Helvíkovice</t>
  </si>
  <si>
    <t>Herálec</t>
  </si>
  <si>
    <t>Heraltice</t>
  </si>
  <si>
    <t>Herink</t>
  </si>
  <si>
    <t>Heroltice</t>
  </si>
  <si>
    <t>Heršpice</t>
  </si>
  <si>
    <t>Heřmaň</t>
  </si>
  <si>
    <t>Heřmaneč</t>
  </si>
  <si>
    <t>Studená</t>
  </si>
  <si>
    <t>Heřmanice</t>
  </si>
  <si>
    <t>Heřmanice u Oder</t>
  </si>
  <si>
    <t>Heřmaničky</t>
  </si>
  <si>
    <t>Heřmánkovice</t>
  </si>
  <si>
    <t>Heřmánky</t>
  </si>
  <si>
    <t>Heřmanov</t>
  </si>
  <si>
    <t>Heřmanova Huť</t>
  </si>
  <si>
    <t>Heřmanovice</t>
  </si>
  <si>
    <t>Město Albrechtice</t>
  </si>
  <si>
    <t>Heřmanův Městec</t>
  </si>
  <si>
    <t>Hevlín</t>
  </si>
  <si>
    <t>Hladké Životice</t>
  </si>
  <si>
    <t>Hladov</t>
  </si>
  <si>
    <t>Hlasivo</t>
  </si>
  <si>
    <t>Hlásná Třebaň</t>
  </si>
  <si>
    <t>Karlštejn</t>
  </si>
  <si>
    <t>Hlásnice</t>
  </si>
  <si>
    <t>Hlavatce</t>
  </si>
  <si>
    <t>Hlavečník</t>
  </si>
  <si>
    <t>Řečany nad Labem</t>
  </si>
  <si>
    <t>Hlavenec</t>
  </si>
  <si>
    <t>Hlavice</t>
  </si>
  <si>
    <t>Hlavnice</t>
  </si>
  <si>
    <t>Hlavňovice</t>
  </si>
  <si>
    <t>Velhartice</t>
  </si>
  <si>
    <t>Hlína</t>
  </si>
  <si>
    <t>Hlince</t>
  </si>
  <si>
    <t>Hlincová Hora</t>
  </si>
  <si>
    <t>Hlinka</t>
  </si>
  <si>
    <t>Hlinná</t>
  </si>
  <si>
    <t>Hlízov</t>
  </si>
  <si>
    <t>Hlohová</t>
  </si>
  <si>
    <t>Hlohovčice</t>
  </si>
  <si>
    <t>Hlohovec</t>
  </si>
  <si>
    <t>Valtice</t>
  </si>
  <si>
    <t>Hlohovice</t>
  </si>
  <si>
    <t>Hlubočany</t>
  </si>
  <si>
    <t>Hlubočec</t>
  </si>
  <si>
    <t>Pustá Polom</t>
  </si>
  <si>
    <t>Hlubočky</t>
  </si>
  <si>
    <t>Hluboká</t>
  </si>
  <si>
    <t>Hluboké</t>
  </si>
  <si>
    <t>Hluboké Dvory</t>
  </si>
  <si>
    <t>Hluboké Mašůvky</t>
  </si>
  <si>
    <t>Kravsko</t>
  </si>
  <si>
    <t>Hlubyně</t>
  </si>
  <si>
    <t>Hluchov</t>
  </si>
  <si>
    <t>Hlupín</t>
  </si>
  <si>
    <t>Střelské Hoštice</t>
  </si>
  <si>
    <t>Hlušice</t>
  </si>
  <si>
    <t>Hlušovice</t>
  </si>
  <si>
    <t>Hnačov</t>
  </si>
  <si>
    <t>Hnanice</t>
  </si>
  <si>
    <t>Hnátnice</t>
  </si>
  <si>
    <t>Hněvčeves</t>
  </si>
  <si>
    <t>Hněvkovice</t>
  </si>
  <si>
    <t>Hněvnice</t>
  </si>
  <si>
    <t>Hněvošice</t>
  </si>
  <si>
    <t>Kobeřice</t>
  </si>
  <si>
    <t>Hněvotín</t>
  </si>
  <si>
    <t>Hnojice</t>
  </si>
  <si>
    <t>Hobšovice</t>
  </si>
  <si>
    <t>Hodějice</t>
  </si>
  <si>
    <t>Hodětín</t>
  </si>
  <si>
    <t>Hodice</t>
  </si>
  <si>
    <t>Hodíškov</t>
  </si>
  <si>
    <t>Hodkovice nad Mohelkou</t>
  </si>
  <si>
    <t>Hodonice</t>
  </si>
  <si>
    <t>Hodov</t>
  </si>
  <si>
    <t>Hodslavice</t>
  </si>
  <si>
    <t>Hojanovice</t>
  </si>
  <si>
    <t>Hojkov</t>
  </si>
  <si>
    <t>Hojovice</t>
  </si>
  <si>
    <t>Holany</t>
  </si>
  <si>
    <t>Holasice</t>
  </si>
  <si>
    <t>Holasovice</t>
  </si>
  <si>
    <t>Holčovice</t>
  </si>
  <si>
    <t>Holedeč</t>
  </si>
  <si>
    <t>Holenice</t>
  </si>
  <si>
    <t>Rovensko pod Troskami</t>
  </si>
  <si>
    <t>Holetín</t>
  </si>
  <si>
    <t>Holín</t>
  </si>
  <si>
    <t>Holohlavy</t>
  </si>
  <si>
    <t>Holotín</t>
  </si>
  <si>
    <t>Holoubkov</t>
  </si>
  <si>
    <t>Holovousy</t>
  </si>
  <si>
    <t>Ostroměř</t>
  </si>
  <si>
    <t>Holštejn</t>
  </si>
  <si>
    <t>Lipovec</t>
  </si>
  <si>
    <t>Holubice</t>
  </si>
  <si>
    <t>Holubov</t>
  </si>
  <si>
    <t>Homole</t>
  </si>
  <si>
    <t>Homole u Panny</t>
  </si>
  <si>
    <t>Velké Březno</t>
  </si>
  <si>
    <t>Honbice</t>
  </si>
  <si>
    <t>Honětice</t>
  </si>
  <si>
    <t>Honezovice</t>
  </si>
  <si>
    <t>Hora Svatého Šebestiána</t>
  </si>
  <si>
    <t>Hora Svatého Václava</t>
  </si>
  <si>
    <t>Horčápsko</t>
  </si>
  <si>
    <t>Horka</t>
  </si>
  <si>
    <t>Horka I</t>
  </si>
  <si>
    <t>Horka II</t>
  </si>
  <si>
    <t>Horka nad Moravou</t>
  </si>
  <si>
    <t>Horka u Staré Paky</t>
  </si>
  <si>
    <t>Horky</t>
  </si>
  <si>
    <t>Horky nad Jizerou</t>
  </si>
  <si>
    <t>Horní Bečva</t>
  </si>
  <si>
    <t>Horní Bělá</t>
  </si>
  <si>
    <t>Horní Benešov</t>
  </si>
  <si>
    <t>Horní Bezděkov</t>
  </si>
  <si>
    <t>Horní Blatná</t>
  </si>
  <si>
    <t>Horní Bludovice</t>
  </si>
  <si>
    <t>Horní Bojanovice</t>
  </si>
  <si>
    <t>Horní Bradlo</t>
  </si>
  <si>
    <t>Horní Branná</t>
  </si>
  <si>
    <t>Horní Brusnice</t>
  </si>
  <si>
    <t>Horní Břečkov</t>
  </si>
  <si>
    <t>Horní Bukovina</t>
  </si>
  <si>
    <t>Horní Čermná</t>
  </si>
  <si>
    <t>Horní Domaslavice</t>
  </si>
  <si>
    <t>Horní Dubenky</t>
  </si>
  <si>
    <t>Horní Dubňany</t>
  </si>
  <si>
    <t>Horní Dunajovice</t>
  </si>
  <si>
    <t>Horní Dvořiště</t>
  </si>
  <si>
    <t>Horní Habartice</t>
  </si>
  <si>
    <t>Horní Heřmanice</t>
  </si>
  <si>
    <t>Rudíkov</t>
  </si>
  <si>
    <t>Horní Jelení</t>
  </si>
  <si>
    <t>Horní Jiřetín</t>
  </si>
  <si>
    <t>Horní Kalná</t>
  </si>
  <si>
    <t>Horní Kamenice</t>
  </si>
  <si>
    <t>Horní Kněžeklady</t>
  </si>
  <si>
    <t>Horní Kounice</t>
  </si>
  <si>
    <t>Horní Kozolupy</t>
  </si>
  <si>
    <t>Horní Krupá</t>
  </si>
  <si>
    <t>Horní Kruty</t>
  </si>
  <si>
    <t>Horní Lapač</t>
  </si>
  <si>
    <t>Horní Lhota</t>
  </si>
  <si>
    <t>Horní Libchava</t>
  </si>
  <si>
    <t>Horní Libochová</t>
  </si>
  <si>
    <t>Horní Loděnice</t>
  </si>
  <si>
    <t>Horní Lomná</t>
  </si>
  <si>
    <t>Horní Loučky</t>
  </si>
  <si>
    <t>Horní Lukavice</t>
  </si>
  <si>
    <t>Horní Maršov</t>
  </si>
  <si>
    <t>Svoboda nad Úpou</t>
  </si>
  <si>
    <t>Horní Město</t>
  </si>
  <si>
    <t>Horní Meziříčko</t>
  </si>
  <si>
    <t>Horní Myslová</t>
  </si>
  <si>
    <t>Horní Němčí</t>
  </si>
  <si>
    <t>Horní Němčice</t>
  </si>
  <si>
    <t>Horní Nětčice</t>
  </si>
  <si>
    <t>Horní Olešnice</t>
  </si>
  <si>
    <t>Horní Paseka</t>
  </si>
  <si>
    <t>Horní Pěna</t>
  </si>
  <si>
    <t>Horní Počaply</t>
  </si>
  <si>
    <t>Horní Podluží</t>
  </si>
  <si>
    <t>Horní Police</t>
  </si>
  <si>
    <t>Žandov</t>
  </si>
  <si>
    <t>Horní Poříčí</t>
  </si>
  <si>
    <t>Horní Radechová</t>
  </si>
  <si>
    <t>Horní Radouň</t>
  </si>
  <si>
    <t>Horní Radslavice</t>
  </si>
  <si>
    <t>Horní Rápotice</t>
  </si>
  <si>
    <t>Horní Rožínka</t>
  </si>
  <si>
    <t>Horní Řasnice</t>
  </si>
  <si>
    <t>Horní Ředice</t>
  </si>
  <si>
    <t>Horní Řepčice</t>
  </si>
  <si>
    <t>Liběšice</t>
  </si>
  <si>
    <t>Úštěk</t>
  </si>
  <si>
    <t>Horní Skrýchov</t>
  </si>
  <si>
    <t>Horní Slatina</t>
  </si>
  <si>
    <t>Horní Slavkov</t>
  </si>
  <si>
    <t>Horní Slivno</t>
  </si>
  <si>
    <t>Horní Smrčné</t>
  </si>
  <si>
    <t>Horní Smržov</t>
  </si>
  <si>
    <t>Horní Stropnice</t>
  </si>
  <si>
    <t>Nové Hrady</t>
  </si>
  <si>
    <t>Horní Studénky</t>
  </si>
  <si>
    <t>Štíty</t>
  </si>
  <si>
    <t>Horní Suchá</t>
  </si>
  <si>
    <t>Horní Štěpánov</t>
  </si>
  <si>
    <t>Horní Těšice</t>
  </si>
  <si>
    <t>Horní Tošanovice</t>
  </si>
  <si>
    <t>Horní Třešňovec</t>
  </si>
  <si>
    <t>Horní Újezd</t>
  </si>
  <si>
    <t>Všechovice</t>
  </si>
  <si>
    <t>Horní Ves</t>
  </si>
  <si>
    <t>Horní Věstonice</t>
  </si>
  <si>
    <t>Horní Vilémovice</t>
  </si>
  <si>
    <t>Horní Vltavice</t>
  </si>
  <si>
    <t>Horní Životice</t>
  </si>
  <si>
    <t>Hornice</t>
  </si>
  <si>
    <t>Hornosín</t>
  </si>
  <si>
    <t>Horoměřice</t>
  </si>
  <si>
    <t>Horosedly</t>
  </si>
  <si>
    <t>Mirovice</t>
  </si>
  <si>
    <t>Horoušany</t>
  </si>
  <si>
    <t>Horská Kvilda</t>
  </si>
  <si>
    <t>Kašperské Hory</t>
  </si>
  <si>
    <t>Horšice</t>
  </si>
  <si>
    <t>Horušice</t>
  </si>
  <si>
    <t>Hory</t>
  </si>
  <si>
    <t>Hořany</t>
  </si>
  <si>
    <t>Sadská</t>
  </si>
  <si>
    <t>Hořátev</t>
  </si>
  <si>
    <t>Hořenice</t>
  </si>
  <si>
    <t>Hořesedly</t>
  </si>
  <si>
    <t>Kolešovice</t>
  </si>
  <si>
    <t>Hořešovice</t>
  </si>
  <si>
    <t>Hořešovičky</t>
  </si>
  <si>
    <t>Hořice na Šumavě</t>
  </si>
  <si>
    <t>Hořín</t>
  </si>
  <si>
    <t>Hořiněves</t>
  </si>
  <si>
    <t>Hořovičky</t>
  </si>
  <si>
    <t>Hosín</t>
  </si>
  <si>
    <t>Hoslovice</t>
  </si>
  <si>
    <t>Hospozín</t>
  </si>
  <si>
    <t>Hospříz</t>
  </si>
  <si>
    <t>Hostašovice</t>
  </si>
  <si>
    <t>Hostějov</t>
  </si>
  <si>
    <t>Osvětimany</t>
  </si>
  <si>
    <t>Hostěnice</t>
  </si>
  <si>
    <t>Pozořice</t>
  </si>
  <si>
    <t>Hostěradice</t>
  </si>
  <si>
    <t>Hostěrádky-Rešov</t>
  </si>
  <si>
    <t>Šaratice</t>
  </si>
  <si>
    <t>Hostětice</t>
  </si>
  <si>
    <t>Mrákotín</t>
  </si>
  <si>
    <t>Hostětín</t>
  </si>
  <si>
    <t>Hostim</t>
  </si>
  <si>
    <t>Hostín</t>
  </si>
  <si>
    <t>Hostín u Vojkovic</t>
  </si>
  <si>
    <t>Veltrusy</t>
  </si>
  <si>
    <t>Hostišová</t>
  </si>
  <si>
    <t>Hostouň</t>
  </si>
  <si>
    <t>Hostovlice</t>
  </si>
  <si>
    <t>Žleby</t>
  </si>
  <si>
    <t>Hosty</t>
  </si>
  <si>
    <t>Hošťálková</t>
  </si>
  <si>
    <t>Hošťálkovy</t>
  </si>
  <si>
    <t>Hošťalovice</t>
  </si>
  <si>
    <t>Hoštejn</t>
  </si>
  <si>
    <t>Hoštice</t>
  </si>
  <si>
    <t>Litenčice</t>
  </si>
  <si>
    <t>Hoštice-Heroltice</t>
  </si>
  <si>
    <t>Hoštka</t>
  </si>
  <si>
    <t>Štětí</t>
  </si>
  <si>
    <t>Hošťka</t>
  </si>
  <si>
    <t>Hovězí</t>
  </si>
  <si>
    <t>Hovorany</t>
  </si>
  <si>
    <t>Hovorčovice</t>
  </si>
  <si>
    <t>Hraběšice</t>
  </si>
  <si>
    <t>Hraběšín</t>
  </si>
  <si>
    <t>Hrabětice</t>
  </si>
  <si>
    <t>Hrabišín</t>
  </si>
  <si>
    <t>Libina</t>
  </si>
  <si>
    <t>Hrabová</t>
  </si>
  <si>
    <t>Hrabůvka</t>
  </si>
  <si>
    <t>Hradce</t>
  </si>
  <si>
    <t>Hradčany</t>
  </si>
  <si>
    <t>Hradčany-Kobeřice</t>
  </si>
  <si>
    <t>Hradec</t>
  </si>
  <si>
    <t>Hradec nad Svitavou</t>
  </si>
  <si>
    <t>Hradec-Nová Ves</t>
  </si>
  <si>
    <t>Hradečno</t>
  </si>
  <si>
    <t>Kačice</t>
  </si>
  <si>
    <t>Hrádek</t>
  </si>
  <si>
    <t>Návsí</t>
  </si>
  <si>
    <t>Hrádek nad Nisou</t>
  </si>
  <si>
    <t>Hradešice</t>
  </si>
  <si>
    <t>Nalžovské Hory</t>
  </si>
  <si>
    <t>Hradešín</t>
  </si>
  <si>
    <t>Hradiště</t>
  </si>
  <si>
    <t>Koloveč</t>
  </si>
  <si>
    <t>Kasejovice</t>
  </si>
  <si>
    <t>Hradištko</t>
  </si>
  <si>
    <t>Hracholusky</t>
  </si>
  <si>
    <t>Slabce</t>
  </si>
  <si>
    <t>Hrachoviště</t>
  </si>
  <si>
    <t>Hraničné Petrovice</t>
  </si>
  <si>
    <t>Hrazany</t>
  </si>
  <si>
    <t>Kovářov</t>
  </si>
  <si>
    <t>Hrčava</t>
  </si>
  <si>
    <t>Mosty u Jablunkova</t>
  </si>
  <si>
    <t>Hrdějovice</t>
  </si>
  <si>
    <t>Hrdibořice</t>
  </si>
  <si>
    <t>Hrdlív</t>
  </si>
  <si>
    <t>Smečno</t>
  </si>
  <si>
    <t>Hrdlořezy</t>
  </si>
  <si>
    <t>Hrejkovice</t>
  </si>
  <si>
    <t>Hrob</t>
  </si>
  <si>
    <t>Hrobce</t>
  </si>
  <si>
    <t>Hrobčice</t>
  </si>
  <si>
    <t>Hrobice</t>
  </si>
  <si>
    <t>Hromnice</t>
  </si>
  <si>
    <t>Hronov</t>
  </si>
  <si>
    <t>Hroubovice</t>
  </si>
  <si>
    <t>Hroznatín</t>
  </si>
  <si>
    <t>Hroznětín</t>
  </si>
  <si>
    <t>Hroznová Lhota</t>
  </si>
  <si>
    <t>Hrubá Skála</t>
  </si>
  <si>
    <t>Hrubá Vrbka</t>
  </si>
  <si>
    <t>Velká nad Veličkou</t>
  </si>
  <si>
    <t>Hrubčice</t>
  </si>
  <si>
    <t>Hrubý Jeseník</t>
  </si>
  <si>
    <t>Oskořínek</t>
  </si>
  <si>
    <t>Hrusice</t>
  </si>
  <si>
    <t>Mnichovice</t>
  </si>
  <si>
    <t>Hruška</t>
  </si>
  <si>
    <t>Hrušky</t>
  </si>
  <si>
    <t>Křenovice</t>
  </si>
  <si>
    <t>Moravská Nová Ves</t>
  </si>
  <si>
    <t>Hrušov</t>
  </si>
  <si>
    <t>Hrušová</t>
  </si>
  <si>
    <t>Hrušovany</t>
  </si>
  <si>
    <t>Hrušovany u Brna</t>
  </si>
  <si>
    <t>Hrutov</t>
  </si>
  <si>
    <t>Kněžice</t>
  </si>
  <si>
    <t>Hřebeč</t>
  </si>
  <si>
    <t>Lidice</t>
  </si>
  <si>
    <t>Hřebečníky</t>
  </si>
  <si>
    <t>Hředle</t>
  </si>
  <si>
    <t>Mutějovice</t>
  </si>
  <si>
    <t>Hřensko</t>
  </si>
  <si>
    <t>Hřibiny-Ledská</t>
  </si>
  <si>
    <t>Hřibojedy</t>
  </si>
  <si>
    <t>Hřiměždice</t>
  </si>
  <si>
    <t>Nečín</t>
  </si>
  <si>
    <t>Hříšice</t>
  </si>
  <si>
    <t>Hříškov</t>
  </si>
  <si>
    <t>Panenský Týnec</t>
  </si>
  <si>
    <t>Hřivínův Újezd</t>
  </si>
  <si>
    <t>Hubenov</t>
  </si>
  <si>
    <t>Hudčice</t>
  </si>
  <si>
    <t>Hudlice</t>
  </si>
  <si>
    <t>Hukvaldy</t>
  </si>
  <si>
    <t>Hulice</t>
  </si>
  <si>
    <t>Trhový Štěpánov</t>
  </si>
  <si>
    <t>Humburky</t>
  </si>
  <si>
    <t>Huntířov</t>
  </si>
  <si>
    <t>Hůrky</t>
  </si>
  <si>
    <t>Hurtova Lhota</t>
  </si>
  <si>
    <t>Hůry</t>
  </si>
  <si>
    <t>Husí Lhota</t>
  </si>
  <si>
    <t>Klecany</t>
  </si>
  <si>
    <t>Huslenky</t>
  </si>
  <si>
    <t>Hustopeče nad Bečvou</t>
  </si>
  <si>
    <t>Huštěnovice</t>
  </si>
  <si>
    <t>Hutisko-Solanec</t>
  </si>
  <si>
    <t>Huzová</t>
  </si>
  <si>
    <t>Hvězdlice</t>
  </si>
  <si>
    <t>Hvězdonice</t>
  </si>
  <si>
    <t>Hvězdoňovice</t>
  </si>
  <si>
    <t>Hvozd</t>
  </si>
  <si>
    <t>Hvozdec</t>
  </si>
  <si>
    <t>Veverská Bítýška</t>
  </si>
  <si>
    <t>Lišov</t>
  </si>
  <si>
    <t>Komárov</t>
  </si>
  <si>
    <t>Hvozdná</t>
  </si>
  <si>
    <t>Hvozdnice</t>
  </si>
  <si>
    <t>Hvožďany</t>
  </si>
  <si>
    <t>Hybrálec</t>
  </si>
  <si>
    <t>Hynčice</t>
  </si>
  <si>
    <t>Meziměstí</t>
  </si>
  <si>
    <t>Hynčina</t>
  </si>
  <si>
    <t>Hýskov</t>
  </si>
  <si>
    <t>Hýsly</t>
  </si>
  <si>
    <t>Chabařovice</t>
  </si>
  <si>
    <t>Chabeřice</t>
  </si>
  <si>
    <t>Chaloupky</t>
  </si>
  <si>
    <t>Chanovice</t>
  </si>
  <si>
    <t>Charvatce</t>
  </si>
  <si>
    <t>Luštěnice</t>
  </si>
  <si>
    <t>Charváty</t>
  </si>
  <si>
    <t>Chářovice</t>
  </si>
  <si>
    <t>Chbany</t>
  </si>
  <si>
    <t>Chelčice</t>
  </si>
  <si>
    <t>Cheznovice</t>
  </si>
  <si>
    <t>Mýto</t>
  </si>
  <si>
    <t>Chlebičov</t>
  </si>
  <si>
    <t>Chleby</t>
  </si>
  <si>
    <t>Chleny</t>
  </si>
  <si>
    <t>Chlistov</t>
  </si>
  <si>
    <t>Chlístov</t>
  </si>
  <si>
    <t>Rokytnice nad Rokytnou</t>
  </si>
  <si>
    <t>Chlístovice</t>
  </si>
  <si>
    <t>Chlum</t>
  </si>
  <si>
    <t>Chlum Svaté Maří</t>
  </si>
  <si>
    <t>Chlumany</t>
  </si>
  <si>
    <t>Chlumčany</t>
  </si>
  <si>
    <t>Chlumec</t>
  </si>
  <si>
    <t>Chlumek</t>
  </si>
  <si>
    <t>Chlumětín</t>
  </si>
  <si>
    <t>Svratka</t>
  </si>
  <si>
    <t>Chlumín</t>
  </si>
  <si>
    <t>Chlum-Korouhvice</t>
  </si>
  <si>
    <t>Chlumy</t>
  </si>
  <si>
    <t>Chlustina</t>
  </si>
  <si>
    <t>Chmelík</t>
  </si>
  <si>
    <t>Chmelná</t>
  </si>
  <si>
    <t>Chobot</t>
  </si>
  <si>
    <t>Chocenice</t>
  </si>
  <si>
    <t>Chocerady</t>
  </si>
  <si>
    <t>Sázava</t>
  </si>
  <si>
    <t>Chocnějovice</t>
  </si>
  <si>
    <t>Chocomyšl</t>
  </si>
  <si>
    <t>Chodouň</t>
  </si>
  <si>
    <t>Chodouny</t>
  </si>
  <si>
    <t>Chodov</t>
  </si>
  <si>
    <t>Chodová Planá</t>
  </si>
  <si>
    <t>Chodovlice</t>
  </si>
  <si>
    <t>Chodská Lhota</t>
  </si>
  <si>
    <t>Chodský Újezd</t>
  </si>
  <si>
    <t>Cholenice</t>
  </si>
  <si>
    <t>Chomle</t>
  </si>
  <si>
    <t>Chomutice</t>
  </si>
  <si>
    <t>Chomýž</t>
  </si>
  <si>
    <t>Choratice</t>
  </si>
  <si>
    <t>Chornice</t>
  </si>
  <si>
    <t>Chorušice</t>
  </si>
  <si>
    <t>Mšeno</t>
  </si>
  <si>
    <t>Choryně</t>
  </si>
  <si>
    <t>Lešná</t>
  </si>
  <si>
    <t>Choťánky</t>
  </si>
  <si>
    <t>Chotěbudice</t>
  </si>
  <si>
    <t>Chotěbuz</t>
  </si>
  <si>
    <t>Choteč</t>
  </si>
  <si>
    <t>Lázně Bělohrad</t>
  </si>
  <si>
    <t>Třebotov</t>
  </si>
  <si>
    <t>Chotěmice</t>
  </si>
  <si>
    <t>Chotěnov</t>
  </si>
  <si>
    <t>Chotěšice</t>
  </si>
  <si>
    <t>Chotěšov</t>
  </si>
  <si>
    <t>Chotětov</t>
  </si>
  <si>
    <t>Chotěvice</t>
  </si>
  <si>
    <t>Chotíkov</t>
  </si>
  <si>
    <t>Chotilsko</t>
  </si>
  <si>
    <t>Chotiměř</t>
  </si>
  <si>
    <t>Chotiněves</t>
  </si>
  <si>
    <t>Chotovice</t>
  </si>
  <si>
    <t>Choťovice</t>
  </si>
  <si>
    <t>Chotoviny</t>
  </si>
  <si>
    <t>Chotusice</t>
  </si>
  <si>
    <t>Chotutice</t>
  </si>
  <si>
    <t>Chotýčany</t>
  </si>
  <si>
    <t>Chotyně</t>
  </si>
  <si>
    <t>Chotýšany</t>
  </si>
  <si>
    <t>Choustníkovo Hradiště</t>
  </si>
  <si>
    <t>Chožov</t>
  </si>
  <si>
    <t>Chraberce</t>
  </si>
  <si>
    <t>Chrastavec</t>
  </si>
  <si>
    <t>Chrastavice</t>
  </si>
  <si>
    <t>Chrášťany</t>
  </si>
  <si>
    <t>Kněževes</t>
  </si>
  <si>
    <t>Chraštice</t>
  </si>
  <si>
    <t>Chrášťovice</t>
  </si>
  <si>
    <t>Radomyšl</t>
  </si>
  <si>
    <t>Chrbonín</t>
  </si>
  <si>
    <t>Chroboly</t>
  </si>
  <si>
    <t>Chromeč</t>
  </si>
  <si>
    <t>Chropyně</t>
  </si>
  <si>
    <t>Chroustov</t>
  </si>
  <si>
    <t>Chroustovice</t>
  </si>
  <si>
    <t>Chrtníč</t>
  </si>
  <si>
    <t>Chrtníky</t>
  </si>
  <si>
    <t>Chrudichromy</t>
  </si>
  <si>
    <t>Chrustenice</t>
  </si>
  <si>
    <t>Chržín</t>
  </si>
  <si>
    <t>Chřenovice</t>
  </si>
  <si>
    <t>Chřibská</t>
  </si>
  <si>
    <t>Chříč</t>
  </si>
  <si>
    <t>Chudčice</t>
  </si>
  <si>
    <t>Chudenín</t>
  </si>
  <si>
    <t>Chuderov</t>
  </si>
  <si>
    <t>Chudeřice</t>
  </si>
  <si>
    <t>Chudíř</t>
  </si>
  <si>
    <t>Chudoslavice</t>
  </si>
  <si>
    <t>Chuchelna</t>
  </si>
  <si>
    <t>Chuchelná</t>
  </si>
  <si>
    <t>Chvalatice</t>
  </si>
  <si>
    <t>Chvalčov</t>
  </si>
  <si>
    <t>Chvaleč</t>
  </si>
  <si>
    <t>Chválenice</t>
  </si>
  <si>
    <t>Nezvěstice</t>
  </si>
  <si>
    <t>Starý Plzenec</t>
  </si>
  <si>
    <t>Chvaletice</t>
  </si>
  <si>
    <t>Chvalíkovice</t>
  </si>
  <si>
    <t>Chvalkovice</t>
  </si>
  <si>
    <t>Chvalnov-Lísky</t>
  </si>
  <si>
    <t>Chvalovice</t>
  </si>
  <si>
    <t>Chvalšiny</t>
  </si>
  <si>
    <t>Chvatěruby</t>
  </si>
  <si>
    <t>Chvojenec</t>
  </si>
  <si>
    <t>Chyjice</t>
  </si>
  <si>
    <t>Chyňava</t>
  </si>
  <si>
    <t>Chýně</t>
  </si>
  <si>
    <t>Chýnice</t>
  </si>
  <si>
    <t>Chýstovice</t>
  </si>
  <si>
    <t>Chyše</t>
  </si>
  <si>
    <t>Chyšky</t>
  </si>
  <si>
    <t>Chyšná</t>
  </si>
  <si>
    <t>Chýšť</t>
  </si>
  <si>
    <t>Ivaň</t>
  </si>
  <si>
    <t>Jabkenice</t>
  </si>
  <si>
    <t>Jabloňany</t>
  </si>
  <si>
    <t>Jablonec nad Jizerou</t>
  </si>
  <si>
    <t>Rokytnice nad Jizerou</t>
  </si>
  <si>
    <t>Jablonná</t>
  </si>
  <si>
    <t>Jablonné v Podještědí</t>
  </si>
  <si>
    <t>Jabloňov</t>
  </si>
  <si>
    <t>Jablůnka</t>
  </si>
  <si>
    <t>Jahodov</t>
  </si>
  <si>
    <t>Jakartovice</t>
  </si>
  <si>
    <t>Jakubčovice nad Odrou</t>
  </si>
  <si>
    <t>Jakubov u Moravských Budějovic</t>
  </si>
  <si>
    <t>Jakubovice</t>
  </si>
  <si>
    <t>Jalubí</t>
  </si>
  <si>
    <t>Staré Město</t>
  </si>
  <si>
    <t>Jamné nad Orlicí</t>
  </si>
  <si>
    <t>Jamolice</t>
  </si>
  <si>
    <t>Jámy</t>
  </si>
  <si>
    <t>Jankov</t>
  </si>
  <si>
    <t>Vyskytná</t>
  </si>
  <si>
    <t>Jankovice</t>
  </si>
  <si>
    <t>Traplice</t>
  </si>
  <si>
    <t>Janoušov</t>
  </si>
  <si>
    <t>Janov</t>
  </si>
  <si>
    <t>Jindřichov</t>
  </si>
  <si>
    <t>Janov nad Nisou</t>
  </si>
  <si>
    <t>Janová</t>
  </si>
  <si>
    <t>Janovice</t>
  </si>
  <si>
    <t>Janovice v Podještědí</t>
  </si>
  <si>
    <t>Janská</t>
  </si>
  <si>
    <t>Janské Lázně</t>
  </si>
  <si>
    <t>Janův Důl</t>
  </si>
  <si>
    <t>Osečná</t>
  </si>
  <si>
    <t>Janůvky</t>
  </si>
  <si>
    <t>Jarcová</t>
  </si>
  <si>
    <t>Jarohněvice</t>
  </si>
  <si>
    <t>Jaroměřice</t>
  </si>
  <si>
    <t>Jaroměřice nad Rokytnou</t>
  </si>
  <si>
    <t>Jaroslav</t>
  </si>
  <si>
    <t>Jarošov</t>
  </si>
  <si>
    <t>Jarošov nad Nežárkou</t>
  </si>
  <si>
    <t>Jarov</t>
  </si>
  <si>
    <t>Jarpice</t>
  </si>
  <si>
    <t>Jasenice</t>
  </si>
  <si>
    <t>Jasenná</t>
  </si>
  <si>
    <t>Javor</t>
  </si>
  <si>
    <t>Javorek</t>
  </si>
  <si>
    <t>Javornice</t>
  </si>
  <si>
    <t>Javůrek</t>
  </si>
  <si>
    <t>Jedlá</t>
  </si>
  <si>
    <t>Jedlany</t>
  </si>
  <si>
    <t>Jedlí</t>
  </si>
  <si>
    <t>Jedlová</t>
  </si>
  <si>
    <t>Jedomělice</t>
  </si>
  <si>
    <t>Jedousov</t>
  </si>
  <si>
    <t>Jehnědí</t>
  </si>
  <si>
    <t>Jemníky</t>
  </si>
  <si>
    <t>Jenčice</t>
  </si>
  <si>
    <t>Jeneč</t>
  </si>
  <si>
    <t>Jeníkov</t>
  </si>
  <si>
    <t>Jeníkovice</t>
  </si>
  <si>
    <t>Jenišov</t>
  </si>
  <si>
    <t>Jenišovice</t>
  </si>
  <si>
    <t>Jenštejn</t>
  </si>
  <si>
    <t>Jersín</t>
  </si>
  <si>
    <t>Jeřice</t>
  </si>
  <si>
    <t>Jeřišno</t>
  </si>
  <si>
    <t>Jeřmanice</t>
  </si>
  <si>
    <t>Jesenec</t>
  </si>
  <si>
    <t>Petrovice</t>
  </si>
  <si>
    <t>Jeseník nad Odrou</t>
  </si>
  <si>
    <t>Jesenný</t>
  </si>
  <si>
    <t>Jestřabí</t>
  </si>
  <si>
    <t>Štítná nad Vláří-Popov</t>
  </si>
  <si>
    <t>Jestřabí Lhota</t>
  </si>
  <si>
    <t>Jestřabí v Krkonoších</t>
  </si>
  <si>
    <t>Poniklá</t>
  </si>
  <si>
    <t>Jestřebí</t>
  </si>
  <si>
    <t>Ješetice</t>
  </si>
  <si>
    <t>Jetětice</t>
  </si>
  <si>
    <t>Jetřichov</t>
  </si>
  <si>
    <t>Jetřichovice</t>
  </si>
  <si>
    <t>Jevany</t>
  </si>
  <si>
    <t>Jeviněves</t>
  </si>
  <si>
    <t>Jevišovka</t>
  </si>
  <si>
    <t>Jezbořice</t>
  </si>
  <si>
    <t>Jezdkovice</t>
  </si>
  <si>
    <t>Stěbořice</t>
  </si>
  <si>
    <t>Jezdovice</t>
  </si>
  <si>
    <t>Jezernice</t>
  </si>
  <si>
    <t>Jezeřany-Maršovice</t>
  </si>
  <si>
    <t>Ježená</t>
  </si>
  <si>
    <t>Ježkovice</t>
  </si>
  <si>
    <t>Ježov</t>
  </si>
  <si>
    <t>Ježovy</t>
  </si>
  <si>
    <t>Jickovice</t>
  </si>
  <si>
    <t>Jičíněves</t>
  </si>
  <si>
    <t>Jihlávka</t>
  </si>
  <si>
    <t>Jíkev</t>
  </si>
  <si>
    <t>Jilem</t>
  </si>
  <si>
    <t>Jílové</t>
  </si>
  <si>
    <t>Jílové u Držkova</t>
  </si>
  <si>
    <t>Jílovice</t>
  </si>
  <si>
    <t>Jíloviště</t>
  </si>
  <si>
    <t>Jimlín</t>
  </si>
  <si>
    <t>Jinačovice</t>
  </si>
  <si>
    <t>Jindřichovice</t>
  </si>
  <si>
    <t>Rotava</t>
  </si>
  <si>
    <t>Jindřichovice pod Smrkem</t>
  </si>
  <si>
    <t>Nové Město pod Smrkem</t>
  </si>
  <si>
    <t>Jinín</t>
  </si>
  <si>
    <t>Jinolice</t>
  </si>
  <si>
    <t>Jinošov</t>
  </si>
  <si>
    <t>Jiratice</t>
  </si>
  <si>
    <t>Police</t>
  </si>
  <si>
    <t>Jirny</t>
  </si>
  <si>
    <t>Jiřetín pod Bukovou</t>
  </si>
  <si>
    <t>Jiřetín pod Jedlovou</t>
  </si>
  <si>
    <t>Jiřice</t>
  </si>
  <si>
    <t>Jiřice u Miroslavi</t>
  </si>
  <si>
    <t>Jiřice u Moravských Budějovic</t>
  </si>
  <si>
    <t>Jiříkov</t>
  </si>
  <si>
    <t>Jiříkovice</t>
  </si>
  <si>
    <t>Jistebnice</t>
  </si>
  <si>
    <t>Jistebník</t>
  </si>
  <si>
    <t>Jitkov</t>
  </si>
  <si>
    <t>Jivina</t>
  </si>
  <si>
    <t>Zaječov</t>
  </si>
  <si>
    <t>Jívka</t>
  </si>
  <si>
    <t>Jivno</t>
  </si>
  <si>
    <t>Jívová</t>
  </si>
  <si>
    <t>Jívoví</t>
  </si>
  <si>
    <t>Jizbice</t>
  </si>
  <si>
    <t>Loučeň</t>
  </si>
  <si>
    <t>Jizerní Vtelno</t>
  </si>
  <si>
    <t>Krnsko</t>
  </si>
  <si>
    <t>Josefov</t>
  </si>
  <si>
    <t>Prušánky</t>
  </si>
  <si>
    <t>Josefův Důl</t>
  </si>
  <si>
    <t>Kacákova Lhota</t>
  </si>
  <si>
    <t>Kacanovy</t>
  </si>
  <si>
    <t>Kaceřov</t>
  </si>
  <si>
    <t>Kácov</t>
  </si>
  <si>
    <t>Stochov</t>
  </si>
  <si>
    <t>Kačlehy</t>
  </si>
  <si>
    <t>Kadlín</t>
  </si>
  <si>
    <t>Kadolec</t>
  </si>
  <si>
    <t>Kadov</t>
  </si>
  <si>
    <t>Vémyslice</t>
  </si>
  <si>
    <t>Kájov</t>
  </si>
  <si>
    <t>Kakejcov</t>
  </si>
  <si>
    <t>Mirošov</t>
  </si>
  <si>
    <t>Kalek</t>
  </si>
  <si>
    <t>Kalenice</t>
  </si>
  <si>
    <t>Katovice</t>
  </si>
  <si>
    <t>Kalhov</t>
  </si>
  <si>
    <t>Kaliště</t>
  </si>
  <si>
    <t>Kalivody</t>
  </si>
  <si>
    <t>Kaly</t>
  </si>
  <si>
    <t>Kamberk</t>
  </si>
  <si>
    <t>Louňovice pod Blaníkem</t>
  </si>
  <si>
    <t>Kámen</t>
  </si>
  <si>
    <t>Kamenec</t>
  </si>
  <si>
    <t>Kamenec u Poličky</t>
  </si>
  <si>
    <t>Kamenice</t>
  </si>
  <si>
    <t>Kamenický Šenov</t>
  </si>
  <si>
    <t>Kameničky</t>
  </si>
  <si>
    <t>Kameničná</t>
  </si>
  <si>
    <t>Kamenná</t>
  </si>
  <si>
    <t>Rohle</t>
  </si>
  <si>
    <t>Kamenná Horka</t>
  </si>
  <si>
    <t>Kamenná Lhota</t>
  </si>
  <si>
    <t>Kamenné Zboží</t>
  </si>
  <si>
    <t>Kamenný Malíkov</t>
  </si>
  <si>
    <t>Kamenný Most</t>
  </si>
  <si>
    <t>Kamenný Přívoz</t>
  </si>
  <si>
    <t>Kamenný Újezd</t>
  </si>
  <si>
    <t>Kamýk</t>
  </si>
  <si>
    <t>Kanice</t>
  </si>
  <si>
    <t>Kaničky</t>
  </si>
  <si>
    <t>Kanina</t>
  </si>
  <si>
    <t>Kaňovice</t>
  </si>
  <si>
    <t>Káranice</t>
  </si>
  <si>
    <t>Káraný</t>
  </si>
  <si>
    <t>Karle</t>
  </si>
  <si>
    <t>Karlík</t>
  </si>
  <si>
    <t>Karlín</t>
  </si>
  <si>
    <t>Karlov</t>
  </si>
  <si>
    <t>Karlova Studánka</t>
  </si>
  <si>
    <t>Vrbno pod Pradědem</t>
  </si>
  <si>
    <t>Karlova Ves</t>
  </si>
  <si>
    <t>Karlovice</t>
  </si>
  <si>
    <t>Karolín</t>
  </si>
  <si>
    <t>Kvasice</t>
  </si>
  <si>
    <t>Kařez</t>
  </si>
  <si>
    <t>Kařízek</t>
  </si>
  <si>
    <t>Kasalice</t>
  </si>
  <si>
    <t>Kašnice</t>
  </si>
  <si>
    <t>Kateřinice</t>
  </si>
  <si>
    <t>Příbor</t>
  </si>
  <si>
    <t>Kopřivnice</t>
  </si>
  <si>
    <t>Ratiboř</t>
  </si>
  <si>
    <t>Katov</t>
  </si>
  <si>
    <t>Katusice</t>
  </si>
  <si>
    <t>Kbel</t>
  </si>
  <si>
    <t>Kbelany</t>
  </si>
  <si>
    <t>Kbelnice</t>
  </si>
  <si>
    <t>Kdousov</t>
  </si>
  <si>
    <t>Keblice</t>
  </si>
  <si>
    <t>Keblov</t>
  </si>
  <si>
    <t>Kejnice</t>
  </si>
  <si>
    <t>Kejžlice</t>
  </si>
  <si>
    <t>Kelč</t>
  </si>
  <si>
    <t>Kelčany</t>
  </si>
  <si>
    <t>Kelníky</t>
  </si>
  <si>
    <t>Kestřany</t>
  </si>
  <si>
    <t>Ketkovice</t>
  </si>
  <si>
    <t>Klabava</t>
  </si>
  <si>
    <t>Kladeruby</t>
  </si>
  <si>
    <t>Kladeruby nad Oslavou</t>
  </si>
  <si>
    <t>Mohelno</t>
  </si>
  <si>
    <t>Kladky</t>
  </si>
  <si>
    <t>Kladníky</t>
  </si>
  <si>
    <t>Kladruby</t>
  </si>
  <si>
    <t>Kladruby nad Labem</t>
  </si>
  <si>
    <t>Klamoš</t>
  </si>
  <si>
    <t>Klapý</t>
  </si>
  <si>
    <t>Klášter</t>
  </si>
  <si>
    <t>Klášter Hradiště nad Jizerou</t>
  </si>
  <si>
    <t>Klášterec nad Orlicí</t>
  </si>
  <si>
    <t>Klášterní Skalice</t>
  </si>
  <si>
    <t>Klášterská Lhota</t>
  </si>
  <si>
    <t>Klatovec</t>
  </si>
  <si>
    <t>Klec</t>
  </si>
  <si>
    <t>Kleneč</t>
  </si>
  <si>
    <t>Klenová</t>
  </si>
  <si>
    <t>Klenovice</t>
  </si>
  <si>
    <t>Klentnice</t>
  </si>
  <si>
    <t>Klešice</t>
  </si>
  <si>
    <t>Klíčany</t>
  </si>
  <si>
    <t>Klimkovice</t>
  </si>
  <si>
    <t>Klínec</t>
  </si>
  <si>
    <t>Klíny</t>
  </si>
  <si>
    <t>Klobuky</t>
  </si>
  <si>
    <t>Klokočí</t>
  </si>
  <si>
    <t>Klokočná</t>
  </si>
  <si>
    <t>Klokočov</t>
  </si>
  <si>
    <t>Klopina</t>
  </si>
  <si>
    <t>Úsov</t>
  </si>
  <si>
    <t>Mohelnice</t>
  </si>
  <si>
    <t>Klopotovice</t>
  </si>
  <si>
    <t>Klučenice</t>
  </si>
  <si>
    <t>Klučov</t>
  </si>
  <si>
    <t>Kluky</t>
  </si>
  <si>
    <t>Kly</t>
  </si>
  <si>
    <t>Kmetiněves</t>
  </si>
  <si>
    <t>Kněždub</t>
  </si>
  <si>
    <t>Radostín nad Oslavou</t>
  </si>
  <si>
    <t>Kněžičky</t>
  </si>
  <si>
    <t>Kněžnice</t>
  </si>
  <si>
    <t>Kněžpole</t>
  </si>
  <si>
    <t>Knínice</t>
  </si>
  <si>
    <t>Kňovice</t>
  </si>
  <si>
    <t>Knovíz</t>
  </si>
  <si>
    <t>Knyk</t>
  </si>
  <si>
    <t>Koberovice</t>
  </si>
  <si>
    <t>Koberovy</t>
  </si>
  <si>
    <t>Kobeřice u Brna</t>
  </si>
  <si>
    <t>Kobylá nad Vidnavkou</t>
  </si>
  <si>
    <t>Kobylice</t>
  </si>
  <si>
    <t>Kobylnice</t>
  </si>
  <si>
    <t>Kobyly</t>
  </si>
  <si>
    <t>Příšovice</t>
  </si>
  <si>
    <t>Kocbeře</t>
  </si>
  <si>
    <t>Kocelovice</t>
  </si>
  <si>
    <t>Koclířov</t>
  </si>
  <si>
    <t>Kočí</t>
  </si>
  <si>
    <t>Kočín</t>
  </si>
  <si>
    <t>Kočov</t>
  </si>
  <si>
    <t>Kohoutov</t>
  </si>
  <si>
    <t>Kochánky</t>
  </si>
  <si>
    <t>Kochánov</t>
  </si>
  <si>
    <t>Kojatice</t>
  </si>
  <si>
    <t>Kojatín</t>
  </si>
  <si>
    <t>Kojátky</t>
  </si>
  <si>
    <t>Kojčice</t>
  </si>
  <si>
    <t>Kojetice</t>
  </si>
  <si>
    <t>Kojetín</t>
  </si>
  <si>
    <t>Kojice</t>
  </si>
  <si>
    <t>Kokašice</t>
  </si>
  <si>
    <t>Kokořín</t>
  </si>
  <si>
    <t>Kolaje</t>
  </si>
  <si>
    <t>Koldín</t>
  </si>
  <si>
    <t>Koleč</t>
  </si>
  <si>
    <t>Kolešov</t>
  </si>
  <si>
    <t>Kolinec</t>
  </si>
  <si>
    <t>Kolomuty</t>
  </si>
  <si>
    <t>Kolová</t>
  </si>
  <si>
    <t>Stanovice</t>
  </si>
  <si>
    <t>Kolšov</t>
  </si>
  <si>
    <t>Postřelmov</t>
  </si>
  <si>
    <t>Komárno</t>
  </si>
  <si>
    <t>Rajnochovice</t>
  </si>
  <si>
    <t>Komárovice</t>
  </si>
  <si>
    <t>Komařice</t>
  </si>
  <si>
    <t>Komňa</t>
  </si>
  <si>
    <t>Komorní Lhotka</t>
  </si>
  <si>
    <t>Komorovice</t>
  </si>
  <si>
    <t>Komořany</t>
  </si>
  <si>
    <t>Konárovice</t>
  </si>
  <si>
    <t>Kondrac</t>
  </si>
  <si>
    <t>Konecchlumí</t>
  </si>
  <si>
    <t>Koněprusy</t>
  </si>
  <si>
    <t>Koněšín</t>
  </si>
  <si>
    <t>Konětopy</t>
  </si>
  <si>
    <t>Konojedy</t>
  </si>
  <si>
    <t>Konstantinovy Lázně</t>
  </si>
  <si>
    <t>Kopidlo</t>
  </si>
  <si>
    <t>Kopřivná</t>
  </si>
  <si>
    <t>Korkyně</t>
  </si>
  <si>
    <t>Kornatice</t>
  </si>
  <si>
    <t>Korno</t>
  </si>
  <si>
    <t>Liteň</t>
  </si>
  <si>
    <t>Korolupy</t>
  </si>
  <si>
    <t>Uherčice</t>
  </si>
  <si>
    <t>Korouhev</t>
  </si>
  <si>
    <t>Koroužné</t>
  </si>
  <si>
    <t>Štěpánov nad Svratkou</t>
  </si>
  <si>
    <t>Korozluky</t>
  </si>
  <si>
    <t>Koruna</t>
  </si>
  <si>
    <t>Koryta</t>
  </si>
  <si>
    <t>Žďár</t>
  </si>
  <si>
    <t>Korytná</t>
  </si>
  <si>
    <t>Kořenec</t>
  </si>
  <si>
    <t>Kořenice</t>
  </si>
  <si>
    <t>Kořenov</t>
  </si>
  <si>
    <t>Kosice</t>
  </si>
  <si>
    <t>Kosičky</t>
  </si>
  <si>
    <t>Kosoř</t>
  </si>
  <si>
    <t>Kosořice</t>
  </si>
  <si>
    <t>Kosořín</t>
  </si>
  <si>
    <t>Kosov</t>
  </si>
  <si>
    <t>Kosova Hora</t>
  </si>
  <si>
    <t>Kostelany</t>
  </si>
  <si>
    <t>Kostelany nad Moravou</t>
  </si>
  <si>
    <t>Kostelec nad Labem</t>
  </si>
  <si>
    <t>Kostelec nad Vltavou</t>
  </si>
  <si>
    <t>Kostelec u Heřmanova Městce</t>
  </si>
  <si>
    <t>Kostelec u Holešova</t>
  </si>
  <si>
    <t>Kostelec u Křížků</t>
  </si>
  <si>
    <t>Kostelecké Horky</t>
  </si>
  <si>
    <t>Kostelní Hlavno</t>
  </si>
  <si>
    <t>Kostelní Lhota</t>
  </si>
  <si>
    <t>Kostelní Myslová</t>
  </si>
  <si>
    <t>Kostelní Radouň</t>
  </si>
  <si>
    <t>Kostelní Vydří</t>
  </si>
  <si>
    <t>Kostěnice</t>
  </si>
  <si>
    <t>Kostice</t>
  </si>
  <si>
    <t>Kostníky</t>
  </si>
  <si>
    <t>Kostomlátky</t>
  </si>
  <si>
    <t>Kostomlaty nad Labem</t>
  </si>
  <si>
    <t>Kostomlaty pod Milešovkou</t>
  </si>
  <si>
    <t>Kostomlaty pod Řípem</t>
  </si>
  <si>
    <t>Košařiska</t>
  </si>
  <si>
    <t>Košátky</t>
  </si>
  <si>
    <t>Kropáčova Vrutice</t>
  </si>
  <si>
    <t>Košice</t>
  </si>
  <si>
    <t>Planá nad Lužnicí</t>
  </si>
  <si>
    <t>Sezimovo Ústí</t>
  </si>
  <si>
    <t>Košík</t>
  </si>
  <si>
    <t>Rožďalovice</t>
  </si>
  <si>
    <t>Košíky</t>
  </si>
  <si>
    <t>Košín</t>
  </si>
  <si>
    <t>Košťálov</t>
  </si>
  <si>
    <t>Košťany</t>
  </si>
  <si>
    <t>Koštice</t>
  </si>
  <si>
    <t>Kotenčice</t>
  </si>
  <si>
    <t>Kotlasy</t>
  </si>
  <si>
    <t>Kotopeky</t>
  </si>
  <si>
    <t>Kotovice</t>
  </si>
  <si>
    <t>Kotvrdovice</t>
  </si>
  <si>
    <t>Kounov</t>
  </si>
  <si>
    <t>Koupě</t>
  </si>
  <si>
    <t>Kout na Šumavě</t>
  </si>
  <si>
    <t>Kouty</t>
  </si>
  <si>
    <t>Kovač</t>
  </si>
  <si>
    <t>Kovalovice</t>
  </si>
  <si>
    <t>Koválovice-Osíčany</t>
  </si>
  <si>
    <t>Kováň</t>
  </si>
  <si>
    <t>Kovanec</t>
  </si>
  <si>
    <t>Kovanice</t>
  </si>
  <si>
    <t>Kovářská</t>
  </si>
  <si>
    <t>Vejprty</t>
  </si>
  <si>
    <t>Kovčín</t>
  </si>
  <si>
    <t>Myslív</t>
  </si>
  <si>
    <t>Kozárov</t>
  </si>
  <si>
    <t>Kozárovice</t>
  </si>
  <si>
    <t>Kozlany</t>
  </si>
  <si>
    <t>Kozlov</t>
  </si>
  <si>
    <t>Kozlovice</t>
  </si>
  <si>
    <t>Kozly</t>
  </si>
  <si>
    <t>Libčeves</t>
  </si>
  <si>
    <t>Kozmice</t>
  </si>
  <si>
    <t>Kozojedy</t>
  </si>
  <si>
    <t>Vysoké Veselí</t>
  </si>
  <si>
    <t>Řevničov</t>
  </si>
  <si>
    <t>Kozojídky</t>
  </si>
  <si>
    <t>Kozolupy</t>
  </si>
  <si>
    <t>Kozomín</t>
  </si>
  <si>
    <t>Kožichovice</t>
  </si>
  <si>
    <t>Kožlí</t>
  </si>
  <si>
    <t>Orlík nad Vltavou</t>
  </si>
  <si>
    <t>Kožušany-Tážaly</t>
  </si>
  <si>
    <t>Kožušice</t>
  </si>
  <si>
    <t>Krabčice</t>
  </si>
  <si>
    <t>Kraborovice</t>
  </si>
  <si>
    <t>Krahulčí</t>
  </si>
  <si>
    <t>Krahulov</t>
  </si>
  <si>
    <t>Krajková</t>
  </si>
  <si>
    <t>Krajníčko</t>
  </si>
  <si>
    <t>Krakov</t>
  </si>
  <si>
    <t>Krakovany</t>
  </si>
  <si>
    <t>Krakovec</t>
  </si>
  <si>
    <t>Kralice nad Oslavou</t>
  </si>
  <si>
    <t>Králova Lhota</t>
  </si>
  <si>
    <t>Královec</t>
  </si>
  <si>
    <t>Královice</t>
  </si>
  <si>
    <t>Královské Poříčí</t>
  </si>
  <si>
    <t>Kramolín</t>
  </si>
  <si>
    <t>Kramolna</t>
  </si>
  <si>
    <t>Kraselov</t>
  </si>
  <si>
    <t>Krásensko</t>
  </si>
  <si>
    <t>Krasíkov</t>
  </si>
  <si>
    <t>Tatenice</t>
  </si>
  <si>
    <t>Krasíkovice</t>
  </si>
  <si>
    <t>Krásná</t>
  </si>
  <si>
    <t>Raškovice</t>
  </si>
  <si>
    <t>Krásná Hora</t>
  </si>
  <si>
    <t>Lipnice nad Sázavou</t>
  </si>
  <si>
    <t>Krásná Hora nad Vltavou</t>
  </si>
  <si>
    <t>Krásná Ves</t>
  </si>
  <si>
    <t>Krásné</t>
  </si>
  <si>
    <t>Krásné Údolí</t>
  </si>
  <si>
    <t>Krásněves</t>
  </si>
  <si>
    <t>Krásno</t>
  </si>
  <si>
    <t>Krásný Dvůr</t>
  </si>
  <si>
    <t>Krásný Les</t>
  </si>
  <si>
    <t>Krasonice</t>
  </si>
  <si>
    <t>Krasov</t>
  </si>
  <si>
    <t>Krasová</t>
  </si>
  <si>
    <t>Krašlovice</t>
  </si>
  <si>
    <t>Krašovice</t>
  </si>
  <si>
    <t>Krátká Ves</t>
  </si>
  <si>
    <t>Kratochvilka</t>
  </si>
  <si>
    <t>Kratonohy</t>
  </si>
  <si>
    <t>Krátošice</t>
  </si>
  <si>
    <t>Kratušín</t>
  </si>
  <si>
    <t>Krčmaň</t>
  </si>
  <si>
    <t>Krejnice</t>
  </si>
  <si>
    <t>Krhanice</t>
  </si>
  <si>
    <t>Krhov</t>
  </si>
  <si>
    <t>Krhová</t>
  </si>
  <si>
    <t>Krhovice</t>
  </si>
  <si>
    <t>Krchleby</t>
  </si>
  <si>
    <t>Krmelín</t>
  </si>
  <si>
    <t>Krňany</t>
  </si>
  <si>
    <t>Krokočín</t>
  </si>
  <si>
    <t>Krompach</t>
  </si>
  <si>
    <t>Kroučová</t>
  </si>
  <si>
    <t>Krouna</t>
  </si>
  <si>
    <t>Krsy</t>
  </si>
  <si>
    <t>Krtov</t>
  </si>
  <si>
    <t>Krty</t>
  </si>
  <si>
    <t>Krty-Hradec</t>
  </si>
  <si>
    <t>Krucemburk</t>
  </si>
  <si>
    <t>Ždírec nad Doubravou</t>
  </si>
  <si>
    <t>Kruh</t>
  </si>
  <si>
    <t>Krumsín</t>
  </si>
  <si>
    <t>Krumvíř</t>
  </si>
  <si>
    <t>Krupá</t>
  </si>
  <si>
    <t>Krupka</t>
  </si>
  <si>
    <t>Krušovice</t>
  </si>
  <si>
    <t>Kružberk</t>
  </si>
  <si>
    <t>Krychnov</t>
  </si>
  <si>
    <t>Kryry</t>
  </si>
  <si>
    <t>Kryštofovo Údolí</t>
  </si>
  <si>
    <t>Kryštofovy Hamry</t>
  </si>
  <si>
    <t>Křeč</t>
  </si>
  <si>
    <t>Křečhoř</t>
  </si>
  <si>
    <t>Křečkov</t>
  </si>
  <si>
    <t>Křečovice</t>
  </si>
  <si>
    <t>Neveklov</t>
  </si>
  <si>
    <t>Křekov</t>
  </si>
  <si>
    <t>Křelov-Břuchotín</t>
  </si>
  <si>
    <t>Křelovice</t>
  </si>
  <si>
    <t>Křenek</t>
  </si>
  <si>
    <t>Křenice</t>
  </si>
  <si>
    <t>Křenov</t>
  </si>
  <si>
    <t>Křenovy</t>
  </si>
  <si>
    <t>Křepenice</t>
  </si>
  <si>
    <t>Křepice</t>
  </si>
  <si>
    <t>Velké Němčice</t>
  </si>
  <si>
    <t>Křesetice</t>
  </si>
  <si>
    <t>Křesín</t>
  </si>
  <si>
    <t>Křešice</t>
  </si>
  <si>
    <t>Křešín</t>
  </si>
  <si>
    <t>Křetín</t>
  </si>
  <si>
    <t>Křičeň</t>
  </si>
  <si>
    <t>Křídla</t>
  </si>
  <si>
    <t>Křídlůvky</t>
  </si>
  <si>
    <t>Křimov</t>
  </si>
  <si>
    <t>Křinec</t>
  </si>
  <si>
    <t>Křinice</t>
  </si>
  <si>
    <t>Křišťanov</t>
  </si>
  <si>
    <t>Volary</t>
  </si>
  <si>
    <t>Křišťanovice</t>
  </si>
  <si>
    <t>Křivsoudov</t>
  </si>
  <si>
    <t>Křižánky</t>
  </si>
  <si>
    <t>Křižanovice</t>
  </si>
  <si>
    <t>Křižanovice u Vyškova</t>
  </si>
  <si>
    <t>Křižany</t>
  </si>
  <si>
    <t>Křižínkov</t>
  </si>
  <si>
    <t>Křížkový Újezdec</t>
  </si>
  <si>
    <t>Velké Popovice</t>
  </si>
  <si>
    <t>Křižovatka</t>
  </si>
  <si>
    <t>Skalná</t>
  </si>
  <si>
    <t>Luby</t>
  </si>
  <si>
    <t>Křoví</t>
  </si>
  <si>
    <t>Křtěnov</t>
  </si>
  <si>
    <t>Křtomil</t>
  </si>
  <si>
    <t>Kšely</t>
  </si>
  <si>
    <t>Kšice</t>
  </si>
  <si>
    <t>Ktiš</t>
  </si>
  <si>
    <t>Lhenice</t>
  </si>
  <si>
    <t>Ktová</t>
  </si>
  <si>
    <t>Kublov</t>
  </si>
  <si>
    <t>Kubova Huť</t>
  </si>
  <si>
    <t>Kubšice</t>
  </si>
  <si>
    <t>Kučerov</t>
  </si>
  <si>
    <t>Kučeř</t>
  </si>
  <si>
    <t>Kudlovice</t>
  </si>
  <si>
    <t>Kuchařovice</t>
  </si>
  <si>
    <t>Kujavy</t>
  </si>
  <si>
    <t>Kukle</t>
  </si>
  <si>
    <t>Kuklík</t>
  </si>
  <si>
    <t>Kuks</t>
  </si>
  <si>
    <t>Kulířov</t>
  </si>
  <si>
    <t>Kunčice</t>
  </si>
  <si>
    <t>Kunčice nad Labem</t>
  </si>
  <si>
    <t>Kunčice pod Ondřejníkem</t>
  </si>
  <si>
    <t>Kunčina</t>
  </si>
  <si>
    <t>Kunčina Ves</t>
  </si>
  <si>
    <t>Kundratice</t>
  </si>
  <si>
    <t>Kunějovice</t>
  </si>
  <si>
    <t>Kunemil</t>
  </si>
  <si>
    <t>Kunětice</t>
  </si>
  <si>
    <t>Kunice</t>
  </si>
  <si>
    <t>Kuničky</t>
  </si>
  <si>
    <t>Rájec-Jestřebí</t>
  </si>
  <si>
    <t>Kunín</t>
  </si>
  <si>
    <t>Kunkovice</t>
  </si>
  <si>
    <t>Kunovice</t>
  </si>
  <si>
    <t>Loučka</t>
  </si>
  <si>
    <t>Kuňovice</t>
  </si>
  <si>
    <t>Kunratice</t>
  </si>
  <si>
    <t>Kunratice u Cvikova</t>
  </si>
  <si>
    <t>Kunštát</t>
  </si>
  <si>
    <t>Kunvald</t>
  </si>
  <si>
    <t>Kupařovice</t>
  </si>
  <si>
    <t>Kurdějov</t>
  </si>
  <si>
    <t>Kuroslepy</t>
  </si>
  <si>
    <t>Kurovice</t>
  </si>
  <si>
    <t>Kuřimany</t>
  </si>
  <si>
    <t>Kuřimská Nová Ves</t>
  </si>
  <si>
    <t>Kuřimské Jestřabí</t>
  </si>
  <si>
    <t>Kutrovice</t>
  </si>
  <si>
    <t>Kuželov</t>
  </si>
  <si>
    <t>Kvasiny</t>
  </si>
  <si>
    <t>Kváskovice</t>
  </si>
  <si>
    <t>Kvášňovice</t>
  </si>
  <si>
    <t>Pačejov</t>
  </si>
  <si>
    <t>Květinov</t>
  </si>
  <si>
    <t>Květná</t>
  </si>
  <si>
    <t>Květnice</t>
  </si>
  <si>
    <t>Škvorec</t>
  </si>
  <si>
    <t>Květov</t>
  </si>
  <si>
    <t>Kvíčovice</t>
  </si>
  <si>
    <t>Kvilda</t>
  </si>
  <si>
    <t>Kvílice</t>
  </si>
  <si>
    <t>Kvítkov</t>
  </si>
  <si>
    <t>Kvítkovice</t>
  </si>
  <si>
    <t>Kyje</t>
  </si>
  <si>
    <t>Kyjovice</t>
  </si>
  <si>
    <t>Kynice</t>
  </si>
  <si>
    <t>Kyselka</t>
  </si>
  <si>
    <t>Kyselovice</t>
  </si>
  <si>
    <t>Kyšice</t>
  </si>
  <si>
    <t>Kyškovice</t>
  </si>
  <si>
    <t>Kytín</t>
  </si>
  <si>
    <t>Kytlice</t>
  </si>
  <si>
    <t>Labská Stráň</t>
  </si>
  <si>
    <t>Labské Chrčice</t>
  </si>
  <si>
    <t>Labuty</t>
  </si>
  <si>
    <t>Lačnov</t>
  </si>
  <si>
    <t>Ladná</t>
  </si>
  <si>
    <t>Lahošť</t>
  </si>
  <si>
    <t>Lampertice</t>
  </si>
  <si>
    <t>Lančov</t>
  </si>
  <si>
    <t>Lánov</t>
  </si>
  <si>
    <t>Lány</t>
  </si>
  <si>
    <t>Lány u Dašic</t>
  </si>
  <si>
    <t>Lanžhot</t>
  </si>
  <si>
    <t>Lanžov</t>
  </si>
  <si>
    <t>Lásenice</t>
  </si>
  <si>
    <t>Laškov</t>
  </si>
  <si>
    <t>Lašovice</t>
  </si>
  <si>
    <t>Lavičky</t>
  </si>
  <si>
    <t>Lavičné</t>
  </si>
  <si>
    <t>Láz</t>
  </si>
  <si>
    <t>Lazinov</t>
  </si>
  <si>
    <t>Lázně Kynžvart</t>
  </si>
  <si>
    <t>Lázně Libverda</t>
  </si>
  <si>
    <t>Lázně Toušeň</t>
  </si>
  <si>
    <t>Lazníčky</t>
  </si>
  <si>
    <t>Lazníky</t>
  </si>
  <si>
    <t>Lazsko</t>
  </si>
  <si>
    <t>Lažánky</t>
  </si>
  <si>
    <t>Lažany</t>
  </si>
  <si>
    <t>Lipůvka</t>
  </si>
  <si>
    <t>Lažiště</t>
  </si>
  <si>
    <t>Lážovice</t>
  </si>
  <si>
    <t>Lčovice</t>
  </si>
  <si>
    <t>Ledce</t>
  </si>
  <si>
    <t>Ledčice</t>
  </si>
  <si>
    <t>Ledečko</t>
  </si>
  <si>
    <t>Rataje nad Sázavou</t>
  </si>
  <si>
    <t>Ledenice</t>
  </si>
  <si>
    <t>Ledvice</t>
  </si>
  <si>
    <t>Lechotice</t>
  </si>
  <si>
    <t>Lechovice</t>
  </si>
  <si>
    <t>Lejšovka</t>
  </si>
  <si>
    <t>Lelekovice</t>
  </si>
  <si>
    <t>Lenora</t>
  </si>
  <si>
    <t>Leskovec</t>
  </si>
  <si>
    <t>Leskovec nad Moravicí</t>
  </si>
  <si>
    <t>Leskovice</t>
  </si>
  <si>
    <t>Lesná</t>
  </si>
  <si>
    <t>Želetava</t>
  </si>
  <si>
    <t>Lesní Hluboké</t>
  </si>
  <si>
    <t>Lesní Jakubov</t>
  </si>
  <si>
    <t>Lesnice</t>
  </si>
  <si>
    <t>Lesonice</t>
  </si>
  <si>
    <t>Lestkov</t>
  </si>
  <si>
    <t>Lesůňky</t>
  </si>
  <si>
    <t>Lešany</t>
  </si>
  <si>
    <t>Lešetice</t>
  </si>
  <si>
    <t>Leškovice</t>
  </si>
  <si>
    <t>Leština</t>
  </si>
  <si>
    <t>Leština u Světlé</t>
  </si>
  <si>
    <t>Leštinka</t>
  </si>
  <si>
    <t>Letkov</t>
  </si>
  <si>
    <t>Letohrad</t>
  </si>
  <si>
    <t>Lety</t>
  </si>
  <si>
    <t>Řevnice</t>
  </si>
  <si>
    <t>Levín</t>
  </si>
  <si>
    <t>Levínská Olešnice</t>
  </si>
  <si>
    <t>Lhánice</t>
  </si>
  <si>
    <t>Lhota</t>
  </si>
  <si>
    <t>Lhota pod Hořičkami</t>
  </si>
  <si>
    <t>Lhota pod Libčany</t>
  </si>
  <si>
    <t>Lhota pod Radčem</t>
  </si>
  <si>
    <t>Lhota Rapotina</t>
  </si>
  <si>
    <t>Lhota u Lysic</t>
  </si>
  <si>
    <t>Lhota u Olešnice</t>
  </si>
  <si>
    <t>Lhota u Příbramě</t>
  </si>
  <si>
    <t>Lhota u Vsetína</t>
  </si>
  <si>
    <t>Lhota-Vlasenice</t>
  </si>
  <si>
    <t>Lhotice</t>
  </si>
  <si>
    <t>Lhotka</t>
  </si>
  <si>
    <t>Lhotka nad Labem</t>
  </si>
  <si>
    <t>Lhotka u Litultovic</t>
  </si>
  <si>
    <t>Lhotka u Radnic</t>
  </si>
  <si>
    <t>Lhotky</t>
  </si>
  <si>
    <t>Lhotsko</t>
  </si>
  <si>
    <t>Lhoty u Potštejna</t>
  </si>
  <si>
    <t>Vamberk</t>
  </si>
  <si>
    <t>Lhůta</t>
  </si>
  <si>
    <t>Libá</t>
  </si>
  <si>
    <t>Libavské Údolí</t>
  </si>
  <si>
    <t>Libčany</t>
  </si>
  <si>
    <t>Libčice nad Vltavou</t>
  </si>
  <si>
    <t>Libecina</t>
  </si>
  <si>
    <t>Libědice</t>
  </si>
  <si>
    <t>Radonice</t>
  </si>
  <si>
    <t>Libějice</t>
  </si>
  <si>
    <t>Libějovice</t>
  </si>
  <si>
    <t>Libel</t>
  </si>
  <si>
    <t>Libenice</t>
  </si>
  <si>
    <t>Liberk</t>
  </si>
  <si>
    <t>Libeř</t>
  </si>
  <si>
    <t>Tuchořice</t>
  </si>
  <si>
    <t>Libětice</t>
  </si>
  <si>
    <t>Libež</t>
  </si>
  <si>
    <t>Libhošť</t>
  </si>
  <si>
    <t>Libchavy</t>
  </si>
  <si>
    <t>Libchyně</t>
  </si>
  <si>
    <t>Libice nad Cidlinou</t>
  </si>
  <si>
    <t>Libice nad Doubravou</t>
  </si>
  <si>
    <t>Libín</t>
  </si>
  <si>
    <t>Libiš</t>
  </si>
  <si>
    <t>Libišany</t>
  </si>
  <si>
    <t>Libkov</t>
  </si>
  <si>
    <t>Libkova Voda</t>
  </si>
  <si>
    <t>Libkovice pod Řípem</t>
  </si>
  <si>
    <t>Liblice</t>
  </si>
  <si>
    <t>Liblín</t>
  </si>
  <si>
    <t>Libňatov</t>
  </si>
  <si>
    <t>Libníč</t>
  </si>
  <si>
    <t>Libníkovice</t>
  </si>
  <si>
    <t>Libočany</t>
  </si>
  <si>
    <t>Libodřice</t>
  </si>
  <si>
    <t>Libochovany</t>
  </si>
  <si>
    <t>Libochovičky</t>
  </si>
  <si>
    <t>Liboměřice</t>
  </si>
  <si>
    <t>Libomyšl</t>
  </si>
  <si>
    <t>Libořice</t>
  </si>
  <si>
    <t>Liboš</t>
  </si>
  <si>
    <t>Štěpánov</t>
  </si>
  <si>
    <t>Libošovice</t>
  </si>
  <si>
    <t>Sobotka</t>
  </si>
  <si>
    <t>Libotenice</t>
  </si>
  <si>
    <t>Libotov</t>
  </si>
  <si>
    <t>Libouchec</t>
  </si>
  <si>
    <t>Libovice</t>
  </si>
  <si>
    <t>Librantice</t>
  </si>
  <si>
    <t>Libřice</t>
  </si>
  <si>
    <t>Libuň</t>
  </si>
  <si>
    <t>Libušín</t>
  </si>
  <si>
    <t>Licibořice</t>
  </si>
  <si>
    <t>Lično</t>
  </si>
  <si>
    <t>Lidečko</t>
  </si>
  <si>
    <t>Lidmaň</t>
  </si>
  <si>
    <t>Lichkov</t>
  </si>
  <si>
    <t>Lichnov</t>
  </si>
  <si>
    <t>Lichoceves</t>
  </si>
  <si>
    <t>Líně</t>
  </si>
  <si>
    <t>Zbůch</t>
  </si>
  <si>
    <t>Linhartice</t>
  </si>
  <si>
    <t>Lípa</t>
  </si>
  <si>
    <t>Lípa nad Orlicí</t>
  </si>
  <si>
    <t>Lipec</t>
  </si>
  <si>
    <t>Lipí</t>
  </si>
  <si>
    <t>Lipina</t>
  </si>
  <si>
    <t>Lipinka</t>
  </si>
  <si>
    <t>Troubelice</t>
  </si>
  <si>
    <t>Lipník</t>
  </si>
  <si>
    <t>Lipno</t>
  </si>
  <si>
    <t>Lipno nad Vltavou</t>
  </si>
  <si>
    <t>Vyšší Brod</t>
  </si>
  <si>
    <t>Lipoltice</t>
  </si>
  <si>
    <t>Lipov</t>
  </si>
  <si>
    <t>Lipová</t>
  </si>
  <si>
    <t>Lipová-lázně</t>
  </si>
  <si>
    <t>Lipovice</t>
  </si>
  <si>
    <t>Liptál</t>
  </si>
  <si>
    <t>Liptaň</t>
  </si>
  <si>
    <t>Lísek</t>
  </si>
  <si>
    <t>Lískovice</t>
  </si>
  <si>
    <t>Líský</t>
  </si>
  <si>
    <t>Lisov</t>
  </si>
  <si>
    <t>Lišany</t>
  </si>
  <si>
    <t>Lišice</t>
  </si>
  <si>
    <t>Líšina</t>
  </si>
  <si>
    <t>Líšná</t>
  </si>
  <si>
    <t>Lišnice</t>
  </si>
  <si>
    <t>Líšnice</t>
  </si>
  <si>
    <t>Líšný</t>
  </si>
  <si>
    <t>Líšťany</t>
  </si>
  <si>
    <t>Líté</t>
  </si>
  <si>
    <t>Litíč</t>
  </si>
  <si>
    <t>Litichovice</t>
  </si>
  <si>
    <t>Litoboř</t>
  </si>
  <si>
    <t>Litobratřice</t>
  </si>
  <si>
    <t>Litohlavy</t>
  </si>
  <si>
    <t>Litohoř</t>
  </si>
  <si>
    <t>Litohošť</t>
  </si>
  <si>
    <t>Litochovice</t>
  </si>
  <si>
    <t>Litostrov</t>
  </si>
  <si>
    <t>Litošice</t>
  </si>
  <si>
    <t>Litovany</t>
  </si>
  <si>
    <t>Litvínovice</t>
  </si>
  <si>
    <t>Lkáň</t>
  </si>
  <si>
    <t>Lobeč</t>
  </si>
  <si>
    <t>Lobendava</t>
  </si>
  <si>
    <t>Lobodice</t>
  </si>
  <si>
    <t>Tovačov</t>
  </si>
  <si>
    <t>Ločenice</t>
  </si>
  <si>
    <t>Lodhéřov</t>
  </si>
  <si>
    <t>Lodín</t>
  </si>
  <si>
    <t>Lochenice</t>
  </si>
  <si>
    <t>Lochousice</t>
  </si>
  <si>
    <t>Lochovice</t>
  </si>
  <si>
    <t>Loket</t>
  </si>
  <si>
    <t>Lom</t>
  </si>
  <si>
    <t>Sedlice</t>
  </si>
  <si>
    <t>Lom u Tachova</t>
  </si>
  <si>
    <t>Lomec</t>
  </si>
  <si>
    <t>Lomnička</t>
  </si>
  <si>
    <t>Lomy</t>
  </si>
  <si>
    <t>Lopeník</t>
  </si>
  <si>
    <t>Losiná</t>
  </si>
  <si>
    <t>Lošany</t>
  </si>
  <si>
    <t>Loštice</t>
  </si>
  <si>
    <t>Loucká</t>
  </si>
  <si>
    <t>Loučany</t>
  </si>
  <si>
    <t>Loučim</t>
  </si>
  <si>
    <t>Loučky</t>
  </si>
  <si>
    <t>Loučná nad Desnou</t>
  </si>
  <si>
    <t>Velké Losiny</t>
  </si>
  <si>
    <t>Loučná pod Klínovcem</t>
  </si>
  <si>
    <t>Loučovice</t>
  </si>
  <si>
    <t>Louka</t>
  </si>
  <si>
    <t>Louka u Litvínova</t>
  </si>
  <si>
    <t>Loukov</t>
  </si>
  <si>
    <t>Loukovec</t>
  </si>
  <si>
    <t>Loukovice</t>
  </si>
  <si>
    <t>Louňová</t>
  </si>
  <si>
    <t>Louňovice</t>
  </si>
  <si>
    <t>Loužnice</t>
  </si>
  <si>
    <t>Lovčice</t>
  </si>
  <si>
    <t>Lovčičky</t>
  </si>
  <si>
    <t>Lovčovice</t>
  </si>
  <si>
    <t>Lovečkovice</t>
  </si>
  <si>
    <t>Loza</t>
  </si>
  <si>
    <t>Lozice</t>
  </si>
  <si>
    <t>Lštění</t>
  </si>
  <si>
    <t>Lubě</t>
  </si>
  <si>
    <t>Luběnice</t>
  </si>
  <si>
    <t>Lubná</t>
  </si>
  <si>
    <t>Lubné</t>
  </si>
  <si>
    <t>Lubnice</t>
  </si>
  <si>
    <t>Lubník</t>
  </si>
  <si>
    <t>Luboměř</t>
  </si>
  <si>
    <t>Spálov</t>
  </si>
  <si>
    <t>Luboměř pod Strážnou</t>
  </si>
  <si>
    <t>Potštát</t>
  </si>
  <si>
    <t>Lučany nad Nisou</t>
  </si>
  <si>
    <t>Lučice</t>
  </si>
  <si>
    <t>Lučina</t>
  </si>
  <si>
    <t>Ludgeřovice</t>
  </si>
  <si>
    <t>Ludíkov</t>
  </si>
  <si>
    <t>Ludkovice</t>
  </si>
  <si>
    <t>Ludmírov</t>
  </si>
  <si>
    <t>Ludslavice</t>
  </si>
  <si>
    <t>Ludvíkov</t>
  </si>
  <si>
    <t>Ludvíkovice</t>
  </si>
  <si>
    <t>Luka</t>
  </si>
  <si>
    <t>Luká</t>
  </si>
  <si>
    <t>Lukavec u Hořic</t>
  </si>
  <si>
    <t>Lukavice</t>
  </si>
  <si>
    <t>Lukov</t>
  </si>
  <si>
    <t>Luková</t>
  </si>
  <si>
    <t>Lukovany</t>
  </si>
  <si>
    <t>Lukoveček</t>
  </si>
  <si>
    <t>Luleč</t>
  </si>
  <si>
    <t>Nemojany</t>
  </si>
  <si>
    <t>Lupenice</t>
  </si>
  <si>
    <t>Lutonina</t>
  </si>
  <si>
    <t>Lutopecny</t>
  </si>
  <si>
    <t>Lužany</t>
  </si>
  <si>
    <t>Lužce</t>
  </si>
  <si>
    <t>Luže</t>
  </si>
  <si>
    <t>Lužec nad Cidlinou</t>
  </si>
  <si>
    <t>Lužec nad Vltavou</t>
  </si>
  <si>
    <t>Luženičky</t>
  </si>
  <si>
    <t>Lužice</t>
  </si>
  <si>
    <t>Lužná</t>
  </si>
  <si>
    <t>Valašská Polanka</t>
  </si>
  <si>
    <t>Lužnice</t>
  </si>
  <si>
    <t>Lysovice</t>
  </si>
  <si>
    <t>Mackovice</t>
  </si>
  <si>
    <t>Mačkov</t>
  </si>
  <si>
    <t>Mahouš</t>
  </si>
  <si>
    <t>Machov</t>
  </si>
  <si>
    <t>Machová</t>
  </si>
  <si>
    <t>Majdalena</t>
  </si>
  <si>
    <t>Majetín</t>
  </si>
  <si>
    <t>Makotřasy</t>
  </si>
  <si>
    <t>Makov</t>
  </si>
  <si>
    <t>Malá Bystřice</t>
  </si>
  <si>
    <t>Malá Hraštice</t>
  </si>
  <si>
    <t>Nová Ves pod Pleší</t>
  </si>
  <si>
    <t>Malá Lhota</t>
  </si>
  <si>
    <t>Malá Losenice</t>
  </si>
  <si>
    <t>Malá Morava</t>
  </si>
  <si>
    <t>Malá Morávka</t>
  </si>
  <si>
    <t>Malá Roudka</t>
  </si>
  <si>
    <t>Malá Skála</t>
  </si>
  <si>
    <t>Malá Štáhle</t>
  </si>
  <si>
    <t>Malá Úpa</t>
  </si>
  <si>
    <t>Malá Veleň</t>
  </si>
  <si>
    <t>Malá Víska</t>
  </si>
  <si>
    <t>Malá Vrbka</t>
  </si>
  <si>
    <t>Malčín</t>
  </si>
  <si>
    <t>Malé Březno</t>
  </si>
  <si>
    <t>Malé Hradisko</t>
  </si>
  <si>
    <t>Malé Kyšice</t>
  </si>
  <si>
    <t>Malé Přítočno</t>
  </si>
  <si>
    <t>Malé Svatoňovice</t>
  </si>
  <si>
    <t>Malé Výkleky</t>
  </si>
  <si>
    <t>Malé Žernoseky</t>
  </si>
  <si>
    <t>Maleč</t>
  </si>
  <si>
    <t>Malečov</t>
  </si>
  <si>
    <t>Malenice</t>
  </si>
  <si>
    <t>Malenovice</t>
  </si>
  <si>
    <t>Malešov</t>
  </si>
  <si>
    <t>Malešovice</t>
  </si>
  <si>
    <t>Maletín</t>
  </si>
  <si>
    <t>Malhostovice</t>
  </si>
  <si>
    <t>Malhotice</t>
  </si>
  <si>
    <t>Malíč</t>
  </si>
  <si>
    <t>Malíkov</t>
  </si>
  <si>
    <t>Malíkovice</t>
  </si>
  <si>
    <t>Malínky</t>
  </si>
  <si>
    <t>Malinová</t>
  </si>
  <si>
    <t>Málkov</t>
  </si>
  <si>
    <t>Malonty</t>
  </si>
  <si>
    <t>Malotice</t>
  </si>
  <si>
    <t>Malovice</t>
  </si>
  <si>
    <t>Malšín</t>
  </si>
  <si>
    <t>Malšovice</t>
  </si>
  <si>
    <t>Malý Beranov</t>
  </si>
  <si>
    <t>Malý Bor</t>
  </si>
  <si>
    <t>Malý Újezd</t>
  </si>
  <si>
    <t>Mankovice</t>
  </si>
  <si>
    <t>Maňovice</t>
  </si>
  <si>
    <t>Mariánské Radčice</t>
  </si>
  <si>
    <t>Markvartice</t>
  </si>
  <si>
    <t>Stará Říše</t>
  </si>
  <si>
    <t>Markvartovice</t>
  </si>
  <si>
    <t>Maršov</t>
  </si>
  <si>
    <t>Maršov u Úpice</t>
  </si>
  <si>
    <t>Maršovice</t>
  </si>
  <si>
    <t>Martiněves</t>
  </si>
  <si>
    <t>Martinice</t>
  </si>
  <si>
    <t>Martinice u Onšova</t>
  </si>
  <si>
    <t>Martinice v Krkonoších</t>
  </si>
  <si>
    <t>Martínkov</t>
  </si>
  <si>
    <t>Martínkovice</t>
  </si>
  <si>
    <t>Mařenice</t>
  </si>
  <si>
    <t>Máslojedy</t>
  </si>
  <si>
    <t>Máslovice</t>
  </si>
  <si>
    <t>Masojedy</t>
  </si>
  <si>
    <t>Mastník</t>
  </si>
  <si>
    <t>Mašovice</t>
  </si>
  <si>
    <t>Mašťov</t>
  </si>
  <si>
    <t>Matějov</t>
  </si>
  <si>
    <t>Mazelov</t>
  </si>
  <si>
    <t>Mažice</t>
  </si>
  <si>
    <t>Mcely</t>
  </si>
  <si>
    <t>Meclov</t>
  </si>
  <si>
    <t>Mečeříž</t>
  </si>
  <si>
    <t>Mečichov</t>
  </si>
  <si>
    <t>Měčín</t>
  </si>
  <si>
    <t>Měděnec</t>
  </si>
  <si>
    <t>Medlice</t>
  </si>
  <si>
    <t>Medlov</t>
  </si>
  <si>
    <t>Medlovice</t>
  </si>
  <si>
    <t>Medonosy</t>
  </si>
  <si>
    <t>Medový Újezd</t>
  </si>
  <si>
    <t>Měchenice</t>
  </si>
  <si>
    <t>Měkynec</t>
  </si>
  <si>
    <t>Melč</t>
  </si>
  <si>
    <t>Mělčany</t>
  </si>
  <si>
    <t>Mělnické Vtelno</t>
  </si>
  <si>
    <t>Měňany</t>
  </si>
  <si>
    <t>Menhartice</t>
  </si>
  <si>
    <t>Měník</t>
  </si>
  <si>
    <t>Měnín</t>
  </si>
  <si>
    <t>Merboltice</t>
  </si>
  <si>
    <t>Měrotín</t>
  </si>
  <si>
    <t>Měrovice nad Hanou</t>
  </si>
  <si>
    <t>Měrunice</t>
  </si>
  <si>
    <t>Městečko</t>
  </si>
  <si>
    <t>Město Libavá</t>
  </si>
  <si>
    <t>Měšice</t>
  </si>
  <si>
    <t>Měšín</t>
  </si>
  <si>
    <t>Mešno</t>
  </si>
  <si>
    <t>Metylovice</t>
  </si>
  <si>
    <t>Mezholezy</t>
  </si>
  <si>
    <t>Meziboří</t>
  </si>
  <si>
    <t>Mezihoří</t>
  </si>
  <si>
    <t>Mezilečí</t>
  </si>
  <si>
    <t>Mezilesí</t>
  </si>
  <si>
    <t>Mezina</t>
  </si>
  <si>
    <t>Meziříčí</t>
  </si>
  <si>
    <t>Meziříčko</t>
  </si>
  <si>
    <t>Mezná</t>
  </si>
  <si>
    <t>Mezno</t>
  </si>
  <si>
    <t>Mezouň</t>
  </si>
  <si>
    <t>Mičovice</t>
  </si>
  <si>
    <t>Míčov-Sušice</t>
  </si>
  <si>
    <t>Michalovice</t>
  </si>
  <si>
    <t>Míchov</t>
  </si>
  <si>
    <t>Mikolajice</t>
  </si>
  <si>
    <t>Mikulášovice</t>
  </si>
  <si>
    <t>Mikulčice</t>
  </si>
  <si>
    <t>Mikuleč</t>
  </si>
  <si>
    <t>Zlaté Hory</t>
  </si>
  <si>
    <t>Mikulůvka</t>
  </si>
  <si>
    <t>Milasín</t>
  </si>
  <si>
    <t>Milavče</t>
  </si>
  <si>
    <t>Milčice</t>
  </si>
  <si>
    <t>Mileč</t>
  </si>
  <si>
    <t>Milejovice</t>
  </si>
  <si>
    <t>Milenov</t>
  </si>
  <si>
    <t>Milešín</t>
  </si>
  <si>
    <t>Milešov</t>
  </si>
  <si>
    <t>Milešovice</t>
  </si>
  <si>
    <t>Milhostov</t>
  </si>
  <si>
    <t>Nebanice</t>
  </si>
  <si>
    <t>Miličín</t>
  </si>
  <si>
    <t>Milíčov</t>
  </si>
  <si>
    <t>Milíčovice</t>
  </si>
  <si>
    <t>Milíkov</t>
  </si>
  <si>
    <t>Milínov</t>
  </si>
  <si>
    <t>Milíře</t>
  </si>
  <si>
    <t>Milonice</t>
  </si>
  <si>
    <t>Nesovice</t>
  </si>
  <si>
    <t>Miloňovice</t>
  </si>
  <si>
    <t>Milostín</t>
  </si>
  <si>
    <t>Milotice</t>
  </si>
  <si>
    <t>Milotice nad Bečvou</t>
  </si>
  <si>
    <t>Milotice nad Opavou</t>
  </si>
  <si>
    <t>Milovice</t>
  </si>
  <si>
    <t>Milovice u Hořic</t>
  </si>
  <si>
    <t>Milý</t>
  </si>
  <si>
    <t>Minice</t>
  </si>
  <si>
    <t>Mirkovice</t>
  </si>
  <si>
    <t>Miroslavské Knínice</t>
  </si>
  <si>
    <t>Mirošovice</t>
  </si>
  <si>
    <t>Mírov</t>
  </si>
  <si>
    <t>Mírová</t>
  </si>
  <si>
    <t>Mírová pod Kozákovem</t>
  </si>
  <si>
    <t>Miřejovice</t>
  </si>
  <si>
    <t>Miřetice</t>
  </si>
  <si>
    <t>Mířkov</t>
  </si>
  <si>
    <t>Miskovice</t>
  </si>
  <si>
    <t>Místo</t>
  </si>
  <si>
    <t>Mistrovice</t>
  </si>
  <si>
    <t>Mistřice</t>
  </si>
  <si>
    <t>Míškovice</t>
  </si>
  <si>
    <t>Míšov</t>
  </si>
  <si>
    <t>Mišovice</t>
  </si>
  <si>
    <t>Mladé Bříště</t>
  </si>
  <si>
    <t>Mladé Buky</t>
  </si>
  <si>
    <t>Mladecko</t>
  </si>
  <si>
    <t>Mladeč</t>
  </si>
  <si>
    <t>Mladějov</t>
  </si>
  <si>
    <t>Mladějov na Moravě</t>
  </si>
  <si>
    <t>Mladějovice</t>
  </si>
  <si>
    <t>Mladkov</t>
  </si>
  <si>
    <t>Mladoňovice</t>
  </si>
  <si>
    <t>Mladošovice</t>
  </si>
  <si>
    <t>Mladotice</t>
  </si>
  <si>
    <t>Žihle</t>
  </si>
  <si>
    <t>Mladý Smolivec</t>
  </si>
  <si>
    <t>Mlázovice</t>
  </si>
  <si>
    <t>Mlečice</t>
  </si>
  <si>
    <t>Mlékojedy</t>
  </si>
  <si>
    <t>Mlékosrby</t>
  </si>
  <si>
    <t>Mlýnské Struhadlo</t>
  </si>
  <si>
    <t>Mlýny</t>
  </si>
  <si>
    <t>Mnetěš</t>
  </si>
  <si>
    <t>Mnich</t>
  </si>
  <si>
    <t>Mnichov</t>
  </si>
  <si>
    <t>Mníšek</t>
  </si>
  <si>
    <t>Močerady</t>
  </si>
  <si>
    <t>Močovice</t>
  </si>
  <si>
    <t>Modlany</t>
  </si>
  <si>
    <t>Modletice</t>
  </si>
  <si>
    <t>Modlíkov</t>
  </si>
  <si>
    <t>Modrá</t>
  </si>
  <si>
    <t>Velehrad</t>
  </si>
  <si>
    <t>Modrá Hůrka</t>
  </si>
  <si>
    <t>Modrava</t>
  </si>
  <si>
    <t>Modřišice</t>
  </si>
  <si>
    <t>Modřovice</t>
  </si>
  <si>
    <t>Mohelnice nad Jizerou</t>
  </si>
  <si>
    <t>Mochov</t>
  </si>
  <si>
    <t>Mochtín</t>
  </si>
  <si>
    <t>Mojné</t>
  </si>
  <si>
    <t>Mokošín</t>
  </si>
  <si>
    <t>Mokrá-Horákov</t>
  </si>
  <si>
    <t>Mokré</t>
  </si>
  <si>
    <t>Mokré Lazce</t>
  </si>
  <si>
    <t>Mokrosuky</t>
  </si>
  <si>
    <t>Mokrouše</t>
  </si>
  <si>
    <t>Mokrovousy</t>
  </si>
  <si>
    <t>Mokrovraty</t>
  </si>
  <si>
    <t>Mokrý Lom</t>
  </si>
  <si>
    <t>Moldava</t>
  </si>
  <si>
    <t>Morašice</t>
  </si>
  <si>
    <t>Moravany</t>
  </si>
  <si>
    <t>Moravec</t>
  </si>
  <si>
    <t>Moravecké Pavlovice</t>
  </si>
  <si>
    <t>Moraveč</t>
  </si>
  <si>
    <t>Moravice</t>
  </si>
  <si>
    <t>Moravičany</t>
  </si>
  <si>
    <t>Morávka</t>
  </si>
  <si>
    <t>Moravské Bránice</t>
  </si>
  <si>
    <t>Moravské Knínice</t>
  </si>
  <si>
    <t>Moravské Málkovice</t>
  </si>
  <si>
    <t>Moravskoslezský Kočov</t>
  </si>
  <si>
    <t>Moravský Beroun</t>
  </si>
  <si>
    <t>Moravský Písek</t>
  </si>
  <si>
    <t>Moravský Žižkov</t>
  </si>
  <si>
    <t>Velké Bílovice</t>
  </si>
  <si>
    <t>Morkůvky</t>
  </si>
  <si>
    <t>Mořice</t>
  </si>
  <si>
    <t>Mořina</t>
  </si>
  <si>
    <t>Mořinka</t>
  </si>
  <si>
    <t>Mořkov</t>
  </si>
  <si>
    <t>Mostkovice</t>
  </si>
  <si>
    <t>Mošnov</t>
  </si>
  <si>
    <t>Mouchnice</t>
  </si>
  <si>
    <t>Mouřínov</t>
  </si>
  <si>
    <t>Moutnice</t>
  </si>
  <si>
    <t>Těšany</t>
  </si>
  <si>
    <t>Mrač</t>
  </si>
  <si>
    <t>Mrákov</t>
  </si>
  <si>
    <t>Mratín</t>
  </si>
  <si>
    <t>Mrlínek</t>
  </si>
  <si>
    <t>Mrsklesy</t>
  </si>
  <si>
    <t>Mrtník</t>
  </si>
  <si>
    <t>Mrzky</t>
  </si>
  <si>
    <t>Mříčná</t>
  </si>
  <si>
    <t>Mšecké Žehrovice</t>
  </si>
  <si>
    <t>Mukařov</t>
  </si>
  <si>
    <t>Mutěnice</t>
  </si>
  <si>
    <t>Mutěnín</t>
  </si>
  <si>
    <t>Mutkov</t>
  </si>
  <si>
    <t>Mydlovary</t>
  </si>
  <si>
    <t>Myslejovice</t>
  </si>
  <si>
    <t>Mysletice</t>
  </si>
  <si>
    <t>Mysletín</t>
  </si>
  <si>
    <t>Mysliboř</t>
  </si>
  <si>
    <t>Myslibořice</t>
  </si>
  <si>
    <t>Myslín</t>
  </si>
  <si>
    <t>Myslinka</t>
  </si>
  <si>
    <t>Myslkovice</t>
  </si>
  <si>
    <t>Mysločovice</t>
  </si>
  <si>
    <t>Myslovice</t>
  </si>
  <si>
    <t>Myštěves</t>
  </si>
  <si>
    <t>Myštice</t>
  </si>
  <si>
    <t>Mžany</t>
  </si>
  <si>
    <t>Nabočany</t>
  </si>
  <si>
    <t>Načeradec</t>
  </si>
  <si>
    <t>Načešice</t>
  </si>
  <si>
    <t>Nadějkov</t>
  </si>
  <si>
    <t>Nadějov</t>
  </si>
  <si>
    <t>Nadryby</t>
  </si>
  <si>
    <t>Nahořany</t>
  </si>
  <si>
    <t>Nahošovice</t>
  </si>
  <si>
    <t>Náklo</t>
  </si>
  <si>
    <t>Nákří</t>
  </si>
  <si>
    <t>Naloučany</t>
  </si>
  <si>
    <t>Nalžovice</t>
  </si>
  <si>
    <t>Nárameč</t>
  </si>
  <si>
    <t>Narysov</t>
  </si>
  <si>
    <t>Násedlovice</t>
  </si>
  <si>
    <t>Žarošice</t>
  </si>
  <si>
    <t>Našiměřice</t>
  </si>
  <si>
    <t>Návojná</t>
  </si>
  <si>
    <t>Nedašov</t>
  </si>
  <si>
    <t>Nebahovy</t>
  </si>
  <si>
    <t>Nebílovy</t>
  </si>
  <si>
    <t>Nebovidy</t>
  </si>
  <si>
    <t>Střelice</t>
  </si>
  <si>
    <t>Nebřehovice</t>
  </si>
  <si>
    <t>Nebužely</t>
  </si>
  <si>
    <t>Nečtiny</t>
  </si>
  <si>
    <t>Nedabyle</t>
  </si>
  <si>
    <t>Nedakonice</t>
  </si>
  <si>
    <t>Polešovice</t>
  </si>
  <si>
    <t>Nedašova Lhota</t>
  </si>
  <si>
    <t>Neděliště</t>
  </si>
  <si>
    <t>Nedomice</t>
  </si>
  <si>
    <t>Nedrahovice</t>
  </si>
  <si>
    <t>Nedvězí</t>
  </si>
  <si>
    <t>Nehodiv</t>
  </si>
  <si>
    <t>Nehvizdy</t>
  </si>
  <si>
    <t>Nechvalice</t>
  </si>
  <si>
    <t>Nechvalín</t>
  </si>
  <si>
    <t>Nejepín</t>
  </si>
  <si>
    <t>Nekmíř</t>
  </si>
  <si>
    <t>Nekoř</t>
  </si>
  <si>
    <t>Nekvasovy</t>
  </si>
  <si>
    <t>Nelahozeves</t>
  </si>
  <si>
    <t>Nelepeč-Žernůvka</t>
  </si>
  <si>
    <t>Nelešovice</t>
  </si>
  <si>
    <t>Nemanice</t>
  </si>
  <si>
    <t>Němčany</t>
  </si>
  <si>
    <t>Němčice</t>
  </si>
  <si>
    <t>Němčičky</t>
  </si>
  <si>
    <t>Němčovice</t>
  </si>
  <si>
    <t>Němětice</t>
  </si>
  <si>
    <t>Nemile</t>
  </si>
  <si>
    <t>Nemochovice</t>
  </si>
  <si>
    <t>Nemojov</t>
  </si>
  <si>
    <t>Nemotice</t>
  </si>
  <si>
    <t>Nemyčeves</t>
  </si>
  <si>
    <t>Nemyslovice</t>
  </si>
  <si>
    <t>Nemyšl</t>
  </si>
  <si>
    <t>Nenačovice</t>
  </si>
  <si>
    <t>Nenkovice</t>
  </si>
  <si>
    <t>Neplachov</t>
  </si>
  <si>
    <t>Neplachovice</t>
  </si>
  <si>
    <t>Nepolisy</t>
  </si>
  <si>
    <t>Nepoměřice</t>
  </si>
  <si>
    <t>Nepomyšl</t>
  </si>
  <si>
    <t>Neprobylice</t>
  </si>
  <si>
    <t>Nepřevázka</t>
  </si>
  <si>
    <t>Neratov</t>
  </si>
  <si>
    <t>Nerestce</t>
  </si>
  <si>
    <t>Neslovice</t>
  </si>
  <si>
    <t>Nespeky</t>
  </si>
  <si>
    <t>Nestrašovice</t>
  </si>
  <si>
    <t>Nesuchyně</t>
  </si>
  <si>
    <t>Nesvačilka</t>
  </si>
  <si>
    <t>Nesvačily</t>
  </si>
  <si>
    <t>Netín</t>
  </si>
  <si>
    <t>Netřebice</t>
  </si>
  <si>
    <t>Velešín</t>
  </si>
  <si>
    <t>Netunice</t>
  </si>
  <si>
    <t>Netvořice</t>
  </si>
  <si>
    <t>Neubuz</t>
  </si>
  <si>
    <t>Neuměř</t>
  </si>
  <si>
    <t>Neuměřice</t>
  </si>
  <si>
    <t>Neumětely</t>
  </si>
  <si>
    <t>Neurazy</t>
  </si>
  <si>
    <t>Žinkovy</t>
  </si>
  <si>
    <t>Neustupov</t>
  </si>
  <si>
    <t>Nevcehle</t>
  </si>
  <si>
    <t>Neveklovice</t>
  </si>
  <si>
    <t>Nevězice</t>
  </si>
  <si>
    <t>Nevid</t>
  </si>
  <si>
    <t>Nevojice</t>
  </si>
  <si>
    <t>Nevolice</t>
  </si>
  <si>
    <t>Nevratice</t>
  </si>
  <si>
    <t>Nevřeň</t>
  </si>
  <si>
    <t>Nezabudice</t>
  </si>
  <si>
    <t>Nezabylice</t>
  </si>
  <si>
    <t>Nezbavětice</t>
  </si>
  <si>
    <t>Šťáhlavy</t>
  </si>
  <si>
    <t>Nezdenice</t>
  </si>
  <si>
    <t>Šumice</t>
  </si>
  <si>
    <t>Nezdice</t>
  </si>
  <si>
    <t>Nezdice na Šumavě</t>
  </si>
  <si>
    <t>Nezdřev</t>
  </si>
  <si>
    <t>Nicov</t>
  </si>
  <si>
    <t>Stachy</t>
  </si>
  <si>
    <t>Nihošovice</t>
  </si>
  <si>
    <t>Níhov</t>
  </si>
  <si>
    <t>Nikolčice</t>
  </si>
  <si>
    <t>Šitbořice</t>
  </si>
  <si>
    <t>Niměřice</t>
  </si>
  <si>
    <t>Nimpšov</t>
  </si>
  <si>
    <t>Nišovice</t>
  </si>
  <si>
    <t>Nítkovice</t>
  </si>
  <si>
    <t>Niva</t>
  </si>
  <si>
    <t>Nivnice</t>
  </si>
  <si>
    <t>Nižbor</t>
  </si>
  <si>
    <t>Nížkov</t>
  </si>
  <si>
    <t>Nížkovice</t>
  </si>
  <si>
    <t>Nižní Lhoty</t>
  </si>
  <si>
    <t>Norberčany</t>
  </si>
  <si>
    <t>Nosálov</t>
  </si>
  <si>
    <t>Nosislav</t>
  </si>
  <si>
    <t>Nošovice</t>
  </si>
  <si>
    <t>Nová Buková</t>
  </si>
  <si>
    <t>Nová Dědina</t>
  </si>
  <si>
    <t>Nová Hradečná</t>
  </si>
  <si>
    <t>Nová Lhota</t>
  </si>
  <si>
    <t>Nová Olešná</t>
  </si>
  <si>
    <t>Nová Paka</t>
  </si>
  <si>
    <t>Nová Pec</t>
  </si>
  <si>
    <t>Nová Pláň</t>
  </si>
  <si>
    <t>Nová Sídla</t>
  </si>
  <si>
    <t>Nová Telib</t>
  </si>
  <si>
    <t>Nová Ves</t>
  </si>
  <si>
    <t>Nová Ves I</t>
  </si>
  <si>
    <t>Nová Ves nad Lužnicí</t>
  </si>
  <si>
    <t>Nová Ves nad Nisou</t>
  </si>
  <si>
    <t>Nová Ves nad Popelkou</t>
  </si>
  <si>
    <t>Nová Ves u Bakova</t>
  </si>
  <si>
    <t>Nová Ves u Chotěboře</t>
  </si>
  <si>
    <t>Nová Ves u Chýnova</t>
  </si>
  <si>
    <t>Nová Ves u Jarošova</t>
  </si>
  <si>
    <t>Nová Ves u Leštiny</t>
  </si>
  <si>
    <t>Nová Ves u Mladé Vožice</t>
  </si>
  <si>
    <t>Nová Ves u Nového Města na Moravě</t>
  </si>
  <si>
    <t>Nová Ves u Světlé</t>
  </si>
  <si>
    <t>Nová Ves v Horách</t>
  </si>
  <si>
    <t>Nové Bránice</t>
  </si>
  <si>
    <t>Nové Hamry</t>
  </si>
  <si>
    <t>Nové Heřminovy</t>
  </si>
  <si>
    <t>Nové Hutě</t>
  </si>
  <si>
    <t>Nové Lublice</t>
  </si>
  <si>
    <t>Nové Město</t>
  </si>
  <si>
    <t>Nové Mitrovice</t>
  </si>
  <si>
    <t>Nové Sady</t>
  </si>
  <si>
    <t>Nové Sedlice</t>
  </si>
  <si>
    <t>Nové Sedlo</t>
  </si>
  <si>
    <t>Nové Syrovice</t>
  </si>
  <si>
    <t>Noviny pod Ralskem</t>
  </si>
  <si>
    <t>Novosedlice</t>
  </si>
  <si>
    <t>Proboštov</t>
  </si>
  <si>
    <t>Novosedly</t>
  </si>
  <si>
    <t>Novosedly nad Nežárkou</t>
  </si>
  <si>
    <t>Nový Dům</t>
  </si>
  <si>
    <t>Nový Dvůr</t>
  </si>
  <si>
    <t>Nový Hrozenkov</t>
  </si>
  <si>
    <t>Nový Jáchymov</t>
  </si>
  <si>
    <t>Nový Jimramov</t>
  </si>
  <si>
    <t>Nový Kostel</t>
  </si>
  <si>
    <t>Nový Kramolín</t>
  </si>
  <si>
    <t>Nový Malín</t>
  </si>
  <si>
    <t>Nový Oldřichov</t>
  </si>
  <si>
    <t>Nový Ples</t>
  </si>
  <si>
    <t>Nový Poddvorov</t>
  </si>
  <si>
    <t>Nový Přerov</t>
  </si>
  <si>
    <t>Nový Rychnov</t>
  </si>
  <si>
    <t>Nový Šaldorf-Sedlešovice</t>
  </si>
  <si>
    <t>Nový Telečkov</t>
  </si>
  <si>
    <t>Nový Vestec</t>
  </si>
  <si>
    <t>Nučice</t>
  </si>
  <si>
    <t>Nupaky</t>
  </si>
  <si>
    <t>Nýdek</t>
  </si>
  <si>
    <t>Nyklovice</t>
  </si>
  <si>
    <t>Rovečné</t>
  </si>
  <si>
    <t>Nýrov</t>
  </si>
  <si>
    <t>Občov</t>
  </si>
  <si>
    <t>Obědkovice</t>
  </si>
  <si>
    <t>Obědovice</t>
  </si>
  <si>
    <t>Obora</t>
  </si>
  <si>
    <t>Oborná</t>
  </si>
  <si>
    <t>Obory</t>
  </si>
  <si>
    <t>Obořiště</t>
  </si>
  <si>
    <t>Obrnice</t>
  </si>
  <si>
    <t>Obrubce</t>
  </si>
  <si>
    <t>Obruby</t>
  </si>
  <si>
    <t>Obříství</t>
  </si>
  <si>
    <t>Obyčtov</t>
  </si>
  <si>
    <t>Obytce</t>
  </si>
  <si>
    <t>Ocmanice</t>
  </si>
  <si>
    <t>Očelice</t>
  </si>
  <si>
    <t>Očihov</t>
  </si>
  <si>
    <t>Odrava</t>
  </si>
  <si>
    <t>Odrovice</t>
  </si>
  <si>
    <t>Odřepsy</t>
  </si>
  <si>
    <t>Odunec</t>
  </si>
  <si>
    <t>Ohaře</t>
  </si>
  <si>
    <t>Ohařice</t>
  </si>
  <si>
    <t>Ohaveč</t>
  </si>
  <si>
    <t>Ohníč</t>
  </si>
  <si>
    <t>Ohnišov</t>
  </si>
  <si>
    <t>Ohnišťany</t>
  </si>
  <si>
    <t>Smidary</t>
  </si>
  <si>
    <t>Ohrazenice</t>
  </si>
  <si>
    <t>Ohrobec</t>
  </si>
  <si>
    <t>Ohrozim</t>
  </si>
  <si>
    <t>Ochoz</t>
  </si>
  <si>
    <t>Ochoz u Brna</t>
  </si>
  <si>
    <t>Ochoz u Tišnova</t>
  </si>
  <si>
    <t>Okarec</t>
  </si>
  <si>
    <t>Okna</t>
  </si>
  <si>
    <t>Okoř</t>
  </si>
  <si>
    <t>Okounov</t>
  </si>
  <si>
    <t>Perštejn</t>
  </si>
  <si>
    <t>Okrouhlá</t>
  </si>
  <si>
    <t>Okrouhlá Radouň</t>
  </si>
  <si>
    <t>Okrouhlice</t>
  </si>
  <si>
    <t>Okrouhlička</t>
  </si>
  <si>
    <t>Štoky</t>
  </si>
  <si>
    <t>Okrouhlo</t>
  </si>
  <si>
    <t>Okřesaneč</t>
  </si>
  <si>
    <t>Okřešice</t>
  </si>
  <si>
    <t>Okřínek</t>
  </si>
  <si>
    <t>Olbramice</t>
  </si>
  <si>
    <t>Olbramkostel</t>
  </si>
  <si>
    <t>Olbramov</t>
  </si>
  <si>
    <t>Oldřichov</t>
  </si>
  <si>
    <t>Oldřichov v Hájích</t>
  </si>
  <si>
    <t>Oldřichovice</t>
  </si>
  <si>
    <t>Oldřiš</t>
  </si>
  <si>
    <t>Oldřišov</t>
  </si>
  <si>
    <t>Oleksovice</t>
  </si>
  <si>
    <t>Olešenka</t>
  </si>
  <si>
    <t>Oleška</t>
  </si>
  <si>
    <t>Oleško</t>
  </si>
  <si>
    <t>Olešná</t>
  </si>
  <si>
    <t>Olešnice v Orlických horách</t>
  </si>
  <si>
    <t>Olešník</t>
  </si>
  <si>
    <t>Olomučany</t>
  </si>
  <si>
    <t>Oloví</t>
  </si>
  <si>
    <t>Olovnice</t>
  </si>
  <si>
    <t>Olšany</t>
  </si>
  <si>
    <t>Olšany u Prostějova</t>
  </si>
  <si>
    <t>Olší</t>
  </si>
  <si>
    <t>Olšovec</t>
  </si>
  <si>
    <t>Olšovice</t>
  </si>
  <si>
    <t>Omice</t>
  </si>
  <si>
    <t>Troubsko</t>
  </si>
  <si>
    <t>Omlenice</t>
  </si>
  <si>
    <t>Ondratice</t>
  </si>
  <si>
    <t>Ondřejov</t>
  </si>
  <si>
    <t>Onomyšl</t>
  </si>
  <si>
    <t>Onšov</t>
  </si>
  <si>
    <t>Opařany</t>
  </si>
  <si>
    <t>Opatov</t>
  </si>
  <si>
    <t>Opatovec</t>
  </si>
  <si>
    <t>Opatovice I</t>
  </si>
  <si>
    <t>Opatovice nad Labem</t>
  </si>
  <si>
    <t>Oplany</t>
  </si>
  <si>
    <t>Oplocany</t>
  </si>
  <si>
    <t>Oplot</t>
  </si>
  <si>
    <t>Opočnice</t>
  </si>
  <si>
    <t>Opolany</t>
  </si>
  <si>
    <t>Oponešice</t>
  </si>
  <si>
    <t>Oprostovice</t>
  </si>
  <si>
    <t>Oráčov</t>
  </si>
  <si>
    <t>Orel</t>
  </si>
  <si>
    <t>Orlické Podhůří</t>
  </si>
  <si>
    <t>Orlické Záhoří</t>
  </si>
  <si>
    <t>Orličky</t>
  </si>
  <si>
    <t>Orlovice</t>
  </si>
  <si>
    <t>Ořech</t>
  </si>
  <si>
    <t>Ořechov</t>
  </si>
  <si>
    <t>Osečany</t>
  </si>
  <si>
    <t>Oseček</t>
  </si>
  <si>
    <t>Osečnice</t>
  </si>
  <si>
    <t>Osek nad Bečvou</t>
  </si>
  <si>
    <t>Oselce</t>
  </si>
  <si>
    <t>Osice</t>
  </si>
  <si>
    <t>Osíčko</t>
  </si>
  <si>
    <t>Osičky</t>
  </si>
  <si>
    <t>Osík</t>
  </si>
  <si>
    <t>Osiky</t>
  </si>
  <si>
    <t>Oskava</t>
  </si>
  <si>
    <t>Oslavice</t>
  </si>
  <si>
    <t>Oslavička</t>
  </si>
  <si>
    <t>Oslnovice</t>
  </si>
  <si>
    <t>Oslov</t>
  </si>
  <si>
    <t>Zvíkovské Podhradí</t>
  </si>
  <si>
    <t>Osov</t>
  </si>
  <si>
    <t>Osové</t>
  </si>
  <si>
    <t>Ostašov</t>
  </si>
  <si>
    <t>Ostopovice</t>
  </si>
  <si>
    <t>Ostrá</t>
  </si>
  <si>
    <t>Ostrata</t>
  </si>
  <si>
    <t>Ostrolovský Újezd</t>
  </si>
  <si>
    <t>Ostrov nad Oslavou</t>
  </si>
  <si>
    <t>Ostrov u Bezdružic</t>
  </si>
  <si>
    <t>Ostrov u Macochy</t>
  </si>
  <si>
    <t>Ostrovačice</t>
  </si>
  <si>
    <t>Ostrovánky</t>
  </si>
  <si>
    <t>Ostrovec</t>
  </si>
  <si>
    <t>Ostrovec-Lhotka</t>
  </si>
  <si>
    <t>Ostrožská Lhota</t>
  </si>
  <si>
    <t>Uherský Ostroh</t>
  </si>
  <si>
    <t>Ostrožská Nová Ves</t>
  </si>
  <si>
    <t>Ostružná</t>
  </si>
  <si>
    <t>Ostružno</t>
  </si>
  <si>
    <t>Ostředek</t>
  </si>
  <si>
    <t>Ostřešany</t>
  </si>
  <si>
    <t>Ostřetice</t>
  </si>
  <si>
    <t>Ostřetín</t>
  </si>
  <si>
    <t>Osvračín</t>
  </si>
  <si>
    <t>Ošelín</t>
  </si>
  <si>
    <t>Otaslavice</t>
  </si>
  <si>
    <t>Otěšice</t>
  </si>
  <si>
    <t>Otice</t>
  </si>
  <si>
    <t>Otín</t>
  </si>
  <si>
    <t>Otinoves</t>
  </si>
  <si>
    <t>Otmarov</t>
  </si>
  <si>
    <t>Otmíče</t>
  </si>
  <si>
    <t>Otov</t>
  </si>
  <si>
    <t>Otovice</t>
  </si>
  <si>
    <t>Otradov</t>
  </si>
  <si>
    <t>Otročín</t>
  </si>
  <si>
    <t>Otročiněves</t>
  </si>
  <si>
    <t>Otvice</t>
  </si>
  <si>
    <t>Otvovice</t>
  </si>
  <si>
    <t>Ouběnice</t>
  </si>
  <si>
    <t>Oucmanice</t>
  </si>
  <si>
    <t>Oudoleň</t>
  </si>
  <si>
    <t>Ovčáry</t>
  </si>
  <si>
    <t>Ovesná Lhota</t>
  </si>
  <si>
    <t>Ovesné Kladruby</t>
  </si>
  <si>
    <t>Oznice</t>
  </si>
  <si>
    <t>Paběnice</t>
  </si>
  <si>
    <t>Paceřice</t>
  </si>
  <si>
    <t>Pacetluky</t>
  </si>
  <si>
    <t>Pačlavice</t>
  </si>
  <si>
    <t>Páleč</t>
  </si>
  <si>
    <t>Palkovice</t>
  </si>
  <si>
    <t>Palonín</t>
  </si>
  <si>
    <t>Pálovice</t>
  </si>
  <si>
    <t>Pamětice</t>
  </si>
  <si>
    <t>Panenská Rozsíčka</t>
  </si>
  <si>
    <t>Panenské Břežany</t>
  </si>
  <si>
    <t>Panoší Újezd</t>
  </si>
  <si>
    <t>Panské Dubenky</t>
  </si>
  <si>
    <t>Paračov</t>
  </si>
  <si>
    <t>Paršovice</t>
  </si>
  <si>
    <t>Partutovice</t>
  </si>
  <si>
    <t>Pařezov</t>
  </si>
  <si>
    <t>Pasečnice</t>
  </si>
  <si>
    <t>Paseka</t>
  </si>
  <si>
    <t>Paseky</t>
  </si>
  <si>
    <t>Protivín</t>
  </si>
  <si>
    <t>Paseky nad Jizerou</t>
  </si>
  <si>
    <t>Paskov</t>
  </si>
  <si>
    <t>Pasohlávky</t>
  </si>
  <si>
    <t>Pastuchovice</t>
  </si>
  <si>
    <t>Pastviny</t>
  </si>
  <si>
    <t>Pašinka</t>
  </si>
  <si>
    <t>Pašovice</t>
  </si>
  <si>
    <t>Prakšice</t>
  </si>
  <si>
    <t>Pátek</t>
  </si>
  <si>
    <t>Patokryje</t>
  </si>
  <si>
    <t>Pavlice</t>
  </si>
  <si>
    <t>Pavlíkov</t>
  </si>
  <si>
    <t>Pavlínov</t>
  </si>
  <si>
    <t>Pavlov</t>
  </si>
  <si>
    <t>Pavlovice</t>
  </si>
  <si>
    <t>Pavlovice u Kojetína</t>
  </si>
  <si>
    <t>Pavlovice u Přerova</t>
  </si>
  <si>
    <t>Pazderna</t>
  </si>
  <si>
    <t>Pec</t>
  </si>
  <si>
    <t>Pec pod Sněžkou</t>
  </si>
  <si>
    <t>Pecka</t>
  </si>
  <si>
    <t>Peč</t>
  </si>
  <si>
    <t>Pečice</t>
  </si>
  <si>
    <t>Pěčice</t>
  </si>
  <si>
    <t>Pěčín</t>
  </si>
  <si>
    <t>Pěčnov</t>
  </si>
  <si>
    <t>Pelechy</t>
  </si>
  <si>
    <t>Pěnčín</t>
  </si>
  <si>
    <t>Perálec</t>
  </si>
  <si>
    <t>Perná</t>
  </si>
  <si>
    <t>Pernštejnské Jestřabí</t>
  </si>
  <si>
    <t>Pertoltice</t>
  </si>
  <si>
    <t>Pertoltice pod Ralskem</t>
  </si>
  <si>
    <t>Peruc</t>
  </si>
  <si>
    <t>Peřimov</t>
  </si>
  <si>
    <t>Pesvice</t>
  </si>
  <si>
    <t>Pětihosty</t>
  </si>
  <si>
    <t>Pětikozly</t>
  </si>
  <si>
    <t>Pětipsy</t>
  </si>
  <si>
    <t>Petkovy</t>
  </si>
  <si>
    <t>Petráveč</t>
  </si>
  <si>
    <t>Petrohrad</t>
  </si>
  <si>
    <t>Petroupim</t>
  </si>
  <si>
    <t>Petrov</t>
  </si>
  <si>
    <t>Rohatec</t>
  </si>
  <si>
    <t>Strážnice</t>
  </si>
  <si>
    <t>Petrov nad Desnou</t>
  </si>
  <si>
    <t>Sloup</t>
  </si>
  <si>
    <t>Petrovice I</t>
  </si>
  <si>
    <t>Petrovice II</t>
  </si>
  <si>
    <t>Petrovice u Karviné</t>
  </si>
  <si>
    <t>Petrovice u Sušice</t>
  </si>
  <si>
    <t>Petrovičky</t>
  </si>
  <si>
    <t>Petrůvka</t>
  </si>
  <si>
    <t>Petrůvky</t>
  </si>
  <si>
    <t>Petříkov</t>
  </si>
  <si>
    <t>Petřvald</t>
  </si>
  <si>
    <t>Pchery</t>
  </si>
  <si>
    <t>Pičín</t>
  </si>
  <si>
    <t>Pikárec</t>
  </si>
  <si>
    <t>Pila</t>
  </si>
  <si>
    <t>Pilníkov</t>
  </si>
  <si>
    <t>Písařov</t>
  </si>
  <si>
    <t>Písečná</t>
  </si>
  <si>
    <t>Písečné</t>
  </si>
  <si>
    <t>Písková Lhota</t>
  </si>
  <si>
    <t>Pístina</t>
  </si>
  <si>
    <t>Písty</t>
  </si>
  <si>
    <t>Píšťany</t>
  </si>
  <si>
    <t>Pištín</t>
  </si>
  <si>
    <t>Pitín</t>
  </si>
  <si>
    <t>Pivín</t>
  </si>
  <si>
    <t>Pivkovice</t>
  </si>
  <si>
    <t>Plaňany</t>
  </si>
  <si>
    <t>Plandry</t>
  </si>
  <si>
    <t>Pláně</t>
  </si>
  <si>
    <t>Plav</t>
  </si>
  <si>
    <t>Plaveč</t>
  </si>
  <si>
    <t>Plavsko</t>
  </si>
  <si>
    <t>Plavy</t>
  </si>
  <si>
    <t>Plazy</t>
  </si>
  <si>
    <t>Plenkovice</t>
  </si>
  <si>
    <t>Plesná</t>
  </si>
  <si>
    <t>Pleše</t>
  </si>
  <si>
    <t>Plešnice</t>
  </si>
  <si>
    <t>Pletený Újezd</t>
  </si>
  <si>
    <t>Plch</t>
  </si>
  <si>
    <t>Plchov</t>
  </si>
  <si>
    <t>Plchovice</t>
  </si>
  <si>
    <t>Plískov</t>
  </si>
  <si>
    <t>Ploskovice</t>
  </si>
  <si>
    <t>Pluhův Žďár</t>
  </si>
  <si>
    <t>Plužná</t>
  </si>
  <si>
    <t>Pnětluky</t>
  </si>
  <si>
    <t>Pňovany</t>
  </si>
  <si>
    <t>Pňovice</t>
  </si>
  <si>
    <t>Pňov-Předhradí</t>
  </si>
  <si>
    <t>Poběžovice u Holic</t>
  </si>
  <si>
    <t>Poběžovice u Přelouče</t>
  </si>
  <si>
    <t>Pocinovice</t>
  </si>
  <si>
    <t>Počaply</t>
  </si>
  <si>
    <t>Počedělice</t>
  </si>
  <si>
    <t>Počenice-Tetětice</t>
  </si>
  <si>
    <t>Počepice</t>
  </si>
  <si>
    <t>Počítky</t>
  </si>
  <si>
    <t>Podbořanský Rohozec</t>
  </si>
  <si>
    <t>Podbrdy</t>
  </si>
  <si>
    <t>Podbřezí</t>
  </si>
  <si>
    <t>Podbřežice</t>
  </si>
  <si>
    <t>Poděšín</t>
  </si>
  <si>
    <t>Poděvousy</t>
  </si>
  <si>
    <t>Podhorní Újezd a Vojice</t>
  </si>
  <si>
    <t>Podhořany u Ronova</t>
  </si>
  <si>
    <t>Podhradí</t>
  </si>
  <si>
    <t>Podhradí nad Dyjí</t>
  </si>
  <si>
    <t>Podhradní Lhota</t>
  </si>
  <si>
    <t>Podivice</t>
  </si>
  <si>
    <t>Podivín</t>
  </si>
  <si>
    <t>Podkopná Lhota</t>
  </si>
  <si>
    <t>Trnava</t>
  </si>
  <si>
    <t>Podlesí</t>
  </si>
  <si>
    <t>Podlešín</t>
  </si>
  <si>
    <t>Podluhy</t>
  </si>
  <si>
    <t>Podmoklany</t>
  </si>
  <si>
    <t>Podmokly</t>
  </si>
  <si>
    <t>Podmoky</t>
  </si>
  <si>
    <t>Podmolí</t>
  </si>
  <si>
    <t>Podmyče</t>
  </si>
  <si>
    <t>Podolanka</t>
  </si>
  <si>
    <t>Podolí</t>
  </si>
  <si>
    <t>Podolí I</t>
  </si>
  <si>
    <t>Podomí</t>
  </si>
  <si>
    <t>Podsedice</t>
  </si>
  <si>
    <t>Podůlšany</t>
  </si>
  <si>
    <t>Podůlší</t>
  </si>
  <si>
    <t>Podveky</t>
  </si>
  <si>
    <t>Pohled</t>
  </si>
  <si>
    <t>Pohleď</t>
  </si>
  <si>
    <t>Pohledy</t>
  </si>
  <si>
    <t>Pohnánec</t>
  </si>
  <si>
    <t>Pohnání</t>
  </si>
  <si>
    <t>Pohorovice</t>
  </si>
  <si>
    <t>Pohorská Ves</t>
  </si>
  <si>
    <t>Pohoří</t>
  </si>
  <si>
    <t>Pochvalov</t>
  </si>
  <si>
    <t>Pojbuky</t>
  </si>
  <si>
    <t>Pokojov</t>
  </si>
  <si>
    <t>Pokojovice</t>
  </si>
  <si>
    <t>Pokřikov</t>
  </si>
  <si>
    <t>Polánka</t>
  </si>
  <si>
    <t>Poleň</t>
  </si>
  <si>
    <t>Polerady</t>
  </si>
  <si>
    <t>Polesí</t>
  </si>
  <si>
    <t>Polevsko</t>
  </si>
  <si>
    <t>Poličná</t>
  </si>
  <si>
    <t>Polkovice</t>
  </si>
  <si>
    <t>Polná na Šumavě</t>
  </si>
  <si>
    <t>Polní Chrčice</t>
  </si>
  <si>
    <t>Polní Voděrady</t>
  </si>
  <si>
    <t>Polnička</t>
  </si>
  <si>
    <t>Polom</t>
  </si>
  <si>
    <t>Polomí</t>
  </si>
  <si>
    <t>Polště</t>
  </si>
  <si>
    <t>Pomezí</t>
  </si>
  <si>
    <t>Pomezí nad Ohří</t>
  </si>
  <si>
    <t>Ponědraž</t>
  </si>
  <si>
    <t>Ponědrážka</t>
  </si>
  <si>
    <t>Ponětovice</t>
  </si>
  <si>
    <t>Popelín</t>
  </si>
  <si>
    <t>Popice</t>
  </si>
  <si>
    <t>Popovice</t>
  </si>
  <si>
    <t>Popovičky</t>
  </si>
  <si>
    <t>Popůvky</t>
  </si>
  <si>
    <t>Poříčany</t>
  </si>
  <si>
    <t>Poříčí nad Sázavou</t>
  </si>
  <si>
    <t>Poříčí u Litomyšle</t>
  </si>
  <si>
    <t>Postřekov</t>
  </si>
  <si>
    <t>Postřelmůvek</t>
  </si>
  <si>
    <t>Postřižín</t>
  </si>
  <si>
    <t>Postupice</t>
  </si>
  <si>
    <t>Pošná</t>
  </si>
  <si>
    <t>Poštovice</t>
  </si>
  <si>
    <t>Poteč</t>
  </si>
  <si>
    <t>Potěhy</t>
  </si>
  <si>
    <t>Potštejn</t>
  </si>
  <si>
    <t>Potůčky</t>
  </si>
  <si>
    <t>Potvorov</t>
  </si>
  <si>
    <t>Poustka</t>
  </si>
  <si>
    <t>Pouzdřany</t>
  </si>
  <si>
    <t>Povrly</t>
  </si>
  <si>
    <t>Pozďatín</t>
  </si>
  <si>
    <t>Pozděchov</t>
  </si>
  <si>
    <t>Pozdeň</t>
  </si>
  <si>
    <t>Pozlovice</t>
  </si>
  <si>
    <t>Prace</t>
  </si>
  <si>
    <t>Pracejovice</t>
  </si>
  <si>
    <t>Prackovice nad Labem</t>
  </si>
  <si>
    <t>Práče</t>
  </si>
  <si>
    <t>Prádlo</t>
  </si>
  <si>
    <t>Prachovice</t>
  </si>
  <si>
    <t>Prameny</t>
  </si>
  <si>
    <t>Prasek</t>
  </si>
  <si>
    <t>Prasklice</t>
  </si>
  <si>
    <t>Praskolesy</t>
  </si>
  <si>
    <t>Prášily</t>
  </si>
  <si>
    <t>Pravčice</t>
  </si>
  <si>
    <t>Pravice</t>
  </si>
  <si>
    <t>Pravlov</t>
  </si>
  <si>
    <t>Pravonín</t>
  </si>
  <si>
    <t>Pravy</t>
  </si>
  <si>
    <t>Pražmo</t>
  </si>
  <si>
    <t>Prlov</t>
  </si>
  <si>
    <t>Probulov</t>
  </si>
  <si>
    <t>Prodašice</t>
  </si>
  <si>
    <t>Prokopov</t>
  </si>
  <si>
    <t>Proruby</t>
  </si>
  <si>
    <t>Proseč pod Ještědem</t>
  </si>
  <si>
    <t>Proseč pod Křemešníkem</t>
  </si>
  <si>
    <t>Prosečné</t>
  </si>
  <si>
    <t>Prosenice</t>
  </si>
  <si>
    <t>Prosenická Lhota</t>
  </si>
  <si>
    <t>Prosetín</t>
  </si>
  <si>
    <t>Prosíčka</t>
  </si>
  <si>
    <t>Prostějovičky</t>
  </si>
  <si>
    <t>Prostiboř</t>
  </si>
  <si>
    <t>Prostřední Bečva</t>
  </si>
  <si>
    <t>Prostřední Poříčí</t>
  </si>
  <si>
    <t>Provodín</t>
  </si>
  <si>
    <t>Provodov</t>
  </si>
  <si>
    <t>Provodovice</t>
  </si>
  <si>
    <t>Provodov-Šonov</t>
  </si>
  <si>
    <t>Prštice</t>
  </si>
  <si>
    <t>Průhonice</t>
  </si>
  <si>
    <t>Prusice</t>
  </si>
  <si>
    <t>Prusinovice</t>
  </si>
  <si>
    <t>Prusy-Boškůvky</t>
  </si>
  <si>
    <t>Prysk</t>
  </si>
  <si>
    <t>Pržno</t>
  </si>
  <si>
    <t>Přáslavice</t>
  </si>
  <si>
    <t>Přeborov</t>
  </si>
  <si>
    <t>Přebuz</t>
  </si>
  <si>
    <t>Přeckov</t>
  </si>
  <si>
    <t>Předboj</t>
  </si>
  <si>
    <t>Předenice</t>
  </si>
  <si>
    <t>Předhradí</t>
  </si>
  <si>
    <t>Předín</t>
  </si>
  <si>
    <t>Předklášteří</t>
  </si>
  <si>
    <t>Předměřice nad Jizerou</t>
  </si>
  <si>
    <t>Předměřice nad Labem</t>
  </si>
  <si>
    <t>Předmíř</t>
  </si>
  <si>
    <t>Přední Výtoň</t>
  </si>
  <si>
    <t>Přední Zborovice</t>
  </si>
  <si>
    <t>Předotice</t>
  </si>
  <si>
    <t>Předslav</t>
  </si>
  <si>
    <t>Předslavice</t>
  </si>
  <si>
    <t>Přehořov</t>
  </si>
  <si>
    <t>Přehvozdí</t>
  </si>
  <si>
    <t>Přehýšov</t>
  </si>
  <si>
    <t>Přechovice</t>
  </si>
  <si>
    <t>Přelíc</t>
  </si>
  <si>
    <t>Přelovice</t>
  </si>
  <si>
    <t>Přemyslovice</t>
  </si>
  <si>
    <t>Přepeře</t>
  </si>
  <si>
    <t>Přepychy</t>
  </si>
  <si>
    <t>Přerov nad Labem</t>
  </si>
  <si>
    <t>Přerubenice</t>
  </si>
  <si>
    <t>Přeskače</t>
  </si>
  <si>
    <t>Přestanov</t>
  </si>
  <si>
    <t>Přestavlky</t>
  </si>
  <si>
    <t>Přestavlky u Čerčan</t>
  </si>
  <si>
    <t>Přešovice</t>
  </si>
  <si>
    <t>Rouchovany</t>
  </si>
  <si>
    <t>Přeštěnice</t>
  </si>
  <si>
    <t>Přešťovice</t>
  </si>
  <si>
    <t>Převýšov</t>
  </si>
  <si>
    <t>Přezletice</t>
  </si>
  <si>
    <t>Přibice</t>
  </si>
  <si>
    <t>Vranovice</t>
  </si>
  <si>
    <t>Příbram na Moravě</t>
  </si>
  <si>
    <t>Zbraslav</t>
  </si>
  <si>
    <t>Příbraz</t>
  </si>
  <si>
    <t>Přibyslavice</t>
  </si>
  <si>
    <t>Příčina</t>
  </si>
  <si>
    <t>Příčovy</t>
  </si>
  <si>
    <t>Přídolí</t>
  </si>
  <si>
    <t>Příchovice</t>
  </si>
  <si>
    <t>Příkazy</t>
  </si>
  <si>
    <t>Příkosice</t>
  </si>
  <si>
    <t>Příkrý</t>
  </si>
  <si>
    <t>Přílepy</t>
  </si>
  <si>
    <t>Příluka</t>
  </si>
  <si>
    <t>Přimda</t>
  </si>
  <si>
    <t>Přísečná</t>
  </si>
  <si>
    <t>Příseka</t>
  </si>
  <si>
    <t>Přísnotice</t>
  </si>
  <si>
    <t>Přistoupim</t>
  </si>
  <si>
    <t>Přišimasy</t>
  </si>
  <si>
    <t>Příšov</t>
  </si>
  <si>
    <t>Příštpo</t>
  </si>
  <si>
    <t>Přítluky</t>
  </si>
  <si>
    <t>Rakvice</t>
  </si>
  <si>
    <t>Přívětice</t>
  </si>
  <si>
    <t>Přívrat</t>
  </si>
  <si>
    <t>Psárov</t>
  </si>
  <si>
    <t>Psáry</t>
  </si>
  <si>
    <t>Psáře</t>
  </si>
  <si>
    <t>Pstruží</t>
  </si>
  <si>
    <t>Pšánky</t>
  </si>
  <si>
    <t>Pšov</t>
  </si>
  <si>
    <t>Pšovlky</t>
  </si>
  <si>
    <t>Senomaty</t>
  </si>
  <si>
    <t>Ptení</t>
  </si>
  <si>
    <t>Ptenín</t>
  </si>
  <si>
    <t>Ptice</t>
  </si>
  <si>
    <t>Ptýrov</t>
  </si>
  <si>
    <t>Puclice</t>
  </si>
  <si>
    <t>Pucov</t>
  </si>
  <si>
    <t>Puchlovice</t>
  </si>
  <si>
    <t>Puklice</t>
  </si>
  <si>
    <t>Pulečný</t>
  </si>
  <si>
    <t>Pustá Kamenice</t>
  </si>
  <si>
    <t>Pustá Rybná</t>
  </si>
  <si>
    <t>Pustějov</t>
  </si>
  <si>
    <t>Pustina</t>
  </si>
  <si>
    <t>Pustověty</t>
  </si>
  <si>
    <t>Putim</t>
  </si>
  <si>
    <t>Putimov</t>
  </si>
  <si>
    <t>Pyšel</t>
  </si>
  <si>
    <t>Pyšely</t>
  </si>
  <si>
    <t>Rabakov</t>
  </si>
  <si>
    <t>Rabí</t>
  </si>
  <si>
    <t>Rabštejnská Lhota</t>
  </si>
  <si>
    <t>Ráby</t>
  </si>
  <si>
    <t>Rabyně</t>
  </si>
  <si>
    <t>Racková</t>
  </si>
  <si>
    <t>Rácovice</t>
  </si>
  <si>
    <t>Račetice</t>
  </si>
  <si>
    <t>Račice</t>
  </si>
  <si>
    <t>Zbečno</t>
  </si>
  <si>
    <t>Račice nad Trotinou</t>
  </si>
  <si>
    <t>Račice-Pístovice</t>
  </si>
  <si>
    <t>Račín</t>
  </si>
  <si>
    <t>Račiněves</t>
  </si>
  <si>
    <t>Radčice</t>
  </si>
  <si>
    <t>Radějov</t>
  </si>
  <si>
    <t>Radějovice</t>
  </si>
  <si>
    <t>Radenice</t>
  </si>
  <si>
    <t>Radenín</t>
  </si>
  <si>
    <t>Radešín</t>
  </si>
  <si>
    <t>Radešínská Svratka</t>
  </si>
  <si>
    <t>Radětice</t>
  </si>
  <si>
    <t>Radhostice</t>
  </si>
  <si>
    <t>Radhošť</t>
  </si>
  <si>
    <t>Radíč</t>
  </si>
  <si>
    <t>Radíkov</t>
  </si>
  <si>
    <t>Radíkovice</t>
  </si>
  <si>
    <t>Radim</t>
  </si>
  <si>
    <t>Radiměř</t>
  </si>
  <si>
    <t>Radimovice</t>
  </si>
  <si>
    <t>Radimovice u Tábora</t>
  </si>
  <si>
    <t>Radimovice u Želče</t>
  </si>
  <si>
    <t>Radkov</t>
  </si>
  <si>
    <t>Strážek</t>
  </si>
  <si>
    <t>Radkova Lhota</t>
  </si>
  <si>
    <t>Radkovice</t>
  </si>
  <si>
    <t>Radkovice u Budče</t>
  </si>
  <si>
    <t>Radkovice u Hrotovic</t>
  </si>
  <si>
    <t>Radkovy</t>
  </si>
  <si>
    <t>Rádlo</t>
  </si>
  <si>
    <t>Radňoves</t>
  </si>
  <si>
    <t>Radňovice</t>
  </si>
  <si>
    <t>Radonín</t>
  </si>
  <si>
    <t>Radostice</t>
  </si>
  <si>
    <t>Radostín</t>
  </si>
  <si>
    <t>Radostná pod Kozákovem</t>
  </si>
  <si>
    <t>Radostov</t>
  </si>
  <si>
    <t>Radošov</t>
  </si>
  <si>
    <t>Radošovice</t>
  </si>
  <si>
    <t>Radotice</t>
  </si>
  <si>
    <t>Radotín</t>
  </si>
  <si>
    <t>Radovesice</t>
  </si>
  <si>
    <t>Radovesnice I</t>
  </si>
  <si>
    <t>Radovesnice II</t>
  </si>
  <si>
    <t>Raduň</t>
  </si>
  <si>
    <t>Radvanec</t>
  </si>
  <si>
    <t>Radvanice</t>
  </si>
  <si>
    <t>Rájec</t>
  </si>
  <si>
    <t>Ráječko</t>
  </si>
  <si>
    <t>Rajhradice</t>
  </si>
  <si>
    <t>Rakousy</t>
  </si>
  <si>
    <t>Rakov</t>
  </si>
  <si>
    <t>Raková</t>
  </si>
  <si>
    <t>Raková u Konice</t>
  </si>
  <si>
    <t>Rakovice</t>
  </si>
  <si>
    <t>Rakůvka</t>
  </si>
  <si>
    <t>Ralsko</t>
  </si>
  <si>
    <t>Raná</t>
  </si>
  <si>
    <t>Rančířov</t>
  </si>
  <si>
    <t>Rantířov</t>
  </si>
  <si>
    <t>Rapotice</t>
  </si>
  <si>
    <t>Rapotín</t>
  </si>
  <si>
    <t>Rapšach</t>
  </si>
  <si>
    <t>Rasošky</t>
  </si>
  <si>
    <t>Raspenava</t>
  </si>
  <si>
    <t>Rašín</t>
  </si>
  <si>
    <t>Rašov</t>
  </si>
  <si>
    <t>Rašovice</t>
  </si>
  <si>
    <t>Rataje</t>
  </si>
  <si>
    <t>Ratboř</t>
  </si>
  <si>
    <t>Ratenice</t>
  </si>
  <si>
    <t>Ratíškovice</t>
  </si>
  <si>
    <t>Ratměřice</t>
  </si>
  <si>
    <t>Razová</t>
  </si>
  <si>
    <t>Ražice</t>
  </si>
  <si>
    <t>Rebešovice</t>
  </si>
  <si>
    <t>Rejchartice</t>
  </si>
  <si>
    <t>Rejštejn</t>
  </si>
  <si>
    <t>Rešice</t>
  </si>
  <si>
    <t>Roblín</t>
  </si>
  <si>
    <t>Ročov</t>
  </si>
  <si>
    <t>Rodinov</t>
  </si>
  <si>
    <t>Rodkov</t>
  </si>
  <si>
    <t>Rodná</t>
  </si>
  <si>
    <t>Rodvínov</t>
  </si>
  <si>
    <t>Rohatsko</t>
  </si>
  <si>
    <t>Rohenice</t>
  </si>
  <si>
    <t>Rohov</t>
  </si>
  <si>
    <t>Sudice</t>
  </si>
  <si>
    <t>Rohozec</t>
  </si>
  <si>
    <t>Rohozná</t>
  </si>
  <si>
    <t>Rohoznice</t>
  </si>
  <si>
    <t>Rohy</t>
  </si>
  <si>
    <t>Rochlov</t>
  </si>
  <si>
    <t>Rochov</t>
  </si>
  <si>
    <t>Rojetín</t>
  </si>
  <si>
    <t>Rokle</t>
  </si>
  <si>
    <t>Rokytá</t>
  </si>
  <si>
    <t>Rokytňany</t>
  </si>
  <si>
    <t>Rokytnice</t>
  </si>
  <si>
    <t>Rokytno</t>
  </si>
  <si>
    <t>Rokytovec</t>
  </si>
  <si>
    <t>Ropice</t>
  </si>
  <si>
    <t>Roprachtice</t>
  </si>
  <si>
    <t>Vysoké nad Jizerou</t>
  </si>
  <si>
    <t>Roseč</t>
  </si>
  <si>
    <t>Rosička</t>
  </si>
  <si>
    <t>Rosovice</t>
  </si>
  <si>
    <t>Rostěnice-Zvonovice</t>
  </si>
  <si>
    <t>Rostoklaty</t>
  </si>
  <si>
    <t>Roštění</t>
  </si>
  <si>
    <t>Roštín</t>
  </si>
  <si>
    <t>Roubanina</t>
  </si>
  <si>
    <t>Roudná</t>
  </si>
  <si>
    <t>Roudné</t>
  </si>
  <si>
    <t>Roudnice</t>
  </si>
  <si>
    <t>Roudno</t>
  </si>
  <si>
    <t>Roupov</t>
  </si>
  <si>
    <t>Rouské</t>
  </si>
  <si>
    <t>Rousměrov</t>
  </si>
  <si>
    <t>Rovensko</t>
  </si>
  <si>
    <t>Rovná</t>
  </si>
  <si>
    <t>Rozdrojovice</t>
  </si>
  <si>
    <t>Rozhovice</t>
  </si>
  <si>
    <t>Rozhraní</t>
  </si>
  <si>
    <t>Rozkoš</t>
  </si>
  <si>
    <t>Rozseč</t>
  </si>
  <si>
    <t>Rozseč nad Kunštátem</t>
  </si>
  <si>
    <t>Rozsíčka</t>
  </si>
  <si>
    <t>Rozsochatec</t>
  </si>
  <si>
    <t>Rozsochy</t>
  </si>
  <si>
    <t>Rozstání</t>
  </si>
  <si>
    <t>Roztoky u Jilemnice</t>
  </si>
  <si>
    <t>Roztoky u Semil</t>
  </si>
  <si>
    <t>Rozvadov</t>
  </si>
  <si>
    <t>Rožmberk nad Vltavou</t>
  </si>
  <si>
    <t>Rožná</t>
  </si>
  <si>
    <t>Rožnov</t>
  </si>
  <si>
    <t>Rpety</t>
  </si>
  <si>
    <t>Rtyně nad Bílinou</t>
  </si>
  <si>
    <t>Ruda</t>
  </si>
  <si>
    <t>Rudice</t>
  </si>
  <si>
    <t>Rudimov</t>
  </si>
  <si>
    <t>Rudka</t>
  </si>
  <si>
    <t>Rudlice</t>
  </si>
  <si>
    <t>Rudná pod Pradědem</t>
  </si>
  <si>
    <t>Rudolec</t>
  </si>
  <si>
    <t>Rudoltice</t>
  </si>
  <si>
    <t>Ruprechtov</t>
  </si>
  <si>
    <t>Rusava</t>
  </si>
  <si>
    <t>Rusín</t>
  </si>
  <si>
    <t>Rušinov</t>
  </si>
  <si>
    <t>Růžená</t>
  </si>
  <si>
    <t>Růžová</t>
  </si>
  <si>
    <t>Rybí</t>
  </si>
  <si>
    <t>Rybitví</t>
  </si>
  <si>
    <t>Rybná nad Zdobnicí</t>
  </si>
  <si>
    <t>Rybné</t>
  </si>
  <si>
    <t>Rybnice</t>
  </si>
  <si>
    <t>Rybníček</t>
  </si>
  <si>
    <t>Rybník</t>
  </si>
  <si>
    <t>Rybníky</t>
  </si>
  <si>
    <t>Rybniště</t>
  </si>
  <si>
    <t>Rychnov na Moravě</t>
  </si>
  <si>
    <t>Rychnovek</t>
  </si>
  <si>
    <t>Rychvald</t>
  </si>
  <si>
    <t>Ryjice</t>
  </si>
  <si>
    <t>Rymice</t>
  </si>
  <si>
    <t>Rynárec</t>
  </si>
  <si>
    <t>Rynholec</t>
  </si>
  <si>
    <t>Rynoltice</t>
  </si>
  <si>
    <t>Ryžoviště</t>
  </si>
  <si>
    <t>Řásná</t>
  </si>
  <si>
    <t>Řečice</t>
  </si>
  <si>
    <t>Řehenice</t>
  </si>
  <si>
    <t>Řeka</t>
  </si>
  <si>
    <t>Řemíčov</t>
  </si>
  <si>
    <t>Řenče</t>
  </si>
  <si>
    <t>Řendějov</t>
  </si>
  <si>
    <t>Řepeč</t>
  </si>
  <si>
    <t>Řepice</t>
  </si>
  <si>
    <t>Řepín</t>
  </si>
  <si>
    <t>Řepiště</t>
  </si>
  <si>
    <t>Vratimov</t>
  </si>
  <si>
    <t>Řepníky</t>
  </si>
  <si>
    <t>Řepov</t>
  </si>
  <si>
    <t>Řeřichy</t>
  </si>
  <si>
    <t>Řestoky</t>
  </si>
  <si>
    <t>Řetová</t>
  </si>
  <si>
    <t>Řetůvka</t>
  </si>
  <si>
    <t>Řícmanice</t>
  </si>
  <si>
    <t>Říčky</t>
  </si>
  <si>
    <t>Říčky v Orlických horách</t>
  </si>
  <si>
    <t>Řídeč</t>
  </si>
  <si>
    <t>Řídelov</t>
  </si>
  <si>
    <t>Řídký</t>
  </si>
  <si>
    <t>Řikonín</t>
  </si>
  <si>
    <t>Říkov</t>
  </si>
  <si>
    <t>Říkovice</t>
  </si>
  <si>
    <t>Římov</t>
  </si>
  <si>
    <t>Řimovice</t>
  </si>
  <si>
    <t>Řípec</t>
  </si>
  <si>
    <t>Řisuty</t>
  </si>
  <si>
    <t>Řitka</t>
  </si>
  <si>
    <t>Řitonice</t>
  </si>
  <si>
    <t>Sádek</t>
  </si>
  <si>
    <t>Sadov</t>
  </si>
  <si>
    <t>Sadová</t>
  </si>
  <si>
    <t>Salačova Lhota</t>
  </si>
  <si>
    <t>Salaš</t>
  </si>
  <si>
    <t>Samopše</t>
  </si>
  <si>
    <t>Samotišky</t>
  </si>
  <si>
    <t>Samšín</t>
  </si>
  <si>
    <t>Samšina</t>
  </si>
  <si>
    <t>Sázavka</t>
  </si>
  <si>
    <t>Sazená</t>
  </si>
  <si>
    <t>Sazomín</t>
  </si>
  <si>
    <t>Sazovice</t>
  </si>
  <si>
    <t>Sběř</t>
  </si>
  <si>
    <t>Sebečice</t>
  </si>
  <si>
    <t>Sebranice</t>
  </si>
  <si>
    <t>Svitávka</t>
  </si>
  <si>
    <t>Seč</t>
  </si>
  <si>
    <t>Sedlatice</t>
  </si>
  <si>
    <t>Sedlec</t>
  </si>
  <si>
    <t>Sedlec-Prčice</t>
  </si>
  <si>
    <t>Sedlečko u Soběslavě</t>
  </si>
  <si>
    <t>Sedlejov</t>
  </si>
  <si>
    <t>Sedletín</t>
  </si>
  <si>
    <t>Sedlnice</t>
  </si>
  <si>
    <t>Sehradice</t>
  </si>
  <si>
    <t>Sejřek</t>
  </si>
  <si>
    <t>Sekeřice</t>
  </si>
  <si>
    <t>Seletice</t>
  </si>
  <si>
    <t>Selmice</t>
  </si>
  <si>
    <t>Seloutky</t>
  </si>
  <si>
    <t>Semanín</t>
  </si>
  <si>
    <t>Semčice</t>
  </si>
  <si>
    <t>Semechnice</t>
  </si>
  <si>
    <t>Semice</t>
  </si>
  <si>
    <t>Semín</t>
  </si>
  <si>
    <t>Semněvice</t>
  </si>
  <si>
    <t>Semtěš</t>
  </si>
  <si>
    <t>Sendraž</t>
  </si>
  <si>
    <t>Sendražice</t>
  </si>
  <si>
    <t>Senec</t>
  </si>
  <si>
    <t>Senetářov</t>
  </si>
  <si>
    <t>Senice</t>
  </si>
  <si>
    <t>Senička</t>
  </si>
  <si>
    <t>Seninka</t>
  </si>
  <si>
    <t>Senohraby</t>
  </si>
  <si>
    <t>Senorady</t>
  </si>
  <si>
    <t>Senožaty</t>
  </si>
  <si>
    <t>Sentice</t>
  </si>
  <si>
    <t>Schořov</t>
  </si>
  <si>
    <t>Sibřina</t>
  </si>
  <si>
    <t>Silůvky</t>
  </si>
  <si>
    <t>Sirá</t>
  </si>
  <si>
    <t>Sirákov</t>
  </si>
  <si>
    <t>Siřejovice</t>
  </si>
  <si>
    <t>Sivice</t>
  </si>
  <si>
    <t>Skalice</t>
  </si>
  <si>
    <t>Skalice nad Svitavou</t>
  </si>
  <si>
    <t>Skalice u České Lípy</t>
  </si>
  <si>
    <t>Skalička</t>
  </si>
  <si>
    <t>Skalka</t>
  </si>
  <si>
    <t>Skalka u Doks</t>
  </si>
  <si>
    <t>Skály</t>
  </si>
  <si>
    <t>Skapce</t>
  </si>
  <si>
    <t>Skašov</t>
  </si>
  <si>
    <t>Skaštice</t>
  </si>
  <si>
    <t>Sklené</t>
  </si>
  <si>
    <t>Sklené nad Oslavou</t>
  </si>
  <si>
    <t>Skočice</t>
  </si>
  <si>
    <t>Skomelno</t>
  </si>
  <si>
    <t>Skopytce</t>
  </si>
  <si>
    <t>Skorkov</t>
  </si>
  <si>
    <t>Skoronice</t>
  </si>
  <si>
    <t>Skorošice</t>
  </si>
  <si>
    <t>Skorotice</t>
  </si>
  <si>
    <t>Skořenice</t>
  </si>
  <si>
    <t>Skořice</t>
  </si>
  <si>
    <t>Skotnice</t>
  </si>
  <si>
    <t>Skrbeň</t>
  </si>
  <si>
    <t>Skrchov</t>
  </si>
  <si>
    <t>Skršín</t>
  </si>
  <si>
    <t>Skrýchov u Malšic</t>
  </si>
  <si>
    <t>Skryje</t>
  </si>
  <si>
    <t>Skřinářov</t>
  </si>
  <si>
    <t>Skřipel</t>
  </si>
  <si>
    <t>Skřipov</t>
  </si>
  <si>
    <t>Skřípov</t>
  </si>
  <si>
    <t>Skřivany</t>
  </si>
  <si>
    <t>Skuhrov</t>
  </si>
  <si>
    <t>Skuhrov nad Bělou</t>
  </si>
  <si>
    <t>Skvrňov</t>
  </si>
  <si>
    <t>Slabčice</t>
  </si>
  <si>
    <t>Slaná</t>
  </si>
  <si>
    <t>Slaník</t>
  </si>
  <si>
    <t>Slapsko</t>
  </si>
  <si>
    <t>Slapy</t>
  </si>
  <si>
    <t>Slatina</t>
  </si>
  <si>
    <t>Slatina nad Úpou</t>
  </si>
  <si>
    <t>Slatina nad Zdobnicí</t>
  </si>
  <si>
    <t>Slatiňany</t>
  </si>
  <si>
    <t>Slatinice</t>
  </si>
  <si>
    <t>Slatinky</t>
  </si>
  <si>
    <t>Slatiny</t>
  </si>
  <si>
    <t>Slavče</t>
  </si>
  <si>
    <t>Slavětice</t>
  </si>
  <si>
    <t>Slavětín</t>
  </si>
  <si>
    <t>Slavětín nad Metují</t>
  </si>
  <si>
    <t>Slavhostice</t>
  </si>
  <si>
    <t>Slavičky</t>
  </si>
  <si>
    <t>Slavíkov</t>
  </si>
  <si>
    <t>Slavíkovice</t>
  </si>
  <si>
    <t>Slavkov</t>
  </si>
  <si>
    <t>Slavkov pod Hostýnem</t>
  </si>
  <si>
    <t>Slavníč</t>
  </si>
  <si>
    <t>Slavoňov</t>
  </si>
  <si>
    <t>Slavošov</t>
  </si>
  <si>
    <t>Slepotice</t>
  </si>
  <si>
    <t>Slezské Pavlovice</t>
  </si>
  <si>
    <t>Slezské Rudoltice</t>
  </si>
  <si>
    <t>Slopné</t>
  </si>
  <si>
    <t>Sloup v Čechách</t>
  </si>
  <si>
    <t>Sloupnice</t>
  </si>
  <si>
    <t>Sloupno</t>
  </si>
  <si>
    <t>Sloveč</t>
  </si>
  <si>
    <t>Slověnice</t>
  </si>
  <si>
    <t>Sluhy</t>
  </si>
  <si>
    <t>Slunečná</t>
  </si>
  <si>
    <t>Slup</t>
  </si>
  <si>
    <t>Sluštice</t>
  </si>
  <si>
    <t>Služátky</t>
  </si>
  <si>
    <t>Služovice</t>
  </si>
  <si>
    <t>Smědčice</t>
  </si>
  <si>
    <t>Smetanova Lhota</t>
  </si>
  <si>
    <t>Smilkov</t>
  </si>
  <si>
    <t>Smilovice</t>
  </si>
  <si>
    <t>Smilovy Hory</t>
  </si>
  <si>
    <t>Smolné Pece</t>
  </si>
  <si>
    <t>Smolnice</t>
  </si>
  <si>
    <t>Smolotely</t>
  </si>
  <si>
    <t>Smrček</t>
  </si>
  <si>
    <t>Smrčná</t>
  </si>
  <si>
    <t>Smrk</t>
  </si>
  <si>
    <t>Smržov</t>
  </si>
  <si>
    <t>Snědovice</t>
  </si>
  <si>
    <t>Snět</t>
  </si>
  <si>
    <t>Snovídky</t>
  </si>
  <si>
    <t>Sobčice</t>
  </si>
  <si>
    <t>Soběhrdy</t>
  </si>
  <si>
    <t>Soběkury</t>
  </si>
  <si>
    <t>Soběnov</t>
  </si>
  <si>
    <t>Soběraz</t>
  </si>
  <si>
    <t>Soběslavice</t>
  </si>
  <si>
    <t>Soběsuky</t>
  </si>
  <si>
    <t>Soběšice</t>
  </si>
  <si>
    <t>Soběšín</t>
  </si>
  <si>
    <t>Soběšovice</t>
  </si>
  <si>
    <t>Sobětuchy</t>
  </si>
  <si>
    <t>Sobíňov</t>
  </si>
  <si>
    <t>Sobíšky</t>
  </si>
  <si>
    <t>Sobkovice</t>
  </si>
  <si>
    <t>Sobotín</t>
  </si>
  <si>
    <t>Sobotovice</t>
  </si>
  <si>
    <t>Sobůlky</t>
  </si>
  <si>
    <t>Sojovice</t>
  </si>
  <si>
    <t>Sokoleč</t>
  </si>
  <si>
    <t>Sokolnice</t>
  </si>
  <si>
    <t>Solenice</t>
  </si>
  <si>
    <t>Sopotnice</t>
  </si>
  <si>
    <t>Sopřeč</t>
  </si>
  <si>
    <t>Sosnová</t>
  </si>
  <si>
    <t>Velké Heraltice</t>
  </si>
  <si>
    <t>Souňov</t>
  </si>
  <si>
    <t>Sousedovice</t>
  </si>
  <si>
    <t>Soutice</t>
  </si>
  <si>
    <t>Sovětice</t>
  </si>
  <si>
    <t>Sovínky</t>
  </si>
  <si>
    <t>Sovolusky</t>
  </si>
  <si>
    <t>Spáňov</t>
  </si>
  <si>
    <t>Spělkov</t>
  </si>
  <si>
    <t>Spešov</t>
  </si>
  <si>
    <t>Spojil</t>
  </si>
  <si>
    <t>Spomyšl</t>
  </si>
  <si>
    <t>Spořice</t>
  </si>
  <si>
    <t>Spytihněv</t>
  </si>
  <si>
    <t>Srbce</t>
  </si>
  <si>
    <t>Srbeč</t>
  </si>
  <si>
    <t>Srbice</t>
  </si>
  <si>
    <t>Srbská Kamenice</t>
  </si>
  <si>
    <t>Srbsko</t>
  </si>
  <si>
    <t>Srby</t>
  </si>
  <si>
    <t>Srch</t>
  </si>
  <si>
    <t>Srní</t>
  </si>
  <si>
    <t>Srnín</t>
  </si>
  <si>
    <t>Srnojedy</t>
  </si>
  <si>
    <t>Srubec</t>
  </si>
  <si>
    <t>Sruby</t>
  </si>
  <si>
    <t>Stádlec</t>
  </si>
  <si>
    <t>Stáj</t>
  </si>
  <si>
    <t>Stálky</t>
  </si>
  <si>
    <t>Staňkovice</t>
  </si>
  <si>
    <t>Stanoviště</t>
  </si>
  <si>
    <t>Stará Červená Voda</t>
  </si>
  <si>
    <t>Vidnava</t>
  </si>
  <si>
    <t>Stará Huť</t>
  </si>
  <si>
    <t>Stará Lysá</t>
  </si>
  <si>
    <t>Stará Paka</t>
  </si>
  <si>
    <t>Stará Ves</t>
  </si>
  <si>
    <t>Stará Ves nad Ondřejnicí</t>
  </si>
  <si>
    <t>Stará Voda</t>
  </si>
  <si>
    <t>Staré Bříště</t>
  </si>
  <si>
    <t>Staré Buky</t>
  </si>
  <si>
    <t>Staré Heřminovy</t>
  </si>
  <si>
    <t>Staré Hobzí</t>
  </si>
  <si>
    <t>Staré Hodějovice</t>
  </si>
  <si>
    <t>Staré Hradiště</t>
  </si>
  <si>
    <t>Staré Hrady</t>
  </si>
  <si>
    <t>Staré Hutě</t>
  </si>
  <si>
    <t>Staré Jesenčany</t>
  </si>
  <si>
    <t>Staré Křečany</t>
  </si>
  <si>
    <t>Staré Město pod Landštejnem</t>
  </si>
  <si>
    <t>Staré Místo</t>
  </si>
  <si>
    <t>Staré Sedliště</t>
  </si>
  <si>
    <t>Staré Sedlo</t>
  </si>
  <si>
    <t>Stráž</t>
  </si>
  <si>
    <t>Staré Smrkovice</t>
  </si>
  <si>
    <t>Staré Těchanovice</t>
  </si>
  <si>
    <t>Staré Ždánice</t>
  </si>
  <si>
    <t>Starkoč</t>
  </si>
  <si>
    <t>Stárkov</t>
  </si>
  <si>
    <t>Starosedlský Hrádek</t>
  </si>
  <si>
    <t>Starovice</t>
  </si>
  <si>
    <t>Starovičky</t>
  </si>
  <si>
    <t>Starý Bydžov</t>
  </si>
  <si>
    <t>Starý Hrozenkov</t>
  </si>
  <si>
    <t>Starý Jičín</t>
  </si>
  <si>
    <t>Starý Kolín</t>
  </si>
  <si>
    <t>Starý Mateřov</t>
  </si>
  <si>
    <t>Starý Petřín</t>
  </si>
  <si>
    <t>Starý Poddvorov</t>
  </si>
  <si>
    <t>Starý Šachov</t>
  </si>
  <si>
    <t>Starý Vestec</t>
  </si>
  <si>
    <t>Stařeč</t>
  </si>
  <si>
    <t>Stařechovice</t>
  </si>
  <si>
    <t>Staříč</t>
  </si>
  <si>
    <t>Stašov</t>
  </si>
  <si>
    <t>Statenice</t>
  </si>
  <si>
    <t>Stavenice</t>
  </si>
  <si>
    <t>Stavěšice</t>
  </si>
  <si>
    <t>Stéblová</t>
  </si>
  <si>
    <t>Stebno</t>
  </si>
  <si>
    <t>Stehelčeves</t>
  </si>
  <si>
    <t>Stehlovice</t>
  </si>
  <si>
    <t>Stěžery</t>
  </si>
  <si>
    <t>Stínava</t>
  </si>
  <si>
    <t>Stojčín</t>
  </si>
  <si>
    <t>Stojice</t>
  </si>
  <si>
    <t>Stolany</t>
  </si>
  <si>
    <t>Stonava</t>
  </si>
  <si>
    <t>Stošíkovice na Louce</t>
  </si>
  <si>
    <t>Stožec</t>
  </si>
  <si>
    <t>Stožice</t>
  </si>
  <si>
    <t>Stračov</t>
  </si>
  <si>
    <t>Stradonice</t>
  </si>
  <si>
    <t>Stradouň</t>
  </si>
  <si>
    <t>Strahovice</t>
  </si>
  <si>
    <t>Strachoňovice</t>
  </si>
  <si>
    <t>Strachotice</t>
  </si>
  <si>
    <t>Strachotín</t>
  </si>
  <si>
    <t>Strachujov</t>
  </si>
  <si>
    <t>Strakov</t>
  </si>
  <si>
    <t>Straky</t>
  </si>
  <si>
    <t>Strančice</t>
  </si>
  <si>
    <t>Stránecká Zhoř</t>
  </si>
  <si>
    <t>Stránka</t>
  </si>
  <si>
    <t>Stranný</t>
  </si>
  <si>
    <t>Strašice</t>
  </si>
  <si>
    <t>Straškov-Vodochody</t>
  </si>
  <si>
    <t>Strašnov</t>
  </si>
  <si>
    <t>Strašov</t>
  </si>
  <si>
    <t>Stratov</t>
  </si>
  <si>
    <t>Stráž nad Nisou</t>
  </si>
  <si>
    <t>Stráž nad Ohří</t>
  </si>
  <si>
    <t>Stražisko</t>
  </si>
  <si>
    <t>Strážiště</t>
  </si>
  <si>
    <t>Strážkovice</t>
  </si>
  <si>
    <t>Strážná</t>
  </si>
  <si>
    <t>Strážné</t>
  </si>
  <si>
    <t>Strážný</t>
  </si>
  <si>
    <t>Strážov</t>
  </si>
  <si>
    <t>Strážovice</t>
  </si>
  <si>
    <t>Strenice</t>
  </si>
  <si>
    <t>Strhaře</t>
  </si>
  <si>
    <t>Strojetice</t>
  </si>
  <si>
    <t>Stropešín</t>
  </si>
  <si>
    <t>Struhařov</t>
  </si>
  <si>
    <t>Strukov</t>
  </si>
  <si>
    <t>Strunkovice nad Volyňkou</t>
  </si>
  <si>
    <t>Strupčice</t>
  </si>
  <si>
    <t>Stružinec</t>
  </si>
  <si>
    <t>Stružná</t>
  </si>
  <si>
    <t>Stružnice</t>
  </si>
  <si>
    <t>Strýčice</t>
  </si>
  <si>
    <t>Středokluky</t>
  </si>
  <si>
    <t>Střelná</t>
  </si>
  <si>
    <t>Střemošice</t>
  </si>
  <si>
    <t>Střemy</t>
  </si>
  <si>
    <t>Střeň</t>
  </si>
  <si>
    <t>Střevač</t>
  </si>
  <si>
    <t>Střezetice</t>
  </si>
  <si>
    <t>Střezimíř</t>
  </si>
  <si>
    <t>Stříbrná</t>
  </si>
  <si>
    <t>Stříbrná Skalice</t>
  </si>
  <si>
    <t>Stříbrné Hory</t>
  </si>
  <si>
    <t>Stříbrnice</t>
  </si>
  <si>
    <t>Stříbřec</t>
  </si>
  <si>
    <t>Střílky</t>
  </si>
  <si>
    <t>Střítež</t>
  </si>
  <si>
    <t>Střítež nad Bečvou</t>
  </si>
  <si>
    <t>Zašová</t>
  </si>
  <si>
    <t>Střítež nad Ludinou</t>
  </si>
  <si>
    <t>Střítež pod Křemešníkem</t>
  </si>
  <si>
    <t>Střížov</t>
  </si>
  <si>
    <t>Střížovice</t>
  </si>
  <si>
    <t>Studánka</t>
  </si>
  <si>
    <t>Studené</t>
  </si>
  <si>
    <t>Studenec</t>
  </si>
  <si>
    <t>Studeněves</t>
  </si>
  <si>
    <t>Studený</t>
  </si>
  <si>
    <t>Studnice</t>
  </si>
  <si>
    <t>Stupava</t>
  </si>
  <si>
    <t>Stvolínky</t>
  </si>
  <si>
    <t>Stvolová</t>
  </si>
  <si>
    <t>Sudějov</t>
  </si>
  <si>
    <t>Sudislav nad Orlicí</t>
  </si>
  <si>
    <t>Sudkov</t>
  </si>
  <si>
    <t>Sudoměř</t>
  </si>
  <si>
    <t>Sudoměřice</t>
  </si>
  <si>
    <t>Sudoměřice u Bechyně</t>
  </si>
  <si>
    <t>Sudoměřice u Tábora</t>
  </si>
  <si>
    <t>Sudovo Hlavno</t>
  </si>
  <si>
    <t>Sudslava</t>
  </si>
  <si>
    <t>Suchá</t>
  </si>
  <si>
    <t>Suchá Lhota</t>
  </si>
  <si>
    <t>Suchá Loz</t>
  </si>
  <si>
    <t>Suchdol</t>
  </si>
  <si>
    <t>Suchdol nad Odrou</t>
  </si>
  <si>
    <t>Suchodol</t>
  </si>
  <si>
    <t>Suchohrdly</t>
  </si>
  <si>
    <t>Suchohrdly u Miroslavi</t>
  </si>
  <si>
    <t>Suchomasty</t>
  </si>
  <si>
    <t>Suchonice</t>
  </si>
  <si>
    <t>Suchov</t>
  </si>
  <si>
    <t>Suchovršice</t>
  </si>
  <si>
    <t>Suchý</t>
  </si>
  <si>
    <t>Žďárná</t>
  </si>
  <si>
    <t>Suchý Důl</t>
  </si>
  <si>
    <t>Sukorady</t>
  </si>
  <si>
    <t>Sulejovice</t>
  </si>
  <si>
    <t>Sulice</t>
  </si>
  <si>
    <t>Sulíkov</t>
  </si>
  <si>
    <t>Sulimov</t>
  </si>
  <si>
    <t>Sulislav</t>
  </si>
  <si>
    <t>Sulkovec</t>
  </si>
  <si>
    <t>Supíkovice</t>
  </si>
  <si>
    <t>Svárov</t>
  </si>
  <si>
    <t>Svatá</t>
  </si>
  <si>
    <t>Svatá Maří</t>
  </si>
  <si>
    <t>Svatava</t>
  </si>
  <si>
    <t>Svaté Pole</t>
  </si>
  <si>
    <t>Svatobořice-Mistřín</t>
  </si>
  <si>
    <t>Svatojanský Újezd</t>
  </si>
  <si>
    <t>Svatoňovice</t>
  </si>
  <si>
    <t>Svatoslav</t>
  </si>
  <si>
    <t>Svatý Jan</t>
  </si>
  <si>
    <t>Svatý Jan nad Malší</t>
  </si>
  <si>
    <t>Svatý Jan pod Skalou</t>
  </si>
  <si>
    <t>Svatý Jiří</t>
  </si>
  <si>
    <t>Svébohov</t>
  </si>
  <si>
    <t>Svémyslice</t>
  </si>
  <si>
    <t>Svépravice</t>
  </si>
  <si>
    <t>Svéradice</t>
  </si>
  <si>
    <t>Svésedlice</t>
  </si>
  <si>
    <t>Světce</t>
  </si>
  <si>
    <t>Světec</t>
  </si>
  <si>
    <t>Světí</t>
  </si>
  <si>
    <t>Světice</t>
  </si>
  <si>
    <t>Světlá</t>
  </si>
  <si>
    <t>Světlá pod Ještědem</t>
  </si>
  <si>
    <t>Světlík</t>
  </si>
  <si>
    <t>Světnov</t>
  </si>
  <si>
    <t>Sviadnov</t>
  </si>
  <si>
    <t>Svídnice</t>
  </si>
  <si>
    <t>Svijanský Újezd</t>
  </si>
  <si>
    <t>Svijany</t>
  </si>
  <si>
    <t>Svinaře</t>
  </si>
  <si>
    <t>Svinařov</t>
  </si>
  <si>
    <t>Svinčany</t>
  </si>
  <si>
    <t>Svinošice</t>
  </si>
  <si>
    <t>Sviny</t>
  </si>
  <si>
    <t>Svobodné Heřmanice</t>
  </si>
  <si>
    <t>Svojanov</t>
  </si>
  <si>
    <t>Svojek</t>
  </si>
  <si>
    <t>Svojetice</t>
  </si>
  <si>
    <t>Svojetín</t>
  </si>
  <si>
    <t>Svojkov</t>
  </si>
  <si>
    <t>Svojkovice</t>
  </si>
  <si>
    <t>Svojšice</t>
  </si>
  <si>
    <t>Svojšín</t>
  </si>
  <si>
    <t>Svor</t>
  </si>
  <si>
    <t>Svrabov</t>
  </si>
  <si>
    <t>Svratouch</t>
  </si>
  <si>
    <t>Svrkyně</t>
  </si>
  <si>
    <t>Sýkořice</t>
  </si>
  <si>
    <t>Synalov</t>
  </si>
  <si>
    <t>Synkov-Slemeno</t>
  </si>
  <si>
    <t>Syrov</t>
  </si>
  <si>
    <t>Syrovátka</t>
  </si>
  <si>
    <t>Syrovice</t>
  </si>
  <si>
    <t>Syrovín</t>
  </si>
  <si>
    <t>Syřenov</t>
  </si>
  <si>
    <t>Sytno</t>
  </si>
  <si>
    <t>Šabina</t>
  </si>
  <si>
    <t>Šafov</t>
  </si>
  <si>
    <t>Šakvice</t>
  </si>
  <si>
    <t>Šanov</t>
  </si>
  <si>
    <t>Šaplava</t>
  </si>
  <si>
    <t>Šardice</t>
  </si>
  <si>
    <t>Šárovcova Lhota</t>
  </si>
  <si>
    <t>Šarovy</t>
  </si>
  <si>
    <t>Šebestěnice</t>
  </si>
  <si>
    <t>Šebetov</t>
  </si>
  <si>
    <t>Šebířov</t>
  </si>
  <si>
    <t>Šebkovice</t>
  </si>
  <si>
    <t>Šebrov-Kateřina</t>
  </si>
  <si>
    <t>Šedivec</t>
  </si>
  <si>
    <t>Šelešovice</t>
  </si>
  <si>
    <t>Šemnice</t>
  </si>
  <si>
    <t>Šenov</t>
  </si>
  <si>
    <t>Šenov u Nového Jičína</t>
  </si>
  <si>
    <t>Šerkovice</t>
  </si>
  <si>
    <t>Šestajovice</t>
  </si>
  <si>
    <t>Šetějovice</t>
  </si>
  <si>
    <t>Šilheřovice</t>
  </si>
  <si>
    <t>Šimanov</t>
  </si>
  <si>
    <t>Šimonovice</t>
  </si>
  <si>
    <t>Šindelová</t>
  </si>
  <si>
    <t>Šípy</t>
  </si>
  <si>
    <t>Široká Niva</t>
  </si>
  <si>
    <t>Široký Důl</t>
  </si>
  <si>
    <t>Šišma</t>
  </si>
  <si>
    <t>Škrdlovice</t>
  </si>
  <si>
    <t>Škvořetice</t>
  </si>
  <si>
    <t>Šlapanov</t>
  </si>
  <si>
    <t>Šléglov</t>
  </si>
  <si>
    <t>Šonov</t>
  </si>
  <si>
    <t>Šošůvka</t>
  </si>
  <si>
    <t>Špičky</t>
  </si>
  <si>
    <t>Špindlerův Mlýn</t>
  </si>
  <si>
    <t>Štáblovice</t>
  </si>
  <si>
    <t>Štarnov</t>
  </si>
  <si>
    <t>Štědrá</t>
  </si>
  <si>
    <t>Štěchov</t>
  </si>
  <si>
    <t>Štěměchy</t>
  </si>
  <si>
    <t>Štěnovický Borek</t>
  </si>
  <si>
    <t>Štěpánkovice</t>
  </si>
  <si>
    <t>Štěpánovice</t>
  </si>
  <si>
    <t>Štěpkov</t>
  </si>
  <si>
    <t>Štětkovice</t>
  </si>
  <si>
    <t>Štíhlice</t>
  </si>
  <si>
    <t>Štichov</t>
  </si>
  <si>
    <t>Štichovice</t>
  </si>
  <si>
    <t>Štipoklasy</t>
  </si>
  <si>
    <t>Štítary</t>
  </si>
  <si>
    <t>Štítina</t>
  </si>
  <si>
    <t>Štítov</t>
  </si>
  <si>
    <t>Štramberk</t>
  </si>
  <si>
    <t>Študlov</t>
  </si>
  <si>
    <t>Šubířov</t>
  </si>
  <si>
    <t>Šumvald</t>
  </si>
  <si>
    <t>Švábov</t>
  </si>
  <si>
    <t>Tachlovice</t>
  </si>
  <si>
    <t>Tálín</t>
  </si>
  <si>
    <t>Tasov</t>
  </si>
  <si>
    <t>Tasovice</t>
  </si>
  <si>
    <t>Tašov</t>
  </si>
  <si>
    <t>Tatce</t>
  </si>
  <si>
    <t>Tatiná</t>
  </si>
  <si>
    <t>Tatobity</t>
  </si>
  <si>
    <t>Tatrovice</t>
  </si>
  <si>
    <t>Tavíkovice</t>
  </si>
  <si>
    <t>Tečovice</t>
  </si>
  <si>
    <t>Tehov</t>
  </si>
  <si>
    <t>Tehovec</t>
  </si>
  <si>
    <t>Těchařovice</t>
  </si>
  <si>
    <t>Těchlovice</t>
  </si>
  <si>
    <t>Těchobuz</t>
  </si>
  <si>
    <t>Těchonín</t>
  </si>
  <si>
    <t>Telecí</t>
  </si>
  <si>
    <t>Telnice</t>
  </si>
  <si>
    <t>Temelín</t>
  </si>
  <si>
    <t>Temešvár</t>
  </si>
  <si>
    <t>Těmice</t>
  </si>
  <si>
    <t>Těně</t>
  </si>
  <si>
    <t>Teplá</t>
  </si>
  <si>
    <t>Teplice nad Bečvou</t>
  </si>
  <si>
    <t>Teplička</t>
  </si>
  <si>
    <t>Teplýšovice</t>
  </si>
  <si>
    <t>Terešov</t>
  </si>
  <si>
    <t>Terezín</t>
  </si>
  <si>
    <t>Těrlicko</t>
  </si>
  <si>
    <t>Těšetice</t>
  </si>
  <si>
    <t>Těškov</t>
  </si>
  <si>
    <t>Těškovice</t>
  </si>
  <si>
    <t>Těšovice</t>
  </si>
  <si>
    <t>Tetčice</t>
  </si>
  <si>
    <t>Tetín</t>
  </si>
  <si>
    <t>Tetov</t>
  </si>
  <si>
    <t>Tchořovice</t>
  </si>
  <si>
    <t>Tichá</t>
  </si>
  <si>
    <t>Tichonice</t>
  </si>
  <si>
    <t>Tichov</t>
  </si>
  <si>
    <t>Tis</t>
  </si>
  <si>
    <t>Tis u Blatna</t>
  </si>
  <si>
    <t>Tisá</t>
  </si>
  <si>
    <t>Tísek</t>
  </si>
  <si>
    <t>Tisem</t>
  </si>
  <si>
    <t>Tismice</t>
  </si>
  <si>
    <t>Tisová</t>
  </si>
  <si>
    <t>Tisovec</t>
  </si>
  <si>
    <t>Tišice</t>
  </si>
  <si>
    <t>Tišnovská Nová Ves</t>
  </si>
  <si>
    <t>Tištín</t>
  </si>
  <si>
    <t>Tlučná</t>
  </si>
  <si>
    <t>Vejprnice</t>
  </si>
  <si>
    <t>Tlumačov</t>
  </si>
  <si>
    <t>Tlustice</t>
  </si>
  <si>
    <t>Tmaň</t>
  </si>
  <si>
    <t>Točník</t>
  </si>
  <si>
    <t>Tochovice</t>
  </si>
  <si>
    <t>Tojice</t>
  </si>
  <si>
    <t>Tomice</t>
  </si>
  <si>
    <t>Topolany</t>
  </si>
  <si>
    <t>Topolná</t>
  </si>
  <si>
    <t>Toušice</t>
  </si>
  <si>
    <t>Toužetín</t>
  </si>
  <si>
    <t>Tovéř</t>
  </si>
  <si>
    <t>Travčice</t>
  </si>
  <si>
    <t>Trboušany</t>
  </si>
  <si>
    <t>Trhanov</t>
  </si>
  <si>
    <t>Trhová Kamenice</t>
  </si>
  <si>
    <t>Trhové Dušníky</t>
  </si>
  <si>
    <t>Trnávka</t>
  </si>
  <si>
    <t>Trnov</t>
  </si>
  <si>
    <t>Trnová</t>
  </si>
  <si>
    <t>Trnovany</t>
  </si>
  <si>
    <t>Trnové Pole</t>
  </si>
  <si>
    <t>Trojanovice</t>
  </si>
  <si>
    <t>Trojovice</t>
  </si>
  <si>
    <t>Trokavec</t>
  </si>
  <si>
    <t>Troskotovice</t>
  </si>
  <si>
    <t>Troskovice</t>
  </si>
  <si>
    <t>Trotina</t>
  </si>
  <si>
    <t>Troubky</t>
  </si>
  <si>
    <t>Troubky-Zdislavice</t>
  </si>
  <si>
    <t>Zborovice</t>
  </si>
  <si>
    <t>Trpík</t>
  </si>
  <si>
    <t>Trpín</t>
  </si>
  <si>
    <t>Trpísty</t>
  </si>
  <si>
    <t>Trpišovice</t>
  </si>
  <si>
    <t>Trstěnice</t>
  </si>
  <si>
    <t>Trubín</t>
  </si>
  <si>
    <t>Trubská</t>
  </si>
  <si>
    <t>Truskovice</t>
  </si>
  <si>
    <t>Trusnov</t>
  </si>
  <si>
    <t>Tržek</t>
  </si>
  <si>
    <t>Třanovice</t>
  </si>
  <si>
    <t>Třebařov</t>
  </si>
  <si>
    <t>Třebčice</t>
  </si>
  <si>
    <t>Třebějice</t>
  </si>
  <si>
    <t>Třebelovice</t>
  </si>
  <si>
    <t>Třebeň</t>
  </si>
  <si>
    <t>Třebestovice</t>
  </si>
  <si>
    <t>Třebešice</t>
  </si>
  <si>
    <t>Třebešov</t>
  </si>
  <si>
    <t>Třebětice</t>
  </si>
  <si>
    <t>Třebětín</t>
  </si>
  <si>
    <t>Třebihošť</t>
  </si>
  <si>
    <t>Třebichovice</t>
  </si>
  <si>
    <t>Třebíz</t>
  </si>
  <si>
    <t>Třebnouševes</t>
  </si>
  <si>
    <t>Třeboc</t>
  </si>
  <si>
    <t>Třebohostice</t>
  </si>
  <si>
    <t>Třebom</t>
  </si>
  <si>
    <t>Třebonín</t>
  </si>
  <si>
    <t>Třebosice</t>
  </si>
  <si>
    <t>Třebovice</t>
  </si>
  <si>
    <t>Třebovle</t>
  </si>
  <si>
    <t>Třebsko</t>
  </si>
  <si>
    <t>Třebusice</t>
  </si>
  <si>
    <t>Třebušín</t>
  </si>
  <si>
    <t>Třemešná</t>
  </si>
  <si>
    <t>Třemešné</t>
  </si>
  <si>
    <t>Třesov</t>
  </si>
  <si>
    <t>Třesovice</t>
  </si>
  <si>
    <t>Třešovice</t>
  </si>
  <si>
    <t>Třeštice</t>
  </si>
  <si>
    <t>Třeština</t>
  </si>
  <si>
    <t>Tři Dvory</t>
  </si>
  <si>
    <t>Tři Sekery</t>
  </si>
  <si>
    <t>Tři Studně</t>
  </si>
  <si>
    <t>Třibřichy</t>
  </si>
  <si>
    <t>Třtěnice</t>
  </si>
  <si>
    <t>Třtice</t>
  </si>
  <si>
    <t>Tučín</t>
  </si>
  <si>
    <t>Tuhaň</t>
  </si>
  <si>
    <t>Tuchlovice</t>
  </si>
  <si>
    <t>Tuchoraz</t>
  </si>
  <si>
    <t>Tuklaty</t>
  </si>
  <si>
    <t>Tulešice</t>
  </si>
  <si>
    <t>Tuněchody</t>
  </si>
  <si>
    <t>Tupesy</t>
  </si>
  <si>
    <t>Turkovice</t>
  </si>
  <si>
    <t>Turovec</t>
  </si>
  <si>
    <t>Turovice</t>
  </si>
  <si>
    <t>Tursko</t>
  </si>
  <si>
    <t>Tuř</t>
  </si>
  <si>
    <t>Tuřany</t>
  </si>
  <si>
    <t>Tuřice</t>
  </si>
  <si>
    <t>Tušovice</t>
  </si>
  <si>
    <t>Tutleky</t>
  </si>
  <si>
    <t>Tužice</t>
  </si>
  <si>
    <t>Tvarožná</t>
  </si>
  <si>
    <t>Tvarožná Lhota</t>
  </si>
  <si>
    <t>Tvorovice</t>
  </si>
  <si>
    <t>Tvořihráz</t>
  </si>
  <si>
    <t>Tvrdkov</t>
  </si>
  <si>
    <t>Tvrdonice</t>
  </si>
  <si>
    <t>Tvrzice</t>
  </si>
  <si>
    <t>Týček</t>
  </si>
  <si>
    <t>Tymákov</t>
  </si>
  <si>
    <t>Týn nad Bečvou</t>
  </si>
  <si>
    <t>Týnec</t>
  </si>
  <si>
    <t>Týniště</t>
  </si>
  <si>
    <t>Týnišťko</t>
  </si>
  <si>
    <t>Úbislavice</t>
  </si>
  <si>
    <t>Ublo</t>
  </si>
  <si>
    <t>Úboč</t>
  </si>
  <si>
    <t>Ubušínek</t>
  </si>
  <si>
    <t>Údlice</t>
  </si>
  <si>
    <t>Údrnice</t>
  </si>
  <si>
    <t>Uhelná</t>
  </si>
  <si>
    <t>Uhelná Příbram</t>
  </si>
  <si>
    <t>Úherce</t>
  </si>
  <si>
    <t>Úherčice</t>
  </si>
  <si>
    <t>Uhersko</t>
  </si>
  <si>
    <t>Úhlejov</t>
  </si>
  <si>
    <t>Uhlířov</t>
  </si>
  <si>
    <t>Uhlířská Lhota</t>
  </si>
  <si>
    <t>Úholičky</t>
  </si>
  <si>
    <t>Úhonice</t>
  </si>
  <si>
    <t>Úhořilka</t>
  </si>
  <si>
    <t>Úhřetice</t>
  </si>
  <si>
    <t>Úhřetická Lhota</t>
  </si>
  <si>
    <t>Uhřice</t>
  </si>
  <si>
    <t>Uhřičice</t>
  </si>
  <si>
    <t>Uhřínov</t>
  </si>
  <si>
    <t>Uhy</t>
  </si>
  <si>
    <t>Ujčov</t>
  </si>
  <si>
    <t>Újezd nade Mží</t>
  </si>
  <si>
    <t>Újezd pod Troskami</t>
  </si>
  <si>
    <t>Újezd u Boskovic</t>
  </si>
  <si>
    <t>Újezd u Brna</t>
  </si>
  <si>
    <t>Újezd u Černé Hory</t>
  </si>
  <si>
    <t>Újezd u Chocně</t>
  </si>
  <si>
    <t>Újezd u Plánice</t>
  </si>
  <si>
    <t>Újezd u Přelouče</t>
  </si>
  <si>
    <t>Újezd u Rosic</t>
  </si>
  <si>
    <t>Újezd u Sezemic</t>
  </si>
  <si>
    <t>Újezd u Svatého Kříže</t>
  </si>
  <si>
    <t>Újezd u Tišnova</t>
  </si>
  <si>
    <t>Újezdec</t>
  </si>
  <si>
    <t>Újezdeček</t>
  </si>
  <si>
    <t>Ujkovice</t>
  </si>
  <si>
    <t>Úlehle</t>
  </si>
  <si>
    <t>Úlibice</t>
  </si>
  <si>
    <t>Úlice</t>
  </si>
  <si>
    <t>Úmonín</t>
  </si>
  <si>
    <t>Úmyslovice</t>
  </si>
  <si>
    <t>Únanov</t>
  </si>
  <si>
    <t>Unčín</t>
  </si>
  <si>
    <t>Únehle</t>
  </si>
  <si>
    <t>Únějovice</t>
  </si>
  <si>
    <t>Úněšov</t>
  </si>
  <si>
    <t>Únětice</t>
  </si>
  <si>
    <t>Únice</t>
  </si>
  <si>
    <t>Unín</t>
  </si>
  <si>
    <t>Unkovice</t>
  </si>
  <si>
    <t>Úpohlavy</t>
  </si>
  <si>
    <t>Urbanice</t>
  </si>
  <si>
    <t>Urbanov</t>
  </si>
  <si>
    <t>Úsilné</t>
  </si>
  <si>
    <t>Úsilov</t>
  </si>
  <si>
    <t>Úsobí</t>
  </si>
  <si>
    <t>Úsobrno</t>
  </si>
  <si>
    <t>Ústí</t>
  </si>
  <si>
    <t>Ústín</t>
  </si>
  <si>
    <t>Ústrašice</t>
  </si>
  <si>
    <t>Ústrašín</t>
  </si>
  <si>
    <t>Ústup</t>
  </si>
  <si>
    <t>Úsuší</t>
  </si>
  <si>
    <t>Útěchov</t>
  </si>
  <si>
    <t>Útěchovice</t>
  </si>
  <si>
    <t>Útěchovice pod Stražištěm</t>
  </si>
  <si>
    <t>Útěchovičky</t>
  </si>
  <si>
    <t>Útušice</t>
  </si>
  <si>
    <t>Útvina</t>
  </si>
  <si>
    <t>Úvalno</t>
  </si>
  <si>
    <t>Uzenice</t>
  </si>
  <si>
    <t>Uzeničky</t>
  </si>
  <si>
    <t>Úžice</t>
  </si>
  <si>
    <t>Vacenovice</t>
  </si>
  <si>
    <t>Vracov</t>
  </si>
  <si>
    <t>Václavice</t>
  </si>
  <si>
    <t>Václavov u Bruntálu</t>
  </si>
  <si>
    <t>Václavovice</t>
  </si>
  <si>
    <t>Václavy</t>
  </si>
  <si>
    <t>Vacov</t>
  </si>
  <si>
    <t>Vacovice</t>
  </si>
  <si>
    <t>Val</t>
  </si>
  <si>
    <t>Valašská Bystřice</t>
  </si>
  <si>
    <t>Valašská Senice</t>
  </si>
  <si>
    <t>Valašské Příkazy</t>
  </si>
  <si>
    <t>Valdice</t>
  </si>
  <si>
    <t>Valdíkov</t>
  </si>
  <si>
    <t>Valeč</t>
  </si>
  <si>
    <t>Valchov</t>
  </si>
  <si>
    <t>Valkeřice</t>
  </si>
  <si>
    <t>Valšov</t>
  </si>
  <si>
    <t>Valtrovice</t>
  </si>
  <si>
    <t>Valy</t>
  </si>
  <si>
    <t>Vanov</t>
  </si>
  <si>
    <t>Vanovice</t>
  </si>
  <si>
    <t>Vanůvek</t>
  </si>
  <si>
    <t>Vápenice</t>
  </si>
  <si>
    <t>Vápenná</t>
  </si>
  <si>
    <t>Vápenný Podol</t>
  </si>
  <si>
    <t>Vápno</t>
  </si>
  <si>
    <t>Vápovice</t>
  </si>
  <si>
    <t>Varvažov</t>
  </si>
  <si>
    <t>Vatín</t>
  </si>
  <si>
    <t>Vavřinec</t>
  </si>
  <si>
    <t>Vážany</t>
  </si>
  <si>
    <t>Vážany nad Litavou</t>
  </si>
  <si>
    <t>Včelákov</t>
  </si>
  <si>
    <t>Včelná</t>
  </si>
  <si>
    <t>Včelnička</t>
  </si>
  <si>
    <t>Věcov</t>
  </si>
  <si>
    <t>Vědomice</t>
  </si>
  <si>
    <t>Vedrovice</t>
  </si>
  <si>
    <t>Věchnov</t>
  </si>
  <si>
    <t>Vejvanov</t>
  </si>
  <si>
    <t>Vejvanovice</t>
  </si>
  <si>
    <t>Velatice</t>
  </si>
  <si>
    <t>Velečín</t>
  </si>
  <si>
    <t>Velemín</t>
  </si>
  <si>
    <t>Velemyšleves</t>
  </si>
  <si>
    <t>Veleň</t>
  </si>
  <si>
    <t>Velenice</t>
  </si>
  <si>
    <t>Velenka</t>
  </si>
  <si>
    <t>Velenov</t>
  </si>
  <si>
    <t>Velešovice</t>
  </si>
  <si>
    <t>Veletiny</t>
  </si>
  <si>
    <t>Veletov</t>
  </si>
  <si>
    <t>Velichov</t>
  </si>
  <si>
    <t>Velichovky</t>
  </si>
  <si>
    <t>Veliká Ves</t>
  </si>
  <si>
    <t>Velim</t>
  </si>
  <si>
    <t>Veliny</t>
  </si>
  <si>
    <t>Veliš</t>
  </si>
  <si>
    <t>Velká Buková</t>
  </si>
  <si>
    <t>Velká Bukovina</t>
  </si>
  <si>
    <t>Velká Dobrá</t>
  </si>
  <si>
    <t>Velká Chmelištná</t>
  </si>
  <si>
    <t>Velká Chyška</t>
  </si>
  <si>
    <t>Velká Jesenice</t>
  </si>
  <si>
    <t>Velká Kraš</t>
  </si>
  <si>
    <t>Velká Lečice</t>
  </si>
  <si>
    <t>Velká Lhota</t>
  </si>
  <si>
    <t>Velká Losenice</t>
  </si>
  <si>
    <t>Velká Skrovnice</t>
  </si>
  <si>
    <t>Velká Štáhle</t>
  </si>
  <si>
    <t>Velká Turná</t>
  </si>
  <si>
    <t>Velké Albrechtice</t>
  </si>
  <si>
    <t>Velké Hostěrádky</t>
  </si>
  <si>
    <t>Velké Hoštice</t>
  </si>
  <si>
    <t>Velké Hydčice</t>
  </si>
  <si>
    <t>Velké Chvojno</t>
  </si>
  <si>
    <t>Velké Janovice</t>
  </si>
  <si>
    <t>Velké Karlovice</t>
  </si>
  <si>
    <t>Velké Kunětice</t>
  </si>
  <si>
    <t>Velké Petrovice</t>
  </si>
  <si>
    <t>Velké Poříčí</t>
  </si>
  <si>
    <t>Velké Přítočno</t>
  </si>
  <si>
    <t>Velké Svatoňovice</t>
  </si>
  <si>
    <t>Velké Tresné</t>
  </si>
  <si>
    <t>Velké Všelisy</t>
  </si>
  <si>
    <t>Velké Žernoseky</t>
  </si>
  <si>
    <t>Velký Beranov</t>
  </si>
  <si>
    <t>Velký Bor</t>
  </si>
  <si>
    <t>Velký Borek</t>
  </si>
  <si>
    <t>Velký Chlumec</t>
  </si>
  <si>
    <t>Velký Karlov</t>
  </si>
  <si>
    <t>Velký Luh</t>
  </si>
  <si>
    <t>Velký Malahov</t>
  </si>
  <si>
    <t>Velký Osek</t>
  </si>
  <si>
    <t>Velký Ratmírov</t>
  </si>
  <si>
    <t>Velký Rybník</t>
  </si>
  <si>
    <t>Velký Třebešov</t>
  </si>
  <si>
    <t>Velký Valtinov</t>
  </si>
  <si>
    <t>Velký Vřešťov</t>
  </si>
  <si>
    <t>Vělopolí</t>
  </si>
  <si>
    <t>Veltěže</t>
  </si>
  <si>
    <t>Veltruby</t>
  </si>
  <si>
    <t>Vendolí</t>
  </si>
  <si>
    <t>Vendryně</t>
  </si>
  <si>
    <t>Vepříkov</t>
  </si>
  <si>
    <t>Vepřová</t>
  </si>
  <si>
    <t>Verměřovice</t>
  </si>
  <si>
    <t>Verneřice</t>
  </si>
  <si>
    <t>Vernéřovice</t>
  </si>
  <si>
    <t>Vernířovice</t>
  </si>
  <si>
    <t>Věrovany</t>
  </si>
  <si>
    <t>Verušičky</t>
  </si>
  <si>
    <t>Veřovice</t>
  </si>
  <si>
    <t>Ves Touškov</t>
  </si>
  <si>
    <t>Vesce</t>
  </si>
  <si>
    <t>Veselá</t>
  </si>
  <si>
    <t>Veselé</t>
  </si>
  <si>
    <t>Veselí</t>
  </si>
  <si>
    <t>Veselice</t>
  </si>
  <si>
    <t>Veselíčko</t>
  </si>
  <si>
    <t>Veselý Žďár</t>
  </si>
  <si>
    <t>Vestec</t>
  </si>
  <si>
    <t>Věstín</t>
  </si>
  <si>
    <t>Věšín</t>
  </si>
  <si>
    <t>Věteřov</t>
  </si>
  <si>
    <t>Větrušice</t>
  </si>
  <si>
    <t>Větřkovice</t>
  </si>
  <si>
    <t>Vevčice</t>
  </si>
  <si>
    <t>Veverské Knínice</t>
  </si>
  <si>
    <t>Věž</t>
  </si>
  <si>
    <t>Věžky</t>
  </si>
  <si>
    <t>Věžná</t>
  </si>
  <si>
    <t>Věžnice</t>
  </si>
  <si>
    <t>Věžnička</t>
  </si>
  <si>
    <t>Věžovatá Pláně</t>
  </si>
  <si>
    <t>Vchynice</t>
  </si>
  <si>
    <t>Víceměřice</t>
  </si>
  <si>
    <t>Vícemil</t>
  </si>
  <si>
    <t>Vícenice</t>
  </si>
  <si>
    <t>Vícenice u Náměště nad Oslavou</t>
  </si>
  <si>
    <t>Vícov</t>
  </si>
  <si>
    <t>Vidče</t>
  </si>
  <si>
    <t>Vídeň</t>
  </si>
  <si>
    <t>Vidice</t>
  </si>
  <si>
    <t>Vidim</t>
  </si>
  <si>
    <t>Vidlatá Seč</t>
  </si>
  <si>
    <t>Vidochov</t>
  </si>
  <si>
    <t>Vidonín</t>
  </si>
  <si>
    <t>Vidov</t>
  </si>
  <si>
    <t>Vigantice</t>
  </si>
  <si>
    <t>Víchová nad Jizerou</t>
  </si>
  <si>
    <t>Vikantice</t>
  </si>
  <si>
    <t>Vikýřovice</t>
  </si>
  <si>
    <t>Vílanec</t>
  </si>
  <si>
    <t>Vilantice</t>
  </si>
  <si>
    <t>Vilémov</t>
  </si>
  <si>
    <t>Vilémovice</t>
  </si>
  <si>
    <t>Vilice</t>
  </si>
  <si>
    <t>Vinary</t>
  </si>
  <si>
    <t>Vinaře</t>
  </si>
  <si>
    <t>Vinařice</t>
  </si>
  <si>
    <t>Vincencov</t>
  </si>
  <si>
    <t>Vinec</t>
  </si>
  <si>
    <t>Viničné Šumice</t>
  </si>
  <si>
    <t>Vintířov</t>
  </si>
  <si>
    <t>Vír</t>
  </si>
  <si>
    <t>Víska</t>
  </si>
  <si>
    <t>Víska u Jevíčka</t>
  </si>
  <si>
    <t>Vísky</t>
  </si>
  <si>
    <t>Vítanov</t>
  </si>
  <si>
    <t>Vitčice</t>
  </si>
  <si>
    <t>Vítějeves</t>
  </si>
  <si>
    <t>Vitějovice</t>
  </si>
  <si>
    <t>Vítězná</t>
  </si>
  <si>
    <t>Vitice</t>
  </si>
  <si>
    <t>Vitín</t>
  </si>
  <si>
    <t>Vitiněves</t>
  </si>
  <si>
    <t>Vítkovice</t>
  </si>
  <si>
    <t>Vítonice</t>
  </si>
  <si>
    <t>Vižina</t>
  </si>
  <si>
    <t>Vlačice</t>
  </si>
  <si>
    <t>Vlachova Lhota</t>
  </si>
  <si>
    <t>Vlasatice</t>
  </si>
  <si>
    <t>Vlastec</t>
  </si>
  <si>
    <t>Vlastějovice</t>
  </si>
  <si>
    <t>Vlastiboř</t>
  </si>
  <si>
    <t>Vlastibořice</t>
  </si>
  <si>
    <t>Vlastislav</t>
  </si>
  <si>
    <t>Vlčatín</t>
  </si>
  <si>
    <t>Vlčetínec</t>
  </si>
  <si>
    <t>Vlčeves</t>
  </si>
  <si>
    <t>Vlčí</t>
  </si>
  <si>
    <t>Vlčí Habřina</t>
  </si>
  <si>
    <t>Vlčice</t>
  </si>
  <si>
    <t>Vlčkov</t>
  </si>
  <si>
    <t>Vlčková</t>
  </si>
  <si>
    <t>Vlčkovice v Podkrkonoší</t>
  </si>
  <si>
    <t>Vlčnov</t>
  </si>
  <si>
    <t>Vlčtejn</t>
  </si>
  <si>
    <t>Vlkančice</t>
  </si>
  <si>
    <t>Vlkaneč</t>
  </si>
  <si>
    <t>Vlkanov</t>
  </si>
  <si>
    <t>Vlkava</t>
  </si>
  <si>
    <t>Vlkoš</t>
  </si>
  <si>
    <t>Vlkov</t>
  </si>
  <si>
    <t>Vlkov pod Oškobrhem</t>
  </si>
  <si>
    <t>Vlkovice</t>
  </si>
  <si>
    <t>Vlksice</t>
  </si>
  <si>
    <t>Vnorovy</t>
  </si>
  <si>
    <t>Voděrady</t>
  </si>
  <si>
    <t>Vodice</t>
  </si>
  <si>
    <t>Vodochody</t>
  </si>
  <si>
    <t>Vodranty</t>
  </si>
  <si>
    <t>Vodslivy</t>
  </si>
  <si>
    <t>Vohančice</t>
  </si>
  <si>
    <t>Vochov</t>
  </si>
  <si>
    <t>Vojkov</t>
  </si>
  <si>
    <t>Vrchotovy Janovice</t>
  </si>
  <si>
    <t>Vojkovice</t>
  </si>
  <si>
    <t>Vojníkov</t>
  </si>
  <si>
    <t>Vojnův Městec</t>
  </si>
  <si>
    <t>Vojslavice</t>
  </si>
  <si>
    <t>Vojtanov</t>
  </si>
  <si>
    <t>Vojtěchov</t>
  </si>
  <si>
    <t>Vokov</t>
  </si>
  <si>
    <t>Volanice</t>
  </si>
  <si>
    <t>Volárna</t>
  </si>
  <si>
    <t>Volduchy</t>
  </si>
  <si>
    <t>Voleč</t>
  </si>
  <si>
    <t>Volenice</t>
  </si>
  <si>
    <t>Volevčice</t>
  </si>
  <si>
    <t>Volfartice</t>
  </si>
  <si>
    <t>Volfířov</t>
  </si>
  <si>
    <t>Vonoklasy</t>
  </si>
  <si>
    <t>Vortová</t>
  </si>
  <si>
    <t>Voznice</t>
  </si>
  <si>
    <t>Vrábče</t>
  </si>
  <si>
    <t>Vraclav</t>
  </si>
  <si>
    <t>Vracovice</t>
  </si>
  <si>
    <t>Vračovice-Orlov</t>
  </si>
  <si>
    <t>Vraňany</t>
  </si>
  <si>
    <t>Vrančice</t>
  </si>
  <si>
    <t>Vranov</t>
  </si>
  <si>
    <t>Vranová</t>
  </si>
  <si>
    <t>Vranová Lhota</t>
  </si>
  <si>
    <t>Vranovice-Kelčice</t>
  </si>
  <si>
    <t>Vranovská Ves</t>
  </si>
  <si>
    <t>Vraný</t>
  </si>
  <si>
    <t>Vratěnín</t>
  </si>
  <si>
    <t>Vratislávka</t>
  </si>
  <si>
    <t>Vrátkov</t>
  </si>
  <si>
    <t>Vrátno</t>
  </si>
  <si>
    <t>Vráto</t>
  </si>
  <si>
    <t>Vráž</t>
  </si>
  <si>
    <t>Vražkov</t>
  </si>
  <si>
    <t>Vražné</t>
  </si>
  <si>
    <t>Vrážné</t>
  </si>
  <si>
    <t>Vrbátky</t>
  </si>
  <si>
    <t>Vrbatův Kostelec</t>
  </si>
  <si>
    <t>Vrbčany</t>
  </si>
  <si>
    <t>Vrbice</t>
  </si>
  <si>
    <t>Vrbičany</t>
  </si>
  <si>
    <t>Vrbka</t>
  </si>
  <si>
    <t>Vrbno nad Lesy</t>
  </si>
  <si>
    <t>Vrbová Lhota</t>
  </si>
  <si>
    <t>Vrbovec</t>
  </si>
  <si>
    <t>Vrcovice</t>
  </si>
  <si>
    <t>Vrčeň</t>
  </si>
  <si>
    <t>Vrdy</t>
  </si>
  <si>
    <t>Vrhaveč</t>
  </si>
  <si>
    <t>Vrchoslavice</t>
  </si>
  <si>
    <t>Vrchovany</t>
  </si>
  <si>
    <t>Vrchovnice</t>
  </si>
  <si>
    <t>Vrchy</t>
  </si>
  <si>
    <t>Vroutek</t>
  </si>
  <si>
    <t>Vrskmaň</t>
  </si>
  <si>
    <t>Vršce</t>
  </si>
  <si>
    <t>Vršovice</t>
  </si>
  <si>
    <t>Vršovka</t>
  </si>
  <si>
    <t>Vrutice</t>
  </si>
  <si>
    <t>Vřesina</t>
  </si>
  <si>
    <t>Vřeskovice</t>
  </si>
  <si>
    <t>Vřesník</t>
  </si>
  <si>
    <t>Vřesová</t>
  </si>
  <si>
    <t>Vřesovice</t>
  </si>
  <si>
    <t>Vstiš</t>
  </si>
  <si>
    <t>Všehrdy</t>
  </si>
  <si>
    <t>Všechlapy</t>
  </si>
  <si>
    <t>Všejany</t>
  </si>
  <si>
    <t>Všekary</t>
  </si>
  <si>
    <t>Všelibice</t>
  </si>
  <si>
    <t>Všemina</t>
  </si>
  <si>
    <t>Všemyslice</t>
  </si>
  <si>
    <t>Všeň</t>
  </si>
  <si>
    <t>Všenice</t>
  </si>
  <si>
    <t>Všenory</t>
  </si>
  <si>
    <t>Všepadly</t>
  </si>
  <si>
    <t>Všeradice</t>
  </si>
  <si>
    <t>Všeradov</t>
  </si>
  <si>
    <t>Všestudy</t>
  </si>
  <si>
    <t>Všesulov</t>
  </si>
  <si>
    <t>Vševily</t>
  </si>
  <si>
    <t>Výčapy</t>
  </si>
  <si>
    <t>Vydří</t>
  </si>
  <si>
    <t>Vykáň</t>
  </si>
  <si>
    <t>Vyklantice</t>
  </si>
  <si>
    <t>Výkleky</t>
  </si>
  <si>
    <t>Výrava</t>
  </si>
  <si>
    <t>Výrov</t>
  </si>
  <si>
    <t>Výrovice</t>
  </si>
  <si>
    <t>Vyskeř</t>
  </si>
  <si>
    <t>Vyskytná nad Jihlavou</t>
  </si>
  <si>
    <t>Výsluní</t>
  </si>
  <si>
    <t>Vysočany</t>
  </si>
  <si>
    <t>Vysočina</t>
  </si>
  <si>
    <t>Vysoká Lhota</t>
  </si>
  <si>
    <t>Vysoká Libyně</t>
  </si>
  <si>
    <t>Vysoká nad Labem</t>
  </si>
  <si>
    <t>Vysoká Pec</t>
  </si>
  <si>
    <t>Vysoká Srbská</t>
  </si>
  <si>
    <t>Vysoká u Příbramě</t>
  </si>
  <si>
    <t>Vysoké</t>
  </si>
  <si>
    <t>Vysoké Chvojno</t>
  </si>
  <si>
    <t>Vysoké Pole</t>
  </si>
  <si>
    <t>Vysoké Popovice</t>
  </si>
  <si>
    <t>Vysoké Studnice</t>
  </si>
  <si>
    <t>Vysokov</t>
  </si>
  <si>
    <t>Vysoký Chlumec</t>
  </si>
  <si>
    <t>Vysoký Újezd</t>
  </si>
  <si>
    <t>Vystrčenovice</t>
  </si>
  <si>
    <t>Vystrkov</t>
  </si>
  <si>
    <t>Vyšehněvice</t>
  </si>
  <si>
    <t>Vyšehoří</t>
  </si>
  <si>
    <t>Vyšehořovice</t>
  </si>
  <si>
    <t>Výškov</t>
  </si>
  <si>
    <t>Vyškovec</t>
  </si>
  <si>
    <t>Vyšní Lhoty</t>
  </si>
  <si>
    <t>Výšovice</t>
  </si>
  <si>
    <t>Výžerky</t>
  </si>
  <si>
    <t>Vyžice</t>
  </si>
  <si>
    <t>Vyžlovka</t>
  </si>
  <si>
    <t>Xaverov</t>
  </si>
  <si>
    <t>Zábeštní Lhota</t>
  </si>
  <si>
    <t>Záblatí</t>
  </si>
  <si>
    <t>Záborná</t>
  </si>
  <si>
    <t>Záboří</t>
  </si>
  <si>
    <t>Záboří nad Labem</t>
  </si>
  <si>
    <t>Zábrdí</t>
  </si>
  <si>
    <t>Zábrodí</t>
  </si>
  <si>
    <t>Zabrušany</t>
  </si>
  <si>
    <t>Zábřezí-Řečice</t>
  </si>
  <si>
    <t>Zadní Chodov</t>
  </si>
  <si>
    <t>Zadní Střítež</t>
  </si>
  <si>
    <t>Zadní Třebaň</t>
  </si>
  <si>
    <t>Zadní Vydří</t>
  </si>
  <si>
    <t>Zadní Zhořec</t>
  </si>
  <si>
    <t>Zádolí</t>
  </si>
  <si>
    <t>Zádub-Závišín</t>
  </si>
  <si>
    <t>Zádveřice-Raková</t>
  </si>
  <si>
    <t>Zahájí</t>
  </si>
  <si>
    <t>Zahnašovice</t>
  </si>
  <si>
    <t>Zahorčice</t>
  </si>
  <si>
    <t>Záhornice</t>
  </si>
  <si>
    <t>Záhorovice</t>
  </si>
  <si>
    <t>Zahořany</t>
  </si>
  <si>
    <t>Zahrádka</t>
  </si>
  <si>
    <t>Zahrádky</t>
  </si>
  <si>
    <t>Záchlumí</t>
  </si>
  <si>
    <t>Zachotín</t>
  </si>
  <si>
    <t>Zachrašťany</t>
  </si>
  <si>
    <t>Zaječí</t>
  </si>
  <si>
    <t>Zaječice</t>
  </si>
  <si>
    <t>Zájezd</t>
  </si>
  <si>
    <t>Zájezdec</t>
  </si>
  <si>
    <t>Zajíčkov</t>
  </si>
  <si>
    <t>Zákolany</t>
  </si>
  <si>
    <t>Zakřany</t>
  </si>
  <si>
    <t>Zálesí</t>
  </si>
  <si>
    <t>Zálesná Zhoř</t>
  </si>
  <si>
    <t>Zalešany</t>
  </si>
  <si>
    <t>Zálezlice</t>
  </si>
  <si>
    <t>Zálezly</t>
  </si>
  <si>
    <t>Zaloňov</t>
  </si>
  <si>
    <t>Zálší</t>
  </si>
  <si>
    <t>Záluží</t>
  </si>
  <si>
    <t>Zálužice</t>
  </si>
  <si>
    <t>Záměl</t>
  </si>
  <si>
    <t>Zámostí-Blata</t>
  </si>
  <si>
    <t>Zámrsk</t>
  </si>
  <si>
    <t>Zámrsky</t>
  </si>
  <si>
    <t>Zápy</t>
  </si>
  <si>
    <t>Zárubice</t>
  </si>
  <si>
    <t>Záryby</t>
  </si>
  <si>
    <t>Zářecká Lhota</t>
  </si>
  <si>
    <t>Záříčí</t>
  </si>
  <si>
    <t>Zásada</t>
  </si>
  <si>
    <t>Zastávka</t>
  </si>
  <si>
    <t>Zástřizly</t>
  </si>
  <si>
    <t>Zašovice</t>
  </si>
  <si>
    <t>Závada</t>
  </si>
  <si>
    <t>Zavidov</t>
  </si>
  <si>
    <t>Závist</t>
  </si>
  <si>
    <t>Závišice</t>
  </si>
  <si>
    <t>Zavlekov</t>
  </si>
  <si>
    <t>Závraty</t>
  </si>
  <si>
    <t>Zbelítov</t>
  </si>
  <si>
    <t>Zbenice</t>
  </si>
  <si>
    <t>Zběšičky</t>
  </si>
  <si>
    <t>Zbilidy</t>
  </si>
  <si>
    <t>Zbinohy</t>
  </si>
  <si>
    <t>Zbizuby</t>
  </si>
  <si>
    <t>Zblovice</t>
  </si>
  <si>
    <t>Zborov</t>
  </si>
  <si>
    <t>Zborovy</t>
  </si>
  <si>
    <t>Zbožíčko</t>
  </si>
  <si>
    <t>Zbraslavec</t>
  </si>
  <si>
    <t>Zbrašín</t>
  </si>
  <si>
    <t>Zbuzany</t>
  </si>
  <si>
    <t>Zbyslavice</t>
  </si>
  <si>
    <t>Zbytiny</t>
  </si>
  <si>
    <t>Zděchov</t>
  </si>
  <si>
    <t>Zdechovice</t>
  </si>
  <si>
    <t>Zdelov</t>
  </si>
  <si>
    <t>Zdemyslice</t>
  </si>
  <si>
    <t>Zdeňkov</t>
  </si>
  <si>
    <t>Zderaz</t>
  </si>
  <si>
    <t>Zdětín</t>
  </si>
  <si>
    <t>Zdiby</t>
  </si>
  <si>
    <t>Zdíkov</t>
  </si>
  <si>
    <t>Zdislava</t>
  </si>
  <si>
    <t>Zdislavice</t>
  </si>
  <si>
    <t>Zdobín</t>
  </si>
  <si>
    <t>Zdobnice</t>
  </si>
  <si>
    <t>Zduchovice</t>
  </si>
  <si>
    <t>Zelená Hora</t>
  </si>
  <si>
    <t>Zelenecká Lhota</t>
  </si>
  <si>
    <t>Zeleneč</t>
  </si>
  <si>
    <t>Zemětice</t>
  </si>
  <si>
    <t>Zhoř</t>
  </si>
  <si>
    <t>Zhoř u Mladé Vožice</t>
  </si>
  <si>
    <t>Zhoř u Tábora</t>
  </si>
  <si>
    <t>Zhořec</t>
  </si>
  <si>
    <t>Zichovec</t>
  </si>
  <si>
    <t>Zlámanec</t>
  </si>
  <si>
    <t>Zlatá</t>
  </si>
  <si>
    <t>Zlatá Koruna</t>
  </si>
  <si>
    <t>Zlatá Olešnice</t>
  </si>
  <si>
    <t>Zlátenka</t>
  </si>
  <si>
    <t>Zlatníky-Hodkovice</t>
  </si>
  <si>
    <t>Zlechov</t>
  </si>
  <si>
    <t>Zlobice</t>
  </si>
  <si>
    <t>Zlončice</t>
  </si>
  <si>
    <t>Zlonín</t>
  </si>
  <si>
    <t>Zlosyň</t>
  </si>
  <si>
    <t>Zlukov</t>
  </si>
  <si>
    <t>Znětínek</t>
  </si>
  <si>
    <t>Zruč-Senec</t>
  </si>
  <si>
    <t>Zubčice</t>
  </si>
  <si>
    <t>Zubrnice</t>
  </si>
  <si>
    <t>Zubří</t>
  </si>
  <si>
    <t>Zvánovice</t>
  </si>
  <si>
    <t>Zvěrkovice</t>
  </si>
  <si>
    <t>Zvěrotice</t>
  </si>
  <si>
    <t>Zvěřínek</t>
  </si>
  <si>
    <t>Zvěstov</t>
  </si>
  <si>
    <t>Zvěstovice</t>
  </si>
  <si>
    <t>Zvíkov</t>
  </si>
  <si>
    <t>Zvíkovec</t>
  </si>
  <si>
    <t>Zvole</t>
  </si>
  <si>
    <t>Zvoleněves</t>
  </si>
  <si>
    <t>Zvolenovice</t>
  </si>
  <si>
    <t>Zvotoky</t>
  </si>
  <si>
    <t>Žabčice</t>
  </si>
  <si>
    <t>Žabeň</t>
  </si>
  <si>
    <t>Žabonosy</t>
  </si>
  <si>
    <t>Žabovřesky</t>
  </si>
  <si>
    <t>Žabovřesky nad Ohří</t>
  </si>
  <si>
    <t>Žádovice</t>
  </si>
  <si>
    <t>Žákava</t>
  </si>
  <si>
    <t>Žákovice</t>
  </si>
  <si>
    <t>Žáky</t>
  </si>
  <si>
    <t>Žalhostice</t>
  </si>
  <si>
    <t>Žalkovice</t>
  </si>
  <si>
    <t>Žampach</t>
  </si>
  <si>
    <t>Žár</t>
  </si>
  <si>
    <t>Žáravice</t>
  </si>
  <si>
    <t>Žárovná</t>
  </si>
  <si>
    <t>Žatčany</t>
  </si>
  <si>
    <t>Ždánov</t>
  </si>
  <si>
    <t>Žďár nad Metují</t>
  </si>
  <si>
    <t>Žďár nad Orlicí</t>
  </si>
  <si>
    <t>Žďárec</t>
  </si>
  <si>
    <t>Žďárek</t>
  </si>
  <si>
    <t>Žďárky</t>
  </si>
  <si>
    <t>Ždírec</t>
  </si>
  <si>
    <t>Žehuň</t>
  </si>
  <si>
    <t>Žehušice</t>
  </si>
  <si>
    <t>Želatovice</t>
  </si>
  <si>
    <t>Želeč</t>
  </si>
  <si>
    <t>Želechovice</t>
  </si>
  <si>
    <t>Želechovice nad Dřevnicí</t>
  </si>
  <si>
    <t>Želenice</t>
  </si>
  <si>
    <t>Želešice</t>
  </si>
  <si>
    <t>Želetice</t>
  </si>
  <si>
    <t>Železná</t>
  </si>
  <si>
    <t>Železná Ruda</t>
  </si>
  <si>
    <t>Železné</t>
  </si>
  <si>
    <t>Železnice</t>
  </si>
  <si>
    <t>Želiv</t>
  </si>
  <si>
    <t>Želivsko</t>
  </si>
  <si>
    <t>Želízy</t>
  </si>
  <si>
    <t>Želkovice</t>
  </si>
  <si>
    <t>Želnava</t>
  </si>
  <si>
    <t>Ženklava</t>
  </si>
  <si>
    <t>Žeranovice</t>
  </si>
  <si>
    <t>Žeravice</t>
  </si>
  <si>
    <t>Žeraviny</t>
  </si>
  <si>
    <t>Žerčice</t>
  </si>
  <si>
    <t>Žeretice</t>
  </si>
  <si>
    <t>Žermanice</t>
  </si>
  <si>
    <t>Žernov</t>
  </si>
  <si>
    <t>Žernovice</t>
  </si>
  <si>
    <t>Žernovník</t>
  </si>
  <si>
    <t>Žerotice</t>
  </si>
  <si>
    <t>Žerotín</t>
  </si>
  <si>
    <t>Žerůtky</t>
  </si>
  <si>
    <t>Židněves</t>
  </si>
  <si>
    <t>Židovice</t>
  </si>
  <si>
    <t>Žichlínek</t>
  </si>
  <si>
    <t>Žilina</t>
  </si>
  <si>
    <t>Žilov</t>
  </si>
  <si>
    <t>Žim</t>
  </si>
  <si>
    <t>Žimutice</t>
  </si>
  <si>
    <t>Žirov</t>
  </si>
  <si>
    <t>Žirovnice</t>
  </si>
  <si>
    <t>Žíšov</t>
  </si>
  <si>
    <t>Žitenice</t>
  </si>
  <si>
    <t>Žítková</t>
  </si>
  <si>
    <t>Žitovlice</t>
  </si>
  <si>
    <t>Živanice</t>
  </si>
  <si>
    <t>Životice</t>
  </si>
  <si>
    <t>Životice u Nového Jičína</t>
  </si>
  <si>
    <t>Žižice</t>
  </si>
  <si>
    <t>Žižkovo Pole</t>
  </si>
  <si>
    <t>Žlebské Chvalovice</t>
  </si>
  <si>
    <t>Žlunice</t>
  </si>
  <si>
    <t>Žlutava</t>
  </si>
  <si>
    <t>Žumberk</t>
  </si>
  <si>
    <t>Županovice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</si>
</sst>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CC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3" fontId="1" fillId="0" borderId="0" xfId="0" applyNumberFormat="1" applyFont="1"/>
    <xf numFmtId="3" fontId="0" fillId="0" borderId="0" xfId="0" applyNumberFormat="1"/>
    <xf numFmtId="0" fontId="1" fillId="9" borderId="0" xfId="0" applyFont="1" applyFill="1" applyAlignment="1">
      <alignment horizontal="center"/>
    </xf>
    <xf numFmtId="0" fontId="5" fillId="0" borderId="0" xfId="0" applyFont="1"/>
    <xf numFmtId="0" fontId="4" fillId="0" borderId="0" xfId="0" applyFont="1"/>
    <xf numFmtId="3" fontId="4" fillId="0" borderId="0" xfId="0" applyNumberFormat="1" applyFont="1"/>
    <xf numFmtId="0" fontId="0" fillId="8" borderId="0" xfId="0" applyFill="1" applyAlignment="1">
      <alignment wrapText="1"/>
    </xf>
    <xf numFmtId="3" fontId="6" fillId="0" borderId="0" xfId="0" applyNumberFormat="1" applyFont="1"/>
    <xf numFmtId="0" fontId="1" fillId="10" borderId="0" xfId="0" applyFont="1" applyFill="1" applyAlignment="1">
      <alignment horizontal="center"/>
    </xf>
    <xf numFmtId="0" fontId="0" fillId="12" borderId="0" xfId="0" applyFill="1"/>
    <xf numFmtId="0" fontId="0" fillId="13" borderId="0" xfId="0" applyFill="1"/>
    <xf numFmtId="3" fontId="1" fillId="11" borderId="0" xfId="0" applyNumberFormat="1" applyFont="1" applyFill="1" applyAlignment="1">
      <alignment horizontal="center"/>
    </xf>
    <xf numFmtId="0" fontId="0" fillId="0" borderId="0" xfId="0"/>
    <xf numFmtId="0" fontId="1" fillId="9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3">
    <cellStyle name="Normální" xfId="0" builtinId="0"/>
    <cellStyle name="Normální 2" xfId="2" xr:uid="{00000000-0005-0000-0000-000002000000}"/>
    <cellStyle name="Normální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8">
    <pageSetUpPr fitToPage="1"/>
  </sheetPr>
  <dimension ref="A1:BN6262"/>
  <sheetViews>
    <sheetView tabSelected="1" zoomScale="80" zoomScaleNormal="80" workbookViewId="0">
      <pane xSplit="1" ySplit="3" topLeftCell="B4" activePane="bottomRight" state="frozen"/>
      <selection activeCell="B10" sqref="B10"/>
      <selection pane="topRight" activeCell="B10" sqref="B10"/>
      <selection pane="bottomLeft" activeCell="B10" sqref="B10"/>
      <selection pane="bottomRight" activeCell="J24" sqref="J24"/>
    </sheetView>
  </sheetViews>
  <sheetFormatPr defaultRowHeight="14.4" x14ac:dyDescent="0.3"/>
  <cols>
    <col min="1" max="1" width="34.6640625" bestFit="1" customWidth="1"/>
    <col min="2" max="2" width="16.5546875" customWidth="1"/>
    <col min="3" max="3" width="7.88671875" customWidth="1"/>
    <col min="4" max="4" width="6.109375" customWidth="1"/>
    <col min="5" max="5" width="6.33203125" customWidth="1"/>
    <col min="6" max="6" width="5.5546875" customWidth="1"/>
    <col min="7" max="7" width="7.109375" customWidth="1"/>
    <col min="8" max="8" width="7" customWidth="1"/>
    <col min="9" max="9" width="19.88671875" bestFit="1" customWidth="1"/>
    <col min="10" max="10" width="9.88671875" customWidth="1"/>
    <col min="11" max="11" width="31.6640625" customWidth="1"/>
    <col min="12" max="12" width="9" customWidth="1"/>
    <col min="13" max="13" width="31.6640625" customWidth="1"/>
    <col min="14" max="14" width="10.5546875" customWidth="1"/>
    <col min="15" max="15" width="31.6640625" customWidth="1"/>
    <col min="16" max="16" width="10.44140625" customWidth="1"/>
    <col min="17" max="17" width="31.6640625" customWidth="1"/>
    <col min="18" max="18" width="29.6640625" customWidth="1"/>
    <col min="19" max="19" width="10" customWidth="1"/>
    <col min="20" max="20" width="29.6640625" customWidth="1"/>
    <col min="21" max="21" width="18.5546875" bestFit="1" customWidth="1"/>
    <col min="22" max="22" width="20.109375" customWidth="1"/>
    <col min="23" max="23" width="18.5546875" bestFit="1" customWidth="1"/>
    <col min="24" max="24" width="18.33203125" customWidth="1"/>
    <col min="25" max="25" width="18.5546875" bestFit="1" customWidth="1"/>
    <col min="26" max="26" width="17.109375" customWidth="1"/>
    <col min="27" max="27" width="17.33203125" customWidth="1"/>
    <col min="28" max="28" width="26.44140625" customWidth="1"/>
    <col min="29" max="29" width="10" customWidth="1"/>
    <col min="30" max="30" width="30" customWidth="1"/>
    <col min="31" max="31" width="15" customWidth="1"/>
    <col min="32" max="32" width="30" customWidth="1"/>
    <col min="33" max="33" width="10" customWidth="1"/>
    <col min="34" max="34" width="25.5546875" customWidth="1"/>
    <col min="35" max="35" width="10" customWidth="1"/>
    <col min="36" max="36" width="16.109375" customWidth="1"/>
    <col min="37" max="37" width="20.33203125" customWidth="1"/>
    <col min="38" max="38" width="14.88671875" customWidth="1"/>
    <col min="39" max="39" width="24.33203125" customWidth="1"/>
    <col min="40" max="40" width="15.44140625" customWidth="1"/>
    <col min="41" max="41" width="24.6640625" customWidth="1"/>
    <col min="42" max="42" width="18.44140625" customWidth="1"/>
    <col min="43" max="43" width="16" customWidth="1"/>
    <col min="44" max="44" width="20" customWidth="1"/>
    <col min="45" max="45" width="24.33203125" customWidth="1"/>
    <col min="46" max="46" width="31.33203125" customWidth="1"/>
    <col min="47" max="47" width="28.33203125" customWidth="1"/>
    <col min="48" max="48" width="31.33203125" customWidth="1"/>
    <col min="49" max="49" width="31.6640625" customWidth="1"/>
    <col min="50" max="50" width="25.33203125" customWidth="1"/>
    <col min="51" max="51" width="26.88671875" customWidth="1"/>
    <col min="52" max="52" width="32.5546875" customWidth="1"/>
    <col min="53" max="53" width="28.6640625" customWidth="1"/>
    <col min="54" max="54" width="18.88671875" customWidth="1"/>
    <col min="55" max="55" width="11.88671875" customWidth="1"/>
    <col min="56" max="56" width="14.33203125" customWidth="1"/>
    <col min="57" max="57" width="11.88671875" customWidth="1"/>
    <col min="58" max="58" width="23" customWidth="1"/>
    <col min="59" max="59" width="11.88671875" customWidth="1"/>
    <col min="60" max="60" width="22.6640625" customWidth="1"/>
    <col min="61" max="61" width="11.88671875" customWidth="1"/>
    <col min="62" max="62" width="9.5546875" customWidth="1"/>
    <col min="63" max="63" width="11.88671875" customWidth="1"/>
    <col min="64" max="64" width="18.33203125" customWidth="1"/>
    <col min="65" max="65" width="24.88671875" bestFit="1" customWidth="1"/>
    <col min="66" max="66" width="12.33203125" bestFit="1" customWidth="1"/>
  </cols>
  <sheetData>
    <row r="1" spans="1:66" x14ac:dyDescent="0.3">
      <c r="R1" s="10" t="s">
        <v>0</v>
      </c>
      <c r="S1" s="22" t="s">
        <v>1</v>
      </c>
      <c r="T1" s="20"/>
      <c r="U1" s="20"/>
      <c r="V1" s="20"/>
      <c r="W1" s="20"/>
      <c r="X1" s="20"/>
      <c r="Y1" s="20"/>
      <c r="Z1" s="20"/>
      <c r="AA1" s="20"/>
      <c r="AB1" s="20"/>
      <c r="AC1" s="21" t="s">
        <v>2</v>
      </c>
      <c r="AD1" s="20"/>
      <c r="AE1" s="21" t="s">
        <v>3</v>
      </c>
      <c r="AF1" s="20"/>
      <c r="AG1" s="22" t="s">
        <v>4</v>
      </c>
      <c r="AH1" s="20"/>
      <c r="AI1" s="21" t="s">
        <v>5</v>
      </c>
      <c r="AJ1" s="20"/>
      <c r="AK1" s="16" t="s">
        <v>6</v>
      </c>
      <c r="AL1" s="21" t="s">
        <v>7</v>
      </c>
      <c r="AM1" s="20"/>
      <c r="AN1" s="20"/>
      <c r="AO1" s="20"/>
      <c r="AP1" s="22" t="s">
        <v>8</v>
      </c>
      <c r="AQ1" s="20"/>
      <c r="AR1" s="21" t="s">
        <v>9</v>
      </c>
      <c r="AS1" s="20"/>
      <c r="AT1" s="22" t="s">
        <v>10</v>
      </c>
      <c r="AU1" s="20"/>
      <c r="AV1" s="20"/>
      <c r="AW1" s="20"/>
      <c r="AX1" s="21" t="s">
        <v>11</v>
      </c>
      <c r="AY1" s="20"/>
      <c r="AZ1" s="22" t="s">
        <v>12</v>
      </c>
      <c r="BA1" s="20"/>
      <c r="BB1" s="21" t="s">
        <v>13</v>
      </c>
      <c r="BC1" s="20"/>
      <c r="BD1" s="20"/>
      <c r="BE1" s="20"/>
      <c r="BF1" s="20"/>
      <c r="BG1" s="20"/>
      <c r="BH1" s="20"/>
      <c r="BI1" s="20"/>
      <c r="BJ1" s="20"/>
      <c r="BK1" s="20"/>
      <c r="BL1" s="19" t="s">
        <v>14</v>
      </c>
      <c r="BM1" s="20"/>
    </row>
    <row r="2" spans="1:66" x14ac:dyDescent="0.3">
      <c r="A2" s="8"/>
      <c r="B2" s="9">
        <f>SUBTOTAL(9,B4:B6256)</f>
        <v>9511620</v>
      </c>
      <c r="C2" s="9"/>
      <c r="D2" s="9">
        <f>SUBTOTAL(9,D4:D6256)</f>
        <v>6253</v>
      </c>
      <c r="E2" s="9">
        <f>SUBTOTAL(9,E4:E6256)</f>
        <v>1216</v>
      </c>
      <c r="F2" s="9">
        <f>SUBTOTAL(9,F4:F6256)</f>
        <v>601</v>
      </c>
      <c r="G2" s="9">
        <f>SUBTOTAL(9,G4:G6256)</f>
        <v>388</v>
      </c>
      <c r="H2" s="9">
        <f>SUBTOTAL(9,H4:H6256)</f>
        <v>205</v>
      </c>
      <c r="I2" s="8"/>
      <c r="J2" s="8"/>
      <c r="K2" s="8"/>
      <c r="L2" s="8"/>
      <c r="M2" s="8"/>
      <c r="N2" s="8"/>
      <c r="O2" s="8"/>
      <c r="P2" s="8"/>
      <c r="Q2" s="8"/>
      <c r="R2" s="8">
        <f>SUBTOTAL(9,R4:R6256)</f>
        <v>1384247822.4877541</v>
      </c>
      <c r="S2" s="8">
        <f>SUBTOTAL(9,S4:S6256)</f>
        <v>9511620</v>
      </c>
      <c r="T2" s="8">
        <f>SUBTOTAL(9,T4:T6256)</f>
        <v>305101561.13316721</v>
      </c>
      <c r="U2" s="8">
        <f>SUBTOTAL(9,U4:U6256)</f>
        <v>68904</v>
      </c>
      <c r="V2" s="8">
        <f>SUBTOTAL(9,V4:V6256)</f>
        <v>42342912</v>
      </c>
      <c r="W2" s="8">
        <f>SUBTOTAL(9,W4:W6256)</f>
        <v>40013</v>
      </c>
      <c r="X2" s="8">
        <f>SUBTOTAL(9,X4:X6256)</f>
        <v>114984960</v>
      </c>
      <c r="Y2" s="8">
        <f>SUBTOTAL(9,Y4:Y6256)</f>
        <v>99871</v>
      </c>
      <c r="Z2" s="8">
        <f>SUBTOTAL(9,Z4:Z6256)</f>
        <v>89961472</v>
      </c>
      <c r="AA2" s="8">
        <f>SUBTOTAL(9,AA4:AA6256)</f>
        <v>31973</v>
      </c>
      <c r="AB2" s="8">
        <f>SUBTOTAL(9,AB4:AB6256)</f>
        <v>7209472</v>
      </c>
      <c r="AC2" s="8">
        <f>SUBTOTAL(9,AC4:AC6256)</f>
        <v>9511620</v>
      </c>
      <c r="AD2" s="8">
        <f>SUBTOTAL(9,AD4:AD6256)</f>
        <v>743821598.26927137</v>
      </c>
      <c r="AE2" s="8">
        <f>SUBTOTAL(9,AE4:AE6256)</f>
        <v>9511620</v>
      </c>
      <c r="AF2" s="8">
        <f>SUBTOTAL(9,AF4:AF6256)</f>
        <v>558702692.17552459</v>
      </c>
      <c r="AG2" s="8">
        <f>SUBTOTAL(9,AG4:AG6256)</f>
        <v>9511620</v>
      </c>
      <c r="AH2" s="8">
        <f>SUBTOTAL(9,AH4:AH6256)</f>
        <v>1473451828.5846317</v>
      </c>
      <c r="AI2" s="8">
        <f>SUBTOTAL(9,AI4:AI6256)</f>
        <v>9511620</v>
      </c>
      <c r="AJ2" s="8">
        <f>SUBTOTAL(9,AJ4:AJ6256)</f>
        <v>4026566058.894227</v>
      </c>
      <c r="AK2" s="8">
        <f>SUBTOTAL(9,AK4:AK6256)</f>
        <v>390475719</v>
      </c>
      <c r="AL2" s="8">
        <f>SUBTOTAL(9,AL4:AL6256)</f>
        <v>1132106</v>
      </c>
      <c r="AM2" s="8">
        <f>SUBTOTAL(9,AM4:AM6256)</f>
        <v>159626946</v>
      </c>
      <c r="AN2" s="8">
        <f>SUBTOTAL(9,AN4:AN6256)</f>
        <v>0</v>
      </c>
      <c r="AO2" s="8">
        <f>SUBTOTAL(9,AO4:AO6256)</f>
        <v>0</v>
      </c>
      <c r="AP2" s="8">
        <f>SUBTOTAL(9,AP4:AP6256)</f>
        <v>2565</v>
      </c>
      <c r="AQ2" s="8">
        <f>SUBTOTAL(9,AQ4:AQ6256)</f>
        <v>7848000</v>
      </c>
      <c r="AR2" s="8">
        <f>SUBTOTAL(9,AR4:AR6256)</f>
        <v>14486</v>
      </c>
      <c r="AS2" s="8">
        <f>SUBTOTAL(9,AS4:AS6256)</f>
        <v>441823000</v>
      </c>
      <c r="AT2" s="8">
        <f>SUBTOTAL(9,AT4:AT6256)</f>
        <v>50524</v>
      </c>
      <c r="AU2" s="8">
        <f>SUBTOTAL(9,AU4:AU6256)</f>
        <v>138536808</v>
      </c>
      <c r="AV2" s="8">
        <f>SUBTOTAL(9,AV4:AV6256)</f>
        <v>5365</v>
      </c>
      <c r="AW2" s="8">
        <f>SUBTOTAL(9,AW4:AW6256)</f>
        <v>4903610</v>
      </c>
      <c r="AX2" s="8">
        <f>SUBTOTAL(9,AX4:AX6256)</f>
        <v>353445</v>
      </c>
      <c r="AY2" s="8">
        <f>SUBTOTAL(9,AY4:AY6256)</f>
        <v>49835745</v>
      </c>
      <c r="AZ2" s="8">
        <f>SUBTOTAL(9,AZ4:AZ6256)</f>
        <v>455339</v>
      </c>
      <c r="BA2" s="8">
        <f>SUBTOTAL(9,BA4:BA6256)</f>
        <v>156181277</v>
      </c>
      <c r="BB2" s="8">
        <f>SUBTOTAL(9,BB4:BB6256)</f>
        <v>195340</v>
      </c>
      <c r="BC2" s="8">
        <f>SUBTOTAL(9,BC4:BC6256)</f>
        <v>21292060</v>
      </c>
      <c r="BD2" s="8">
        <f>SUBTOTAL(9,BD4:BD6256)</f>
        <v>20232</v>
      </c>
      <c r="BE2" s="8">
        <f>SUBTOTAL(9,BE4:BE6256)</f>
        <v>1659024</v>
      </c>
      <c r="BF2" s="8">
        <f>SUBTOTAL(9,BF4:BF6256)</f>
        <v>236036</v>
      </c>
      <c r="BG2" s="8">
        <f>SUBTOTAL(9,BG4:BG6256)</f>
        <v>77419808</v>
      </c>
      <c r="BH2" s="8">
        <f>SUBTOTAL(9,BH4:BH6256)</f>
        <v>21772</v>
      </c>
      <c r="BI2" s="8">
        <f>SUBTOTAL(9,BI4:BI6256)</f>
        <v>8926520</v>
      </c>
      <c r="BJ2" s="8">
        <f>SUBTOTAL(9,BJ4:BJ6256)</f>
        <v>6980</v>
      </c>
      <c r="BK2" s="8">
        <f>SUBTOTAL(9,BK4:BK6256)</f>
        <v>1528620</v>
      </c>
      <c r="BL2" s="8">
        <f>SUBTOTAL(9,BL4:BL6256)</f>
        <v>10206447514.544781</v>
      </c>
      <c r="BM2" s="8">
        <f>SUBTOTAL(9,BM4:BM6256)</f>
        <v>10206356400</v>
      </c>
      <c r="BN2" s="9"/>
    </row>
    <row r="3" spans="1:66" x14ac:dyDescent="0.3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  <c r="P3" s="1" t="s">
        <v>30</v>
      </c>
      <c r="Q3" s="1" t="s">
        <v>31</v>
      </c>
      <c r="R3" s="6" t="s">
        <v>32</v>
      </c>
      <c r="S3" s="2" t="s">
        <v>33</v>
      </c>
      <c r="T3" s="6" t="s">
        <v>34</v>
      </c>
      <c r="U3" s="2" t="s">
        <v>35</v>
      </c>
      <c r="V3" s="6" t="s">
        <v>36</v>
      </c>
      <c r="W3" s="2" t="s">
        <v>37</v>
      </c>
      <c r="X3" s="6" t="s">
        <v>38</v>
      </c>
      <c r="Y3" s="2" t="s">
        <v>39</v>
      </c>
      <c r="Z3" s="6" t="s">
        <v>40</v>
      </c>
      <c r="AA3" s="2" t="s">
        <v>41</v>
      </c>
      <c r="AB3" s="6" t="s">
        <v>42</v>
      </c>
      <c r="AC3" s="3" t="s">
        <v>43</v>
      </c>
      <c r="AD3" s="6" t="s">
        <v>44</v>
      </c>
      <c r="AE3" s="3" t="s">
        <v>45</v>
      </c>
      <c r="AF3" s="6" t="s">
        <v>46</v>
      </c>
      <c r="AG3" s="4" t="s">
        <v>47</v>
      </c>
      <c r="AH3" s="6" t="s">
        <v>48</v>
      </c>
      <c r="AI3" s="5" t="s">
        <v>49</v>
      </c>
      <c r="AJ3" s="6" t="s">
        <v>50</v>
      </c>
      <c r="AK3" s="6" t="s">
        <v>51</v>
      </c>
      <c r="AL3" s="7" t="s">
        <v>52</v>
      </c>
      <c r="AM3" s="6" t="s">
        <v>53</v>
      </c>
      <c r="AN3" s="7" t="s">
        <v>54</v>
      </c>
      <c r="AO3" s="6" t="s">
        <v>55</v>
      </c>
      <c r="AP3" s="7" t="s">
        <v>56</v>
      </c>
      <c r="AQ3" s="6" t="s">
        <v>57</v>
      </c>
      <c r="AR3" s="7" t="s">
        <v>58</v>
      </c>
      <c r="AS3" s="6" t="s">
        <v>59</v>
      </c>
      <c r="AT3" s="7" t="s">
        <v>60</v>
      </c>
      <c r="AU3" s="6" t="s">
        <v>61</v>
      </c>
      <c r="AV3" s="7" t="s">
        <v>62</v>
      </c>
      <c r="AW3" s="6" t="s">
        <v>63</v>
      </c>
      <c r="AX3" s="7" t="s">
        <v>64</v>
      </c>
      <c r="AY3" s="6" t="s">
        <v>65</v>
      </c>
      <c r="AZ3" s="7" t="s">
        <v>66</v>
      </c>
      <c r="BA3" s="6" t="s">
        <v>67</v>
      </c>
      <c r="BB3" s="7" t="s">
        <v>68</v>
      </c>
      <c r="BC3" s="6" t="s">
        <v>69</v>
      </c>
      <c r="BD3" s="14" t="s">
        <v>70</v>
      </c>
      <c r="BE3" s="6" t="s">
        <v>69</v>
      </c>
      <c r="BF3" s="14" t="s">
        <v>71</v>
      </c>
      <c r="BG3" s="6" t="s">
        <v>69</v>
      </c>
      <c r="BH3" s="14" t="s">
        <v>72</v>
      </c>
      <c r="BI3" s="6" t="s">
        <v>69</v>
      </c>
      <c r="BJ3" s="7" t="s">
        <v>73</v>
      </c>
      <c r="BK3" s="6" t="s">
        <v>69</v>
      </c>
      <c r="BL3" s="6" t="s">
        <v>74</v>
      </c>
      <c r="BM3" s="6" t="s">
        <v>75</v>
      </c>
    </row>
    <row r="4" spans="1:66" x14ac:dyDescent="0.3">
      <c r="A4" t="s">
        <v>76</v>
      </c>
      <c r="B4" s="9">
        <v>831</v>
      </c>
      <c r="C4">
        <v>554979</v>
      </c>
      <c r="D4">
        <v>1</v>
      </c>
      <c r="E4">
        <v>0</v>
      </c>
      <c r="F4">
        <v>0</v>
      </c>
      <c r="G4">
        <v>0</v>
      </c>
      <c r="H4">
        <v>0</v>
      </c>
      <c r="I4" t="s">
        <v>77</v>
      </c>
      <c r="J4">
        <v>555452</v>
      </c>
      <c r="K4" t="s">
        <v>78</v>
      </c>
      <c r="L4">
        <v>555452</v>
      </c>
      <c r="M4" t="s">
        <v>78</v>
      </c>
      <c r="N4">
        <v>555428</v>
      </c>
      <c r="O4" t="s">
        <v>79</v>
      </c>
      <c r="P4">
        <v>555428</v>
      </c>
      <c r="Q4" t="s">
        <v>79</v>
      </c>
      <c r="R4" s="9">
        <v>196722.20698154441</v>
      </c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15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>
        <f t="shared" ref="BL4:BL67" si="0">SUMIF(R4:R4,"&lt;&gt;")+SUMIF(T4:T4,"&lt;&gt;")+SUMIF(V4:V4,"&lt;&gt;")+SUMIF(X4:X4,"&lt;&gt;")+SUMIF(Z4:Z4,"&lt;&gt;")+SUMIF(AB4:AB4,"&lt;&gt;")+SUMIF(AD4:AD4,"&lt;&gt;")+SUMIF(AF4:AF4,"&lt;&gt;")+SUMIF(AH4:AH4,"&lt;&gt;")+SUMIF(AJ4:AJ4,"&lt;&gt;")+SUMIF(AK4:AK4,"&lt;&gt;")+SUMIF(AM4:AM4,"&lt;&gt;")+SUMIF(AO4:AO4,"&lt;&gt;")+SUMIF(AQ4:AQ4,"&lt;&gt;")+SUMIF(AS4:AS4,"&lt;&gt;")+SUMIF(AU4:AU4,"&lt;&gt;")+SUMIF(AW4:AW4,"&lt;&gt;")+SUMIF(AY4:AY4,"&lt;&gt;")+SUMIF(BA4:BA4,"&lt;&gt;")+SUMIF(BC4:BC4,"&lt;&gt;")+SUMIF(BE4:BE4,"&lt;&gt;")+SUMIF(BG4:BG4,"&lt;&gt;")+SUMIF(BI4:BI4,"&lt;&gt;")+SUMIF(BK4:BK4,"&lt;&gt;")</f>
        <v>196722.20698154441</v>
      </c>
      <c r="BM4" s="9">
        <f t="shared" ref="BM4:BM67" si="1">ROUND(BL4/100,0)*100</f>
        <v>196700</v>
      </c>
    </row>
    <row r="5" spans="1:66" x14ac:dyDescent="0.3">
      <c r="A5" s="4" t="s">
        <v>80</v>
      </c>
      <c r="B5" s="9">
        <v>4616</v>
      </c>
      <c r="C5">
        <v>581291</v>
      </c>
      <c r="D5">
        <v>1</v>
      </c>
      <c r="E5">
        <v>1</v>
      </c>
      <c r="F5">
        <v>1</v>
      </c>
      <c r="G5">
        <v>1</v>
      </c>
      <c r="H5">
        <v>0</v>
      </c>
      <c r="I5" t="s">
        <v>81</v>
      </c>
      <c r="J5">
        <v>581291</v>
      </c>
      <c r="K5" t="s">
        <v>80</v>
      </c>
      <c r="L5">
        <v>581291</v>
      </c>
      <c r="M5" t="s">
        <v>80</v>
      </c>
      <c r="N5">
        <v>581291</v>
      </c>
      <c r="O5" t="s">
        <v>80</v>
      </c>
      <c r="P5">
        <v>581283</v>
      </c>
      <c r="Q5" t="s">
        <v>82</v>
      </c>
      <c r="R5" s="9">
        <v>1047086.6274958981</v>
      </c>
      <c r="S5" s="9">
        <f>SUMIFS($B:$B,$J:$J,$C5)</f>
        <v>4616</v>
      </c>
      <c r="T5" s="9">
        <v>250653.81358932061</v>
      </c>
      <c r="U5" s="9">
        <v>1</v>
      </c>
      <c r="V5" s="9">
        <f>U5*768</f>
        <v>768</v>
      </c>
      <c r="W5" s="9">
        <v>8</v>
      </c>
      <c r="X5" s="9">
        <f>W5*3072</f>
        <v>24576</v>
      </c>
      <c r="Y5" s="9">
        <v>15</v>
      </c>
      <c r="Z5" s="9">
        <f>Y5*1024</f>
        <v>15360</v>
      </c>
      <c r="AA5" s="9">
        <v>18</v>
      </c>
      <c r="AB5" s="9">
        <f>AA5*256</f>
        <v>4608</v>
      </c>
      <c r="AC5" s="9">
        <f>SUMIFS($B:$B,$L:$L,$C5)</f>
        <v>4616</v>
      </c>
      <c r="AD5" s="9">
        <v>577205.22235959955</v>
      </c>
      <c r="AE5" s="9"/>
      <c r="AF5" s="9"/>
      <c r="AG5" s="9">
        <f>SUMIFS($B:$B,$N:$N,$C5)</f>
        <v>4616</v>
      </c>
      <c r="AH5" s="9">
        <v>521901.80345245148</v>
      </c>
      <c r="AI5" s="9"/>
      <c r="AJ5" s="9"/>
      <c r="AK5" s="9"/>
      <c r="AL5" s="9"/>
      <c r="AM5" s="9"/>
      <c r="AN5" s="9"/>
      <c r="AO5" s="9"/>
      <c r="AP5" s="9"/>
      <c r="AQ5" s="15"/>
      <c r="AR5" s="9">
        <v>2</v>
      </c>
      <c r="AS5" s="9">
        <f>AR5*30500</f>
        <v>61000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>
        <f t="shared" si="0"/>
        <v>2503159.4668972697</v>
      </c>
      <c r="BM5" s="9">
        <f t="shared" si="1"/>
        <v>2503200</v>
      </c>
    </row>
    <row r="6" spans="1:66" x14ac:dyDescent="0.3">
      <c r="A6" t="s">
        <v>80</v>
      </c>
      <c r="B6" s="9">
        <v>1040</v>
      </c>
      <c r="C6">
        <v>535826</v>
      </c>
      <c r="D6">
        <v>1</v>
      </c>
      <c r="E6">
        <v>0</v>
      </c>
      <c r="F6">
        <v>0</v>
      </c>
      <c r="G6">
        <v>0</v>
      </c>
      <c r="H6">
        <v>0</v>
      </c>
      <c r="I6" t="s">
        <v>83</v>
      </c>
      <c r="J6">
        <v>544981</v>
      </c>
      <c r="K6" t="s">
        <v>84</v>
      </c>
      <c r="L6">
        <v>544981</v>
      </c>
      <c r="M6" t="s">
        <v>84</v>
      </c>
      <c r="N6">
        <v>544256</v>
      </c>
      <c r="O6" t="s">
        <v>85</v>
      </c>
      <c r="P6">
        <v>544256</v>
      </c>
      <c r="Q6" t="s">
        <v>85</v>
      </c>
      <c r="R6" s="9">
        <v>245263.0582887193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5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>
        <f t="shared" si="0"/>
        <v>245263.0582887193</v>
      </c>
      <c r="BM6" s="9">
        <f t="shared" si="1"/>
        <v>245300</v>
      </c>
    </row>
    <row r="7" spans="1:66" x14ac:dyDescent="0.3">
      <c r="A7" t="s">
        <v>80</v>
      </c>
      <c r="B7" s="9">
        <v>135</v>
      </c>
      <c r="C7">
        <v>531367</v>
      </c>
      <c r="D7">
        <v>1</v>
      </c>
      <c r="E7">
        <v>0</v>
      </c>
      <c r="F7">
        <v>0</v>
      </c>
      <c r="G7">
        <v>0</v>
      </c>
      <c r="H7">
        <v>0</v>
      </c>
      <c r="I7" t="s">
        <v>86</v>
      </c>
      <c r="J7">
        <v>534480</v>
      </c>
      <c r="K7" t="s">
        <v>87</v>
      </c>
      <c r="L7">
        <v>534005</v>
      </c>
      <c r="M7" t="s">
        <v>88</v>
      </c>
      <c r="N7">
        <v>534005</v>
      </c>
      <c r="O7" t="s">
        <v>88</v>
      </c>
      <c r="P7">
        <v>534005</v>
      </c>
      <c r="Q7" t="s">
        <v>88</v>
      </c>
      <c r="R7" s="9">
        <v>71941.662785630979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5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>
        <f t="shared" si="0"/>
        <v>71941.662785630979</v>
      </c>
      <c r="BM7" s="9">
        <f t="shared" si="1"/>
        <v>71900</v>
      </c>
    </row>
    <row r="8" spans="1:66" x14ac:dyDescent="0.3">
      <c r="A8" t="s">
        <v>89</v>
      </c>
      <c r="B8" s="9">
        <v>482</v>
      </c>
      <c r="C8">
        <v>547786</v>
      </c>
      <c r="D8">
        <v>1</v>
      </c>
      <c r="E8">
        <v>0</v>
      </c>
      <c r="F8">
        <v>0</v>
      </c>
      <c r="G8">
        <v>0</v>
      </c>
      <c r="H8">
        <v>0</v>
      </c>
      <c r="I8" t="s">
        <v>90</v>
      </c>
      <c r="J8">
        <v>574538</v>
      </c>
      <c r="K8" t="s">
        <v>91</v>
      </c>
      <c r="L8">
        <v>574538</v>
      </c>
      <c r="M8" t="s">
        <v>91</v>
      </c>
      <c r="N8">
        <v>574538</v>
      </c>
      <c r="O8" t="s">
        <v>91</v>
      </c>
      <c r="P8">
        <v>573922</v>
      </c>
      <c r="Q8" t="s">
        <v>92</v>
      </c>
      <c r="R8" s="9">
        <v>114984.5572883627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15"/>
      <c r="AR8" s="9">
        <v>1</v>
      </c>
      <c r="AS8" s="9">
        <f>AR8*30500</f>
        <v>30500</v>
      </c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>
        <f t="shared" si="0"/>
        <v>145484.5572883627</v>
      </c>
      <c r="BM8" s="9">
        <f t="shared" si="1"/>
        <v>145500</v>
      </c>
    </row>
    <row r="9" spans="1:66" x14ac:dyDescent="0.3">
      <c r="A9" s="3" t="s">
        <v>93</v>
      </c>
      <c r="B9" s="9">
        <v>3808</v>
      </c>
      <c r="C9">
        <v>598925</v>
      </c>
      <c r="D9">
        <v>1</v>
      </c>
      <c r="E9">
        <v>1</v>
      </c>
      <c r="F9">
        <v>1</v>
      </c>
      <c r="G9">
        <v>0</v>
      </c>
      <c r="H9">
        <v>0</v>
      </c>
      <c r="I9" t="s">
        <v>94</v>
      </c>
      <c r="J9">
        <v>598925</v>
      </c>
      <c r="K9" t="s">
        <v>93</v>
      </c>
      <c r="L9">
        <v>598925</v>
      </c>
      <c r="M9" t="s">
        <v>93</v>
      </c>
      <c r="N9">
        <v>555088</v>
      </c>
      <c r="O9" t="s">
        <v>95</v>
      </c>
      <c r="P9">
        <v>555088</v>
      </c>
      <c r="Q9" t="s">
        <v>95</v>
      </c>
      <c r="R9" s="9">
        <v>869590.1354765381</v>
      </c>
      <c r="S9" s="9">
        <f>SUMIFS($B:$B,$J:$J,$C9)</f>
        <v>3808</v>
      </c>
      <c r="T9" s="9">
        <v>206903.5414324787</v>
      </c>
      <c r="U9" s="9">
        <v>0</v>
      </c>
      <c r="V9" s="9">
        <f>U9*768</f>
        <v>0</v>
      </c>
      <c r="W9" s="9">
        <v>13</v>
      </c>
      <c r="X9" s="9">
        <f>W9*3072</f>
        <v>39936</v>
      </c>
      <c r="Y9" s="9">
        <v>21</v>
      </c>
      <c r="Z9" s="9">
        <f>Y9*1024</f>
        <v>21504</v>
      </c>
      <c r="AA9" s="9">
        <v>8</v>
      </c>
      <c r="AB9" s="9">
        <f>AA9*256</f>
        <v>2048</v>
      </c>
      <c r="AC9" s="9">
        <f>SUMIFS($B:$B,$L:$L,$C9)</f>
        <v>3808</v>
      </c>
      <c r="AD9" s="9">
        <v>476923.85775074433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15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>
        <f t="shared" si="0"/>
        <v>1616905.5346597612</v>
      </c>
      <c r="BM9" s="9">
        <f t="shared" si="1"/>
        <v>1616900</v>
      </c>
    </row>
    <row r="10" spans="1:66" x14ac:dyDescent="0.3">
      <c r="A10" t="s">
        <v>93</v>
      </c>
      <c r="B10" s="9">
        <v>436</v>
      </c>
      <c r="C10">
        <v>547981</v>
      </c>
      <c r="D10">
        <v>1</v>
      </c>
      <c r="E10">
        <v>0</v>
      </c>
      <c r="F10">
        <v>0</v>
      </c>
      <c r="G10">
        <v>0</v>
      </c>
      <c r="H10">
        <v>0</v>
      </c>
      <c r="I10" t="s">
        <v>96</v>
      </c>
      <c r="J10">
        <v>580511</v>
      </c>
      <c r="K10" t="s">
        <v>97</v>
      </c>
      <c r="L10">
        <v>580511</v>
      </c>
      <c r="M10" t="s">
        <v>97</v>
      </c>
      <c r="N10">
        <v>580511</v>
      </c>
      <c r="O10" t="s">
        <v>97</v>
      </c>
      <c r="P10">
        <v>580511</v>
      </c>
      <c r="Q10" t="s">
        <v>97</v>
      </c>
      <c r="R10" s="9">
        <v>104136.55638657299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15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>
        <f t="shared" si="0"/>
        <v>104136.55638657299</v>
      </c>
      <c r="BM10" s="9">
        <f t="shared" si="1"/>
        <v>104100</v>
      </c>
    </row>
    <row r="11" spans="1:66" x14ac:dyDescent="0.3">
      <c r="A11" t="s">
        <v>98</v>
      </c>
      <c r="B11" s="9">
        <v>1014</v>
      </c>
      <c r="C11">
        <v>576077</v>
      </c>
      <c r="D11">
        <v>1</v>
      </c>
      <c r="E11">
        <v>0</v>
      </c>
      <c r="F11">
        <v>0</v>
      </c>
      <c r="G11">
        <v>0</v>
      </c>
      <c r="H11">
        <v>0</v>
      </c>
      <c r="I11" t="s">
        <v>90</v>
      </c>
      <c r="J11">
        <v>576859</v>
      </c>
      <c r="K11" t="s">
        <v>99</v>
      </c>
      <c r="L11">
        <v>576859</v>
      </c>
      <c r="M11" t="s">
        <v>99</v>
      </c>
      <c r="N11">
        <v>576859</v>
      </c>
      <c r="O11" t="s">
        <v>99</v>
      </c>
      <c r="P11">
        <v>576361</v>
      </c>
      <c r="Q11" t="s">
        <v>100</v>
      </c>
      <c r="R11" s="9">
        <v>239239.2609244441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15"/>
      <c r="AR11" s="9">
        <v>1</v>
      </c>
      <c r="AS11" s="9">
        <f>AR11*30500</f>
        <v>30500</v>
      </c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>
        <f t="shared" si="0"/>
        <v>269739.26092444407</v>
      </c>
      <c r="BM11" s="9">
        <f t="shared" si="1"/>
        <v>269700</v>
      </c>
    </row>
    <row r="12" spans="1:66" x14ac:dyDescent="0.3">
      <c r="A12" t="s">
        <v>101</v>
      </c>
      <c r="B12" s="9">
        <v>1027</v>
      </c>
      <c r="C12">
        <v>549258</v>
      </c>
      <c r="D12">
        <v>1</v>
      </c>
      <c r="E12">
        <v>0</v>
      </c>
      <c r="F12">
        <v>0</v>
      </c>
      <c r="G12">
        <v>0</v>
      </c>
      <c r="H12">
        <v>0</v>
      </c>
      <c r="I12" t="s">
        <v>83</v>
      </c>
      <c r="J12">
        <v>549240</v>
      </c>
      <c r="K12" t="s">
        <v>102</v>
      </c>
      <c r="L12">
        <v>549240</v>
      </c>
      <c r="M12" t="s">
        <v>102</v>
      </c>
      <c r="N12">
        <v>549240</v>
      </c>
      <c r="O12" t="s">
        <v>102</v>
      </c>
      <c r="P12">
        <v>549240</v>
      </c>
      <c r="Q12" t="s">
        <v>102</v>
      </c>
      <c r="R12" s="9">
        <v>242251.66547302049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15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>
        <f t="shared" si="0"/>
        <v>242251.66547302049</v>
      </c>
      <c r="BM12" s="9">
        <f t="shared" si="1"/>
        <v>242300</v>
      </c>
    </row>
    <row r="13" spans="1:66" x14ac:dyDescent="0.3">
      <c r="A13" t="s">
        <v>103</v>
      </c>
      <c r="B13" s="9">
        <v>344</v>
      </c>
      <c r="C13">
        <v>563528</v>
      </c>
      <c r="D13">
        <v>1</v>
      </c>
      <c r="E13">
        <v>0</v>
      </c>
      <c r="F13">
        <v>0</v>
      </c>
      <c r="G13">
        <v>0</v>
      </c>
      <c r="H13">
        <v>0</v>
      </c>
      <c r="I13" t="s">
        <v>104</v>
      </c>
      <c r="J13">
        <v>563811</v>
      </c>
      <c r="K13" t="s">
        <v>105</v>
      </c>
      <c r="L13">
        <v>563820</v>
      </c>
      <c r="M13" t="s">
        <v>106</v>
      </c>
      <c r="N13">
        <v>563820</v>
      </c>
      <c r="O13" t="s">
        <v>106</v>
      </c>
      <c r="P13">
        <v>563820</v>
      </c>
      <c r="Q13" t="s">
        <v>106</v>
      </c>
      <c r="R13" s="9">
        <v>82378.98693795054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15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>
        <f t="shared" si="0"/>
        <v>82378.98693795054</v>
      </c>
      <c r="BM13" s="9">
        <f t="shared" si="1"/>
        <v>82400</v>
      </c>
    </row>
    <row r="14" spans="1:66" x14ac:dyDescent="0.3">
      <c r="A14" t="s">
        <v>107</v>
      </c>
      <c r="B14" s="9">
        <v>694</v>
      </c>
      <c r="C14">
        <v>568741</v>
      </c>
      <c r="D14">
        <v>1</v>
      </c>
      <c r="E14">
        <v>0</v>
      </c>
      <c r="F14">
        <v>0</v>
      </c>
      <c r="G14">
        <v>0</v>
      </c>
      <c r="H14">
        <v>0</v>
      </c>
      <c r="I14" t="s">
        <v>94</v>
      </c>
      <c r="J14">
        <v>599921</v>
      </c>
      <c r="K14" t="s">
        <v>108</v>
      </c>
      <c r="L14">
        <v>599921</v>
      </c>
      <c r="M14" t="s">
        <v>108</v>
      </c>
      <c r="N14">
        <v>599921</v>
      </c>
      <c r="O14" t="s">
        <v>108</v>
      </c>
      <c r="P14">
        <v>599247</v>
      </c>
      <c r="Q14" t="s">
        <v>109</v>
      </c>
      <c r="R14" s="9">
        <v>164746.31899842591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15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>
        <f t="shared" si="0"/>
        <v>164746.31899842591</v>
      </c>
      <c r="BM14" s="9">
        <f t="shared" si="1"/>
        <v>164700</v>
      </c>
    </row>
    <row r="15" spans="1:66" x14ac:dyDescent="0.3">
      <c r="A15" t="s">
        <v>110</v>
      </c>
      <c r="B15" s="9">
        <v>251</v>
      </c>
      <c r="C15">
        <v>506761</v>
      </c>
      <c r="D15">
        <v>1</v>
      </c>
      <c r="E15">
        <v>0</v>
      </c>
      <c r="F15">
        <v>0</v>
      </c>
      <c r="G15">
        <v>0</v>
      </c>
      <c r="H15">
        <v>0</v>
      </c>
      <c r="I15" t="s">
        <v>111</v>
      </c>
      <c r="J15">
        <v>590126</v>
      </c>
      <c r="K15" t="s">
        <v>112</v>
      </c>
      <c r="L15">
        <v>589250</v>
      </c>
      <c r="M15" t="s">
        <v>113</v>
      </c>
      <c r="N15">
        <v>589250</v>
      </c>
      <c r="O15" t="s">
        <v>113</v>
      </c>
      <c r="P15">
        <v>589250</v>
      </c>
      <c r="Q15" t="s">
        <v>113</v>
      </c>
      <c r="R15" s="9">
        <v>71941.662785630979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15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>
        <f t="shared" si="0"/>
        <v>71941.662785630979</v>
      </c>
      <c r="BM15" s="9">
        <f t="shared" si="1"/>
        <v>71900</v>
      </c>
    </row>
    <row r="16" spans="1:66" x14ac:dyDescent="0.3">
      <c r="A16" t="s">
        <v>114</v>
      </c>
      <c r="B16" s="9">
        <v>357</v>
      </c>
      <c r="C16">
        <v>551929</v>
      </c>
      <c r="D16">
        <v>1</v>
      </c>
      <c r="E16">
        <v>0</v>
      </c>
      <c r="F16">
        <v>0</v>
      </c>
      <c r="G16">
        <v>0</v>
      </c>
      <c r="H16">
        <v>0</v>
      </c>
      <c r="I16" t="s">
        <v>94</v>
      </c>
      <c r="J16">
        <v>597872</v>
      </c>
      <c r="K16" t="s">
        <v>115</v>
      </c>
      <c r="L16">
        <v>597180</v>
      </c>
      <c r="M16" t="s">
        <v>116</v>
      </c>
      <c r="N16">
        <v>597180</v>
      </c>
      <c r="O16" t="s">
        <v>116</v>
      </c>
      <c r="P16">
        <v>597180</v>
      </c>
      <c r="Q16" t="s">
        <v>116</v>
      </c>
      <c r="R16" s="9">
        <v>85458.685346803439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15"/>
      <c r="AR16" s="9">
        <v>1</v>
      </c>
      <c r="AS16" s="9">
        <f>AR16*30500</f>
        <v>30500</v>
      </c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>
        <f t="shared" si="0"/>
        <v>115958.68534680344</v>
      </c>
      <c r="BM16" s="9">
        <f t="shared" si="1"/>
        <v>116000</v>
      </c>
    </row>
    <row r="17" spans="1:65" x14ac:dyDescent="0.3">
      <c r="A17" t="s">
        <v>114</v>
      </c>
      <c r="B17" s="9">
        <v>402</v>
      </c>
      <c r="C17">
        <v>538001</v>
      </c>
      <c r="D17">
        <v>1</v>
      </c>
      <c r="E17">
        <v>0</v>
      </c>
      <c r="F17">
        <v>0</v>
      </c>
      <c r="G17">
        <v>0</v>
      </c>
      <c r="H17">
        <v>0</v>
      </c>
      <c r="I17" t="s">
        <v>77</v>
      </c>
      <c r="J17">
        <v>554961</v>
      </c>
      <c r="K17" t="s">
        <v>117</v>
      </c>
      <c r="L17">
        <v>554961</v>
      </c>
      <c r="M17" t="s">
        <v>117</v>
      </c>
      <c r="N17">
        <v>554961</v>
      </c>
      <c r="O17" t="s">
        <v>117</v>
      </c>
      <c r="P17">
        <v>554961</v>
      </c>
      <c r="Q17" t="s">
        <v>117</v>
      </c>
      <c r="R17" s="9">
        <v>96105.606836119114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15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>
        <f t="shared" si="0"/>
        <v>96105.606836119114</v>
      </c>
      <c r="BM17" s="9">
        <f t="shared" si="1"/>
        <v>96100</v>
      </c>
    </row>
    <row r="18" spans="1:65" x14ac:dyDescent="0.3">
      <c r="A18" t="s">
        <v>118</v>
      </c>
      <c r="B18" s="9">
        <v>193</v>
      </c>
      <c r="C18">
        <v>573426</v>
      </c>
      <c r="D18">
        <v>1</v>
      </c>
      <c r="E18">
        <v>0</v>
      </c>
      <c r="F18">
        <v>0</v>
      </c>
      <c r="G18">
        <v>0</v>
      </c>
      <c r="H18">
        <v>0</v>
      </c>
      <c r="I18" t="s">
        <v>96</v>
      </c>
      <c r="J18">
        <v>580511</v>
      </c>
      <c r="K18" t="s">
        <v>97</v>
      </c>
      <c r="L18">
        <v>580511</v>
      </c>
      <c r="M18" t="s">
        <v>97</v>
      </c>
      <c r="N18">
        <v>580511</v>
      </c>
      <c r="O18" t="s">
        <v>97</v>
      </c>
      <c r="P18">
        <v>580511</v>
      </c>
      <c r="Q18" t="s">
        <v>97</v>
      </c>
      <c r="R18" s="9">
        <v>71941.662785630979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15"/>
      <c r="AR18" s="9">
        <v>44</v>
      </c>
      <c r="AS18" s="9">
        <f>AR18*30500</f>
        <v>1342000</v>
      </c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>
        <f t="shared" si="0"/>
        <v>1413941.6627856309</v>
      </c>
      <c r="BM18" s="9">
        <f t="shared" si="1"/>
        <v>1413900</v>
      </c>
    </row>
    <row r="19" spans="1:65" x14ac:dyDescent="0.3">
      <c r="A19" t="s">
        <v>119</v>
      </c>
      <c r="B19" s="9">
        <v>860</v>
      </c>
      <c r="C19">
        <v>586030</v>
      </c>
      <c r="D19">
        <v>1</v>
      </c>
      <c r="E19">
        <v>0</v>
      </c>
      <c r="F19">
        <v>0</v>
      </c>
      <c r="G19">
        <v>0</v>
      </c>
      <c r="H19">
        <v>0</v>
      </c>
      <c r="I19" t="s">
        <v>81</v>
      </c>
      <c r="J19">
        <v>586803</v>
      </c>
      <c r="K19" t="s">
        <v>120</v>
      </c>
      <c r="L19">
        <v>586803</v>
      </c>
      <c r="M19" t="s">
        <v>120</v>
      </c>
      <c r="N19">
        <v>586803</v>
      </c>
      <c r="O19" t="s">
        <v>120</v>
      </c>
      <c r="P19">
        <v>586307</v>
      </c>
      <c r="Q19" t="s">
        <v>121</v>
      </c>
      <c r="R19" s="9">
        <v>203474.24585986271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15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>
        <f t="shared" si="0"/>
        <v>203474.24585986271</v>
      </c>
      <c r="BM19" s="9">
        <f t="shared" si="1"/>
        <v>203500</v>
      </c>
    </row>
    <row r="20" spans="1:65" x14ac:dyDescent="0.3">
      <c r="A20" t="s">
        <v>122</v>
      </c>
      <c r="B20" s="9">
        <v>85</v>
      </c>
      <c r="C20">
        <v>509388</v>
      </c>
      <c r="D20">
        <v>1</v>
      </c>
      <c r="E20">
        <v>0</v>
      </c>
      <c r="F20">
        <v>0</v>
      </c>
      <c r="G20">
        <v>0</v>
      </c>
      <c r="H20">
        <v>0</v>
      </c>
      <c r="I20" t="s">
        <v>123</v>
      </c>
      <c r="J20">
        <v>548171</v>
      </c>
      <c r="K20" t="s">
        <v>124</v>
      </c>
      <c r="L20">
        <v>547492</v>
      </c>
      <c r="M20" t="s">
        <v>125</v>
      </c>
      <c r="N20">
        <v>547492</v>
      </c>
      <c r="O20" t="s">
        <v>125</v>
      </c>
      <c r="P20">
        <v>547492</v>
      </c>
      <c r="Q20" t="s">
        <v>125</v>
      </c>
      <c r="R20" s="9">
        <v>71941.662785630979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5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>
        <f t="shared" si="0"/>
        <v>71941.662785630979</v>
      </c>
      <c r="BM20" s="9">
        <f t="shared" si="1"/>
        <v>71900</v>
      </c>
    </row>
    <row r="21" spans="1:65" x14ac:dyDescent="0.3">
      <c r="A21" t="s">
        <v>126</v>
      </c>
      <c r="B21" s="9">
        <v>196</v>
      </c>
      <c r="C21">
        <v>586854</v>
      </c>
      <c r="D21">
        <v>1</v>
      </c>
      <c r="E21">
        <v>0</v>
      </c>
      <c r="F21">
        <v>0</v>
      </c>
      <c r="G21">
        <v>0</v>
      </c>
      <c r="H21">
        <v>0</v>
      </c>
      <c r="I21" t="s">
        <v>123</v>
      </c>
      <c r="J21">
        <v>587249</v>
      </c>
      <c r="K21" t="s">
        <v>127</v>
      </c>
      <c r="L21">
        <v>587711</v>
      </c>
      <c r="M21" t="s">
        <v>128</v>
      </c>
      <c r="N21">
        <v>587711</v>
      </c>
      <c r="O21" t="s">
        <v>128</v>
      </c>
      <c r="P21">
        <v>586846</v>
      </c>
      <c r="Q21" t="s">
        <v>129</v>
      </c>
      <c r="R21" s="9">
        <v>71941.662785630979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15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>
        <f t="shared" si="0"/>
        <v>71941.662785630979</v>
      </c>
      <c r="BM21" s="9">
        <f t="shared" si="1"/>
        <v>71900</v>
      </c>
    </row>
    <row r="22" spans="1:65" x14ac:dyDescent="0.3">
      <c r="A22" t="s">
        <v>130</v>
      </c>
      <c r="B22" s="9">
        <v>421</v>
      </c>
      <c r="C22">
        <v>562343</v>
      </c>
      <c r="D22">
        <v>1</v>
      </c>
      <c r="E22">
        <v>0</v>
      </c>
      <c r="F22">
        <v>0</v>
      </c>
      <c r="G22">
        <v>0</v>
      </c>
      <c r="H22">
        <v>0</v>
      </c>
      <c r="I22" t="s">
        <v>131</v>
      </c>
      <c r="J22">
        <v>562335</v>
      </c>
      <c r="K22" t="s">
        <v>132</v>
      </c>
      <c r="L22">
        <v>562335</v>
      </c>
      <c r="M22" t="s">
        <v>132</v>
      </c>
      <c r="N22">
        <v>562335</v>
      </c>
      <c r="O22" t="s">
        <v>132</v>
      </c>
      <c r="P22">
        <v>562335</v>
      </c>
      <c r="Q22" t="s">
        <v>132</v>
      </c>
      <c r="R22" s="9">
        <v>100594.8717509397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5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>
        <f t="shared" si="0"/>
        <v>100594.8717509397</v>
      </c>
      <c r="BM22" s="9">
        <f t="shared" si="1"/>
        <v>100600</v>
      </c>
    </row>
    <row r="23" spans="1:65" x14ac:dyDescent="0.3">
      <c r="A23" s="5" t="s">
        <v>133</v>
      </c>
      <c r="B23" s="9">
        <v>12684</v>
      </c>
      <c r="C23">
        <v>554499</v>
      </c>
      <c r="D23">
        <v>1</v>
      </c>
      <c r="E23">
        <v>1</v>
      </c>
      <c r="F23">
        <v>1</v>
      </c>
      <c r="G23">
        <v>1</v>
      </c>
      <c r="H23">
        <v>1</v>
      </c>
      <c r="I23" t="s">
        <v>77</v>
      </c>
      <c r="J23">
        <v>554499</v>
      </c>
      <c r="K23" t="s">
        <v>133</v>
      </c>
      <c r="L23">
        <v>554499</v>
      </c>
      <c r="M23" t="s">
        <v>133</v>
      </c>
      <c r="N23">
        <v>554499</v>
      </c>
      <c r="O23" t="s">
        <v>133</v>
      </c>
      <c r="P23">
        <v>554499</v>
      </c>
      <c r="Q23" t="s">
        <v>133</v>
      </c>
      <c r="R23" s="9">
        <v>582963.53509968729</v>
      </c>
      <c r="S23" s="9">
        <f>SUMIFS($B:$B,$J:$J,$C23)</f>
        <v>13523</v>
      </c>
      <c r="T23" s="9">
        <v>282507.50643362518</v>
      </c>
      <c r="U23" s="9">
        <v>1</v>
      </c>
      <c r="V23" s="9">
        <f>U23*768</f>
        <v>768</v>
      </c>
      <c r="W23" s="9">
        <v>34</v>
      </c>
      <c r="X23" s="9">
        <f>W23*3072</f>
        <v>104448</v>
      </c>
      <c r="Y23" s="9">
        <v>104</v>
      </c>
      <c r="Z23" s="9">
        <f>Y23*1024</f>
        <v>106496</v>
      </c>
      <c r="AA23" s="9">
        <v>33</v>
      </c>
      <c r="AB23" s="9">
        <f>AA23*256</f>
        <v>8448</v>
      </c>
      <c r="AC23" s="9">
        <f>SUMIFS($B:$B,$L:$L,$C23)</f>
        <v>17115</v>
      </c>
      <c r="AD23" s="9">
        <v>1079257.668450752</v>
      </c>
      <c r="AE23" s="9">
        <f>SUMIFS($B:$B,$P:$P,$C23)</f>
        <v>17115</v>
      </c>
      <c r="AF23" s="9">
        <v>1010645.019465095</v>
      </c>
      <c r="AG23" s="9">
        <f>SUMIFS($B:$B,$N:$N,$C23)</f>
        <v>17115</v>
      </c>
      <c r="AH23" s="9">
        <v>2969014.9944411051</v>
      </c>
      <c r="AI23" s="9">
        <f>SUMIFS($B:$B,$P:$P,$C23)</f>
        <v>17115</v>
      </c>
      <c r="AJ23" s="9">
        <v>11338739.081103319</v>
      </c>
      <c r="AK23" s="9"/>
      <c r="AL23" s="9">
        <v>2193</v>
      </c>
      <c r="AM23" s="9">
        <f>AL23*141</f>
        <v>309213</v>
      </c>
      <c r="AN23" s="9"/>
      <c r="AO23" s="9"/>
      <c r="AP23" s="9"/>
      <c r="AQ23" s="15"/>
      <c r="AR23" s="9">
        <v>44</v>
      </c>
      <c r="AS23" s="9">
        <f>AR23*30500</f>
        <v>1342000</v>
      </c>
      <c r="AT23" s="9">
        <v>188</v>
      </c>
      <c r="AU23" s="9">
        <f>AT23*2742</f>
        <v>515496</v>
      </c>
      <c r="AV23" s="9">
        <v>0</v>
      </c>
      <c r="AW23" s="9">
        <f>AV23*914</f>
        <v>0</v>
      </c>
      <c r="AX23" s="9">
        <v>585</v>
      </c>
      <c r="AY23" s="9">
        <f>AX23*141</f>
        <v>82485</v>
      </c>
      <c r="AZ23" s="9">
        <v>754</v>
      </c>
      <c r="BA23" s="9">
        <f>AZ23*343</f>
        <v>258622</v>
      </c>
      <c r="BB23" s="9">
        <v>183</v>
      </c>
      <c r="BC23" s="9">
        <f>BB23*109</f>
        <v>19947</v>
      </c>
      <c r="BD23" s="9">
        <v>5</v>
      </c>
      <c r="BE23" s="9">
        <f>BD23*82</f>
        <v>410</v>
      </c>
      <c r="BF23" s="9">
        <v>260</v>
      </c>
      <c r="BG23" s="9">
        <f>BF23*328</f>
        <v>85280</v>
      </c>
      <c r="BH23" s="9">
        <v>5</v>
      </c>
      <c r="BI23" s="9">
        <f>BH23*410</f>
        <v>2050</v>
      </c>
      <c r="BJ23" s="9">
        <v>1</v>
      </c>
      <c r="BK23" s="9">
        <f>BJ23*219</f>
        <v>219</v>
      </c>
      <c r="BL23" s="9">
        <f t="shared" si="0"/>
        <v>20099009.804993585</v>
      </c>
      <c r="BM23" s="9">
        <f t="shared" si="1"/>
        <v>20099000</v>
      </c>
    </row>
    <row r="24" spans="1:65" x14ac:dyDescent="0.3">
      <c r="A24" s="2" t="s">
        <v>134</v>
      </c>
      <c r="B24" s="9">
        <v>1862</v>
      </c>
      <c r="C24">
        <v>592013</v>
      </c>
      <c r="D24">
        <v>1</v>
      </c>
      <c r="E24">
        <v>1</v>
      </c>
      <c r="F24">
        <v>0</v>
      </c>
      <c r="G24">
        <v>0</v>
      </c>
      <c r="H24">
        <v>0</v>
      </c>
      <c r="I24" t="s">
        <v>135</v>
      </c>
      <c r="J24">
        <v>592013</v>
      </c>
      <c r="K24" t="s">
        <v>134</v>
      </c>
      <c r="L24">
        <v>592005</v>
      </c>
      <c r="M24" t="s">
        <v>136</v>
      </c>
      <c r="N24">
        <v>592005</v>
      </c>
      <c r="O24" t="s">
        <v>136</v>
      </c>
      <c r="P24">
        <v>592005</v>
      </c>
      <c r="Q24" t="s">
        <v>136</v>
      </c>
      <c r="R24" s="9">
        <v>433862.43880474538</v>
      </c>
      <c r="S24" s="9">
        <f>SUMIFS($B:$B,$J:$J,$C24)</f>
        <v>4506</v>
      </c>
      <c r="T24" s="9">
        <v>244700.0136721078</v>
      </c>
      <c r="U24" s="9">
        <v>0</v>
      </c>
      <c r="V24" s="9">
        <f>U24*768</f>
        <v>0</v>
      </c>
      <c r="W24" s="9">
        <v>10</v>
      </c>
      <c r="X24" s="9">
        <f>W24*3072</f>
        <v>30720</v>
      </c>
      <c r="Y24" s="9">
        <v>27</v>
      </c>
      <c r="Z24" s="9">
        <f>Y24*1024</f>
        <v>27648</v>
      </c>
      <c r="AA24" s="9">
        <v>0</v>
      </c>
      <c r="AB24" s="9">
        <f>AA24*256</f>
        <v>0</v>
      </c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5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>
        <f t="shared" si="0"/>
        <v>736930.45247685316</v>
      </c>
      <c r="BM24" s="9">
        <f t="shared" si="1"/>
        <v>736900</v>
      </c>
    </row>
    <row r="25" spans="1:65" x14ac:dyDescent="0.3">
      <c r="A25" t="s">
        <v>134</v>
      </c>
      <c r="B25" s="9">
        <v>215</v>
      </c>
      <c r="C25">
        <v>590274</v>
      </c>
      <c r="D25">
        <v>1</v>
      </c>
      <c r="E25">
        <v>0</v>
      </c>
      <c r="F25">
        <v>0</v>
      </c>
      <c r="G25">
        <v>0</v>
      </c>
      <c r="H25">
        <v>0</v>
      </c>
      <c r="I25" t="s">
        <v>123</v>
      </c>
      <c r="J25">
        <v>591181</v>
      </c>
      <c r="K25" t="s">
        <v>137</v>
      </c>
      <c r="L25">
        <v>591181</v>
      </c>
      <c r="M25" t="s">
        <v>137</v>
      </c>
      <c r="N25">
        <v>591181</v>
      </c>
      <c r="O25" t="s">
        <v>137</v>
      </c>
      <c r="P25">
        <v>591181</v>
      </c>
      <c r="Q25" t="s">
        <v>137</v>
      </c>
      <c r="R25" s="9">
        <v>71941.662785630979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5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>
        <f t="shared" si="0"/>
        <v>71941.662785630979</v>
      </c>
      <c r="BM25" s="9">
        <f t="shared" si="1"/>
        <v>71900</v>
      </c>
    </row>
    <row r="26" spans="1:65" x14ac:dyDescent="0.3">
      <c r="A26" t="s">
        <v>134</v>
      </c>
      <c r="B26" s="9">
        <v>212</v>
      </c>
      <c r="C26">
        <v>569828</v>
      </c>
      <c r="D26">
        <v>1</v>
      </c>
      <c r="E26">
        <v>0</v>
      </c>
      <c r="F26">
        <v>0</v>
      </c>
      <c r="G26">
        <v>0</v>
      </c>
      <c r="H26">
        <v>0</v>
      </c>
      <c r="I26" t="s">
        <v>90</v>
      </c>
      <c r="J26">
        <v>570508</v>
      </c>
      <c r="K26" t="s">
        <v>138</v>
      </c>
      <c r="L26">
        <v>570109</v>
      </c>
      <c r="M26" t="s">
        <v>139</v>
      </c>
      <c r="N26">
        <v>570508</v>
      </c>
      <c r="O26" t="s">
        <v>138</v>
      </c>
      <c r="P26">
        <v>570508</v>
      </c>
      <c r="Q26" t="s">
        <v>138</v>
      </c>
      <c r="R26" s="9">
        <v>71941.662785630979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15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>
        <f t="shared" si="0"/>
        <v>71941.662785630979</v>
      </c>
      <c r="BM26" s="9">
        <f t="shared" si="1"/>
        <v>71900</v>
      </c>
    </row>
    <row r="27" spans="1:65" x14ac:dyDescent="0.3">
      <c r="A27" t="s">
        <v>134</v>
      </c>
      <c r="B27" s="9">
        <v>458</v>
      </c>
      <c r="C27">
        <v>552356</v>
      </c>
      <c r="D27">
        <v>1</v>
      </c>
      <c r="E27">
        <v>0</v>
      </c>
      <c r="F27">
        <v>0</v>
      </c>
      <c r="G27">
        <v>0</v>
      </c>
      <c r="H27">
        <v>0</v>
      </c>
      <c r="I27" t="s">
        <v>111</v>
      </c>
      <c r="J27">
        <v>505188</v>
      </c>
      <c r="K27" t="s">
        <v>140</v>
      </c>
      <c r="L27">
        <v>505188</v>
      </c>
      <c r="M27" t="s">
        <v>140</v>
      </c>
      <c r="N27">
        <v>505188</v>
      </c>
      <c r="O27" t="s">
        <v>140</v>
      </c>
      <c r="P27">
        <v>505188</v>
      </c>
      <c r="Q27" t="s">
        <v>140</v>
      </c>
      <c r="R27" s="9">
        <v>109327.17196468011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5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>
        <f t="shared" si="0"/>
        <v>109327.17196468011</v>
      </c>
      <c r="BM27" s="9">
        <f t="shared" si="1"/>
        <v>109300</v>
      </c>
    </row>
    <row r="28" spans="1:65" x14ac:dyDescent="0.3">
      <c r="A28" t="s">
        <v>134</v>
      </c>
      <c r="B28" s="9">
        <v>1466</v>
      </c>
      <c r="C28">
        <v>538043</v>
      </c>
      <c r="D28">
        <v>1</v>
      </c>
      <c r="E28">
        <v>0</v>
      </c>
      <c r="F28">
        <v>0</v>
      </c>
      <c r="G28">
        <v>0</v>
      </c>
      <c r="H28">
        <v>0</v>
      </c>
      <c r="I28" t="s">
        <v>86</v>
      </c>
      <c r="J28">
        <v>538728</v>
      </c>
      <c r="K28" t="s">
        <v>141</v>
      </c>
      <c r="L28">
        <v>538728</v>
      </c>
      <c r="M28" t="s">
        <v>141</v>
      </c>
      <c r="N28">
        <v>538728</v>
      </c>
      <c r="O28" t="s">
        <v>141</v>
      </c>
      <c r="P28">
        <v>538728</v>
      </c>
      <c r="Q28" t="s">
        <v>141</v>
      </c>
      <c r="R28" s="9">
        <v>343423.25624700921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5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>
        <f t="shared" si="0"/>
        <v>343423.25624700921</v>
      </c>
      <c r="BM28" s="9">
        <f t="shared" si="1"/>
        <v>343400</v>
      </c>
    </row>
    <row r="29" spans="1:65" x14ac:dyDescent="0.3">
      <c r="A29" t="s">
        <v>134</v>
      </c>
      <c r="B29" s="9">
        <v>160</v>
      </c>
      <c r="C29">
        <v>537241</v>
      </c>
      <c r="D29">
        <v>1</v>
      </c>
      <c r="E29">
        <v>0</v>
      </c>
      <c r="F29">
        <v>0</v>
      </c>
      <c r="G29">
        <v>0</v>
      </c>
      <c r="H29">
        <v>0</v>
      </c>
      <c r="I29" t="s">
        <v>83</v>
      </c>
      <c r="J29">
        <v>550442</v>
      </c>
      <c r="K29" t="s">
        <v>142</v>
      </c>
      <c r="L29">
        <v>550442</v>
      </c>
      <c r="M29" t="s">
        <v>142</v>
      </c>
      <c r="N29">
        <v>550442</v>
      </c>
      <c r="O29" t="s">
        <v>142</v>
      </c>
      <c r="P29">
        <v>550094</v>
      </c>
      <c r="Q29" t="s">
        <v>143</v>
      </c>
      <c r="R29" s="9">
        <v>71941.662785630979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5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>
        <f t="shared" si="0"/>
        <v>71941.662785630979</v>
      </c>
      <c r="BM29" s="9">
        <f t="shared" si="1"/>
        <v>71900</v>
      </c>
    </row>
    <row r="30" spans="1:65" x14ac:dyDescent="0.3">
      <c r="A30" t="s">
        <v>144</v>
      </c>
      <c r="B30" s="9">
        <v>1462</v>
      </c>
      <c r="C30">
        <v>582794</v>
      </c>
      <c r="D30">
        <v>1</v>
      </c>
      <c r="E30">
        <v>0</v>
      </c>
      <c r="F30">
        <v>0</v>
      </c>
      <c r="G30">
        <v>0</v>
      </c>
      <c r="H30">
        <v>0</v>
      </c>
      <c r="I30" t="s">
        <v>81</v>
      </c>
      <c r="J30">
        <v>582824</v>
      </c>
      <c r="K30" t="s">
        <v>145</v>
      </c>
      <c r="L30">
        <v>582824</v>
      </c>
      <c r="M30" t="s">
        <v>145</v>
      </c>
      <c r="N30">
        <v>583952</v>
      </c>
      <c r="O30" t="s">
        <v>146</v>
      </c>
      <c r="P30">
        <v>583952</v>
      </c>
      <c r="Q30" t="s">
        <v>146</v>
      </c>
      <c r="R30" s="9">
        <v>342505.97111309093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5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>
        <f t="shared" si="0"/>
        <v>342505.97111309093</v>
      </c>
      <c r="BM30" s="9">
        <f t="shared" si="1"/>
        <v>342500</v>
      </c>
    </row>
    <row r="31" spans="1:65" x14ac:dyDescent="0.3">
      <c r="A31" t="s">
        <v>147</v>
      </c>
      <c r="B31" s="9">
        <v>798</v>
      </c>
      <c r="C31">
        <v>582808</v>
      </c>
      <c r="D31">
        <v>1</v>
      </c>
      <c r="E31">
        <v>0</v>
      </c>
      <c r="F31">
        <v>0</v>
      </c>
      <c r="G31">
        <v>0</v>
      </c>
      <c r="H31">
        <v>0</v>
      </c>
      <c r="I31" t="s">
        <v>81</v>
      </c>
      <c r="J31">
        <v>584223</v>
      </c>
      <c r="K31" t="s">
        <v>148</v>
      </c>
      <c r="L31">
        <v>584223</v>
      </c>
      <c r="M31" t="s">
        <v>148</v>
      </c>
      <c r="N31">
        <v>583782</v>
      </c>
      <c r="O31" t="s">
        <v>149</v>
      </c>
      <c r="P31">
        <v>583782</v>
      </c>
      <c r="Q31" t="s">
        <v>149</v>
      </c>
      <c r="R31" s="9">
        <v>189031.9723391906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15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>
        <f t="shared" si="0"/>
        <v>189031.9723391906</v>
      </c>
      <c r="BM31" s="9">
        <f t="shared" si="1"/>
        <v>189000</v>
      </c>
    </row>
    <row r="32" spans="1:65" x14ac:dyDescent="0.3">
      <c r="A32" t="s">
        <v>150</v>
      </c>
      <c r="B32" s="9">
        <v>388</v>
      </c>
      <c r="C32">
        <v>553433</v>
      </c>
      <c r="D32">
        <v>1</v>
      </c>
      <c r="E32">
        <v>0</v>
      </c>
      <c r="F32">
        <v>0</v>
      </c>
      <c r="G32">
        <v>0</v>
      </c>
      <c r="H32">
        <v>0</v>
      </c>
      <c r="I32" t="s">
        <v>151</v>
      </c>
      <c r="J32">
        <v>553425</v>
      </c>
      <c r="K32" t="s">
        <v>152</v>
      </c>
      <c r="L32">
        <v>553425</v>
      </c>
      <c r="M32" t="s">
        <v>152</v>
      </c>
      <c r="N32">
        <v>553425</v>
      </c>
      <c r="O32" t="s">
        <v>152</v>
      </c>
      <c r="P32">
        <v>553425</v>
      </c>
      <c r="Q32" t="s">
        <v>152</v>
      </c>
      <c r="R32" s="9">
        <v>92795.441547240291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5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>
        <f t="shared" si="0"/>
        <v>92795.441547240291</v>
      </c>
      <c r="BM32" s="9">
        <f t="shared" si="1"/>
        <v>92800</v>
      </c>
    </row>
    <row r="33" spans="1:65" x14ac:dyDescent="0.3">
      <c r="A33" t="s">
        <v>153</v>
      </c>
      <c r="B33" s="9">
        <v>94</v>
      </c>
      <c r="C33">
        <v>561118</v>
      </c>
      <c r="D33">
        <v>1</v>
      </c>
      <c r="E33">
        <v>0</v>
      </c>
      <c r="F33">
        <v>0</v>
      </c>
      <c r="G33">
        <v>0</v>
      </c>
      <c r="H33">
        <v>0</v>
      </c>
      <c r="I33" t="s">
        <v>123</v>
      </c>
      <c r="J33">
        <v>547778</v>
      </c>
      <c r="K33" t="s">
        <v>154</v>
      </c>
      <c r="L33">
        <v>547492</v>
      </c>
      <c r="M33" t="s">
        <v>125</v>
      </c>
      <c r="N33">
        <v>547492</v>
      </c>
      <c r="O33" t="s">
        <v>125</v>
      </c>
      <c r="P33">
        <v>547492</v>
      </c>
      <c r="Q33" t="s">
        <v>125</v>
      </c>
      <c r="R33" s="9">
        <v>71941.662785630979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15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>
        <f t="shared" si="0"/>
        <v>71941.662785630979</v>
      </c>
      <c r="BM33" s="9">
        <f t="shared" si="1"/>
        <v>71900</v>
      </c>
    </row>
    <row r="34" spans="1:65" x14ac:dyDescent="0.3">
      <c r="A34" t="s">
        <v>155</v>
      </c>
      <c r="B34" s="9">
        <v>166</v>
      </c>
      <c r="C34">
        <v>553701</v>
      </c>
      <c r="D34">
        <v>1</v>
      </c>
      <c r="E34">
        <v>0</v>
      </c>
      <c r="F34">
        <v>0</v>
      </c>
      <c r="G34">
        <v>0</v>
      </c>
      <c r="H34">
        <v>0</v>
      </c>
      <c r="I34" t="s">
        <v>90</v>
      </c>
      <c r="J34">
        <v>573108</v>
      </c>
      <c r="K34" t="s">
        <v>156</v>
      </c>
      <c r="L34">
        <v>573108</v>
      </c>
      <c r="M34" t="s">
        <v>156</v>
      </c>
      <c r="N34">
        <v>573060</v>
      </c>
      <c r="O34" t="s">
        <v>157</v>
      </c>
      <c r="P34">
        <v>572659</v>
      </c>
      <c r="Q34" t="s">
        <v>158</v>
      </c>
      <c r="R34" s="9">
        <v>71941.662785630979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15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>
        <f t="shared" si="0"/>
        <v>71941.662785630979</v>
      </c>
      <c r="BM34" s="9">
        <f t="shared" si="1"/>
        <v>71900</v>
      </c>
    </row>
    <row r="35" spans="1:65" x14ac:dyDescent="0.3">
      <c r="A35" t="s">
        <v>159</v>
      </c>
      <c r="B35" s="9">
        <v>390</v>
      </c>
      <c r="C35">
        <v>576085</v>
      </c>
      <c r="D35">
        <v>1</v>
      </c>
      <c r="E35">
        <v>0</v>
      </c>
      <c r="F35">
        <v>0</v>
      </c>
      <c r="G35">
        <v>0</v>
      </c>
      <c r="H35">
        <v>0</v>
      </c>
      <c r="I35" t="s">
        <v>90</v>
      </c>
      <c r="J35">
        <v>576271</v>
      </c>
      <c r="K35" t="s">
        <v>160</v>
      </c>
      <c r="L35">
        <v>576271</v>
      </c>
      <c r="M35" t="s">
        <v>160</v>
      </c>
      <c r="N35">
        <v>576271</v>
      </c>
      <c r="O35" t="s">
        <v>160</v>
      </c>
      <c r="P35">
        <v>576271</v>
      </c>
      <c r="Q35" t="s">
        <v>160</v>
      </c>
      <c r="R35" s="9">
        <v>93268.442682260167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15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>
        <f t="shared" si="0"/>
        <v>93268.442682260167</v>
      </c>
      <c r="BM35" s="9">
        <f t="shared" si="1"/>
        <v>93300</v>
      </c>
    </row>
    <row r="36" spans="1:65" x14ac:dyDescent="0.3">
      <c r="A36" t="s">
        <v>161</v>
      </c>
      <c r="B36" s="9">
        <v>200</v>
      </c>
      <c r="C36">
        <v>590282</v>
      </c>
      <c r="D36">
        <v>1</v>
      </c>
      <c r="E36">
        <v>0</v>
      </c>
      <c r="F36">
        <v>0</v>
      </c>
      <c r="G36">
        <v>0</v>
      </c>
      <c r="H36">
        <v>0</v>
      </c>
      <c r="I36" t="s">
        <v>123</v>
      </c>
      <c r="J36">
        <v>590673</v>
      </c>
      <c r="K36" t="s">
        <v>162</v>
      </c>
      <c r="L36">
        <v>590673</v>
      </c>
      <c r="M36" t="s">
        <v>162</v>
      </c>
      <c r="N36">
        <v>590673</v>
      </c>
      <c r="O36" t="s">
        <v>162</v>
      </c>
      <c r="P36">
        <v>590266</v>
      </c>
      <c r="Q36" t="s">
        <v>163</v>
      </c>
      <c r="R36" s="9">
        <v>71941.662785630979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15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>
        <f t="shared" si="0"/>
        <v>71941.662785630979</v>
      </c>
      <c r="BM36" s="9">
        <f t="shared" si="1"/>
        <v>71900</v>
      </c>
    </row>
    <row r="37" spans="1:65" x14ac:dyDescent="0.3">
      <c r="A37" t="s">
        <v>164</v>
      </c>
      <c r="B37" s="9">
        <v>113</v>
      </c>
      <c r="C37">
        <v>546194</v>
      </c>
      <c r="D37">
        <v>1</v>
      </c>
      <c r="E37">
        <v>0</v>
      </c>
      <c r="F37">
        <v>0</v>
      </c>
      <c r="G37">
        <v>0</v>
      </c>
      <c r="H37">
        <v>0</v>
      </c>
      <c r="I37" t="s">
        <v>123</v>
      </c>
      <c r="J37">
        <v>568651</v>
      </c>
      <c r="K37" t="s">
        <v>165</v>
      </c>
      <c r="L37">
        <v>568651</v>
      </c>
      <c r="M37" t="s">
        <v>165</v>
      </c>
      <c r="N37">
        <v>568414</v>
      </c>
      <c r="O37" t="s">
        <v>166</v>
      </c>
      <c r="P37">
        <v>568414</v>
      </c>
      <c r="Q37" t="s">
        <v>166</v>
      </c>
      <c r="R37" s="9">
        <v>71941.662785630979</v>
      </c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15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>
        <f t="shared" si="0"/>
        <v>71941.662785630979</v>
      </c>
      <c r="BM37" s="9">
        <f t="shared" si="1"/>
        <v>71900</v>
      </c>
    </row>
    <row r="38" spans="1:65" x14ac:dyDescent="0.3">
      <c r="A38" t="s">
        <v>167</v>
      </c>
      <c r="B38" s="9">
        <v>88</v>
      </c>
      <c r="C38">
        <v>544833</v>
      </c>
      <c r="D38">
        <v>1</v>
      </c>
      <c r="E38">
        <v>0</v>
      </c>
      <c r="F38">
        <v>0</v>
      </c>
      <c r="G38">
        <v>0</v>
      </c>
      <c r="H38">
        <v>0</v>
      </c>
      <c r="I38" t="s">
        <v>123</v>
      </c>
      <c r="J38">
        <v>590789</v>
      </c>
      <c r="K38" t="s">
        <v>168</v>
      </c>
      <c r="L38">
        <v>590789</v>
      </c>
      <c r="M38" t="s">
        <v>168</v>
      </c>
      <c r="N38">
        <v>590789</v>
      </c>
      <c r="O38" t="s">
        <v>168</v>
      </c>
      <c r="P38">
        <v>591181</v>
      </c>
      <c r="Q38" t="s">
        <v>137</v>
      </c>
      <c r="R38" s="9">
        <v>71941.662785630979</v>
      </c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15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>
        <f t="shared" si="0"/>
        <v>71941.662785630979</v>
      </c>
      <c r="BM38" s="9">
        <f t="shared" si="1"/>
        <v>71900</v>
      </c>
    </row>
    <row r="39" spans="1:65" x14ac:dyDescent="0.3">
      <c r="A39" s="3" t="s">
        <v>169</v>
      </c>
      <c r="B39" s="9">
        <v>5355</v>
      </c>
      <c r="C39">
        <v>535427</v>
      </c>
      <c r="D39">
        <v>1</v>
      </c>
      <c r="E39">
        <v>1</v>
      </c>
      <c r="F39">
        <v>1</v>
      </c>
      <c r="G39">
        <v>0</v>
      </c>
      <c r="H39">
        <v>0</v>
      </c>
      <c r="I39" t="s">
        <v>86</v>
      </c>
      <c r="J39">
        <v>535427</v>
      </c>
      <c r="K39" t="s">
        <v>169</v>
      </c>
      <c r="L39">
        <v>535427</v>
      </c>
      <c r="M39" t="s">
        <v>169</v>
      </c>
      <c r="N39">
        <v>535419</v>
      </c>
      <c r="O39" t="s">
        <v>170</v>
      </c>
      <c r="P39">
        <v>535419</v>
      </c>
      <c r="Q39" t="s">
        <v>170</v>
      </c>
      <c r="R39" s="9">
        <v>1207963.111599287</v>
      </c>
      <c r="S39" s="9">
        <f>SUMIFS($B:$B,$J:$J,$C39)</f>
        <v>6090</v>
      </c>
      <c r="T39" s="9">
        <v>330370.22287639708</v>
      </c>
      <c r="U39" s="9">
        <v>0</v>
      </c>
      <c r="V39" s="9">
        <f>U39*768</f>
        <v>0</v>
      </c>
      <c r="W39" s="9">
        <v>21</v>
      </c>
      <c r="X39" s="9">
        <f>W39*3072</f>
        <v>64512</v>
      </c>
      <c r="Y39" s="9">
        <v>15</v>
      </c>
      <c r="Z39" s="9">
        <f>Y39*1024</f>
        <v>15360</v>
      </c>
      <c r="AA39" s="9">
        <v>8</v>
      </c>
      <c r="AB39" s="9">
        <f>AA39*256</f>
        <v>2048</v>
      </c>
      <c r="AC39" s="9">
        <f>SUMIFS($B:$B,$L:$L,$C39)</f>
        <v>6090</v>
      </c>
      <c r="AD39" s="9">
        <v>759573.68931830477</v>
      </c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15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>
        <f t="shared" si="0"/>
        <v>2379827.0237939889</v>
      </c>
      <c r="BM39" s="9">
        <f t="shared" si="1"/>
        <v>2379800</v>
      </c>
    </row>
    <row r="40" spans="1:65" x14ac:dyDescent="0.3">
      <c r="A40" t="s">
        <v>171</v>
      </c>
      <c r="B40" s="9">
        <v>134</v>
      </c>
      <c r="C40">
        <v>595217</v>
      </c>
      <c r="D40">
        <v>1</v>
      </c>
      <c r="E40">
        <v>0</v>
      </c>
      <c r="F40">
        <v>0</v>
      </c>
      <c r="G40">
        <v>0</v>
      </c>
      <c r="H40">
        <v>0</v>
      </c>
      <c r="I40" t="s">
        <v>123</v>
      </c>
      <c r="J40">
        <v>597007</v>
      </c>
      <c r="K40" t="s">
        <v>172</v>
      </c>
      <c r="L40">
        <v>597007</v>
      </c>
      <c r="M40" t="s">
        <v>172</v>
      </c>
      <c r="N40">
        <v>597007</v>
      </c>
      <c r="O40" t="s">
        <v>172</v>
      </c>
      <c r="P40">
        <v>597007</v>
      </c>
      <c r="Q40" t="s">
        <v>172</v>
      </c>
      <c r="R40" s="9">
        <v>71941.662785630979</v>
      </c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15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>
        <f t="shared" si="0"/>
        <v>71941.662785630979</v>
      </c>
      <c r="BM40" s="9">
        <f t="shared" si="1"/>
        <v>71900</v>
      </c>
    </row>
    <row r="41" spans="1:65" x14ac:dyDescent="0.3">
      <c r="A41" t="s">
        <v>173</v>
      </c>
      <c r="B41" s="9">
        <v>149</v>
      </c>
      <c r="C41">
        <v>563251</v>
      </c>
      <c r="D41">
        <v>1</v>
      </c>
      <c r="E41">
        <v>0</v>
      </c>
      <c r="F41">
        <v>0</v>
      </c>
      <c r="G41">
        <v>0</v>
      </c>
      <c r="H41">
        <v>0</v>
      </c>
      <c r="I41" t="s">
        <v>83</v>
      </c>
      <c r="J41">
        <v>552046</v>
      </c>
      <c r="K41" t="s">
        <v>174</v>
      </c>
      <c r="L41">
        <v>552046</v>
      </c>
      <c r="M41" t="s">
        <v>174</v>
      </c>
      <c r="N41">
        <v>552046</v>
      </c>
      <c r="O41" t="s">
        <v>174</v>
      </c>
      <c r="P41">
        <v>552046</v>
      </c>
      <c r="Q41" t="s">
        <v>174</v>
      </c>
      <c r="R41" s="9">
        <v>71941.662785630979</v>
      </c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15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>
        <f t="shared" si="0"/>
        <v>71941.662785630979</v>
      </c>
      <c r="BM41" s="9">
        <f t="shared" si="1"/>
        <v>71900</v>
      </c>
    </row>
    <row r="42" spans="1:65" x14ac:dyDescent="0.3">
      <c r="A42" t="s">
        <v>175</v>
      </c>
      <c r="B42" s="9">
        <v>295</v>
      </c>
      <c r="C42">
        <v>572560</v>
      </c>
      <c r="D42">
        <v>1</v>
      </c>
      <c r="E42">
        <v>0</v>
      </c>
      <c r="F42">
        <v>0</v>
      </c>
      <c r="G42">
        <v>0</v>
      </c>
      <c r="H42">
        <v>0</v>
      </c>
      <c r="I42" t="s">
        <v>96</v>
      </c>
      <c r="J42">
        <v>577863</v>
      </c>
      <c r="K42" t="s">
        <v>176</v>
      </c>
      <c r="L42">
        <v>505145</v>
      </c>
      <c r="M42" t="s">
        <v>177</v>
      </c>
      <c r="N42">
        <v>577731</v>
      </c>
      <c r="O42" t="s">
        <v>178</v>
      </c>
      <c r="P42">
        <v>577731</v>
      </c>
      <c r="Q42" t="s">
        <v>178</v>
      </c>
      <c r="R42" s="9">
        <v>71941.662785630979</v>
      </c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15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>
        <f t="shared" si="0"/>
        <v>71941.662785630979</v>
      </c>
      <c r="BM42" s="9">
        <f t="shared" si="1"/>
        <v>71900</v>
      </c>
    </row>
    <row r="43" spans="1:65" x14ac:dyDescent="0.3">
      <c r="A43" s="2" t="s">
        <v>179</v>
      </c>
      <c r="B43" s="9">
        <v>2178</v>
      </c>
      <c r="C43">
        <v>592021</v>
      </c>
      <c r="D43">
        <v>1</v>
      </c>
      <c r="E43">
        <v>1</v>
      </c>
      <c r="F43">
        <v>0</v>
      </c>
      <c r="G43">
        <v>0</v>
      </c>
      <c r="H43">
        <v>0</v>
      </c>
      <c r="I43" t="s">
        <v>135</v>
      </c>
      <c r="J43">
        <v>592021</v>
      </c>
      <c r="K43" t="s">
        <v>179</v>
      </c>
      <c r="L43">
        <v>592731</v>
      </c>
      <c r="M43" t="s">
        <v>180</v>
      </c>
      <c r="N43">
        <v>592731</v>
      </c>
      <c r="O43" t="s">
        <v>180</v>
      </c>
      <c r="P43">
        <v>592731</v>
      </c>
      <c r="Q43" t="s">
        <v>180</v>
      </c>
      <c r="R43" s="9">
        <v>505541.67685371649</v>
      </c>
      <c r="S43" s="9">
        <f>SUMIFS($B:$B,$J:$J,$C43)</f>
        <v>4218</v>
      </c>
      <c r="T43" s="9">
        <v>229108.5030316225</v>
      </c>
      <c r="U43" s="9">
        <v>0</v>
      </c>
      <c r="V43" s="9">
        <f>U43*768</f>
        <v>0</v>
      </c>
      <c r="W43" s="9">
        <v>23</v>
      </c>
      <c r="X43" s="9">
        <f>W43*3072</f>
        <v>70656</v>
      </c>
      <c r="Y43" s="9">
        <v>21</v>
      </c>
      <c r="Z43" s="9">
        <f>Y43*1024</f>
        <v>21504</v>
      </c>
      <c r="AA43" s="9">
        <v>5</v>
      </c>
      <c r="AB43" s="9">
        <f>AA43*256</f>
        <v>1280</v>
      </c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15"/>
      <c r="AR43" s="9">
        <v>1</v>
      </c>
      <c r="AS43" s="9">
        <f>AR43*30500</f>
        <v>30500</v>
      </c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>
        <f t="shared" si="0"/>
        <v>858590.17988533899</v>
      </c>
      <c r="BM43" s="9">
        <f t="shared" si="1"/>
        <v>858600</v>
      </c>
    </row>
    <row r="44" spans="1:65" x14ac:dyDescent="0.3">
      <c r="A44" t="s">
        <v>181</v>
      </c>
      <c r="B44" s="9">
        <v>104</v>
      </c>
      <c r="C44">
        <v>562726</v>
      </c>
      <c r="D44">
        <v>1</v>
      </c>
      <c r="E44">
        <v>0</v>
      </c>
      <c r="F44">
        <v>0</v>
      </c>
      <c r="G44">
        <v>0</v>
      </c>
      <c r="H44">
        <v>0</v>
      </c>
      <c r="I44" t="s">
        <v>83</v>
      </c>
      <c r="J44">
        <v>546127</v>
      </c>
      <c r="K44" t="s">
        <v>182</v>
      </c>
      <c r="L44">
        <v>546127</v>
      </c>
      <c r="M44" t="s">
        <v>182</v>
      </c>
      <c r="N44">
        <v>546127</v>
      </c>
      <c r="O44" t="s">
        <v>182</v>
      </c>
      <c r="P44">
        <v>546127</v>
      </c>
      <c r="Q44" t="s">
        <v>182</v>
      </c>
      <c r="R44" s="9">
        <v>71941.662785630979</v>
      </c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15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>
        <f t="shared" si="0"/>
        <v>71941.662785630979</v>
      </c>
      <c r="BM44" s="9">
        <f t="shared" si="1"/>
        <v>71900</v>
      </c>
    </row>
    <row r="45" spans="1:65" x14ac:dyDescent="0.3">
      <c r="A45" t="s">
        <v>183</v>
      </c>
      <c r="B45" s="9">
        <v>292</v>
      </c>
      <c r="C45">
        <v>593729</v>
      </c>
      <c r="D45">
        <v>1</v>
      </c>
      <c r="E45">
        <v>0</v>
      </c>
      <c r="F45">
        <v>0</v>
      </c>
      <c r="G45">
        <v>0</v>
      </c>
      <c r="H45">
        <v>0</v>
      </c>
      <c r="I45" t="s">
        <v>81</v>
      </c>
      <c r="J45">
        <v>594709</v>
      </c>
      <c r="K45" t="s">
        <v>184</v>
      </c>
      <c r="L45">
        <v>594709</v>
      </c>
      <c r="M45" t="s">
        <v>184</v>
      </c>
      <c r="N45">
        <v>593711</v>
      </c>
      <c r="O45" t="s">
        <v>185</v>
      </c>
      <c r="P45">
        <v>593711</v>
      </c>
      <c r="Q45" t="s">
        <v>185</v>
      </c>
      <c r="R45" s="9">
        <v>71941.662785630979</v>
      </c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15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>
        <f t="shared" si="0"/>
        <v>71941.662785630979</v>
      </c>
      <c r="BM45" s="9">
        <f t="shared" si="1"/>
        <v>71900</v>
      </c>
    </row>
    <row r="46" spans="1:65" x14ac:dyDescent="0.3">
      <c r="A46" t="s">
        <v>186</v>
      </c>
      <c r="B46" s="9">
        <v>340</v>
      </c>
      <c r="C46">
        <v>574724</v>
      </c>
      <c r="D46">
        <v>1</v>
      </c>
      <c r="E46">
        <v>0</v>
      </c>
      <c r="F46">
        <v>0</v>
      </c>
      <c r="G46">
        <v>0</v>
      </c>
      <c r="H46">
        <v>0</v>
      </c>
      <c r="I46" t="s">
        <v>96</v>
      </c>
      <c r="J46">
        <v>555134</v>
      </c>
      <c r="K46" t="s">
        <v>187</v>
      </c>
      <c r="L46">
        <v>555134</v>
      </c>
      <c r="M46" t="s">
        <v>187</v>
      </c>
      <c r="N46">
        <v>555134</v>
      </c>
      <c r="O46" t="s">
        <v>187</v>
      </c>
      <c r="P46">
        <v>555134</v>
      </c>
      <c r="Q46" t="s">
        <v>187</v>
      </c>
      <c r="R46" s="9">
        <v>81431.022973213185</v>
      </c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15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>
        <f t="shared" si="0"/>
        <v>81431.022973213185</v>
      </c>
      <c r="BM46" s="9">
        <f t="shared" si="1"/>
        <v>81400</v>
      </c>
    </row>
    <row r="47" spans="1:65" x14ac:dyDescent="0.3">
      <c r="A47" t="s">
        <v>186</v>
      </c>
      <c r="B47" s="9">
        <v>289</v>
      </c>
      <c r="C47">
        <v>569836</v>
      </c>
      <c r="D47">
        <v>1</v>
      </c>
      <c r="E47">
        <v>0</v>
      </c>
      <c r="F47">
        <v>0</v>
      </c>
      <c r="G47">
        <v>0</v>
      </c>
      <c r="H47">
        <v>0</v>
      </c>
      <c r="I47" t="s">
        <v>90</v>
      </c>
      <c r="J47">
        <v>570508</v>
      </c>
      <c r="K47" t="s">
        <v>138</v>
      </c>
      <c r="L47">
        <v>570508</v>
      </c>
      <c r="M47" t="s">
        <v>138</v>
      </c>
      <c r="N47">
        <v>570508</v>
      </c>
      <c r="O47" t="s">
        <v>138</v>
      </c>
      <c r="P47">
        <v>570508</v>
      </c>
      <c r="Q47" t="s">
        <v>138</v>
      </c>
      <c r="R47" s="9">
        <v>71941.662785630979</v>
      </c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15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>
        <f t="shared" si="0"/>
        <v>71941.662785630979</v>
      </c>
      <c r="BM47" s="9">
        <f t="shared" si="1"/>
        <v>71900</v>
      </c>
    </row>
    <row r="48" spans="1:65" x14ac:dyDescent="0.3">
      <c r="A48" t="s">
        <v>188</v>
      </c>
      <c r="B48" s="9">
        <v>261</v>
      </c>
      <c r="C48">
        <v>533173</v>
      </c>
      <c r="D48">
        <v>1</v>
      </c>
      <c r="E48">
        <v>0</v>
      </c>
      <c r="F48">
        <v>0</v>
      </c>
      <c r="G48">
        <v>0</v>
      </c>
      <c r="H48">
        <v>0</v>
      </c>
      <c r="I48" t="s">
        <v>86</v>
      </c>
      <c r="J48">
        <v>533921</v>
      </c>
      <c r="K48" t="s">
        <v>189</v>
      </c>
      <c r="L48">
        <v>533424</v>
      </c>
      <c r="M48" t="s">
        <v>190</v>
      </c>
      <c r="N48">
        <v>533424</v>
      </c>
      <c r="O48" t="s">
        <v>190</v>
      </c>
      <c r="P48">
        <v>533165</v>
      </c>
      <c r="Q48" t="s">
        <v>191</v>
      </c>
      <c r="R48" s="9">
        <v>71941.662785630979</v>
      </c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15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>
        <f t="shared" si="0"/>
        <v>71941.662785630979</v>
      </c>
      <c r="BM48" s="9">
        <f t="shared" si="1"/>
        <v>71900</v>
      </c>
    </row>
    <row r="49" spans="1:65" x14ac:dyDescent="0.3">
      <c r="A49" s="2" t="s">
        <v>192</v>
      </c>
      <c r="B49" s="9">
        <v>1725</v>
      </c>
      <c r="C49">
        <v>599212</v>
      </c>
      <c r="D49">
        <v>1</v>
      </c>
      <c r="E49">
        <v>1</v>
      </c>
      <c r="F49">
        <v>0</v>
      </c>
      <c r="G49">
        <v>0</v>
      </c>
      <c r="H49">
        <v>0</v>
      </c>
      <c r="I49" t="s">
        <v>94</v>
      </c>
      <c r="J49">
        <v>599212</v>
      </c>
      <c r="K49" t="s">
        <v>192</v>
      </c>
      <c r="L49">
        <v>599921</v>
      </c>
      <c r="M49" t="s">
        <v>108</v>
      </c>
      <c r="N49">
        <v>599191</v>
      </c>
      <c r="O49" t="s">
        <v>193</v>
      </c>
      <c r="P49">
        <v>599191</v>
      </c>
      <c r="Q49" t="s">
        <v>193</v>
      </c>
      <c r="R49" s="9">
        <v>402654.99057384429</v>
      </c>
      <c r="S49" s="9">
        <f>SUMIFS($B:$B,$J:$J,$C49)</f>
        <v>3559</v>
      </c>
      <c r="T49" s="9">
        <v>193412.88914469359</v>
      </c>
      <c r="U49" s="9">
        <v>0</v>
      </c>
      <c r="V49" s="9">
        <f>U49*768</f>
        <v>0</v>
      </c>
      <c r="W49" s="9">
        <v>26</v>
      </c>
      <c r="X49" s="9">
        <f>W49*3072</f>
        <v>79872</v>
      </c>
      <c r="Y49" s="9">
        <v>13</v>
      </c>
      <c r="Z49" s="9">
        <f>Y49*1024</f>
        <v>13312</v>
      </c>
      <c r="AA49" s="9">
        <v>1</v>
      </c>
      <c r="AB49" s="9">
        <f>AA49*256</f>
        <v>256</v>
      </c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15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>
        <f t="shared" si="0"/>
        <v>689507.87971853791</v>
      </c>
      <c r="BM49" s="9">
        <f t="shared" si="1"/>
        <v>689500</v>
      </c>
    </row>
    <row r="50" spans="1:65" x14ac:dyDescent="0.3">
      <c r="A50" t="s">
        <v>194</v>
      </c>
      <c r="B50" s="9">
        <v>223</v>
      </c>
      <c r="C50">
        <v>576093</v>
      </c>
      <c r="D50">
        <v>1</v>
      </c>
      <c r="E50">
        <v>0</v>
      </c>
      <c r="F50">
        <v>0</v>
      </c>
      <c r="G50">
        <v>0</v>
      </c>
      <c r="H50">
        <v>0</v>
      </c>
      <c r="I50" t="s">
        <v>90</v>
      </c>
      <c r="J50">
        <v>576701</v>
      </c>
      <c r="K50" t="s">
        <v>195</v>
      </c>
      <c r="L50">
        <v>576701</v>
      </c>
      <c r="M50" t="s">
        <v>195</v>
      </c>
      <c r="N50">
        <v>576701</v>
      </c>
      <c r="O50" t="s">
        <v>195</v>
      </c>
      <c r="P50">
        <v>576069</v>
      </c>
      <c r="Q50" t="s">
        <v>196</v>
      </c>
      <c r="R50" s="9">
        <v>71941.662785630979</v>
      </c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15"/>
      <c r="AR50" s="9">
        <v>8</v>
      </c>
      <c r="AS50" s="9">
        <f>AR50*30500</f>
        <v>244000</v>
      </c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>
        <f t="shared" si="0"/>
        <v>315941.66278563096</v>
      </c>
      <c r="BM50" s="9">
        <f t="shared" si="1"/>
        <v>315900</v>
      </c>
    </row>
    <row r="51" spans="1:65" x14ac:dyDescent="0.3">
      <c r="A51" t="s">
        <v>197</v>
      </c>
      <c r="B51" s="9">
        <v>199</v>
      </c>
      <c r="C51">
        <v>548260</v>
      </c>
      <c r="D51">
        <v>1</v>
      </c>
      <c r="E51">
        <v>0</v>
      </c>
      <c r="F51">
        <v>0</v>
      </c>
      <c r="G51">
        <v>0</v>
      </c>
      <c r="H51">
        <v>0</v>
      </c>
      <c r="I51" t="s">
        <v>123</v>
      </c>
      <c r="J51">
        <v>568414</v>
      </c>
      <c r="K51" t="s">
        <v>166</v>
      </c>
      <c r="L51">
        <v>568414</v>
      </c>
      <c r="M51" t="s">
        <v>166</v>
      </c>
      <c r="N51">
        <v>568414</v>
      </c>
      <c r="O51" t="s">
        <v>166</v>
      </c>
      <c r="P51">
        <v>568414</v>
      </c>
      <c r="Q51" t="s">
        <v>166</v>
      </c>
      <c r="R51" s="9">
        <v>71941.662785630979</v>
      </c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15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>
        <f t="shared" si="0"/>
        <v>71941.662785630979</v>
      </c>
      <c r="BM51" s="9">
        <f t="shared" si="1"/>
        <v>71900</v>
      </c>
    </row>
    <row r="52" spans="1:65" x14ac:dyDescent="0.3">
      <c r="A52" t="s">
        <v>198</v>
      </c>
      <c r="B52" s="9">
        <v>448</v>
      </c>
      <c r="C52">
        <v>588300</v>
      </c>
      <c r="D52">
        <v>1</v>
      </c>
      <c r="E52">
        <v>0</v>
      </c>
      <c r="F52">
        <v>0</v>
      </c>
      <c r="G52">
        <v>0</v>
      </c>
      <c r="H52">
        <v>0</v>
      </c>
      <c r="I52" t="s">
        <v>135</v>
      </c>
      <c r="J52">
        <v>588296</v>
      </c>
      <c r="K52" t="s">
        <v>199</v>
      </c>
      <c r="L52">
        <v>588296</v>
      </c>
      <c r="M52" t="s">
        <v>199</v>
      </c>
      <c r="N52">
        <v>588296</v>
      </c>
      <c r="O52" t="s">
        <v>199</v>
      </c>
      <c r="P52">
        <v>588296</v>
      </c>
      <c r="Q52" t="s">
        <v>199</v>
      </c>
      <c r="R52" s="9">
        <v>106968.36343378091</v>
      </c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15"/>
      <c r="AR52" s="9">
        <v>1</v>
      </c>
      <c r="AS52" s="9">
        <f>AR52*30500</f>
        <v>30500</v>
      </c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>
        <f t="shared" si="0"/>
        <v>137468.36343378091</v>
      </c>
      <c r="BM52" s="9">
        <f t="shared" si="1"/>
        <v>137500</v>
      </c>
    </row>
    <row r="53" spans="1:65" x14ac:dyDescent="0.3">
      <c r="A53" t="s">
        <v>200</v>
      </c>
      <c r="B53" s="9">
        <v>4032</v>
      </c>
      <c r="C53">
        <v>598011</v>
      </c>
      <c r="D53">
        <v>1</v>
      </c>
      <c r="E53">
        <v>0</v>
      </c>
      <c r="F53">
        <v>0</v>
      </c>
      <c r="G53">
        <v>0</v>
      </c>
      <c r="H53">
        <v>0</v>
      </c>
      <c r="I53" t="s">
        <v>94</v>
      </c>
      <c r="J53">
        <v>598003</v>
      </c>
      <c r="K53" t="s">
        <v>201</v>
      </c>
      <c r="L53">
        <v>598003</v>
      </c>
      <c r="M53" t="s">
        <v>201</v>
      </c>
      <c r="N53">
        <v>598003</v>
      </c>
      <c r="O53" t="s">
        <v>201</v>
      </c>
      <c r="P53">
        <v>598003</v>
      </c>
      <c r="Q53" t="s">
        <v>201</v>
      </c>
      <c r="R53" s="9">
        <v>918974.51822934579</v>
      </c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15"/>
      <c r="AR53" s="9">
        <v>3</v>
      </c>
      <c r="AS53" s="9">
        <f>AR53*30500</f>
        <v>91500</v>
      </c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>
        <f t="shared" si="0"/>
        <v>1010474.5182293458</v>
      </c>
      <c r="BM53" s="9">
        <f t="shared" si="1"/>
        <v>1010500</v>
      </c>
    </row>
    <row r="54" spans="1:65" x14ac:dyDescent="0.3">
      <c r="A54" t="s">
        <v>202</v>
      </c>
      <c r="B54" s="9">
        <v>218</v>
      </c>
      <c r="C54">
        <v>572667</v>
      </c>
      <c r="D54">
        <v>1</v>
      </c>
      <c r="E54">
        <v>0</v>
      </c>
      <c r="F54">
        <v>0</v>
      </c>
      <c r="G54">
        <v>0</v>
      </c>
      <c r="H54">
        <v>0</v>
      </c>
      <c r="I54" t="s">
        <v>90</v>
      </c>
      <c r="J54">
        <v>572926</v>
      </c>
      <c r="K54" t="s">
        <v>203</v>
      </c>
      <c r="L54">
        <v>572926</v>
      </c>
      <c r="M54" t="s">
        <v>203</v>
      </c>
      <c r="N54">
        <v>572926</v>
      </c>
      <c r="O54" t="s">
        <v>203</v>
      </c>
      <c r="P54">
        <v>572926</v>
      </c>
      <c r="Q54" t="s">
        <v>203</v>
      </c>
      <c r="R54" s="9">
        <v>71941.662785630979</v>
      </c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15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>
        <f t="shared" si="0"/>
        <v>71941.662785630979</v>
      </c>
      <c r="BM54" s="9">
        <f t="shared" si="1"/>
        <v>71900</v>
      </c>
    </row>
    <row r="55" spans="1:65" x14ac:dyDescent="0.3">
      <c r="A55" t="s">
        <v>204</v>
      </c>
      <c r="B55" s="9">
        <v>3068</v>
      </c>
      <c r="C55">
        <v>538051</v>
      </c>
      <c r="D55">
        <v>1</v>
      </c>
      <c r="E55">
        <v>0</v>
      </c>
      <c r="F55">
        <v>0</v>
      </c>
      <c r="G55">
        <v>0</v>
      </c>
      <c r="H55">
        <v>0</v>
      </c>
      <c r="I55" t="s">
        <v>86</v>
      </c>
      <c r="J55">
        <v>538442</v>
      </c>
      <c r="K55" t="s">
        <v>205</v>
      </c>
      <c r="L55">
        <v>538442</v>
      </c>
      <c r="M55" t="s">
        <v>205</v>
      </c>
      <c r="N55">
        <v>538574</v>
      </c>
      <c r="O55" t="s">
        <v>206</v>
      </c>
      <c r="P55">
        <v>538094</v>
      </c>
      <c r="Q55" t="s">
        <v>207</v>
      </c>
      <c r="R55" s="9">
        <v>705398.33522285952</v>
      </c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15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>
        <f t="shared" si="0"/>
        <v>705398.33522285952</v>
      </c>
      <c r="BM55" s="9">
        <f t="shared" si="1"/>
        <v>705400</v>
      </c>
    </row>
    <row r="56" spans="1:65" x14ac:dyDescent="0.3">
      <c r="A56" s="3" t="s">
        <v>208</v>
      </c>
      <c r="B56" s="9">
        <v>2437</v>
      </c>
      <c r="C56">
        <v>586862</v>
      </c>
      <c r="D56">
        <v>1</v>
      </c>
      <c r="E56">
        <v>1</v>
      </c>
      <c r="F56">
        <v>1</v>
      </c>
      <c r="G56">
        <v>0</v>
      </c>
      <c r="H56">
        <v>0</v>
      </c>
      <c r="I56" t="s">
        <v>123</v>
      </c>
      <c r="J56">
        <v>586862</v>
      </c>
      <c r="K56" t="s">
        <v>208</v>
      </c>
      <c r="L56">
        <v>586862</v>
      </c>
      <c r="M56" t="s">
        <v>208</v>
      </c>
      <c r="N56">
        <v>588032</v>
      </c>
      <c r="O56" t="s">
        <v>209</v>
      </c>
      <c r="P56">
        <v>586846</v>
      </c>
      <c r="Q56" t="s">
        <v>129</v>
      </c>
      <c r="R56" s="9">
        <v>563996.31438150036</v>
      </c>
      <c r="S56" s="9">
        <f>SUMIFS($B:$B,$J:$J,$C56)</f>
        <v>2526</v>
      </c>
      <c r="T56" s="9">
        <v>137400.068365085</v>
      </c>
      <c r="U56" s="9">
        <v>0</v>
      </c>
      <c r="V56" s="9">
        <f>U56*768</f>
        <v>0</v>
      </c>
      <c r="W56" s="9">
        <v>30</v>
      </c>
      <c r="X56" s="9">
        <f>W56*3072</f>
        <v>92160</v>
      </c>
      <c r="Y56" s="9">
        <v>7</v>
      </c>
      <c r="Z56" s="9">
        <f>Y56*1024</f>
        <v>7168</v>
      </c>
      <c r="AA56" s="9">
        <v>4</v>
      </c>
      <c r="AB56" s="9">
        <f>AA56*256</f>
        <v>1024</v>
      </c>
      <c r="AC56" s="9">
        <f>SUMIFS($B:$B,$L:$L,$C56)</f>
        <v>5334</v>
      </c>
      <c r="AD56" s="9">
        <v>666125.86700099031</v>
      </c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15"/>
      <c r="AR56" s="9">
        <v>1</v>
      </c>
      <c r="AS56" s="9">
        <f>AR56*30500</f>
        <v>30500</v>
      </c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>
        <f t="shared" si="0"/>
        <v>1498374.2497475757</v>
      </c>
      <c r="BM56" s="9">
        <f t="shared" si="1"/>
        <v>1498400</v>
      </c>
    </row>
    <row r="57" spans="1:65" x14ac:dyDescent="0.3">
      <c r="A57" t="s">
        <v>210</v>
      </c>
      <c r="B57" s="9">
        <v>790</v>
      </c>
      <c r="C57">
        <v>579041</v>
      </c>
      <c r="D57">
        <v>1</v>
      </c>
      <c r="E57">
        <v>0</v>
      </c>
      <c r="F57">
        <v>0</v>
      </c>
      <c r="G57">
        <v>0</v>
      </c>
      <c r="H57">
        <v>0</v>
      </c>
      <c r="I57" t="s">
        <v>90</v>
      </c>
      <c r="J57">
        <v>579777</v>
      </c>
      <c r="K57" t="s">
        <v>211</v>
      </c>
      <c r="L57">
        <v>579637</v>
      </c>
      <c r="M57" t="s">
        <v>212</v>
      </c>
      <c r="N57">
        <v>579777</v>
      </c>
      <c r="O57" t="s">
        <v>211</v>
      </c>
      <c r="P57">
        <v>579025</v>
      </c>
      <c r="Q57" t="s">
        <v>213</v>
      </c>
      <c r="R57" s="9">
        <v>187166.55292346669</v>
      </c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15"/>
      <c r="AR57" s="9">
        <v>2</v>
      </c>
      <c r="AS57" s="9">
        <f>AR57*30500</f>
        <v>61000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>
        <f t="shared" si="0"/>
        <v>248166.55292346669</v>
      </c>
      <c r="BM57" s="9">
        <f t="shared" si="1"/>
        <v>248200</v>
      </c>
    </row>
    <row r="58" spans="1:65" x14ac:dyDescent="0.3">
      <c r="A58" s="2" t="s">
        <v>214</v>
      </c>
      <c r="B58" s="9">
        <v>1683</v>
      </c>
      <c r="C58">
        <v>550809</v>
      </c>
      <c r="D58">
        <v>1</v>
      </c>
      <c r="E58">
        <v>1</v>
      </c>
      <c r="F58">
        <v>0</v>
      </c>
      <c r="G58">
        <v>0</v>
      </c>
      <c r="H58">
        <v>0</v>
      </c>
      <c r="I58" t="s">
        <v>83</v>
      </c>
      <c r="J58">
        <v>550809</v>
      </c>
      <c r="K58" t="s">
        <v>214</v>
      </c>
      <c r="L58">
        <v>551953</v>
      </c>
      <c r="M58" t="s">
        <v>215</v>
      </c>
      <c r="N58">
        <v>551953</v>
      </c>
      <c r="O58" t="s">
        <v>215</v>
      </c>
      <c r="P58">
        <v>551953</v>
      </c>
      <c r="Q58" t="s">
        <v>215</v>
      </c>
      <c r="R58" s="9">
        <v>393071.02525033482</v>
      </c>
      <c r="S58" s="9">
        <f>SUMIFS($B:$B,$J:$J,$C58)</f>
        <v>2230</v>
      </c>
      <c r="T58" s="9">
        <v>121335.1261420627</v>
      </c>
      <c r="U58" s="9">
        <v>0</v>
      </c>
      <c r="V58" s="9">
        <f>U58*768</f>
        <v>0</v>
      </c>
      <c r="W58" s="9">
        <v>13</v>
      </c>
      <c r="X58" s="9">
        <f>W58*3072</f>
        <v>39936</v>
      </c>
      <c r="Y58" s="9">
        <v>16</v>
      </c>
      <c r="Z58" s="9">
        <f>Y58*1024</f>
        <v>16384</v>
      </c>
      <c r="AA58" s="9">
        <v>5</v>
      </c>
      <c r="AB58" s="9">
        <f>AA58*256</f>
        <v>1280</v>
      </c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15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>
        <f t="shared" si="0"/>
        <v>572006.15139239747</v>
      </c>
      <c r="BM58" s="9">
        <f t="shared" si="1"/>
        <v>572000</v>
      </c>
    </row>
    <row r="59" spans="1:65" x14ac:dyDescent="0.3">
      <c r="A59" t="s">
        <v>216</v>
      </c>
      <c r="B59" s="9">
        <v>423</v>
      </c>
      <c r="C59">
        <v>584304</v>
      </c>
      <c r="D59">
        <v>1</v>
      </c>
      <c r="E59">
        <v>0</v>
      </c>
      <c r="F59">
        <v>0</v>
      </c>
      <c r="G59">
        <v>0</v>
      </c>
      <c r="H59">
        <v>0</v>
      </c>
      <c r="I59" t="s">
        <v>81</v>
      </c>
      <c r="J59">
        <v>584649</v>
      </c>
      <c r="K59" t="s">
        <v>217</v>
      </c>
      <c r="L59">
        <v>584649</v>
      </c>
      <c r="M59" t="s">
        <v>217</v>
      </c>
      <c r="N59">
        <v>584649</v>
      </c>
      <c r="O59" t="s">
        <v>217</v>
      </c>
      <c r="P59">
        <v>584649</v>
      </c>
      <c r="Q59" t="s">
        <v>217</v>
      </c>
      <c r="R59" s="9">
        <v>101067.2212738719</v>
      </c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15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>
        <f t="shared" si="0"/>
        <v>101067.2212738719</v>
      </c>
      <c r="BM59" s="9">
        <f t="shared" si="1"/>
        <v>101100</v>
      </c>
    </row>
    <row r="60" spans="1:65" x14ac:dyDescent="0.3">
      <c r="A60" t="s">
        <v>218</v>
      </c>
      <c r="B60" s="9">
        <v>434</v>
      </c>
      <c r="C60">
        <v>534421</v>
      </c>
      <c r="D60">
        <v>1</v>
      </c>
      <c r="E60">
        <v>0</v>
      </c>
      <c r="F60">
        <v>0</v>
      </c>
      <c r="G60">
        <v>0</v>
      </c>
      <c r="H60">
        <v>0</v>
      </c>
      <c r="I60" t="s">
        <v>86</v>
      </c>
      <c r="J60">
        <v>532011</v>
      </c>
      <c r="K60" t="s">
        <v>219</v>
      </c>
      <c r="L60">
        <v>532011</v>
      </c>
      <c r="M60" t="s">
        <v>219</v>
      </c>
      <c r="N60">
        <v>531057</v>
      </c>
      <c r="O60" t="s">
        <v>220</v>
      </c>
      <c r="P60">
        <v>531057</v>
      </c>
      <c r="Q60" t="s">
        <v>220</v>
      </c>
      <c r="R60" s="9">
        <v>103664.45610706561</v>
      </c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15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>
        <f t="shared" si="0"/>
        <v>103664.45610706561</v>
      </c>
      <c r="BM60" s="9">
        <f t="shared" si="1"/>
        <v>103700</v>
      </c>
    </row>
    <row r="61" spans="1:65" x14ac:dyDescent="0.3">
      <c r="A61" t="s">
        <v>221</v>
      </c>
      <c r="B61" s="9">
        <v>812</v>
      </c>
      <c r="C61">
        <v>566756</v>
      </c>
      <c r="D61">
        <v>1</v>
      </c>
      <c r="E61">
        <v>0</v>
      </c>
      <c r="F61">
        <v>0</v>
      </c>
      <c r="G61">
        <v>0</v>
      </c>
      <c r="H61">
        <v>0</v>
      </c>
      <c r="I61" t="s">
        <v>151</v>
      </c>
      <c r="J61">
        <v>559211</v>
      </c>
      <c r="K61" t="s">
        <v>222</v>
      </c>
      <c r="L61">
        <v>559211</v>
      </c>
      <c r="M61" t="s">
        <v>222</v>
      </c>
      <c r="N61">
        <v>559211</v>
      </c>
      <c r="O61" t="s">
        <v>222</v>
      </c>
      <c r="P61">
        <v>559300</v>
      </c>
      <c r="Q61" t="s">
        <v>223</v>
      </c>
      <c r="R61" s="9">
        <v>192295.40004030219</v>
      </c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15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>
        <f t="shared" si="0"/>
        <v>192295.40004030219</v>
      </c>
      <c r="BM61" s="9">
        <f t="shared" si="1"/>
        <v>192300</v>
      </c>
    </row>
    <row r="62" spans="1:65" x14ac:dyDescent="0.3">
      <c r="A62" t="s">
        <v>224</v>
      </c>
      <c r="B62" s="9">
        <v>69</v>
      </c>
      <c r="C62">
        <v>565423</v>
      </c>
      <c r="D62">
        <v>1</v>
      </c>
      <c r="E62">
        <v>0</v>
      </c>
      <c r="F62">
        <v>0</v>
      </c>
      <c r="G62">
        <v>0</v>
      </c>
      <c r="H62">
        <v>0</v>
      </c>
      <c r="I62" t="s">
        <v>86</v>
      </c>
      <c r="J62">
        <v>542105</v>
      </c>
      <c r="K62" t="s">
        <v>225</v>
      </c>
      <c r="L62">
        <v>542164</v>
      </c>
      <c r="M62" t="s">
        <v>226</v>
      </c>
      <c r="N62">
        <v>542164</v>
      </c>
      <c r="O62" t="s">
        <v>226</v>
      </c>
      <c r="P62">
        <v>541656</v>
      </c>
      <c r="Q62" t="s">
        <v>227</v>
      </c>
      <c r="R62" s="9">
        <v>71941.662785630979</v>
      </c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15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>
        <f t="shared" si="0"/>
        <v>71941.662785630979</v>
      </c>
      <c r="BM62" s="9">
        <f t="shared" si="1"/>
        <v>71900</v>
      </c>
    </row>
    <row r="63" spans="1:65" x14ac:dyDescent="0.3">
      <c r="A63" t="s">
        <v>228</v>
      </c>
      <c r="B63" s="9">
        <v>79</v>
      </c>
      <c r="C63">
        <v>563366</v>
      </c>
      <c r="D63">
        <v>1</v>
      </c>
      <c r="E63">
        <v>0</v>
      </c>
      <c r="F63">
        <v>0</v>
      </c>
      <c r="G63">
        <v>0</v>
      </c>
      <c r="H63">
        <v>0</v>
      </c>
      <c r="I63" t="s">
        <v>83</v>
      </c>
      <c r="J63">
        <v>552666</v>
      </c>
      <c r="K63" t="s">
        <v>229</v>
      </c>
      <c r="L63">
        <v>552046</v>
      </c>
      <c r="M63" t="s">
        <v>174</v>
      </c>
      <c r="N63">
        <v>552046</v>
      </c>
      <c r="O63" t="s">
        <v>174</v>
      </c>
      <c r="P63">
        <v>552046</v>
      </c>
      <c r="Q63" t="s">
        <v>174</v>
      </c>
      <c r="R63" s="9">
        <v>71941.662785630979</v>
      </c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15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>
        <f t="shared" si="0"/>
        <v>71941.662785630979</v>
      </c>
      <c r="BM63" s="9">
        <f t="shared" si="1"/>
        <v>71900</v>
      </c>
    </row>
    <row r="64" spans="1:65" x14ac:dyDescent="0.3">
      <c r="A64" t="s">
        <v>228</v>
      </c>
      <c r="B64" s="9">
        <v>106</v>
      </c>
      <c r="C64">
        <v>536156</v>
      </c>
      <c r="D64">
        <v>1</v>
      </c>
      <c r="E64">
        <v>0</v>
      </c>
      <c r="F64">
        <v>0</v>
      </c>
      <c r="G64">
        <v>0</v>
      </c>
      <c r="H64">
        <v>0</v>
      </c>
      <c r="I64" t="s">
        <v>83</v>
      </c>
      <c r="J64">
        <v>545201</v>
      </c>
      <c r="K64" t="s">
        <v>230</v>
      </c>
      <c r="L64">
        <v>545201</v>
      </c>
      <c r="M64" t="s">
        <v>230</v>
      </c>
      <c r="N64">
        <v>545201</v>
      </c>
      <c r="O64" t="s">
        <v>230</v>
      </c>
      <c r="P64">
        <v>545201</v>
      </c>
      <c r="Q64" t="s">
        <v>230</v>
      </c>
      <c r="R64" s="9">
        <v>71941.662785630979</v>
      </c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15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>
        <f t="shared" si="0"/>
        <v>71941.662785630979</v>
      </c>
      <c r="BM64" s="9">
        <f t="shared" si="1"/>
        <v>71900</v>
      </c>
    </row>
    <row r="65" spans="1:65" x14ac:dyDescent="0.3">
      <c r="A65" s="2" t="s">
        <v>231</v>
      </c>
      <c r="B65" s="9">
        <v>1389</v>
      </c>
      <c r="C65">
        <v>567043</v>
      </c>
      <c r="D65">
        <v>1</v>
      </c>
      <c r="E65">
        <v>1</v>
      </c>
      <c r="F65">
        <v>0</v>
      </c>
      <c r="G65">
        <v>0</v>
      </c>
      <c r="H65">
        <v>0</v>
      </c>
      <c r="I65" t="s">
        <v>131</v>
      </c>
      <c r="J65">
        <v>567043</v>
      </c>
      <c r="K65" t="s">
        <v>231</v>
      </c>
      <c r="L65">
        <v>567027</v>
      </c>
      <c r="M65" t="s">
        <v>232</v>
      </c>
      <c r="N65">
        <v>567027</v>
      </c>
      <c r="O65" t="s">
        <v>232</v>
      </c>
      <c r="P65">
        <v>567027</v>
      </c>
      <c r="Q65" t="s">
        <v>232</v>
      </c>
      <c r="R65" s="9">
        <v>325751.54677166429</v>
      </c>
      <c r="S65" s="9">
        <f>SUMIFS($B:$B,$J:$J,$C65)</f>
        <v>2316</v>
      </c>
      <c r="T65" s="9">
        <v>126003.3780764421</v>
      </c>
      <c r="U65" s="9">
        <v>0</v>
      </c>
      <c r="V65" s="9">
        <f>U65*768</f>
        <v>0</v>
      </c>
      <c r="W65" s="9">
        <v>10</v>
      </c>
      <c r="X65" s="9">
        <f>W65*3072</f>
        <v>30720</v>
      </c>
      <c r="Y65" s="9">
        <v>9</v>
      </c>
      <c r="Z65" s="9">
        <f>Y65*1024</f>
        <v>9216</v>
      </c>
      <c r="AA65" s="9">
        <v>2</v>
      </c>
      <c r="AB65" s="9">
        <f>AA65*256</f>
        <v>512</v>
      </c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15"/>
      <c r="AR65" s="9">
        <v>2</v>
      </c>
      <c r="AS65" s="9">
        <f>AR65*30500</f>
        <v>61000</v>
      </c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>
        <f t="shared" si="0"/>
        <v>553202.92484810646</v>
      </c>
      <c r="BM65" s="9">
        <f t="shared" si="1"/>
        <v>553200</v>
      </c>
    </row>
    <row r="66" spans="1:65" x14ac:dyDescent="0.3">
      <c r="A66" s="2" t="s">
        <v>233</v>
      </c>
      <c r="B66" s="9">
        <v>903</v>
      </c>
      <c r="C66">
        <v>554995</v>
      </c>
      <c r="D66">
        <v>1</v>
      </c>
      <c r="E66">
        <v>1</v>
      </c>
      <c r="F66">
        <v>0</v>
      </c>
      <c r="G66">
        <v>0</v>
      </c>
      <c r="H66">
        <v>0</v>
      </c>
      <c r="I66" t="s">
        <v>77</v>
      </c>
      <c r="J66">
        <v>554995</v>
      </c>
      <c r="K66" t="s">
        <v>233</v>
      </c>
      <c r="L66">
        <v>555657</v>
      </c>
      <c r="M66" t="s">
        <v>234</v>
      </c>
      <c r="N66">
        <v>555657</v>
      </c>
      <c r="O66" t="s">
        <v>234</v>
      </c>
      <c r="P66">
        <v>554961</v>
      </c>
      <c r="Q66" t="s">
        <v>117</v>
      </c>
      <c r="R66" s="9">
        <v>213475.70962928381</v>
      </c>
      <c r="S66" s="9">
        <f>SUMIFS($B:$B,$J:$J,$C66)</f>
        <v>1136</v>
      </c>
      <c r="T66" s="9">
        <v>61891.4541363401</v>
      </c>
      <c r="U66" s="9">
        <v>0</v>
      </c>
      <c r="V66" s="9">
        <f>U66*768</f>
        <v>0</v>
      </c>
      <c r="W66" s="9">
        <v>19</v>
      </c>
      <c r="X66" s="9">
        <f>W66*3072</f>
        <v>58368</v>
      </c>
      <c r="Y66" s="9">
        <v>2</v>
      </c>
      <c r="Z66" s="9">
        <f>Y66*1024</f>
        <v>2048</v>
      </c>
      <c r="AA66" s="9">
        <v>0</v>
      </c>
      <c r="AB66" s="9">
        <f>AA66*256</f>
        <v>0</v>
      </c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15"/>
      <c r="AR66" s="9">
        <v>1</v>
      </c>
      <c r="AS66" s="9">
        <f>AR66*30500</f>
        <v>30500</v>
      </c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>
        <f t="shared" si="0"/>
        <v>366283.16376562393</v>
      </c>
      <c r="BM66" s="9">
        <f t="shared" si="1"/>
        <v>366300</v>
      </c>
    </row>
    <row r="67" spans="1:65" x14ac:dyDescent="0.3">
      <c r="A67" t="s">
        <v>235</v>
      </c>
      <c r="B67" s="9">
        <v>1070</v>
      </c>
      <c r="C67">
        <v>533181</v>
      </c>
      <c r="D67">
        <v>1</v>
      </c>
      <c r="E67">
        <v>0</v>
      </c>
      <c r="F67">
        <v>0</v>
      </c>
      <c r="G67">
        <v>0</v>
      </c>
      <c r="H67">
        <v>0</v>
      </c>
      <c r="I67" t="s">
        <v>86</v>
      </c>
      <c r="J67">
        <v>533921</v>
      </c>
      <c r="K67" t="s">
        <v>189</v>
      </c>
      <c r="L67">
        <v>533921</v>
      </c>
      <c r="M67" t="s">
        <v>189</v>
      </c>
      <c r="N67">
        <v>533165</v>
      </c>
      <c r="O67" t="s">
        <v>191</v>
      </c>
      <c r="P67">
        <v>533165</v>
      </c>
      <c r="Q67" t="s">
        <v>191</v>
      </c>
      <c r="R67" s="9">
        <v>252208.602798012</v>
      </c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15"/>
      <c r="AR67" s="9">
        <v>23</v>
      </c>
      <c r="AS67" s="9">
        <f>AR67*30500</f>
        <v>701500</v>
      </c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>
        <f t="shared" si="0"/>
        <v>953708.60279801197</v>
      </c>
      <c r="BM67" s="9">
        <f t="shared" si="1"/>
        <v>953700</v>
      </c>
    </row>
    <row r="68" spans="1:65" x14ac:dyDescent="0.3">
      <c r="A68" s="2" t="s">
        <v>236</v>
      </c>
      <c r="B68" s="9">
        <v>1153</v>
      </c>
      <c r="C68">
        <v>589268</v>
      </c>
      <c r="D68">
        <v>1</v>
      </c>
      <c r="E68">
        <v>1</v>
      </c>
      <c r="F68">
        <v>0</v>
      </c>
      <c r="G68">
        <v>0</v>
      </c>
      <c r="H68">
        <v>0</v>
      </c>
      <c r="I68" t="s">
        <v>111</v>
      </c>
      <c r="J68">
        <v>589268</v>
      </c>
      <c r="K68" t="s">
        <v>236</v>
      </c>
      <c r="L68">
        <v>589250</v>
      </c>
      <c r="M68" t="s">
        <v>113</v>
      </c>
      <c r="N68">
        <v>589250</v>
      </c>
      <c r="O68" t="s">
        <v>113</v>
      </c>
      <c r="P68">
        <v>589250</v>
      </c>
      <c r="Q68" t="s">
        <v>113</v>
      </c>
      <c r="R68" s="9">
        <v>271397.39928196318</v>
      </c>
      <c r="S68" s="9">
        <f>SUMIFS($B:$B,$J:$J,$C68)</f>
        <v>2859</v>
      </c>
      <c r="T68" s="9">
        <v>155464.91223700051</v>
      </c>
      <c r="U68" s="9">
        <v>0</v>
      </c>
      <c r="V68" s="9">
        <f>U68*768</f>
        <v>0</v>
      </c>
      <c r="W68" s="9">
        <v>11</v>
      </c>
      <c r="X68" s="9">
        <f>W68*3072</f>
        <v>33792</v>
      </c>
      <c r="Y68" s="9">
        <v>4</v>
      </c>
      <c r="Z68" s="9">
        <f>Y68*1024</f>
        <v>4096</v>
      </c>
      <c r="AA68" s="9">
        <v>2</v>
      </c>
      <c r="AB68" s="9">
        <f>AA68*256</f>
        <v>512</v>
      </c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15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>
        <f t="shared" ref="BL68:BL131" si="2">SUMIF(R68:R68,"&lt;&gt;")+SUMIF(T68:T68,"&lt;&gt;")+SUMIF(V68:V68,"&lt;&gt;")+SUMIF(X68:X68,"&lt;&gt;")+SUMIF(Z68:Z68,"&lt;&gt;")+SUMIF(AB68:AB68,"&lt;&gt;")+SUMIF(AD68:AD68,"&lt;&gt;")+SUMIF(AF68:AF68,"&lt;&gt;")+SUMIF(AH68:AH68,"&lt;&gt;")+SUMIF(AJ68:AJ68,"&lt;&gt;")+SUMIF(AK68:AK68,"&lt;&gt;")+SUMIF(AM68:AM68,"&lt;&gt;")+SUMIF(AO68:AO68,"&lt;&gt;")+SUMIF(AQ68:AQ68,"&lt;&gt;")+SUMIF(AS68:AS68,"&lt;&gt;")+SUMIF(AU68:AU68,"&lt;&gt;")+SUMIF(AW68:AW68,"&lt;&gt;")+SUMIF(AY68:AY68,"&lt;&gt;")+SUMIF(BA68:BA68,"&lt;&gt;")+SUMIF(BC68:BC68,"&lt;&gt;")+SUMIF(BE68:BE68,"&lt;&gt;")+SUMIF(BG68:BG68,"&lt;&gt;")+SUMIF(BI68:BI68,"&lt;&gt;")+SUMIF(BK68:BK68,"&lt;&gt;")</f>
        <v>465262.31151896366</v>
      </c>
      <c r="BM68" s="9">
        <f t="shared" ref="BM68:BM131" si="3">ROUND(BL68/100,0)*100</f>
        <v>465300</v>
      </c>
    </row>
    <row r="69" spans="1:65" x14ac:dyDescent="0.3">
      <c r="A69" t="s">
        <v>237</v>
      </c>
      <c r="B69" s="9">
        <v>117</v>
      </c>
      <c r="C69">
        <v>562548</v>
      </c>
      <c r="D69">
        <v>1</v>
      </c>
      <c r="E69">
        <v>0</v>
      </c>
      <c r="F69">
        <v>0</v>
      </c>
      <c r="G69">
        <v>0</v>
      </c>
      <c r="H69">
        <v>0</v>
      </c>
      <c r="I69" t="s">
        <v>83</v>
      </c>
      <c r="J69">
        <v>545881</v>
      </c>
      <c r="K69" t="s">
        <v>238</v>
      </c>
      <c r="L69">
        <v>546801</v>
      </c>
      <c r="M69" t="s">
        <v>239</v>
      </c>
      <c r="N69">
        <v>545881</v>
      </c>
      <c r="O69" t="s">
        <v>238</v>
      </c>
      <c r="P69">
        <v>545881</v>
      </c>
      <c r="Q69" t="s">
        <v>238</v>
      </c>
      <c r="R69" s="9">
        <v>71941.662785630979</v>
      </c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15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>
        <f t="shared" si="2"/>
        <v>71941.662785630979</v>
      </c>
      <c r="BM69" s="9">
        <f t="shared" si="3"/>
        <v>71900</v>
      </c>
    </row>
    <row r="70" spans="1:65" x14ac:dyDescent="0.3">
      <c r="A70" t="s">
        <v>240</v>
      </c>
      <c r="B70" s="9">
        <v>178</v>
      </c>
      <c r="C70">
        <v>561053</v>
      </c>
      <c r="D70">
        <v>1</v>
      </c>
      <c r="E70">
        <v>0</v>
      </c>
      <c r="F70">
        <v>0</v>
      </c>
      <c r="G70">
        <v>0</v>
      </c>
      <c r="H70">
        <v>0</v>
      </c>
      <c r="I70" t="s">
        <v>83</v>
      </c>
      <c r="J70">
        <v>545881</v>
      </c>
      <c r="K70" t="s">
        <v>238</v>
      </c>
      <c r="L70">
        <v>545881</v>
      </c>
      <c r="M70" t="s">
        <v>238</v>
      </c>
      <c r="N70">
        <v>545881</v>
      </c>
      <c r="O70" t="s">
        <v>238</v>
      </c>
      <c r="P70">
        <v>545881</v>
      </c>
      <c r="Q70" t="s">
        <v>238</v>
      </c>
      <c r="R70" s="9">
        <v>71941.662785630979</v>
      </c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15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>
        <f t="shared" si="2"/>
        <v>71941.662785630979</v>
      </c>
      <c r="BM70" s="9">
        <f t="shared" si="3"/>
        <v>71900</v>
      </c>
    </row>
    <row r="71" spans="1:65" x14ac:dyDescent="0.3">
      <c r="A71" t="s">
        <v>241</v>
      </c>
      <c r="B71" s="9">
        <v>251</v>
      </c>
      <c r="C71">
        <v>581313</v>
      </c>
      <c r="D71">
        <v>1</v>
      </c>
      <c r="E71">
        <v>0</v>
      </c>
      <c r="F71">
        <v>0</v>
      </c>
      <c r="G71">
        <v>0</v>
      </c>
      <c r="H71">
        <v>0</v>
      </c>
      <c r="I71" t="s">
        <v>81</v>
      </c>
      <c r="J71">
        <v>582018</v>
      </c>
      <c r="K71" t="s">
        <v>242</v>
      </c>
      <c r="L71">
        <v>582018</v>
      </c>
      <c r="M71" t="s">
        <v>242</v>
      </c>
      <c r="N71">
        <v>581372</v>
      </c>
      <c r="O71" t="s">
        <v>243</v>
      </c>
      <c r="P71">
        <v>581372</v>
      </c>
      <c r="Q71" t="s">
        <v>243</v>
      </c>
      <c r="R71" s="9">
        <v>71941.662785630979</v>
      </c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15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>
        <f t="shared" si="2"/>
        <v>71941.662785630979</v>
      </c>
      <c r="BM71" s="9">
        <f t="shared" si="3"/>
        <v>71900</v>
      </c>
    </row>
    <row r="72" spans="1:65" x14ac:dyDescent="0.3">
      <c r="A72" t="s">
        <v>241</v>
      </c>
      <c r="B72" s="9">
        <v>401</v>
      </c>
      <c r="C72">
        <v>563536</v>
      </c>
      <c r="D72">
        <v>1</v>
      </c>
      <c r="E72">
        <v>0</v>
      </c>
      <c r="F72">
        <v>0</v>
      </c>
      <c r="G72">
        <v>0</v>
      </c>
      <c r="H72">
        <v>0</v>
      </c>
      <c r="I72" t="s">
        <v>104</v>
      </c>
      <c r="J72">
        <v>563510</v>
      </c>
      <c r="K72" t="s">
        <v>244</v>
      </c>
      <c r="L72">
        <v>563510</v>
      </c>
      <c r="M72" t="s">
        <v>244</v>
      </c>
      <c r="N72">
        <v>563510</v>
      </c>
      <c r="O72" t="s">
        <v>244</v>
      </c>
      <c r="P72">
        <v>563510</v>
      </c>
      <c r="Q72" t="s">
        <v>244</v>
      </c>
      <c r="R72" s="9">
        <v>95869.231344216256</v>
      </c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15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>
        <f t="shared" si="2"/>
        <v>95869.231344216256</v>
      </c>
      <c r="BM72" s="9">
        <f t="shared" si="3"/>
        <v>95900</v>
      </c>
    </row>
    <row r="73" spans="1:65" x14ac:dyDescent="0.3">
      <c r="A73" t="s">
        <v>245</v>
      </c>
      <c r="B73" s="9">
        <v>185</v>
      </c>
      <c r="C73">
        <v>541842</v>
      </c>
      <c r="D73">
        <v>1</v>
      </c>
      <c r="E73">
        <v>0</v>
      </c>
      <c r="F73">
        <v>0</v>
      </c>
      <c r="G73">
        <v>0</v>
      </c>
      <c r="H73">
        <v>0</v>
      </c>
      <c r="I73" t="s">
        <v>151</v>
      </c>
      <c r="J73">
        <v>556394</v>
      </c>
      <c r="K73" t="s">
        <v>246</v>
      </c>
      <c r="L73">
        <v>555771</v>
      </c>
      <c r="M73" t="s">
        <v>247</v>
      </c>
      <c r="N73">
        <v>555771</v>
      </c>
      <c r="O73" t="s">
        <v>247</v>
      </c>
      <c r="P73">
        <v>555771</v>
      </c>
      <c r="Q73" t="s">
        <v>247</v>
      </c>
      <c r="R73" s="9">
        <v>71941.662785630979</v>
      </c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15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>
        <f t="shared" si="2"/>
        <v>71941.662785630979</v>
      </c>
      <c r="BM73" s="9">
        <f t="shared" si="3"/>
        <v>71900</v>
      </c>
    </row>
    <row r="74" spans="1:65" x14ac:dyDescent="0.3">
      <c r="A74" t="s">
        <v>248</v>
      </c>
      <c r="B74" s="9">
        <v>375</v>
      </c>
      <c r="C74">
        <v>593737</v>
      </c>
      <c r="D74">
        <v>1</v>
      </c>
      <c r="E74">
        <v>0</v>
      </c>
      <c r="F74">
        <v>0</v>
      </c>
      <c r="G74">
        <v>0</v>
      </c>
      <c r="H74">
        <v>0</v>
      </c>
      <c r="I74" t="s">
        <v>81</v>
      </c>
      <c r="J74">
        <v>594431</v>
      </c>
      <c r="K74" t="s">
        <v>249</v>
      </c>
      <c r="L74">
        <v>595071</v>
      </c>
      <c r="M74" t="s">
        <v>250</v>
      </c>
      <c r="N74">
        <v>593711</v>
      </c>
      <c r="O74" t="s">
        <v>185</v>
      </c>
      <c r="P74">
        <v>593711</v>
      </c>
      <c r="Q74" t="s">
        <v>185</v>
      </c>
      <c r="R74" s="9">
        <v>89719.944018305061</v>
      </c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15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>
        <f t="shared" si="2"/>
        <v>89719.944018305061</v>
      </c>
      <c r="BM74" s="9">
        <f t="shared" si="3"/>
        <v>89700</v>
      </c>
    </row>
    <row r="75" spans="1:65" x14ac:dyDescent="0.3">
      <c r="A75" t="s">
        <v>251</v>
      </c>
      <c r="B75" s="9">
        <v>266</v>
      </c>
      <c r="C75">
        <v>572675</v>
      </c>
      <c r="D75">
        <v>1</v>
      </c>
      <c r="E75">
        <v>0</v>
      </c>
      <c r="F75">
        <v>0</v>
      </c>
      <c r="G75">
        <v>0</v>
      </c>
      <c r="H75">
        <v>0</v>
      </c>
      <c r="I75" t="s">
        <v>90</v>
      </c>
      <c r="J75">
        <v>573060</v>
      </c>
      <c r="K75" t="s">
        <v>157</v>
      </c>
      <c r="L75">
        <v>573060</v>
      </c>
      <c r="M75" t="s">
        <v>157</v>
      </c>
      <c r="N75">
        <v>573060</v>
      </c>
      <c r="O75" t="s">
        <v>157</v>
      </c>
      <c r="P75">
        <v>572659</v>
      </c>
      <c r="Q75" t="s">
        <v>158</v>
      </c>
      <c r="R75" s="9">
        <v>71941.662785630979</v>
      </c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15"/>
      <c r="AR75" s="9">
        <v>1</v>
      </c>
      <c r="AS75" s="9">
        <f>AR75*30500</f>
        <v>30500</v>
      </c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>
        <f t="shared" si="2"/>
        <v>102441.66278563098</v>
      </c>
      <c r="BM75" s="9">
        <f t="shared" si="3"/>
        <v>102400</v>
      </c>
    </row>
    <row r="76" spans="1:65" x14ac:dyDescent="0.3">
      <c r="A76" t="s">
        <v>252</v>
      </c>
      <c r="B76" s="9">
        <v>1347</v>
      </c>
      <c r="C76">
        <v>564575</v>
      </c>
      <c r="D76">
        <v>1</v>
      </c>
      <c r="E76">
        <v>0</v>
      </c>
      <c r="F76">
        <v>0</v>
      </c>
      <c r="G76">
        <v>0</v>
      </c>
      <c r="H76">
        <v>0</v>
      </c>
      <c r="I76" t="s">
        <v>131</v>
      </c>
      <c r="J76">
        <v>565555</v>
      </c>
      <c r="K76" t="s">
        <v>253</v>
      </c>
      <c r="L76">
        <v>565555</v>
      </c>
      <c r="M76" t="s">
        <v>253</v>
      </c>
      <c r="N76">
        <v>565555</v>
      </c>
      <c r="O76" t="s">
        <v>253</v>
      </c>
      <c r="P76">
        <v>565555</v>
      </c>
      <c r="Q76" t="s">
        <v>253</v>
      </c>
      <c r="R76" s="9">
        <v>316099.82183202618</v>
      </c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15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>
        <f t="shared" si="2"/>
        <v>316099.82183202618</v>
      </c>
      <c r="BM76" s="9">
        <f t="shared" si="3"/>
        <v>316100</v>
      </c>
    </row>
    <row r="77" spans="1:65" x14ac:dyDescent="0.3">
      <c r="A77" s="4" t="s">
        <v>254</v>
      </c>
      <c r="B77" s="9">
        <v>4815</v>
      </c>
      <c r="C77">
        <v>552054</v>
      </c>
      <c r="D77">
        <v>1</v>
      </c>
      <c r="E77">
        <v>1</v>
      </c>
      <c r="F77">
        <v>1</v>
      </c>
      <c r="G77">
        <v>1</v>
      </c>
      <c r="H77">
        <v>0</v>
      </c>
      <c r="I77" t="s">
        <v>83</v>
      </c>
      <c r="J77">
        <v>552054</v>
      </c>
      <c r="K77" t="s">
        <v>254</v>
      </c>
      <c r="L77">
        <v>552054</v>
      </c>
      <c r="M77" t="s">
        <v>254</v>
      </c>
      <c r="N77">
        <v>552054</v>
      </c>
      <c r="O77" t="s">
        <v>254</v>
      </c>
      <c r="P77">
        <v>552046</v>
      </c>
      <c r="Q77" t="s">
        <v>174</v>
      </c>
      <c r="R77" s="9">
        <v>1090539.4721003149</v>
      </c>
      <c r="S77" s="9">
        <f>SUMIFS($B:$B,$J:$J,$C77)</f>
        <v>6880</v>
      </c>
      <c r="T77" s="9">
        <v>373048.83090748847</v>
      </c>
      <c r="U77" s="9">
        <v>0</v>
      </c>
      <c r="V77" s="9">
        <f>U77*768</f>
        <v>0</v>
      </c>
      <c r="W77" s="9">
        <v>44</v>
      </c>
      <c r="X77" s="9">
        <f>W77*3072</f>
        <v>135168</v>
      </c>
      <c r="Y77" s="9">
        <v>35</v>
      </c>
      <c r="Z77" s="9">
        <f>Y77*1024</f>
        <v>35840</v>
      </c>
      <c r="AA77" s="9">
        <v>10</v>
      </c>
      <c r="AB77" s="9">
        <f>AA77*256</f>
        <v>2560</v>
      </c>
      <c r="AC77" s="9">
        <f>SUMIFS($B:$B,$L:$L,$C77)</f>
        <v>6880</v>
      </c>
      <c r="AD77" s="9">
        <v>857041.26280196023</v>
      </c>
      <c r="AE77" s="9"/>
      <c r="AF77" s="9"/>
      <c r="AG77" s="9">
        <f>SUMIFS($B:$B,$N:$N,$C77)</f>
        <v>6880</v>
      </c>
      <c r="AH77" s="9">
        <v>775852.84915165009</v>
      </c>
      <c r="AI77" s="9"/>
      <c r="AJ77" s="9"/>
      <c r="AK77" s="9"/>
      <c r="AL77" s="9"/>
      <c r="AM77" s="9"/>
      <c r="AN77" s="9"/>
      <c r="AO77" s="9"/>
      <c r="AP77" s="9"/>
      <c r="AQ77" s="15"/>
      <c r="AR77" s="9">
        <v>6</v>
      </c>
      <c r="AS77" s="9">
        <f>AR77*30500</f>
        <v>183000</v>
      </c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>
        <f t="shared" si="2"/>
        <v>3453050.4149614135</v>
      </c>
      <c r="BM77" s="9">
        <f t="shared" si="3"/>
        <v>3453100</v>
      </c>
    </row>
    <row r="78" spans="1:65" x14ac:dyDescent="0.3">
      <c r="A78" t="s">
        <v>255</v>
      </c>
      <c r="B78" s="9">
        <v>285</v>
      </c>
      <c r="C78">
        <v>576972</v>
      </c>
      <c r="D78">
        <v>1</v>
      </c>
      <c r="E78">
        <v>0</v>
      </c>
      <c r="F78">
        <v>0</v>
      </c>
      <c r="G78">
        <v>0</v>
      </c>
      <c r="H78">
        <v>0</v>
      </c>
      <c r="I78" t="s">
        <v>104</v>
      </c>
      <c r="J78">
        <v>577294</v>
      </c>
      <c r="K78" t="s">
        <v>256</v>
      </c>
      <c r="L78">
        <v>576964</v>
      </c>
      <c r="M78" t="s">
        <v>257</v>
      </c>
      <c r="N78">
        <v>577308</v>
      </c>
      <c r="O78" t="s">
        <v>258</v>
      </c>
      <c r="P78">
        <v>576964</v>
      </c>
      <c r="Q78" t="s">
        <v>257</v>
      </c>
      <c r="R78" s="9">
        <v>71941.662785630979</v>
      </c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15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>
        <f t="shared" si="2"/>
        <v>71941.662785630979</v>
      </c>
      <c r="BM78" s="9">
        <f t="shared" si="3"/>
        <v>71900</v>
      </c>
    </row>
    <row r="79" spans="1:65" x14ac:dyDescent="0.3">
      <c r="A79" t="s">
        <v>255</v>
      </c>
      <c r="B79" s="9">
        <v>224</v>
      </c>
      <c r="C79">
        <v>573566</v>
      </c>
      <c r="D79">
        <v>1</v>
      </c>
      <c r="E79">
        <v>0</v>
      </c>
      <c r="F79">
        <v>0</v>
      </c>
      <c r="G79">
        <v>0</v>
      </c>
      <c r="H79">
        <v>0</v>
      </c>
      <c r="I79" t="s">
        <v>123</v>
      </c>
      <c r="J79">
        <v>568988</v>
      </c>
      <c r="K79" t="s">
        <v>259</v>
      </c>
      <c r="L79">
        <v>568988</v>
      </c>
      <c r="M79" t="s">
        <v>259</v>
      </c>
      <c r="N79">
        <v>568988</v>
      </c>
      <c r="O79" t="s">
        <v>259</v>
      </c>
      <c r="P79">
        <v>569569</v>
      </c>
      <c r="Q79" t="s">
        <v>260</v>
      </c>
      <c r="R79" s="9">
        <v>71941.662785630979</v>
      </c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15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>
        <f t="shared" si="2"/>
        <v>71941.662785630979</v>
      </c>
      <c r="BM79" s="9">
        <f t="shared" si="3"/>
        <v>71900</v>
      </c>
    </row>
    <row r="80" spans="1:65" x14ac:dyDescent="0.3">
      <c r="A80" t="s">
        <v>255</v>
      </c>
      <c r="B80" s="9">
        <v>57</v>
      </c>
      <c r="C80">
        <v>561126</v>
      </c>
      <c r="D80">
        <v>1</v>
      </c>
      <c r="E80">
        <v>0</v>
      </c>
      <c r="F80">
        <v>0</v>
      </c>
      <c r="G80">
        <v>0</v>
      </c>
      <c r="H80">
        <v>0</v>
      </c>
      <c r="I80" t="s">
        <v>123</v>
      </c>
      <c r="J80">
        <v>547913</v>
      </c>
      <c r="K80" t="s">
        <v>261</v>
      </c>
      <c r="L80">
        <v>547913</v>
      </c>
      <c r="M80" t="s">
        <v>261</v>
      </c>
      <c r="N80">
        <v>547492</v>
      </c>
      <c r="O80" t="s">
        <v>125</v>
      </c>
      <c r="P80">
        <v>547492</v>
      </c>
      <c r="Q80" t="s">
        <v>125</v>
      </c>
      <c r="R80" s="9">
        <v>71941.662785630979</v>
      </c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15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>
        <f t="shared" si="2"/>
        <v>71941.662785630979</v>
      </c>
      <c r="BM80" s="9">
        <f t="shared" si="3"/>
        <v>71900</v>
      </c>
    </row>
    <row r="81" spans="1:65" x14ac:dyDescent="0.3">
      <c r="A81" t="s">
        <v>255</v>
      </c>
      <c r="B81" s="9">
        <v>654</v>
      </c>
      <c r="C81">
        <v>512974</v>
      </c>
      <c r="D81">
        <v>1</v>
      </c>
      <c r="E81">
        <v>0</v>
      </c>
      <c r="F81">
        <v>0</v>
      </c>
      <c r="G81">
        <v>0</v>
      </c>
      <c r="H81">
        <v>0</v>
      </c>
      <c r="I81" t="s">
        <v>94</v>
      </c>
      <c r="J81">
        <v>509647</v>
      </c>
      <c r="K81" t="s">
        <v>262</v>
      </c>
      <c r="L81">
        <v>506214</v>
      </c>
      <c r="M81" t="s">
        <v>263</v>
      </c>
      <c r="N81">
        <v>507016</v>
      </c>
      <c r="O81" t="s">
        <v>264</v>
      </c>
      <c r="P81">
        <v>507016</v>
      </c>
      <c r="Q81" t="s">
        <v>264</v>
      </c>
      <c r="R81" s="9">
        <v>155384.6824727848</v>
      </c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15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>
        <f t="shared" si="2"/>
        <v>155384.6824727848</v>
      </c>
      <c r="BM81" s="9">
        <f t="shared" si="3"/>
        <v>155400</v>
      </c>
    </row>
    <row r="82" spans="1:65" x14ac:dyDescent="0.3">
      <c r="A82" s="2" t="s">
        <v>265</v>
      </c>
      <c r="B82" s="9">
        <v>1754</v>
      </c>
      <c r="C82">
        <v>553441</v>
      </c>
      <c r="D82">
        <v>1</v>
      </c>
      <c r="E82">
        <v>1</v>
      </c>
      <c r="F82">
        <v>0</v>
      </c>
      <c r="G82">
        <v>0</v>
      </c>
      <c r="H82">
        <v>0</v>
      </c>
      <c r="I82" t="s">
        <v>151</v>
      </c>
      <c r="J82">
        <v>553441</v>
      </c>
      <c r="K82" t="s">
        <v>265</v>
      </c>
      <c r="L82">
        <v>554111</v>
      </c>
      <c r="M82" t="s">
        <v>266</v>
      </c>
      <c r="N82">
        <v>554111</v>
      </c>
      <c r="O82" t="s">
        <v>266</v>
      </c>
      <c r="P82">
        <v>553425</v>
      </c>
      <c r="Q82" t="s">
        <v>152</v>
      </c>
      <c r="R82" s="9">
        <v>409267.85896160582</v>
      </c>
      <c r="S82" s="9">
        <f>SUMIFS($B:$B,$J:$J,$C82)</f>
        <v>1754</v>
      </c>
      <c r="T82" s="9">
        <v>95485.339828304364</v>
      </c>
      <c r="U82" s="9">
        <v>0</v>
      </c>
      <c r="V82" s="9">
        <f>U82*768</f>
        <v>0</v>
      </c>
      <c r="W82" s="9">
        <v>7</v>
      </c>
      <c r="X82" s="9">
        <f>W82*3072</f>
        <v>21504</v>
      </c>
      <c r="Y82" s="9">
        <v>2</v>
      </c>
      <c r="Z82" s="9">
        <f>Y82*1024</f>
        <v>2048</v>
      </c>
      <c r="AA82" s="9">
        <v>6</v>
      </c>
      <c r="AB82" s="9">
        <f>AA82*256</f>
        <v>1536</v>
      </c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15"/>
      <c r="AR82" s="9">
        <v>3</v>
      </c>
      <c r="AS82" s="9">
        <f>AR82*30500</f>
        <v>91500</v>
      </c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>
        <f t="shared" si="2"/>
        <v>621341.19878991018</v>
      </c>
      <c r="BM82" s="9">
        <f t="shared" si="3"/>
        <v>621300</v>
      </c>
    </row>
    <row r="83" spans="1:65" x14ac:dyDescent="0.3">
      <c r="A83" t="s">
        <v>267</v>
      </c>
      <c r="B83" s="9">
        <v>477</v>
      </c>
      <c r="C83">
        <v>572586</v>
      </c>
      <c r="D83">
        <v>1</v>
      </c>
      <c r="E83">
        <v>0</v>
      </c>
      <c r="F83">
        <v>0</v>
      </c>
      <c r="G83">
        <v>0</v>
      </c>
      <c r="H83">
        <v>0</v>
      </c>
      <c r="I83" t="s">
        <v>96</v>
      </c>
      <c r="J83">
        <v>577863</v>
      </c>
      <c r="K83" t="s">
        <v>176</v>
      </c>
      <c r="L83">
        <v>505145</v>
      </c>
      <c r="M83" t="s">
        <v>177</v>
      </c>
      <c r="N83">
        <v>577731</v>
      </c>
      <c r="O83" t="s">
        <v>178</v>
      </c>
      <c r="P83">
        <v>577731</v>
      </c>
      <c r="Q83" t="s">
        <v>178</v>
      </c>
      <c r="R83" s="9">
        <v>113806.3677204135</v>
      </c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15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>
        <f t="shared" si="2"/>
        <v>113806.3677204135</v>
      </c>
      <c r="BM83" s="9">
        <f t="shared" si="3"/>
        <v>113800</v>
      </c>
    </row>
    <row r="84" spans="1:65" x14ac:dyDescent="0.3">
      <c r="A84" s="4" t="s">
        <v>268</v>
      </c>
      <c r="B84" s="9">
        <v>4804</v>
      </c>
      <c r="C84">
        <v>535443</v>
      </c>
      <c r="D84">
        <v>1</v>
      </c>
      <c r="E84">
        <v>1</v>
      </c>
      <c r="F84">
        <v>1</v>
      </c>
      <c r="G84">
        <v>1</v>
      </c>
      <c r="H84">
        <v>0</v>
      </c>
      <c r="I84" t="s">
        <v>86</v>
      </c>
      <c r="J84">
        <v>535443</v>
      </c>
      <c r="K84" t="s">
        <v>268</v>
      </c>
      <c r="L84">
        <v>535443</v>
      </c>
      <c r="M84" t="s">
        <v>268</v>
      </c>
      <c r="N84">
        <v>535443</v>
      </c>
      <c r="O84" t="s">
        <v>268</v>
      </c>
      <c r="P84">
        <v>535419</v>
      </c>
      <c r="Q84" t="s">
        <v>170</v>
      </c>
      <c r="R84" s="9">
        <v>1088140.1452091699</v>
      </c>
      <c r="S84" s="9">
        <f>SUMIFS($B:$B,$J:$J,$C84)</f>
        <v>6313</v>
      </c>
      <c r="T84" s="9">
        <v>342420.56618361612</v>
      </c>
      <c r="U84" s="9">
        <v>0</v>
      </c>
      <c r="V84" s="9">
        <f>U84*768</f>
        <v>0</v>
      </c>
      <c r="W84" s="9">
        <v>26</v>
      </c>
      <c r="X84" s="9">
        <f>W84*3072</f>
        <v>79872</v>
      </c>
      <c r="Y84" s="9">
        <v>21</v>
      </c>
      <c r="Z84" s="9">
        <f>Y84*1024</f>
        <v>21504</v>
      </c>
      <c r="AA84" s="9">
        <v>9</v>
      </c>
      <c r="AB84" s="9">
        <f>AA84*256</f>
        <v>2304</v>
      </c>
      <c r="AC84" s="9">
        <f>SUMIFS($B:$B,$L:$L,$C84)</f>
        <v>6313</v>
      </c>
      <c r="AD84" s="9">
        <v>787105.09854776587</v>
      </c>
      <c r="AE84" s="9"/>
      <c r="AF84" s="9"/>
      <c r="AG84" s="9">
        <f>SUMIFS($B:$B,$N:$N,$C84)</f>
        <v>6313</v>
      </c>
      <c r="AH84" s="9">
        <v>712344.15697756282</v>
      </c>
      <c r="AI84" s="9"/>
      <c r="AJ84" s="9"/>
      <c r="AK84" s="9"/>
      <c r="AL84" s="9"/>
      <c r="AM84" s="9"/>
      <c r="AN84" s="9"/>
      <c r="AO84" s="9"/>
      <c r="AP84" s="9"/>
      <c r="AQ84" s="15"/>
      <c r="AR84" s="9">
        <v>3</v>
      </c>
      <c r="AS84" s="9">
        <f>AR84*30500</f>
        <v>91500</v>
      </c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>
        <f t="shared" si="2"/>
        <v>3125189.9669181146</v>
      </c>
      <c r="BM84" s="9">
        <f t="shared" si="3"/>
        <v>3125200</v>
      </c>
    </row>
    <row r="85" spans="1:65" x14ac:dyDescent="0.3">
      <c r="A85" t="s">
        <v>269</v>
      </c>
      <c r="B85" s="9">
        <v>1710</v>
      </c>
      <c r="C85">
        <v>523917</v>
      </c>
      <c r="D85">
        <v>1</v>
      </c>
      <c r="E85">
        <v>0</v>
      </c>
      <c r="F85">
        <v>0</v>
      </c>
      <c r="G85">
        <v>0</v>
      </c>
      <c r="H85">
        <v>0</v>
      </c>
      <c r="I85" t="s">
        <v>111</v>
      </c>
      <c r="J85">
        <v>536385</v>
      </c>
      <c r="K85" t="s">
        <v>270</v>
      </c>
      <c r="L85">
        <v>536385</v>
      </c>
      <c r="M85" t="s">
        <v>270</v>
      </c>
      <c r="N85">
        <v>536385</v>
      </c>
      <c r="O85" t="s">
        <v>270</v>
      </c>
      <c r="P85">
        <v>536385</v>
      </c>
      <c r="Q85" t="s">
        <v>270</v>
      </c>
      <c r="R85" s="9">
        <v>399233.06117864308</v>
      </c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15"/>
      <c r="AR85" s="9">
        <v>1</v>
      </c>
      <c r="AS85" s="9">
        <f>AR85*30500</f>
        <v>30500</v>
      </c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>
        <f t="shared" si="2"/>
        <v>429733.06117864308</v>
      </c>
      <c r="BM85" s="9">
        <f t="shared" si="3"/>
        <v>429700</v>
      </c>
    </row>
    <row r="86" spans="1:65" x14ac:dyDescent="0.3">
      <c r="A86" t="s">
        <v>271</v>
      </c>
      <c r="B86" s="9">
        <v>352</v>
      </c>
      <c r="C86">
        <v>505391</v>
      </c>
      <c r="D86">
        <v>1</v>
      </c>
      <c r="E86">
        <v>0</v>
      </c>
      <c r="F86">
        <v>0</v>
      </c>
      <c r="G86">
        <v>0</v>
      </c>
      <c r="H86">
        <v>0</v>
      </c>
      <c r="I86" t="s">
        <v>96</v>
      </c>
      <c r="J86">
        <v>578193</v>
      </c>
      <c r="K86" t="s">
        <v>272</v>
      </c>
      <c r="L86">
        <v>578193</v>
      </c>
      <c r="M86" t="s">
        <v>272</v>
      </c>
      <c r="N86">
        <v>578193</v>
      </c>
      <c r="O86" t="s">
        <v>272</v>
      </c>
      <c r="P86">
        <v>578444</v>
      </c>
      <c r="Q86" t="s">
        <v>273</v>
      </c>
      <c r="R86" s="9">
        <v>84274.399045847385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15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>
        <f t="shared" si="2"/>
        <v>84274.399045847385</v>
      </c>
      <c r="BM86" s="9">
        <f t="shared" si="3"/>
        <v>84300</v>
      </c>
    </row>
    <row r="87" spans="1:65" x14ac:dyDescent="0.3">
      <c r="A87" s="2" t="s">
        <v>274</v>
      </c>
      <c r="B87" s="9">
        <v>1024</v>
      </c>
      <c r="C87">
        <v>550817</v>
      </c>
      <c r="D87">
        <v>1</v>
      </c>
      <c r="E87">
        <v>1</v>
      </c>
      <c r="F87">
        <v>0</v>
      </c>
      <c r="G87">
        <v>0</v>
      </c>
      <c r="H87">
        <v>0</v>
      </c>
      <c r="I87" t="s">
        <v>83</v>
      </c>
      <c r="J87">
        <v>550817</v>
      </c>
      <c r="K87" t="s">
        <v>274</v>
      </c>
      <c r="L87">
        <v>550850</v>
      </c>
      <c r="M87" t="s">
        <v>275</v>
      </c>
      <c r="N87">
        <v>550850</v>
      </c>
      <c r="O87" t="s">
        <v>275</v>
      </c>
      <c r="P87">
        <v>550850</v>
      </c>
      <c r="Q87" t="s">
        <v>275</v>
      </c>
      <c r="R87" s="9">
        <v>241556.58524687629</v>
      </c>
      <c r="S87" s="9">
        <f>SUMIFS($B:$B,$J:$J,$C87)</f>
        <v>1348</v>
      </c>
      <c r="T87" s="9">
        <v>73420.120631485508</v>
      </c>
      <c r="U87" s="9">
        <v>0</v>
      </c>
      <c r="V87" s="9">
        <f>U87*768</f>
        <v>0</v>
      </c>
      <c r="W87" s="9">
        <v>10</v>
      </c>
      <c r="X87" s="9">
        <f>W87*3072</f>
        <v>30720</v>
      </c>
      <c r="Y87" s="9">
        <v>5</v>
      </c>
      <c r="Z87" s="9">
        <f>Y87*1024</f>
        <v>5120</v>
      </c>
      <c r="AA87" s="9">
        <v>3</v>
      </c>
      <c r="AB87" s="9">
        <f>AA87*256</f>
        <v>768</v>
      </c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15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>
        <f t="shared" si="2"/>
        <v>351584.70587836183</v>
      </c>
      <c r="BM87" s="9">
        <f t="shared" si="3"/>
        <v>351600</v>
      </c>
    </row>
    <row r="88" spans="1:65" x14ac:dyDescent="0.3">
      <c r="A88" t="s">
        <v>276</v>
      </c>
      <c r="B88" s="9">
        <v>205</v>
      </c>
      <c r="C88">
        <v>581321</v>
      </c>
      <c r="D88">
        <v>1</v>
      </c>
      <c r="E88">
        <v>0</v>
      </c>
      <c r="F88">
        <v>0</v>
      </c>
      <c r="G88">
        <v>0</v>
      </c>
      <c r="H88">
        <v>0</v>
      </c>
      <c r="I88" t="s">
        <v>81</v>
      </c>
      <c r="J88">
        <v>581976</v>
      </c>
      <c r="K88" t="s">
        <v>277</v>
      </c>
      <c r="L88">
        <v>581976</v>
      </c>
      <c r="M88" t="s">
        <v>277</v>
      </c>
      <c r="N88">
        <v>584002</v>
      </c>
      <c r="O88" t="s">
        <v>278</v>
      </c>
      <c r="P88">
        <v>584002</v>
      </c>
      <c r="Q88" t="s">
        <v>278</v>
      </c>
      <c r="R88" s="9">
        <v>71941.662785630979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15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>
        <f t="shared" si="2"/>
        <v>71941.662785630979</v>
      </c>
      <c r="BM88" s="9">
        <f t="shared" si="3"/>
        <v>71900</v>
      </c>
    </row>
    <row r="89" spans="1:65" x14ac:dyDescent="0.3">
      <c r="A89" t="s">
        <v>276</v>
      </c>
      <c r="B89" s="9">
        <v>195</v>
      </c>
      <c r="C89">
        <v>560448</v>
      </c>
      <c r="D89">
        <v>1</v>
      </c>
      <c r="E89">
        <v>0</v>
      </c>
      <c r="F89">
        <v>0</v>
      </c>
      <c r="G89">
        <v>0</v>
      </c>
      <c r="H89">
        <v>0</v>
      </c>
      <c r="I89" t="s">
        <v>83</v>
      </c>
      <c r="J89">
        <v>552704</v>
      </c>
      <c r="K89" t="s">
        <v>279</v>
      </c>
      <c r="L89">
        <v>552704</v>
      </c>
      <c r="M89" t="s">
        <v>279</v>
      </c>
      <c r="N89">
        <v>552704</v>
      </c>
      <c r="O89" t="s">
        <v>279</v>
      </c>
      <c r="P89">
        <v>552046</v>
      </c>
      <c r="Q89" t="s">
        <v>174</v>
      </c>
      <c r="R89" s="9">
        <v>71941.662785630979</v>
      </c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15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>
        <f t="shared" si="2"/>
        <v>71941.662785630979</v>
      </c>
      <c r="BM89" s="9">
        <f t="shared" si="3"/>
        <v>71900</v>
      </c>
    </row>
    <row r="90" spans="1:65" x14ac:dyDescent="0.3">
      <c r="A90" t="s">
        <v>276</v>
      </c>
      <c r="B90" s="9">
        <v>306</v>
      </c>
      <c r="C90">
        <v>535010</v>
      </c>
      <c r="D90">
        <v>1</v>
      </c>
      <c r="E90">
        <v>0</v>
      </c>
      <c r="F90">
        <v>0</v>
      </c>
      <c r="G90">
        <v>0</v>
      </c>
      <c r="H90">
        <v>0</v>
      </c>
      <c r="I90" t="s">
        <v>86</v>
      </c>
      <c r="J90">
        <v>532452</v>
      </c>
      <c r="K90" t="s">
        <v>280</v>
      </c>
      <c r="L90">
        <v>532053</v>
      </c>
      <c r="M90" t="s">
        <v>281</v>
      </c>
      <c r="N90">
        <v>532053</v>
      </c>
      <c r="O90" t="s">
        <v>281</v>
      </c>
      <c r="P90">
        <v>532053</v>
      </c>
      <c r="Q90" t="s">
        <v>281</v>
      </c>
      <c r="R90" s="9">
        <v>73366.217065850942</v>
      </c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15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>
        <f t="shared" si="2"/>
        <v>73366.217065850942</v>
      </c>
      <c r="BM90" s="9">
        <f t="shared" si="3"/>
        <v>73400</v>
      </c>
    </row>
    <row r="91" spans="1:65" x14ac:dyDescent="0.3">
      <c r="A91" t="s">
        <v>282</v>
      </c>
      <c r="B91" s="9">
        <v>418</v>
      </c>
      <c r="C91">
        <v>569852</v>
      </c>
      <c r="D91">
        <v>1</v>
      </c>
      <c r="E91">
        <v>0</v>
      </c>
      <c r="F91">
        <v>0</v>
      </c>
      <c r="G91">
        <v>0</v>
      </c>
      <c r="H91">
        <v>0</v>
      </c>
      <c r="I91" t="s">
        <v>90</v>
      </c>
      <c r="J91">
        <v>571041</v>
      </c>
      <c r="K91" t="s">
        <v>283</v>
      </c>
      <c r="L91">
        <v>571041</v>
      </c>
      <c r="M91" t="s">
        <v>283</v>
      </c>
      <c r="N91">
        <v>571041</v>
      </c>
      <c r="O91" t="s">
        <v>283</v>
      </c>
      <c r="P91">
        <v>569810</v>
      </c>
      <c r="Q91" t="s">
        <v>284</v>
      </c>
      <c r="R91" s="9">
        <v>99886.274863869141</v>
      </c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15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>
        <f t="shared" si="2"/>
        <v>99886.274863869141</v>
      </c>
      <c r="BM91" s="9">
        <f t="shared" si="3"/>
        <v>99900</v>
      </c>
    </row>
    <row r="92" spans="1:65" x14ac:dyDescent="0.3">
      <c r="A92" t="s">
        <v>285</v>
      </c>
      <c r="B92" s="9">
        <v>2302</v>
      </c>
      <c r="C92">
        <v>500526</v>
      </c>
      <c r="D92">
        <v>1</v>
      </c>
      <c r="E92">
        <v>0</v>
      </c>
      <c r="F92">
        <v>0</v>
      </c>
      <c r="G92">
        <v>0</v>
      </c>
      <c r="H92">
        <v>0</v>
      </c>
      <c r="I92" t="s">
        <v>111</v>
      </c>
      <c r="J92">
        <v>501646</v>
      </c>
      <c r="K92" t="s">
        <v>286</v>
      </c>
      <c r="L92">
        <v>501646</v>
      </c>
      <c r="M92" t="s">
        <v>286</v>
      </c>
      <c r="N92">
        <v>500496</v>
      </c>
      <c r="O92" t="s">
        <v>287</v>
      </c>
      <c r="P92">
        <v>500496</v>
      </c>
      <c r="Q92" t="s">
        <v>287</v>
      </c>
      <c r="R92" s="9">
        <v>533559.60345462337</v>
      </c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15"/>
      <c r="AR92" s="9">
        <v>2</v>
      </c>
      <c r="AS92" s="9">
        <f>AR92*30500</f>
        <v>61000</v>
      </c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>
        <f t="shared" si="2"/>
        <v>594559.60345462337</v>
      </c>
      <c r="BM92" s="9">
        <f t="shared" si="3"/>
        <v>594600</v>
      </c>
    </row>
    <row r="93" spans="1:65" x14ac:dyDescent="0.3">
      <c r="A93" t="s">
        <v>288</v>
      </c>
      <c r="B93" s="9">
        <v>184</v>
      </c>
      <c r="C93">
        <v>532070</v>
      </c>
      <c r="D93">
        <v>1</v>
      </c>
      <c r="E93">
        <v>0</v>
      </c>
      <c r="F93">
        <v>0</v>
      </c>
      <c r="G93">
        <v>0</v>
      </c>
      <c r="H93">
        <v>0</v>
      </c>
      <c r="I93" t="s">
        <v>86</v>
      </c>
      <c r="J93">
        <v>532053</v>
      </c>
      <c r="K93" t="s">
        <v>281</v>
      </c>
      <c r="L93">
        <v>532053</v>
      </c>
      <c r="M93" t="s">
        <v>281</v>
      </c>
      <c r="N93">
        <v>532053</v>
      </c>
      <c r="O93" t="s">
        <v>281</v>
      </c>
      <c r="P93">
        <v>532053</v>
      </c>
      <c r="Q93" t="s">
        <v>281</v>
      </c>
      <c r="R93" s="9">
        <v>71941.662785630979</v>
      </c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15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>
        <f t="shared" si="2"/>
        <v>71941.662785630979</v>
      </c>
      <c r="BM93" s="9">
        <f t="shared" si="3"/>
        <v>71900</v>
      </c>
    </row>
    <row r="94" spans="1:65" x14ac:dyDescent="0.3">
      <c r="A94" s="2" t="s">
        <v>289</v>
      </c>
      <c r="B94" s="9">
        <v>1854</v>
      </c>
      <c r="C94">
        <v>512231</v>
      </c>
      <c r="D94">
        <v>1</v>
      </c>
      <c r="E94">
        <v>1</v>
      </c>
      <c r="F94">
        <v>0</v>
      </c>
      <c r="G94">
        <v>0</v>
      </c>
      <c r="H94">
        <v>0</v>
      </c>
      <c r="I94" t="s">
        <v>111</v>
      </c>
      <c r="J94">
        <v>512231</v>
      </c>
      <c r="K94" t="s">
        <v>289</v>
      </c>
      <c r="L94">
        <v>513750</v>
      </c>
      <c r="M94" t="s">
        <v>290</v>
      </c>
      <c r="N94">
        <v>513750</v>
      </c>
      <c r="O94" t="s">
        <v>290</v>
      </c>
      <c r="P94">
        <v>513750</v>
      </c>
      <c r="Q94" t="s">
        <v>290</v>
      </c>
      <c r="R94" s="9">
        <v>432042.36005768093</v>
      </c>
      <c r="S94" s="9">
        <f>SUMIFS($B:$B,$J:$J,$C94)</f>
        <v>2157</v>
      </c>
      <c r="T94" s="9">
        <v>117372.05496036221</v>
      </c>
      <c r="U94" s="9">
        <v>0</v>
      </c>
      <c r="V94" s="9">
        <f>U94*768</f>
        <v>0</v>
      </c>
      <c r="W94" s="9">
        <v>4</v>
      </c>
      <c r="X94" s="9">
        <f>W94*3072</f>
        <v>12288</v>
      </c>
      <c r="Y94" s="9">
        <v>6</v>
      </c>
      <c r="Z94" s="9">
        <f>Y94*1024</f>
        <v>6144</v>
      </c>
      <c r="AA94" s="9">
        <v>5</v>
      </c>
      <c r="AB94" s="9">
        <f>AA94*256</f>
        <v>1280</v>
      </c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15"/>
      <c r="AR94" s="9">
        <v>2</v>
      </c>
      <c r="AS94" s="9">
        <f>AR94*30500</f>
        <v>61000</v>
      </c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>
        <f t="shared" si="2"/>
        <v>630126.41501804313</v>
      </c>
      <c r="BM94" s="9">
        <f t="shared" si="3"/>
        <v>630100</v>
      </c>
    </row>
    <row r="95" spans="1:65" x14ac:dyDescent="0.3">
      <c r="A95" t="s">
        <v>291</v>
      </c>
      <c r="B95" s="9">
        <v>322</v>
      </c>
      <c r="C95">
        <v>588318</v>
      </c>
      <c r="D95">
        <v>1</v>
      </c>
      <c r="E95">
        <v>0</v>
      </c>
      <c r="F95">
        <v>0</v>
      </c>
      <c r="G95">
        <v>0</v>
      </c>
      <c r="H95">
        <v>0</v>
      </c>
      <c r="I95" t="s">
        <v>135</v>
      </c>
      <c r="J95">
        <v>585599</v>
      </c>
      <c r="K95" t="s">
        <v>292</v>
      </c>
      <c r="L95">
        <v>585599</v>
      </c>
      <c r="M95" t="s">
        <v>292</v>
      </c>
      <c r="N95">
        <v>585599</v>
      </c>
      <c r="O95" t="s">
        <v>292</v>
      </c>
      <c r="P95">
        <v>585599</v>
      </c>
      <c r="Q95" t="s">
        <v>292</v>
      </c>
      <c r="R95" s="9">
        <v>77163.023986378481</v>
      </c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15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>
        <f t="shared" si="2"/>
        <v>77163.023986378481</v>
      </c>
      <c r="BM95" s="9">
        <f t="shared" si="3"/>
        <v>77200</v>
      </c>
    </row>
    <row r="96" spans="1:65" x14ac:dyDescent="0.3">
      <c r="A96" t="s">
        <v>293</v>
      </c>
      <c r="B96" s="9">
        <v>229</v>
      </c>
      <c r="C96">
        <v>567051</v>
      </c>
      <c r="D96">
        <v>1</v>
      </c>
      <c r="E96">
        <v>0</v>
      </c>
      <c r="F96">
        <v>0</v>
      </c>
      <c r="G96">
        <v>0</v>
      </c>
      <c r="H96">
        <v>0</v>
      </c>
      <c r="I96" t="s">
        <v>131</v>
      </c>
      <c r="J96">
        <v>567043</v>
      </c>
      <c r="K96" t="s">
        <v>231</v>
      </c>
      <c r="L96">
        <v>567027</v>
      </c>
      <c r="M96" t="s">
        <v>232</v>
      </c>
      <c r="N96">
        <v>567027</v>
      </c>
      <c r="O96" t="s">
        <v>232</v>
      </c>
      <c r="P96">
        <v>567027</v>
      </c>
      <c r="Q96" t="s">
        <v>232</v>
      </c>
      <c r="R96" s="9">
        <v>71941.662785630979</v>
      </c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15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>
        <f t="shared" si="2"/>
        <v>71941.662785630979</v>
      </c>
      <c r="BM96" s="9">
        <f t="shared" si="3"/>
        <v>71900</v>
      </c>
    </row>
    <row r="97" spans="1:65" x14ac:dyDescent="0.3">
      <c r="A97" t="s">
        <v>293</v>
      </c>
      <c r="B97" s="9">
        <v>318</v>
      </c>
      <c r="C97">
        <v>533190</v>
      </c>
      <c r="D97">
        <v>1</v>
      </c>
      <c r="E97">
        <v>0</v>
      </c>
      <c r="F97">
        <v>0</v>
      </c>
      <c r="G97">
        <v>0</v>
      </c>
      <c r="H97">
        <v>0</v>
      </c>
      <c r="I97" t="s">
        <v>86</v>
      </c>
      <c r="J97">
        <v>533807</v>
      </c>
      <c r="K97" t="s">
        <v>294</v>
      </c>
      <c r="L97">
        <v>533807</v>
      </c>
      <c r="M97" t="s">
        <v>294</v>
      </c>
      <c r="N97">
        <v>533807</v>
      </c>
      <c r="O97" t="s">
        <v>294</v>
      </c>
      <c r="P97">
        <v>533165</v>
      </c>
      <c r="Q97" t="s">
        <v>191</v>
      </c>
      <c r="R97" s="9">
        <v>76214.092833710165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15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>
        <f t="shared" si="2"/>
        <v>76214.092833710165</v>
      </c>
      <c r="BM97" s="9">
        <f t="shared" si="3"/>
        <v>76200</v>
      </c>
    </row>
    <row r="98" spans="1:65" x14ac:dyDescent="0.3">
      <c r="A98" t="s">
        <v>295</v>
      </c>
      <c r="B98" s="9">
        <v>403</v>
      </c>
      <c r="C98">
        <v>577774</v>
      </c>
      <c r="D98">
        <v>1</v>
      </c>
      <c r="E98">
        <v>0</v>
      </c>
      <c r="F98">
        <v>0</v>
      </c>
      <c r="G98">
        <v>0</v>
      </c>
      <c r="H98">
        <v>0</v>
      </c>
      <c r="I98" t="s">
        <v>96</v>
      </c>
      <c r="J98">
        <v>578347</v>
      </c>
      <c r="K98" t="s">
        <v>296</v>
      </c>
      <c r="L98">
        <v>578347</v>
      </c>
      <c r="M98" t="s">
        <v>296</v>
      </c>
      <c r="N98">
        <v>578347</v>
      </c>
      <c r="O98" t="s">
        <v>296</v>
      </c>
      <c r="P98">
        <v>578347</v>
      </c>
      <c r="Q98" t="s">
        <v>296</v>
      </c>
      <c r="R98" s="9">
        <v>96341.972411822921</v>
      </c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15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>
        <f t="shared" si="2"/>
        <v>96341.972411822921</v>
      </c>
      <c r="BM98" s="9">
        <f t="shared" si="3"/>
        <v>96300</v>
      </c>
    </row>
    <row r="99" spans="1:65" x14ac:dyDescent="0.3">
      <c r="A99" t="s">
        <v>295</v>
      </c>
      <c r="B99" s="9">
        <v>122</v>
      </c>
      <c r="C99">
        <v>569861</v>
      </c>
      <c r="D99">
        <v>1</v>
      </c>
      <c r="E99">
        <v>0</v>
      </c>
      <c r="F99">
        <v>0</v>
      </c>
      <c r="G99">
        <v>0</v>
      </c>
      <c r="H99">
        <v>0</v>
      </c>
      <c r="I99" t="s">
        <v>90</v>
      </c>
      <c r="J99">
        <v>570877</v>
      </c>
      <c r="K99" t="s">
        <v>297</v>
      </c>
      <c r="L99">
        <v>569810</v>
      </c>
      <c r="M99" t="s">
        <v>284</v>
      </c>
      <c r="N99">
        <v>569810</v>
      </c>
      <c r="O99" t="s">
        <v>284</v>
      </c>
      <c r="P99">
        <v>569810</v>
      </c>
      <c r="Q99" t="s">
        <v>284</v>
      </c>
      <c r="R99" s="9">
        <v>71941.662785630979</v>
      </c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15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>
        <f t="shared" si="2"/>
        <v>71941.662785630979</v>
      </c>
      <c r="BM99" s="9">
        <f t="shared" si="3"/>
        <v>71900</v>
      </c>
    </row>
    <row r="100" spans="1:65" x14ac:dyDescent="0.3">
      <c r="A100" s="4" t="s">
        <v>298</v>
      </c>
      <c r="B100" s="9">
        <v>7879</v>
      </c>
      <c r="C100">
        <v>535451</v>
      </c>
      <c r="D100">
        <v>1</v>
      </c>
      <c r="E100">
        <v>1</v>
      </c>
      <c r="F100">
        <v>1</v>
      </c>
      <c r="G100">
        <v>1</v>
      </c>
      <c r="H100">
        <v>0</v>
      </c>
      <c r="I100" t="s">
        <v>86</v>
      </c>
      <c r="J100">
        <v>535451</v>
      </c>
      <c r="K100" t="s">
        <v>298</v>
      </c>
      <c r="L100">
        <v>535451</v>
      </c>
      <c r="M100" t="s">
        <v>298</v>
      </c>
      <c r="N100">
        <v>535451</v>
      </c>
      <c r="O100" t="s">
        <v>298</v>
      </c>
      <c r="P100">
        <v>535419</v>
      </c>
      <c r="Q100" t="s">
        <v>170</v>
      </c>
      <c r="R100" s="9">
        <v>1748372.1871209871</v>
      </c>
      <c r="S100" s="9">
        <f>SUMIFS($B:$B,$J:$J,$C100)</f>
        <v>13483</v>
      </c>
      <c r="T100" s="9">
        <v>728738.1100480142</v>
      </c>
      <c r="U100" s="9">
        <v>0</v>
      </c>
      <c r="V100" s="9">
        <f>U100*768</f>
        <v>0</v>
      </c>
      <c r="W100" s="9">
        <v>60</v>
      </c>
      <c r="X100" s="9">
        <f>W100*3072</f>
        <v>184320</v>
      </c>
      <c r="Y100" s="9">
        <v>56</v>
      </c>
      <c r="Z100" s="9">
        <f>Y100*1024</f>
        <v>57344</v>
      </c>
      <c r="AA100" s="9">
        <v>17</v>
      </c>
      <c r="AB100" s="9">
        <f>AA100*256</f>
        <v>4352</v>
      </c>
      <c r="AC100" s="9">
        <f>SUMIFS($B:$B,$L:$L,$C100)</f>
        <v>16443</v>
      </c>
      <c r="AD100" s="9">
        <v>2025110.9383209723</v>
      </c>
      <c r="AE100" s="9"/>
      <c r="AF100" s="9"/>
      <c r="AG100" s="9">
        <f>SUMIFS($B:$B,$N:$N,$C100)</f>
        <v>13483</v>
      </c>
      <c r="AH100" s="9">
        <v>1511768.211904496</v>
      </c>
      <c r="AI100" s="9"/>
      <c r="AJ100" s="9"/>
      <c r="AK100" s="9"/>
      <c r="AL100" s="9"/>
      <c r="AM100" s="9"/>
      <c r="AN100" s="9"/>
      <c r="AO100" s="9"/>
      <c r="AP100" s="9"/>
      <c r="AQ100" s="15"/>
      <c r="AR100" s="9">
        <v>2</v>
      </c>
      <c r="AS100" s="9">
        <f>AR100*30500</f>
        <v>61000</v>
      </c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>
        <f t="shared" si="2"/>
        <v>6321005.4473944698</v>
      </c>
      <c r="BM100" s="9">
        <f t="shared" si="3"/>
        <v>6321000</v>
      </c>
    </row>
    <row r="101" spans="1:65" x14ac:dyDescent="0.3">
      <c r="A101" t="s">
        <v>299</v>
      </c>
      <c r="B101" s="9">
        <v>1129</v>
      </c>
      <c r="C101">
        <v>576981</v>
      </c>
      <c r="D101">
        <v>1</v>
      </c>
      <c r="E101">
        <v>0</v>
      </c>
      <c r="F101">
        <v>0</v>
      </c>
      <c r="G101">
        <v>0</v>
      </c>
      <c r="H101">
        <v>0</v>
      </c>
      <c r="I101" t="s">
        <v>104</v>
      </c>
      <c r="J101">
        <v>577197</v>
      </c>
      <c r="K101" t="s">
        <v>300</v>
      </c>
      <c r="L101">
        <v>577197</v>
      </c>
      <c r="M101" t="s">
        <v>300</v>
      </c>
      <c r="N101">
        <v>577197</v>
      </c>
      <c r="O101" t="s">
        <v>300</v>
      </c>
      <c r="P101">
        <v>577197</v>
      </c>
      <c r="Q101" t="s">
        <v>300</v>
      </c>
      <c r="R101" s="9">
        <v>265852.87903623673</v>
      </c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15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>
        <f t="shared" si="2"/>
        <v>265852.87903623673</v>
      </c>
      <c r="BM101" s="9">
        <f t="shared" si="3"/>
        <v>265900</v>
      </c>
    </row>
    <row r="102" spans="1:65" x14ac:dyDescent="0.3">
      <c r="A102" s="2" t="s">
        <v>301</v>
      </c>
      <c r="B102" s="9">
        <v>678</v>
      </c>
      <c r="C102">
        <v>581330</v>
      </c>
      <c r="D102">
        <v>1</v>
      </c>
      <c r="E102">
        <v>1</v>
      </c>
      <c r="F102">
        <v>0</v>
      </c>
      <c r="G102">
        <v>0</v>
      </c>
      <c r="H102">
        <v>0</v>
      </c>
      <c r="I102" t="s">
        <v>81</v>
      </c>
      <c r="J102">
        <v>581330</v>
      </c>
      <c r="K102" t="s">
        <v>301</v>
      </c>
      <c r="L102">
        <v>581372</v>
      </c>
      <c r="M102" t="s">
        <v>243</v>
      </c>
      <c r="N102">
        <v>581372</v>
      </c>
      <c r="O102" t="s">
        <v>243</v>
      </c>
      <c r="P102">
        <v>581372</v>
      </c>
      <c r="Q102" t="s">
        <v>243</v>
      </c>
      <c r="R102" s="9">
        <v>161003.10759305279</v>
      </c>
      <c r="S102" s="9">
        <f>SUMIFS($B:$B,$J:$J,$C102)</f>
        <v>1668</v>
      </c>
      <c r="T102" s="9">
        <v>90812.794334969061</v>
      </c>
      <c r="U102" s="9">
        <v>0</v>
      </c>
      <c r="V102" s="9">
        <f>U102*768</f>
        <v>0</v>
      </c>
      <c r="W102" s="9">
        <v>16</v>
      </c>
      <c r="X102" s="9">
        <f>W102*3072</f>
        <v>49152</v>
      </c>
      <c r="Y102" s="9">
        <v>8</v>
      </c>
      <c r="Z102" s="9">
        <f>Y102*1024</f>
        <v>8192</v>
      </c>
      <c r="AA102" s="9">
        <v>3</v>
      </c>
      <c r="AB102" s="9">
        <f>AA102*256</f>
        <v>768</v>
      </c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15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>
        <f t="shared" si="2"/>
        <v>309927.90192802186</v>
      </c>
      <c r="BM102" s="9">
        <f t="shared" si="3"/>
        <v>309900</v>
      </c>
    </row>
    <row r="103" spans="1:65" x14ac:dyDescent="0.3">
      <c r="A103" s="5" t="s">
        <v>301</v>
      </c>
      <c r="B103" s="9">
        <v>17043</v>
      </c>
      <c r="C103">
        <v>529303</v>
      </c>
      <c r="D103">
        <v>1</v>
      </c>
      <c r="E103">
        <v>1</v>
      </c>
      <c r="F103">
        <v>1</v>
      </c>
      <c r="G103">
        <v>1</v>
      </c>
      <c r="H103">
        <v>1</v>
      </c>
      <c r="I103" t="s">
        <v>86</v>
      </c>
      <c r="J103">
        <v>529303</v>
      </c>
      <c r="K103" t="s">
        <v>301</v>
      </c>
      <c r="L103">
        <v>529303</v>
      </c>
      <c r="M103" t="s">
        <v>301</v>
      </c>
      <c r="N103">
        <v>529303</v>
      </c>
      <c r="O103" t="s">
        <v>301</v>
      </c>
      <c r="P103">
        <v>529303</v>
      </c>
      <c r="Q103" t="s">
        <v>301</v>
      </c>
      <c r="R103" s="9">
        <v>770079.75895400334</v>
      </c>
      <c r="S103" s="9">
        <f>SUMIFS($B:$B,$J:$J,$C103)</f>
        <v>27304</v>
      </c>
      <c r="T103" s="9">
        <v>612712.61827752972</v>
      </c>
      <c r="U103" s="9">
        <v>570</v>
      </c>
      <c r="V103" s="9">
        <f>U103*768</f>
        <v>437760</v>
      </c>
      <c r="W103" s="9">
        <v>171</v>
      </c>
      <c r="X103" s="9">
        <f>W103*3072</f>
        <v>525312</v>
      </c>
      <c r="Y103" s="9">
        <v>570</v>
      </c>
      <c r="Z103" s="9">
        <f>Y103*1024</f>
        <v>583680</v>
      </c>
      <c r="AA103" s="9">
        <v>152</v>
      </c>
      <c r="AB103" s="9">
        <f>AA103*256</f>
        <v>38912</v>
      </c>
      <c r="AC103" s="9">
        <f>SUMIFS($B:$B,$L:$L,$C103)</f>
        <v>33597</v>
      </c>
      <c r="AD103" s="9">
        <v>2154023.7265802789</v>
      </c>
      <c r="AE103" s="9">
        <f>SUMIFS($B:$B,$P:$P,$C103)</f>
        <v>64412</v>
      </c>
      <c r="AF103" s="9">
        <v>3918722.1773336721</v>
      </c>
      <c r="AG103" s="9">
        <f>SUMIFS($B:$B,$N:$N,$C103)</f>
        <v>47387</v>
      </c>
      <c r="AH103" s="9">
        <v>8025902.9604299348</v>
      </c>
      <c r="AI103" s="9">
        <f>SUMIFS($B:$B,$P:$P,$C103)</f>
        <v>64412</v>
      </c>
      <c r="AJ103" s="9">
        <v>26352342.070194971</v>
      </c>
      <c r="AK103" s="9"/>
      <c r="AL103" s="9">
        <v>6674</v>
      </c>
      <c r="AM103" s="9">
        <f>AL103*141</f>
        <v>941034</v>
      </c>
      <c r="AN103" s="9"/>
      <c r="AO103" s="9"/>
      <c r="AP103" s="9"/>
      <c r="AQ103" s="15"/>
      <c r="AR103" s="9">
        <v>27</v>
      </c>
      <c r="AS103" s="9">
        <f>AR103*30500</f>
        <v>823500</v>
      </c>
      <c r="AT103" s="9">
        <v>549</v>
      </c>
      <c r="AU103" s="9">
        <f>AT103*2742</f>
        <v>1505358</v>
      </c>
      <c r="AV103" s="9">
        <v>20</v>
      </c>
      <c r="AW103" s="9">
        <f>AV103*914</f>
        <v>18280</v>
      </c>
      <c r="AX103" s="9">
        <v>2244</v>
      </c>
      <c r="AY103" s="9">
        <f>AX103*141</f>
        <v>316404</v>
      </c>
      <c r="AZ103" s="9">
        <v>2924</v>
      </c>
      <c r="BA103" s="9">
        <f>AZ103*343</f>
        <v>1002932</v>
      </c>
      <c r="BB103" s="9">
        <v>1079</v>
      </c>
      <c r="BC103" s="9">
        <f>BB103*109</f>
        <v>117611</v>
      </c>
      <c r="BD103" s="9">
        <v>68</v>
      </c>
      <c r="BE103" s="9">
        <f>BD103*82</f>
        <v>5576</v>
      </c>
      <c r="BF103" s="9">
        <v>1294</v>
      </c>
      <c r="BG103" s="9">
        <f>BF103*328</f>
        <v>424432</v>
      </c>
      <c r="BH103" s="9">
        <v>65</v>
      </c>
      <c r="BI103" s="9">
        <f>BH103*410</f>
        <v>26650</v>
      </c>
      <c r="BJ103" s="9">
        <v>79</v>
      </c>
      <c r="BK103" s="9">
        <f>BJ103*219</f>
        <v>17301</v>
      </c>
      <c r="BL103" s="9">
        <f t="shared" si="2"/>
        <v>48618525.311770394</v>
      </c>
      <c r="BM103" s="9">
        <f t="shared" si="3"/>
        <v>48618500</v>
      </c>
    </row>
    <row r="104" spans="1:65" x14ac:dyDescent="0.3">
      <c r="A104" s="2" t="s">
        <v>302</v>
      </c>
      <c r="B104" s="9">
        <v>1376</v>
      </c>
      <c r="C104">
        <v>545406</v>
      </c>
      <c r="D104">
        <v>1</v>
      </c>
      <c r="E104">
        <v>1</v>
      </c>
      <c r="F104">
        <v>0</v>
      </c>
      <c r="G104">
        <v>0</v>
      </c>
      <c r="H104">
        <v>0</v>
      </c>
      <c r="I104" t="s">
        <v>83</v>
      </c>
      <c r="J104">
        <v>545406</v>
      </c>
      <c r="K104" t="s">
        <v>302</v>
      </c>
      <c r="L104">
        <v>545562</v>
      </c>
      <c r="M104" t="s">
        <v>303</v>
      </c>
      <c r="N104">
        <v>545562</v>
      </c>
      <c r="O104" t="s">
        <v>303</v>
      </c>
      <c r="P104">
        <v>545562</v>
      </c>
      <c r="Q104" t="s">
        <v>303</v>
      </c>
      <c r="R104" s="9">
        <v>322765.07070935948</v>
      </c>
      <c r="S104" s="9">
        <f>SUMIFS($B:$B,$J:$J,$C104)</f>
        <v>1607</v>
      </c>
      <c r="T104" s="9">
        <v>87498.113434152066</v>
      </c>
      <c r="U104" s="9">
        <v>0</v>
      </c>
      <c r="V104" s="9">
        <f>U104*768</f>
        <v>0</v>
      </c>
      <c r="W104" s="9">
        <v>10</v>
      </c>
      <c r="X104" s="9">
        <f>W104*3072</f>
        <v>30720</v>
      </c>
      <c r="Y104" s="9">
        <v>10</v>
      </c>
      <c r="Z104" s="9">
        <f>Y104*1024</f>
        <v>10240</v>
      </c>
      <c r="AA104" s="9">
        <v>2</v>
      </c>
      <c r="AB104" s="9">
        <f>AA104*256</f>
        <v>512</v>
      </c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15"/>
      <c r="AR104" s="9">
        <v>5</v>
      </c>
      <c r="AS104" s="9">
        <f>AR104*30500</f>
        <v>152500</v>
      </c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>
        <f t="shared" si="2"/>
        <v>604235.18414351158</v>
      </c>
      <c r="BM104" s="9">
        <f t="shared" si="3"/>
        <v>604200</v>
      </c>
    </row>
    <row r="105" spans="1:65" x14ac:dyDescent="0.3">
      <c r="A105" s="4" t="s">
        <v>304</v>
      </c>
      <c r="B105" s="9">
        <v>3526</v>
      </c>
      <c r="C105">
        <v>562351</v>
      </c>
      <c r="D105">
        <v>1</v>
      </c>
      <c r="E105">
        <v>1</v>
      </c>
      <c r="F105">
        <v>1</v>
      </c>
      <c r="G105">
        <v>1</v>
      </c>
      <c r="H105">
        <v>0</v>
      </c>
      <c r="I105" t="s">
        <v>131</v>
      </c>
      <c r="J105">
        <v>562351</v>
      </c>
      <c r="K105" t="s">
        <v>304</v>
      </c>
      <c r="L105">
        <v>562351</v>
      </c>
      <c r="M105" t="s">
        <v>304</v>
      </c>
      <c r="N105">
        <v>562351</v>
      </c>
      <c r="O105" t="s">
        <v>304</v>
      </c>
      <c r="P105">
        <v>562335</v>
      </c>
      <c r="Q105" t="s">
        <v>132</v>
      </c>
      <c r="R105" s="9">
        <v>807214.5287207861</v>
      </c>
      <c r="S105" s="9">
        <f>SUMIFS($B:$B,$J:$J,$C105)</f>
        <v>8436</v>
      </c>
      <c r="T105" s="9">
        <v>457024.7595023879</v>
      </c>
      <c r="U105" s="9">
        <v>0</v>
      </c>
      <c r="V105" s="9">
        <f>U105*768</f>
        <v>0</v>
      </c>
      <c r="W105" s="9">
        <v>42</v>
      </c>
      <c r="X105" s="9">
        <f>W105*3072</f>
        <v>129024</v>
      </c>
      <c r="Y105" s="9">
        <v>27</v>
      </c>
      <c r="Z105" s="9">
        <f>Y105*1024</f>
        <v>27648</v>
      </c>
      <c r="AA105" s="9">
        <v>12</v>
      </c>
      <c r="AB105" s="9">
        <f>AA105*256</f>
        <v>3072</v>
      </c>
      <c r="AC105" s="9">
        <f>SUMIFS($B:$B,$L:$L,$C105)</f>
        <v>8436</v>
      </c>
      <c r="AD105" s="9">
        <v>1048511.564134473</v>
      </c>
      <c r="AE105" s="9"/>
      <c r="AF105" s="9"/>
      <c r="AG105" s="9">
        <f>SUMIFS($B:$B,$N:$N,$C105)</f>
        <v>8436</v>
      </c>
      <c r="AH105" s="9">
        <v>949854.85353623785</v>
      </c>
      <c r="AI105" s="9"/>
      <c r="AJ105" s="9"/>
      <c r="AK105" s="9"/>
      <c r="AL105" s="9"/>
      <c r="AM105" s="9"/>
      <c r="AN105" s="9"/>
      <c r="AO105" s="9"/>
      <c r="AP105" s="9"/>
      <c r="AQ105" s="15"/>
      <c r="AR105" s="9">
        <v>5</v>
      </c>
      <c r="AS105" s="9">
        <f>AR105*30500</f>
        <v>152500</v>
      </c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>
        <f t="shared" si="2"/>
        <v>3574849.7058938849</v>
      </c>
      <c r="BM105" s="9">
        <f t="shared" si="3"/>
        <v>3574800</v>
      </c>
    </row>
    <row r="106" spans="1:65" x14ac:dyDescent="0.3">
      <c r="A106" t="s">
        <v>305</v>
      </c>
      <c r="B106" s="9">
        <v>864</v>
      </c>
      <c r="C106">
        <v>576999</v>
      </c>
      <c r="D106">
        <v>1</v>
      </c>
      <c r="E106">
        <v>0</v>
      </c>
      <c r="F106">
        <v>0</v>
      </c>
      <c r="G106">
        <v>0</v>
      </c>
      <c r="H106">
        <v>0</v>
      </c>
      <c r="I106" t="s">
        <v>104</v>
      </c>
      <c r="J106">
        <v>576964</v>
      </c>
      <c r="K106" t="s">
        <v>257</v>
      </c>
      <c r="L106">
        <v>576964</v>
      </c>
      <c r="M106" t="s">
        <v>257</v>
      </c>
      <c r="N106">
        <v>576964</v>
      </c>
      <c r="O106" t="s">
        <v>257</v>
      </c>
      <c r="P106">
        <v>576964</v>
      </c>
      <c r="Q106" t="s">
        <v>257</v>
      </c>
      <c r="R106" s="9">
        <v>204405.12398380131</v>
      </c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15"/>
      <c r="AR106" s="9">
        <v>4</v>
      </c>
      <c r="AS106" s="9">
        <f>AR106*30500</f>
        <v>122000</v>
      </c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>
        <f t="shared" si="2"/>
        <v>326405.12398380134</v>
      </c>
      <c r="BM106" s="9">
        <f t="shared" si="3"/>
        <v>326400</v>
      </c>
    </row>
    <row r="107" spans="1:65" x14ac:dyDescent="0.3">
      <c r="A107" t="s">
        <v>306</v>
      </c>
      <c r="B107" s="9">
        <v>255</v>
      </c>
      <c r="C107">
        <v>560723</v>
      </c>
      <c r="D107">
        <v>1</v>
      </c>
      <c r="E107">
        <v>0</v>
      </c>
      <c r="F107">
        <v>0</v>
      </c>
      <c r="G107">
        <v>0</v>
      </c>
      <c r="H107">
        <v>0</v>
      </c>
      <c r="I107" t="s">
        <v>151</v>
      </c>
      <c r="J107">
        <v>561215</v>
      </c>
      <c r="K107" t="s">
        <v>307</v>
      </c>
      <c r="L107">
        <v>561215</v>
      </c>
      <c r="M107" t="s">
        <v>307</v>
      </c>
      <c r="N107">
        <v>561215</v>
      </c>
      <c r="O107" t="s">
        <v>307</v>
      </c>
      <c r="P107">
        <v>561215</v>
      </c>
      <c r="Q107" t="s">
        <v>307</v>
      </c>
      <c r="R107" s="9">
        <v>71941.662785630979</v>
      </c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15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>
        <f t="shared" si="2"/>
        <v>71941.662785630979</v>
      </c>
      <c r="BM107" s="9">
        <f t="shared" si="3"/>
        <v>71900</v>
      </c>
    </row>
    <row r="108" spans="1:65" x14ac:dyDescent="0.3">
      <c r="A108" t="s">
        <v>308</v>
      </c>
      <c r="B108" s="9">
        <v>196</v>
      </c>
      <c r="C108">
        <v>590304</v>
      </c>
      <c r="D108">
        <v>1</v>
      </c>
      <c r="E108">
        <v>0</v>
      </c>
      <c r="F108">
        <v>0</v>
      </c>
      <c r="G108">
        <v>0</v>
      </c>
      <c r="H108">
        <v>0</v>
      </c>
      <c r="I108" t="s">
        <v>123</v>
      </c>
      <c r="J108">
        <v>590266</v>
      </c>
      <c r="K108" t="s">
        <v>163</v>
      </c>
      <c r="L108">
        <v>590266</v>
      </c>
      <c r="M108" t="s">
        <v>163</v>
      </c>
      <c r="N108">
        <v>590266</v>
      </c>
      <c r="O108" t="s">
        <v>163</v>
      </c>
      <c r="P108">
        <v>590266</v>
      </c>
      <c r="Q108" t="s">
        <v>163</v>
      </c>
      <c r="R108" s="9">
        <v>71941.662785630979</v>
      </c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15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>
        <f t="shared" si="2"/>
        <v>71941.662785630979</v>
      </c>
      <c r="BM108" s="9">
        <f t="shared" si="3"/>
        <v>71900</v>
      </c>
    </row>
    <row r="109" spans="1:65" x14ac:dyDescent="0.3">
      <c r="A109" t="s">
        <v>309</v>
      </c>
      <c r="B109" s="9">
        <v>665</v>
      </c>
      <c r="C109">
        <v>512281</v>
      </c>
      <c r="D109">
        <v>1</v>
      </c>
      <c r="E109">
        <v>0</v>
      </c>
      <c r="F109">
        <v>0</v>
      </c>
      <c r="G109">
        <v>0</v>
      </c>
      <c r="H109">
        <v>0</v>
      </c>
      <c r="I109" t="s">
        <v>111</v>
      </c>
      <c r="J109">
        <v>513491</v>
      </c>
      <c r="K109" t="s">
        <v>310</v>
      </c>
      <c r="L109">
        <v>511382</v>
      </c>
      <c r="M109" t="s">
        <v>311</v>
      </c>
      <c r="N109">
        <v>511382</v>
      </c>
      <c r="O109" t="s">
        <v>311</v>
      </c>
      <c r="P109">
        <v>511382</v>
      </c>
      <c r="Q109" t="s">
        <v>311</v>
      </c>
      <c r="R109" s="9">
        <v>157960.33559801959</v>
      </c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15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>
        <f t="shared" si="2"/>
        <v>157960.33559801959</v>
      </c>
      <c r="BM109" s="9">
        <f t="shared" si="3"/>
        <v>158000</v>
      </c>
    </row>
    <row r="110" spans="1:65" x14ac:dyDescent="0.3">
      <c r="A110" t="s">
        <v>312</v>
      </c>
      <c r="B110" s="9">
        <v>165</v>
      </c>
      <c r="C110">
        <v>531111</v>
      </c>
      <c r="D110">
        <v>1</v>
      </c>
      <c r="E110">
        <v>0</v>
      </c>
      <c r="F110">
        <v>0</v>
      </c>
      <c r="G110">
        <v>0</v>
      </c>
      <c r="H110">
        <v>0</v>
      </c>
      <c r="I110" t="s">
        <v>86</v>
      </c>
      <c r="J110">
        <v>534196</v>
      </c>
      <c r="K110" t="s">
        <v>313</v>
      </c>
      <c r="L110">
        <v>533955</v>
      </c>
      <c r="M110" t="s">
        <v>314</v>
      </c>
      <c r="N110">
        <v>533955</v>
      </c>
      <c r="O110" t="s">
        <v>314</v>
      </c>
      <c r="P110">
        <v>533955</v>
      </c>
      <c r="Q110" t="s">
        <v>314</v>
      </c>
      <c r="R110" s="9">
        <v>71941.662785630979</v>
      </c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15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>
        <f t="shared" si="2"/>
        <v>71941.662785630979</v>
      </c>
      <c r="BM110" s="9">
        <f t="shared" si="3"/>
        <v>71900</v>
      </c>
    </row>
    <row r="111" spans="1:65" x14ac:dyDescent="0.3">
      <c r="A111" t="s">
        <v>315</v>
      </c>
      <c r="B111" s="9">
        <v>900</v>
      </c>
      <c r="C111">
        <v>579050</v>
      </c>
      <c r="D111">
        <v>1</v>
      </c>
      <c r="E111">
        <v>0</v>
      </c>
      <c r="F111">
        <v>0</v>
      </c>
      <c r="G111">
        <v>0</v>
      </c>
      <c r="H111">
        <v>0</v>
      </c>
      <c r="I111" t="s">
        <v>90</v>
      </c>
      <c r="J111">
        <v>579874</v>
      </c>
      <c r="K111" t="s">
        <v>316</v>
      </c>
      <c r="L111">
        <v>579874</v>
      </c>
      <c r="M111" t="s">
        <v>316</v>
      </c>
      <c r="N111">
        <v>579874</v>
      </c>
      <c r="O111" t="s">
        <v>316</v>
      </c>
      <c r="P111">
        <v>579025</v>
      </c>
      <c r="Q111" t="s">
        <v>213</v>
      </c>
      <c r="R111" s="9">
        <v>212778.3220439427</v>
      </c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15"/>
      <c r="AR111" s="9">
        <v>2</v>
      </c>
      <c r="AS111" s="9">
        <f>AR111*30500</f>
        <v>61000</v>
      </c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>
        <f t="shared" si="2"/>
        <v>273778.3220439427</v>
      </c>
      <c r="BM111" s="9">
        <f t="shared" si="3"/>
        <v>273800</v>
      </c>
    </row>
    <row r="112" spans="1:65" x14ac:dyDescent="0.3">
      <c r="A112" s="3" t="s">
        <v>315</v>
      </c>
      <c r="B112" s="9">
        <v>1405</v>
      </c>
      <c r="C112">
        <v>549266</v>
      </c>
      <c r="D112">
        <v>1</v>
      </c>
      <c r="E112">
        <v>1</v>
      </c>
      <c r="F112">
        <v>1</v>
      </c>
      <c r="G112">
        <v>0</v>
      </c>
      <c r="H112">
        <v>0</v>
      </c>
      <c r="I112" t="s">
        <v>83</v>
      </c>
      <c r="J112">
        <v>549266</v>
      </c>
      <c r="K112" t="s">
        <v>315</v>
      </c>
      <c r="L112">
        <v>549266</v>
      </c>
      <c r="M112" t="s">
        <v>315</v>
      </c>
      <c r="N112">
        <v>549576</v>
      </c>
      <c r="O112" t="s">
        <v>317</v>
      </c>
      <c r="P112">
        <v>549576</v>
      </c>
      <c r="Q112" t="s">
        <v>317</v>
      </c>
      <c r="R112" s="9">
        <v>329426.03404489579</v>
      </c>
      <c r="S112" s="9">
        <f>SUMIFS($B:$B,$J:$J,$C112)</f>
        <v>1999</v>
      </c>
      <c r="T112" s="9">
        <v>108792.8849697766</v>
      </c>
      <c r="U112" s="9">
        <v>0</v>
      </c>
      <c r="V112" s="9">
        <f>U112*768</f>
        <v>0</v>
      </c>
      <c r="W112" s="9">
        <v>4</v>
      </c>
      <c r="X112" s="9">
        <f>W112*3072</f>
        <v>12288</v>
      </c>
      <c r="Y112" s="9">
        <v>6</v>
      </c>
      <c r="Z112" s="9">
        <f>Y112*1024</f>
        <v>6144</v>
      </c>
      <c r="AA112" s="9">
        <v>3</v>
      </c>
      <c r="AB112" s="9">
        <f>AA112*256</f>
        <v>768</v>
      </c>
      <c r="AC112" s="9">
        <f>SUMIFS($B:$B,$L:$L,$C112)</f>
        <v>3046</v>
      </c>
      <c r="AD112" s="9">
        <v>382122.32994640036</v>
      </c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15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>
        <f t="shared" si="2"/>
        <v>839541.24896107276</v>
      </c>
      <c r="BM112" s="9">
        <f t="shared" si="3"/>
        <v>839500</v>
      </c>
    </row>
    <row r="113" spans="1:65" x14ac:dyDescent="0.3">
      <c r="A113" t="s">
        <v>315</v>
      </c>
      <c r="B113" s="9">
        <v>223</v>
      </c>
      <c r="C113">
        <v>532568</v>
      </c>
      <c r="D113">
        <v>1</v>
      </c>
      <c r="E113">
        <v>0</v>
      </c>
      <c r="F113">
        <v>0</v>
      </c>
      <c r="G113">
        <v>0</v>
      </c>
      <c r="H113">
        <v>0</v>
      </c>
      <c r="I113" t="s">
        <v>86</v>
      </c>
      <c r="J113">
        <v>529648</v>
      </c>
      <c r="K113" t="s">
        <v>318</v>
      </c>
      <c r="L113">
        <v>530883</v>
      </c>
      <c r="M113" t="s">
        <v>319</v>
      </c>
      <c r="N113">
        <v>530883</v>
      </c>
      <c r="O113" t="s">
        <v>319</v>
      </c>
      <c r="P113">
        <v>530883</v>
      </c>
      <c r="Q113" t="s">
        <v>319</v>
      </c>
      <c r="R113" s="9">
        <v>71941.662785630979</v>
      </c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15"/>
      <c r="AR113" s="9">
        <v>1</v>
      </c>
      <c r="AS113" s="9">
        <f>AR113*30500</f>
        <v>30500</v>
      </c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>
        <f t="shared" si="2"/>
        <v>102441.66278563098</v>
      </c>
      <c r="BM113" s="9">
        <f t="shared" si="3"/>
        <v>102400</v>
      </c>
    </row>
    <row r="114" spans="1:65" x14ac:dyDescent="0.3">
      <c r="A114" t="s">
        <v>315</v>
      </c>
      <c r="B114" s="9">
        <v>846</v>
      </c>
      <c r="C114">
        <v>524891</v>
      </c>
      <c r="D114">
        <v>1</v>
      </c>
      <c r="E114">
        <v>0</v>
      </c>
      <c r="F114">
        <v>0</v>
      </c>
      <c r="G114">
        <v>0</v>
      </c>
      <c r="H114">
        <v>0</v>
      </c>
      <c r="I114" t="s">
        <v>111</v>
      </c>
      <c r="J114">
        <v>536148</v>
      </c>
      <c r="K114" t="s">
        <v>320</v>
      </c>
      <c r="L114">
        <v>536148</v>
      </c>
      <c r="M114" t="s">
        <v>320</v>
      </c>
      <c r="N114">
        <v>536148</v>
      </c>
      <c r="O114" t="s">
        <v>320</v>
      </c>
      <c r="P114">
        <v>536385</v>
      </c>
      <c r="Q114" t="s">
        <v>270</v>
      </c>
      <c r="R114" s="9">
        <v>200215.33971067061</v>
      </c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15"/>
      <c r="AR114" s="9">
        <v>1</v>
      </c>
      <c r="AS114" s="9">
        <f>AR114*30500</f>
        <v>30500</v>
      </c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>
        <f t="shared" si="2"/>
        <v>230715.33971067061</v>
      </c>
      <c r="BM114" s="9">
        <f t="shared" si="3"/>
        <v>230700</v>
      </c>
    </row>
    <row r="115" spans="1:65" x14ac:dyDescent="0.3">
      <c r="A115" t="s">
        <v>321</v>
      </c>
      <c r="B115" s="9">
        <v>990</v>
      </c>
      <c r="C115">
        <v>568481</v>
      </c>
      <c r="D115">
        <v>1</v>
      </c>
      <c r="E115">
        <v>0</v>
      </c>
      <c r="F115">
        <v>0</v>
      </c>
      <c r="G115">
        <v>0</v>
      </c>
      <c r="H115">
        <v>0</v>
      </c>
      <c r="I115" t="s">
        <v>94</v>
      </c>
      <c r="J115">
        <v>599191</v>
      </c>
      <c r="K115" t="s">
        <v>193</v>
      </c>
      <c r="L115">
        <v>599191</v>
      </c>
      <c r="M115" t="s">
        <v>193</v>
      </c>
      <c r="N115">
        <v>599191</v>
      </c>
      <c r="O115" t="s">
        <v>193</v>
      </c>
      <c r="P115">
        <v>599191</v>
      </c>
      <c r="Q115" t="s">
        <v>193</v>
      </c>
      <c r="R115" s="9">
        <v>233675.21670141269</v>
      </c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15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>
        <f t="shared" si="2"/>
        <v>233675.21670141269</v>
      </c>
      <c r="BM115" s="9">
        <f t="shared" si="3"/>
        <v>233700</v>
      </c>
    </row>
    <row r="116" spans="1:65" x14ac:dyDescent="0.3">
      <c r="A116" s="5" t="s">
        <v>220</v>
      </c>
      <c r="B116" s="9">
        <v>21521</v>
      </c>
      <c r="C116">
        <v>531057</v>
      </c>
      <c r="D116">
        <v>1</v>
      </c>
      <c r="E116">
        <v>1</v>
      </c>
      <c r="F116">
        <v>1</v>
      </c>
      <c r="G116">
        <v>1</v>
      </c>
      <c r="H116">
        <v>1</v>
      </c>
      <c r="I116" t="s">
        <v>86</v>
      </c>
      <c r="J116">
        <v>531057</v>
      </c>
      <c r="K116" t="s">
        <v>220</v>
      </c>
      <c r="L116">
        <v>531057</v>
      </c>
      <c r="M116" t="s">
        <v>220</v>
      </c>
      <c r="N116">
        <v>531057</v>
      </c>
      <c r="O116" t="s">
        <v>220</v>
      </c>
      <c r="P116">
        <v>531057</v>
      </c>
      <c r="Q116" t="s">
        <v>220</v>
      </c>
      <c r="R116" s="9">
        <v>957843.81834404403</v>
      </c>
      <c r="S116" s="9">
        <f>SUMIFS($B:$B,$J:$J,$C116)</f>
        <v>32794</v>
      </c>
      <c r="T116" s="9">
        <v>729537.65727902122</v>
      </c>
      <c r="U116" s="9">
        <v>3</v>
      </c>
      <c r="V116" s="9">
        <f>U116*768</f>
        <v>2304</v>
      </c>
      <c r="W116" s="9">
        <v>93</v>
      </c>
      <c r="X116" s="9">
        <f>W116*3072</f>
        <v>285696</v>
      </c>
      <c r="Y116" s="9">
        <v>338</v>
      </c>
      <c r="Z116" s="9">
        <f>Y116*1024</f>
        <v>346112</v>
      </c>
      <c r="AA116" s="9">
        <v>119</v>
      </c>
      <c r="AB116" s="9">
        <f>AA116*256</f>
        <v>30464</v>
      </c>
      <c r="AC116" s="9">
        <f>SUMIFS($B:$B,$L:$L,$C116)</f>
        <v>43033</v>
      </c>
      <c r="AD116" s="9">
        <v>2738247.8168658521</v>
      </c>
      <c r="AE116" s="9">
        <f>SUMIFS($B:$B,$P:$P,$C116)</f>
        <v>70500</v>
      </c>
      <c r="AF116" s="9">
        <v>4248323.974462904</v>
      </c>
      <c r="AG116" s="9">
        <f>SUMIFS($B:$B,$N:$N,$C116)</f>
        <v>70500</v>
      </c>
      <c r="AH116" s="9">
        <v>11678178.45851182</v>
      </c>
      <c r="AI116" s="9">
        <f>SUMIFS($B:$B,$P:$P,$C116)</f>
        <v>70500</v>
      </c>
      <c r="AJ116" s="9">
        <v>27701407.20521234</v>
      </c>
      <c r="AK116" s="9"/>
      <c r="AL116" s="9">
        <v>6488</v>
      </c>
      <c r="AM116" s="9">
        <f>AL116*141</f>
        <v>914808</v>
      </c>
      <c r="AN116" s="9"/>
      <c r="AO116" s="9"/>
      <c r="AP116" s="9"/>
      <c r="AQ116" s="15"/>
      <c r="AR116" s="9">
        <v>18</v>
      </c>
      <c r="AS116" s="9">
        <f>AR116*30500</f>
        <v>549000</v>
      </c>
      <c r="AT116" s="9">
        <v>507</v>
      </c>
      <c r="AU116" s="9">
        <f>AT116*2742</f>
        <v>1390194</v>
      </c>
      <c r="AV116" s="9">
        <v>27</v>
      </c>
      <c r="AW116" s="9">
        <f>AV116*914</f>
        <v>24678</v>
      </c>
      <c r="AX116" s="9">
        <v>2808</v>
      </c>
      <c r="AY116" s="9">
        <f>AX116*141</f>
        <v>395928</v>
      </c>
      <c r="AZ116" s="9">
        <v>3346</v>
      </c>
      <c r="BA116" s="9">
        <f>AZ116*343</f>
        <v>1147678</v>
      </c>
      <c r="BB116" s="9">
        <v>1061</v>
      </c>
      <c r="BC116" s="9">
        <f>BB116*109</f>
        <v>115649</v>
      </c>
      <c r="BD116" s="9">
        <v>142</v>
      </c>
      <c r="BE116" s="9">
        <f>BD116*82</f>
        <v>11644</v>
      </c>
      <c r="BF116" s="9">
        <v>1061</v>
      </c>
      <c r="BG116" s="9">
        <f>BF116*328</f>
        <v>348008</v>
      </c>
      <c r="BH116" s="9">
        <v>161</v>
      </c>
      <c r="BI116" s="9">
        <f>BH116*410</f>
        <v>66010</v>
      </c>
      <c r="BJ116" s="9">
        <v>119</v>
      </c>
      <c r="BK116" s="9">
        <f>BJ116*219</f>
        <v>26061</v>
      </c>
      <c r="BL116" s="9">
        <f t="shared" si="2"/>
        <v>53707772.930675983</v>
      </c>
      <c r="BM116" s="9">
        <f t="shared" si="3"/>
        <v>53707800</v>
      </c>
    </row>
    <row r="117" spans="1:65" x14ac:dyDescent="0.3">
      <c r="A117" t="s">
        <v>322</v>
      </c>
      <c r="B117" s="9">
        <v>871</v>
      </c>
      <c r="C117">
        <v>537021</v>
      </c>
      <c r="D117">
        <v>1</v>
      </c>
      <c r="E117">
        <v>0</v>
      </c>
      <c r="F117">
        <v>0</v>
      </c>
      <c r="G117">
        <v>0</v>
      </c>
      <c r="H117">
        <v>0</v>
      </c>
      <c r="I117" t="s">
        <v>86</v>
      </c>
      <c r="J117">
        <v>537489</v>
      </c>
      <c r="K117" t="s">
        <v>323</v>
      </c>
      <c r="L117">
        <v>537489</v>
      </c>
      <c r="M117" t="s">
        <v>323</v>
      </c>
      <c r="N117">
        <v>537489</v>
      </c>
      <c r="O117" t="s">
        <v>323</v>
      </c>
      <c r="P117">
        <v>537683</v>
      </c>
      <c r="Q117" t="s">
        <v>324</v>
      </c>
      <c r="R117" s="9">
        <v>206033.9075963778</v>
      </c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15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>
        <f t="shared" si="2"/>
        <v>206033.9075963778</v>
      </c>
      <c r="BM117" s="9">
        <f t="shared" si="3"/>
        <v>206000</v>
      </c>
    </row>
    <row r="118" spans="1:65" x14ac:dyDescent="0.3">
      <c r="A118" t="s">
        <v>325</v>
      </c>
      <c r="B118" s="9">
        <v>419</v>
      </c>
      <c r="C118">
        <v>532088</v>
      </c>
      <c r="D118">
        <v>1</v>
      </c>
      <c r="E118">
        <v>0</v>
      </c>
      <c r="F118">
        <v>0</v>
      </c>
      <c r="G118">
        <v>0</v>
      </c>
      <c r="H118">
        <v>0</v>
      </c>
      <c r="I118" t="s">
        <v>86</v>
      </c>
      <c r="J118">
        <v>533114</v>
      </c>
      <c r="K118" t="s">
        <v>326</v>
      </c>
      <c r="L118">
        <v>533114</v>
      </c>
      <c r="M118" t="s">
        <v>326</v>
      </c>
      <c r="N118">
        <v>532819</v>
      </c>
      <c r="O118" t="s">
        <v>327</v>
      </c>
      <c r="P118">
        <v>532819</v>
      </c>
      <c r="Q118" t="s">
        <v>327</v>
      </c>
      <c r="R118" s="9">
        <v>100122.4835228903</v>
      </c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15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>
        <f t="shared" si="2"/>
        <v>100122.4835228903</v>
      </c>
      <c r="BM118" s="9">
        <f t="shared" si="3"/>
        <v>100100</v>
      </c>
    </row>
    <row r="119" spans="1:65" x14ac:dyDescent="0.3">
      <c r="A119" s="2" t="s">
        <v>328</v>
      </c>
      <c r="B119" s="9">
        <v>832</v>
      </c>
      <c r="C119">
        <v>545414</v>
      </c>
      <c r="D119">
        <v>1</v>
      </c>
      <c r="E119">
        <v>1</v>
      </c>
      <c r="F119">
        <v>0</v>
      </c>
      <c r="G119">
        <v>0</v>
      </c>
      <c r="H119">
        <v>0</v>
      </c>
      <c r="I119" t="s">
        <v>83</v>
      </c>
      <c r="J119">
        <v>545414</v>
      </c>
      <c r="K119" t="s">
        <v>328</v>
      </c>
      <c r="L119">
        <v>545562</v>
      </c>
      <c r="M119" t="s">
        <v>303</v>
      </c>
      <c r="N119">
        <v>545562</v>
      </c>
      <c r="O119" t="s">
        <v>303</v>
      </c>
      <c r="P119">
        <v>545562</v>
      </c>
      <c r="Q119" t="s">
        <v>303</v>
      </c>
      <c r="R119" s="9">
        <v>196955.12936622539</v>
      </c>
      <c r="S119" s="9">
        <f>SUMIFS($B:$B,$J:$J,$C119)</f>
        <v>832</v>
      </c>
      <c r="T119" s="9">
        <v>45350.391134219288</v>
      </c>
      <c r="U119" s="9">
        <v>0</v>
      </c>
      <c r="V119" s="9">
        <f>U119*768</f>
        <v>0</v>
      </c>
      <c r="W119" s="9">
        <v>4</v>
      </c>
      <c r="X119" s="9">
        <f>W119*3072</f>
        <v>12288</v>
      </c>
      <c r="Y119" s="9">
        <v>4</v>
      </c>
      <c r="Z119" s="9">
        <f>Y119*1024</f>
        <v>4096</v>
      </c>
      <c r="AA119" s="9">
        <v>0</v>
      </c>
      <c r="AB119" s="9">
        <f>AA119*256</f>
        <v>0</v>
      </c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15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>
        <f t="shared" si="2"/>
        <v>258689.52050044469</v>
      </c>
      <c r="BM119" s="9">
        <f t="shared" si="3"/>
        <v>258700</v>
      </c>
    </row>
    <row r="120" spans="1:65" x14ac:dyDescent="0.3">
      <c r="A120" t="s">
        <v>329</v>
      </c>
      <c r="B120" s="9">
        <v>440</v>
      </c>
      <c r="C120">
        <v>553760</v>
      </c>
      <c r="D120">
        <v>1</v>
      </c>
      <c r="E120">
        <v>0</v>
      </c>
      <c r="F120">
        <v>0</v>
      </c>
      <c r="G120">
        <v>0</v>
      </c>
      <c r="H120">
        <v>0</v>
      </c>
      <c r="I120" t="s">
        <v>96</v>
      </c>
      <c r="J120">
        <v>580350</v>
      </c>
      <c r="K120" t="s">
        <v>330</v>
      </c>
      <c r="L120">
        <v>580350</v>
      </c>
      <c r="M120" t="s">
        <v>330</v>
      </c>
      <c r="N120">
        <v>580350</v>
      </c>
      <c r="O120" t="s">
        <v>330</v>
      </c>
      <c r="P120">
        <v>581186</v>
      </c>
      <c r="Q120" t="s">
        <v>331</v>
      </c>
      <c r="R120" s="9">
        <v>105080.6430611041</v>
      </c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15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>
        <f t="shared" si="2"/>
        <v>105080.6430611041</v>
      </c>
      <c r="BM120" s="9">
        <f t="shared" si="3"/>
        <v>105100</v>
      </c>
    </row>
    <row r="121" spans="1:65" x14ac:dyDescent="0.3">
      <c r="A121" t="s">
        <v>332</v>
      </c>
      <c r="B121" s="9">
        <v>570</v>
      </c>
      <c r="C121">
        <v>571181</v>
      </c>
      <c r="D121">
        <v>1</v>
      </c>
      <c r="E121">
        <v>0</v>
      </c>
      <c r="F121">
        <v>0</v>
      </c>
      <c r="G121">
        <v>0</v>
      </c>
      <c r="H121">
        <v>0</v>
      </c>
      <c r="I121" t="s">
        <v>96</v>
      </c>
      <c r="J121">
        <v>572411</v>
      </c>
      <c r="K121" t="s">
        <v>333</v>
      </c>
      <c r="L121">
        <v>572411</v>
      </c>
      <c r="M121" t="s">
        <v>333</v>
      </c>
      <c r="N121">
        <v>572411</v>
      </c>
      <c r="O121" t="s">
        <v>333</v>
      </c>
      <c r="P121">
        <v>571164</v>
      </c>
      <c r="Q121" t="s">
        <v>334</v>
      </c>
      <c r="R121" s="9">
        <v>135684.9030536951</v>
      </c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15"/>
      <c r="AR121" s="9">
        <v>1</v>
      </c>
      <c r="AS121" s="9">
        <f>AR121*30500</f>
        <v>30500</v>
      </c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>
        <f t="shared" si="2"/>
        <v>166184.9030536951</v>
      </c>
      <c r="BM121" s="9">
        <f t="shared" si="3"/>
        <v>166200</v>
      </c>
    </row>
    <row r="122" spans="1:65" x14ac:dyDescent="0.3">
      <c r="A122" s="2" t="s">
        <v>335</v>
      </c>
      <c r="B122" s="9">
        <v>817</v>
      </c>
      <c r="C122">
        <v>555797</v>
      </c>
      <c r="D122">
        <v>1</v>
      </c>
      <c r="E122">
        <v>1</v>
      </c>
      <c r="F122">
        <v>0</v>
      </c>
      <c r="G122">
        <v>0</v>
      </c>
      <c r="H122">
        <v>0</v>
      </c>
      <c r="I122" t="s">
        <v>151</v>
      </c>
      <c r="J122">
        <v>555797</v>
      </c>
      <c r="K122" t="s">
        <v>335</v>
      </c>
      <c r="L122">
        <v>555771</v>
      </c>
      <c r="M122" t="s">
        <v>247</v>
      </c>
      <c r="N122">
        <v>555771</v>
      </c>
      <c r="O122" t="s">
        <v>247</v>
      </c>
      <c r="P122">
        <v>555771</v>
      </c>
      <c r="Q122" t="s">
        <v>247</v>
      </c>
      <c r="R122" s="9">
        <v>193460.58610474269</v>
      </c>
      <c r="S122" s="9">
        <f>SUMIFS($B:$B,$J:$J,$C122)</f>
        <v>2252</v>
      </c>
      <c r="T122" s="9">
        <v>122529.3885664921</v>
      </c>
      <c r="U122" s="9">
        <v>0</v>
      </c>
      <c r="V122" s="9">
        <f>U122*768</f>
        <v>0</v>
      </c>
      <c r="W122" s="9">
        <v>9</v>
      </c>
      <c r="X122" s="9">
        <f>W122*3072</f>
        <v>27648</v>
      </c>
      <c r="Y122" s="9">
        <v>6</v>
      </c>
      <c r="Z122" s="9">
        <f>Y122*1024</f>
        <v>6144</v>
      </c>
      <c r="AA122" s="9">
        <v>2</v>
      </c>
      <c r="AB122" s="9">
        <f>AA122*256</f>
        <v>512</v>
      </c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15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>
        <f t="shared" si="2"/>
        <v>350293.97467123478</v>
      </c>
      <c r="BM122" s="9">
        <f t="shared" si="3"/>
        <v>350300</v>
      </c>
    </row>
    <row r="123" spans="1:65" x14ac:dyDescent="0.3">
      <c r="A123" t="s">
        <v>336</v>
      </c>
      <c r="B123" s="9">
        <v>334</v>
      </c>
      <c r="C123">
        <v>531073</v>
      </c>
      <c r="D123">
        <v>1</v>
      </c>
      <c r="E123">
        <v>0</v>
      </c>
      <c r="F123">
        <v>0</v>
      </c>
      <c r="G123">
        <v>0</v>
      </c>
      <c r="H123">
        <v>0</v>
      </c>
      <c r="I123" t="s">
        <v>86</v>
      </c>
      <c r="J123">
        <v>531201</v>
      </c>
      <c r="K123" t="s">
        <v>337</v>
      </c>
      <c r="L123">
        <v>531201</v>
      </c>
      <c r="M123" t="s">
        <v>337</v>
      </c>
      <c r="N123">
        <v>531189</v>
      </c>
      <c r="O123" t="s">
        <v>338</v>
      </c>
      <c r="P123">
        <v>531189</v>
      </c>
      <c r="Q123" t="s">
        <v>338</v>
      </c>
      <c r="R123" s="9">
        <v>80008.751643555675</v>
      </c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15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>
        <f t="shared" si="2"/>
        <v>80008.751643555675</v>
      </c>
      <c r="BM123" s="9">
        <f t="shared" si="3"/>
        <v>80000</v>
      </c>
    </row>
    <row r="124" spans="1:65" x14ac:dyDescent="0.3">
      <c r="A124" t="s">
        <v>339</v>
      </c>
      <c r="B124" s="9">
        <v>185</v>
      </c>
      <c r="C124">
        <v>574309</v>
      </c>
      <c r="D124">
        <v>1</v>
      </c>
      <c r="E124">
        <v>0</v>
      </c>
      <c r="F124">
        <v>0</v>
      </c>
      <c r="G124">
        <v>0</v>
      </c>
      <c r="H124">
        <v>0</v>
      </c>
      <c r="I124" t="s">
        <v>96</v>
      </c>
      <c r="J124">
        <v>578380</v>
      </c>
      <c r="K124" t="s">
        <v>340</v>
      </c>
      <c r="L124">
        <v>578444</v>
      </c>
      <c r="M124" t="s">
        <v>273</v>
      </c>
      <c r="N124">
        <v>578444</v>
      </c>
      <c r="O124" t="s">
        <v>273</v>
      </c>
      <c r="P124">
        <v>578444</v>
      </c>
      <c r="Q124" t="s">
        <v>273</v>
      </c>
      <c r="R124" s="9">
        <v>71941.662785630979</v>
      </c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15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>
        <f t="shared" si="2"/>
        <v>71941.662785630979</v>
      </c>
      <c r="BM124" s="9">
        <f t="shared" si="3"/>
        <v>71900</v>
      </c>
    </row>
    <row r="125" spans="1:65" x14ac:dyDescent="0.3">
      <c r="A125" t="s">
        <v>341</v>
      </c>
      <c r="B125" s="9">
        <v>385</v>
      </c>
      <c r="C125">
        <v>598895</v>
      </c>
      <c r="D125">
        <v>1</v>
      </c>
      <c r="E125">
        <v>0</v>
      </c>
      <c r="F125">
        <v>0</v>
      </c>
      <c r="G125">
        <v>0</v>
      </c>
      <c r="H125">
        <v>0</v>
      </c>
      <c r="I125" t="s">
        <v>83</v>
      </c>
      <c r="J125">
        <v>550850</v>
      </c>
      <c r="K125" t="s">
        <v>275</v>
      </c>
      <c r="L125">
        <v>550850</v>
      </c>
      <c r="M125" t="s">
        <v>275</v>
      </c>
      <c r="N125">
        <v>550850</v>
      </c>
      <c r="O125" t="s">
        <v>275</v>
      </c>
      <c r="P125">
        <v>550850</v>
      </c>
      <c r="Q125" t="s">
        <v>275</v>
      </c>
      <c r="R125" s="9">
        <v>92085.864028722339</v>
      </c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15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>
        <f t="shared" si="2"/>
        <v>92085.864028722339</v>
      </c>
      <c r="BM125" s="9">
        <f t="shared" si="3"/>
        <v>92100</v>
      </c>
    </row>
    <row r="126" spans="1:65" x14ac:dyDescent="0.3">
      <c r="A126" t="s">
        <v>342</v>
      </c>
      <c r="B126" s="9">
        <v>964</v>
      </c>
      <c r="C126">
        <v>555801</v>
      </c>
      <c r="D126">
        <v>1</v>
      </c>
      <c r="E126">
        <v>0</v>
      </c>
      <c r="F126">
        <v>0</v>
      </c>
      <c r="G126">
        <v>0</v>
      </c>
      <c r="H126">
        <v>0</v>
      </c>
      <c r="I126" t="s">
        <v>151</v>
      </c>
      <c r="J126">
        <v>556394</v>
      </c>
      <c r="K126" t="s">
        <v>246</v>
      </c>
      <c r="L126">
        <v>555771</v>
      </c>
      <c r="M126" t="s">
        <v>247</v>
      </c>
      <c r="N126">
        <v>555771</v>
      </c>
      <c r="O126" t="s">
        <v>247</v>
      </c>
      <c r="P126">
        <v>555771</v>
      </c>
      <c r="Q126" t="s">
        <v>247</v>
      </c>
      <c r="R126" s="9">
        <v>227643.53037836589</v>
      </c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15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>
        <f t="shared" si="2"/>
        <v>227643.53037836589</v>
      </c>
      <c r="BM126" s="9">
        <f t="shared" si="3"/>
        <v>227600</v>
      </c>
    </row>
    <row r="127" spans="1:65" x14ac:dyDescent="0.3">
      <c r="A127" t="s">
        <v>342</v>
      </c>
      <c r="B127" s="9">
        <v>235</v>
      </c>
      <c r="C127">
        <v>548430</v>
      </c>
      <c r="D127">
        <v>1</v>
      </c>
      <c r="E127">
        <v>0</v>
      </c>
      <c r="F127">
        <v>0</v>
      </c>
      <c r="G127">
        <v>0</v>
      </c>
      <c r="H127">
        <v>0</v>
      </c>
      <c r="I127" t="s">
        <v>123</v>
      </c>
      <c r="J127">
        <v>568759</v>
      </c>
      <c r="K127" t="s">
        <v>343</v>
      </c>
      <c r="L127">
        <v>568759</v>
      </c>
      <c r="M127" t="s">
        <v>343</v>
      </c>
      <c r="N127">
        <v>568759</v>
      </c>
      <c r="O127" t="s">
        <v>343</v>
      </c>
      <c r="P127">
        <v>568759</v>
      </c>
      <c r="Q127" t="s">
        <v>343</v>
      </c>
      <c r="R127" s="9">
        <v>71941.662785630979</v>
      </c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15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>
        <f t="shared" si="2"/>
        <v>71941.662785630979</v>
      </c>
      <c r="BM127" s="9">
        <f t="shared" si="3"/>
        <v>71900</v>
      </c>
    </row>
    <row r="128" spans="1:65" x14ac:dyDescent="0.3">
      <c r="A128" t="s">
        <v>342</v>
      </c>
      <c r="B128" s="9">
        <v>159</v>
      </c>
      <c r="C128">
        <v>541095</v>
      </c>
      <c r="D128">
        <v>1</v>
      </c>
      <c r="E128">
        <v>0</v>
      </c>
      <c r="F128">
        <v>0</v>
      </c>
      <c r="G128">
        <v>0</v>
      </c>
      <c r="H128">
        <v>0</v>
      </c>
      <c r="I128" t="s">
        <v>151</v>
      </c>
      <c r="J128">
        <v>559725</v>
      </c>
      <c r="K128" t="s">
        <v>344</v>
      </c>
      <c r="L128">
        <v>560120</v>
      </c>
      <c r="M128" t="s">
        <v>345</v>
      </c>
      <c r="N128">
        <v>560120</v>
      </c>
      <c r="O128" t="s">
        <v>345</v>
      </c>
      <c r="P128">
        <v>559717</v>
      </c>
      <c r="Q128" t="s">
        <v>346</v>
      </c>
      <c r="R128" s="9">
        <v>71941.662785630979</v>
      </c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15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>
        <f t="shared" si="2"/>
        <v>71941.662785630979</v>
      </c>
      <c r="BM128" s="9">
        <f t="shared" si="3"/>
        <v>71900</v>
      </c>
    </row>
    <row r="129" spans="1:65" x14ac:dyDescent="0.3">
      <c r="A129" t="s">
        <v>342</v>
      </c>
      <c r="B129" s="9">
        <v>334</v>
      </c>
      <c r="C129">
        <v>574741</v>
      </c>
      <c r="D129">
        <v>1</v>
      </c>
      <c r="E129">
        <v>0</v>
      </c>
      <c r="F129">
        <v>0</v>
      </c>
      <c r="G129">
        <v>0</v>
      </c>
      <c r="H129">
        <v>0</v>
      </c>
      <c r="I129" t="s">
        <v>96</v>
      </c>
      <c r="J129">
        <v>555134</v>
      </c>
      <c r="K129" t="s">
        <v>187</v>
      </c>
      <c r="L129">
        <v>555134</v>
      </c>
      <c r="M129" t="s">
        <v>187</v>
      </c>
      <c r="N129">
        <v>555134</v>
      </c>
      <c r="O129" t="s">
        <v>187</v>
      </c>
      <c r="P129">
        <v>555134</v>
      </c>
      <c r="Q129" t="s">
        <v>187</v>
      </c>
      <c r="R129" s="9">
        <v>80008.751643555675</v>
      </c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15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>
        <f t="shared" si="2"/>
        <v>80008.751643555675</v>
      </c>
      <c r="BM129" s="9">
        <f t="shared" si="3"/>
        <v>80000</v>
      </c>
    </row>
    <row r="130" spans="1:65" x14ac:dyDescent="0.3">
      <c r="A130" t="s">
        <v>347</v>
      </c>
      <c r="B130" s="9">
        <v>626</v>
      </c>
      <c r="C130">
        <v>573884</v>
      </c>
      <c r="D130">
        <v>1</v>
      </c>
      <c r="E130">
        <v>0</v>
      </c>
      <c r="F130">
        <v>0</v>
      </c>
      <c r="G130">
        <v>0</v>
      </c>
      <c r="H130">
        <v>0</v>
      </c>
      <c r="I130" t="s">
        <v>90</v>
      </c>
      <c r="J130">
        <v>574341</v>
      </c>
      <c r="K130" t="s">
        <v>348</v>
      </c>
      <c r="L130">
        <v>574341</v>
      </c>
      <c r="M130" t="s">
        <v>348</v>
      </c>
      <c r="N130">
        <v>574341</v>
      </c>
      <c r="O130" t="s">
        <v>348</v>
      </c>
      <c r="P130">
        <v>573868</v>
      </c>
      <c r="Q130" t="s">
        <v>349</v>
      </c>
      <c r="R130" s="9">
        <v>148824.27924972991</v>
      </c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15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>
        <f t="shared" si="2"/>
        <v>148824.27924972991</v>
      </c>
      <c r="BM130" s="9">
        <f t="shared" si="3"/>
        <v>148800</v>
      </c>
    </row>
    <row r="131" spans="1:65" x14ac:dyDescent="0.3">
      <c r="A131" t="s">
        <v>350</v>
      </c>
      <c r="B131" s="9">
        <v>163</v>
      </c>
      <c r="C131">
        <v>529672</v>
      </c>
      <c r="D131">
        <v>1</v>
      </c>
      <c r="E131">
        <v>0</v>
      </c>
      <c r="F131">
        <v>0</v>
      </c>
      <c r="G131">
        <v>0</v>
      </c>
      <c r="H131">
        <v>0</v>
      </c>
      <c r="I131" t="s">
        <v>86</v>
      </c>
      <c r="J131">
        <v>541231</v>
      </c>
      <c r="K131" t="s">
        <v>351</v>
      </c>
      <c r="L131">
        <v>541231</v>
      </c>
      <c r="M131" t="s">
        <v>351</v>
      </c>
      <c r="N131">
        <v>541231</v>
      </c>
      <c r="O131" t="s">
        <v>351</v>
      </c>
      <c r="P131">
        <v>539911</v>
      </c>
      <c r="Q131" t="s">
        <v>352</v>
      </c>
      <c r="R131" s="9">
        <v>71941.662785630979</v>
      </c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15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>
        <f t="shared" si="2"/>
        <v>71941.662785630979</v>
      </c>
      <c r="BM131" s="9">
        <f t="shared" si="3"/>
        <v>71900</v>
      </c>
    </row>
    <row r="132" spans="1:65" x14ac:dyDescent="0.3">
      <c r="A132" t="s">
        <v>353</v>
      </c>
      <c r="B132" s="9">
        <v>350</v>
      </c>
      <c r="C132">
        <v>561398</v>
      </c>
      <c r="D132">
        <v>1</v>
      </c>
      <c r="E132">
        <v>0</v>
      </c>
      <c r="F132">
        <v>0</v>
      </c>
      <c r="G132">
        <v>0</v>
      </c>
      <c r="H132">
        <v>0</v>
      </c>
      <c r="I132" t="s">
        <v>104</v>
      </c>
      <c r="J132">
        <v>561495</v>
      </c>
      <c r="K132" t="s">
        <v>354</v>
      </c>
      <c r="L132">
        <v>561495</v>
      </c>
      <c r="M132" t="s">
        <v>354</v>
      </c>
      <c r="N132">
        <v>561495</v>
      </c>
      <c r="O132" t="s">
        <v>354</v>
      </c>
      <c r="P132">
        <v>561380</v>
      </c>
      <c r="Q132" t="s">
        <v>355</v>
      </c>
      <c r="R132" s="9">
        <v>83800.610169669671</v>
      </c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15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>
        <f t="shared" ref="BL132:BL195" si="4">SUMIF(R132:R132,"&lt;&gt;")+SUMIF(T132:T132,"&lt;&gt;")+SUMIF(V132:V132,"&lt;&gt;")+SUMIF(X132:X132,"&lt;&gt;")+SUMIF(Z132:Z132,"&lt;&gt;")+SUMIF(AB132:AB132,"&lt;&gt;")+SUMIF(AD132:AD132,"&lt;&gt;")+SUMIF(AF132:AF132,"&lt;&gt;")+SUMIF(AH132:AH132,"&lt;&gt;")+SUMIF(AJ132:AJ132,"&lt;&gt;")+SUMIF(AK132:AK132,"&lt;&gt;")+SUMIF(AM132:AM132,"&lt;&gt;")+SUMIF(AO132:AO132,"&lt;&gt;")+SUMIF(AQ132:AQ132,"&lt;&gt;")+SUMIF(AS132:AS132,"&lt;&gt;")+SUMIF(AU132:AU132,"&lt;&gt;")+SUMIF(AW132:AW132,"&lt;&gt;")+SUMIF(AY132:AY132,"&lt;&gt;")+SUMIF(BA132:BA132,"&lt;&gt;")+SUMIF(BC132:BC132,"&lt;&gt;")+SUMIF(BE132:BE132,"&lt;&gt;")+SUMIF(BG132:BG132,"&lt;&gt;")+SUMIF(BI132:BI132,"&lt;&gt;")+SUMIF(BK132:BK132,"&lt;&gt;")</f>
        <v>83800.610169669671</v>
      </c>
      <c r="BM132" s="9">
        <f t="shared" ref="BM132:BM195" si="5">ROUND(BL132/100,0)*100</f>
        <v>83800</v>
      </c>
    </row>
    <row r="133" spans="1:65" x14ac:dyDescent="0.3">
      <c r="A133" s="4" t="s">
        <v>356</v>
      </c>
      <c r="B133" s="9">
        <v>931</v>
      </c>
      <c r="C133">
        <v>560740</v>
      </c>
      <c r="D133">
        <v>1</v>
      </c>
      <c r="E133">
        <v>1</v>
      </c>
      <c r="F133">
        <v>1</v>
      </c>
      <c r="G133">
        <v>1</v>
      </c>
      <c r="H133">
        <v>0</v>
      </c>
      <c r="I133" t="s">
        <v>151</v>
      </c>
      <c r="J133">
        <v>560740</v>
      </c>
      <c r="K133" t="s">
        <v>356</v>
      </c>
      <c r="L133">
        <v>560740</v>
      </c>
      <c r="M133" t="s">
        <v>356</v>
      </c>
      <c r="N133">
        <v>560740</v>
      </c>
      <c r="O133" t="s">
        <v>356</v>
      </c>
      <c r="P133">
        <v>561215</v>
      </c>
      <c r="Q133" t="s">
        <v>307</v>
      </c>
      <c r="R133" s="9">
        <v>219981.88705843029</v>
      </c>
      <c r="S133" s="9">
        <f>SUMIFS($B:$B,$J:$J,$C133)</f>
        <v>2615</v>
      </c>
      <c r="T133" s="9">
        <v>142229.04003720451</v>
      </c>
      <c r="U133" s="9">
        <v>0</v>
      </c>
      <c r="V133" s="9">
        <f>U133*768</f>
        <v>0</v>
      </c>
      <c r="W133" s="9">
        <v>14</v>
      </c>
      <c r="X133" s="9">
        <f>W133*3072</f>
        <v>43008</v>
      </c>
      <c r="Y133" s="9">
        <v>9</v>
      </c>
      <c r="Z133" s="9">
        <f>Y133*1024</f>
        <v>9216</v>
      </c>
      <c r="AA133" s="9">
        <v>1</v>
      </c>
      <c r="AB133" s="9">
        <f>AA133*256</f>
        <v>256</v>
      </c>
      <c r="AC133" s="9">
        <f>SUMIFS($B:$B,$L:$L,$C133)</f>
        <v>2615</v>
      </c>
      <c r="AD133" s="9">
        <v>328392.17864108179</v>
      </c>
      <c r="AE133" s="9"/>
      <c r="AF133" s="9"/>
      <c r="AG133" s="9">
        <f>SUMIFS($B:$B,$N:$N,$C133)</f>
        <v>2615</v>
      </c>
      <c r="AH133" s="9">
        <v>296528.23120697611</v>
      </c>
      <c r="AI133" s="9"/>
      <c r="AJ133" s="9"/>
      <c r="AK133" s="9"/>
      <c r="AL133" s="9"/>
      <c r="AM133" s="9"/>
      <c r="AN133" s="9"/>
      <c r="AO133" s="9"/>
      <c r="AP133" s="9"/>
      <c r="AQ133" s="15"/>
      <c r="AR133" s="9">
        <v>1</v>
      </c>
      <c r="AS133" s="9">
        <f>AR133*30500</f>
        <v>30500</v>
      </c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>
        <f t="shared" si="4"/>
        <v>1070111.3369436928</v>
      </c>
      <c r="BM133" s="9">
        <f t="shared" si="5"/>
        <v>1070100</v>
      </c>
    </row>
    <row r="134" spans="1:65" x14ac:dyDescent="0.3">
      <c r="A134" t="s">
        <v>357</v>
      </c>
      <c r="B134" s="9">
        <v>226</v>
      </c>
      <c r="C134">
        <v>593745</v>
      </c>
      <c r="D134">
        <v>1</v>
      </c>
      <c r="E134">
        <v>0</v>
      </c>
      <c r="F134">
        <v>0</v>
      </c>
      <c r="G134">
        <v>0</v>
      </c>
      <c r="H134">
        <v>0</v>
      </c>
      <c r="I134" t="s">
        <v>81</v>
      </c>
      <c r="J134">
        <v>593711</v>
      </c>
      <c r="K134" t="s">
        <v>185</v>
      </c>
      <c r="L134">
        <v>593711</v>
      </c>
      <c r="M134" t="s">
        <v>185</v>
      </c>
      <c r="N134">
        <v>593711</v>
      </c>
      <c r="O134" t="s">
        <v>185</v>
      </c>
      <c r="P134">
        <v>593711</v>
      </c>
      <c r="Q134" t="s">
        <v>185</v>
      </c>
      <c r="R134" s="9">
        <v>71941.662785630979</v>
      </c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15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>
        <f t="shared" si="4"/>
        <v>71941.662785630979</v>
      </c>
      <c r="BM134" s="9">
        <f t="shared" si="5"/>
        <v>71900</v>
      </c>
    </row>
    <row r="135" spans="1:65" x14ac:dyDescent="0.3">
      <c r="A135" t="s">
        <v>358</v>
      </c>
      <c r="B135" s="9">
        <v>537</v>
      </c>
      <c r="C135">
        <v>588326</v>
      </c>
      <c r="D135">
        <v>1</v>
      </c>
      <c r="E135">
        <v>0</v>
      </c>
      <c r="F135">
        <v>0</v>
      </c>
      <c r="G135">
        <v>0</v>
      </c>
      <c r="H135">
        <v>0</v>
      </c>
      <c r="I135" t="s">
        <v>135</v>
      </c>
      <c r="J135">
        <v>588296</v>
      </c>
      <c r="K135" t="s">
        <v>199</v>
      </c>
      <c r="L135">
        <v>588296</v>
      </c>
      <c r="M135" t="s">
        <v>199</v>
      </c>
      <c r="N135">
        <v>588296</v>
      </c>
      <c r="O135" t="s">
        <v>199</v>
      </c>
      <c r="P135">
        <v>588296</v>
      </c>
      <c r="Q135" t="s">
        <v>199</v>
      </c>
      <c r="R135" s="9">
        <v>127930.04765215921</v>
      </c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15"/>
      <c r="AR135" s="9">
        <v>1</v>
      </c>
      <c r="AS135" s="9">
        <f>AR135*30500</f>
        <v>30500</v>
      </c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>
        <f t="shared" si="4"/>
        <v>158430.04765215921</v>
      </c>
      <c r="BM135" s="9">
        <f t="shared" si="5"/>
        <v>158400</v>
      </c>
    </row>
    <row r="136" spans="1:65" x14ac:dyDescent="0.3">
      <c r="A136" s="3" t="s">
        <v>359</v>
      </c>
      <c r="B136" s="9">
        <v>987</v>
      </c>
      <c r="C136">
        <v>535478</v>
      </c>
      <c r="D136">
        <v>1</v>
      </c>
      <c r="E136">
        <v>1</v>
      </c>
      <c r="F136">
        <v>1</v>
      </c>
      <c r="G136">
        <v>0</v>
      </c>
      <c r="H136">
        <v>0</v>
      </c>
      <c r="I136" t="s">
        <v>86</v>
      </c>
      <c r="J136">
        <v>535478</v>
      </c>
      <c r="K136" t="s">
        <v>359</v>
      </c>
      <c r="L136">
        <v>535478</v>
      </c>
      <c r="M136" t="s">
        <v>359</v>
      </c>
      <c r="N136">
        <v>535419</v>
      </c>
      <c r="O136" t="s">
        <v>170</v>
      </c>
      <c r="P136">
        <v>535419</v>
      </c>
      <c r="Q136" t="s">
        <v>170</v>
      </c>
      <c r="R136" s="9">
        <v>232979.46475208091</v>
      </c>
      <c r="S136" s="9">
        <f>SUMIFS($B:$B,$J:$J,$C136)</f>
        <v>2693</v>
      </c>
      <c r="T136" s="9">
        <v>146460.66930230131</v>
      </c>
      <c r="U136" s="9">
        <v>0</v>
      </c>
      <c r="V136" s="9">
        <f>U136*768</f>
        <v>0</v>
      </c>
      <c r="W136" s="9">
        <v>39</v>
      </c>
      <c r="X136" s="9">
        <f>W136*3072</f>
        <v>119808</v>
      </c>
      <c r="Y136" s="9">
        <v>19</v>
      </c>
      <c r="Z136" s="9">
        <f>Y136*1024</f>
        <v>19456</v>
      </c>
      <c r="AA136" s="9">
        <v>3</v>
      </c>
      <c r="AB136" s="9">
        <f>AA136*256</f>
        <v>768</v>
      </c>
      <c r="AC136" s="9">
        <f>SUMIFS($B:$B,$L:$L,$C136)</f>
        <v>2693</v>
      </c>
      <c r="AD136" s="9">
        <v>338122.17074648256</v>
      </c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15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>
        <f t="shared" si="4"/>
        <v>857594.30480086477</v>
      </c>
      <c r="BM136" s="9">
        <f t="shared" si="5"/>
        <v>857600</v>
      </c>
    </row>
    <row r="137" spans="1:65" x14ac:dyDescent="0.3">
      <c r="A137" t="s">
        <v>360</v>
      </c>
      <c r="B137" s="9">
        <v>186</v>
      </c>
      <c r="C137">
        <v>512401</v>
      </c>
      <c r="D137">
        <v>1</v>
      </c>
      <c r="E137">
        <v>0</v>
      </c>
      <c r="F137">
        <v>0</v>
      </c>
      <c r="G137">
        <v>0</v>
      </c>
      <c r="H137">
        <v>0</v>
      </c>
      <c r="I137" t="s">
        <v>111</v>
      </c>
      <c r="J137">
        <v>511382</v>
      </c>
      <c r="K137" t="s">
        <v>311</v>
      </c>
      <c r="L137">
        <v>513229</v>
      </c>
      <c r="M137" t="s">
        <v>361</v>
      </c>
      <c r="N137">
        <v>511382</v>
      </c>
      <c r="O137" t="s">
        <v>311</v>
      </c>
      <c r="P137">
        <v>511382</v>
      </c>
      <c r="Q137" t="s">
        <v>311</v>
      </c>
      <c r="R137" s="9">
        <v>71941.662785630979</v>
      </c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15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>
        <f t="shared" si="4"/>
        <v>71941.662785630979</v>
      </c>
      <c r="BM137" s="9">
        <f t="shared" si="5"/>
        <v>71900</v>
      </c>
    </row>
    <row r="138" spans="1:65" x14ac:dyDescent="0.3">
      <c r="A138" t="s">
        <v>362</v>
      </c>
      <c r="B138" s="9">
        <v>661</v>
      </c>
      <c r="C138">
        <v>558656</v>
      </c>
      <c r="D138">
        <v>1</v>
      </c>
      <c r="E138">
        <v>0</v>
      </c>
      <c r="F138">
        <v>0</v>
      </c>
      <c r="G138">
        <v>0</v>
      </c>
      <c r="H138">
        <v>0</v>
      </c>
      <c r="I138" t="s">
        <v>151</v>
      </c>
      <c r="J138">
        <v>559202</v>
      </c>
      <c r="K138" t="s">
        <v>363</v>
      </c>
      <c r="L138">
        <v>559202</v>
      </c>
      <c r="M138" t="s">
        <v>363</v>
      </c>
      <c r="N138">
        <v>559202</v>
      </c>
      <c r="O138" t="s">
        <v>363</v>
      </c>
      <c r="P138">
        <v>559075</v>
      </c>
      <c r="Q138" t="s">
        <v>364</v>
      </c>
      <c r="R138" s="9">
        <v>157023.84099877579</v>
      </c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15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>
        <f t="shared" si="4"/>
        <v>157023.84099877579</v>
      </c>
      <c r="BM138" s="9">
        <f t="shared" si="5"/>
        <v>157000</v>
      </c>
    </row>
    <row r="139" spans="1:65" x14ac:dyDescent="0.3">
      <c r="A139" t="s">
        <v>365</v>
      </c>
      <c r="B139" s="9">
        <v>279</v>
      </c>
      <c r="C139">
        <v>598020</v>
      </c>
      <c r="D139">
        <v>1</v>
      </c>
      <c r="E139">
        <v>0</v>
      </c>
      <c r="F139">
        <v>0</v>
      </c>
      <c r="G139">
        <v>0</v>
      </c>
      <c r="H139">
        <v>0</v>
      </c>
      <c r="I139" t="s">
        <v>94</v>
      </c>
      <c r="J139">
        <v>598747</v>
      </c>
      <c r="K139" t="s">
        <v>366</v>
      </c>
      <c r="L139">
        <v>598542</v>
      </c>
      <c r="M139" t="s">
        <v>367</v>
      </c>
      <c r="N139">
        <v>598143</v>
      </c>
      <c r="O139" t="s">
        <v>368</v>
      </c>
      <c r="P139">
        <v>598143</v>
      </c>
      <c r="Q139" t="s">
        <v>368</v>
      </c>
      <c r="R139" s="9">
        <v>71941.662785630979</v>
      </c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15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>
        <f t="shared" si="4"/>
        <v>71941.662785630979</v>
      </c>
      <c r="BM139" s="9">
        <f t="shared" si="5"/>
        <v>71900</v>
      </c>
    </row>
    <row r="140" spans="1:65" x14ac:dyDescent="0.3">
      <c r="A140" t="s">
        <v>365</v>
      </c>
      <c r="B140" s="9">
        <v>957</v>
      </c>
      <c r="C140">
        <v>563901</v>
      </c>
      <c r="D140">
        <v>1</v>
      </c>
      <c r="E140">
        <v>0</v>
      </c>
      <c r="F140">
        <v>0</v>
      </c>
      <c r="G140">
        <v>0</v>
      </c>
      <c r="H140">
        <v>0</v>
      </c>
      <c r="I140" t="s">
        <v>104</v>
      </c>
      <c r="J140">
        <v>563960</v>
      </c>
      <c r="K140" t="s">
        <v>369</v>
      </c>
      <c r="L140">
        <v>563960</v>
      </c>
      <c r="M140" t="s">
        <v>369</v>
      </c>
      <c r="N140">
        <v>563960</v>
      </c>
      <c r="O140" t="s">
        <v>369</v>
      </c>
      <c r="P140">
        <v>563889</v>
      </c>
      <c r="Q140" t="s">
        <v>370</v>
      </c>
      <c r="R140" s="9">
        <v>226018.90158072161</v>
      </c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15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>
        <f t="shared" si="4"/>
        <v>226018.90158072161</v>
      </c>
      <c r="BM140" s="9">
        <f t="shared" si="5"/>
        <v>226000</v>
      </c>
    </row>
    <row r="141" spans="1:65" x14ac:dyDescent="0.3">
      <c r="A141" t="s">
        <v>371</v>
      </c>
      <c r="B141" s="9">
        <v>121</v>
      </c>
      <c r="C141">
        <v>565750</v>
      </c>
      <c r="D141">
        <v>1</v>
      </c>
      <c r="E141">
        <v>0</v>
      </c>
      <c r="F141">
        <v>0</v>
      </c>
      <c r="G141">
        <v>0</v>
      </c>
      <c r="H141">
        <v>0</v>
      </c>
      <c r="I141" t="s">
        <v>86</v>
      </c>
      <c r="J141">
        <v>536326</v>
      </c>
      <c r="K141" t="s">
        <v>372</v>
      </c>
      <c r="L141">
        <v>536326</v>
      </c>
      <c r="M141" t="s">
        <v>372</v>
      </c>
      <c r="N141">
        <v>536326</v>
      </c>
      <c r="O141" t="s">
        <v>372</v>
      </c>
      <c r="P141">
        <v>536326</v>
      </c>
      <c r="Q141" t="s">
        <v>372</v>
      </c>
      <c r="R141" s="9">
        <v>71941.662785630979</v>
      </c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15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>
        <f t="shared" si="4"/>
        <v>71941.662785630979</v>
      </c>
      <c r="BM141" s="9">
        <f t="shared" si="5"/>
        <v>71900</v>
      </c>
    </row>
    <row r="142" spans="1:65" x14ac:dyDescent="0.3">
      <c r="A142" t="s">
        <v>373</v>
      </c>
      <c r="B142" s="9">
        <v>1166</v>
      </c>
      <c r="C142">
        <v>500623</v>
      </c>
      <c r="D142">
        <v>1</v>
      </c>
      <c r="E142">
        <v>0</v>
      </c>
      <c r="F142">
        <v>0</v>
      </c>
      <c r="G142">
        <v>0</v>
      </c>
      <c r="H142">
        <v>0</v>
      </c>
      <c r="I142" t="s">
        <v>111</v>
      </c>
      <c r="J142">
        <v>503444</v>
      </c>
      <c r="K142" t="s">
        <v>374</v>
      </c>
      <c r="L142">
        <v>503444</v>
      </c>
      <c r="M142" t="s">
        <v>374</v>
      </c>
      <c r="N142">
        <v>503444</v>
      </c>
      <c r="O142" t="s">
        <v>374</v>
      </c>
      <c r="P142">
        <v>503444</v>
      </c>
      <c r="Q142" t="s">
        <v>374</v>
      </c>
      <c r="R142" s="9">
        <v>274399.32750369789</v>
      </c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15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>
        <f t="shared" si="4"/>
        <v>274399.32750369789</v>
      </c>
      <c r="BM142" s="9">
        <f t="shared" si="5"/>
        <v>274400</v>
      </c>
    </row>
    <row r="143" spans="1:65" x14ac:dyDescent="0.3">
      <c r="A143" s="2" t="s">
        <v>375</v>
      </c>
      <c r="B143" s="9">
        <v>1366</v>
      </c>
      <c r="C143">
        <v>579068</v>
      </c>
      <c r="D143">
        <v>1</v>
      </c>
      <c r="E143">
        <v>1</v>
      </c>
      <c r="F143">
        <v>0</v>
      </c>
      <c r="G143">
        <v>0</v>
      </c>
      <c r="H143">
        <v>0</v>
      </c>
      <c r="I143" t="s">
        <v>90</v>
      </c>
      <c r="J143">
        <v>579068</v>
      </c>
      <c r="K143" t="s">
        <v>375</v>
      </c>
      <c r="L143">
        <v>579203</v>
      </c>
      <c r="M143" t="s">
        <v>376</v>
      </c>
      <c r="N143">
        <v>579203</v>
      </c>
      <c r="O143" t="s">
        <v>376</v>
      </c>
      <c r="P143">
        <v>579203</v>
      </c>
      <c r="Q143" t="s">
        <v>376</v>
      </c>
      <c r="R143" s="9">
        <v>320467.19566848013</v>
      </c>
      <c r="S143" s="9">
        <f>SUMIFS($B:$B,$J:$J,$C143)</f>
        <v>3036</v>
      </c>
      <c r="T143" s="9">
        <v>165063.5828762106</v>
      </c>
      <c r="U143" s="9">
        <v>0</v>
      </c>
      <c r="V143" s="9">
        <f>U143*768</f>
        <v>0</v>
      </c>
      <c r="W143" s="9">
        <v>9</v>
      </c>
      <c r="X143" s="9">
        <f>W143*3072</f>
        <v>27648</v>
      </c>
      <c r="Y143" s="9">
        <v>6</v>
      </c>
      <c r="Z143" s="9">
        <f>Y143*1024</f>
        <v>6144</v>
      </c>
      <c r="AA143" s="9">
        <v>3</v>
      </c>
      <c r="AB143" s="9">
        <f>AA143*256</f>
        <v>768</v>
      </c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15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>
        <f t="shared" si="4"/>
        <v>520090.77854469069</v>
      </c>
      <c r="BM143" s="9">
        <f t="shared" si="5"/>
        <v>520100</v>
      </c>
    </row>
    <row r="144" spans="1:65" x14ac:dyDescent="0.3">
      <c r="A144" t="s">
        <v>377</v>
      </c>
      <c r="B144" s="9">
        <v>336</v>
      </c>
      <c r="C144">
        <v>525227</v>
      </c>
      <c r="D144">
        <v>1</v>
      </c>
      <c r="E144">
        <v>0</v>
      </c>
      <c r="F144">
        <v>0</v>
      </c>
      <c r="G144">
        <v>0</v>
      </c>
      <c r="H144">
        <v>0</v>
      </c>
      <c r="I144" t="s">
        <v>111</v>
      </c>
      <c r="J144">
        <v>536148</v>
      </c>
      <c r="K144" t="s">
        <v>320</v>
      </c>
      <c r="L144">
        <v>536148</v>
      </c>
      <c r="M144" t="s">
        <v>320</v>
      </c>
      <c r="N144">
        <v>536148</v>
      </c>
      <c r="O144" t="s">
        <v>320</v>
      </c>
      <c r="P144">
        <v>536385</v>
      </c>
      <c r="Q144" t="s">
        <v>270</v>
      </c>
      <c r="R144" s="9">
        <v>80482.885651683697</v>
      </c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15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>
        <f t="shared" si="4"/>
        <v>80482.885651683697</v>
      </c>
      <c r="BM144" s="9">
        <f t="shared" si="5"/>
        <v>80500</v>
      </c>
    </row>
    <row r="145" spans="1:65" x14ac:dyDescent="0.3">
      <c r="A145" t="s">
        <v>378</v>
      </c>
      <c r="B145" s="9">
        <v>225</v>
      </c>
      <c r="C145">
        <v>597198</v>
      </c>
      <c r="D145">
        <v>1</v>
      </c>
      <c r="E145">
        <v>0</v>
      </c>
      <c r="F145">
        <v>0</v>
      </c>
      <c r="G145">
        <v>0</v>
      </c>
      <c r="H145">
        <v>0</v>
      </c>
      <c r="I145" t="s">
        <v>94</v>
      </c>
      <c r="J145">
        <v>597317</v>
      </c>
      <c r="K145" t="s">
        <v>379</v>
      </c>
      <c r="L145">
        <v>597180</v>
      </c>
      <c r="M145" t="s">
        <v>116</v>
      </c>
      <c r="N145">
        <v>597180</v>
      </c>
      <c r="O145" t="s">
        <v>116</v>
      </c>
      <c r="P145">
        <v>597180</v>
      </c>
      <c r="Q145" t="s">
        <v>116</v>
      </c>
      <c r="R145" s="9">
        <v>71941.662785630979</v>
      </c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15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>
        <f t="shared" si="4"/>
        <v>71941.662785630979</v>
      </c>
      <c r="BM145" s="9">
        <f t="shared" si="5"/>
        <v>71900</v>
      </c>
    </row>
    <row r="146" spans="1:65" x14ac:dyDescent="0.3">
      <c r="A146" t="s">
        <v>380</v>
      </c>
      <c r="B146" s="9">
        <v>594</v>
      </c>
      <c r="C146">
        <v>533971</v>
      </c>
      <c r="D146">
        <v>1</v>
      </c>
      <c r="E146">
        <v>0</v>
      </c>
      <c r="F146">
        <v>0</v>
      </c>
      <c r="G146">
        <v>0</v>
      </c>
      <c r="H146">
        <v>0</v>
      </c>
      <c r="I146" t="s">
        <v>86</v>
      </c>
      <c r="J146">
        <v>534005</v>
      </c>
      <c r="K146" t="s">
        <v>88</v>
      </c>
      <c r="L146">
        <v>534005</v>
      </c>
      <c r="M146" t="s">
        <v>88</v>
      </c>
      <c r="N146">
        <v>534005</v>
      </c>
      <c r="O146" t="s">
        <v>88</v>
      </c>
      <c r="P146">
        <v>534005</v>
      </c>
      <c r="Q146" t="s">
        <v>88</v>
      </c>
      <c r="R146" s="9">
        <v>141319.14965281141</v>
      </c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15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>
        <f t="shared" si="4"/>
        <v>141319.14965281141</v>
      </c>
      <c r="BM146" s="9">
        <f t="shared" si="5"/>
        <v>141300</v>
      </c>
    </row>
    <row r="147" spans="1:65" x14ac:dyDescent="0.3">
      <c r="A147" t="s">
        <v>381</v>
      </c>
      <c r="B147" s="9">
        <v>167</v>
      </c>
      <c r="C147">
        <v>579076</v>
      </c>
      <c r="D147">
        <v>1</v>
      </c>
      <c r="E147">
        <v>0</v>
      </c>
      <c r="F147">
        <v>0</v>
      </c>
      <c r="G147">
        <v>0</v>
      </c>
      <c r="H147">
        <v>0</v>
      </c>
      <c r="I147" t="s">
        <v>90</v>
      </c>
      <c r="J147">
        <v>579190</v>
      </c>
      <c r="K147" t="s">
        <v>382</v>
      </c>
      <c r="L147">
        <v>579203</v>
      </c>
      <c r="M147" t="s">
        <v>376</v>
      </c>
      <c r="N147">
        <v>579203</v>
      </c>
      <c r="O147" t="s">
        <v>376</v>
      </c>
      <c r="P147">
        <v>579203</v>
      </c>
      <c r="Q147" t="s">
        <v>376</v>
      </c>
      <c r="R147" s="9">
        <v>71941.662785630979</v>
      </c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15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>
        <f t="shared" si="4"/>
        <v>71941.662785630979</v>
      </c>
      <c r="BM147" s="9">
        <f t="shared" si="5"/>
        <v>71900</v>
      </c>
    </row>
    <row r="148" spans="1:65" x14ac:dyDescent="0.3">
      <c r="A148" t="s">
        <v>383</v>
      </c>
      <c r="B148" s="9">
        <v>255</v>
      </c>
      <c r="C148">
        <v>562980</v>
      </c>
      <c r="D148">
        <v>1</v>
      </c>
      <c r="E148">
        <v>0</v>
      </c>
      <c r="F148">
        <v>0</v>
      </c>
      <c r="G148">
        <v>0</v>
      </c>
      <c r="H148">
        <v>0</v>
      </c>
      <c r="I148" t="s">
        <v>131</v>
      </c>
      <c r="J148">
        <v>562971</v>
      </c>
      <c r="K148" t="s">
        <v>384</v>
      </c>
      <c r="L148">
        <v>562971</v>
      </c>
      <c r="M148" t="s">
        <v>384</v>
      </c>
      <c r="N148">
        <v>562971</v>
      </c>
      <c r="O148" t="s">
        <v>384</v>
      </c>
      <c r="P148">
        <v>562971</v>
      </c>
      <c r="Q148" t="s">
        <v>384</v>
      </c>
      <c r="R148" s="9">
        <v>71941.662785630979</v>
      </c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15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>
        <f t="shared" si="4"/>
        <v>71941.662785630979</v>
      </c>
      <c r="BM148" s="9">
        <f t="shared" si="5"/>
        <v>71900</v>
      </c>
    </row>
    <row r="149" spans="1:65" x14ac:dyDescent="0.3">
      <c r="A149" t="s">
        <v>385</v>
      </c>
      <c r="B149" s="9">
        <v>213</v>
      </c>
      <c r="C149">
        <v>535125</v>
      </c>
      <c r="D149">
        <v>1</v>
      </c>
      <c r="E149">
        <v>0</v>
      </c>
      <c r="F149">
        <v>0</v>
      </c>
      <c r="G149">
        <v>0</v>
      </c>
      <c r="H149">
        <v>0</v>
      </c>
      <c r="I149" t="s">
        <v>86</v>
      </c>
      <c r="J149">
        <v>532819</v>
      </c>
      <c r="K149" t="s">
        <v>327</v>
      </c>
      <c r="L149">
        <v>532819</v>
      </c>
      <c r="M149" t="s">
        <v>327</v>
      </c>
      <c r="N149">
        <v>532819</v>
      </c>
      <c r="O149" t="s">
        <v>327</v>
      </c>
      <c r="P149">
        <v>532819</v>
      </c>
      <c r="Q149" t="s">
        <v>327</v>
      </c>
      <c r="R149" s="9">
        <v>71941.662785630979</v>
      </c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15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>
        <f t="shared" si="4"/>
        <v>71941.662785630979</v>
      </c>
      <c r="BM149" s="9">
        <f t="shared" si="5"/>
        <v>71900</v>
      </c>
    </row>
    <row r="150" spans="1:65" x14ac:dyDescent="0.3">
      <c r="A150" s="5" t="s">
        <v>386</v>
      </c>
      <c r="B150" s="9">
        <v>14497</v>
      </c>
      <c r="C150">
        <v>567451</v>
      </c>
      <c r="D150">
        <v>1</v>
      </c>
      <c r="E150">
        <v>1</v>
      </c>
      <c r="F150">
        <v>1</v>
      </c>
      <c r="G150">
        <v>1</v>
      </c>
      <c r="H150">
        <v>1</v>
      </c>
      <c r="I150" t="s">
        <v>131</v>
      </c>
      <c r="J150">
        <v>567451</v>
      </c>
      <c r="K150" t="s">
        <v>386</v>
      </c>
      <c r="L150">
        <v>567451</v>
      </c>
      <c r="M150" t="s">
        <v>386</v>
      </c>
      <c r="N150">
        <v>567451</v>
      </c>
      <c r="O150" t="s">
        <v>386</v>
      </c>
      <c r="P150">
        <v>567451</v>
      </c>
      <c r="Q150" t="s">
        <v>386</v>
      </c>
      <c r="R150" s="9">
        <v>661360.04925364442</v>
      </c>
      <c r="S150" s="9">
        <f>SUMIFS($B:$B,$J:$J,$C150)</f>
        <v>18506</v>
      </c>
      <c r="T150" s="9">
        <v>400873.70249147981</v>
      </c>
      <c r="U150" s="9">
        <v>1</v>
      </c>
      <c r="V150" s="9">
        <f>U150*768</f>
        <v>768</v>
      </c>
      <c r="W150" s="9">
        <v>63</v>
      </c>
      <c r="X150" s="9">
        <f>W150*3072</f>
        <v>193536</v>
      </c>
      <c r="Y150" s="9">
        <v>91</v>
      </c>
      <c r="Z150" s="9">
        <f>Y150*1024</f>
        <v>93184</v>
      </c>
      <c r="AA150" s="9">
        <v>40</v>
      </c>
      <c r="AB150" s="9">
        <f>AA150*256</f>
        <v>10240</v>
      </c>
      <c r="AC150" s="9">
        <f>SUMIFS($B:$B,$L:$L,$C150)</f>
        <v>18949</v>
      </c>
      <c r="AD150" s="9">
        <v>1187353.8098022609</v>
      </c>
      <c r="AE150" s="9">
        <f>SUMIFS($B:$B,$P:$P,$C150)</f>
        <v>19487</v>
      </c>
      <c r="AF150" s="9">
        <v>1146729.3178630811</v>
      </c>
      <c r="AG150" s="9">
        <f>SUMIFS($B:$B,$N:$N,$C150)</f>
        <v>19487</v>
      </c>
      <c r="AH150" s="9">
        <v>3362211.4219446038</v>
      </c>
      <c r="AI150" s="9">
        <f>SUMIFS($B:$B,$P:$P,$C150)</f>
        <v>19487</v>
      </c>
      <c r="AJ150" s="9">
        <v>12288124.52546501</v>
      </c>
      <c r="AK150" s="9"/>
      <c r="AL150" s="9">
        <v>2705</v>
      </c>
      <c r="AM150" s="9">
        <f>AL150*141</f>
        <v>381405</v>
      </c>
      <c r="AN150" s="9"/>
      <c r="AO150" s="9"/>
      <c r="AP150" s="9"/>
      <c r="AQ150" s="15"/>
      <c r="AR150" s="9">
        <v>10</v>
      </c>
      <c r="AS150" s="9">
        <f>AR150*30500</f>
        <v>305000</v>
      </c>
      <c r="AT150" s="9">
        <v>98</v>
      </c>
      <c r="AU150" s="9">
        <f>AT150*2742</f>
        <v>268716</v>
      </c>
      <c r="AV150" s="9">
        <v>0</v>
      </c>
      <c r="AW150" s="9">
        <f>AV150*914</f>
        <v>0</v>
      </c>
      <c r="AX150" s="9">
        <v>783</v>
      </c>
      <c r="AY150" s="9">
        <f>AX150*141</f>
        <v>110403</v>
      </c>
      <c r="AZ150" s="9">
        <v>879</v>
      </c>
      <c r="BA150" s="9">
        <f>AZ150*343</f>
        <v>301497</v>
      </c>
      <c r="BB150" s="9">
        <v>1215</v>
      </c>
      <c r="BC150" s="9">
        <f>BB150*109</f>
        <v>132435</v>
      </c>
      <c r="BD150" s="9">
        <v>117</v>
      </c>
      <c r="BE150" s="9">
        <f>BD150*82</f>
        <v>9594</v>
      </c>
      <c r="BF150" s="9">
        <v>1272</v>
      </c>
      <c r="BG150" s="9">
        <f>BF150*328</f>
        <v>417216</v>
      </c>
      <c r="BH150" s="9">
        <v>135</v>
      </c>
      <c r="BI150" s="9">
        <f>BH150*410</f>
        <v>55350</v>
      </c>
      <c r="BJ150" s="9">
        <v>60</v>
      </c>
      <c r="BK150" s="9">
        <f>BJ150*219</f>
        <v>13140</v>
      </c>
      <c r="BL150" s="9">
        <f t="shared" si="4"/>
        <v>21339136.826820079</v>
      </c>
      <c r="BM150" s="9">
        <f t="shared" si="5"/>
        <v>21339100</v>
      </c>
    </row>
    <row r="151" spans="1:65" x14ac:dyDescent="0.3">
      <c r="A151" t="s">
        <v>387</v>
      </c>
      <c r="B151" s="9">
        <v>225</v>
      </c>
      <c r="C151">
        <v>530743</v>
      </c>
      <c r="D151">
        <v>1</v>
      </c>
      <c r="E151">
        <v>0</v>
      </c>
      <c r="F151">
        <v>0</v>
      </c>
      <c r="G151">
        <v>0</v>
      </c>
      <c r="H151">
        <v>0</v>
      </c>
      <c r="I151" t="s">
        <v>86</v>
      </c>
      <c r="J151">
        <v>530883</v>
      </c>
      <c r="K151" t="s">
        <v>319</v>
      </c>
      <c r="L151">
        <v>529621</v>
      </c>
      <c r="M151" t="s">
        <v>388</v>
      </c>
      <c r="N151">
        <v>530883</v>
      </c>
      <c r="O151" t="s">
        <v>319</v>
      </c>
      <c r="P151">
        <v>530883</v>
      </c>
      <c r="Q151" t="s">
        <v>319</v>
      </c>
      <c r="R151" s="9">
        <v>71941.662785630979</v>
      </c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15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>
        <f t="shared" si="4"/>
        <v>71941.662785630979</v>
      </c>
      <c r="BM151" s="9">
        <f t="shared" si="5"/>
        <v>71900</v>
      </c>
    </row>
    <row r="152" spans="1:65" x14ac:dyDescent="0.3">
      <c r="A152" t="s">
        <v>389</v>
      </c>
      <c r="B152" s="9">
        <v>606</v>
      </c>
      <c r="C152">
        <v>546984</v>
      </c>
      <c r="D152">
        <v>1</v>
      </c>
      <c r="E152">
        <v>0</v>
      </c>
      <c r="F152">
        <v>0</v>
      </c>
      <c r="G152">
        <v>0</v>
      </c>
      <c r="H152">
        <v>0</v>
      </c>
      <c r="I152" t="s">
        <v>94</v>
      </c>
      <c r="J152">
        <v>599247</v>
      </c>
      <c r="K152" t="s">
        <v>109</v>
      </c>
      <c r="L152">
        <v>599247</v>
      </c>
      <c r="M152" t="s">
        <v>109</v>
      </c>
      <c r="N152">
        <v>599247</v>
      </c>
      <c r="O152" t="s">
        <v>109</v>
      </c>
      <c r="P152">
        <v>599247</v>
      </c>
      <c r="Q152" t="s">
        <v>109</v>
      </c>
      <c r="R152" s="9">
        <v>144134.52708688771</v>
      </c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15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>
        <f t="shared" si="4"/>
        <v>144134.52708688771</v>
      </c>
      <c r="BM152" s="9">
        <f t="shared" si="5"/>
        <v>144100</v>
      </c>
    </row>
    <row r="153" spans="1:65" x14ac:dyDescent="0.3">
      <c r="A153" t="s">
        <v>389</v>
      </c>
      <c r="B153" s="9">
        <v>90</v>
      </c>
      <c r="C153">
        <v>530239</v>
      </c>
      <c r="D153">
        <v>1</v>
      </c>
      <c r="E153">
        <v>0</v>
      </c>
      <c r="F153">
        <v>0</v>
      </c>
      <c r="G153">
        <v>0</v>
      </c>
      <c r="H153">
        <v>0</v>
      </c>
      <c r="I153" t="s">
        <v>151</v>
      </c>
      <c r="J153">
        <v>559075</v>
      </c>
      <c r="K153" t="s">
        <v>364</v>
      </c>
      <c r="L153">
        <v>559075</v>
      </c>
      <c r="M153" t="s">
        <v>364</v>
      </c>
      <c r="N153">
        <v>559075</v>
      </c>
      <c r="O153" t="s">
        <v>364</v>
      </c>
      <c r="P153">
        <v>559075</v>
      </c>
      <c r="Q153" t="s">
        <v>364</v>
      </c>
      <c r="R153" s="9">
        <v>71941.662785630979</v>
      </c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15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>
        <f t="shared" si="4"/>
        <v>71941.662785630979</v>
      </c>
      <c r="BM153" s="9">
        <f t="shared" si="5"/>
        <v>71900</v>
      </c>
    </row>
    <row r="154" spans="1:65" x14ac:dyDescent="0.3">
      <c r="A154" s="5" t="s">
        <v>109</v>
      </c>
      <c r="B154" s="9">
        <v>7411</v>
      </c>
      <c r="C154">
        <v>599247</v>
      </c>
      <c r="D154">
        <v>1</v>
      </c>
      <c r="E154">
        <v>1</v>
      </c>
      <c r="F154">
        <v>1</v>
      </c>
      <c r="G154">
        <v>1</v>
      </c>
      <c r="H154">
        <v>1</v>
      </c>
      <c r="I154" t="s">
        <v>94</v>
      </c>
      <c r="J154">
        <v>599247</v>
      </c>
      <c r="K154" t="s">
        <v>109</v>
      </c>
      <c r="L154">
        <v>599247</v>
      </c>
      <c r="M154" t="s">
        <v>109</v>
      </c>
      <c r="N154">
        <v>599247</v>
      </c>
      <c r="O154" t="s">
        <v>109</v>
      </c>
      <c r="P154">
        <v>599247</v>
      </c>
      <c r="Q154" t="s">
        <v>109</v>
      </c>
      <c r="R154" s="9">
        <v>349499.38143609371</v>
      </c>
      <c r="S154" s="9">
        <f>SUMIFS($B:$B,$J:$J,$C154)</f>
        <v>13036</v>
      </c>
      <c r="T154" s="9">
        <v>297470.00860425981</v>
      </c>
      <c r="U154" s="9">
        <v>1</v>
      </c>
      <c r="V154" s="9">
        <f>U154*768</f>
        <v>768</v>
      </c>
      <c r="W154" s="9">
        <v>46</v>
      </c>
      <c r="X154" s="9">
        <f>W154*3072</f>
        <v>141312</v>
      </c>
      <c r="Y154" s="9">
        <v>190</v>
      </c>
      <c r="Z154" s="9">
        <f>Y154*1024</f>
        <v>194560</v>
      </c>
      <c r="AA154" s="9">
        <v>31</v>
      </c>
      <c r="AB154" s="9">
        <f>AA154*256</f>
        <v>7936</v>
      </c>
      <c r="AC154" s="9">
        <f>SUMIFS($B:$B,$L:$L,$C154)</f>
        <v>22904</v>
      </c>
      <c r="AD154" s="9">
        <v>1526807.712229972</v>
      </c>
      <c r="AE154" s="9">
        <f>SUMIFS($B:$B,$P:$P,$C154)</f>
        <v>25791</v>
      </c>
      <c r="AF154" s="9">
        <v>1610630.8559115541</v>
      </c>
      <c r="AG154" s="9">
        <f>SUMIFS($B:$B,$N:$N,$C154)</f>
        <v>14802</v>
      </c>
      <c r="AH154" s="9">
        <v>2623480.1261444208</v>
      </c>
      <c r="AI154" s="9">
        <f>SUMIFS($B:$B,$P:$P,$C154)</f>
        <v>25791</v>
      </c>
      <c r="AJ154" s="9">
        <v>15068177.145721851</v>
      </c>
      <c r="AK154" s="9"/>
      <c r="AL154" s="9">
        <v>3811</v>
      </c>
      <c r="AM154" s="9">
        <f>AL154*141</f>
        <v>537351</v>
      </c>
      <c r="AN154" s="9"/>
      <c r="AO154" s="9"/>
      <c r="AP154" s="9"/>
      <c r="AQ154" s="15"/>
      <c r="AR154" s="9">
        <v>7</v>
      </c>
      <c r="AS154" s="9">
        <f>AR154*30500</f>
        <v>213500</v>
      </c>
      <c r="AT154" s="9">
        <v>174</v>
      </c>
      <c r="AU154" s="9">
        <f>AT154*2742</f>
        <v>477108</v>
      </c>
      <c r="AV154" s="9">
        <v>0</v>
      </c>
      <c r="AW154" s="9">
        <f>AV154*914</f>
        <v>0</v>
      </c>
      <c r="AX154" s="9">
        <v>1180</v>
      </c>
      <c r="AY154" s="9">
        <f>AX154*141</f>
        <v>166380</v>
      </c>
      <c r="AZ154" s="9">
        <v>906</v>
      </c>
      <c r="BA154" s="9">
        <f>AZ154*343</f>
        <v>310758</v>
      </c>
      <c r="BB154" s="9">
        <v>579</v>
      </c>
      <c r="BC154" s="9">
        <f>BB154*109</f>
        <v>63111</v>
      </c>
      <c r="BD154" s="9">
        <v>21</v>
      </c>
      <c r="BE154" s="9">
        <f>BD154*82</f>
        <v>1722</v>
      </c>
      <c r="BF154" s="9">
        <v>728</v>
      </c>
      <c r="BG154" s="9">
        <f>BF154*328</f>
        <v>238784</v>
      </c>
      <c r="BH154" s="9">
        <v>22</v>
      </c>
      <c r="BI154" s="9">
        <f>BH154*410</f>
        <v>9020</v>
      </c>
      <c r="BJ154" s="9">
        <v>0</v>
      </c>
      <c r="BK154" s="9">
        <f>BJ154*219</f>
        <v>0</v>
      </c>
      <c r="BL154" s="9">
        <f t="shared" si="4"/>
        <v>23838375.23004815</v>
      </c>
      <c r="BM154" s="9">
        <f t="shared" si="5"/>
        <v>23838400</v>
      </c>
    </row>
    <row r="155" spans="1:65" x14ac:dyDescent="0.3">
      <c r="A155" s="3" t="s">
        <v>390</v>
      </c>
      <c r="B155" s="9">
        <v>1935</v>
      </c>
      <c r="C155">
        <v>592030</v>
      </c>
      <c r="D155">
        <v>1</v>
      </c>
      <c r="E155">
        <v>1</v>
      </c>
      <c r="F155">
        <v>1</v>
      </c>
      <c r="G155">
        <v>0</v>
      </c>
      <c r="H155">
        <v>0</v>
      </c>
      <c r="I155" t="s">
        <v>135</v>
      </c>
      <c r="J155">
        <v>592030</v>
      </c>
      <c r="K155" t="s">
        <v>390</v>
      </c>
      <c r="L155">
        <v>592030</v>
      </c>
      <c r="M155" t="s">
        <v>390</v>
      </c>
      <c r="N155">
        <v>592005</v>
      </c>
      <c r="O155" t="s">
        <v>136</v>
      </c>
      <c r="P155">
        <v>592005</v>
      </c>
      <c r="Q155" t="s">
        <v>136</v>
      </c>
      <c r="R155" s="9">
        <v>450458.01614605967</v>
      </c>
      <c r="S155" s="9">
        <f>SUMIFS($B:$B,$J:$J,$C155)</f>
        <v>5752</v>
      </c>
      <c r="T155" s="9">
        <v>312100.79783525289</v>
      </c>
      <c r="U155" s="9">
        <v>0</v>
      </c>
      <c r="V155" s="9">
        <f>U155*768</f>
        <v>0</v>
      </c>
      <c r="W155" s="9">
        <v>12</v>
      </c>
      <c r="X155" s="9">
        <f>W155*3072</f>
        <v>36864</v>
      </c>
      <c r="Y155" s="9">
        <v>20</v>
      </c>
      <c r="Z155" s="9">
        <f>Y155*1024</f>
        <v>20480</v>
      </c>
      <c r="AA155" s="9">
        <v>7</v>
      </c>
      <c r="AB155" s="9">
        <f>AA155*256</f>
        <v>1792</v>
      </c>
      <c r="AC155" s="9">
        <f>SUMIFS($B:$B,$L:$L,$C155)</f>
        <v>9189</v>
      </c>
      <c r="AD155" s="9">
        <v>1140947.0992609551</v>
      </c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15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>
        <f t="shared" si="4"/>
        <v>1962641.9132422677</v>
      </c>
      <c r="BM155" s="9">
        <f t="shared" si="5"/>
        <v>1962600</v>
      </c>
    </row>
    <row r="156" spans="1:65" x14ac:dyDescent="0.3">
      <c r="A156" s="3" t="s">
        <v>145</v>
      </c>
      <c r="B156" s="9">
        <v>3725</v>
      </c>
      <c r="C156">
        <v>582824</v>
      </c>
      <c r="D156">
        <v>1</v>
      </c>
      <c r="E156">
        <v>1</v>
      </c>
      <c r="F156">
        <v>1</v>
      </c>
      <c r="G156">
        <v>0</v>
      </c>
      <c r="H156">
        <v>0</v>
      </c>
      <c r="I156" t="s">
        <v>81</v>
      </c>
      <c r="J156">
        <v>582824</v>
      </c>
      <c r="K156" t="s">
        <v>145</v>
      </c>
      <c r="L156">
        <v>582824</v>
      </c>
      <c r="M156" t="s">
        <v>145</v>
      </c>
      <c r="N156">
        <v>583952</v>
      </c>
      <c r="O156" t="s">
        <v>146</v>
      </c>
      <c r="P156">
        <v>583952</v>
      </c>
      <c r="Q156" t="s">
        <v>146</v>
      </c>
      <c r="R156" s="9">
        <v>851255.37175347551</v>
      </c>
      <c r="S156" s="9">
        <f>SUMIFS($B:$B,$J:$J,$C156)</f>
        <v>10759</v>
      </c>
      <c r="T156" s="9">
        <v>582205.65540776704</v>
      </c>
      <c r="U156" s="9">
        <v>2</v>
      </c>
      <c r="V156" s="9">
        <f>U156*768</f>
        <v>1536</v>
      </c>
      <c r="W156" s="9">
        <v>20</v>
      </c>
      <c r="X156" s="9">
        <f>W156*3072</f>
        <v>61440</v>
      </c>
      <c r="Y156" s="9">
        <v>42</v>
      </c>
      <c r="Z156" s="9">
        <f>Y156*1024</f>
        <v>43008</v>
      </c>
      <c r="AA156" s="9">
        <v>17</v>
      </c>
      <c r="AB156" s="9">
        <f>AA156*256</f>
        <v>4352</v>
      </c>
      <c r="AC156" s="9">
        <f>SUMIFS($B:$B,$L:$L,$C156)</f>
        <v>8695</v>
      </c>
      <c r="AD156" s="9">
        <v>1080321.2598206687</v>
      </c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15"/>
      <c r="AR156" s="9">
        <v>2</v>
      </c>
      <c r="AS156" s="9">
        <f>AR156*30500</f>
        <v>61000</v>
      </c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>
        <f t="shared" si="4"/>
        <v>2685118.2869819114</v>
      </c>
      <c r="BM156" s="9">
        <f t="shared" si="5"/>
        <v>2685100</v>
      </c>
    </row>
    <row r="157" spans="1:65" x14ac:dyDescent="0.3">
      <c r="A157" t="s">
        <v>391</v>
      </c>
      <c r="B157" s="9">
        <v>513</v>
      </c>
      <c r="C157">
        <v>589276</v>
      </c>
      <c r="D157">
        <v>1</v>
      </c>
      <c r="E157">
        <v>0</v>
      </c>
      <c r="F157">
        <v>0</v>
      </c>
      <c r="G157">
        <v>0</v>
      </c>
      <c r="H157">
        <v>0</v>
      </c>
      <c r="I157" t="s">
        <v>111</v>
      </c>
      <c r="J157">
        <v>589632</v>
      </c>
      <c r="K157" t="s">
        <v>392</v>
      </c>
      <c r="L157">
        <v>589632</v>
      </c>
      <c r="M157" t="s">
        <v>392</v>
      </c>
      <c r="N157">
        <v>589250</v>
      </c>
      <c r="O157" t="s">
        <v>113</v>
      </c>
      <c r="P157">
        <v>589250</v>
      </c>
      <c r="Q157" t="s">
        <v>113</v>
      </c>
      <c r="R157" s="9">
        <v>122284.35507983751</v>
      </c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15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>
        <f t="shared" si="4"/>
        <v>122284.35507983751</v>
      </c>
      <c r="BM157" s="9">
        <f t="shared" si="5"/>
        <v>122300</v>
      </c>
    </row>
    <row r="158" spans="1:65" x14ac:dyDescent="0.3">
      <c r="A158" t="s">
        <v>393</v>
      </c>
      <c r="B158" s="9">
        <v>237</v>
      </c>
      <c r="C158">
        <v>552062</v>
      </c>
      <c r="D158">
        <v>1</v>
      </c>
      <c r="E158">
        <v>0</v>
      </c>
      <c r="F158">
        <v>0</v>
      </c>
      <c r="G158">
        <v>0</v>
      </c>
      <c r="H158">
        <v>0</v>
      </c>
      <c r="I158" t="s">
        <v>111</v>
      </c>
      <c r="J158">
        <v>502839</v>
      </c>
      <c r="K158" t="s">
        <v>394</v>
      </c>
      <c r="L158">
        <v>503444</v>
      </c>
      <c r="M158" t="s">
        <v>374</v>
      </c>
      <c r="N158">
        <v>503444</v>
      </c>
      <c r="O158" t="s">
        <v>374</v>
      </c>
      <c r="P158">
        <v>503444</v>
      </c>
      <c r="Q158" t="s">
        <v>374</v>
      </c>
      <c r="R158" s="9">
        <v>71941.662785630979</v>
      </c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15"/>
      <c r="AR158" s="9">
        <v>7</v>
      </c>
      <c r="AS158" s="9">
        <f>AR158*30500</f>
        <v>213500</v>
      </c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>
        <f t="shared" si="4"/>
        <v>285441.66278563096</v>
      </c>
      <c r="BM158" s="9">
        <f t="shared" si="5"/>
        <v>285400</v>
      </c>
    </row>
    <row r="159" spans="1:65" x14ac:dyDescent="0.3">
      <c r="A159" t="s">
        <v>393</v>
      </c>
      <c r="B159" s="9">
        <v>208</v>
      </c>
      <c r="C159">
        <v>550833</v>
      </c>
      <c r="D159">
        <v>1</v>
      </c>
      <c r="E159">
        <v>0</v>
      </c>
      <c r="F159">
        <v>0</v>
      </c>
      <c r="G159">
        <v>0</v>
      </c>
      <c r="H159">
        <v>0</v>
      </c>
      <c r="I159" t="s">
        <v>83</v>
      </c>
      <c r="J159">
        <v>550809</v>
      </c>
      <c r="K159" t="s">
        <v>214</v>
      </c>
      <c r="L159">
        <v>551953</v>
      </c>
      <c r="M159" t="s">
        <v>215</v>
      </c>
      <c r="N159">
        <v>551953</v>
      </c>
      <c r="O159" t="s">
        <v>215</v>
      </c>
      <c r="P159">
        <v>551953</v>
      </c>
      <c r="Q159" t="s">
        <v>215</v>
      </c>
      <c r="R159" s="9">
        <v>71941.662785630979</v>
      </c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15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>
        <f t="shared" si="4"/>
        <v>71941.662785630979</v>
      </c>
      <c r="BM159" s="9">
        <f t="shared" si="5"/>
        <v>71900</v>
      </c>
    </row>
    <row r="160" spans="1:65" x14ac:dyDescent="0.3">
      <c r="A160" t="s">
        <v>395</v>
      </c>
      <c r="B160" s="9">
        <v>118</v>
      </c>
      <c r="C160">
        <v>548901</v>
      </c>
      <c r="D160">
        <v>1</v>
      </c>
      <c r="E160">
        <v>0</v>
      </c>
      <c r="F160">
        <v>0</v>
      </c>
      <c r="G160">
        <v>0</v>
      </c>
      <c r="H160">
        <v>0</v>
      </c>
      <c r="I160" t="s">
        <v>90</v>
      </c>
      <c r="J160">
        <v>572926</v>
      </c>
      <c r="K160" t="s">
        <v>203</v>
      </c>
      <c r="L160">
        <v>572926</v>
      </c>
      <c r="M160" t="s">
        <v>203</v>
      </c>
      <c r="N160">
        <v>572926</v>
      </c>
      <c r="O160" t="s">
        <v>203</v>
      </c>
      <c r="P160">
        <v>572926</v>
      </c>
      <c r="Q160" t="s">
        <v>203</v>
      </c>
      <c r="R160" s="9">
        <v>71941.662785630979</v>
      </c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15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>
        <f t="shared" si="4"/>
        <v>71941.662785630979</v>
      </c>
      <c r="BM160" s="9">
        <f t="shared" si="5"/>
        <v>71900</v>
      </c>
    </row>
    <row r="161" spans="1:65" x14ac:dyDescent="0.3">
      <c r="A161" t="s">
        <v>396</v>
      </c>
      <c r="B161" s="9">
        <v>286</v>
      </c>
      <c r="C161">
        <v>586889</v>
      </c>
      <c r="D161">
        <v>1</v>
      </c>
      <c r="E161">
        <v>0</v>
      </c>
      <c r="F161">
        <v>0</v>
      </c>
      <c r="G161">
        <v>0</v>
      </c>
      <c r="H161">
        <v>0</v>
      </c>
      <c r="I161" t="s">
        <v>123</v>
      </c>
      <c r="J161">
        <v>586846</v>
      </c>
      <c r="K161" t="s">
        <v>129</v>
      </c>
      <c r="L161">
        <v>586846</v>
      </c>
      <c r="M161" t="s">
        <v>129</v>
      </c>
      <c r="N161">
        <v>586846</v>
      </c>
      <c r="O161" t="s">
        <v>129</v>
      </c>
      <c r="P161">
        <v>586846</v>
      </c>
      <c r="Q161" t="s">
        <v>129</v>
      </c>
      <c r="R161" s="9">
        <v>71941.662785630979</v>
      </c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15"/>
      <c r="AR161" s="9">
        <v>1</v>
      </c>
      <c r="AS161" s="9">
        <f>AR161*30500</f>
        <v>30500</v>
      </c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>
        <f t="shared" si="4"/>
        <v>102441.66278563098</v>
      </c>
      <c r="BM161" s="9">
        <f t="shared" si="5"/>
        <v>102400</v>
      </c>
    </row>
    <row r="162" spans="1:65" x14ac:dyDescent="0.3">
      <c r="A162" t="s">
        <v>397</v>
      </c>
      <c r="B162" s="9">
        <v>1094</v>
      </c>
      <c r="C162">
        <v>563919</v>
      </c>
      <c r="D162">
        <v>1</v>
      </c>
      <c r="E162">
        <v>0</v>
      </c>
      <c r="F162">
        <v>0</v>
      </c>
      <c r="G162">
        <v>0</v>
      </c>
      <c r="H162">
        <v>0</v>
      </c>
      <c r="I162" t="s">
        <v>104</v>
      </c>
      <c r="J162">
        <v>564117</v>
      </c>
      <c r="K162" t="s">
        <v>398</v>
      </c>
      <c r="L162">
        <v>564117</v>
      </c>
      <c r="M162" t="s">
        <v>398</v>
      </c>
      <c r="N162">
        <v>564117</v>
      </c>
      <c r="O162" t="s">
        <v>398</v>
      </c>
      <c r="P162">
        <v>563889</v>
      </c>
      <c r="Q162" t="s">
        <v>370</v>
      </c>
      <c r="R162" s="9">
        <v>257761.2412698871</v>
      </c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15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>
        <f t="shared" si="4"/>
        <v>257761.2412698871</v>
      </c>
      <c r="BM162" s="9">
        <f t="shared" si="5"/>
        <v>257800</v>
      </c>
    </row>
    <row r="163" spans="1:65" x14ac:dyDescent="0.3">
      <c r="A163" t="s">
        <v>399</v>
      </c>
      <c r="B163" s="9">
        <v>697</v>
      </c>
      <c r="C163">
        <v>546631</v>
      </c>
      <c r="D163">
        <v>1</v>
      </c>
      <c r="E163">
        <v>0</v>
      </c>
      <c r="F163">
        <v>0</v>
      </c>
      <c r="G163">
        <v>0</v>
      </c>
      <c r="H163">
        <v>0</v>
      </c>
      <c r="I163" t="s">
        <v>104</v>
      </c>
      <c r="J163">
        <v>564044</v>
      </c>
      <c r="K163" t="s">
        <v>400</v>
      </c>
      <c r="L163">
        <v>564044</v>
      </c>
      <c r="M163" t="s">
        <v>400</v>
      </c>
      <c r="N163">
        <v>564028</v>
      </c>
      <c r="O163" t="s">
        <v>401</v>
      </c>
      <c r="P163">
        <v>564028</v>
      </c>
      <c r="Q163" t="s">
        <v>401</v>
      </c>
      <c r="R163" s="9">
        <v>165447.9593315098</v>
      </c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15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>
        <f t="shared" si="4"/>
        <v>165447.9593315098</v>
      </c>
      <c r="BM163" s="9">
        <f t="shared" si="5"/>
        <v>165400</v>
      </c>
    </row>
    <row r="164" spans="1:65" x14ac:dyDescent="0.3">
      <c r="A164" t="s">
        <v>402</v>
      </c>
      <c r="B164" s="9">
        <v>796</v>
      </c>
      <c r="C164">
        <v>576107</v>
      </c>
      <c r="D164">
        <v>1</v>
      </c>
      <c r="E164">
        <v>0</v>
      </c>
      <c r="F164">
        <v>0</v>
      </c>
      <c r="G164">
        <v>0</v>
      </c>
      <c r="H164">
        <v>0</v>
      </c>
      <c r="I164" t="s">
        <v>90</v>
      </c>
      <c r="J164">
        <v>576808</v>
      </c>
      <c r="K164" t="s">
        <v>403</v>
      </c>
      <c r="L164">
        <v>576069</v>
      </c>
      <c r="M164" t="s">
        <v>196</v>
      </c>
      <c r="N164">
        <v>576069</v>
      </c>
      <c r="O164" t="s">
        <v>196</v>
      </c>
      <c r="P164">
        <v>576069</v>
      </c>
      <c r="Q164" t="s">
        <v>196</v>
      </c>
      <c r="R164" s="9">
        <v>188565.65878785861</v>
      </c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15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>
        <f t="shared" si="4"/>
        <v>188565.65878785861</v>
      </c>
      <c r="BM164" s="9">
        <f t="shared" si="5"/>
        <v>188600</v>
      </c>
    </row>
    <row r="165" spans="1:65" x14ac:dyDescent="0.3">
      <c r="A165" t="s">
        <v>404</v>
      </c>
      <c r="B165" s="9">
        <v>132</v>
      </c>
      <c r="C165">
        <v>578088</v>
      </c>
      <c r="D165">
        <v>1</v>
      </c>
      <c r="E165">
        <v>0</v>
      </c>
      <c r="F165">
        <v>0</v>
      </c>
      <c r="G165">
        <v>0</v>
      </c>
      <c r="H165">
        <v>0</v>
      </c>
      <c r="I165" t="s">
        <v>151</v>
      </c>
      <c r="J165">
        <v>556378</v>
      </c>
      <c r="K165" t="s">
        <v>405</v>
      </c>
      <c r="L165">
        <v>555771</v>
      </c>
      <c r="M165" t="s">
        <v>247</v>
      </c>
      <c r="N165">
        <v>555771</v>
      </c>
      <c r="O165" t="s">
        <v>247</v>
      </c>
      <c r="P165">
        <v>555771</v>
      </c>
      <c r="Q165" t="s">
        <v>247</v>
      </c>
      <c r="R165" s="9">
        <v>71941.662785630979</v>
      </c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15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>
        <f t="shared" si="4"/>
        <v>71941.662785630979</v>
      </c>
      <c r="BM165" s="9">
        <f t="shared" si="5"/>
        <v>71900</v>
      </c>
    </row>
    <row r="166" spans="1:65" x14ac:dyDescent="0.3">
      <c r="A166" t="s">
        <v>406</v>
      </c>
      <c r="B166" s="9">
        <v>185</v>
      </c>
      <c r="C166">
        <v>582832</v>
      </c>
      <c r="D166">
        <v>1</v>
      </c>
      <c r="E166">
        <v>0</v>
      </c>
      <c r="F166">
        <v>0</v>
      </c>
      <c r="G166">
        <v>0</v>
      </c>
      <c r="H166">
        <v>0</v>
      </c>
      <c r="I166" t="s">
        <v>81</v>
      </c>
      <c r="J166">
        <v>583588</v>
      </c>
      <c r="K166" t="s">
        <v>407</v>
      </c>
      <c r="L166">
        <v>583588</v>
      </c>
      <c r="M166" t="s">
        <v>407</v>
      </c>
      <c r="N166">
        <v>583120</v>
      </c>
      <c r="O166" t="s">
        <v>408</v>
      </c>
      <c r="P166">
        <v>583120</v>
      </c>
      <c r="Q166" t="s">
        <v>408</v>
      </c>
      <c r="R166" s="9">
        <v>71941.662785630979</v>
      </c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15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>
        <f t="shared" si="4"/>
        <v>71941.662785630979</v>
      </c>
      <c r="BM166" s="9">
        <f t="shared" si="5"/>
        <v>71900</v>
      </c>
    </row>
    <row r="167" spans="1:65" x14ac:dyDescent="0.3">
      <c r="A167" t="s">
        <v>409</v>
      </c>
      <c r="B167" s="9">
        <v>317</v>
      </c>
      <c r="C167">
        <v>589284</v>
      </c>
      <c r="D167">
        <v>1</v>
      </c>
      <c r="E167">
        <v>0</v>
      </c>
      <c r="F167">
        <v>0</v>
      </c>
      <c r="G167">
        <v>0</v>
      </c>
      <c r="H167">
        <v>0</v>
      </c>
      <c r="I167" t="s">
        <v>111</v>
      </c>
      <c r="J167">
        <v>589659</v>
      </c>
      <c r="K167" t="s">
        <v>410</v>
      </c>
      <c r="L167">
        <v>589250</v>
      </c>
      <c r="M167" t="s">
        <v>113</v>
      </c>
      <c r="N167">
        <v>589250</v>
      </c>
      <c r="O167" t="s">
        <v>113</v>
      </c>
      <c r="P167">
        <v>589250</v>
      </c>
      <c r="Q167" t="s">
        <v>113</v>
      </c>
      <c r="R167" s="9">
        <v>75976.832032674458</v>
      </c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15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>
        <f t="shared" si="4"/>
        <v>75976.832032674458</v>
      </c>
      <c r="BM167" s="9">
        <f t="shared" si="5"/>
        <v>76000</v>
      </c>
    </row>
    <row r="168" spans="1:65" x14ac:dyDescent="0.3">
      <c r="A168" t="s">
        <v>409</v>
      </c>
      <c r="B168" s="9">
        <v>695</v>
      </c>
      <c r="C168">
        <v>585076</v>
      </c>
      <c r="D168">
        <v>1</v>
      </c>
      <c r="E168">
        <v>0</v>
      </c>
      <c r="F168">
        <v>0</v>
      </c>
      <c r="G168">
        <v>0</v>
      </c>
      <c r="H168">
        <v>0</v>
      </c>
      <c r="I168" t="s">
        <v>135</v>
      </c>
      <c r="J168">
        <v>585459</v>
      </c>
      <c r="K168" t="s">
        <v>411</v>
      </c>
      <c r="L168">
        <v>585459</v>
      </c>
      <c r="M168" t="s">
        <v>411</v>
      </c>
      <c r="N168">
        <v>585459</v>
      </c>
      <c r="O168" t="s">
        <v>411</v>
      </c>
      <c r="P168">
        <v>585459</v>
      </c>
      <c r="Q168" t="s">
        <v>411</v>
      </c>
      <c r="R168" s="9">
        <v>164980.20650840149</v>
      </c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15"/>
      <c r="AR168" s="9">
        <v>1</v>
      </c>
      <c r="AS168" s="9">
        <f>AR168*30500</f>
        <v>30500</v>
      </c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>
        <f t="shared" si="4"/>
        <v>195480.20650840149</v>
      </c>
      <c r="BM168" s="9">
        <f t="shared" si="5"/>
        <v>195500</v>
      </c>
    </row>
    <row r="169" spans="1:65" x14ac:dyDescent="0.3">
      <c r="A169" t="s">
        <v>409</v>
      </c>
      <c r="B169" s="9">
        <v>76</v>
      </c>
      <c r="C169">
        <v>573949</v>
      </c>
      <c r="D169">
        <v>1</v>
      </c>
      <c r="E169">
        <v>0</v>
      </c>
      <c r="F169">
        <v>0</v>
      </c>
      <c r="G169">
        <v>0</v>
      </c>
      <c r="H169">
        <v>0</v>
      </c>
      <c r="I169" t="s">
        <v>96</v>
      </c>
      <c r="J169">
        <v>572161</v>
      </c>
      <c r="K169" t="s">
        <v>412</v>
      </c>
      <c r="L169">
        <v>572161</v>
      </c>
      <c r="M169" t="s">
        <v>412</v>
      </c>
      <c r="N169">
        <v>572411</v>
      </c>
      <c r="O169" t="s">
        <v>333</v>
      </c>
      <c r="P169">
        <v>571164</v>
      </c>
      <c r="Q169" t="s">
        <v>334</v>
      </c>
      <c r="R169" s="9">
        <v>71941.662785630979</v>
      </c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15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>
        <f t="shared" si="4"/>
        <v>71941.662785630979</v>
      </c>
      <c r="BM169" s="9">
        <f t="shared" si="5"/>
        <v>71900</v>
      </c>
    </row>
    <row r="170" spans="1:65" x14ac:dyDescent="0.3">
      <c r="A170" t="s">
        <v>409</v>
      </c>
      <c r="B170" s="9">
        <v>472</v>
      </c>
      <c r="C170">
        <v>572519</v>
      </c>
      <c r="D170">
        <v>1</v>
      </c>
      <c r="E170">
        <v>0</v>
      </c>
      <c r="F170">
        <v>0</v>
      </c>
      <c r="G170">
        <v>0</v>
      </c>
      <c r="H170">
        <v>0</v>
      </c>
      <c r="I170" t="s">
        <v>96</v>
      </c>
      <c r="J170">
        <v>578193</v>
      </c>
      <c r="K170" t="s">
        <v>272</v>
      </c>
      <c r="L170">
        <v>578193</v>
      </c>
      <c r="M170" t="s">
        <v>272</v>
      </c>
      <c r="N170">
        <v>578193</v>
      </c>
      <c r="O170" t="s">
        <v>272</v>
      </c>
      <c r="P170">
        <v>578444</v>
      </c>
      <c r="Q170" t="s">
        <v>273</v>
      </c>
      <c r="R170" s="9">
        <v>112627.95178460301</v>
      </c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15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>
        <f t="shared" si="4"/>
        <v>112627.95178460301</v>
      </c>
      <c r="BM170" s="9">
        <f t="shared" si="5"/>
        <v>112600</v>
      </c>
    </row>
    <row r="171" spans="1:65" x14ac:dyDescent="0.3">
      <c r="A171" t="s">
        <v>413</v>
      </c>
      <c r="B171" s="9">
        <v>257</v>
      </c>
      <c r="C171">
        <v>590312</v>
      </c>
      <c r="D171">
        <v>1</v>
      </c>
      <c r="E171">
        <v>0</v>
      </c>
      <c r="F171">
        <v>0</v>
      </c>
      <c r="G171">
        <v>0</v>
      </c>
      <c r="H171">
        <v>0</v>
      </c>
      <c r="I171" t="s">
        <v>123</v>
      </c>
      <c r="J171">
        <v>590673</v>
      </c>
      <c r="K171" t="s">
        <v>162</v>
      </c>
      <c r="L171">
        <v>590673</v>
      </c>
      <c r="M171" t="s">
        <v>162</v>
      </c>
      <c r="N171">
        <v>590673</v>
      </c>
      <c r="O171" t="s">
        <v>162</v>
      </c>
      <c r="P171">
        <v>590266</v>
      </c>
      <c r="Q171" t="s">
        <v>163</v>
      </c>
      <c r="R171" s="9">
        <v>71941.662785630979</v>
      </c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15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>
        <f t="shared" si="4"/>
        <v>71941.662785630979</v>
      </c>
      <c r="BM171" s="9">
        <f t="shared" si="5"/>
        <v>71900</v>
      </c>
    </row>
    <row r="172" spans="1:65" x14ac:dyDescent="0.3">
      <c r="A172" t="s">
        <v>414</v>
      </c>
      <c r="B172" s="9">
        <v>433</v>
      </c>
      <c r="C172">
        <v>535486</v>
      </c>
      <c r="D172">
        <v>1</v>
      </c>
      <c r="E172">
        <v>0</v>
      </c>
      <c r="F172">
        <v>0</v>
      </c>
      <c r="G172">
        <v>0</v>
      </c>
      <c r="H172">
        <v>0</v>
      </c>
      <c r="I172" t="s">
        <v>86</v>
      </c>
      <c r="J172">
        <v>535427</v>
      </c>
      <c r="K172" t="s">
        <v>169</v>
      </c>
      <c r="L172">
        <v>535427</v>
      </c>
      <c r="M172" t="s">
        <v>169</v>
      </c>
      <c r="N172">
        <v>535419</v>
      </c>
      <c r="O172" t="s">
        <v>170</v>
      </c>
      <c r="P172">
        <v>535419</v>
      </c>
      <c r="Q172" t="s">
        <v>170</v>
      </c>
      <c r="R172" s="9">
        <v>103428.3916912102</v>
      </c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15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>
        <f t="shared" si="4"/>
        <v>103428.3916912102</v>
      </c>
      <c r="BM172" s="9">
        <f t="shared" si="5"/>
        <v>103400</v>
      </c>
    </row>
    <row r="173" spans="1:65" x14ac:dyDescent="0.3">
      <c r="A173" s="2" t="s">
        <v>415</v>
      </c>
      <c r="B173" s="9">
        <v>142</v>
      </c>
      <c r="C173">
        <v>593753</v>
      </c>
      <c r="D173">
        <v>1</v>
      </c>
      <c r="E173">
        <v>1</v>
      </c>
      <c r="F173">
        <v>0</v>
      </c>
      <c r="G173">
        <v>0</v>
      </c>
      <c r="H173">
        <v>0</v>
      </c>
      <c r="I173" t="s">
        <v>81</v>
      </c>
      <c r="J173">
        <v>593753</v>
      </c>
      <c r="K173" t="s">
        <v>415</v>
      </c>
      <c r="L173">
        <v>594911</v>
      </c>
      <c r="M173" t="s">
        <v>416</v>
      </c>
      <c r="N173">
        <v>595098</v>
      </c>
      <c r="O173" t="s">
        <v>417</v>
      </c>
      <c r="P173">
        <v>593711</v>
      </c>
      <c r="Q173" t="s">
        <v>185</v>
      </c>
      <c r="R173" s="9">
        <v>71941.662785630979</v>
      </c>
      <c r="S173" s="9">
        <f>SUMIFS($B:$B,$J:$J,$C173)</f>
        <v>443</v>
      </c>
      <c r="T173" s="9">
        <v>24165.238009291821</v>
      </c>
      <c r="U173" s="9">
        <v>1</v>
      </c>
      <c r="V173" s="9">
        <f>U173*768</f>
        <v>768</v>
      </c>
      <c r="W173" s="9">
        <v>12</v>
      </c>
      <c r="X173" s="9">
        <f>W173*3072</f>
        <v>36864</v>
      </c>
      <c r="Y173" s="9">
        <v>6</v>
      </c>
      <c r="Z173" s="9">
        <f>Y173*1024</f>
        <v>6144</v>
      </c>
      <c r="AA173" s="9">
        <v>1</v>
      </c>
      <c r="AB173" s="9">
        <f>AA173*256</f>
        <v>256</v>
      </c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15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>
        <f t="shared" si="4"/>
        <v>140138.90079492278</v>
      </c>
      <c r="BM173" s="9">
        <f t="shared" si="5"/>
        <v>140100</v>
      </c>
    </row>
    <row r="174" spans="1:65" x14ac:dyDescent="0.3">
      <c r="A174" t="s">
        <v>415</v>
      </c>
      <c r="B174" s="9">
        <v>492</v>
      </c>
      <c r="C174">
        <v>554936</v>
      </c>
      <c r="D174">
        <v>1</v>
      </c>
      <c r="E174">
        <v>0</v>
      </c>
      <c r="F174">
        <v>0</v>
      </c>
      <c r="G174">
        <v>0</v>
      </c>
      <c r="H174">
        <v>0</v>
      </c>
      <c r="I174" t="s">
        <v>94</v>
      </c>
      <c r="J174">
        <v>599247</v>
      </c>
      <c r="K174" t="s">
        <v>109</v>
      </c>
      <c r="L174">
        <v>599247</v>
      </c>
      <c r="M174" t="s">
        <v>109</v>
      </c>
      <c r="N174">
        <v>599247</v>
      </c>
      <c r="O174" t="s">
        <v>109</v>
      </c>
      <c r="P174">
        <v>599247</v>
      </c>
      <c r="Q174" t="s">
        <v>109</v>
      </c>
      <c r="R174" s="9">
        <v>117340.2623174819</v>
      </c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15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>
        <f t="shared" si="4"/>
        <v>117340.2623174819</v>
      </c>
      <c r="BM174" s="9">
        <f t="shared" si="5"/>
        <v>117300</v>
      </c>
    </row>
    <row r="175" spans="1:65" x14ac:dyDescent="0.3">
      <c r="A175" t="s">
        <v>418</v>
      </c>
      <c r="B175" s="9">
        <v>441</v>
      </c>
      <c r="C175">
        <v>505005</v>
      </c>
      <c r="D175">
        <v>1</v>
      </c>
      <c r="E175">
        <v>0</v>
      </c>
      <c r="F175">
        <v>0</v>
      </c>
      <c r="G175">
        <v>0</v>
      </c>
      <c r="H175">
        <v>0</v>
      </c>
      <c r="I175" t="s">
        <v>96</v>
      </c>
      <c r="J175">
        <v>571539</v>
      </c>
      <c r="K175" t="s">
        <v>419</v>
      </c>
      <c r="L175">
        <v>571539</v>
      </c>
      <c r="M175" t="s">
        <v>419</v>
      </c>
      <c r="N175">
        <v>571539</v>
      </c>
      <c r="O175" t="s">
        <v>419</v>
      </c>
      <c r="P175">
        <v>571164</v>
      </c>
      <c r="Q175" t="s">
        <v>334</v>
      </c>
      <c r="R175" s="9">
        <v>105316.6410709083</v>
      </c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15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>
        <f t="shared" si="4"/>
        <v>105316.6410709083</v>
      </c>
      <c r="BM175" s="9">
        <f t="shared" si="5"/>
        <v>105300</v>
      </c>
    </row>
    <row r="176" spans="1:65" x14ac:dyDescent="0.3">
      <c r="A176" t="s">
        <v>420</v>
      </c>
      <c r="B176" s="9">
        <v>400</v>
      </c>
      <c r="C176">
        <v>586897</v>
      </c>
      <c r="D176">
        <v>1</v>
      </c>
      <c r="E176">
        <v>0</v>
      </c>
      <c r="F176">
        <v>0</v>
      </c>
      <c r="G176">
        <v>0</v>
      </c>
      <c r="H176">
        <v>0</v>
      </c>
      <c r="I176" t="s">
        <v>123</v>
      </c>
      <c r="J176">
        <v>587478</v>
      </c>
      <c r="K176" t="s">
        <v>421</v>
      </c>
      <c r="L176">
        <v>587478</v>
      </c>
      <c r="M176" t="s">
        <v>421</v>
      </c>
      <c r="N176">
        <v>586846</v>
      </c>
      <c r="O176" t="s">
        <v>129</v>
      </c>
      <c r="P176">
        <v>586846</v>
      </c>
      <c r="Q176" t="s">
        <v>129</v>
      </c>
      <c r="R176" s="9">
        <v>95632.845923015266</v>
      </c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15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>
        <f t="shared" si="4"/>
        <v>95632.845923015266</v>
      </c>
      <c r="BM176" s="9">
        <f t="shared" si="5"/>
        <v>95600</v>
      </c>
    </row>
    <row r="177" spans="1:65" x14ac:dyDescent="0.3">
      <c r="A177" t="s">
        <v>422</v>
      </c>
      <c r="B177" s="9">
        <v>519</v>
      </c>
      <c r="C177">
        <v>565997</v>
      </c>
      <c r="D177">
        <v>1</v>
      </c>
      <c r="E177">
        <v>0</v>
      </c>
      <c r="F177">
        <v>0</v>
      </c>
      <c r="G177">
        <v>0</v>
      </c>
      <c r="H177">
        <v>0</v>
      </c>
      <c r="I177" t="s">
        <v>131</v>
      </c>
      <c r="J177">
        <v>566985</v>
      </c>
      <c r="K177" t="s">
        <v>423</v>
      </c>
      <c r="L177">
        <v>566624</v>
      </c>
      <c r="M177" t="s">
        <v>424</v>
      </c>
      <c r="N177">
        <v>566985</v>
      </c>
      <c r="O177" t="s">
        <v>423</v>
      </c>
      <c r="P177">
        <v>566985</v>
      </c>
      <c r="Q177" t="s">
        <v>423</v>
      </c>
      <c r="R177" s="9">
        <v>123696.24376085721</v>
      </c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15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>
        <f t="shared" si="4"/>
        <v>123696.24376085721</v>
      </c>
      <c r="BM177" s="9">
        <f t="shared" si="5"/>
        <v>123700</v>
      </c>
    </row>
    <row r="178" spans="1:65" x14ac:dyDescent="0.3">
      <c r="A178" t="s">
        <v>425</v>
      </c>
      <c r="B178" s="9">
        <v>79</v>
      </c>
      <c r="C178">
        <v>593761</v>
      </c>
      <c r="D178">
        <v>1</v>
      </c>
      <c r="E178">
        <v>0</v>
      </c>
      <c r="F178">
        <v>0</v>
      </c>
      <c r="G178">
        <v>0</v>
      </c>
      <c r="H178">
        <v>0</v>
      </c>
      <c r="I178" t="s">
        <v>81</v>
      </c>
      <c r="J178">
        <v>593770</v>
      </c>
      <c r="K178" t="s">
        <v>426</v>
      </c>
      <c r="L178">
        <v>594911</v>
      </c>
      <c r="M178" t="s">
        <v>416</v>
      </c>
      <c r="N178">
        <v>593711</v>
      </c>
      <c r="O178" t="s">
        <v>185</v>
      </c>
      <c r="P178">
        <v>593711</v>
      </c>
      <c r="Q178" t="s">
        <v>185</v>
      </c>
      <c r="R178" s="9">
        <v>71941.662785630979</v>
      </c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15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>
        <f t="shared" si="4"/>
        <v>71941.662785630979</v>
      </c>
      <c r="BM178" s="9">
        <f t="shared" si="5"/>
        <v>71900</v>
      </c>
    </row>
    <row r="179" spans="1:65" x14ac:dyDescent="0.3">
      <c r="A179" s="5" t="s">
        <v>82</v>
      </c>
      <c r="B179" s="9">
        <v>20002</v>
      </c>
      <c r="C179">
        <v>581283</v>
      </c>
      <c r="D179">
        <v>1</v>
      </c>
      <c r="E179">
        <v>1</v>
      </c>
      <c r="F179">
        <v>1</v>
      </c>
      <c r="G179">
        <v>1</v>
      </c>
      <c r="H179">
        <v>1</v>
      </c>
      <c r="I179" t="s">
        <v>81</v>
      </c>
      <c r="J179">
        <v>581283</v>
      </c>
      <c r="K179" t="s">
        <v>82</v>
      </c>
      <c r="L179">
        <v>581283</v>
      </c>
      <c r="M179" t="s">
        <v>82</v>
      </c>
      <c r="N179">
        <v>581283</v>
      </c>
      <c r="O179" t="s">
        <v>82</v>
      </c>
      <c r="P179">
        <v>581283</v>
      </c>
      <c r="Q179" t="s">
        <v>82</v>
      </c>
      <c r="R179" s="9">
        <v>894612.95976388454</v>
      </c>
      <c r="S179" s="9">
        <f>SUMIFS($B:$B,$J:$J,$C179)</f>
        <v>22589</v>
      </c>
      <c r="T179" s="9">
        <v>476745.33638678573</v>
      </c>
      <c r="U179" s="9">
        <v>0</v>
      </c>
      <c r="V179" s="9">
        <f>U179*768</f>
        <v>0</v>
      </c>
      <c r="W179" s="9">
        <v>89</v>
      </c>
      <c r="X179" s="9">
        <f>W179*3072</f>
        <v>273408</v>
      </c>
      <c r="Y179" s="9">
        <v>343</v>
      </c>
      <c r="Z179" s="9">
        <f>Y179*1024</f>
        <v>351232</v>
      </c>
      <c r="AA179" s="9">
        <v>76</v>
      </c>
      <c r="AB179" s="9">
        <f>AA179*256</f>
        <v>19456</v>
      </c>
      <c r="AC179" s="9">
        <f>SUMIFS($B:$B,$L:$L,$C179)</f>
        <v>35067</v>
      </c>
      <c r="AD179" s="9">
        <v>2223372.7658433099</v>
      </c>
      <c r="AE179" s="9">
        <f>SUMIFS($B:$B,$P:$P,$C179)</f>
        <v>57368</v>
      </c>
      <c r="AF179" s="9">
        <v>3463111.0234973952</v>
      </c>
      <c r="AG179" s="9">
        <f>SUMIFS($B:$B,$N:$N,$C179)</f>
        <v>52752</v>
      </c>
      <c r="AH179" s="9">
        <v>8863740.8142427579</v>
      </c>
      <c r="AI179" s="9">
        <f>SUMIFS($B:$B,$P:$P,$C179)</f>
        <v>57368</v>
      </c>
      <c r="AJ179" s="9">
        <v>24385594.697841652</v>
      </c>
      <c r="AK179" s="9"/>
      <c r="AL179" s="9">
        <v>6980</v>
      </c>
      <c r="AM179" s="9">
        <f>AL179*141</f>
        <v>984180</v>
      </c>
      <c r="AN179" s="9"/>
      <c r="AO179" s="9"/>
      <c r="AP179" s="9"/>
      <c r="AQ179" s="15"/>
      <c r="AR179" s="9">
        <v>13</v>
      </c>
      <c r="AS179" s="9">
        <f>AR179*30500</f>
        <v>396500</v>
      </c>
      <c r="AT179" s="9">
        <v>300</v>
      </c>
      <c r="AU179" s="9">
        <f>AT179*2742</f>
        <v>822600</v>
      </c>
      <c r="AV179" s="9">
        <v>10</v>
      </c>
      <c r="AW179" s="9">
        <f>AV179*914</f>
        <v>9140</v>
      </c>
      <c r="AX179" s="9">
        <v>1943</v>
      </c>
      <c r="AY179" s="9">
        <f>AX179*141</f>
        <v>273963</v>
      </c>
      <c r="AZ179" s="9">
        <v>2192</v>
      </c>
      <c r="BA179" s="9">
        <f>AZ179*343</f>
        <v>751856</v>
      </c>
      <c r="BB179" s="9">
        <v>942</v>
      </c>
      <c r="BC179" s="9">
        <f>BB179*109</f>
        <v>102678</v>
      </c>
      <c r="BD179" s="9">
        <v>105</v>
      </c>
      <c r="BE179" s="9">
        <f>BD179*82</f>
        <v>8610</v>
      </c>
      <c r="BF179" s="9">
        <v>1047</v>
      </c>
      <c r="BG179" s="9">
        <f>BF179*328</f>
        <v>343416</v>
      </c>
      <c r="BH179" s="9">
        <v>113</v>
      </c>
      <c r="BI179" s="9">
        <f>BH179*410</f>
        <v>46330</v>
      </c>
      <c r="BJ179" s="9">
        <v>48</v>
      </c>
      <c r="BK179" s="9">
        <f>BJ179*219</f>
        <v>10512</v>
      </c>
      <c r="BL179" s="9">
        <f t="shared" si="4"/>
        <v>44701058.597575784</v>
      </c>
      <c r="BM179" s="9">
        <f t="shared" si="5"/>
        <v>44701100</v>
      </c>
    </row>
    <row r="180" spans="1:65" x14ac:dyDescent="0.3">
      <c r="A180" t="s">
        <v>427</v>
      </c>
      <c r="B180" s="9">
        <v>115</v>
      </c>
      <c r="C180">
        <v>561401</v>
      </c>
      <c r="D180">
        <v>1</v>
      </c>
      <c r="E180">
        <v>0</v>
      </c>
      <c r="F180">
        <v>0</v>
      </c>
      <c r="G180">
        <v>0</v>
      </c>
      <c r="H180">
        <v>0</v>
      </c>
      <c r="I180" t="s">
        <v>104</v>
      </c>
      <c r="J180">
        <v>561533</v>
      </c>
      <c r="K180" t="s">
        <v>428</v>
      </c>
      <c r="L180">
        <v>561533</v>
      </c>
      <c r="M180" t="s">
        <v>428</v>
      </c>
      <c r="N180">
        <v>561495</v>
      </c>
      <c r="O180" t="s">
        <v>354</v>
      </c>
      <c r="P180">
        <v>561380</v>
      </c>
      <c r="Q180" t="s">
        <v>355</v>
      </c>
      <c r="R180" s="9">
        <v>71941.662785630979</v>
      </c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15"/>
      <c r="AR180" s="9">
        <v>1</v>
      </c>
      <c r="AS180" s="9">
        <f>AR180*30500</f>
        <v>30500</v>
      </c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>
        <f t="shared" si="4"/>
        <v>102441.66278563098</v>
      </c>
      <c r="BM180" s="9">
        <f t="shared" si="5"/>
        <v>102400</v>
      </c>
    </row>
    <row r="181" spans="1:65" x14ac:dyDescent="0.3">
      <c r="A181" t="s">
        <v>429</v>
      </c>
      <c r="B181" s="9">
        <v>655</v>
      </c>
      <c r="C181">
        <v>500801</v>
      </c>
      <c r="D181">
        <v>1</v>
      </c>
      <c r="E181">
        <v>0</v>
      </c>
      <c r="F181">
        <v>0</v>
      </c>
      <c r="G181">
        <v>0</v>
      </c>
      <c r="H181">
        <v>0</v>
      </c>
      <c r="I181" t="s">
        <v>111</v>
      </c>
      <c r="J181">
        <v>500496</v>
      </c>
      <c r="K181" t="s">
        <v>287</v>
      </c>
      <c r="L181">
        <v>500496</v>
      </c>
      <c r="M181" t="s">
        <v>287</v>
      </c>
      <c r="N181">
        <v>500496</v>
      </c>
      <c r="O181" t="s">
        <v>287</v>
      </c>
      <c r="P181">
        <v>500496</v>
      </c>
      <c r="Q181" t="s">
        <v>287</v>
      </c>
      <c r="R181" s="9">
        <v>155618.8708681344</v>
      </c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15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>
        <f t="shared" si="4"/>
        <v>155618.8708681344</v>
      </c>
      <c r="BM181" s="9">
        <f t="shared" si="5"/>
        <v>155600</v>
      </c>
    </row>
    <row r="182" spans="1:65" x14ac:dyDescent="0.3">
      <c r="A182" s="5" t="s">
        <v>275</v>
      </c>
      <c r="B182" s="9">
        <v>6669</v>
      </c>
      <c r="C182">
        <v>550850</v>
      </c>
      <c r="D182">
        <v>1</v>
      </c>
      <c r="E182">
        <v>1</v>
      </c>
      <c r="F182">
        <v>1</v>
      </c>
      <c r="G182">
        <v>1</v>
      </c>
      <c r="H182">
        <v>1</v>
      </c>
      <c r="I182" t="s">
        <v>83</v>
      </c>
      <c r="J182">
        <v>550850</v>
      </c>
      <c r="K182" t="s">
        <v>275</v>
      </c>
      <c r="L182">
        <v>550850</v>
      </c>
      <c r="M182" t="s">
        <v>275</v>
      </c>
      <c r="N182">
        <v>550850</v>
      </c>
      <c r="O182" t="s">
        <v>275</v>
      </c>
      <c r="P182">
        <v>550850</v>
      </c>
      <c r="Q182" t="s">
        <v>275</v>
      </c>
      <c r="R182" s="9">
        <v>315880.59423022793</v>
      </c>
      <c r="S182" s="9">
        <f>SUMIFS($B:$B,$J:$J,$C182)</f>
        <v>9317</v>
      </c>
      <c r="T182" s="9">
        <v>205744.44750460639</v>
      </c>
      <c r="U182" s="9">
        <v>0</v>
      </c>
      <c r="V182" s="9">
        <f>U182*768</f>
        <v>0</v>
      </c>
      <c r="W182" s="9">
        <v>38</v>
      </c>
      <c r="X182" s="9">
        <f>W182*3072</f>
        <v>116736</v>
      </c>
      <c r="Y182" s="9">
        <v>53</v>
      </c>
      <c r="Z182" s="9">
        <f>Y182*1024</f>
        <v>54272</v>
      </c>
      <c r="AA182" s="9">
        <v>36</v>
      </c>
      <c r="AB182" s="9">
        <f>AA182*256</f>
        <v>9216</v>
      </c>
      <c r="AC182" s="9">
        <f>SUMIFS($B:$B,$L:$L,$C182)</f>
        <v>13838</v>
      </c>
      <c r="AD182" s="9">
        <v>912175.15281066485</v>
      </c>
      <c r="AE182" s="9">
        <f>SUMIFS($B:$B,$P:$P,$C182)</f>
        <v>13838</v>
      </c>
      <c r="AF182" s="9">
        <v>917320.79414053622</v>
      </c>
      <c r="AG182" s="9">
        <f>SUMIFS($B:$B,$N:$N,$C182)</f>
        <v>13838</v>
      </c>
      <c r="AH182" s="9">
        <v>2461514.9980811579</v>
      </c>
      <c r="AI182" s="9">
        <f>SUMIFS($B:$B,$P:$P,$C182)</f>
        <v>13838</v>
      </c>
      <c r="AJ182" s="9">
        <v>10572802.142519619</v>
      </c>
      <c r="AK182" s="9"/>
      <c r="AL182" s="9">
        <v>1975</v>
      </c>
      <c r="AM182" s="9">
        <f>AL182*141</f>
        <v>278475</v>
      </c>
      <c r="AN182" s="9"/>
      <c r="AO182" s="9"/>
      <c r="AP182" s="9"/>
      <c r="AQ182" s="15"/>
      <c r="AR182" s="9">
        <v>11</v>
      </c>
      <c r="AS182" s="9">
        <f>AR182*30500</f>
        <v>335500</v>
      </c>
      <c r="AT182" s="9">
        <v>116</v>
      </c>
      <c r="AU182" s="9">
        <f>AT182*2742</f>
        <v>318072</v>
      </c>
      <c r="AV182" s="9">
        <v>4</v>
      </c>
      <c r="AW182" s="9">
        <f>AV182*914</f>
        <v>3656</v>
      </c>
      <c r="AX182" s="9">
        <v>814</v>
      </c>
      <c r="AY182" s="9">
        <f>AX182*141</f>
        <v>114774</v>
      </c>
      <c r="AZ182" s="9">
        <v>487</v>
      </c>
      <c r="BA182" s="9">
        <f>AZ182*343</f>
        <v>167041</v>
      </c>
      <c r="BB182" s="9">
        <v>353</v>
      </c>
      <c r="BC182" s="9">
        <f>BB182*109</f>
        <v>38477</v>
      </c>
      <c r="BD182" s="9">
        <v>63</v>
      </c>
      <c r="BE182" s="9">
        <f>BD182*82</f>
        <v>5166</v>
      </c>
      <c r="BF182" s="9">
        <v>511</v>
      </c>
      <c r="BG182" s="9">
        <f>BF182*328</f>
        <v>167608</v>
      </c>
      <c r="BH182" s="9">
        <v>66</v>
      </c>
      <c r="BI182" s="9">
        <f>BH182*410</f>
        <v>27060</v>
      </c>
      <c r="BJ182" s="9">
        <v>18</v>
      </c>
      <c r="BK182" s="9">
        <f>BJ182*219</f>
        <v>3942</v>
      </c>
      <c r="BL182" s="9">
        <f t="shared" si="4"/>
        <v>17025433.129286811</v>
      </c>
      <c r="BM182" s="9">
        <f t="shared" si="5"/>
        <v>17025400</v>
      </c>
    </row>
    <row r="183" spans="1:65" x14ac:dyDescent="0.3">
      <c r="A183" t="s">
        <v>430</v>
      </c>
      <c r="B183" s="9">
        <v>374</v>
      </c>
      <c r="C183">
        <v>590321</v>
      </c>
      <c r="D183">
        <v>1</v>
      </c>
      <c r="E183">
        <v>0</v>
      </c>
      <c r="F183">
        <v>0</v>
      </c>
      <c r="G183">
        <v>0</v>
      </c>
      <c r="H183">
        <v>0</v>
      </c>
      <c r="I183" t="s">
        <v>123</v>
      </c>
      <c r="J183">
        <v>591181</v>
      </c>
      <c r="K183" t="s">
        <v>137</v>
      </c>
      <c r="L183">
        <v>591181</v>
      </c>
      <c r="M183" t="s">
        <v>137</v>
      </c>
      <c r="N183">
        <v>591181</v>
      </c>
      <c r="O183" t="s">
        <v>137</v>
      </c>
      <c r="P183">
        <v>591181</v>
      </c>
      <c r="Q183" t="s">
        <v>137</v>
      </c>
      <c r="R183" s="9">
        <v>89483.295669922649</v>
      </c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15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>
        <f t="shared" si="4"/>
        <v>89483.295669922649</v>
      </c>
      <c r="BM183" s="9">
        <f t="shared" si="5"/>
        <v>89500</v>
      </c>
    </row>
    <row r="184" spans="1:65" x14ac:dyDescent="0.3">
      <c r="A184" t="s">
        <v>430</v>
      </c>
      <c r="B184" s="9">
        <v>905</v>
      </c>
      <c r="C184">
        <v>558672</v>
      </c>
      <c r="D184">
        <v>1</v>
      </c>
      <c r="E184">
        <v>0</v>
      </c>
      <c r="F184">
        <v>0</v>
      </c>
      <c r="G184">
        <v>0</v>
      </c>
      <c r="H184">
        <v>0</v>
      </c>
      <c r="I184" t="s">
        <v>151</v>
      </c>
      <c r="J184">
        <v>559300</v>
      </c>
      <c r="K184" t="s">
        <v>223</v>
      </c>
      <c r="L184">
        <v>559300</v>
      </c>
      <c r="M184" t="s">
        <v>223</v>
      </c>
      <c r="N184">
        <v>559300</v>
      </c>
      <c r="O184" t="s">
        <v>223</v>
      </c>
      <c r="P184">
        <v>559300</v>
      </c>
      <c r="Q184" t="s">
        <v>223</v>
      </c>
      <c r="R184" s="9">
        <v>213940.6025689989</v>
      </c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15"/>
      <c r="AR184" s="9">
        <v>1</v>
      </c>
      <c r="AS184" s="9">
        <f>AR184*30500</f>
        <v>30500</v>
      </c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>
        <f t="shared" si="4"/>
        <v>244440.6025689989</v>
      </c>
      <c r="BM184" s="9">
        <f t="shared" si="5"/>
        <v>244400</v>
      </c>
    </row>
    <row r="185" spans="1:65" x14ac:dyDescent="0.3">
      <c r="A185" s="2" t="s">
        <v>431</v>
      </c>
      <c r="B185" s="9">
        <v>1900</v>
      </c>
      <c r="C185">
        <v>586048</v>
      </c>
      <c r="D185">
        <v>1</v>
      </c>
      <c r="E185">
        <v>1</v>
      </c>
      <c r="F185">
        <v>0</v>
      </c>
      <c r="G185">
        <v>0</v>
      </c>
      <c r="H185">
        <v>0</v>
      </c>
      <c r="I185" t="s">
        <v>81</v>
      </c>
      <c r="J185">
        <v>586048</v>
      </c>
      <c r="K185" t="s">
        <v>431</v>
      </c>
      <c r="L185">
        <v>586722</v>
      </c>
      <c r="M185" t="s">
        <v>432</v>
      </c>
      <c r="N185">
        <v>586722</v>
      </c>
      <c r="O185" t="s">
        <v>432</v>
      </c>
      <c r="P185">
        <v>586722</v>
      </c>
      <c r="Q185" t="s">
        <v>432</v>
      </c>
      <c r="R185" s="9">
        <v>442504.06286212208</v>
      </c>
      <c r="S185" s="9">
        <f>SUMIFS($B:$B,$J:$J,$C185)</f>
        <v>2828</v>
      </c>
      <c r="T185" s="9">
        <v>153783.5532356333</v>
      </c>
      <c r="U185" s="9">
        <v>0</v>
      </c>
      <c r="V185" s="9">
        <f>U185*768</f>
        <v>0</v>
      </c>
      <c r="W185" s="9">
        <v>24</v>
      </c>
      <c r="X185" s="9">
        <f>W185*3072</f>
        <v>73728</v>
      </c>
      <c r="Y185" s="9">
        <v>15</v>
      </c>
      <c r="Z185" s="9">
        <f>Y185*1024</f>
        <v>15360</v>
      </c>
      <c r="AA185" s="9">
        <v>1</v>
      </c>
      <c r="AB185" s="9">
        <f>AA185*256</f>
        <v>256</v>
      </c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15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>
        <f t="shared" si="4"/>
        <v>685631.61609775538</v>
      </c>
      <c r="BM185" s="9">
        <f t="shared" si="5"/>
        <v>685600</v>
      </c>
    </row>
    <row r="186" spans="1:65" x14ac:dyDescent="0.3">
      <c r="A186" t="s">
        <v>433</v>
      </c>
      <c r="B186" s="9">
        <v>428</v>
      </c>
      <c r="C186">
        <v>586056</v>
      </c>
      <c r="D186">
        <v>1</v>
      </c>
      <c r="E186">
        <v>0</v>
      </c>
      <c r="F186">
        <v>0</v>
      </c>
      <c r="G186">
        <v>0</v>
      </c>
      <c r="H186">
        <v>0</v>
      </c>
      <c r="I186" t="s">
        <v>81</v>
      </c>
      <c r="J186">
        <v>586048</v>
      </c>
      <c r="K186" t="s">
        <v>431</v>
      </c>
      <c r="L186">
        <v>586722</v>
      </c>
      <c r="M186" t="s">
        <v>432</v>
      </c>
      <c r="N186">
        <v>586722</v>
      </c>
      <c r="O186" t="s">
        <v>432</v>
      </c>
      <c r="P186">
        <v>586722</v>
      </c>
      <c r="Q186" t="s">
        <v>432</v>
      </c>
      <c r="R186" s="9">
        <v>102247.9263827524</v>
      </c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15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>
        <f t="shared" si="4"/>
        <v>102247.9263827524</v>
      </c>
      <c r="BM186" s="9">
        <f t="shared" si="5"/>
        <v>102200</v>
      </c>
    </row>
    <row r="187" spans="1:65" x14ac:dyDescent="0.3">
      <c r="A187" t="s">
        <v>434</v>
      </c>
      <c r="B187" s="9">
        <v>511</v>
      </c>
      <c r="C187">
        <v>566004</v>
      </c>
      <c r="D187">
        <v>1</v>
      </c>
      <c r="E187">
        <v>0</v>
      </c>
      <c r="F187">
        <v>0</v>
      </c>
      <c r="G187">
        <v>0</v>
      </c>
      <c r="H187">
        <v>0</v>
      </c>
      <c r="I187" t="s">
        <v>131</v>
      </c>
      <c r="J187">
        <v>566438</v>
      </c>
      <c r="K187" t="s">
        <v>435</v>
      </c>
      <c r="L187">
        <v>566616</v>
      </c>
      <c r="M187" t="s">
        <v>436</v>
      </c>
      <c r="N187">
        <v>566616</v>
      </c>
      <c r="O187" t="s">
        <v>436</v>
      </c>
      <c r="P187">
        <v>566616</v>
      </c>
      <c r="Q187" t="s">
        <v>436</v>
      </c>
      <c r="R187" s="9">
        <v>121813.6559350817</v>
      </c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15"/>
      <c r="AR187" s="9">
        <v>1</v>
      </c>
      <c r="AS187" s="9">
        <f>AR187*30500</f>
        <v>30500</v>
      </c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>
        <f t="shared" si="4"/>
        <v>152313.65593508171</v>
      </c>
      <c r="BM187" s="9">
        <f t="shared" si="5"/>
        <v>152300</v>
      </c>
    </row>
    <row r="188" spans="1:65" x14ac:dyDescent="0.3">
      <c r="A188" t="s">
        <v>434</v>
      </c>
      <c r="B188" s="9">
        <v>613</v>
      </c>
      <c r="C188">
        <v>562998</v>
      </c>
      <c r="D188">
        <v>1</v>
      </c>
      <c r="E188">
        <v>0</v>
      </c>
      <c r="F188">
        <v>0</v>
      </c>
      <c r="G188">
        <v>0</v>
      </c>
      <c r="H188">
        <v>0</v>
      </c>
      <c r="I188" t="s">
        <v>131</v>
      </c>
      <c r="J188">
        <v>562971</v>
      </c>
      <c r="K188" t="s">
        <v>384</v>
      </c>
      <c r="L188">
        <v>562971</v>
      </c>
      <c r="M188" t="s">
        <v>384</v>
      </c>
      <c r="N188">
        <v>562971</v>
      </c>
      <c r="O188" t="s">
        <v>384</v>
      </c>
      <c r="P188">
        <v>562971</v>
      </c>
      <c r="Q188" t="s">
        <v>384</v>
      </c>
      <c r="R188" s="9">
        <v>145776.29999171209</v>
      </c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15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>
        <f t="shared" si="4"/>
        <v>145776.29999171209</v>
      </c>
      <c r="BM188" s="9">
        <f t="shared" si="5"/>
        <v>145800</v>
      </c>
    </row>
    <row r="189" spans="1:65" x14ac:dyDescent="0.3">
      <c r="A189" t="s">
        <v>437</v>
      </c>
      <c r="B189" s="9">
        <v>217</v>
      </c>
      <c r="C189">
        <v>542318</v>
      </c>
      <c r="D189">
        <v>1</v>
      </c>
      <c r="E189">
        <v>0</v>
      </c>
      <c r="F189">
        <v>0</v>
      </c>
      <c r="G189">
        <v>0</v>
      </c>
      <c r="H189">
        <v>0</v>
      </c>
      <c r="I189" t="s">
        <v>135</v>
      </c>
      <c r="J189">
        <v>588393</v>
      </c>
      <c r="K189" t="s">
        <v>438</v>
      </c>
      <c r="L189">
        <v>588393</v>
      </c>
      <c r="M189" t="s">
        <v>438</v>
      </c>
      <c r="N189">
        <v>588393</v>
      </c>
      <c r="O189" t="s">
        <v>438</v>
      </c>
      <c r="P189">
        <v>588393</v>
      </c>
      <c r="Q189" t="s">
        <v>438</v>
      </c>
      <c r="R189" s="9">
        <v>71941.662785630979</v>
      </c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15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>
        <f t="shared" si="4"/>
        <v>71941.662785630979</v>
      </c>
      <c r="BM189" s="9">
        <f t="shared" si="5"/>
        <v>71900</v>
      </c>
    </row>
    <row r="190" spans="1:65" x14ac:dyDescent="0.3">
      <c r="A190" t="s">
        <v>439</v>
      </c>
      <c r="B190" s="9">
        <v>482</v>
      </c>
      <c r="C190">
        <v>561711</v>
      </c>
      <c r="D190">
        <v>1</v>
      </c>
      <c r="E190">
        <v>0</v>
      </c>
      <c r="F190">
        <v>0</v>
      </c>
      <c r="G190">
        <v>0</v>
      </c>
      <c r="H190">
        <v>0</v>
      </c>
      <c r="I190" t="s">
        <v>83</v>
      </c>
      <c r="J190">
        <v>545881</v>
      </c>
      <c r="K190" t="s">
        <v>238</v>
      </c>
      <c r="L190">
        <v>545881</v>
      </c>
      <c r="M190" t="s">
        <v>238</v>
      </c>
      <c r="N190">
        <v>545881</v>
      </c>
      <c r="O190" t="s">
        <v>238</v>
      </c>
      <c r="P190">
        <v>545881</v>
      </c>
      <c r="Q190" t="s">
        <v>238</v>
      </c>
      <c r="R190" s="9">
        <v>114984.5572883627</v>
      </c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15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>
        <f t="shared" si="4"/>
        <v>114984.5572883627</v>
      </c>
      <c r="BM190" s="9">
        <f t="shared" si="5"/>
        <v>115000</v>
      </c>
    </row>
    <row r="191" spans="1:65" x14ac:dyDescent="0.3">
      <c r="A191" t="s">
        <v>440</v>
      </c>
      <c r="B191" s="9">
        <v>102</v>
      </c>
      <c r="C191">
        <v>532380</v>
      </c>
      <c r="D191">
        <v>1</v>
      </c>
      <c r="E191">
        <v>0</v>
      </c>
      <c r="F191">
        <v>0</v>
      </c>
      <c r="G191">
        <v>0</v>
      </c>
      <c r="H191">
        <v>0</v>
      </c>
      <c r="I191" t="s">
        <v>86</v>
      </c>
      <c r="J191">
        <v>529648</v>
      </c>
      <c r="K191" t="s">
        <v>318</v>
      </c>
      <c r="L191">
        <v>529648</v>
      </c>
      <c r="M191" t="s">
        <v>318</v>
      </c>
      <c r="N191">
        <v>530883</v>
      </c>
      <c r="O191" t="s">
        <v>319</v>
      </c>
      <c r="P191">
        <v>530883</v>
      </c>
      <c r="Q191" t="s">
        <v>319</v>
      </c>
      <c r="R191" s="9">
        <v>71941.662785630979</v>
      </c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15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>
        <f t="shared" si="4"/>
        <v>71941.662785630979</v>
      </c>
      <c r="BM191" s="9">
        <f t="shared" si="5"/>
        <v>71900</v>
      </c>
    </row>
    <row r="192" spans="1:65" x14ac:dyDescent="0.3">
      <c r="A192" t="s">
        <v>441</v>
      </c>
      <c r="B192" s="9">
        <v>64</v>
      </c>
      <c r="C192">
        <v>566764</v>
      </c>
      <c r="D192">
        <v>1</v>
      </c>
      <c r="E192">
        <v>0</v>
      </c>
      <c r="F192">
        <v>0</v>
      </c>
      <c r="G192">
        <v>0</v>
      </c>
      <c r="H192">
        <v>0</v>
      </c>
      <c r="I192" t="s">
        <v>151</v>
      </c>
      <c r="J192">
        <v>559571</v>
      </c>
      <c r="K192" t="s">
        <v>442</v>
      </c>
      <c r="L192">
        <v>559628</v>
      </c>
      <c r="M192" t="s">
        <v>443</v>
      </c>
      <c r="N192">
        <v>559628</v>
      </c>
      <c r="O192" t="s">
        <v>443</v>
      </c>
      <c r="P192">
        <v>559300</v>
      </c>
      <c r="Q192" t="s">
        <v>223</v>
      </c>
      <c r="R192" s="9">
        <v>71941.662785630979</v>
      </c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15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>
        <f t="shared" si="4"/>
        <v>71941.662785630979</v>
      </c>
      <c r="BM192" s="9">
        <f t="shared" si="5"/>
        <v>71900</v>
      </c>
    </row>
    <row r="193" spans="1:65" x14ac:dyDescent="0.3">
      <c r="A193" t="s">
        <v>441</v>
      </c>
      <c r="B193" s="9">
        <v>295</v>
      </c>
      <c r="C193">
        <v>566012</v>
      </c>
      <c r="D193">
        <v>1</v>
      </c>
      <c r="E193">
        <v>0</v>
      </c>
      <c r="F193">
        <v>0</v>
      </c>
      <c r="G193">
        <v>0</v>
      </c>
      <c r="H193">
        <v>0</v>
      </c>
      <c r="I193" t="s">
        <v>131</v>
      </c>
      <c r="J193">
        <v>566985</v>
      </c>
      <c r="K193" t="s">
        <v>423</v>
      </c>
      <c r="L193">
        <v>566624</v>
      </c>
      <c r="M193" t="s">
        <v>424</v>
      </c>
      <c r="N193">
        <v>566985</v>
      </c>
      <c r="O193" t="s">
        <v>423</v>
      </c>
      <c r="P193">
        <v>566985</v>
      </c>
      <c r="Q193" t="s">
        <v>423</v>
      </c>
      <c r="R193" s="9">
        <v>71941.662785630979</v>
      </c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15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>
        <f t="shared" si="4"/>
        <v>71941.662785630979</v>
      </c>
      <c r="BM193" s="9">
        <f t="shared" si="5"/>
        <v>71900</v>
      </c>
    </row>
    <row r="194" spans="1:65" x14ac:dyDescent="0.3">
      <c r="A194" t="s">
        <v>444</v>
      </c>
      <c r="B194" s="9">
        <v>268</v>
      </c>
      <c r="C194">
        <v>595241</v>
      </c>
      <c r="D194">
        <v>1</v>
      </c>
      <c r="E194">
        <v>0</v>
      </c>
      <c r="F194">
        <v>0</v>
      </c>
      <c r="G194">
        <v>0</v>
      </c>
      <c r="H194">
        <v>0</v>
      </c>
      <c r="I194" t="s">
        <v>123</v>
      </c>
      <c r="J194">
        <v>595535</v>
      </c>
      <c r="K194" t="s">
        <v>445</v>
      </c>
      <c r="L194">
        <v>595411</v>
      </c>
      <c r="M194" t="s">
        <v>446</v>
      </c>
      <c r="N194">
        <v>595411</v>
      </c>
      <c r="O194" t="s">
        <v>446</v>
      </c>
      <c r="P194">
        <v>595411</v>
      </c>
      <c r="Q194" t="s">
        <v>446</v>
      </c>
      <c r="R194" s="9">
        <v>71941.662785630979</v>
      </c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15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>
        <f t="shared" si="4"/>
        <v>71941.662785630979</v>
      </c>
      <c r="BM194" s="9">
        <f t="shared" si="5"/>
        <v>71900</v>
      </c>
    </row>
    <row r="195" spans="1:65" x14ac:dyDescent="0.3">
      <c r="A195" t="s">
        <v>447</v>
      </c>
      <c r="B195" s="9">
        <v>1248</v>
      </c>
      <c r="C195">
        <v>582841</v>
      </c>
      <c r="D195">
        <v>1</v>
      </c>
      <c r="E195">
        <v>0</v>
      </c>
      <c r="F195">
        <v>0</v>
      </c>
      <c r="G195">
        <v>0</v>
      </c>
      <c r="H195">
        <v>0</v>
      </c>
      <c r="I195" t="s">
        <v>81</v>
      </c>
      <c r="J195">
        <v>583952</v>
      </c>
      <c r="K195" t="s">
        <v>146</v>
      </c>
      <c r="L195">
        <v>583952</v>
      </c>
      <c r="M195" t="s">
        <v>146</v>
      </c>
      <c r="N195">
        <v>583952</v>
      </c>
      <c r="O195" t="s">
        <v>146</v>
      </c>
      <c r="P195">
        <v>583952</v>
      </c>
      <c r="Q195" t="s">
        <v>146</v>
      </c>
      <c r="R195" s="9">
        <v>293313.0484732691</v>
      </c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15"/>
      <c r="AR195" s="9">
        <v>1</v>
      </c>
      <c r="AS195" s="9">
        <f>AR195*30500</f>
        <v>30500</v>
      </c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>
        <f t="shared" si="4"/>
        <v>323813.0484732691</v>
      </c>
      <c r="BM195" s="9">
        <f t="shared" si="5"/>
        <v>323800</v>
      </c>
    </row>
    <row r="196" spans="1:65" x14ac:dyDescent="0.3">
      <c r="A196" t="s">
        <v>448</v>
      </c>
      <c r="B196" s="9">
        <v>436</v>
      </c>
      <c r="C196">
        <v>569879</v>
      </c>
      <c r="D196">
        <v>1</v>
      </c>
      <c r="E196">
        <v>0</v>
      </c>
      <c r="F196">
        <v>0</v>
      </c>
      <c r="G196">
        <v>0</v>
      </c>
      <c r="H196">
        <v>0</v>
      </c>
      <c r="I196" t="s">
        <v>90</v>
      </c>
      <c r="J196">
        <v>571041</v>
      </c>
      <c r="K196" t="s">
        <v>283</v>
      </c>
      <c r="L196">
        <v>571041</v>
      </c>
      <c r="M196" t="s">
        <v>283</v>
      </c>
      <c r="N196">
        <v>571041</v>
      </c>
      <c r="O196" t="s">
        <v>283</v>
      </c>
      <c r="P196">
        <v>569810</v>
      </c>
      <c r="Q196" t="s">
        <v>284</v>
      </c>
      <c r="R196" s="9">
        <v>104136.55638657299</v>
      </c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15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>
        <f t="shared" ref="BL196:BL259" si="6">SUMIF(R196:R196,"&lt;&gt;")+SUMIF(T196:T196,"&lt;&gt;")+SUMIF(V196:V196,"&lt;&gt;")+SUMIF(X196:X196,"&lt;&gt;")+SUMIF(Z196:Z196,"&lt;&gt;")+SUMIF(AB196:AB196,"&lt;&gt;")+SUMIF(AD196:AD196,"&lt;&gt;")+SUMIF(AF196:AF196,"&lt;&gt;")+SUMIF(AH196:AH196,"&lt;&gt;")+SUMIF(AJ196:AJ196,"&lt;&gt;")+SUMIF(AK196:AK196,"&lt;&gt;")+SUMIF(AM196:AM196,"&lt;&gt;")+SUMIF(AO196:AO196,"&lt;&gt;")+SUMIF(AQ196:AQ196,"&lt;&gt;")+SUMIF(AS196:AS196,"&lt;&gt;")+SUMIF(AU196:AU196,"&lt;&gt;")+SUMIF(AW196:AW196,"&lt;&gt;")+SUMIF(AY196:AY196,"&lt;&gt;")+SUMIF(BA196:BA196,"&lt;&gt;")+SUMIF(BC196:BC196,"&lt;&gt;")+SUMIF(BE196:BE196,"&lt;&gt;")+SUMIF(BG196:BG196,"&lt;&gt;")+SUMIF(BI196:BI196,"&lt;&gt;")+SUMIF(BK196:BK196,"&lt;&gt;")</f>
        <v>104136.55638657299</v>
      </c>
      <c r="BM196" s="9">
        <f t="shared" ref="BM196:BM259" si="7">ROUND(BL196/100,0)*100</f>
        <v>104100</v>
      </c>
    </row>
    <row r="197" spans="1:65" x14ac:dyDescent="0.3">
      <c r="A197" t="s">
        <v>449</v>
      </c>
      <c r="B197" s="9">
        <v>289</v>
      </c>
      <c r="C197">
        <v>532100</v>
      </c>
      <c r="D197">
        <v>1</v>
      </c>
      <c r="E197">
        <v>0</v>
      </c>
      <c r="F197">
        <v>0</v>
      </c>
      <c r="G197">
        <v>0</v>
      </c>
      <c r="H197">
        <v>0</v>
      </c>
      <c r="I197" t="s">
        <v>86</v>
      </c>
      <c r="J197">
        <v>532118</v>
      </c>
      <c r="K197" t="s">
        <v>450</v>
      </c>
      <c r="L197">
        <v>532053</v>
      </c>
      <c r="M197" t="s">
        <v>281</v>
      </c>
      <c r="N197">
        <v>532053</v>
      </c>
      <c r="O197" t="s">
        <v>281</v>
      </c>
      <c r="P197">
        <v>532053</v>
      </c>
      <c r="Q197" t="s">
        <v>281</v>
      </c>
      <c r="R197" s="9">
        <v>71941.662785630979</v>
      </c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15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>
        <f t="shared" si="6"/>
        <v>71941.662785630979</v>
      </c>
      <c r="BM197" s="9">
        <f t="shared" si="7"/>
        <v>71900</v>
      </c>
    </row>
    <row r="198" spans="1:65" x14ac:dyDescent="0.3">
      <c r="A198" t="s">
        <v>451</v>
      </c>
      <c r="B198" s="9">
        <v>341</v>
      </c>
      <c r="C198">
        <v>595250</v>
      </c>
      <c r="D198">
        <v>1</v>
      </c>
      <c r="E198">
        <v>0</v>
      </c>
      <c r="F198">
        <v>0</v>
      </c>
      <c r="G198">
        <v>0</v>
      </c>
      <c r="H198">
        <v>0</v>
      </c>
      <c r="I198" t="s">
        <v>123</v>
      </c>
      <c r="J198">
        <v>596116</v>
      </c>
      <c r="K198" t="s">
        <v>452</v>
      </c>
      <c r="L198">
        <v>597007</v>
      </c>
      <c r="M198" t="s">
        <v>172</v>
      </c>
      <c r="N198">
        <v>597007</v>
      </c>
      <c r="O198" t="s">
        <v>172</v>
      </c>
      <c r="P198">
        <v>597007</v>
      </c>
      <c r="Q198" t="s">
        <v>172</v>
      </c>
      <c r="R198" s="9">
        <v>81668.030174603438</v>
      </c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15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>
        <f t="shared" si="6"/>
        <v>81668.030174603438</v>
      </c>
      <c r="BM198" s="9">
        <f t="shared" si="7"/>
        <v>81700</v>
      </c>
    </row>
    <row r="199" spans="1:65" x14ac:dyDescent="0.3">
      <c r="A199" t="s">
        <v>453</v>
      </c>
      <c r="B199" s="9">
        <v>1598</v>
      </c>
      <c r="C199">
        <v>553450</v>
      </c>
      <c r="D199">
        <v>1</v>
      </c>
      <c r="E199">
        <v>0</v>
      </c>
      <c r="F199">
        <v>0</v>
      </c>
      <c r="G199">
        <v>0</v>
      </c>
      <c r="H199">
        <v>0</v>
      </c>
      <c r="I199" t="s">
        <v>151</v>
      </c>
      <c r="J199">
        <v>553671</v>
      </c>
      <c r="K199" t="s">
        <v>454</v>
      </c>
      <c r="L199">
        <v>553671</v>
      </c>
      <c r="M199" t="s">
        <v>454</v>
      </c>
      <c r="N199">
        <v>553671</v>
      </c>
      <c r="O199" t="s">
        <v>454</v>
      </c>
      <c r="P199">
        <v>553671</v>
      </c>
      <c r="Q199" t="s">
        <v>454</v>
      </c>
      <c r="R199" s="9">
        <v>373650.20001713088</v>
      </c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15"/>
      <c r="AR199" s="9">
        <v>1</v>
      </c>
      <c r="AS199" s="9">
        <f>AR199*30500</f>
        <v>30500</v>
      </c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>
        <f t="shared" si="6"/>
        <v>404150.20001713088</v>
      </c>
      <c r="BM199" s="9">
        <f t="shared" si="7"/>
        <v>404200</v>
      </c>
    </row>
    <row r="200" spans="1:65" x14ac:dyDescent="0.3">
      <c r="A200" t="s">
        <v>455</v>
      </c>
      <c r="B200" s="9">
        <v>631</v>
      </c>
      <c r="C200">
        <v>561410</v>
      </c>
      <c r="D200">
        <v>1</v>
      </c>
      <c r="E200">
        <v>0</v>
      </c>
      <c r="F200">
        <v>0</v>
      </c>
      <c r="G200">
        <v>0</v>
      </c>
      <c r="H200">
        <v>0</v>
      </c>
      <c r="I200" t="s">
        <v>104</v>
      </c>
      <c r="J200">
        <v>561380</v>
      </c>
      <c r="K200" t="s">
        <v>355</v>
      </c>
      <c r="L200">
        <v>561380</v>
      </c>
      <c r="M200" t="s">
        <v>355</v>
      </c>
      <c r="N200">
        <v>561380</v>
      </c>
      <c r="O200" t="s">
        <v>355</v>
      </c>
      <c r="P200">
        <v>561380</v>
      </c>
      <c r="Q200" t="s">
        <v>355</v>
      </c>
      <c r="R200" s="9">
        <v>149996.22583169799</v>
      </c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15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>
        <f t="shared" si="6"/>
        <v>149996.22583169799</v>
      </c>
      <c r="BM200" s="9">
        <f t="shared" si="7"/>
        <v>150000</v>
      </c>
    </row>
    <row r="201" spans="1:65" x14ac:dyDescent="0.3">
      <c r="A201" s="2" t="s">
        <v>426</v>
      </c>
      <c r="B201" s="9">
        <v>1215</v>
      </c>
      <c r="C201">
        <v>593770</v>
      </c>
      <c r="D201">
        <v>1</v>
      </c>
      <c r="E201">
        <v>1</v>
      </c>
      <c r="F201">
        <v>0</v>
      </c>
      <c r="G201">
        <v>0</v>
      </c>
      <c r="H201">
        <v>0</v>
      </c>
      <c r="I201" t="s">
        <v>81</v>
      </c>
      <c r="J201">
        <v>593770</v>
      </c>
      <c r="K201" t="s">
        <v>426</v>
      </c>
      <c r="L201">
        <v>594911</v>
      </c>
      <c r="M201" t="s">
        <v>416</v>
      </c>
      <c r="N201">
        <v>593711</v>
      </c>
      <c r="O201" t="s">
        <v>185</v>
      </c>
      <c r="P201">
        <v>593711</v>
      </c>
      <c r="Q201" t="s">
        <v>185</v>
      </c>
      <c r="R201" s="9">
        <v>285705.85333163408</v>
      </c>
      <c r="S201" s="9">
        <f>SUMIFS($B:$B,$J:$J,$C201)</f>
        <v>3086</v>
      </c>
      <c r="T201" s="9">
        <v>167774.66261486031</v>
      </c>
      <c r="U201" s="9">
        <v>1</v>
      </c>
      <c r="V201" s="9">
        <f>U201*768</f>
        <v>768</v>
      </c>
      <c r="W201" s="9">
        <v>22</v>
      </c>
      <c r="X201" s="9">
        <f>W201*3072</f>
        <v>67584</v>
      </c>
      <c r="Y201" s="9">
        <v>23</v>
      </c>
      <c r="Z201" s="9">
        <f>Y201*1024</f>
        <v>23552</v>
      </c>
      <c r="AA201" s="9">
        <v>8</v>
      </c>
      <c r="AB201" s="9">
        <f>AA201*256</f>
        <v>2048</v>
      </c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15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>
        <f t="shared" si="6"/>
        <v>547432.51594649442</v>
      </c>
      <c r="BM201" s="9">
        <f t="shared" si="7"/>
        <v>547400</v>
      </c>
    </row>
    <row r="202" spans="1:65" x14ac:dyDescent="0.3">
      <c r="A202" s="5" t="s">
        <v>456</v>
      </c>
      <c r="B202" s="9">
        <v>4207</v>
      </c>
      <c r="C202">
        <v>557587</v>
      </c>
      <c r="D202">
        <v>1</v>
      </c>
      <c r="E202">
        <v>1</v>
      </c>
      <c r="F202">
        <v>1</v>
      </c>
      <c r="G202">
        <v>1</v>
      </c>
      <c r="H202">
        <v>1</v>
      </c>
      <c r="I202" t="s">
        <v>151</v>
      </c>
      <c r="J202">
        <v>557587</v>
      </c>
      <c r="K202" t="s">
        <v>456</v>
      </c>
      <c r="L202">
        <v>557587</v>
      </c>
      <c r="M202" t="s">
        <v>456</v>
      </c>
      <c r="N202">
        <v>557587</v>
      </c>
      <c r="O202" t="s">
        <v>456</v>
      </c>
      <c r="P202">
        <v>557587</v>
      </c>
      <c r="Q202" t="s">
        <v>456</v>
      </c>
      <c r="R202" s="9">
        <v>202628.45625738759</v>
      </c>
      <c r="S202" s="9">
        <f>SUMIFS($B:$B,$J:$J,$C202)</f>
        <v>8234</v>
      </c>
      <c r="T202" s="9">
        <v>190698.96724568971</v>
      </c>
      <c r="U202" s="9">
        <v>2</v>
      </c>
      <c r="V202" s="9">
        <f>U202*768</f>
        <v>1536</v>
      </c>
      <c r="W202" s="9">
        <v>24</v>
      </c>
      <c r="X202" s="9">
        <f>W202*3072</f>
        <v>73728</v>
      </c>
      <c r="Y202" s="9">
        <v>32</v>
      </c>
      <c r="Z202" s="9">
        <f>Y202*1024</f>
        <v>32768</v>
      </c>
      <c r="AA202" s="9">
        <v>21</v>
      </c>
      <c r="AB202" s="9">
        <f>AA202*256</f>
        <v>5376</v>
      </c>
      <c r="AC202" s="9">
        <f>SUMIFS($B:$B,$L:$L,$C202)</f>
        <v>8348</v>
      </c>
      <c r="AD202" s="9">
        <v>553873.41942133522</v>
      </c>
      <c r="AE202" s="9">
        <f>SUMIFS($B:$B,$P:$P,$C202)</f>
        <v>12635</v>
      </c>
      <c r="AF202" s="9">
        <v>928429.11427420215</v>
      </c>
      <c r="AG202" s="9">
        <f>SUMIFS($B:$B,$N:$N,$C202)</f>
        <v>8348</v>
      </c>
      <c r="AH202" s="9">
        <v>1506303.573688288</v>
      </c>
      <c r="AI202" s="9">
        <f>SUMIFS($B:$B,$P:$P,$C202)</f>
        <v>12635</v>
      </c>
      <c r="AJ202" s="9">
        <v>10623873.78173179</v>
      </c>
      <c r="AK202" s="9"/>
      <c r="AL202" s="9">
        <v>1736</v>
      </c>
      <c r="AM202" s="9">
        <f>AL202*141</f>
        <v>244776</v>
      </c>
      <c r="AN202" s="9"/>
      <c r="AO202" s="9"/>
      <c r="AP202" s="9"/>
      <c r="AQ202" s="15"/>
      <c r="AR202" s="9">
        <v>12</v>
      </c>
      <c r="AS202" s="9">
        <f>AR202*30500</f>
        <v>366000</v>
      </c>
      <c r="AT202" s="9">
        <v>170</v>
      </c>
      <c r="AU202" s="9">
        <f>AT202*2742</f>
        <v>466140</v>
      </c>
      <c r="AV202" s="9">
        <v>4</v>
      </c>
      <c r="AW202" s="9">
        <f>AV202*914</f>
        <v>3656</v>
      </c>
      <c r="AX202" s="9">
        <v>573</v>
      </c>
      <c r="AY202" s="9">
        <f>AX202*141</f>
        <v>80793</v>
      </c>
      <c r="AZ202" s="9">
        <v>426</v>
      </c>
      <c r="BA202" s="9">
        <f>AZ202*343</f>
        <v>146118</v>
      </c>
      <c r="BB202" s="9">
        <v>134</v>
      </c>
      <c r="BC202" s="9">
        <f>BB202*109</f>
        <v>14606</v>
      </c>
      <c r="BD202" s="9">
        <v>0</v>
      </c>
      <c r="BE202" s="9">
        <f>BD202*82</f>
        <v>0</v>
      </c>
      <c r="BF202" s="9">
        <v>136</v>
      </c>
      <c r="BG202" s="9">
        <f>BF202*328</f>
        <v>44608</v>
      </c>
      <c r="BH202" s="9">
        <v>1</v>
      </c>
      <c r="BI202" s="9">
        <f>BH202*410</f>
        <v>410</v>
      </c>
      <c r="BJ202" s="9">
        <v>0</v>
      </c>
      <c r="BK202" s="9">
        <f>BJ202*219</f>
        <v>0</v>
      </c>
      <c r="BL202" s="9">
        <f t="shared" si="6"/>
        <v>15486322.312618691</v>
      </c>
      <c r="BM202" s="9">
        <f t="shared" si="7"/>
        <v>15486300</v>
      </c>
    </row>
    <row r="203" spans="1:65" x14ac:dyDescent="0.3">
      <c r="A203" t="s">
        <v>457</v>
      </c>
      <c r="B203" s="9">
        <v>1046</v>
      </c>
      <c r="C203">
        <v>566021</v>
      </c>
      <c r="D203">
        <v>1</v>
      </c>
      <c r="E203">
        <v>0</v>
      </c>
      <c r="F203">
        <v>0</v>
      </c>
      <c r="G203">
        <v>0</v>
      </c>
      <c r="H203">
        <v>0</v>
      </c>
      <c r="I203" t="s">
        <v>131</v>
      </c>
      <c r="J203">
        <v>566616</v>
      </c>
      <c r="K203" t="s">
        <v>436</v>
      </c>
      <c r="L203">
        <v>566616</v>
      </c>
      <c r="M203" t="s">
        <v>436</v>
      </c>
      <c r="N203">
        <v>566616</v>
      </c>
      <c r="O203" t="s">
        <v>436</v>
      </c>
      <c r="P203">
        <v>566616</v>
      </c>
      <c r="Q203" t="s">
        <v>436</v>
      </c>
      <c r="R203" s="9">
        <v>246652.59258704819</v>
      </c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15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>
        <f t="shared" si="6"/>
        <v>246652.59258704819</v>
      </c>
      <c r="BM203" s="9">
        <f t="shared" si="7"/>
        <v>246700</v>
      </c>
    </row>
    <row r="204" spans="1:65" x14ac:dyDescent="0.3">
      <c r="A204" t="s">
        <v>458</v>
      </c>
      <c r="B204" s="9">
        <v>417</v>
      </c>
      <c r="C204">
        <v>542547</v>
      </c>
      <c r="D204">
        <v>1</v>
      </c>
      <c r="E204">
        <v>0</v>
      </c>
      <c r="F204">
        <v>0</v>
      </c>
      <c r="G204">
        <v>0</v>
      </c>
      <c r="H204">
        <v>0</v>
      </c>
      <c r="I204" t="s">
        <v>131</v>
      </c>
      <c r="J204">
        <v>565971</v>
      </c>
      <c r="K204" t="s">
        <v>459</v>
      </c>
      <c r="L204">
        <v>565971</v>
      </c>
      <c r="M204" t="s">
        <v>459</v>
      </c>
      <c r="N204">
        <v>565971</v>
      </c>
      <c r="O204" t="s">
        <v>459</v>
      </c>
      <c r="P204">
        <v>565971</v>
      </c>
      <c r="Q204" t="s">
        <v>459</v>
      </c>
      <c r="R204" s="9">
        <v>99650.056491788084</v>
      </c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15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>
        <f t="shared" si="6"/>
        <v>99650.056491788084</v>
      </c>
      <c r="BM204" s="9">
        <f t="shared" si="7"/>
        <v>99700</v>
      </c>
    </row>
    <row r="205" spans="1:65" x14ac:dyDescent="0.3">
      <c r="A205" s="2" t="s">
        <v>460</v>
      </c>
      <c r="B205" s="9">
        <v>2277</v>
      </c>
      <c r="C205">
        <v>582859</v>
      </c>
      <c r="D205">
        <v>1</v>
      </c>
      <c r="E205">
        <v>1</v>
      </c>
      <c r="F205">
        <v>0</v>
      </c>
      <c r="G205">
        <v>0</v>
      </c>
      <c r="H205">
        <v>0</v>
      </c>
      <c r="I205" t="s">
        <v>81</v>
      </c>
      <c r="J205">
        <v>582859</v>
      </c>
      <c r="K205" t="s">
        <v>460</v>
      </c>
      <c r="L205">
        <v>584282</v>
      </c>
      <c r="M205" t="s">
        <v>461</v>
      </c>
      <c r="N205">
        <v>584282</v>
      </c>
      <c r="O205" t="s">
        <v>461</v>
      </c>
      <c r="P205">
        <v>584282</v>
      </c>
      <c r="Q205" t="s">
        <v>461</v>
      </c>
      <c r="R205" s="9">
        <v>527915.61015824135</v>
      </c>
      <c r="S205" s="9">
        <f>SUMIFS($B:$B,$J:$J,$C205)</f>
        <v>4174</v>
      </c>
      <c r="T205" s="9">
        <v>226726.0285004623</v>
      </c>
      <c r="U205" s="9">
        <v>0</v>
      </c>
      <c r="V205" s="9">
        <f>U205*768</f>
        <v>0</v>
      </c>
      <c r="W205" s="9">
        <v>4</v>
      </c>
      <c r="X205" s="9">
        <f>W205*3072</f>
        <v>12288</v>
      </c>
      <c r="Y205" s="9">
        <v>12</v>
      </c>
      <c r="Z205" s="9">
        <f>Y205*1024</f>
        <v>12288</v>
      </c>
      <c r="AA205" s="9">
        <v>6</v>
      </c>
      <c r="AB205" s="9">
        <f>AA205*256</f>
        <v>1536</v>
      </c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15"/>
      <c r="AR205" s="9">
        <v>1</v>
      </c>
      <c r="AS205" s="9">
        <f>AR205*30500</f>
        <v>30500</v>
      </c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>
        <f t="shared" si="6"/>
        <v>811253.63865870365</v>
      </c>
      <c r="BM205" s="9">
        <f t="shared" si="7"/>
        <v>811300</v>
      </c>
    </row>
    <row r="206" spans="1:65" x14ac:dyDescent="0.3">
      <c r="A206" t="s">
        <v>462</v>
      </c>
      <c r="B206" s="9">
        <v>25</v>
      </c>
      <c r="C206">
        <v>530964</v>
      </c>
      <c r="D206">
        <v>1</v>
      </c>
      <c r="E206">
        <v>0</v>
      </c>
      <c r="F206">
        <v>0</v>
      </c>
      <c r="G206">
        <v>0</v>
      </c>
      <c r="H206">
        <v>0</v>
      </c>
      <c r="I206" t="s">
        <v>86</v>
      </c>
      <c r="J206">
        <v>534021</v>
      </c>
      <c r="K206" t="s">
        <v>463</v>
      </c>
      <c r="L206">
        <v>534021</v>
      </c>
      <c r="M206" t="s">
        <v>463</v>
      </c>
      <c r="N206">
        <v>533955</v>
      </c>
      <c r="O206" t="s">
        <v>314</v>
      </c>
      <c r="P206">
        <v>533955</v>
      </c>
      <c r="Q206" t="s">
        <v>314</v>
      </c>
      <c r="R206" s="9">
        <v>71941.662785630979</v>
      </c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15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>
        <f t="shared" si="6"/>
        <v>71941.662785630979</v>
      </c>
      <c r="BM206" s="9">
        <f t="shared" si="7"/>
        <v>71900</v>
      </c>
    </row>
    <row r="207" spans="1:65" x14ac:dyDescent="0.3">
      <c r="A207" s="2" t="s">
        <v>462</v>
      </c>
      <c r="B207" s="9">
        <v>2996</v>
      </c>
      <c r="C207">
        <v>525588</v>
      </c>
      <c r="D207">
        <v>1</v>
      </c>
      <c r="E207">
        <v>1</v>
      </c>
      <c r="F207">
        <v>0</v>
      </c>
      <c r="G207">
        <v>0</v>
      </c>
      <c r="H207">
        <v>0</v>
      </c>
      <c r="I207" t="s">
        <v>111</v>
      </c>
      <c r="J207">
        <v>525588</v>
      </c>
      <c r="K207" t="s">
        <v>462</v>
      </c>
      <c r="L207">
        <v>523704</v>
      </c>
      <c r="M207" t="s">
        <v>464</v>
      </c>
      <c r="N207">
        <v>523704</v>
      </c>
      <c r="O207" t="s">
        <v>464</v>
      </c>
      <c r="P207">
        <v>523704</v>
      </c>
      <c r="Q207" t="s">
        <v>464</v>
      </c>
      <c r="R207" s="9">
        <v>689331.97255077958</v>
      </c>
      <c r="S207" s="9">
        <f>SUMIFS($B:$B,$J:$J,$C207)</f>
        <v>4325</v>
      </c>
      <c r="T207" s="9">
        <v>234901.75981569791</v>
      </c>
      <c r="U207" s="9">
        <v>0</v>
      </c>
      <c r="V207" s="9">
        <f>U207*768</f>
        <v>0</v>
      </c>
      <c r="W207" s="9">
        <v>34</v>
      </c>
      <c r="X207" s="9">
        <f>W207*3072</f>
        <v>104448</v>
      </c>
      <c r="Y207" s="9">
        <v>16</v>
      </c>
      <c r="Z207" s="9">
        <f>Y207*1024</f>
        <v>16384</v>
      </c>
      <c r="AA207" s="9">
        <v>1</v>
      </c>
      <c r="AB207" s="9">
        <f>AA207*256</f>
        <v>256</v>
      </c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15"/>
      <c r="AR207" s="9">
        <v>1</v>
      </c>
      <c r="AS207" s="9">
        <f>AR207*30500</f>
        <v>30500</v>
      </c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>
        <f t="shared" si="6"/>
        <v>1075821.7323664776</v>
      </c>
      <c r="BM207" s="9">
        <f t="shared" si="7"/>
        <v>1075800</v>
      </c>
    </row>
    <row r="208" spans="1:65" x14ac:dyDescent="0.3">
      <c r="A208" t="s">
        <v>465</v>
      </c>
      <c r="B208" s="9">
        <v>878</v>
      </c>
      <c r="C208">
        <v>537039</v>
      </c>
      <c r="D208">
        <v>1</v>
      </c>
      <c r="E208">
        <v>0</v>
      </c>
      <c r="F208">
        <v>0</v>
      </c>
      <c r="G208">
        <v>0</v>
      </c>
      <c r="H208">
        <v>0</v>
      </c>
      <c r="I208" t="s">
        <v>86</v>
      </c>
      <c r="J208">
        <v>537004</v>
      </c>
      <c r="K208" t="s">
        <v>466</v>
      </c>
      <c r="L208">
        <v>537004</v>
      </c>
      <c r="M208" t="s">
        <v>466</v>
      </c>
      <c r="N208">
        <v>537004</v>
      </c>
      <c r="O208" t="s">
        <v>466</v>
      </c>
      <c r="P208">
        <v>537004</v>
      </c>
      <c r="Q208" t="s">
        <v>466</v>
      </c>
      <c r="R208" s="9">
        <v>207662.37028394549</v>
      </c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15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>
        <f t="shared" si="6"/>
        <v>207662.37028394549</v>
      </c>
      <c r="BM208" s="9">
        <f t="shared" si="7"/>
        <v>207700</v>
      </c>
    </row>
    <row r="209" spans="1:65" x14ac:dyDescent="0.3">
      <c r="A209" s="2" t="s">
        <v>467</v>
      </c>
      <c r="B209" s="9">
        <v>888</v>
      </c>
      <c r="C209">
        <v>595268</v>
      </c>
      <c r="D209">
        <v>1</v>
      </c>
      <c r="E209">
        <v>1</v>
      </c>
      <c r="F209">
        <v>0</v>
      </c>
      <c r="G209">
        <v>0</v>
      </c>
      <c r="H209">
        <v>0</v>
      </c>
      <c r="I209" t="s">
        <v>123</v>
      </c>
      <c r="J209">
        <v>595268</v>
      </c>
      <c r="K209" t="s">
        <v>467</v>
      </c>
      <c r="L209">
        <v>596230</v>
      </c>
      <c r="M209" t="s">
        <v>468</v>
      </c>
      <c r="N209">
        <v>596230</v>
      </c>
      <c r="O209" t="s">
        <v>468</v>
      </c>
      <c r="P209">
        <v>596230</v>
      </c>
      <c r="Q209" t="s">
        <v>468</v>
      </c>
      <c r="R209" s="9">
        <v>209988.19160519031</v>
      </c>
      <c r="S209" s="9">
        <f>SUMIFS($B:$B,$J:$J,$C209)</f>
        <v>2412</v>
      </c>
      <c r="T209" s="9">
        <v>131213.73323844449</v>
      </c>
      <c r="U209" s="9">
        <v>0</v>
      </c>
      <c r="V209" s="9">
        <f>U209*768</f>
        <v>0</v>
      </c>
      <c r="W209" s="9">
        <v>27</v>
      </c>
      <c r="X209" s="9">
        <f>W209*3072</f>
        <v>82944</v>
      </c>
      <c r="Y209" s="9">
        <v>8</v>
      </c>
      <c r="Z209" s="9">
        <f>Y209*1024</f>
        <v>8192</v>
      </c>
      <c r="AA209" s="9">
        <v>1</v>
      </c>
      <c r="AB209" s="9">
        <f>AA209*256</f>
        <v>256</v>
      </c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15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>
        <f t="shared" si="6"/>
        <v>432593.92484363483</v>
      </c>
      <c r="BM209" s="9">
        <f t="shared" si="7"/>
        <v>432600</v>
      </c>
    </row>
    <row r="210" spans="1:65" x14ac:dyDescent="0.3">
      <c r="A210" t="s">
        <v>469</v>
      </c>
      <c r="B210" s="9">
        <v>244</v>
      </c>
      <c r="C210">
        <v>595276</v>
      </c>
      <c r="D210">
        <v>1</v>
      </c>
      <c r="E210">
        <v>0</v>
      </c>
      <c r="F210">
        <v>0</v>
      </c>
      <c r="G210">
        <v>0</v>
      </c>
      <c r="H210">
        <v>0</v>
      </c>
      <c r="I210" t="s">
        <v>123</v>
      </c>
      <c r="J210">
        <v>595268</v>
      </c>
      <c r="K210" t="s">
        <v>467</v>
      </c>
      <c r="L210">
        <v>596230</v>
      </c>
      <c r="M210" t="s">
        <v>468</v>
      </c>
      <c r="N210">
        <v>596230</v>
      </c>
      <c r="O210" t="s">
        <v>468</v>
      </c>
      <c r="P210">
        <v>596230</v>
      </c>
      <c r="Q210" t="s">
        <v>468</v>
      </c>
      <c r="R210" s="9">
        <v>71941.662785630979</v>
      </c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15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>
        <f t="shared" si="6"/>
        <v>71941.662785630979</v>
      </c>
      <c r="BM210" s="9">
        <f t="shared" si="7"/>
        <v>71900</v>
      </c>
    </row>
    <row r="211" spans="1:65" x14ac:dyDescent="0.3">
      <c r="A211" t="s">
        <v>470</v>
      </c>
      <c r="B211" s="9">
        <v>497</v>
      </c>
      <c r="C211">
        <v>511633</v>
      </c>
      <c r="D211">
        <v>1</v>
      </c>
      <c r="E211">
        <v>0</v>
      </c>
      <c r="F211">
        <v>0</v>
      </c>
      <c r="G211">
        <v>0</v>
      </c>
      <c r="H211">
        <v>0</v>
      </c>
      <c r="I211" t="s">
        <v>94</v>
      </c>
      <c r="J211">
        <v>598259</v>
      </c>
      <c r="K211" t="s">
        <v>471</v>
      </c>
      <c r="L211">
        <v>598259</v>
      </c>
      <c r="M211" t="s">
        <v>471</v>
      </c>
      <c r="N211">
        <v>598259</v>
      </c>
      <c r="O211" t="s">
        <v>471</v>
      </c>
      <c r="P211">
        <v>598259</v>
      </c>
      <c r="Q211" t="s">
        <v>471</v>
      </c>
      <c r="R211" s="9">
        <v>118517.7802290488</v>
      </c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15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>
        <f t="shared" si="6"/>
        <v>118517.7802290488</v>
      </c>
      <c r="BM211" s="9">
        <f t="shared" si="7"/>
        <v>118500</v>
      </c>
    </row>
    <row r="212" spans="1:65" x14ac:dyDescent="0.3">
      <c r="A212" t="s">
        <v>472</v>
      </c>
      <c r="B212" s="9">
        <v>265</v>
      </c>
      <c r="C212">
        <v>572705</v>
      </c>
      <c r="D212">
        <v>1</v>
      </c>
      <c r="E212">
        <v>0</v>
      </c>
      <c r="F212">
        <v>0</v>
      </c>
      <c r="G212">
        <v>0</v>
      </c>
      <c r="H212">
        <v>0</v>
      </c>
      <c r="I212" t="s">
        <v>90</v>
      </c>
      <c r="J212">
        <v>572926</v>
      </c>
      <c r="K212" t="s">
        <v>203</v>
      </c>
      <c r="L212">
        <v>572926</v>
      </c>
      <c r="M212" t="s">
        <v>203</v>
      </c>
      <c r="N212">
        <v>572926</v>
      </c>
      <c r="O212" t="s">
        <v>203</v>
      </c>
      <c r="P212">
        <v>572926</v>
      </c>
      <c r="Q212" t="s">
        <v>203</v>
      </c>
      <c r="R212" s="9">
        <v>71941.662785630979</v>
      </c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15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>
        <f t="shared" si="6"/>
        <v>71941.662785630979</v>
      </c>
      <c r="BM212" s="9">
        <f t="shared" si="7"/>
        <v>71900</v>
      </c>
    </row>
    <row r="213" spans="1:65" x14ac:dyDescent="0.3">
      <c r="A213" t="s">
        <v>473</v>
      </c>
      <c r="B213" s="9">
        <v>599</v>
      </c>
      <c r="C213">
        <v>569887</v>
      </c>
      <c r="D213">
        <v>1</v>
      </c>
      <c r="E213">
        <v>0</v>
      </c>
      <c r="F213">
        <v>0</v>
      </c>
      <c r="G213">
        <v>0</v>
      </c>
      <c r="H213">
        <v>0</v>
      </c>
      <c r="I213" t="s">
        <v>90</v>
      </c>
      <c r="J213">
        <v>570451</v>
      </c>
      <c r="K213" t="s">
        <v>474</v>
      </c>
      <c r="L213">
        <v>570451</v>
      </c>
      <c r="M213" t="s">
        <v>474</v>
      </c>
      <c r="N213">
        <v>570451</v>
      </c>
      <c r="O213" t="s">
        <v>474</v>
      </c>
      <c r="P213">
        <v>569810</v>
      </c>
      <c r="Q213" t="s">
        <v>284</v>
      </c>
      <c r="R213" s="9">
        <v>142492.36379538619</v>
      </c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15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>
        <f t="shared" si="6"/>
        <v>142492.36379538619</v>
      </c>
      <c r="BM213" s="9">
        <f t="shared" si="7"/>
        <v>142500</v>
      </c>
    </row>
    <row r="214" spans="1:65" x14ac:dyDescent="0.3">
      <c r="A214" t="s">
        <v>475</v>
      </c>
      <c r="B214" s="9">
        <v>239</v>
      </c>
      <c r="C214">
        <v>592897</v>
      </c>
      <c r="D214">
        <v>1</v>
      </c>
      <c r="E214">
        <v>0</v>
      </c>
      <c r="F214">
        <v>0</v>
      </c>
      <c r="G214">
        <v>0</v>
      </c>
      <c r="H214">
        <v>0</v>
      </c>
      <c r="I214" t="s">
        <v>81</v>
      </c>
      <c r="J214">
        <v>592943</v>
      </c>
      <c r="K214" t="s">
        <v>476</v>
      </c>
      <c r="L214">
        <v>592943</v>
      </c>
      <c r="M214" t="s">
        <v>476</v>
      </c>
      <c r="N214">
        <v>592943</v>
      </c>
      <c r="O214" t="s">
        <v>476</v>
      </c>
      <c r="P214">
        <v>592943</v>
      </c>
      <c r="Q214" t="s">
        <v>476</v>
      </c>
      <c r="R214" s="9">
        <v>71941.662785630979</v>
      </c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15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>
        <f t="shared" si="6"/>
        <v>71941.662785630979</v>
      </c>
      <c r="BM214" s="9">
        <f t="shared" si="7"/>
        <v>71900</v>
      </c>
    </row>
    <row r="215" spans="1:65" x14ac:dyDescent="0.3">
      <c r="A215" t="s">
        <v>477</v>
      </c>
      <c r="B215" s="9">
        <v>247</v>
      </c>
      <c r="C215">
        <v>561428</v>
      </c>
      <c r="D215">
        <v>1</v>
      </c>
      <c r="E215">
        <v>0</v>
      </c>
      <c r="F215">
        <v>0</v>
      </c>
      <c r="G215">
        <v>0</v>
      </c>
      <c r="H215">
        <v>0</v>
      </c>
      <c r="I215" t="s">
        <v>104</v>
      </c>
      <c r="J215">
        <v>562262</v>
      </c>
      <c r="K215" t="s">
        <v>478</v>
      </c>
      <c r="L215">
        <v>562262</v>
      </c>
      <c r="M215" t="s">
        <v>478</v>
      </c>
      <c r="N215">
        <v>561380</v>
      </c>
      <c r="O215" t="s">
        <v>355</v>
      </c>
      <c r="P215">
        <v>561380</v>
      </c>
      <c r="Q215" t="s">
        <v>355</v>
      </c>
      <c r="R215" s="9">
        <v>71941.662785630979</v>
      </c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15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>
        <f t="shared" si="6"/>
        <v>71941.662785630979</v>
      </c>
      <c r="BM215" s="9">
        <f t="shared" si="7"/>
        <v>71900</v>
      </c>
    </row>
    <row r="216" spans="1:65" x14ac:dyDescent="0.3">
      <c r="A216" t="s">
        <v>479</v>
      </c>
      <c r="B216" s="9">
        <v>280</v>
      </c>
      <c r="C216">
        <v>595284</v>
      </c>
      <c r="D216">
        <v>1</v>
      </c>
      <c r="E216">
        <v>0</v>
      </c>
      <c r="F216">
        <v>0</v>
      </c>
      <c r="G216">
        <v>0</v>
      </c>
      <c r="H216">
        <v>0</v>
      </c>
      <c r="I216" t="s">
        <v>123</v>
      </c>
      <c r="J216">
        <v>595209</v>
      </c>
      <c r="K216" t="s">
        <v>480</v>
      </c>
      <c r="L216">
        <v>595209</v>
      </c>
      <c r="M216" t="s">
        <v>480</v>
      </c>
      <c r="N216">
        <v>595209</v>
      </c>
      <c r="O216" t="s">
        <v>480</v>
      </c>
      <c r="P216">
        <v>595209</v>
      </c>
      <c r="Q216" t="s">
        <v>480</v>
      </c>
      <c r="R216" s="9">
        <v>71941.662785630979</v>
      </c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15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>
        <f t="shared" si="6"/>
        <v>71941.662785630979</v>
      </c>
      <c r="BM216" s="9">
        <f t="shared" si="7"/>
        <v>71900</v>
      </c>
    </row>
    <row r="217" spans="1:65" x14ac:dyDescent="0.3">
      <c r="A217" s="2" t="s">
        <v>481</v>
      </c>
      <c r="B217" s="9">
        <v>971</v>
      </c>
      <c r="C217">
        <v>592901</v>
      </c>
      <c r="D217">
        <v>1</v>
      </c>
      <c r="E217">
        <v>1</v>
      </c>
      <c r="F217">
        <v>0</v>
      </c>
      <c r="G217">
        <v>0</v>
      </c>
      <c r="H217">
        <v>0</v>
      </c>
      <c r="I217" t="s">
        <v>81</v>
      </c>
      <c r="J217">
        <v>592901</v>
      </c>
      <c r="K217" t="s">
        <v>481</v>
      </c>
      <c r="L217">
        <v>592889</v>
      </c>
      <c r="M217" t="s">
        <v>482</v>
      </c>
      <c r="N217">
        <v>592889</v>
      </c>
      <c r="O217" t="s">
        <v>482</v>
      </c>
      <c r="P217">
        <v>592889</v>
      </c>
      <c r="Q217" t="s">
        <v>482</v>
      </c>
      <c r="R217" s="9">
        <v>229267.8555072695</v>
      </c>
      <c r="S217" s="9">
        <f>SUMIFS($B:$B,$J:$J,$C217)</f>
        <v>1369</v>
      </c>
      <c r="T217" s="9">
        <v>74561.840424666036</v>
      </c>
      <c r="U217" s="9">
        <v>0</v>
      </c>
      <c r="V217" s="9">
        <f>U217*768</f>
        <v>0</v>
      </c>
      <c r="W217" s="9">
        <v>2</v>
      </c>
      <c r="X217" s="9">
        <f>W217*3072</f>
        <v>6144</v>
      </c>
      <c r="Y217" s="9">
        <v>5</v>
      </c>
      <c r="Z217" s="9">
        <f>Y217*1024</f>
        <v>5120</v>
      </c>
      <c r="AA217" s="9">
        <v>0</v>
      </c>
      <c r="AB217" s="9">
        <f>AA217*256</f>
        <v>0</v>
      </c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15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>
        <f t="shared" si="6"/>
        <v>315093.69593193557</v>
      </c>
      <c r="BM217" s="9">
        <f t="shared" si="7"/>
        <v>315100</v>
      </c>
    </row>
    <row r="218" spans="1:65" x14ac:dyDescent="0.3">
      <c r="A218" t="s">
        <v>483</v>
      </c>
      <c r="B218" s="9">
        <v>188</v>
      </c>
      <c r="C218">
        <v>547549</v>
      </c>
      <c r="D218">
        <v>1</v>
      </c>
      <c r="E218">
        <v>0</v>
      </c>
      <c r="F218">
        <v>0</v>
      </c>
      <c r="G218">
        <v>0</v>
      </c>
      <c r="H218">
        <v>0</v>
      </c>
      <c r="I218" t="s">
        <v>123</v>
      </c>
      <c r="J218">
        <v>548111</v>
      </c>
      <c r="K218" t="s">
        <v>484</v>
      </c>
      <c r="L218">
        <v>548111</v>
      </c>
      <c r="M218" t="s">
        <v>484</v>
      </c>
      <c r="N218">
        <v>548111</v>
      </c>
      <c r="O218" t="s">
        <v>484</v>
      </c>
      <c r="P218">
        <v>547492</v>
      </c>
      <c r="Q218" t="s">
        <v>125</v>
      </c>
      <c r="R218" s="9">
        <v>71941.662785630979</v>
      </c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15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>
        <f t="shared" si="6"/>
        <v>71941.662785630979</v>
      </c>
      <c r="BM218" s="9">
        <f t="shared" si="7"/>
        <v>71900</v>
      </c>
    </row>
    <row r="219" spans="1:65" x14ac:dyDescent="0.3">
      <c r="A219" s="2" t="s">
        <v>485</v>
      </c>
      <c r="B219" s="9">
        <v>1197</v>
      </c>
      <c r="C219">
        <v>595292</v>
      </c>
      <c r="D219">
        <v>1</v>
      </c>
      <c r="E219">
        <v>1</v>
      </c>
      <c r="F219">
        <v>0</v>
      </c>
      <c r="G219">
        <v>0</v>
      </c>
      <c r="H219">
        <v>0</v>
      </c>
      <c r="I219" t="s">
        <v>123</v>
      </c>
      <c r="J219">
        <v>595292</v>
      </c>
      <c r="K219" t="s">
        <v>485</v>
      </c>
      <c r="L219">
        <v>595209</v>
      </c>
      <c r="M219" t="s">
        <v>480</v>
      </c>
      <c r="N219">
        <v>595209</v>
      </c>
      <c r="O219" t="s">
        <v>480</v>
      </c>
      <c r="P219">
        <v>595209</v>
      </c>
      <c r="Q219" t="s">
        <v>480</v>
      </c>
      <c r="R219" s="9">
        <v>281553.97429891711</v>
      </c>
      <c r="S219" s="9">
        <f>SUMIFS($B:$B,$J:$J,$C219)</f>
        <v>1624</v>
      </c>
      <c r="T219" s="9">
        <v>88421.913604577159</v>
      </c>
      <c r="U219" s="9">
        <v>0</v>
      </c>
      <c r="V219" s="9">
        <f>U219*768</f>
        <v>0</v>
      </c>
      <c r="W219" s="9">
        <v>3</v>
      </c>
      <c r="X219" s="9">
        <f>W219*3072</f>
        <v>9216</v>
      </c>
      <c r="Y219" s="9">
        <v>6</v>
      </c>
      <c r="Z219" s="9">
        <f>Y219*1024</f>
        <v>6144</v>
      </c>
      <c r="AA219" s="9">
        <v>4</v>
      </c>
      <c r="AB219" s="9">
        <f>AA219*256</f>
        <v>1024</v>
      </c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15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>
        <f t="shared" si="6"/>
        <v>386359.88790349429</v>
      </c>
      <c r="BM219" s="9">
        <f t="shared" si="7"/>
        <v>386400</v>
      </c>
    </row>
    <row r="220" spans="1:65" x14ac:dyDescent="0.3">
      <c r="A220" t="s">
        <v>486</v>
      </c>
      <c r="B220" s="9">
        <v>294</v>
      </c>
      <c r="C220">
        <v>536253</v>
      </c>
      <c r="D220">
        <v>1</v>
      </c>
      <c r="E220">
        <v>0</v>
      </c>
      <c r="F220">
        <v>0</v>
      </c>
      <c r="G220">
        <v>0</v>
      </c>
      <c r="H220">
        <v>0</v>
      </c>
      <c r="I220" t="s">
        <v>83</v>
      </c>
      <c r="J220">
        <v>545830</v>
      </c>
      <c r="K220" t="s">
        <v>487</v>
      </c>
      <c r="L220">
        <v>545392</v>
      </c>
      <c r="M220" t="s">
        <v>488</v>
      </c>
      <c r="N220">
        <v>545392</v>
      </c>
      <c r="O220" t="s">
        <v>488</v>
      </c>
      <c r="P220">
        <v>545392</v>
      </c>
      <c r="Q220" t="s">
        <v>488</v>
      </c>
      <c r="R220" s="9">
        <v>71941.662785630979</v>
      </c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15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>
        <f t="shared" si="6"/>
        <v>71941.662785630979</v>
      </c>
      <c r="BM220" s="9">
        <f t="shared" si="7"/>
        <v>71900</v>
      </c>
    </row>
    <row r="221" spans="1:65" x14ac:dyDescent="0.3">
      <c r="A221" s="2" t="s">
        <v>489</v>
      </c>
      <c r="B221" s="9">
        <v>452</v>
      </c>
      <c r="C221">
        <v>533980</v>
      </c>
      <c r="D221">
        <v>1</v>
      </c>
      <c r="E221">
        <v>1</v>
      </c>
      <c r="F221">
        <v>0</v>
      </c>
      <c r="G221">
        <v>0</v>
      </c>
      <c r="H221">
        <v>0</v>
      </c>
      <c r="I221" t="s">
        <v>86</v>
      </c>
      <c r="J221">
        <v>533980</v>
      </c>
      <c r="K221" t="s">
        <v>489</v>
      </c>
      <c r="L221">
        <v>534617</v>
      </c>
      <c r="M221" t="s">
        <v>490</v>
      </c>
      <c r="N221">
        <v>533955</v>
      </c>
      <c r="O221" t="s">
        <v>314</v>
      </c>
      <c r="P221">
        <v>533955</v>
      </c>
      <c r="Q221" t="s">
        <v>314</v>
      </c>
      <c r="R221" s="9">
        <v>107911.9985734637</v>
      </c>
      <c r="S221" s="9">
        <f>SUMIFS($B:$B,$J:$J,$C221)</f>
        <v>452</v>
      </c>
      <c r="T221" s="9">
        <v>24655.668852392439</v>
      </c>
      <c r="U221" s="9">
        <v>0</v>
      </c>
      <c r="V221" s="9">
        <f>U221*768</f>
        <v>0</v>
      </c>
      <c r="W221" s="9">
        <v>4</v>
      </c>
      <c r="X221" s="9">
        <f>W221*3072</f>
        <v>12288</v>
      </c>
      <c r="Y221" s="9">
        <v>0</v>
      </c>
      <c r="Z221" s="9">
        <f>Y221*1024</f>
        <v>0</v>
      </c>
      <c r="AA221" s="9">
        <v>0</v>
      </c>
      <c r="AB221" s="9">
        <f>AA221*256</f>
        <v>0</v>
      </c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15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>
        <f t="shared" si="6"/>
        <v>144855.66742585614</v>
      </c>
      <c r="BM221" s="9">
        <f t="shared" si="7"/>
        <v>144900</v>
      </c>
    </row>
    <row r="222" spans="1:65" x14ac:dyDescent="0.3">
      <c r="A222" t="s">
        <v>491</v>
      </c>
      <c r="B222" s="9">
        <v>204</v>
      </c>
      <c r="C222">
        <v>576115</v>
      </c>
      <c r="D222">
        <v>1</v>
      </c>
      <c r="E222">
        <v>0</v>
      </c>
      <c r="F222">
        <v>0</v>
      </c>
      <c r="G222">
        <v>0</v>
      </c>
      <c r="H222">
        <v>0</v>
      </c>
      <c r="I222" t="s">
        <v>90</v>
      </c>
      <c r="J222">
        <v>576271</v>
      </c>
      <c r="K222" t="s">
        <v>160</v>
      </c>
      <c r="L222">
        <v>576271</v>
      </c>
      <c r="M222" t="s">
        <v>160</v>
      </c>
      <c r="N222">
        <v>576271</v>
      </c>
      <c r="O222" t="s">
        <v>160</v>
      </c>
      <c r="P222">
        <v>576271</v>
      </c>
      <c r="Q222" t="s">
        <v>160</v>
      </c>
      <c r="R222" s="9">
        <v>71941.662785630979</v>
      </c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15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>
        <f t="shared" si="6"/>
        <v>71941.662785630979</v>
      </c>
      <c r="BM222" s="9">
        <f t="shared" si="7"/>
        <v>71900</v>
      </c>
    </row>
    <row r="223" spans="1:65" x14ac:dyDescent="0.3">
      <c r="A223" t="s">
        <v>492</v>
      </c>
      <c r="B223" s="9">
        <v>1258</v>
      </c>
      <c r="C223">
        <v>525804</v>
      </c>
      <c r="D223">
        <v>1</v>
      </c>
      <c r="E223">
        <v>0</v>
      </c>
      <c r="F223">
        <v>0</v>
      </c>
      <c r="G223">
        <v>0</v>
      </c>
      <c r="H223">
        <v>0</v>
      </c>
      <c r="I223" t="s">
        <v>111</v>
      </c>
      <c r="J223">
        <v>540978</v>
      </c>
      <c r="K223" t="s">
        <v>493</v>
      </c>
      <c r="L223">
        <v>523704</v>
      </c>
      <c r="M223" t="s">
        <v>464</v>
      </c>
      <c r="N223">
        <v>523704</v>
      </c>
      <c r="O223" t="s">
        <v>464</v>
      </c>
      <c r="P223">
        <v>523704</v>
      </c>
      <c r="Q223" t="s">
        <v>464</v>
      </c>
      <c r="R223" s="9">
        <v>295617.09879900591</v>
      </c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15"/>
      <c r="AR223" s="9">
        <v>1</v>
      </c>
      <c r="AS223" s="9">
        <f>AR223*30500</f>
        <v>30500</v>
      </c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>
        <f t="shared" si="6"/>
        <v>326117.09879900591</v>
      </c>
      <c r="BM223" s="9">
        <f t="shared" si="7"/>
        <v>326100</v>
      </c>
    </row>
    <row r="224" spans="1:65" x14ac:dyDescent="0.3">
      <c r="A224" t="s">
        <v>494</v>
      </c>
      <c r="B224" s="9">
        <v>212</v>
      </c>
      <c r="C224">
        <v>564559</v>
      </c>
      <c r="D224">
        <v>1</v>
      </c>
      <c r="E224">
        <v>0</v>
      </c>
      <c r="F224">
        <v>0</v>
      </c>
      <c r="G224">
        <v>0</v>
      </c>
      <c r="H224">
        <v>0</v>
      </c>
      <c r="I224" t="s">
        <v>86</v>
      </c>
      <c r="J224">
        <v>540757</v>
      </c>
      <c r="K224" t="s">
        <v>495</v>
      </c>
      <c r="L224">
        <v>539911</v>
      </c>
      <c r="M224" t="s">
        <v>352</v>
      </c>
      <c r="N224">
        <v>539911</v>
      </c>
      <c r="O224" t="s">
        <v>352</v>
      </c>
      <c r="P224">
        <v>539911</v>
      </c>
      <c r="Q224" t="s">
        <v>352</v>
      </c>
      <c r="R224" s="9">
        <v>71941.662785630979</v>
      </c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15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>
        <f t="shared" si="6"/>
        <v>71941.662785630979</v>
      </c>
      <c r="BM224" s="9">
        <f t="shared" si="7"/>
        <v>71900</v>
      </c>
    </row>
    <row r="225" spans="1:65" x14ac:dyDescent="0.3">
      <c r="A225" t="s">
        <v>496</v>
      </c>
      <c r="B225" s="9">
        <v>320</v>
      </c>
      <c r="C225">
        <v>550116</v>
      </c>
      <c r="D225">
        <v>1</v>
      </c>
      <c r="E225">
        <v>0</v>
      </c>
      <c r="F225">
        <v>0</v>
      </c>
      <c r="G225">
        <v>0</v>
      </c>
      <c r="H225">
        <v>0</v>
      </c>
      <c r="I225" t="s">
        <v>83</v>
      </c>
      <c r="J225">
        <v>550167</v>
      </c>
      <c r="K225" t="s">
        <v>497</v>
      </c>
      <c r="L225">
        <v>550647</v>
      </c>
      <c r="M225" t="s">
        <v>498</v>
      </c>
      <c r="N225">
        <v>550647</v>
      </c>
      <c r="O225" t="s">
        <v>498</v>
      </c>
      <c r="P225">
        <v>550647</v>
      </c>
      <c r="Q225" t="s">
        <v>498</v>
      </c>
      <c r="R225" s="9">
        <v>76688.580783371697</v>
      </c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15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>
        <f t="shared" si="6"/>
        <v>76688.580783371697</v>
      </c>
      <c r="BM225" s="9">
        <f t="shared" si="7"/>
        <v>76700</v>
      </c>
    </row>
    <row r="226" spans="1:65" x14ac:dyDescent="0.3">
      <c r="A226" s="5" t="s">
        <v>499</v>
      </c>
      <c r="B226" s="9">
        <v>20315</v>
      </c>
      <c r="C226">
        <v>599051</v>
      </c>
      <c r="D226">
        <v>1</v>
      </c>
      <c r="E226">
        <v>1</v>
      </c>
      <c r="F226">
        <v>1</v>
      </c>
      <c r="G226">
        <v>1</v>
      </c>
      <c r="H226">
        <v>1</v>
      </c>
      <c r="I226" t="s">
        <v>94</v>
      </c>
      <c r="J226">
        <v>599051</v>
      </c>
      <c r="K226" t="s">
        <v>499</v>
      </c>
      <c r="L226">
        <v>599051</v>
      </c>
      <c r="M226" t="s">
        <v>499</v>
      </c>
      <c r="N226">
        <v>599051</v>
      </c>
      <c r="O226" t="s">
        <v>499</v>
      </c>
      <c r="P226">
        <v>599051</v>
      </c>
      <c r="Q226" t="s">
        <v>499</v>
      </c>
      <c r="R226" s="9">
        <v>907679.40600091475</v>
      </c>
      <c r="S226" s="9">
        <f>SUMIFS($B:$B,$J:$J,$C226)</f>
        <v>20315</v>
      </c>
      <c r="T226" s="9">
        <v>416906.12402274489</v>
      </c>
      <c r="U226" s="9">
        <v>1</v>
      </c>
      <c r="V226" s="9">
        <f>U226*768</f>
        <v>768</v>
      </c>
      <c r="W226" s="9">
        <v>109</v>
      </c>
      <c r="X226" s="9">
        <f>W226*3072</f>
        <v>334848</v>
      </c>
      <c r="Y226" s="9">
        <v>283</v>
      </c>
      <c r="Z226" s="9">
        <f>Y226*1024</f>
        <v>289792</v>
      </c>
      <c r="AA226" s="9">
        <v>61</v>
      </c>
      <c r="AB226" s="9">
        <f>AA226*256</f>
        <v>15616</v>
      </c>
      <c r="AC226" s="9">
        <f>SUMIFS($B:$B,$L:$L,$C226)</f>
        <v>20315</v>
      </c>
      <c r="AD226" s="9">
        <v>1223807.398189923</v>
      </c>
      <c r="AE226" s="9">
        <f>SUMIFS($B:$B,$P:$P,$C226)</f>
        <v>33428</v>
      </c>
      <c r="AF226" s="9">
        <v>1978250.8967178899</v>
      </c>
      <c r="AG226" s="9">
        <f>SUMIFS($B:$B,$N:$N,$C226)</f>
        <v>33428</v>
      </c>
      <c r="AH226" s="9">
        <v>5676120.3113122834</v>
      </c>
      <c r="AI226" s="9">
        <f>SUMIFS($B:$B,$P:$P,$C226)</f>
        <v>33428</v>
      </c>
      <c r="AJ226" s="9">
        <v>17244750.701325949</v>
      </c>
      <c r="AK226" s="9"/>
      <c r="AL226" s="9">
        <v>4505</v>
      </c>
      <c r="AM226" s="9">
        <f>AL226*141</f>
        <v>635205</v>
      </c>
      <c r="AN226" s="9"/>
      <c r="AO226" s="9"/>
      <c r="AP226" s="9"/>
      <c r="AQ226" s="15"/>
      <c r="AR226" s="9">
        <v>37</v>
      </c>
      <c r="AS226" s="9">
        <f>AR226*30500</f>
        <v>1128500</v>
      </c>
      <c r="AT226" s="9">
        <v>176</v>
      </c>
      <c r="AU226" s="9">
        <f>AT226*2742</f>
        <v>482592</v>
      </c>
      <c r="AV226" s="9">
        <v>0</v>
      </c>
      <c r="AW226" s="9">
        <f>AV226*914</f>
        <v>0</v>
      </c>
      <c r="AX226" s="9">
        <v>1114</v>
      </c>
      <c r="AY226" s="9">
        <f>AX226*141</f>
        <v>157074</v>
      </c>
      <c r="AZ226" s="9">
        <v>1216</v>
      </c>
      <c r="BA226" s="9">
        <f>AZ226*343</f>
        <v>417088</v>
      </c>
      <c r="BB226" s="9">
        <v>405</v>
      </c>
      <c r="BC226" s="9">
        <f>BB226*109</f>
        <v>44145</v>
      </c>
      <c r="BD226" s="9">
        <v>4</v>
      </c>
      <c r="BE226" s="9">
        <f>BD226*82</f>
        <v>328</v>
      </c>
      <c r="BF226" s="9">
        <v>644</v>
      </c>
      <c r="BG226" s="9">
        <f>BF226*328</f>
        <v>211232</v>
      </c>
      <c r="BH226" s="9">
        <v>5</v>
      </c>
      <c r="BI226" s="9">
        <f>BH226*410</f>
        <v>2050</v>
      </c>
      <c r="BJ226" s="9">
        <v>0</v>
      </c>
      <c r="BK226" s="9">
        <f>BJ226*219</f>
        <v>0</v>
      </c>
      <c r="BL226" s="9">
        <f t="shared" si="6"/>
        <v>31166752.837569706</v>
      </c>
      <c r="BM226" s="9">
        <f t="shared" si="7"/>
        <v>31166800</v>
      </c>
    </row>
    <row r="227" spans="1:65" x14ac:dyDescent="0.3">
      <c r="A227" t="s">
        <v>500</v>
      </c>
      <c r="B227" s="9">
        <v>44</v>
      </c>
      <c r="C227">
        <v>537527</v>
      </c>
      <c r="D227">
        <v>1</v>
      </c>
      <c r="E227">
        <v>0</v>
      </c>
      <c r="F227">
        <v>0</v>
      </c>
      <c r="G227">
        <v>0</v>
      </c>
      <c r="H227">
        <v>0</v>
      </c>
      <c r="I227" t="s">
        <v>83</v>
      </c>
      <c r="J227">
        <v>550663</v>
      </c>
      <c r="K227" t="s">
        <v>501</v>
      </c>
      <c r="L227">
        <v>550094</v>
      </c>
      <c r="M227" t="s">
        <v>143</v>
      </c>
      <c r="N227">
        <v>550094</v>
      </c>
      <c r="O227" t="s">
        <v>143</v>
      </c>
      <c r="P227">
        <v>550094</v>
      </c>
      <c r="Q227" t="s">
        <v>143</v>
      </c>
      <c r="R227" s="9">
        <v>71941.662785630979</v>
      </c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15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>
        <f t="shared" si="6"/>
        <v>71941.662785630979</v>
      </c>
      <c r="BM227" s="9">
        <f t="shared" si="7"/>
        <v>71900</v>
      </c>
    </row>
    <row r="228" spans="1:65" x14ac:dyDescent="0.3">
      <c r="A228" t="s">
        <v>502</v>
      </c>
      <c r="B228" s="9">
        <v>292</v>
      </c>
      <c r="C228">
        <v>595306</v>
      </c>
      <c r="D228">
        <v>1</v>
      </c>
      <c r="E228">
        <v>0</v>
      </c>
      <c r="F228">
        <v>0</v>
      </c>
      <c r="G228">
        <v>0</v>
      </c>
      <c r="H228">
        <v>0</v>
      </c>
      <c r="I228" t="s">
        <v>123</v>
      </c>
      <c r="J228">
        <v>595411</v>
      </c>
      <c r="K228" t="s">
        <v>446</v>
      </c>
      <c r="L228">
        <v>595411</v>
      </c>
      <c r="M228" t="s">
        <v>446</v>
      </c>
      <c r="N228">
        <v>595411</v>
      </c>
      <c r="O228" t="s">
        <v>446</v>
      </c>
      <c r="P228">
        <v>595411</v>
      </c>
      <c r="Q228" t="s">
        <v>446</v>
      </c>
      <c r="R228" s="9">
        <v>71941.662785630979</v>
      </c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15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>
        <f t="shared" si="6"/>
        <v>71941.662785630979</v>
      </c>
      <c r="BM228" s="9">
        <f t="shared" si="7"/>
        <v>71900</v>
      </c>
    </row>
    <row r="229" spans="1:65" x14ac:dyDescent="0.3">
      <c r="A229" t="s">
        <v>502</v>
      </c>
      <c r="B229" s="9">
        <v>124</v>
      </c>
      <c r="C229">
        <v>577812</v>
      </c>
      <c r="D229">
        <v>1</v>
      </c>
      <c r="E229">
        <v>0</v>
      </c>
      <c r="F229">
        <v>0</v>
      </c>
      <c r="G229">
        <v>0</v>
      </c>
      <c r="H229">
        <v>0</v>
      </c>
      <c r="I229" t="s">
        <v>96</v>
      </c>
      <c r="J229">
        <v>577863</v>
      </c>
      <c r="K229" t="s">
        <v>176</v>
      </c>
      <c r="L229">
        <v>505145</v>
      </c>
      <c r="M229" t="s">
        <v>177</v>
      </c>
      <c r="N229">
        <v>577731</v>
      </c>
      <c r="O229" t="s">
        <v>178</v>
      </c>
      <c r="P229">
        <v>577731</v>
      </c>
      <c r="Q229" t="s">
        <v>178</v>
      </c>
      <c r="R229" s="9">
        <v>71941.662785630979</v>
      </c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15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>
        <f t="shared" si="6"/>
        <v>71941.662785630979</v>
      </c>
      <c r="BM229" s="9">
        <f t="shared" si="7"/>
        <v>71900</v>
      </c>
    </row>
    <row r="230" spans="1:65" x14ac:dyDescent="0.3">
      <c r="A230" t="s">
        <v>503</v>
      </c>
      <c r="B230" s="9">
        <v>111</v>
      </c>
      <c r="C230">
        <v>577821</v>
      </c>
      <c r="D230">
        <v>1</v>
      </c>
      <c r="E230">
        <v>0</v>
      </c>
      <c r="F230">
        <v>0</v>
      </c>
      <c r="G230">
        <v>0</v>
      </c>
      <c r="H230">
        <v>0</v>
      </c>
      <c r="I230" t="s">
        <v>96</v>
      </c>
      <c r="J230">
        <v>578347</v>
      </c>
      <c r="K230" t="s">
        <v>296</v>
      </c>
      <c r="L230">
        <v>578347</v>
      </c>
      <c r="M230" t="s">
        <v>296</v>
      </c>
      <c r="N230">
        <v>578347</v>
      </c>
      <c r="O230" t="s">
        <v>296</v>
      </c>
      <c r="P230">
        <v>578347</v>
      </c>
      <c r="Q230" t="s">
        <v>296</v>
      </c>
      <c r="R230" s="9">
        <v>71941.662785630979</v>
      </c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15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>
        <f t="shared" si="6"/>
        <v>71941.662785630979</v>
      </c>
      <c r="BM230" s="9">
        <f t="shared" si="7"/>
        <v>71900</v>
      </c>
    </row>
    <row r="231" spans="1:65" x14ac:dyDescent="0.3">
      <c r="A231" s="2" t="s">
        <v>503</v>
      </c>
      <c r="B231" s="9">
        <v>2534</v>
      </c>
      <c r="C231">
        <v>500852</v>
      </c>
      <c r="D231">
        <v>1</v>
      </c>
      <c r="E231">
        <v>1</v>
      </c>
      <c r="F231">
        <v>0</v>
      </c>
      <c r="G231">
        <v>0</v>
      </c>
      <c r="H231">
        <v>0</v>
      </c>
      <c r="I231" t="s">
        <v>111</v>
      </c>
      <c r="J231">
        <v>500852</v>
      </c>
      <c r="K231" t="s">
        <v>503</v>
      </c>
      <c r="L231">
        <v>505188</v>
      </c>
      <c r="M231" t="s">
        <v>140</v>
      </c>
      <c r="N231">
        <v>500496</v>
      </c>
      <c r="O231" t="s">
        <v>287</v>
      </c>
      <c r="P231">
        <v>500496</v>
      </c>
      <c r="Q231" t="s">
        <v>287</v>
      </c>
      <c r="R231" s="9">
        <v>585823.95410190686</v>
      </c>
      <c r="S231" s="9">
        <f>SUMIFS($B:$B,$J:$J,$C231)</f>
        <v>3623</v>
      </c>
      <c r="T231" s="9">
        <v>196880.7512779157</v>
      </c>
      <c r="U231" s="9">
        <v>0</v>
      </c>
      <c r="V231" s="9">
        <f>U231*768</f>
        <v>0</v>
      </c>
      <c r="W231" s="9">
        <v>8</v>
      </c>
      <c r="X231" s="9">
        <f>W231*3072</f>
        <v>24576</v>
      </c>
      <c r="Y231" s="9">
        <v>9</v>
      </c>
      <c r="Z231" s="9">
        <f>Y231*1024</f>
        <v>9216</v>
      </c>
      <c r="AA231" s="9">
        <v>5</v>
      </c>
      <c r="AB231" s="9">
        <f>AA231*256</f>
        <v>1280</v>
      </c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15"/>
      <c r="AR231" s="9">
        <v>1</v>
      </c>
      <c r="AS231" s="9">
        <f>AR231*30500</f>
        <v>30500</v>
      </c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>
        <f t="shared" si="6"/>
        <v>848276.70537982252</v>
      </c>
      <c r="BM231" s="9">
        <f t="shared" si="7"/>
        <v>848300</v>
      </c>
    </row>
    <row r="232" spans="1:65" x14ac:dyDescent="0.3">
      <c r="A232" s="2" t="s">
        <v>504</v>
      </c>
      <c r="B232" s="9">
        <v>449</v>
      </c>
      <c r="C232">
        <v>589292</v>
      </c>
      <c r="D232">
        <v>1</v>
      </c>
      <c r="E232">
        <v>1</v>
      </c>
      <c r="F232">
        <v>0</v>
      </c>
      <c r="G232">
        <v>0</v>
      </c>
      <c r="H232">
        <v>0</v>
      </c>
      <c r="I232" t="s">
        <v>111</v>
      </c>
      <c r="J232">
        <v>589292</v>
      </c>
      <c r="K232" t="s">
        <v>504</v>
      </c>
      <c r="L232">
        <v>589624</v>
      </c>
      <c r="M232" t="s">
        <v>505</v>
      </c>
      <c r="N232">
        <v>589624</v>
      </c>
      <c r="O232" t="s">
        <v>505</v>
      </c>
      <c r="P232">
        <v>589624</v>
      </c>
      <c r="Q232" t="s">
        <v>505</v>
      </c>
      <c r="R232" s="9">
        <v>107204.2862339929</v>
      </c>
      <c r="S232" s="9">
        <f>SUMIFS($B:$B,$J:$J,$C232)</f>
        <v>1663</v>
      </c>
      <c r="T232" s="9">
        <v>90541.11284013855</v>
      </c>
      <c r="U232" s="9">
        <v>0</v>
      </c>
      <c r="V232" s="9">
        <f>U232*768</f>
        <v>0</v>
      </c>
      <c r="W232" s="9">
        <v>10</v>
      </c>
      <c r="X232" s="9">
        <f>W232*3072</f>
        <v>30720</v>
      </c>
      <c r="Y232" s="9">
        <v>11</v>
      </c>
      <c r="Z232" s="9">
        <f>Y232*1024</f>
        <v>11264</v>
      </c>
      <c r="AA232" s="9">
        <v>1</v>
      </c>
      <c r="AB232" s="9">
        <f>AA232*256</f>
        <v>256</v>
      </c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15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>
        <f t="shared" si="6"/>
        <v>239985.39907413145</v>
      </c>
      <c r="BM232" s="9">
        <f t="shared" si="7"/>
        <v>240000</v>
      </c>
    </row>
    <row r="233" spans="1:65" x14ac:dyDescent="0.3">
      <c r="A233" t="s">
        <v>504</v>
      </c>
      <c r="B233" s="9">
        <v>144</v>
      </c>
      <c r="C233">
        <v>586901</v>
      </c>
      <c r="D233">
        <v>1</v>
      </c>
      <c r="E233">
        <v>0</v>
      </c>
      <c r="F233">
        <v>0</v>
      </c>
      <c r="G233">
        <v>0</v>
      </c>
      <c r="H233">
        <v>0</v>
      </c>
      <c r="I233" t="s">
        <v>123</v>
      </c>
      <c r="J233">
        <v>587591</v>
      </c>
      <c r="K233" t="s">
        <v>506</v>
      </c>
      <c r="L233">
        <v>587591</v>
      </c>
      <c r="M233" t="s">
        <v>506</v>
      </c>
      <c r="N233">
        <v>588024</v>
      </c>
      <c r="O233" t="s">
        <v>507</v>
      </c>
      <c r="P233">
        <v>588024</v>
      </c>
      <c r="Q233" t="s">
        <v>507</v>
      </c>
      <c r="R233" s="9">
        <v>71941.662785630979</v>
      </c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15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>
        <f t="shared" si="6"/>
        <v>71941.662785630979</v>
      </c>
      <c r="BM233" s="9">
        <f t="shared" si="7"/>
        <v>71900</v>
      </c>
    </row>
    <row r="234" spans="1:65" x14ac:dyDescent="0.3">
      <c r="A234" s="2" t="s">
        <v>504</v>
      </c>
      <c r="B234" s="9">
        <v>1027</v>
      </c>
      <c r="C234">
        <v>573892</v>
      </c>
      <c r="D234">
        <v>1</v>
      </c>
      <c r="E234">
        <v>1</v>
      </c>
      <c r="F234">
        <v>0</v>
      </c>
      <c r="G234">
        <v>0</v>
      </c>
      <c r="H234">
        <v>0</v>
      </c>
      <c r="I234" t="s">
        <v>90</v>
      </c>
      <c r="J234">
        <v>573892</v>
      </c>
      <c r="K234" t="s">
        <v>504</v>
      </c>
      <c r="L234">
        <v>574279</v>
      </c>
      <c r="M234" t="s">
        <v>508</v>
      </c>
      <c r="N234">
        <v>574279</v>
      </c>
      <c r="O234" t="s">
        <v>508</v>
      </c>
      <c r="P234">
        <v>574279</v>
      </c>
      <c r="Q234" t="s">
        <v>508</v>
      </c>
      <c r="R234" s="9">
        <v>242251.66547302049</v>
      </c>
      <c r="S234" s="9">
        <f>SUMIFS($B:$B,$J:$J,$C234)</f>
        <v>1903</v>
      </c>
      <c r="T234" s="9">
        <v>103579.1516953066</v>
      </c>
      <c r="U234" s="9">
        <v>0</v>
      </c>
      <c r="V234" s="9">
        <f>U234*768</f>
        <v>0</v>
      </c>
      <c r="W234" s="9">
        <v>7</v>
      </c>
      <c r="X234" s="9">
        <f>W234*3072</f>
        <v>21504</v>
      </c>
      <c r="Y234" s="9">
        <v>5</v>
      </c>
      <c r="Z234" s="9">
        <f>Y234*1024</f>
        <v>5120</v>
      </c>
      <c r="AA234" s="9">
        <v>1</v>
      </c>
      <c r="AB234" s="9">
        <f>AA234*256</f>
        <v>256</v>
      </c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15"/>
      <c r="AR234" s="9">
        <v>2</v>
      </c>
      <c r="AS234" s="9">
        <f>AR234*30500</f>
        <v>61000</v>
      </c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>
        <f t="shared" si="6"/>
        <v>433710.81716832711</v>
      </c>
      <c r="BM234" s="9">
        <f t="shared" si="7"/>
        <v>433700</v>
      </c>
    </row>
    <row r="235" spans="1:65" x14ac:dyDescent="0.3">
      <c r="A235" t="s">
        <v>504</v>
      </c>
      <c r="B235" s="9">
        <v>498</v>
      </c>
      <c r="C235">
        <v>525880</v>
      </c>
      <c r="D235">
        <v>1</v>
      </c>
      <c r="E235">
        <v>0</v>
      </c>
      <c r="F235">
        <v>0</v>
      </c>
      <c r="G235">
        <v>0</v>
      </c>
      <c r="H235">
        <v>0</v>
      </c>
      <c r="I235" t="s">
        <v>111</v>
      </c>
      <c r="J235">
        <v>534927</v>
      </c>
      <c r="K235" t="s">
        <v>509</v>
      </c>
      <c r="L235">
        <v>541354</v>
      </c>
      <c r="M235" t="s">
        <v>510</v>
      </c>
      <c r="N235">
        <v>541354</v>
      </c>
      <c r="O235" t="s">
        <v>510</v>
      </c>
      <c r="P235">
        <v>541354</v>
      </c>
      <c r="Q235" t="s">
        <v>510</v>
      </c>
      <c r="R235" s="9">
        <v>118753.25719743549</v>
      </c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15"/>
      <c r="AR235" s="9">
        <v>1</v>
      </c>
      <c r="AS235" s="9">
        <f>AR235*30500</f>
        <v>30500</v>
      </c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>
        <f t="shared" si="6"/>
        <v>149253.25719743548</v>
      </c>
      <c r="BM235" s="9">
        <f t="shared" si="7"/>
        <v>149300</v>
      </c>
    </row>
    <row r="236" spans="1:65" x14ac:dyDescent="0.3">
      <c r="A236" t="s">
        <v>504</v>
      </c>
      <c r="B236" s="9">
        <v>1786</v>
      </c>
      <c r="C236">
        <v>506192</v>
      </c>
      <c r="D236">
        <v>1</v>
      </c>
      <c r="E236">
        <v>0</v>
      </c>
      <c r="F236">
        <v>0</v>
      </c>
      <c r="G236">
        <v>0</v>
      </c>
      <c r="H236">
        <v>0</v>
      </c>
      <c r="I236" t="s">
        <v>94</v>
      </c>
      <c r="J236">
        <v>506702</v>
      </c>
      <c r="K236" t="s">
        <v>511</v>
      </c>
      <c r="L236">
        <v>506702</v>
      </c>
      <c r="M236" t="s">
        <v>511</v>
      </c>
      <c r="N236">
        <v>507016</v>
      </c>
      <c r="O236" t="s">
        <v>264</v>
      </c>
      <c r="P236">
        <v>507016</v>
      </c>
      <c r="Q236" t="s">
        <v>264</v>
      </c>
      <c r="R236" s="9">
        <v>416560.47481164098</v>
      </c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15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>
        <f t="shared" si="6"/>
        <v>416560.47481164098</v>
      </c>
      <c r="BM236" s="9">
        <f t="shared" si="7"/>
        <v>416600</v>
      </c>
    </row>
    <row r="237" spans="1:65" x14ac:dyDescent="0.3">
      <c r="A237" t="s">
        <v>512</v>
      </c>
      <c r="B237" s="9">
        <v>350</v>
      </c>
      <c r="C237">
        <v>557102</v>
      </c>
      <c r="D237">
        <v>1</v>
      </c>
      <c r="E237">
        <v>0</v>
      </c>
      <c r="F237">
        <v>0</v>
      </c>
      <c r="G237">
        <v>0</v>
      </c>
      <c r="H237">
        <v>0</v>
      </c>
      <c r="I237" t="s">
        <v>135</v>
      </c>
      <c r="J237">
        <v>585751</v>
      </c>
      <c r="K237" t="s">
        <v>513</v>
      </c>
      <c r="L237">
        <v>585751</v>
      </c>
      <c r="M237" t="s">
        <v>513</v>
      </c>
      <c r="N237">
        <v>585751</v>
      </c>
      <c r="O237" t="s">
        <v>513</v>
      </c>
      <c r="P237">
        <v>585459</v>
      </c>
      <c r="Q237" t="s">
        <v>411</v>
      </c>
      <c r="R237" s="9">
        <v>83800.610169669671</v>
      </c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15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>
        <f t="shared" si="6"/>
        <v>83800.610169669671</v>
      </c>
      <c r="BM237" s="9">
        <f t="shared" si="7"/>
        <v>83800</v>
      </c>
    </row>
    <row r="238" spans="1:65" x14ac:dyDescent="0.3">
      <c r="A238" t="s">
        <v>514</v>
      </c>
      <c r="B238" s="9">
        <v>742</v>
      </c>
      <c r="C238">
        <v>585092</v>
      </c>
      <c r="D238">
        <v>1</v>
      </c>
      <c r="E238">
        <v>0</v>
      </c>
      <c r="F238">
        <v>0</v>
      </c>
      <c r="G238">
        <v>0</v>
      </c>
      <c r="H238">
        <v>0</v>
      </c>
      <c r="I238" t="s">
        <v>135</v>
      </c>
      <c r="J238">
        <v>585068</v>
      </c>
      <c r="K238" t="s">
        <v>515</v>
      </c>
      <c r="L238">
        <v>585068</v>
      </c>
      <c r="M238" t="s">
        <v>515</v>
      </c>
      <c r="N238">
        <v>585068</v>
      </c>
      <c r="O238" t="s">
        <v>515</v>
      </c>
      <c r="P238">
        <v>585068</v>
      </c>
      <c r="Q238" t="s">
        <v>515</v>
      </c>
      <c r="R238" s="9">
        <v>175964.66817382359</v>
      </c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15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>
        <f t="shared" si="6"/>
        <v>175964.66817382359</v>
      </c>
      <c r="BM238" s="9">
        <f t="shared" si="7"/>
        <v>176000</v>
      </c>
    </row>
    <row r="239" spans="1:65" x14ac:dyDescent="0.3">
      <c r="A239" t="s">
        <v>516</v>
      </c>
      <c r="B239" s="9">
        <v>319</v>
      </c>
      <c r="C239">
        <v>569178</v>
      </c>
      <c r="D239">
        <v>1</v>
      </c>
      <c r="E239">
        <v>0</v>
      </c>
      <c r="F239">
        <v>0</v>
      </c>
      <c r="G239">
        <v>0</v>
      </c>
      <c r="H239">
        <v>0</v>
      </c>
      <c r="I239" t="s">
        <v>111</v>
      </c>
      <c r="J239">
        <v>514705</v>
      </c>
      <c r="K239" t="s">
        <v>517</v>
      </c>
      <c r="L239">
        <v>514705</v>
      </c>
      <c r="M239" t="s">
        <v>517</v>
      </c>
      <c r="N239">
        <v>514705</v>
      </c>
      <c r="O239" t="s">
        <v>517</v>
      </c>
      <c r="P239">
        <v>514705</v>
      </c>
      <c r="Q239" t="s">
        <v>517</v>
      </c>
      <c r="R239" s="9">
        <v>76451.342411092905</v>
      </c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15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>
        <f t="shared" si="6"/>
        <v>76451.342411092905</v>
      </c>
      <c r="BM239" s="9">
        <f t="shared" si="7"/>
        <v>76500</v>
      </c>
    </row>
    <row r="240" spans="1:65" x14ac:dyDescent="0.3">
      <c r="A240" t="s">
        <v>518</v>
      </c>
      <c r="B240" s="9">
        <v>124</v>
      </c>
      <c r="C240">
        <v>550400</v>
      </c>
      <c r="D240">
        <v>1</v>
      </c>
      <c r="E240">
        <v>0</v>
      </c>
      <c r="F240">
        <v>0</v>
      </c>
      <c r="G240">
        <v>0</v>
      </c>
      <c r="H240">
        <v>0</v>
      </c>
      <c r="I240" t="s">
        <v>123</v>
      </c>
      <c r="J240">
        <v>591181</v>
      </c>
      <c r="K240" t="s">
        <v>137</v>
      </c>
      <c r="L240">
        <v>591181</v>
      </c>
      <c r="M240" t="s">
        <v>137</v>
      </c>
      <c r="N240">
        <v>591181</v>
      </c>
      <c r="O240" t="s">
        <v>137</v>
      </c>
      <c r="P240">
        <v>591181</v>
      </c>
      <c r="Q240" t="s">
        <v>137</v>
      </c>
      <c r="R240" s="9">
        <v>71941.662785630979</v>
      </c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15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>
        <f t="shared" si="6"/>
        <v>71941.662785630979</v>
      </c>
      <c r="BM240" s="9">
        <f t="shared" si="7"/>
        <v>71900</v>
      </c>
    </row>
    <row r="241" spans="1:65" x14ac:dyDescent="0.3">
      <c r="A241" t="s">
        <v>519</v>
      </c>
      <c r="B241" s="9">
        <v>380</v>
      </c>
      <c r="C241">
        <v>597201</v>
      </c>
      <c r="D241">
        <v>1</v>
      </c>
      <c r="E241">
        <v>0</v>
      </c>
      <c r="F241">
        <v>0</v>
      </c>
      <c r="G241">
        <v>0</v>
      </c>
      <c r="H241">
        <v>0</v>
      </c>
      <c r="I241" t="s">
        <v>94</v>
      </c>
      <c r="J241">
        <v>597716</v>
      </c>
      <c r="K241" t="s">
        <v>520</v>
      </c>
      <c r="L241">
        <v>597716</v>
      </c>
      <c r="M241" t="s">
        <v>520</v>
      </c>
      <c r="N241">
        <v>597716</v>
      </c>
      <c r="O241" t="s">
        <v>520</v>
      </c>
      <c r="P241">
        <v>597520</v>
      </c>
      <c r="Q241" t="s">
        <v>521</v>
      </c>
      <c r="R241" s="9">
        <v>90903.031727811001</v>
      </c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15"/>
      <c r="AR241" s="9">
        <v>1</v>
      </c>
      <c r="AS241" s="9">
        <f>AR241*30500</f>
        <v>30500</v>
      </c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>
        <f t="shared" si="6"/>
        <v>121403.031727811</v>
      </c>
      <c r="BM241" s="9">
        <f t="shared" si="7"/>
        <v>121400</v>
      </c>
    </row>
    <row r="242" spans="1:65" x14ac:dyDescent="0.3">
      <c r="A242" s="2" t="s">
        <v>522</v>
      </c>
      <c r="B242" s="9">
        <v>2415</v>
      </c>
      <c r="C242">
        <v>564591</v>
      </c>
      <c r="D242">
        <v>1</v>
      </c>
      <c r="E242">
        <v>1</v>
      </c>
      <c r="F242">
        <v>0</v>
      </c>
      <c r="G242">
        <v>0</v>
      </c>
      <c r="H242">
        <v>0</v>
      </c>
      <c r="I242" t="s">
        <v>131</v>
      </c>
      <c r="J242">
        <v>564591</v>
      </c>
      <c r="K242" t="s">
        <v>522</v>
      </c>
      <c r="L242">
        <v>564567</v>
      </c>
      <c r="M242" t="s">
        <v>523</v>
      </c>
      <c r="N242">
        <v>564567</v>
      </c>
      <c r="O242" t="s">
        <v>523</v>
      </c>
      <c r="P242">
        <v>564567</v>
      </c>
      <c r="Q242" t="s">
        <v>523</v>
      </c>
      <c r="R242" s="9">
        <v>559040.90756341186</v>
      </c>
      <c r="S242" s="9">
        <f>SUMIFS($B:$B,$J:$J,$C242)</f>
        <v>2999</v>
      </c>
      <c r="T242" s="9">
        <v>163057.2687485542</v>
      </c>
      <c r="U242" s="9">
        <v>0</v>
      </c>
      <c r="V242" s="9">
        <f>U242*768</f>
        <v>0</v>
      </c>
      <c r="W242" s="9">
        <v>9</v>
      </c>
      <c r="X242" s="9">
        <f>W242*3072</f>
        <v>27648</v>
      </c>
      <c r="Y242" s="9">
        <v>7</v>
      </c>
      <c r="Z242" s="9">
        <f>Y242*1024</f>
        <v>7168</v>
      </c>
      <c r="AA242" s="9">
        <v>5</v>
      </c>
      <c r="AB242" s="9">
        <f>AA242*256</f>
        <v>1280</v>
      </c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15"/>
      <c r="AR242" s="9">
        <v>3</v>
      </c>
      <c r="AS242" s="9">
        <f>AR242*30500</f>
        <v>91500</v>
      </c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>
        <f t="shared" si="6"/>
        <v>849694.17631196603</v>
      </c>
      <c r="BM242" s="9">
        <f t="shared" si="7"/>
        <v>849700</v>
      </c>
    </row>
    <row r="243" spans="1:65" x14ac:dyDescent="0.3">
      <c r="A243" t="s">
        <v>524</v>
      </c>
      <c r="B243" s="9">
        <v>679</v>
      </c>
      <c r="C243">
        <v>593788</v>
      </c>
      <c r="D243">
        <v>1</v>
      </c>
      <c r="E243">
        <v>0</v>
      </c>
      <c r="F243">
        <v>0</v>
      </c>
      <c r="G243">
        <v>0</v>
      </c>
      <c r="H243">
        <v>0</v>
      </c>
      <c r="I243" t="s">
        <v>81</v>
      </c>
      <c r="J243">
        <v>594563</v>
      </c>
      <c r="K243" t="s">
        <v>525</v>
      </c>
      <c r="L243">
        <v>594482</v>
      </c>
      <c r="M243" t="s">
        <v>526</v>
      </c>
      <c r="N243">
        <v>594482</v>
      </c>
      <c r="O243" t="s">
        <v>526</v>
      </c>
      <c r="P243">
        <v>594482</v>
      </c>
      <c r="Q243" t="s">
        <v>526</v>
      </c>
      <c r="R243" s="9">
        <v>161237.11430708971</v>
      </c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15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>
        <f t="shared" si="6"/>
        <v>161237.11430708971</v>
      </c>
      <c r="BM243" s="9">
        <f t="shared" si="7"/>
        <v>161200</v>
      </c>
    </row>
    <row r="244" spans="1:65" x14ac:dyDescent="0.3">
      <c r="A244" t="s">
        <v>527</v>
      </c>
      <c r="B244" s="9">
        <v>2063</v>
      </c>
      <c r="C244">
        <v>539953</v>
      </c>
      <c r="D244">
        <v>1</v>
      </c>
      <c r="E244">
        <v>0</v>
      </c>
      <c r="F244">
        <v>0</v>
      </c>
      <c r="G244">
        <v>0</v>
      </c>
      <c r="H244">
        <v>0</v>
      </c>
      <c r="I244" t="s">
        <v>86</v>
      </c>
      <c r="J244">
        <v>539911</v>
      </c>
      <c r="K244" t="s">
        <v>352</v>
      </c>
      <c r="L244">
        <v>539911</v>
      </c>
      <c r="M244" t="s">
        <v>352</v>
      </c>
      <c r="N244">
        <v>539911</v>
      </c>
      <c r="O244" t="s">
        <v>352</v>
      </c>
      <c r="P244">
        <v>539911</v>
      </c>
      <c r="Q244" t="s">
        <v>352</v>
      </c>
      <c r="R244" s="9">
        <v>479503.21403412009</v>
      </c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15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>
        <f t="shared" si="6"/>
        <v>479503.21403412009</v>
      </c>
      <c r="BM244" s="9">
        <f t="shared" si="7"/>
        <v>479500</v>
      </c>
    </row>
    <row r="245" spans="1:65" x14ac:dyDescent="0.3">
      <c r="A245" t="s">
        <v>527</v>
      </c>
      <c r="B245" s="9">
        <v>775</v>
      </c>
      <c r="C245">
        <v>525979</v>
      </c>
      <c r="D245">
        <v>1</v>
      </c>
      <c r="E245">
        <v>0</v>
      </c>
      <c r="F245">
        <v>0</v>
      </c>
      <c r="G245">
        <v>0</v>
      </c>
      <c r="H245">
        <v>0</v>
      </c>
      <c r="I245" t="s">
        <v>111</v>
      </c>
      <c r="J245">
        <v>525588</v>
      </c>
      <c r="K245" t="s">
        <v>462</v>
      </c>
      <c r="L245">
        <v>523704</v>
      </c>
      <c r="M245" t="s">
        <v>464</v>
      </c>
      <c r="N245">
        <v>523704</v>
      </c>
      <c r="O245" t="s">
        <v>464</v>
      </c>
      <c r="P245">
        <v>523704</v>
      </c>
      <c r="Q245" t="s">
        <v>464</v>
      </c>
      <c r="R245" s="9">
        <v>183667.69834845251</v>
      </c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15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>
        <f t="shared" si="6"/>
        <v>183667.69834845251</v>
      </c>
      <c r="BM245" s="9">
        <f t="shared" si="7"/>
        <v>183700</v>
      </c>
    </row>
    <row r="246" spans="1:65" x14ac:dyDescent="0.3">
      <c r="A246" t="s">
        <v>528</v>
      </c>
      <c r="B246" s="9">
        <v>125</v>
      </c>
      <c r="C246">
        <v>566471</v>
      </c>
      <c r="D246">
        <v>1</v>
      </c>
      <c r="E246">
        <v>0</v>
      </c>
      <c r="F246">
        <v>0</v>
      </c>
      <c r="G246">
        <v>0</v>
      </c>
      <c r="H246">
        <v>0</v>
      </c>
      <c r="I246" t="s">
        <v>151</v>
      </c>
      <c r="J246">
        <v>559075</v>
      </c>
      <c r="K246" t="s">
        <v>364</v>
      </c>
      <c r="L246">
        <v>559075</v>
      </c>
      <c r="M246" t="s">
        <v>364</v>
      </c>
      <c r="N246">
        <v>559075</v>
      </c>
      <c r="O246" t="s">
        <v>364</v>
      </c>
      <c r="P246">
        <v>559075</v>
      </c>
      <c r="Q246" t="s">
        <v>364</v>
      </c>
      <c r="R246" s="9">
        <v>71941.662785630979</v>
      </c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15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>
        <f t="shared" si="6"/>
        <v>71941.662785630979</v>
      </c>
      <c r="BM246" s="9">
        <f t="shared" si="7"/>
        <v>71900</v>
      </c>
    </row>
    <row r="247" spans="1:65" x14ac:dyDescent="0.3">
      <c r="A247" t="s">
        <v>529</v>
      </c>
      <c r="B247" s="9">
        <v>994</v>
      </c>
      <c r="C247">
        <v>512532</v>
      </c>
      <c r="D247">
        <v>1</v>
      </c>
      <c r="E247">
        <v>0</v>
      </c>
      <c r="F247">
        <v>0</v>
      </c>
      <c r="G247">
        <v>0</v>
      </c>
      <c r="H247">
        <v>0</v>
      </c>
      <c r="I247" t="s">
        <v>111</v>
      </c>
      <c r="J247">
        <v>511382</v>
      </c>
      <c r="K247" t="s">
        <v>311</v>
      </c>
      <c r="L247">
        <v>511382</v>
      </c>
      <c r="M247" t="s">
        <v>311</v>
      </c>
      <c r="N247">
        <v>511382</v>
      </c>
      <c r="O247" t="s">
        <v>311</v>
      </c>
      <c r="P247">
        <v>511382</v>
      </c>
      <c r="Q247" t="s">
        <v>311</v>
      </c>
      <c r="R247" s="9">
        <v>234602.8004727347</v>
      </c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15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>
        <f t="shared" si="6"/>
        <v>234602.8004727347</v>
      </c>
      <c r="BM247" s="9">
        <f t="shared" si="7"/>
        <v>234600</v>
      </c>
    </row>
    <row r="248" spans="1:65" x14ac:dyDescent="0.3">
      <c r="A248" s="3" t="s">
        <v>530</v>
      </c>
      <c r="B248" s="9">
        <v>1874</v>
      </c>
      <c r="C248">
        <v>555029</v>
      </c>
      <c r="D248">
        <v>1</v>
      </c>
      <c r="E248">
        <v>1</v>
      </c>
      <c r="F248">
        <v>1</v>
      </c>
      <c r="G248">
        <v>0</v>
      </c>
      <c r="H248">
        <v>0</v>
      </c>
      <c r="I248" t="s">
        <v>77</v>
      </c>
      <c r="J248">
        <v>555029</v>
      </c>
      <c r="K248" t="s">
        <v>530</v>
      </c>
      <c r="L248">
        <v>555029</v>
      </c>
      <c r="M248" t="s">
        <v>530</v>
      </c>
      <c r="N248">
        <v>554961</v>
      </c>
      <c r="O248" t="s">
        <v>117</v>
      </c>
      <c r="P248">
        <v>554961</v>
      </c>
      <c r="Q248" t="s">
        <v>117</v>
      </c>
      <c r="R248" s="9">
        <v>436592.04071083991</v>
      </c>
      <c r="S248" s="9">
        <f>SUMIFS($B:$B,$J:$J,$C248)</f>
        <v>2772</v>
      </c>
      <c r="T248" s="9">
        <v>150746.07853308381</v>
      </c>
      <c r="U248" s="9">
        <v>0</v>
      </c>
      <c r="V248" s="9">
        <f>U248*768</f>
        <v>0</v>
      </c>
      <c r="W248" s="9">
        <v>5</v>
      </c>
      <c r="X248" s="9">
        <f>W248*3072</f>
        <v>15360</v>
      </c>
      <c r="Y248" s="9">
        <v>7</v>
      </c>
      <c r="Z248" s="9">
        <f>Y248*1024</f>
        <v>7168</v>
      </c>
      <c r="AA248" s="9">
        <v>5</v>
      </c>
      <c r="AB248" s="9">
        <f>AA248*256</f>
        <v>1280</v>
      </c>
      <c r="AC248" s="9">
        <f>SUMIFS($B:$B,$L:$L,$C248)</f>
        <v>2772</v>
      </c>
      <c r="AD248" s="9">
        <v>347974.06315964274</v>
      </c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15"/>
      <c r="AR248" s="9">
        <v>4</v>
      </c>
      <c r="AS248" s="9">
        <f>AR248*30500</f>
        <v>122000</v>
      </c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>
        <f t="shared" si="6"/>
        <v>1081120.1824035663</v>
      </c>
      <c r="BM248" s="9">
        <f t="shared" si="7"/>
        <v>1081100</v>
      </c>
    </row>
    <row r="249" spans="1:65" x14ac:dyDescent="0.3">
      <c r="A249" t="s">
        <v>531</v>
      </c>
      <c r="B249" s="9">
        <v>149</v>
      </c>
      <c r="C249">
        <v>590347</v>
      </c>
      <c r="D249">
        <v>1</v>
      </c>
      <c r="E249">
        <v>0</v>
      </c>
      <c r="F249">
        <v>0</v>
      </c>
      <c r="G249">
        <v>0</v>
      </c>
      <c r="H249">
        <v>0</v>
      </c>
      <c r="I249" t="s">
        <v>123</v>
      </c>
      <c r="J249">
        <v>590266</v>
      </c>
      <c r="K249" t="s">
        <v>163</v>
      </c>
      <c r="L249">
        <v>590266</v>
      </c>
      <c r="M249" t="s">
        <v>163</v>
      </c>
      <c r="N249">
        <v>590266</v>
      </c>
      <c r="O249" t="s">
        <v>163</v>
      </c>
      <c r="P249">
        <v>590266</v>
      </c>
      <c r="Q249" t="s">
        <v>163</v>
      </c>
      <c r="R249" s="9">
        <v>71941.662785630979</v>
      </c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15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>
        <f t="shared" si="6"/>
        <v>71941.662785630979</v>
      </c>
      <c r="BM249" s="9">
        <f t="shared" si="7"/>
        <v>71900</v>
      </c>
    </row>
    <row r="250" spans="1:65" x14ac:dyDescent="0.3">
      <c r="A250" t="s">
        <v>532</v>
      </c>
      <c r="B250" s="9">
        <v>643</v>
      </c>
      <c r="C250">
        <v>571202</v>
      </c>
      <c r="D250">
        <v>1</v>
      </c>
      <c r="E250">
        <v>0</v>
      </c>
      <c r="F250">
        <v>0</v>
      </c>
      <c r="G250">
        <v>0</v>
      </c>
      <c r="H250">
        <v>0</v>
      </c>
      <c r="I250" t="s">
        <v>96</v>
      </c>
      <c r="J250">
        <v>571911</v>
      </c>
      <c r="K250" t="s">
        <v>533</v>
      </c>
      <c r="L250">
        <v>571911</v>
      </c>
      <c r="M250" t="s">
        <v>533</v>
      </c>
      <c r="N250">
        <v>571911</v>
      </c>
      <c r="O250" t="s">
        <v>533</v>
      </c>
      <c r="P250">
        <v>571164</v>
      </c>
      <c r="Q250" t="s">
        <v>334</v>
      </c>
      <c r="R250" s="9">
        <v>152808.10401209371</v>
      </c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15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>
        <f t="shared" si="6"/>
        <v>152808.10401209371</v>
      </c>
      <c r="BM250" s="9">
        <f t="shared" si="7"/>
        <v>152800</v>
      </c>
    </row>
    <row r="251" spans="1:65" x14ac:dyDescent="0.3">
      <c r="A251" t="s">
        <v>534</v>
      </c>
      <c r="B251" s="9">
        <v>184</v>
      </c>
      <c r="C251">
        <v>593796</v>
      </c>
      <c r="D251">
        <v>1</v>
      </c>
      <c r="E251">
        <v>0</v>
      </c>
      <c r="F251">
        <v>0</v>
      </c>
      <c r="G251">
        <v>0</v>
      </c>
      <c r="H251">
        <v>0</v>
      </c>
      <c r="I251" t="s">
        <v>81</v>
      </c>
      <c r="J251">
        <v>594202</v>
      </c>
      <c r="K251" t="s">
        <v>535</v>
      </c>
      <c r="L251">
        <v>594202</v>
      </c>
      <c r="M251" t="s">
        <v>535</v>
      </c>
      <c r="N251">
        <v>593711</v>
      </c>
      <c r="O251" t="s">
        <v>185</v>
      </c>
      <c r="P251">
        <v>593711</v>
      </c>
      <c r="Q251" t="s">
        <v>185</v>
      </c>
      <c r="R251" s="9">
        <v>71941.662785630979</v>
      </c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15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>
        <f t="shared" si="6"/>
        <v>71941.662785630979</v>
      </c>
      <c r="BM251" s="9">
        <f t="shared" si="7"/>
        <v>71900</v>
      </c>
    </row>
    <row r="252" spans="1:65" x14ac:dyDescent="0.3">
      <c r="A252" t="s">
        <v>534</v>
      </c>
      <c r="B252" s="9">
        <v>486</v>
      </c>
      <c r="C252">
        <v>539104</v>
      </c>
      <c r="D252">
        <v>1</v>
      </c>
      <c r="E252">
        <v>0</v>
      </c>
      <c r="F252">
        <v>0</v>
      </c>
      <c r="G252">
        <v>0</v>
      </c>
      <c r="H252">
        <v>0</v>
      </c>
      <c r="I252" t="s">
        <v>86</v>
      </c>
      <c r="J252">
        <v>540765</v>
      </c>
      <c r="K252" t="s">
        <v>536</v>
      </c>
      <c r="L252">
        <v>540765</v>
      </c>
      <c r="M252" t="s">
        <v>536</v>
      </c>
      <c r="N252">
        <v>540765</v>
      </c>
      <c r="O252" t="s">
        <v>536</v>
      </c>
      <c r="P252">
        <v>539139</v>
      </c>
      <c r="Q252" t="s">
        <v>537</v>
      </c>
      <c r="R252" s="9">
        <v>115926.94680124021</v>
      </c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15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>
        <f t="shared" si="6"/>
        <v>115926.94680124021</v>
      </c>
      <c r="BM252" s="9">
        <f t="shared" si="7"/>
        <v>115900</v>
      </c>
    </row>
    <row r="253" spans="1:65" x14ac:dyDescent="0.3">
      <c r="A253" t="s">
        <v>538</v>
      </c>
      <c r="B253" s="9">
        <v>296</v>
      </c>
      <c r="C253">
        <v>568457</v>
      </c>
      <c r="D253">
        <v>1</v>
      </c>
      <c r="E253">
        <v>0</v>
      </c>
      <c r="F253">
        <v>0</v>
      </c>
      <c r="G253">
        <v>0</v>
      </c>
      <c r="H253">
        <v>0</v>
      </c>
      <c r="I253" t="s">
        <v>123</v>
      </c>
      <c r="J253">
        <v>568988</v>
      </c>
      <c r="K253" t="s">
        <v>259</v>
      </c>
      <c r="L253">
        <v>568988</v>
      </c>
      <c r="M253" t="s">
        <v>259</v>
      </c>
      <c r="N253">
        <v>568988</v>
      </c>
      <c r="O253" t="s">
        <v>259</v>
      </c>
      <c r="P253">
        <v>569569</v>
      </c>
      <c r="Q253" t="s">
        <v>260</v>
      </c>
      <c r="R253" s="9">
        <v>71941.662785630979</v>
      </c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15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>
        <f t="shared" si="6"/>
        <v>71941.662785630979</v>
      </c>
      <c r="BM253" s="9">
        <f t="shared" si="7"/>
        <v>71900</v>
      </c>
    </row>
    <row r="254" spans="1:65" x14ac:dyDescent="0.3">
      <c r="A254" s="4" t="s">
        <v>539</v>
      </c>
      <c r="B254" s="9">
        <v>4422</v>
      </c>
      <c r="C254">
        <v>592048</v>
      </c>
      <c r="D254">
        <v>1</v>
      </c>
      <c r="E254">
        <v>1</v>
      </c>
      <c r="F254">
        <v>1</v>
      </c>
      <c r="G254">
        <v>1</v>
      </c>
      <c r="H254">
        <v>0</v>
      </c>
      <c r="I254" t="s">
        <v>135</v>
      </c>
      <c r="J254">
        <v>592048</v>
      </c>
      <c r="K254" t="s">
        <v>539</v>
      </c>
      <c r="L254">
        <v>592048</v>
      </c>
      <c r="M254" t="s">
        <v>539</v>
      </c>
      <c r="N254">
        <v>592048</v>
      </c>
      <c r="O254" t="s">
        <v>539</v>
      </c>
      <c r="P254">
        <v>592731</v>
      </c>
      <c r="Q254" t="s">
        <v>180</v>
      </c>
      <c r="R254" s="9">
        <v>1004628.536305888</v>
      </c>
      <c r="S254" s="9">
        <f>SUMIFS($B:$B,$J:$J,$C254)</f>
        <v>7087</v>
      </c>
      <c r="T254" s="9">
        <v>384226.76165957929</v>
      </c>
      <c r="U254" s="9">
        <v>0</v>
      </c>
      <c r="V254" s="9">
        <f>U254*768</f>
        <v>0</v>
      </c>
      <c r="W254" s="9">
        <v>22</v>
      </c>
      <c r="X254" s="9">
        <f>W254*3072</f>
        <v>67584</v>
      </c>
      <c r="Y254" s="9">
        <v>33</v>
      </c>
      <c r="Z254" s="9">
        <f>Y254*1024</f>
        <v>33792</v>
      </c>
      <c r="AA254" s="9">
        <v>16</v>
      </c>
      <c r="AB254" s="9">
        <f>AA254*256</f>
        <v>4096</v>
      </c>
      <c r="AC254" s="9">
        <f>SUMIFS($B:$B,$L:$L,$C254)</f>
        <v>8413</v>
      </c>
      <c r="AD254" s="9">
        <v>1045685.9512097194</v>
      </c>
      <c r="AE254" s="9"/>
      <c r="AF254" s="9"/>
      <c r="AG254" s="9">
        <f>SUMIFS($B:$B,$N:$N,$C254)</f>
        <v>8413</v>
      </c>
      <c r="AH254" s="9">
        <v>947285.7198452825</v>
      </c>
      <c r="AI254" s="9"/>
      <c r="AJ254" s="9"/>
      <c r="AK254" s="9"/>
      <c r="AL254" s="9"/>
      <c r="AM254" s="9"/>
      <c r="AN254" s="9"/>
      <c r="AO254" s="9"/>
      <c r="AP254" s="9"/>
      <c r="AQ254" s="15"/>
      <c r="AR254" s="9">
        <v>3</v>
      </c>
      <c r="AS254" s="9">
        <f>AR254*30500</f>
        <v>91500</v>
      </c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>
        <f t="shared" si="6"/>
        <v>3578798.9690204691</v>
      </c>
      <c r="BM254" s="9">
        <f t="shared" si="7"/>
        <v>3578800</v>
      </c>
    </row>
    <row r="255" spans="1:65" x14ac:dyDescent="0.3">
      <c r="A255" s="3" t="s">
        <v>263</v>
      </c>
      <c r="B255" s="9">
        <v>4530</v>
      </c>
      <c r="C255">
        <v>506214</v>
      </c>
      <c r="D255">
        <v>1</v>
      </c>
      <c r="E255">
        <v>1</v>
      </c>
      <c r="F255">
        <v>1</v>
      </c>
      <c r="G255">
        <v>0</v>
      </c>
      <c r="H255">
        <v>0</v>
      </c>
      <c r="I255" t="s">
        <v>94</v>
      </c>
      <c r="J255">
        <v>506214</v>
      </c>
      <c r="K255" t="s">
        <v>263</v>
      </c>
      <c r="L255">
        <v>506214</v>
      </c>
      <c r="M255" t="s">
        <v>263</v>
      </c>
      <c r="N255">
        <v>507580</v>
      </c>
      <c r="O255" t="s">
        <v>540</v>
      </c>
      <c r="P255">
        <v>507580</v>
      </c>
      <c r="Q255" t="s">
        <v>540</v>
      </c>
      <c r="R255" s="9">
        <v>1028276.9655383501</v>
      </c>
      <c r="S255" s="9">
        <f>SUMIFS($B:$B,$J:$J,$C255)</f>
        <v>4530</v>
      </c>
      <c r="T255" s="9">
        <v>245999.08470570919</v>
      </c>
      <c r="U255" s="9">
        <v>0</v>
      </c>
      <c r="V255" s="9">
        <f>U255*768</f>
        <v>0</v>
      </c>
      <c r="W255" s="9">
        <v>15</v>
      </c>
      <c r="X255" s="9">
        <f>W255*3072</f>
        <v>46080</v>
      </c>
      <c r="Y255" s="9">
        <v>13</v>
      </c>
      <c r="Z255" s="9">
        <f>Y255*1024</f>
        <v>13312</v>
      </c>
      <c r="AA255" s="9">
        <v>6</v>
      </c>
      <c r="AB255" s="9">
        <f>AA255*256</f>
        <v>1536</v>
      </c>
      <c r="AC255" s="9">
        <f>SUMIFS($B:$B,$L:$L,$C255)</f>
        <v>7351</v>
      </c>
      <c r="AD255" s="9">
        <v>915067.5274797231</v>
      </c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15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>
        <f t="shared" si="6"/>
        <v>2250271.5777237825</v>
      </c>
      <c r="BM255" s="9">
        <f t="shared" si="7"/>
        <v>2250300</v>
      </c>
    </row>
    <row r="256" spans="1:65" x14ac:dyDescent="0.3">
      <c r="A256" t="s">
        <v>541</v>
      </c>
      <c r="B256" s="9">
        <v>351</v>
      </c>
      <c r="C256">
        <v>563005</v>
      </c>
      <c r="D256">
        <v>1</v>
      </c>
      <c r="E256">
        <v>0</v>
      </c>
      <c r="F256">
        <v>0</v>
      </c>
      <c r="G256">
        <v>0</v>
      </c>
      <c r="H256">
        <v>0</v>
      </c>
      <c r="I256" t="s">
        <v>131</v>
      </c>
      <c r="J256">
        <v>563099</v>
      </c>
      <c r="K256" t="s">
        <v>542</v>
      </c>
      <c r="L256">
        <v>563099</v>
      </c>
      <c r="M256" t="s">
        <v>542</v>
      </c>
      <c r="N256">
        <v>563099</v>
      </c>
      <c r="O256" t="s">
        <v>542</v>
      </c>
      <c r="P256">
        <v>562971</v>
      </c>
      <c r="Q256" t="s">
        <v>384</v>
      </c>
      <c r="R256" s="9">
        <v>84037.509934814894</v>
      </c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15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>
        <f t="shared" si="6"/>
        <v>84037.509934814894</v>
      </c>
      <c r="BM256" s="9">
        <f t="shared" si="7"/>
        <v>84000</v>
      </c>
    </row>
    <row r="257" spans="1:65" x14ac:dyDescent="0.3">
      <c r="A257" t="s">
        <v>543</v>
      </c>
      <c r="B257" s="9">
        <v>651</v>
      </c>
      <c r="C257">
        <v>576123</v>
      </c>
      <c r="D257">
        <v>1</v>
      </c>
      <c r="E257">
        <v>0</v>
      </c>
      <c r="F257">
        <v>0</v>
      </c>
      <c r="G257">
        <v>0</v>
      </c>
      <c r="H257">
        <v>0</v>
      </c>
      <c r="I257" t="s">
        <v>90</v>
      </c>
      <c r="J257">
        <v>576859</v>
      </c>
      <c r="K257" t="s">
        <v>99</v>
      </c>
      <c r="L257">
        <v>576859</v>
      </c>
      <c r="M257" t="s">
        <v>99</v>
      </c>
      <c r="N257">
        <v>576859</v>
      </c>
      <c r="O257" t="s">
        <v>99</v>
      </c>
      <c r="P257">
        <v>576361</v>
      </c>
      <c r="Q257" t="s">
        <v>100</v>
      </c>
      <c r="R257" s="9">
        <v>154682.07137799179</v>
      </c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15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>
        <f t="shared" si="6"/>
        <v>154682.07137799179</v>
      </c>
      <c r="BM257" s="9">
        <f t="shared" si="7"/>
        <v>154700</v>
      </c>
    </row>
    <row r="258" spans="1:65" x14ac:dyDescent="0.3">
      <c r="A258" s="2" t="s">
        <v>544</v>
      </c>
      <c r="B258" s="9">
        <v>957</v>
      </c>
      <c r="C258">
        <v>584321</v>
      </c>
      <c r="D258">
        <v>1</v>
      </c>
      <c r="E258">
        <v>1</v>
      </c>
      <c r="F258">
        <v>0</v>
      </c>
      <c r="G258">
        <v>0</v>
      </c>
      <c r="H258">
        <v>0</v>
      </c>
      <c r="I258" t="s">
        <v>81</v>
      </c>
      <c r="J258">
        <v>584321</v>
      </c>
      <c r="K258" t="s">
        <v>544</v>
      </c>
      <c r="L258">
        <v>584550</v>
      </c>
      <c r="M258" t="s">
        <v>545</v>
      </c>
      <c r="N258">
        <v>584550</v>
      </c>
      <c r="O258" t="s">
        <v>545</v>
      </c>
      <c r="P258">
        <v>584495</v>
      </c>
      <c r="Q258" t="s">
        <v>546</v>
      </c>
      <c r="R258" s="9">
        <v>226018.90158072161</v>
      </c>
      <c r="S258" s="9">
        <f>SUMIFS($B:$B,$J:$J,$C258)</f>
        <v>1462</v>
      </c>
      <c r="T258" s="9">
        <v>79617.46527724831</v>
      </c>
      <c r="U258" s="9">
        <v>0</v>
      </c>
      <c r="V258" s="9">
        <f>U258*768</f>
        <v>0</v>
      </c>
      <c r="W258" s="9">
        <v>4</v>
      </c>
      <c r="X258" s="9">
        <f>W258*3072</f>
        <v>12288</v>
      </c>
      <c r="Y258" s="9">
        <v>3</v>
      </c>
      <c r="Z258" s="9">
        <f>Y258*1024</f>
        <v>3072</v>
      </c>
      <c r="AA258" s="9">
        <v>2</v>
      </c>
      <c r="AB258" s="9">
        <f>AA258*256</f>
        <v>512</v>
      </c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15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>
        <f t="shared" si="6"/>
        <v>321508.3668579699</v>
      </c>
      <c r="BM258" s="9">
        <f t="shared" si="7"/>
        <v>321500</v>
      </c>
    </row>
    <row r="259" spans="1:65" x14ac:dyDescent="0.3">
      <c r="A259" t="s">
        <v>547</v>
      </c>
      <c r="B259" s="9">
        <v>794</v>
      </c>
      <c r="C259">
        <v>555835</v>
      </c>
      <c r="D259">
        <v>1</v>
      </c>
      <c r="E259">
        <v>0</v>
      </c>
      <c r="F259">
        <v>0</v>
      </c>
      <c r="G259">
        <v>0</v>
      </c>
      <c r="H259">
        <v>0</v>
      </c>
      <c r="I259" t="s">
        <v>151</v>
      </c>
      <c r="J259">
        <v>555771</v>
      </c>
      <c r="K259" t="s">
        <v>247</v>
      </c>
      <c r="L259">
        <v>555771</v>
      </c>
      <c r="M259" t="s">
        <v>247</v>
      </c>
      <c r="N259">
        <v>555771</v>
      </c>
      <c r="O259" t="s">
        <v>247</v>
      </c>
      <c r="P259">
        <v>555771</v>
      </c>
      <c r="Q259" t="s">
        <v>247</v>
      </c>
      <c r="R259" s="9">
        <v>188099.31772650051</v>
      </c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15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>
        <f t="shared" si="6"/>
        <v>188099.31772650051</v>
      </c>
      <c r="BM259" s="9">
        <f t="shared" si="7"/>
        <v>188100</v>
      </c>
    </row>
    <row r="260" spans="1:65" x14ac:dyDescent="0.3">
      <c r="A260" t="s">
        <v>548</v>
      </c>
      <c r="B260" s="9">
        <v>58</v>
      </c>
      <c r="C260">
        <v>540463</v>
      </c>
      <c r="D260">
        <v>1</v>
      </c>
      <c r="E260">
        <v>0</v>
      </c>
      <c r="F260">
        <v>0</v>
      </c>
      <c r="G260">
        <v>0</v>
      </c>
      <c r="H260">
        <v>0</v>
      </c>
      <c r="I260" t="s">
        <v>151</v>
      </c>
      <c r="J260">
        <v>558044</v>
      </c>
      <c r="K260" t="s">
        <v>549</v>
      </c>
      <c r="L260">
        <v>558249</v>
      </c>
      <c r="M260" t="s">
        <v>550</v>
      </c>
      <c r="N260">
        <v>558249</v>
      </c>
      <c r="O260" t="s">
        <v>550</v>
      </c>
      <c r="P260">
        <v>558249</v>
      </c>
      <c r="Q260" t="s">
        <v>550</v>
      </c>
      <c r="R260" s="9">
        <v>71941.662785630979</v>
      </c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15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>
        <f t="shared" ref="BL260:BL323" si="8">SUMIF(R260:R260,"&lt;&gt;")+SUMIF(T260:T260,"&lt;&gt;")+SUMIF(V260:V260,"&lt;&gt;")+SUMIF(X260:X260,"&lt;&gt;")+SUMIF(Z260:Z260,"&lt;&gt;")+SUMIF(AB260:AB260,"&lt;&gt;")+SUMIF(AD260:AD260,"&lt;&gt;")+SUMIF(AF260:AF260,"&lt;&gt;")+SUMIF(AH260:AH260,"&lt;&gt;")+SUMIF(AJ260:AJ260,"&lt;&gt;")+SUMIF(AK260:AK260,"&lt;&gt;")+SUMIF(AM260:AM260,"&lt;&gt;")+SUMIF(AO260:AO260,"&lt;&gt;")+SUMIF(AQ260:AQ260,"&lt;&gt;")+SUMIF(AS260:AS260,"&lt;&gt;")+SUMIF(AU260:AU260,"&lt;&gt;")+SUMIF(AW260:AW260,"&lt;&gt;")+SUMIF(AY260:AY260,"&lt;&gt;")+SUMIF(BA260:BA260,"&lt;&gt;")+SUMIF(BC260:BC260,"&lt;&gt;")+SUMIF(BE260:BE260,"&lt;&gt;")+SUMIF(BG260:BG260,"&lt;&gt;")+SUMIF(BI260:BI260,"&lt;&gt;")+SUMIF(BK260:BK260,"&lt;&gt;")</f>
        <v>71941.662785630979</v>
      </c>
      <c r="BM260" s="9">
        <f t="shared" ref="BM260:BM323" si="9">ROUND(BL260/100,0)*100</f>
        <v>71900</v>
      </c>
    </row>
    <row r="261" spans="1:65" x14ac:dyDescent="0.3">
      <c r="A261" t="s">
        <v>551</v>
      </c>
      <c r="B261" s="9">
        <v>76</v>
      </c>
      <c r="C261">
        <v>573558</v>
      </c>
      <c r="D261">
        <v>1</v>
      </c>
      <c r="E261">
        <v>0</v>
      </c>
      <c r="F261">
        <v>0</v>
      </c>
      <c r="G261">
        <v>0</v>
      </c>
      <c r="H261">
        <v>0</v>
      </c>
      <c r="I261" t="s">
        <v>123</v>
      </c>
      <c r="J261">
        <v>568414</v>
      </c>
      <c r="K261" t="s">
        <v>166</v>
      </c>
      <c r="L261">
        <v>568414</v>
      </c>
      <c r="M261" t="s">
        <v>166</v>
      </c>
      <c r="N261">
        <v>568414</v>
      </c>
      <c r="O261" t="s">
        <v>166</v>
      </c>
      <c r="P261">
        <v>568414</v>
      </c>
      <c r="Q261" t="s">
        <v>166</v>
      </c>
      <c r="R261" s="9">
        <v>71941.662785630979</v>
      </c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15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>
        <f t="shared" si="8"/>
        <v>71941.662785630979</v>
      </c>
      <c r="BM261" s="9">
        <f t="shared" si="9"/>
        <v>71900</v>
      </c>
    </row>
    <row r="262" spans="1:65" x14ac:dyDescent="0.3">
      <c r="A262" s="4" t="s">
        <v>552</v>
      </c>
      <c r="B262" s="9">
        <v>4889</v>
      </c>
      <c r="C262">
        <v>560758</v>
      </c>
      <c r="D262">
        <v>1</v>
      </c>
      <c r="E262">
        <v>1</v>
      </c>
      <c r="F262">
        <v>1</v>
      </c>
      <c r="G262">
        <v>1</v>
      </c>
      <c r="H262">
        <v>0</v>
      </c>
      <c r="I262" t="s">
        <v>151</v>
      </c>
      <c r="J262">
        <v>560758</v>
      </c>
      <c r="K262" t="s">
        <v>552</v>
      </c>
      <c r="L262">
        <v>560758</v>
      </c>
      <c r="M262" t="s">
        <v>552</v>
      </c>
      <c r="N262">
        <v>560758</v>
      </c>
      <c r="O262" t="s">
        <v>552</v>
      </c>
      <c r="P262">
        <v>560715</v>
      </c>
      <c r="Q262" t="s">
        <v>553</v>
      </c>
      <c r="R262" s="9">
        <v>1106672.6125608541</v>
      </c>
      <c r="S262" s="9">
        <f>SUMIFS($B:$B,$J:$J,$C262)</f>
        <v>6259</v>
      </c>
      <c r="T262" s="9">
        <v>339502.77260723698</v>
      </c>
      <c r="U262" s="9">
        <v>0</v>
      </c>
      <c r="V262" s="9">
        <f>U262*768</f>
        <v>0</v>
      </c>
      <c r="W262" s="9">
        <v>26</v>
      </c>
      <c r="X262" s="9">
        <f>W262*3072</f>
        <v>79872</v>
      </c>
      <c r="Y262" s="9">
        <v>20</v>
      </c>
      <c r="Z262" s="9">
        <f>Y262*1024</f>
        <v>20480</v>
      </c>
      <c r="AA262" s="9">
        <v>15</v>
      </c>
      <c r="AB262" s="9">
        <f>AA262*256</f>
        <v>3840</v>
      </c>
      <c r="AC262" s="9">
        <f>SUMIFS($B:$B,$L:$L,$C262)</f>
        <v>10730</v>
      </c>
      <c r="AD262" s="9">
        <v>1329694.6912736755</v>
      </c>
      <c r="AE262" s="9"/>
      <c r="AF262" s="9"/>
      <c r="AG262" s="9">
        <f>SUMIFS($B:$B,$N:$N,$C262)</f>
        <v>10730</v>
      </c>
      <c r="AH262" s="9">
        <v>1205697.0405430321</v>
      </c>
      <c r="AI262" s="9"/>
      <c r="AJ262" s="9"/>
      <c r="AK262" s="9"/>
      <c r="AL262" s="9"/>
      <c r="AM262" s="9"/>
      <c r="AN262" s="9"/>
      <c r="AO262" s="9"/>
      <c r="AP262" s="9"/>
      <c r="AQ262" s="15"/>
      <c r="AR262" s="9">
        <v>10</v>
      </c>
      <c r="AS262" s="9">
        <f>AR262*30500</f>
        <v>305000</v>
      </c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>
        <f t="shared" si="8"/>
        <v>4390759.1169847986</v>
      </c>
      <c r="BM262" s="9">
        <f t="shared" si="9"/>
        <v>4390800</v>
      </c>
    </row>
    <row r="263" spans="1:65" x14ac:dyDescent="0.3">
      <c r="A263" t="s">
        <v>554</v>
      </c>
      <c r="B263" s="9">
        <v>134</v>
      </c>
      <c r="C263">
        <v>547867</v>
      </c>
      <c r="D263">
        <v>1</v>
      </c>
      <c r="E263">
        <v>0</v>
      </c>
      <c r="F263">
        <v>0</v>
      </c>
      <c r="G263">
        <v>0</v>
      </c>
      <c r="H263">
        <v>0</v>
      </c>
      <c r="I263" t="s">
        <v>96</v>
      </c>
      <c r="J263">
        <v>572080</v>
      </c>
      <c r="K263" t="s">
        <v>555</v>
      </c>
      <c r="L263">
        <v>572080</v>
      </c>
      <c r="M263" t="s">
        <v>555</v>
      </c>
      <c r="N263">
        <v>572241</v>
      </c>
      <c r="O263" t="s">
        <v>556</v>
      </c>
      <c r="P263">
        <v>571164</v>
      </c>
      <c r="Q263" t="s">
        <v>334</v>
      </c>
      <c r="R263" s="9">
        <v>71941.662785630979</v>
      </c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15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>
        <f t="shared" si="8"/>
        <v>71941.662785630979</v>
      </c>
      <c r="BM263" s="9">
        <f t="shared" si="9"/>
        <v>71900</v>
      </c>
    </row>
    <row r="264" spans="1:65" x14ac:dyDescent="0.3">
      <c r="A264" t="s">
        <v>557</v>
      </c>
      <c r="B264" s="9">
        <v>349</v>
      </c>
      <c r="C264">
        <v>595314</v>
      </c>
      <c r="D264">
        <v>1</v>
      </c>
      <c r="E264">
        <v>0</v>
      </c>
      <c r="F264">
        <v>0</v>
      </c>
      <c r="G264">
        <v>0</v>
      </c>
      <c r="H264">
        <v>0</v>
      </c>
      <c r="I264" t="s">
        <v>81</v>
      </c>
      <c r="J264">
        <v>595551</v>
      </c>
      <c r="K264" t="s">
        <v>558</v>
      </c>
      <c r="L264">
        <v>584002</v>
      </c>
      <c r="M264" t="s">
        <v>278</v>
      </c>
      <c r="N264">
        <v>584002</v>
      </c>
      <c r="O264" t="s">
        <v>278</v>
      </c>
      <c r="P264">
        <v>584002</v>
      </c>
      <c r="Q264" t="s">
        <v>278</v>
      </c>
      <c r="R264" s="9">
        <v>83563.699734347145</v>
      </c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15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>
        <f t="shared" si="8"/>
        <v>83563.699734347145</v>
      </c>
      <c r="BM264" s="9">
        <f t="shared" si="9"/>
        <v>83600</v>
      </c>
    </row>
    <row r="265" spans="1:65" x14ac:dyDescent="0.3">
      <c r="A265" t="s">
        <v>559</v>
      </c>
      <c r="B265" s="9">
        <v>669</v>
      </c>
      <c r="C265">
        <v>568431</v>
      </c>
      <c r="D265">
        <v>1</v>
      </c>
      <c r="E265">
        <v>0</v>
      </c>
      <c r="F265">
        <v>0</v>
      </c>
      <c r="G265">
        <v>0</v>
      </c>
      <c r="H265">
        <v>0</v>
      </c>
      <c r="I265" t="s">
        <v>94</v>
      </c>
      <c r="J265">
        <v>599344</v>
      </c>
      <c r="K265" t="s">
        <v>560</v>
      </c>
      <c r="L265">
        <v>599344</v>
      </c>
      <c r="M265" t="s">
        <v>560</v>
      </c>
      <c r="N265">
        <v>599344</v>
      </c>
      <c r="O265" t="s">
        <v>560</v>
      </c>
      <c r="P265">
        <v>599344</v>
      </c>
      <c r="Q265" t="s">
        <v>560</v>
      </c>
      <c r="R265" s="9">
        <v>158896.70893439319</v>
      </c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15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>
        <f t="shared" si="8"/>
        <v>158896.70893439319</v>
      </c>
      <c r="BM265" s="9">
        <f t="shared" si="9"/>
        <v>158900</v>
      </c>
    </row>
    <row r="266" spans="1:65" x14ac:dyDescent="0.3">
      <c r="A266" t="s">
        <v>561</v>
      </c>
      <c r="B266" s="9">
        <v>282</v>
      </c>
      <c r="C266">
        <v>535508</v>
      </c>
      <c r="D266">
        <v>1</v>
      </c>
      <c r="E266">
        <v>0</v>
      </c>
      <c r="F266">
        <v>0</v>
      </c>
      <c r="G266">
        <v>0</v>
      </c>
      <c r="H266">
        <v>0</v>
      </c>
      <c r="I266" t="s">
        <v>86</v>
      </c>
      <c r="J266">
        <v>536636</v>
      </c>
      <c r="K266" t="s">
        <v>562</v>
      </c>
      <c r="L266">
        <v>535419</v>
      </c>
      <c r="M266" t="s">
        <v>170</v>
      </c>
      <c r="N266">
        <v>535419</v>
      </c>
      <c r="O266" t="s">
        <v>170</v>
      </c>
      <c r="P266">
        <v>535419</v>
      </c>
      <c r="Q266" t="s">
        <v>170</v>
      </c>
      <c r="R266" s="9">
        <v>71941.662785630979</v>
      </c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15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>
        <f t="shared" si="8"/>
        <v>71941.662785630979</v>
      </c>
      <c r="BM266" s="9">
        <f t="shared" si="9"/>
        <v>71900</v>
      </c>
    </row>
    <row r="267" spans="1:65" x14ac:dyDescent="0.3">
      <c r="A267" t="s">
        <v>563</v>
      </c>
      <c r="B267" s="9">
        <v>277</v>
      </c>
      <c r="C267">
        <v>574783</v>
      </c>
      <c r="D267">
        <v>1</v>
      </c>
      <c r="E267">
        <v>0</v>
      </c>
      <c r="F267">
        <v>0</v>
      </c>
      <c r="G267">
        <v>0</v>
      </c>
      <c r="H267">
        <v>0</v>
      </c>
      <c r="I267" t="s">
        <v>96</v>
      </c>
      <c r="J267">
        <v>575640</v>
      </c>
      <c r="K267" t="s">
        <v>564</v>
      </c>
      <c r="L267">
        <v>575640</v>
      </c>
      <c r="M267" t="s">
        <v>564</v>
      </c>
      <c r="N267">
        <v>555134</v>
      </c>
      <c r="O267" t="s">
        <v>187</v>
      </c>
      <c r="P267">
        <v>555134</v>
      </c>
      <c r="Q267" t="s">
        <v>187</v>
      </c>
      <c r="R267" s="9">
        <v>71941.662785630979</v>
      </c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15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>
        <f t="shared" si="8"/>
        <v>71941.662785630979</v>
      </c>
      <c r="BM267" s="9">
        <f t="shared" si="9"/>
        <v>71900</v>
      </c>
    </row>
    <row r="268" spans="1:65" x14ac:dyDescent="0.3">
      <c r="A268" t="s">
        <v>563</v>
      </c>
      <c r="B268" s="9">
        <v>123</v>
      </c>
      <c r="C268">
        <v>568465</v>
      </c>
      <c r="D268">
        <v>1</v>
      </c>
      <c r="E268">
        <v>0</v>
      </c>
      <c r="F268">
        <v>0</v>
      </c>
      <c r="G268">
        <v>0</v>
      </c>
      <c r="H268">
        <v>0</v>
      </c>
      <c r="I268" t="s">
        <v>123</v>
      </c>
      <c r="J268">
        <v>568759</v>
      </c>
      <c r="K268" t="s">
        <v>343</v>
      </c>
      <c r="L268">
        <v>568759</v>
      </c>
      <c r="M268" t="s">
        <v>343</v>
      </c>
      <c r="N268">
        <v>568759</v>
      </c>
      <c r="O268" t="s">
        <v>343</v>
      </c>
      <c r="P268">
        <v>568759</v>
      </c>
      <c r="Q268" t="s">
        <v>343</v>
      </c>
      <c r="R268" s="9">
        <v>71941.662785630979</v>
      </c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15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>
        <f t="shared" si="8"/>
        <v>71941.662785630979</v>
      </c>
      <c r="BM268" s="9">
        <f t="shared" si="9"/>
        <v>71900</v>
      </c>
    </row>
    <row r="269" spans="1:65" x14ac:dyDescent="0.3">
      <c r="A269" t="s">
        <v>563</v>
      </c>
      <c r="B269" s="9">
        <v>96</v>
      </c>
      <c r="C269">
        <v>548979</v>
      </c>
      <c r="D269">
        <v>1</v>
      </c>
      <c r="E269">
        <v>0</v>
      </c>
      <c r="F269">
        <v>0</v>
      </c>
      <c r="G269">
        <v>0</v>
      </c>
      <c r="H269">
        <v>0</v>
      </c>
      <c r="I269" t="s">
        <v>90</v>
      </c>
      <c r="J269">
        <v>573175</v>
      </c>
      <c r="K269" t="s">
        <v>565</v>
      </c>
      <c r="L269">
        <v>573175</v>
      </c>
      <c r="M269" t="s">
        <v>565</v>
      </c>
      <c r="N269">
        <v>572926</v>
      </c>
      <c r="O269" t="s">
        <v>203</v>
      </c>
      <c r="P269">
        <v>572926</v>
      </c>
      <c r="Q269" t="s">
        <v>203</v>
      </c>
      <c r="R269" s="9">
        <v>71941.662785630979</v>
      </c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15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>
        <f t="shared" si="8"/>
        <v>71941.662785630979</v>
      </c>
      <c r="BM269" s="9">
        <f t="shared" si="9"/>
        <v>71900</v>
      </c>
    </row>
    <row r="270" spans="1:65" x14ac:dyDescent="0.3">
      <c r="A270" t="s">
        <v>563</v>
      </c>
      <c r="B270" s="9">
        <v>1585</v>
      </c>
      <c r="C270">
        <v>544272</v>
      </c>
      <c r="D270">
        <v>1</v>
      </c>
      <c r="E270">
        <v>0</v>
      </c>
      <c r="F270">
        <v>0</v>
      </c>
      <c r="G270">
        <v>0</v>
      </c>
      <c r="H270">
        <v>0</v>
      </c>
      <c r="I270" t="s">
        <v>83</v>
      </c>
      <c r="J270">
        <v>544256</v>
      </c>
      <c r="K270" t="s">
        <v>85</v>
      </c>
      <c r="L270">
        <v>544256</v>
      </c>
      <c r="M270" t="s">
        <v>85</v>
      </c>
      <c r="N270">
        <v>544256</v>
      </c>
      <c r="O270" t="s">
        <v>85</v>
      </c>
      <c r="P270">
        <v>544256</v>
      </c>
      <c r="Q270" t="s">
        <v>85</v>
      </c>
      <c r="R270" s="9">
        <v>370676.99401046371</v>
      </c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15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>
        <f t="shared" si="8"/>
        <v>370676.99401046371</v>
      </c>
      <c r="BM270" s="9">
        <f t="shared" si="9"/>
        <v>370700</v>
      </c>
    </row>
    <row r="271" spans="1:65" x14ac:dyDescent="0.3">
      <c r="A271" t="s">
        <v>563</v>
      </c>
      <c r="B271" s="9">
        <v>336</v>
      </c>
      <c r="C271">
        <v>534684</v>
      </c>
      <c r="D271">
        <v>1</v>
      </c>
      <c r="E271">
        <v>0</v>
      </c>
      <c r="F271">
        <v>0</v>
      </c>
      <c r="G271">
        <v>0</v>
      </c>
      <c r="H271">
        <v>0</v>
      </c>
      <c r="I271" t="s">
        <v>86</v>
      </c>
      <c r="J271">
        <v>534781</v>
      </c>
      <c r="K271" t="s">
        <v>566</v>
      </c>
      <c r="L271">
        <v>535320</v>
      </c>
      <c r="M271" t="s">
        <v>567</v>
      </c>
      <c r="N271">
        <v>538094</v>
      </c>
      <c r="O271" t="s">
        <v>207</v>
      </c>
      <c r="P271">
        <v>538094</v>
      </c>
      <c r="Q271" t="s">
        <v>207</v>
      </c>
      <c r="R271" s="9">
        <v>80482.885651683697</v>
      </c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15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>
        <f t="shared" si="8"/>
        <v>80482.885651683697</v>
      </c>
      <c r="BM271" s="9">
        <f t="shared" si="9"/>
        <v>80500</v>
      </c>
    </row>
    <row r="272" spans="1:65" x14ac:dyDescent="0.3">
      <c r="A272" t="s">
        <v>568</v>
      </c>
      <c r="B272" s="9">
        <v>845</v>
      </c>
      <c r="C272">
        <v>584339</v>
      </c>
      <c r="D272">
        <v>1</v>
      </c>
      <c r="E272">
        <v>0</v>
      </c>
      <c r="F272">
        <v>0</v>
      </c>
      <c r="G272">
        <v>0</v>
      </c>
      <c r="H272">
        <v>0</v>
      </c>
      <c r="I272" t="s">
        <v>81</v>
      </c>
      <c r="J272">
        <v>584550</v>
      </c>
      <c r="K272" t="s">
        <v>545</v>
      </c>
      <c r="L272">
        <v>584550</v>
      </c>
      <c r="M272" t="s">
        <v>545</v>
      </c>
      <c r="N272">
        <v>584550</v>
      </c>
      <c r="O272" t="s">
        <v>545</v>
      </c>
      <c r="P272">
        <v>584495</v>
      </c>
      <c r="Q272" t="s">
        <v>546</v>
      </c>
      <c r="R272" s="9">
        <v>199982.51093347871</v>
      </c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15"/>
      <c r="AR272" s="9">
        <v>1</v>
      </c>
      <c r="AS272" s="9">
        <f>AR272*30500</f>
        <v>30500</v>
      </c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>
        <f t="shared" si="8"/>
        <v>230482.51093347871</v>
      </c>
      <c r="BM272" s="9">
        <f t="shared" si="9"/>
        <v>230500</v>
      </c>
    </row>
    <row r="273" spans="1:65" x14ac:dyDescent="0.3">
      <c r="A273" t="s">
        <v>569</v>
      </c>
      <c r="B273" s="9">
        <v>249</v>
      </c>
      <c r="C273">
        <v>552097</v>
      </c>
      <c r="D273">
        <v>1</v>
      </c>
      <c r="E273">
        <v>0</v>
      </c>
      <c r="F273">
        <v>0</v>
      </c>
      <c r="G273">
        <v>0</v>
      </c>
      <c r="H273">
        <v>0</v>
      </c>
      <c r="I273" t="s">
        <v>83</v>
      </c>
      <c r="J273">
        <v>553271</v>
      </c>
      <c r="K273" t="s">
        <v>570</v>
      </c>
      <c r="L273">
        <v>553271</v>
      </c>
      <c r="M273" t="s">
        <v>570</v>
      </c>
      <c r="N273">
        <v>553271</v>
      </c>
      <c r="O273" t="s">
        <v>570</v>
      </c>
      <c r="P273">
        <v>553131</v>
      </c>
      <c r="Q273" t="s">
        <v>571</v>
      </c>
      <c r="R273" s="9">
        <v>71941.662785630979</v>
      </c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15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>
        <f t="shared" si="8"/>
        <v>71941.662785630979</v>
      </c>
      <c r="BM273" s="9">
        <f t="shared" si="9"/>
        <v>71900</v>
      </c>
    </row>
    <row r="274" spans="1:65" x14ac:dyDescent="0.3">
      <c r="A274" s="2" t="s">
        <v>572</v>
      </c>
      <c r="B274" s="9">
        <v>2062</v>
      </c>
      <c r="C274">
        <v>576131</v>
      </c>
      <c r="D274">
        <v>1</v>
      </c>
      <c r="E274">
        <v>1</v>
      </c>
      <c r="F274">
        <v>0</v>
      </c>
      <c r="G274">
        <v>0</v>
      </c>
      <c r="H274">
        <v>0</v>
      </c>
      <c r="I274" t="s">
        <v>90</v>
      </c>
      <c r="J274">
        <v>576131</v>
      </c>
      <c r="K274" t="s">
        <v>572</v>
      </c>
      <c r="L274">
        <v>576859</v>
      </c>
      <c r="M274" t="s">
        <v>99</v>
      </c>
      <c r="N274">
        <v>576859</v>
      </c>
      <c r="O274" t="s">
        <v>99</v>
      </c>
      <c r="P274">
        <v>576361</v>
      </c>
      <c r="Q274" t="s">
        <v>100</v>
      </c>
      <c r="R274" s="9">
        <v>479276.55945227953</v>
      </c>
      <c r="S274" s="9">
        <f>SUMIFS($B:$B,$J:$J,$C274)</f>
        <v>3949</v>
      </c>
      <c r="T274" s="9">
        <v>214541.0634419705</v>
      </c>
      <c r="U274" s="9">
        <v>1</v>
      </c>
      <c r="V274" s="9">
        <f>U274*768</f>
        <v>768</v>
      </c>
      <c r="W274" s="9">
        <v>64</v>
      </c>
      <c r="X274" s="9">
        <f>W274*3072</f>
        <v>196608</v>
      </c>
      <c r="Y274" s="9">
        <v>30</v>
      </c>
      <c r="Z274" s="9">
        <f>Y274*1024</f>
        <v>30720</v>
      </c>
      <c r="AA274" s="9">
        <v>5</v>
      </c>
      <c r="AB274" s="9">
        <f>AA274*256</f>
        <v>1280</v>
      </c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15"/>
      <c r="AR274" s="9">
        <v>2</v>
      </c>
      <c r="AS274" s="9">
        <f>AR274*30500</f>
        <v>61000</v>
      </c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>
        <f t="shared" si="8"/>
        <v>984193.62289425009</v>
      </c>
      <c r="BM274" s="9">
        <f t="shared" si="9"/>
        <v>984200</v>
      </c>
    </row>
    <row r="275" spans="1:65" x14ac:dyDescent="0.3">
      <c r="A275" t="s">
        <v>573</v>
      </c>
      <c r="B275" s="9">
        <v>412</v>
      </c>
      <c r="C275">
        <v>593800</v>
      </c>
      <c r="D275">
        <v>1</v>
      </c>
      <c r="E275">
        <v>0</v>
      </c>
      <c r="F275">
        <v>0</v>
      </c>
      <c r="G275">
        <v>0</v>
      </c>
      <c r="H275">
        <v>0</v>
      </c>
      <c r="I275" t="s">
        <v>81</v>
      </c>
      <c r="J275">
        <v>593826</v>
      </c>
      <c r="K275" t="s">
        <v>574</v>
      </c>
      <c r="L275">
        <v>594156</v>
      </c>
      <c r="M275" t="s">
        <v>575</v>
      </c>
      <c r="N275">
        <v>594156</v>
      </c>
      <c r="O275" t="s">
        <v>575</v>
      </c>
      <c r="P275">
        <v>593711</v>
      </c>
      <c r="Q275" t="s">
        <v>185</v>
      </c>
      <c r="R275" s="9">
        <v>98468.818501592323</v>
      </c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15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>
        <f t="shared" si="8"/>
        <v>98468.818501592323</v>
      </c>
      <c r="BM275" s="9">
        <f t="shared" si="9"/>
        <v>98500</v>
      </c>
    </row>
    <row r="276" spans="1:65" x14ac:dyDescent="0.3">
      <c r="A276" t="s">
        <v>573</v>
      </c>
      <c r="B276" s="9">
        <v>417</v>
      </c>
      <c r="C276">
        <v>539970</v>
      </c>
      <c r="D276">
        <v>1</v>
      </c>
      <c r="E276">
        <v>0</v>
      </c>
      <c r="F276">
        <v>0</v>
      </c>
      <c r="G276">
        <v>0</v>
      </c>
      <c r="H276">
        <v>0</v>
      </c>
      <c r="I276" t="s">
        <v>86</v>
      </c>
      <c r="J276">
        <v>540111</v>
      </c>
      <c r="K276" t="s">
        <v>576</v>
      </c>
      <c r="L276">
        <v>540111</v>
      </c>
      <c r="M276" t="s">
        <v>576</v>
      </c>
      <c r="N276">
        <v>540111</v>
      </c>
      <c r="O276" t="s">
        <v>576</v>
      </c>
      <c r="P276">
        <v>540111</v>
      </c>
      <c r="Q276" t="s">
        <v>576</v>
      </c>
      <c r="R276" s="9">
        <v>99650.056491788084</v>
      </c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15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>
        <f t="shared" si="8"/>
        <v>99650.056491788084</v>
      </c>
      <c r="BM276" s="9">
        <f t="shared" si="9"/>
        <v>99700</v>
      </c>
    </row>
    <row r="277" spans="1:65" x14ac:dyDescent="0.3">
      <c r="A277" t="s">
        <v>577</v>
      </c>
      <c r="B277" s="9">
        <v>415</v>
      </c>
      <c r="C277">
        <v>581356</v>
      </c>
      <c r="D277">
        <v>1</v>
      </c>
      <c r="E277">
        <v>0</v>
      </c>
      <c r="F277">
        <v>0</v>
      </c>
      <c r="G277">
        <v>0</v>
      </c>
      <c r="H277">
        <v>0</v>
      </c>
      <c r="I277" t="s">
        <v>81</v>
      </c>
      <c r="J277">
        <v>582646</v>
      </c>
      <c r="K277" t="s">
        <v>578</v>
      </c>
      <c r="L277">
        <v>582646</v>
      </c>
      <c r="M277" t="s">
        <v>578</v>
      </c>
      <c r="N277">
        <v>582646</v>
      </c>
      <c r="O277" t="s">
        <v>578</v>
      </c>
      <c r="P277">
        <v>581372</v>
      </c>
      <c r="Q277" t="s">
        <v>243</v>
      </c>
      <c r="R277" s="9">
        <v>99177.590558992917</v>
      </c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15"/>
      <c r="AR277" s="9">
        <v>1</v>
      </c>
      <c r="AS277" s="9">
        <f>AR277*30500</f>
        <v>30500</v>
      </c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>
        <f t="shared" si="8"/>
        <v>129677.59055899292</v>
      </c>
      <c r="BM277" s="9">
        <f t="shared" si="9"/>
        <v>129700</v>
      </c>
    </row>
    <row r="278" spans="1:65" x14ac:dyDescent="0.3">
      <c r="A278" s="2" t="s">
        <v>577</v>
      </c>
      <c r="B278" s="9">
        <v>723</v>
      </c>
      <c r="C278">
        <v>552101</v>
      </c>
      <c r="D278">
        <v>1</v>
      </c>
      <c r="E278">
        <v>1</v>
      </c>
      <c r="F278">
        <v>0</v>
      </c>
      <c r="G278">
        <v>0</v>
      </c>
      <c r="H278">
        <v>0</v>
      </c>
      <c r="I278" t="s">
        <v>83</v>
      </c>
      <c r="J278">
        <v>552101</v>
      </c>
      <c r="K278" t="s">
        <v>577</v>
      </c>
      <c r="L278">
        <v>552046</v>
      </c>
      <c r="M278" t="s">
        <v>174</v>
      </c>
      <c r="N278">
        <v>552046</v>
      </c>
      <c r="O278" t="s">
        <v>174</v>
      </c>
      <c r="P278">
        <v>552046</v>
      </c>
      <c r="Q278" t="s">
        <v>174</v>
      </c>
      <c r="R278" s="9">
        <v>171526.07270751611</v>
      </c>
      <c r="S278" s="9">
        <f>SUMIFS($B:$B,$J:$J,$C278)</f>
        <v>723</v>
      </c>
      <c r="T278" s="9">
        <v>39416.555609144387</v>
      </c>
      <c r="U278" s="9">
        <v>0</v>
      </c>
      <c r="V278" s="9">
        <f>U278*768</f>
        <v>0</v>
      </c>
      <c r="W278" s="9">
        <v>10</v>
      </c>
      <c r="X278" s="9">
        <f>W278*3072</f>
        <v>30720</v>
      </c>
      <c r="Y278" s="9">
        <v>4</v>
      </c>
      <c r="Z278" s="9">
        <f>Y278*1024</f>
        <v>4096</v>
      </c>
      <c r="AA278" s="9">
        <v>2</v>
      </c>
      <c r="AB278" s="9">
        <f>AA278*256</f>
        <v>512</v>
      </c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15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>
        <f t="shared" si="8"/>
        <v>246270.6283166605</v>
      </c>
      <c r="BM278" s="9">
        <f t="shared" si="9"/>
        <v>246300</v>
      </c>
    </row>
    <row r="279" spans="1:65" x14ac:dyDescent="0.3">
      <c r="A279" t="s">
        <v>579</v>
      </c>
      <c r="B279" s="9">
        <v>1045</v>
      </c>
      <c r="C279">
        <v>577839</v>
      </c>
      <c r="D279">
        <v>1</v>
      </c>
      <c r="E279">
        <v>0</v>
      </c>
      <c r="F279">
        <v>0</v>
      </c>
      <c r="G279">
        <v>0</v>
      </c>
      <c r="H279">
        <v>0</v>
      </c>
      <c r="I279" t="s">
        <v>96</v>
      </c>
      <c r="J279">
        <v>578576</v>
      </c>
      <c r="K279" t="s">
        <v>580</v>
      </c>
      <c r="L279">
        <v>578576</v>
      </c>
      <c r="M279" t="s">
        <v>580</v>
      </c>
      <c r="N279">
        <v>578576</v>
      </c>
      <c r="O279" t="s">
        <v>580</v>
      </c>
      <c r="P279">
        <v>578576</v>
      </c>
      <c r="Q279" t="s">
        <v>580</v>
      </c>
      <c r="R279" s="9">
        <v>246421.01837230381</v>
      </c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15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>
        <f t="shared" si="8"/>
        <v>246421.01837230381</v>
      </c>
      <c r="BM279" s="9">
        <f t="shared" si="9"/>
        <v>246400</v>
      </c>
    </row>
    <row r="280" spans="1:65" x14ac:dyDescent="0.3">
      <c r="A280" t="s">
        <v>579</v>
      </c>
      <c r="B280" s="9">
        <v>220</v>
      </c>
      <c r="C280">
        <v>573906</v>
      </c>
      <c r="D280">
        <v>1</v>
      </c>
      <c r="E280">
        <v>0</v>
      </c>
      <c r="F280">
        <v>0</v>
      </c>
      <c r="G280">
        <v>0</v>
      </c>
      <c r="H280">
        <v>0</v>
      </c>
      <c r="I280" t="s">
        <v>90</v>
      </c>
      <c r="J280">
        <v>574287</v>
      </c>
      <c r="K280" t="s">
        <v>581</v>
      </c>
      <c r="L280">
        <v>573868</v>
      </c>
      <c r="M280" t="s">
        <v>349</v>
      </c>
      <c r="N280">
        <v>573868</v>
      </c>
      <c r="O280" t="s">
        <v>349</v>
      </c>
      <c r="P280">
        <v>573868</v>
      </c>
      <c r="Q280" t="s">
        <v>349</v>
      </c>
      <c r="R280" s="9">
        <v>71941.662785630979</v>
      </c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15"/>
      <c r="AR280" s="9">
        <v>1</v>
      </c>
      <c r="AS280" s="9">
        <f>AR280*30500</f>
        <v>30500</v>
      </c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>
        <f t="shared" si="8"/>
        <v>102441.66278563098</v>
      </c>
      <c r="BM280" s="9">
        <f t="shared" si="9"/>
        <v>102400</v>
      </c>
    </row>
    <row r="281" spans="1:65" x14ac:dyDescent="0.3">
      <c r="A281" t="s">
        <v>582</v>
      </c>
      <c r="B281" s="9">
        <v>281</v>
      </c>
      <c r="C281">
        <v>545902</v>
      </c>
      <c r="D281">
        <v>1</v>
      </c>
      <c r="E281">
        <v>0</v>
      </c>
      <c r="F281">
        <v>0</v>
      </c>
      <c r="G281">
        <v>0</v>
      </c>
      <c r="H281">
        <v>0</v>
      </c>
      <c r="I281" t="s">
        <v>83</v>
      </c>
      <c r="J281">
        <v>550647</v>
      </c>
      <c r="K281" t="s">
        <v>498</v>
      </c>
      <c r="L281">
        <v>550647</v>
      </c>
      <c r="M281" t="s">
        <v>498</v>
      </c>
      <c r="N281">
        <v>550647</v>
      </c>
      <c r="O281" t="s">
        <v>498</v>
      </c>
      <c r="P281">
        <v>550647</v>
      </c>
      <c r="Q281" t="s">
        <v>498</v>
      </c>
      <c r="R281" s="9">
        <v>71941.662785630979</v>
      </c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15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>
        <f t="shared" si="8"/>
        <v>71941.662785630979</v>
      </c>
      <c r="BM281" s="9">
        <f t="shared" si="9"/>
        <v>71900</v>
      </c>
    </row>
    <row r="282" spans="1:65" x14ac:dyDescent="0.3">
      <c r="A282" t="s">
        <v>583</v>
      </c>
      <c r="B282" s="9">
        <v>207</v>
      </c>
      <c r="C282">
        <v>598780</v>
      </c>
      <c r="D282">
        <v>1</v>
      </c>
      <c r="E282">
        <v>0</v>
      </c>
      <c r="F282">
        <v>0</v>
      </c>
      <c r="G282">
        <v>0</v>
      </c>
      <c r="H282">
        <v>0</v>
      </c>
      <c r="I282" t="s">
        <v>83</v>
      </c>
      <c r="J282">
        <v>549266</v>
      </c>
      <c r="K282" t="s">
        <v>315</v>
      </c>
      <c r="L282">
        <v>549266</v>
      </c>
      <c r="M282" t="s">
        <v>315</v>
      </c>
      <c r="N282">
        <v>549576</v>
      </c>
      <c r="O282" t="s">
        <v>317</v>
      </c>
      <c r="P282">
        <v>549576</v>
      </c>
      <c r="Q282" t="s">
        <v>317</v>
      </c>
      <c r="R282" s="9">
        <v>71941.662785630979</v>
      </c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15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>
        <f t="shared" si="8"/>
        <v>71941.662785630979</v>
      </c>
      <c r="BM282" s="9">
        <f t="shared" si="9"/>
        <v>71900</v>
      </c>
    </row>
    <row r="283" spans="1:65" x14ac:dyDescent="0.3">
      <c r="A283" s="3" t="s">
        <v>583</v>
      </c>
      <c r="B283" s="9">
        <v>4184</v>
      </c>
      <c r="C283">
        <v>544281</v>
      </c>
      <c r="D283">
        <v>1</v>
      </c>
      <c r="E283">
        <v>1</v>
      </c>
      <c r="F283">
        <v>1</v>
      </c>
      <c r="G283">
        <v>0</v>
      </c>
      <c r="H283">
        <v>0</v>
      </c>
      <c r="I283" t="s">
        <v>83</v>
      </c>
      <c r="J283">
        <v>544281</v>
      </c>
      <c r="K283" t="s">
        <v>583</v>
      </c>
      <c r="L283">
        <v>544281</v>
      </c>
      <c r="M283" t="s">
        <v>583</v>
      </c>
      <c r="N283">
        <v>545171</v>
      </c>
      <c r="O283" t="s">
        <v>584</v>
      </c>
      <c r="P283">
        <v>545171</v>
      </c>
      <c r="Q283" t="s">
        <v>584</v>
      </c>
      <c r="R283" s="9">
        <v>952406.24269768037</v>
      </c>
      <c r="S283" s="9">
        <f>SUMIFS($B:$B,$J:$J,$C283)</f>
        <v>4786</v>
      </c>
      <c r="T283" s="9">
        <v>259853.76670637631</v>
      </c>
      <c r="U283" s="9">
        <v>0</v>
      </c>
      <c r="V283" s="9">
        <f>U283*768</f>
        <v>0</v>
      </c>
      <c r="W283" s="9">
        <v>19</v>
      </c>
      <c r="X283" s="9">
        <f>W283*3072</f>
        <v>58368</v>
      </c>
      <c r="Y283" s="9">
        <v>14</v>
      </c>
      <c r="Z283" s="9">
        <f>Y283*1024</f>
        <v>14336</v>
      </c>
      <c r="AA283" s="9">
        <v>10</v>
      </c>
      <c r="AB283" s="9">
        <f>AA283*256</f>
        <v>2560</v>
      </c>
      <c r="AC283" s="9">
        <f>SUMIFS($B:$B,$L:$L,$C283)</f>
        <v>4786</v>
      </c>
      <c r="AD283" s="9">
        <v>598274.48165462853</v>
      </c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15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>
        <f t="shared" si="8"/>
        <v>1885798.4910586854</v>
      </c>
      <c r="BM283" s="9">
        <f t="shared" si="9"/>
        <v>1885800</v>
      </c>
    </row>
    <row r="284" spans="1:65" x14ac:dyDescent="0.3">
      <c r="A284" t="s">
        <v>585</v>
      </c>
      <c r="B284" s="9">
        <v>84</v>
      </c>
      <c r="C284">
        <v>587184</v>
      </c>
      <c r="D284">
        <v>1</v>
      </c>
      <c r="E284">
        <v>0</v>
      </c>
      <c r="F284">
        <v>0</v>
      </c>
      <c r="G284">
        <v>0</v>
      </c>
      <c r="H284">
        <v>0</v>
      </c>
      <c r="I284" t="s">
        <v>123</v>
      </c>
      <c r="J284">
        <v>588024</v>
      </c>
      <c r="K284" t="s">
        <v>507</v>
      </c>
      <c r="L284">
        <v>588024</v>
      </c>
      <c r="M284" t="s">
        <v>507</v>
      </c>
      <c r="N284">
        <v>588024</v>
      </c>
      <c r="O284" t="s">
        <v>507</v>
      </c>
      <c r="P284">
        <v>588024</v>
      </c>
      <c r="Q284" t="s">
        <v>507</v>
      </c>
      <c r="R284" s="9">
        <v>71941.662785630979</v>
      </c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15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>
        <f t="shared" si="8"/>
        <v>71941.662785630979</v>
      </c>
      <c r="BM284" s="9">
        <f t="shared" si="9"/>
        <v>71900</v>
      </c>
    </row>
    <row r="285" spans="1:65" x14ac:dyDescent="0.3">
      <c r="A285" t="s">
        <v>586</v>
      </c>
      <c r="B285" s="9">
        <v>189</v>
      </c>
      <c r="C285">
        <v>595322</v>
      </c>
      <c r="D285">
        <v>1</v>
      </c>
      <c r="E285">
        <v>0</v>
      </c>
      <c r="F285">
        <v>0</v>
      </c>
      <c r="G285">
        <v>0</v>
      </c>
      <c r="H285">
        <v>0</v>
      </c>
      <c r="I285" t="s">
        <v>123</v>
      </c>
      <c r="J285">
        <v>595772</v>
      </c>
      <c r="K285" t="s">
        <v>587</v>
      </c>
      <c r="L285">
        <v>596230</v>
      </c>
      <c r="M285" t="s">
        <v>468</v>
      </c>
      <c r="N285">
        <v>596230</v>
      </c>
      <c r="O285" t="s">
        <v>468</v>
      </c>
      <c r="P285">
        <v>596230</v>
      </c>
      <c r="Q285" t="s">
        <v>468</v>
      </c>
      <c r="R285" s="9">
        <v>71941.662785630979</v>
      </c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15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>
        <f t="shared" si="8"/>
        <v>71941.662785630979</v>
      </c>
      <c r="BM285" s="9">
        <f t="shared" si="9"/>
        <v>71900</v>
      </c>
    </row>
    <row r="286" spans="1:65" x14ac:dyDescent="0.3">
      <c r="A286" t="s">
        <v>586</v>
      </c>
      <c r="B286" s="9">
        <v>369</v>
      </c>
      <c r="C286">
        <v>579092</v>
      </c>
      <c r="D286">
        <v>1</v>
      </c>
      <c r="E286">
        <v>0</v>
      </c>
      <c r="F286">
        <v>0</v>
      </c>
      <c r="G286">
        <v>0</v>
      </c>
      <c r="H286">
        <v>0</v>
      </c>
      <c r="I286" t="s">
        <v>90</v>
      </c>
      <c r="J286">
        <v>579556</v>
      </c>
      <c r="K286" t="s">
        <v>588</v>
      </c>
      <c r="L286">
        <v>579556</v>
      </c>
      <c r="M286" t="s">
        <v>588</v>
      </c>
      <c r="N286">
        <v>579203</v>
      </c>
      <c r="O286" t="s">
        <v>376</v>
      </c>
      <c r="P286">
        <v>579203</v>
      </c>
      <c r="Q286" t="s">
        <v>376</v>
      </c>
      <c r="R286" s="9">
        <v>88299.899095697212</v>
      </c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15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>
        <f t="shared" si="8"/>
        <v>88299.899095697212</v>
      </c>
      <c r="BM286" s="9">
        <f t="shared" si="9"/>
        <v>88300</v>
      </c>
    </row>
    <row r="287" spans="1:65" x14ac:dyDescent="0.3">
      <c r="A287" t="s">
        <v>586</v>
      </c>
      <c r="B287" s="9">
        <v>410</v>
      </c>
      <c r="C287">
        <v>576140</v>
      </c>
      <c r="D287">
        <v>1</v>
      </c>
      <c r="E287">
        <v>0</v>
      </c>
      <c r="F287">
        <v>0</v>
      </c>
      <c r="G287">
        <v>0</v>
      </c>
      <c r="H287">
        <v>0</v>
      </c>
      <c r="I287" t="s">
        <v>90</v>
      </c>
      <c r="J287">
        <v>576361</v>
      </c>
      <c r="K287" t="s">
        <v>100</v>
      </c>
      <c r="L287">
        <v>576361</v>
      </c>
      <c r="M287" t="s">
        <v>100</v>
      </c>
      <c r="N287">
        <v>576361</v>
      </c>
      <c r="O287" t="s">
        <v>100</v>
      </c>
      <c r="P287">
        <v>576361</v>
      </c>
      <c r="Q287" t="s">
        <v>100</v>
      </c>
      <c r="R287" s="9">
        <v>97996.254878310283</v>
      </c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15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>
        <f t="shared" si="8"/>
        <v>97996.254878310283</v>
      </c>
      <c r="BM287" s="9">
        <f t="shared" si="9"/>
        <v>98000</v>
      </c>
    </row>
    <row r="288" spans="1:65" x14ac:dyDescent="0.3">
      <c r="A288" t="s">
        <v>586</v>
      </c>
      <c r="B288" s="9">
        <v>163</v>
      </c>
      <c r="C288">
        <v>535681</v>
      </c>
      <c r="D288">
        <v>1</v>
      </c>
      <c r="E288">
        <v>0</v>
      </c>
      <c r="F288">
        <v>0</v>
      </c>
      <c r="G288">
        <v>0</v>
      </c>
      <c r="H288">
        <v>0</v>
      </c>
      <c r="I288" t="s">
        <v>83</v>
      </c>
      <c r="J288">
        <v>544256</v>
      </c>
      <c r="K288" t="s">
        <v>85</v>
      </c>
      <c r="L288">
        <v>544256</v>
      </c>
      <c r="M288" t="s">
        <v>85</v>
      </c>
      <c r="N288">
        <v>544256</v>
      </c>
      <c r="O288" t="s">
        <v>85</v>
      </c>
      <c r="P288">
        <v>544256</v>
      </c>
      <c r="Q288" t="s">
        <v>85</v>
      </c>
      <c r="R288" s="9">
        <v>71941.662785630979</v>
      </c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15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>
        <f t="shared" si="8"/>
        <v>71941.662785630979</v>
      </c>
      <c r="BM288" s="9">
        <f t="shared" si="9"/>
        <v>71900</v>
      </c>
    </row>
    <row r="289" spans="1:65" x14ac:dyDescent="0.3">
      <c r="A289" t="s">
        <v>586</v>
      </c>
      <c r="B289" s="9">
        <v>91</v>
      </c>
      <c r="C289">
        <v>532096</v>
      </c>
      <c r="D289">
        <v>1</v>
      </c>
      <c r="E289">
        <v>0</v>
      </c>
      <c r="F289">
        <v>0</v>
      </c>
      <c r="G289">
        <v>0</v>
      </c>
      <c r="H289">
        <v>0</v>
      </c>
      <c r="I289" t="s">
        <v>86</v>
      </c>
      <c r="J289">
        <v>529486</v>
      </c>
      <c r="K289" t="s">
        <v>589</v>
      </c>
      <c r="L289">
        <v>529486</v>
      </c>
      <c r="M289" t="s">
        <v>589</v>
      </c>
      <c r="N289">
        <v>530883</v>
      </c>
      <c r="O289" t="s">
        <v>319</v>
      </c>
      <c r="P289">
        <v>530883</v>
      </c>
      <c r="Q289" t="s">
        <v>319</v>
      </c>
      <c r="R289" s="9">
        <v>71941.662785630979</v>
      </c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15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>
        <f t="shared" si="8"/>
        <v>71941.662785630979</v>
      </c>
      <c r="BM289" s="9">
        <f t="shared" si="9"/>
        <v>71900</v>
      </c>
    </row>
    <row r="290" spans="1:65" x14ac:dyDescent="0.3">
      <c r="A290" t="s">
        <v>590</v>
      </c>
      <c r="B290" s="9">
        <v>220</v>
      </c>
      <c r="C290">
        <v>548821</v>
      </c>
      <c r="D290">
        <v>1</v>
      </c>
      <c r="E290">
        <v>0</v>
      </c>
      <c r="F290">
        <v>0</v>
      </c>
      <c r="G290">
        <v>0</v>
      </c>
      <c r="H290">
        <v>0</v>
      </c>
      <c r="I290" t="s">
        <v>90</v>
      </c>
      <c r="J290">
        <v>579556</v>
      </c>
      <c r="K290" t="s">
        <v>588</v>
      </c>
      <c r="L290">
        <v>579556</v>
      </c>
      <c r="M290" t="s">
        <v>588</v>
      </c>
      <c r="N290">
        <v>579203</v>
      </c>
      <c r="O290" t="s">
        <v>376</v>
      </c>
      <c r="P290">
        <v>579203</v>
      </c>
      <c r="Q290" t="s">
        <v>376</v>
      </c>
      <c r="R290" s="9">
        <v>71941.662785630979</v>
      </c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15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>
        <f t="shared" si="8"/>
        <v>71941.662785630979</v>
      </c>
      <c r="BM290" s="9">
        <f t="shared" si="9"/>
        <v>71900</v>
      </c>
    </row>
    <row r="291" spans="1:65" x14ac:dyDescent="0.3">
      <c r="A291" t="s">
        <v>591</v>
      </c>
      <c r="B291" s="9">
        <v>110</v>
      </c>
      <c r="C291">
        <v>595331</v>
      </c>
      <c r="D291">
        <v>1</v>
      </c>
      <c r="E291">
        <v>0</v>
      </c>
      <c r="F291">
        <v>0</v>
      </c>
      <c r="G291">
        <v>0</v>
      </c>
      <c r="H291">
        <v>0</v>
      </c>
      <c r="I291" t="s">
        <v>81</v>
      </c>
      <c r="J291">
        <v>595527</v>
      </c>
      <c r="K291" t="s">
        <v>592</v>
      </c>
      <c r="L291">
        <v>584002</v>
      </c>
      <c r="M291" t="s">
        <v>278</v>
      </c>
      <c r="N291">
        <v>584002</v>
      </c>
      <c r="O291" t="s">
        <v>278</v>
      </c>
      <c r="P291">
        <v>584002</v>
      </c>
      <c r="Q291" t="s">
        <v>278</v>
      </c>
      <c r="R291" s="9">
        <v>71941.662785630979</v>
      </c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15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>
        <f t="shared" si="8"/>
        <v>71941.662785630979</v>
      </c>
      <c r="BM291" s="9">
        <f t="shared" si="9"/>
        <v>71900</v>
      </c>
    </row>
    <row r="292" spans="1:65" x14ac:dyDescent="0.3">
      <c r="A292" t="s">
        <v>593</v>
      </c>
      <c r="B292" s="9">
        <v>96</v>
      </c>
      <c r="C292">
        <v>566705</v>
      </c>
      <c r="D292">
        <v>1</v>
      </c>
      <c r="E292">
        <v>0</v>
      </c>
      <c r="F292">
        <v>0</v>
      </c>
      <c r="G292">
        <v>0</v>
      </c>
      <c r="H292">
        <v>0</v>
      </c>
      <c r="I292" t="s">
        <v>151</v>
      </c>
      <c r="J292">
        <v>558362</v>
      </c>
      <c r="K292" t="s">
        <v>594</v>
      </c>
      <c r="L292">
        <v>558362</v>
      </c>
      <c r="M292" t="s">
        <v>594</v>
      </c>
      <c r="N292">
        <v>558362</v>
      </c>
      <c r="O292" t="s">
        <v>594</v>
      </c>
      <c r="P292">
        <v>557587</v>
      </c>
      <c r="Q292" t="s">
        <v>456</v>
      </c>
      <c r="R292" s="9">
        <v>71941.662785630979</v>
      </c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15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>
        <f t="shared" si="8"/>
        <v>71941.662785630979</v>
      </c>
      <c r="BM292" s="9">
        <f t="shared" si="9"/>
        <v>71900</v>
      </c>
    </row>
    <row r="293" spans="1:65" x14ac:dyDescent="0.3">
      <c r="A293" t="s">
        <v>595</v>
      </c>
      <c r="B293" s="9">
        <v>221</v>
      </c>
      <c r="C293">
        <v>542156</v>
      </c>
      <c r="D293">
        <v>1</v>
      </c>
      <c r="E293">
        <v>0</v>
      </c>
      <c r="F293">
        <v>0</v>
      </c>
      <c r="G293">
        <v>0</v>
      </c>
      <c r="H293">
        <v>0</v>
      </c>
      <c r="I293" t="s">
        <v>151</v>
      </c>
      <c r="J293">
        <v>558249</v>
      </c>
      <c r="K293" t="s">
        <v>550</v>
      </c>
      <c r="L293">
        <v>555771</v>
      </c>
      <c r="M293" t="s">
        <v>247</v>
      </c>
      <c r="N293">
        <v>558249</v>
      </c>
      <c r="O293" t="s">
        <v>550</v>
      </c>
      <c r="P293">
        <v>558249</v>
      </c>
      <c r="Q293" t="s">
        <v>550</v>
      </c>
      <c r="R293" s="9">
        <v>71941.662785630979</v>
      </c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15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>
        <f t="shared" si="8"/>
        <v>71941.662785630979</v>
      </c>
      <c r="BM293" s="9">
        <f t="shared" si="9"/>
        <v>71900</v>
      </c>
    </row>
    <row r="294" spans="1:65" x14ac:dyDescent="0.3">
      <c r="A294" s="3" t="s">
        <v>596</v>
      </c>
      <c r="B294" s="9">
        <v>2199</v>
      </c>
      <c r="C294">
        <v>592064</v>
      </c>
      <c r="D294">
        <v>1</v>
      </c>
      <c r="E294">
        <v>1</v>
      </c>
      <c r="F294">
        <v>1</v>
      </c>
      <c r="G294">
        <v>0</v>
      </c>
      <c r="H294">
        <v>0</v>
      </c>
      <c r="I294" t="s">
        <v>135</v>
      </c>
      <c r="J294">
        <v>592064</v>
      </c>
      <c r="K294" t="s">
        <v>596</v>
      </c>
      <c r="L294">
        <v>592064</v>
      </c>
      <c r="M294" t="s">
        <v>596</v>
      </c>
      <c r="N294">
        <v>592005</v>
      </c>
      <c r="O294" t="s">
        <v>136</v>
      </c>
      <c r="P294">
        <v>592005</v>
      </c>
      <c r="Q294" t="s">
        <v>136</v>
      </c>
      <c r="R294" s="9">
        <v>510290.85536456283</v>
      </c>
      <c r="S294" s="9">
        <f>SUMIFS($B:$B,$J:$J,$C294)</f>
        <v>2628</v>
      </c>
      <c r="T294" s="9">
        <v>142934.34401001781</v>
      </c>
      <c r="U294" s="9">
        <v>1</v>
      </c>
      <c r="V294" s="9">
        <f>U294*768</f>
        <v>768</v>
      </c>
      <c r="W294" s="9">
        <v>34</v>
      </c>
      <c r="X294" s="9">
        <f>W294*3072</f>
        <v>104448</v>
      </c>
      <c r="Y294" s="9">
        <v>15</v>
      </c>
      <c r="Z294" s="9">
        <f>Y294*1024</f>
        <v>15360</v>
      </c>
      <c r="AA294" s="9">
        <v>7</v>
      </c>
      <c r="AB294" s="9">
        <f>AA294*256</f>
        <v>1792</v>
      </c>
      <c r="AC294" s="9">
        <f>SUMIFS($B:$B,$L:$L,$C294)</f>
        <v>4272</v>
      </c>
      <c r="AD294" s="9">
        <v>534540.12227976229</v>
      </c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15"/>
      <c r="AR294" s="9">
        <v>7</v>
      </c>
      <c r="AS294" s="9">
        <f>AR294*30500</f>
        <v>213500</v>
      </c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>
        <f t="shared" si="8"/>
        <v>1523633.321654343</v>
      </c>
      <c r="BM294" s="9">
        <f t="shared" si="9"/>
        <v>1523600</v>
      </c>
    </row>
    <row r="295" spans="1:65" x14ac:dyDescent="0.3">
      <c r="A295" s="2" t="s">
        <v>597</v>
      </c>
      <c r="B295" s="9">
        <v>805</v>
      </c>
      <c r="C295">
        <v>592056</v>
      </c>
      <c r="D295">
        <v>1</v>
      </c>
      <c r="E295">
        <v>1</v>
      </c>
      <c r="F295">
        <v>0</v>
      </c>
      <c r="G295">
        <v>0</v>
      </c>
      <c r="H295">
        <v>0</v>
      </c>
      <c r="I295" t="s">
        <v>135</v>
      </c>
      <c r="J295">
        <v>592056</v>
      </c>
      <c r="K295" t="s">
        <v>597</v>
      </c>
      <c r="L295">
        <v>592170</v>
      </c>
      <c r="M295" t="s">
        <v>598</v>
      </c>
      <c r="N295">
        <v>592005</v>
      </c>
      <c r="O295" t="s">
        <v>136</v>
      </c>
      <c r="P295">
        <v>592005</v>
      </c>
      <c r="Q295" t="s">
        <v>136</v>
      </c>
      <c r="R295" s="9">
        <v>190663.85366584061</v>
      </c>
      <c r="S295" s="9">
        <f>SUMIFS($B:$B,$J:$J,$C295)</f>
        <v>805</v>
      </c>
      <c r="T295" s="9">
        <v>43880.698773730022</v>
      </c>
      <c r="U295" s="9">
        <v>0</v>
      </c>
      <c r="V295" s="9">
        <f>U295*768</f>
        <v>0</v>
      </c>
      <c r="W295" s="9">
        <v>1</v>
      </c>
      <c r="X295" s="9">
        <f>W295*3072</f>
        <v>3072</v>
      </c>
      <c r="Y295" s="9">
        <v>5</v>
      </c>
      <c r="Z295" s="9">
        <f>Y295*1024</f>
        <v>5120</v>
      </c>
      <c r="AA295" s="9">
        <v>2</v>
      </c>
      <c r="AB295" s="9">
        <f>AA295*256</f>
        <v>512</v>
      </c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15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>
        <f t="shared" si="8"/>
        <v>243248.55243957063</v>
      </c>
      <c r="BM295" s="9">
        <f t="shared" si="9"/>
        <v>243200</v>
      </c>
    </row>
    <row r="296" spans="1:65" x14ac:dyDescent="0.3">
      <c r="A296" t="s">
        <v>599</v>
      </c>
      <c r="B296" s="9">
        <v>176</v>
      </c>
      <c r="C296">
        <v>586927</v>
      </c>
      <c r="D296">
        <v>1</v>
      </c>
      <c r="E296">
        <v>0</v>
      </c>
      <c r="F296">
        <v>0</v>
      </c>
      <c r="G296">
        <v>0</v>
      </c>
      <c r="H296">
        <v>0</v>
      </c>
      <c r="I296" t="s">
        <v>123</v>
      </c>
      <c r="J296">
        <v>587095</v>
      </c>
      <c r="K296" t="s">
        <v>600</v>
      </c>
      <c r="L296">
        <v>586846</v>
      </c>
      <c r="M296" t="s">
        <v>129</v>
      </c>
      <c r="N296">
        <v>586846</v>
      </c>
      <c r="O296" t="s">
        <v>129</v>
      </c>
      <c r="P296">
        <v>586846</v>
      </c>
      <c r="Q296" t="s">
        <v>129</v>
      </c>
      <c r="R296" s="9">
        <v>71941.662785630979</v>
      </c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15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>
        <f t="shared" si="8"/>
        <v>71941.662785630979</v>
      </c>
      <c r="BM296" s="9">
        <f t="shared" si="9"/>
        <v>71900</v>
      </c>
    </row>
    <row r="297" spans="1:65" x14ac:dyDescent="0.3">
      <c r="A297" s="2" t="s">
        <v>601</v>
      </c>
      <c r="B297" s="9">
        <v>2105</v>
      </c>
      <c r="C297">
        <v>544299</v>
      </c>
      <c r="D297">
        <v>1</v>
      </c>
      <c r="E297">
        <v>1</v>
      </c>
      <c r="F297">
        <v>0</v>
      </c>
      <c r="G297">
        <v>0</v>
      </c>
      <c r="H297">
        <v>0</v>
      </c>
      <c r="I297" t="s">
        <v>83</v>
      </c>
      <c r="J297">
        <v>544299</v>
      </c>
      <c r="K297" t="s">
        <v>601</v>
      </c>
      <c r="L297">
        <v>544256</v>
      </c>
      <c r="M297" t="s">
        <v>85</v>
      </c>
      <c r="N297">
        <v>544256</v>
      </c>
      <c r="O297" t="s">
        <v>85</v>
      </c>
      <c r="P297">
        <v>544256</v>
      </c>
      <c r="Q297" t="s">
        <v>85</v>
      </c>
      <c r="R297" s="9">
        <v>489019.05251121923</v>
      </c>
      <c r="S297" s="9">
        <f>SUMIFS($B:$B,$J:$J,$C297)</f>
        <v>5091</v>
      </c>
      <c r="T297" s="9">
        <v>276355.46933227661</v>
      </c>
      <c r="U297" s="9">
        <v>0</v>
      </c>
      <c r="V297" s="9">
        <f>U297*768</f>
        <v>0</v>
      </c>
      <c r="W297" s="9">
        <v>11</v>
      </c>
      <c r="X297" s="9">
        <f>W297*3072</f>
        <v>33792</v>
      </c>
      <c r="Y297" s="9">
        <v>17</v>
      </c>
      <c r="Z297" s="9">
        <f>Y297*1024</f>
        <v>17408</v>
      </c>
      <c r="AA297" s="9">
        <v>2</v>
      </c>
      <c r="AB297" s="9">
        <f>AA297*256</f>
        <v>512</v>
      </c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15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>
        <f t="shared" si="8"/>
        <v>817086.52184349578</v>
      </c>
      <c r="BM297" s="9">
        <f t="shared" si="9"/>
        <v>817100</v>
      </c>
    </row>
    <row r="298" spans="1:65" x14ac:dyDescent="0.3">
      <c r="A298" t="s">
        <v>602</v>
      </c>
      <c r="B298" s="9">
        <v>170</v>
      </c>
      <c r="C298">
        <v>572632</v>
      </c>
      <c r="D298">
        <v>1</v>
      </c>
      <c r="E298">
        <v>0</v>
      </c>
      <c r="F298">
        <v>0</v>
      </c>
      <c r="G298">
        <v>0</v>
      </c>
      <c r="H298">
        <v>0</v>
      </c>
      <c r="I298" t="s">
        <v>96</v>
      </c>
      <c r="J298">
        <v>578444</v>
      </c>
      <c r="K298" t="s">
        <v>273</v>
      </c>
      <c r="L298">
        <v>578444</v>
      </c>
      <c r="M298" t="s">
        <v>273</v>
      </c>
      <c r="N298">
        <v>578444</v>
      </c>
      <c r="O298" t="s">
        <v>273</v>
      </c>
      <c r="P298">
        <v>578444</v>
      </c>
      <c r="Q298" t="s">
        <v>273</v>
      </c>
      <c r="R298" s="9">
        <v>71941.662785630979</v>
      </c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15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>
        <f t="shared" si="8"/>
        <v>71941.662785630979</v>
      </c>
      <c r="BM298" s="9">
        <f t="shared" si="9"/>
        <v>71900</v>
      </c>
    </row>
    <row r="299" spans="1:65" x14ac:dyDescent="0.3">
      <c r="A299" t="s">
        <v>603</v>
      </c>
      <c r="B299" s="9">
        <v>765</v>
      </c>
      <c r="C299">
        <v>595641</v>
      </c>
      <c r="D299">
        <v>1</v>
      </c>
      <c r="E299">
        <v>0</v>
      </c>
      <c r="F299">
        <v>0</v>
      </c>
      <c r="G299">
        <v>0</v>
      </c>
      <c r="H299">
        <v>0</v>
      </c>
      <c r="I299" t="s">
        <v>123</v>
      </c>
      <c r="J299">
        <v>597007</v>
      </c>
      <c r="K299" t="s">
        <v>172</v>
      </c>
      <c r="L299">
        <v>597007</v>
      </c>
      <c r="M299" t="s">
        <v>172</v>
      </c>
      <c r="N299">
        <v>597007</v>
      </c>
      <c r="O299" t="s">
        <v>172</v>
      </c>
      <c r="P299">
        <v>597007</v>
      </c>
      <c r="Q299" t="s">
        <v>172</v>
      </c>
      <c r="R299" s="9">
        <v>181334.25740334939</v>
      </c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15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>
        <f t="shared" si="8"/>
        <v>181334.25740334939</v>
      </c>
      <c r="BM299" s="9">
        <f t="shared" si="9"/>
        <v>181300</v>
      </c>
    </row>
    <row r="300" spans="1:65" x14ac:dyDescent="0.3">
      <c r="A300" t="s">
        <v>604</v>
      </c>
      <c r="B300" s="9">
        <v>969</v>
      </c>
      <c r="C300">
        <v>538086</v>
      </c>
      <c r="D300">
        <v>1</v>
      </c>
      <c r="E300">
        <v>0</v>
      </c>
      <c r="F300">
        <v>0</v>
      </c>
      <c r="G300">
        <v>0</v>
      </c>
      <c r="H300">
        <v>0</v>
      </c>
      <c r="I300" t="s">
        <v>86</v>
      </c>
      <c r="J300">
        <v>538442</v>
      </c>
      <c r="K300" t="s">
        <v>205</v>
      </c>
      <c r="L300">
        <v>538442</v>
      </c>
      <c r="M300" t="s">
        <v>205</v>
      </c>
      <c r="N300">
        <v>538574</v>
      </c>
      <c r="O300" t="s">
        <v>206</v>
      </c>
      <c r="P300">
        <v>538094</v>
      </c>
      <c r="Q300" t="s">
        <v>207</v>
      </c>
      <c r="R300" s="9">
        <v>228803.79352985031</v>
      </c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15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>
        <f t="shared" si="8"/>
        <v>228803.79352985031</v>
      </c>
      <c r="BM300" s="9">
        <f t="shared" si="9"/>
        <v>228800</v>
      </c>
    </row>
    <row r="301" spans="1:65" x14ac:dyDescent="0.3">
      <c r="A301" t="s">
        <v>605</v>
      </c>
      <c r="B301" s="9">
        <v>198</v>
      </c>
      <c r="C301">
        <v>549690</v>
      </c>
      <c r="D301">
        <v>1</v>
      </c>
      <c r="E301">
        <v>0</v>
      </c>
      <c r="F301">
        <v>0</v>
      </c>
      <c r="G301">
        <v>0</v>
      </c>
      <c r="H301">
        <v>0</v>
      </c>
      <c r="I301" t="s">
        <v>135</v>
      </c>
      <c r="J301">
        <v>588458</v>
      </c>
      <c r="K301" t="s">
        <v>606</v>
      </c>
      <c r="L301">
        <v>588458</v>
      </c>
      <c r="M301" t="s">
        <v>606</v>
      </c>
      <c r="N301">
        <v>588458</v>
      </c>
      <c r="O301" t="s">
        <v>606</v>
      </c>
      <c r="P301">
        <v>588458</v>
      </c>
      <c r="Q301" t="s">
        <v>606</v>
      </c>
      <c r="R301" s="9">
        <v>71941.662785630979</v>
      </c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15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>
        <f t="shared" si="8"/>
        <v>71941.662785630979</v>
      </c>
      <c r="BM301" s="9">
        <f t="shared" si="9"/>
        <v>71900</v>
      </c>
    </row>
    <row r="302" spans="1:65" x14ac:dyDescent="0.3">
      <c r="A302" t="s">
        <v>607</v>
      </c>
      <c r="B302" s="9">
        <v>1386</v>
      </c>
      <c r="C302">
        <v>584347</v>
      </c>
      <c r="D302">
        <v>1</v>
      </c>
      <c r="E302">
        <v>0</v>
      </c>
      <c r="F302">
        <v>0</v>
      </c>
      <c r="G302">
        <v>0</v>
      </c>
      <c r="H302">
        <v>0</v>
      </c>
      <c r="I302" t="s">
        <v>81</v>
      </c>
      <c r="J302">
        <v>585017</v>
      </c>
      <c r="K302" t="s">
        <v>608</v>
      </c>
      <c r="L302">
        <v>585017</v>
      </c>
      <c r="M302" t="s">
        <v>608</v>
      </c>
      <c r="N302">
        <v>584495</v>
      </c>
      <c r="O302" t="s">
        <v>546</v>
      </c>
      <c r="P302">
        <v>584495</v>
      </c>
      <c r="Q302" t="s">
        <v>546</v>
      </c>
      <c r="R302" s="9">
        <v>325062.4361872233</v>
      </c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15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>
        <f t="shared" si="8"/>
        <v>325062.4361872233</v>
      </c>
      <c r="BM302" s="9">
        <f t="shared" si="9"/>
        <v>325100</v>
      </c>
    </row>
    <row r="303" spans="1:65" x14ac:dyDescent="0.3">
      <c r="A303" t="s">
        <v>607</v>
      </c>
      <c r="B303" s="9">
        <v>101</v>
      </c>
      <c r="C303">
        <v>561240</v>
      </c>
      <c r="D303">
        <v>1</v>
      </c>
      <c r="E303">
        <v>0</v>
      </c>
      <c r="F303">
        <v>0</v>
      </c>
      <c r="G303">
        <v>0</v>
      </c>
      <c r="H303">
        <v>0</v>
      </c>
      <c r="I303" t="s">
        <v>123</v>
      </c>
      <c r="J303">
        <v>547948</v>
      </c>
      <c r="K303" t="s">
        <v>609</v>
      </c>
      <c r="L303">
        <v>547492</v>
      </c>
      <c r="M303" t="s">
        <v>125</v>
      </c>
      <c r="N303">
        <v>547492</v>
      </c>
      <c r="O303" t="s">
        <v>125</v>
      </c>
      <c r="P303">
        <v>547492</v>
      </c>
      <c r="Q303" t="s">
        <v>125</v>
      </c>
      <c r="R303" s="9">
        <v>71941.662785630979</v>
      </c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15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>
        <f t="shared" si="8"/>
        <v>71941.662785630979</v>
      </c>
      <c r="BM303" s="9">
        <f t="shared" si="9"/>
        <v>71900</v>
      </c>
    </row>
    <row r="304" spans="1:65" x14ac:dyDescent="0.3">
      <c r="A304" t="s">
        <v>610</v>
      </c>
      <c r="B304" s="9">
        <v>98</v>
      </c>
      <c r="C304">
        <v>562742</v>
      </c>
      <c r="D304">
        <v>1</v>
      </c>
      <c r="E304">
        <v>0</v>
      </c>
      <c r="F304">
        <v>0</v>
      </c>
      <c r="G304">
        <v>0</v>
      </c>
      <c r="H304">
        <v>0</v>
      </c>
      <c r="I304" t="s">
        <v>83</v>
      </c>
      <c r="J304">
        <v>547239</v>
      </c>
      <c r="K304" t="s">
        <v>611</v>
      </c>
      <c r="L304">
        <v>545881</v>
      </c>
      <c r="M304" t="s">
        <v>238</v>
      </c>
      <c r="N304">
        <v>545881</v>
      </c>
      <c r="O304" t="s">
        <v>238</v>
      </c>
      <c r="P304">
        <v>545881</v>
      </c>
      <c r="Q304" t="s">
        <v>238</v>
      </c>
      <c r="R304" s="9">
        <v>71941.662785630979</v>
      </c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15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>
        <f t="shared" si="8"/>
        <v>71941.662785630979</v>
      </c>
      <c r="BM304" s="9">
        <f t="shared" si="9"/>
        <v>71900</v>
      </c>
    </row>
    <row r="305" spans="1:65" x14ac:dyDescent="0.3">
      <c r="A305" t="s">
        <v>610</v>
      </c>
      <c r="B305" s="9">
        <v>111</v>
      </c>
      <c r="C305">
        <v>509418</v>
      </c>
      <c r="D305">
        <v>1</v>
      </c>
      <c r="E305">
        <v>0</v>
      </c>
      <c r="F305">
        <v>0</v>
      </c>
      <c r="G305">
        <v>0</v>
      </c>
      <c r="H305">
        <v>0</v>
      </c>
      <c r="I305" t="s">
        <v>123</v>
      </c>
      <c r="J305">
        <v>547760</v>
      </c>
      <c r="K305" t="s">
        <v>612</v>
      </c>
      <c r="L305">
        <v>548111</v>
      </c>
      <c r="M305" t="s">
        <v>484</v>
      </c>
      <c r="N305">
        <v>548111</v>
      </c>
      <c r="O305" t="s">
        <v>484</v>
      </c>
      <c r="P305">
        <v>547492</v>
      </c>
      <c r="Q305" t="s">
        <v>125</v>
      </c>
      <c r="R305" s="9">
        <v>71941.662785630979</v>
      </c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15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>
        <f t="shared" si="8"/>
        <v>71941.662785630979</v>
      </c>
      <c r="BM305" s="9">
        <f t="shared" si="9"/>
        <v>71900</v>
      </c>
    </row>
    <row r="306" spans="1:65" x14ac:dyDescent="0.3">
      <c r="A306" t="s">
        <v>613</v>
      </c>
      <c r="B306" s="9">
        <v>193</v>
      </c>
      <c r="C306">
        <v>571229</v>
      </c>
      <c r="D306">
        <v>1</v>
      </c>
      <c r="E306">
        <v>0</v>
      </c>
      <c r="F306">
        <v>0</v>
      </c>
      <c r="G306">
        <v>0</v>
      </c>
      <c r="H306">
        <v>0</v>
      </c>
      <c r="I306" t="s">
        <v>96</v>
      </c>
      <c r="J306">
        <v>571491</v>
      </c>
      <c r="K306" t="s">
        <v>614</v>
      </c>
      <c r="L306">
        <v>571539</v>
      </c>
      <c r="M306" t="s">
        <v>419</v>
      </c>
      <c r="N306">
        <v>571539</v>
      </c>
      <c r="O306" t="s">
        <v>419</v>
      </c>
      <c r="P306">
        <v>571164</v>
      </c>
      <c r="Q306" t="s">
        <v>334</v>
      </c>
      <c r="R306" s="9">
        <v>71941.662785630979</v>
      </c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15"/>
      <c r="AR306" s="9">
        <v>2</v>
      </c>
      <c r="AS306" s="9">
        <f>AR306*30500</f>
        <v>61000</v>
      </c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>
        <f t="shared" si="8"/>
        <v>132941.66278563096</v>
      </c>
      <c r="BM306" s="9">
        <f t="shared" si="9"/>
        <v>132900</v>
      </c>
    </row>
    <row r="307" spans="1:65" x14ac:dyDescent="0.3">
      <c r="A307" t="s">
        <v>615</v>
      </c>
      <c r="B307" s="9">
        <v>407</v>
      </c>
      <c r="C307">
        <v>567469</v>
      </c>
      <c r="D307">
        <v>1</v>
      </c>
      <c r="E307">
        <v>0</v>
      </c>
      <c r="F307">
        <v>0</v>
      </c>
      <c r="G307">
        <v>0</v>
      </c>
      <c r="H307">
        <v>0</v>
      </c>
      <c r="I307" t="s">
        <v>131</v>
      </c>
      <c r="J307">
        <v>567876</v>
      </c>
      <c r="K307" t="s">
        <v>616</v>
      </c>
      <c r="L307">
        <v>567442</v>
      </c>
      <c r="M307" t="s">
        <v>617</v>
      </c>
      <c r="N307">
        <v>567442</v>
      </c>
      <c r="O307" t="s">
        <v>617</v>
      </c>
      <c r="P307">
        <v>567442</v>
      </c>
      <c r="Q307" t="s">
        <v>617</v>
      </c>
      <c r="R307" s="9">
        <v>97287.335812924561</v>
      </c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15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>
        <f t="shared" si="8"/>
        <v>97287.335812924561</v>
      </c>
      <c r="BM307" s="9">
        <f t="shared" si="9"/>
        <v>97300</v>
      </c>
    </row>
    <row r="308" spans="1:65" x14ac:dyDescent="0.3">
      <c r="A308" s="2" t="s">
        <v>618</v>
      </c>
      <c r="B308" s="9">
        <v>1302</v>
      </c>
      <c r="C308">
        <v>581364</v>
      </c>
      <c r="D308">
        <v>1</v>
      </c>
      <c r="E308">
        <v>1</v>
      </c>
      <c r="F308">
        <v>0</v>
      </c>
      <c r="G308">
        <v>0</v>
      </c>
      <c r="H308">
        <v>0</v>
      </c>
      <c r="I308" t="s">
        <v>81</v>
      </c>
      <c r="J308">
        <v>581364</v>
      </c>
      <c r="K308" t="s">
        <v>618</v>
      </c>
      <c r="L308">
        <v>581496</v>
      </c>
      <c r="M308" t="s">
        <v>619</v>
      </c>
      <c r="N308">
        <v>581283</v>
      </c>
      <c r="O308" t="s">
        <v>82</v>
      </c>
      <c r="P308">
        <v>581283</v>
      </c>
      <c r="Q308" t="s">
        <v>82</v>
      </c>
      <c r="R308" s="9">
        <v>305748.58998133219</v>
      </c>
      <c r="S308" s="9">
        <f>SUMIFS($B:$B,$J:$J,$C308)</f>
        <v>1302</v>
      </c>
      <c r="T308" s="9">
        <v>70919.043758434156</v>
      </c>
      <c r="U308" s="9">
        <v>0</v>
      </c>
      <c r="V308" s="9">
        <f>U308*768</f>
        <v>0</v>
      </c>
      <c r="W308" s="9">
        <v>2</v>
      </c>
      <c r="X308" s="9">
        <f>W308*3072</f>
        <v>6144</v>
      </c>
      <c r="Y308" s="9">
        <v>4</v>
      </c>
      <c r="Z308" s="9">
        <f>Y308*1024</f>
        <v>4096</v>
      </c>
      <c r="AA308" s="9">
        <v>2</v>
      </c>
      <c r="AB308" s="9">
        <f>AA308*256</f>
        <v>512</v>
      </c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15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>
        <f t="shared" si="8"/>
        <v>387419.63373976632</v>
      </c>
      <c r="BM308" s="9">
        <f t="shared" si="9"/>
        <v>387400</v>
      </c>
    </row>
    <row r="309" spans="1:65" x14ac:dyDescent="0.3">
      <c r="A309" t="s">
        <v>620</v>
      </c>
      <c r="B309" s="9">
        <v>529</v>
      </c>
      <c r="C309">
        <v>535516</v>
      </c>
      <c r="D309">
        <v>1</v>
      </c>
      <c r="E309">
        <v>0</v>
      </c>
      <c r="F309">
        <v>0</v>
      </c>
      <c r="G309">
        <v>0</v>
      </c>
      <c r="H309">
        <v>0</v>
      </c>
      <c r="I309" t="s">
        <v>86</v>
      </c>
      <c r="J309">
        <v>536326</v>
      </c>
      <c r="K309" t="s">
        <v>372</v>
      </c>
      <c r="L309">
        <v>536041</v>
      </c>
      <c r="M309" t="s">
        <v>621</v>
      </c>
      <c r="N309">
        <v>536326</v>
      </c>
      <c r="O309" t="s">
        <v>372</v>
      </c>
      <c r="P309">
        <v>536326</v>
      </c>
      <c r="Q309" t="s">
        <v>372</v>
      </c>
      <c r="R309" s="9">
        <v>126048.7000062897</v>
      </c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15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>
        <f t="shared" si="8"/>
        <v>126048.7000062897</v>
      </c>
      <c r="BM309" s="9">
        <f t="shared" si="9"/>
        <v>126000</v>
      </c>
    </row>
    <row r="310" spans="1:65" x14ac:dyDescent="0.3">
      <c r="A310" s="5" t="s">
        <v>243</v>
      </c>
      <c r="B310" s="9">
        <v>12508</v>
      </c>
      <c r="C310">
        <v>581372</v>
      </c>
      <c r="D310">
        <v>1</v>
      </c>
      <c r="E310">
        <v>1</v>
      </c>
      <c r="F310">
        <v>1</v>
      </c>
      <c r="G310">
        <v>1</v>
      </c>
      <c r="H310">
        <v>1</v>
      </c>
      <c r="I310" t="s">
        <v>81</v>
      </c>
      <c r="J310">
        <v>581372</v>
      </c>
      <c r="K310" t="s">
        <v>243</v>
      </c>
      <c r="L310">
        <v>581372</v>
      </c>
      <c r="M310" t="s">
        <v>243</v>
      </c>
      <c r="N310">
        <v>581372</v>
      </c>
      <c r="O310" t="s">
        <v>243</v>
      </c>
      <c r="P310">
        <v>581372</v>
      </c>
      <c r="Q310" t="s">
        <v>243</v>
      </c>
      <c r="R310" s="9">
        <v>575306.67575280811</v>
      </c>
      <c r="S310" s="9">
        <f>SUMIFS($B:$B,$J:$J,$C310)</f>
        <v>16396</v>
      </c>
      <c r="T310" s="9">
        <v>357145.64794214</v>
      </c>
      <c r="U310" s="9">
        <v>626</v>
      </c>
      <c r="V310" s="9">
        <f>U310*768</f>
        <v>480768</v>
      </c>
      <c r="W310" s="9">
        <v>103</v>
      </c>
      <c r="X310" s="9">
        <f>W310*3072</f>
        <v>316416</v>
      </c>
      <c r="Y310" s="9">
        <v>380</v>
      </c>
      <c r="Z310" s="9">
        <f>Y310*1024</f>
        <v>389120</v>
      </c>
      <c r="AA310" s="9">
        <v>125</v>
      </c>
      <c r="AB310" s="9">
        <f>AA310*256</f>
        <v>32000</v>
      </c>
      <c r="AC310" s="9">
        <f>SUMIFS($B:$B,$L:$L,$C310)</f>
        <v>25684</v>
      </c>
      <c r="AD310" s="9">
        <v>1665583.69155689</v>
      </c>
      <c r="AE310" s="9">
        <f>SUMIFS($B:$B,$P:$P,$C310)</f>
        <v>53899</v>
      </c>
      <c r="AF310" s="9">
        <v>3316698.98483602</v>
      </c>
      <c r="AG310" s="9">
        <f>SUMIFS($B:$B,$N:$N,$C310)</f>
        <v>37609</v>
      </c>
      <c r="AH310" s="9">
        <v>6466489.077206023</v>
      </c>
      <c r="AI310" s="9">
        <f>SUMIFS($B:$B,$P:$P,$C310)</f>
        <v>53899</v>
      </c>
      <c r="AJ310" s="9">
        <v>23746150.00058445</v>
      </c>
      <c r="AK310" s="9"/>
      <c r="AL310" s="9">
        <v>6490</v>
      </c>
      <c r="AM310" s="9">
        <f>AL310*141</f>
        <v>915090</v>
      </c>
      <c r="AN310" s="9"/>
      <c r="AO310" s="9"/>
      <c r="AP310" s="9"/>
      <c r="AQ310" s="15"/>
      <c r="AR310" s="9">
        <v>7</v>
      </c>
      <c r="AS310" s="9">
        <f>AR310*30500</f>
        <v>213500</v>
      </c>
      <c r="AT310" s="9">
        <v>262</v>
      </c>
      <c r="AU310" s="9">
        <f>AT310*2742</f>
        <v>718404</v>
      </c>
      <c r="AV310" s="9">
        <v>55</v>
      </c>
      <c r="AW310" s="9">
        <f>AV310*914</f>
        <v>50270</v>
      </c>
      <c r="AX310" s="9">
        <v>2129</v>
      </c>
      <c r="AY310" s="9">
        <f>AX310*141</f>
        <v>300189</v>
      </c>
      <c r="AZ310" s="9">
        <v>1807</v>
      </c>
      <c r="BA310" s="9">
        <f>AZ310*343</f>
        <v>619801</v>
      </c>
      <c r="BB310" s="9">
        <v>1085</v>
      </c>
      <c r="BC310" s="9">
        <f>BB310*109</f>
        <v>118265</v>
      </c>
      <c r="BD310" s="9">
        <v>133</v>
      </c>
      <c r="BE310" s="9">
        <f>BD310*82</f>
        <v>10906</v>
      </c>
      <c r="BF310" s="9">
        <v>1250</v>
      </c>
      <c r="BG310" s="9">
        <f>BF310*328</f>
        <v>410000</v>
      </c>
      <c r="BH310" s="9">
        <v>168</v>
      </c>
      <c r="BI310" s="9">
        <f>BH310*410</f>
        <v>68880</v>
      </c>
      <c r="BJ310" s="9">
        <v>64</v>
      </c>
      <c r="BK310" s="9">
        <f>BJ310*219</f>
        <v>14016</v>
      </c>
      <c r="BL310" s="9">
        <f t="shared" si="8"/>
        <v>40784999.077878326</v>
      </c>
      <c r="BM310" s="9">
        <f t="shared" si="9"/>
        <v>40785000</v>
      </c>
    </row>
    <row r="311" spans="1:65" x14ac:dyDescent="0.3">
      <c r="A311" t="s">
        <v>622</v>
      </c>
      <c r="B311" s="9">
        <v>175</v>
      </c>
      <c r="C311">
        <v>593818</v>
      </c>
      <c r="D311">
        <v>1</v>
      </c>
      <c r="E311">
        <v>0</v>
      </c>
      <c r="F311">
        <v>0</v>
      </c>
      <c r="G311">
        <v>0</v>
      </c>
      <c r="H311">
        <v>0</v>
      </c>
      <c r="I311" t="s">
        <v>81</v>
      </c>
      <c r="J311">
        <v>594202</v>
      </c>
      <c r="K311" t="s">
        <v>535</v>
      </c>
      <c r="L311">
        <v>594202</v>
      </c>
      <c r="M311" t="s">
        <v>535</v>
      </c>
      <c r="N311">
        <v>593711</v>
      </c>
      <c r="O311" t="s">
        <v>185</v>
      </c>
      <c r="P311">
        <v>593711</v>
      </c>
      <c r="Q311" t="s">
        <v>185</v>
      </c>
      <c r="R311" s="9">
        <v>71941.662785630979</v>
      </c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15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>
        <f t="shared" si="8"/>
        <v>71941.662785630979</v>
      </c>
      <c r="BM311" s="9">
        <f t="shared" si="9"/>
        <v>71900</v>
      </c>
    </row>
    <row r="312" spans="1:65" x14ac:dyDescent="0.3">
      <c r="A312" t="s">
        <v>623</v>
      </c>
      <c r="B312" s="9">
        <v>378</v>
      </c>
      <c r="C312">
        <v>550124</v>
      </c>
      <c r="D312">
        <v>1</v>
      </c>
      <c r="E312">
        <v>0</v>
      </c>
      <c r="F312">
        <v>0</v>
      </c>
      <c r="G312">
        <v>0</v>
      </c>
      <c r="H312">
        <v>0</v>
      </c>
      <c r="I312" t="s">
        <v>83</v>
      </c>
      <c r="J312">
        <v>550167</v>
      </c>
      <c r="K312" t="s">
        <v>497</v>
      </c>
      <c r="L312">
        <v>550647</v>
      </c>
      <c r="M312" t="s">
        <v>498</v>
      </c>
      <c r="N312">
        <v>550647</v>
      </c>
      <c r="O312" t="s">
        <v>498</v>
      </c>
      <c r="P312">
        <v>550647</v>
      </c>
      <c r="Q312" t="s">
        <v>498</v>
      </c>
      <c r="R312" s="9">
        <v>90429.827392837396</v>
      </c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15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>
        <f t="shared" si="8"/>
        <v>90429.827392837396</v>
      </c>
      <c r="BM312" s="9">
        <f t="shared" si="9"/>
        <v>90400</v>
      </c>
    </row>
    <row r="313" spans="1:65" x14ac:dyDescent="0.3">
      <c r="A313" t="s">
        <v>624</v>
      </c>
      <c r="B313" s="9">
        <v>220</v>
      </c>
      <c r="C313">
        <v>535401</v>
      </c>
      <c r="D313">
        <v>1</v>
      </c>
      <c r="E313">
        <v>0</v>
      </c>
      <c r="F313">
        <v>0</v>
      </c>
      <c r="G313">
        <v>0</v>
      </c>
      <c r="H313">
        <v>0</v>
      </c>
      <c r="I313" t="s">
        <v>83</v>
      </c>
      <c r="J313">
        <v>545121</v>
      </c>
      <c r="K313" t="s">
        <v>625</v>
      </c>
      <c r="L313">
        <v>544256</v>
      </c>
      <c r="M313" t="s">
        <v>85</v>
      </c>
      <c r="N313">
        <v>544256</v>
      </c>
      <c r="O313" t="s">
        <v>85</v>
      </c>
      <c r="P313">
        <v>544256</v>
      </c>
      <c r="Q313" t="s">
        <v>85</v>
      </c>
      <c r="R313" s="9">
        <v>71941.662785630979</v>
      </c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15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>
        <f t="shared" si="8"/>
        <v>71941.662785630979</v>
      </c>
      <c r="BM313" s="9">
        <f t="shared" si="9"/>
        <v>71900</v>
      </c>
    </row>
    <row r="314" spans="1:65" x14ac:dyDescent="0.3">
      <c r="A314" t="s">
        <v>626</v>
      </c>
      <c r="B314" s="9">
        <v>102</v>
      </c>
      <c r="C314">
        <v>548006</v>
      </c>
      <c r="D314">
        <v>1</v>
      </c>
      <c r="E314">
        <v>0</v>
      </c>
      <c r="F314">
        <v>0</v>
      </c>
      <c r="G314">
        <v>0</v>
      </c>
      <c r="H314">
        <v>0</v>
      </c>
      <c r="I314" t="s">
        <v>96</v>
      </c>
      <c r="J314">
        <v>580350</v>
      </c>
      <c r="K314" t="s">
        <v>330</v>
      </c>
      <c r="L314">
        <v>580350</v>
      </c>
      <c r="M314" t="s">
        <v>330</v>
      </c>
      <c r="N314">
        <v>580350</v>
      </c>
      <c r="O314" t="s">
        <v>330</v>
      </c>
      <c r="P314">
        <v>581186</v>
      </c>
      <c r="Q314" t="s">
        <v>331</v>
      </c>
      <c r="R314" s="9">
        <v>71941.662785630979</v>
      </c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15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>
        <f t="shared" si="8"/>
        <v>71941.662785630979</v>
      </c>
      <c r="BM314" s="9">
        <f t="shared" si="9"/>
        <v>71900</v>
      </c>
    </row>
    <row r="315" spans="1:65" x14ac:dyDescent="0.3">
      <c r="A315" t="s">
        <v>627</v>
      </c>
      <c r="B315" s="9">
        <v>1255</v>
      </c>
      <c r="C315">
        <v>592919</v>
      </c>
      <c r="D315">
        <v>1</v>
      </c>
      <c r="E315">
        <v>0</v>
      </c>
      <c r="F315">
        <v>0</v>
      </c>
      <c r="G315">
        <v>0</v>
      </c>
      <c r="H315">
        <v>0</v>
      </c>
      <c r="I315" t="s">
        <v>81</v>
      </c>
      <c r="J315">
        <v>593478</v>
      </c>
      <c r="K315" t="s">
        <v>628</v>
      </c>
      <c r="L315">
        <v>593583</v>
      </c>
      <c r="M315" t="s">
        <v>629</v>
      </c>
      <c r="N315">
        <v>593583</v>
      </c>
      <c r="O315" t="s">
        <v>629</v>
      </c>
      <c r="P315">
        <v>593583</v>
      </c>
      <c r="Q315" t="s">
        <v>629</v>
      </c>
      <c r="R315" s="9">
        <v>294925.94003357342</v>
      </c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15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>
        <f t="shared" si="8"/>
        <v>294925.94003357342</v>
      </c>
      <c r="BM315" s="9">
        <f t="shared" si="9"/>
        <v>294900</v>
      </c>
    </row>
    <row r="316" spans="1:65" x14ac:dyDescent="0.3">
      <c r="A316" t="s">
        <v>630</v>
      </c>
      <c r="B316" s="9">
        <v>214</v>
      </c>
      <c r="C316">
        <v>562122</v>
      </c>
      <c r="D316">
        <v>1</v>
      </c>
      <c r="E316">
        <v>0</v>
      </c>
      <c r="F316">
        <v>0</v>
      </c>
      <c r="G316">
        <v>0</v>
      </c>
      <c r="H316">
        <v>0</v>
      </c>
      <c r="I316" t="s">
        <v>83</v>
      </c>
      <c r="J316">
        <v>549584</v>
      </c>
      <c r="K316" t="s">
        <v>631</v>
      </c>
      <c r="L316">
        <v>549584</v>
      </c>
      <c r="M316" t="s">
        <v>631</v>
      </c>
      <c r="N316">
        <v>549584</v>
      </c>
      <c r="O316" t="s">
        <v>631</v>
      </c>
      <c r="P316">
        <v>549240</v>
      </c>
      <c r="Q316" t="s">
        <v>102</v>
      </c>
      <c r="R316" s="9">
        <v>71941.662785630979</v>
      </c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15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>
        <f t="shared" si="8"/>
        <v>71941.662785630979</v>
      </c>
      <c r="BM316" s="9">
        <f t="shared" si="9"/>
        <v>71900</v>
      </c>
    </row>
    <row r="317" spans="1:65" x14ac:dyDescent="0.3">
      <c r="A317" t="s">
        <v>632</v>
      </c>
      <c r="B317" s="9">
        <v>127</v>
      </c>
      <c r="C317">
        <v>589306</v>
      </c>
      <c r="D317">
        <v>1</v>
      </c>
      <c r="E317">
        <v>0</v>
      </c>
      <c r="F317">
        <v>0</v>
      </c>
      <c r="G317">
        <v>0</v>
      </c>
      <c r="H317">
        <v>0</v>
      </c>
      <c r="I317" t="s">
        <v>111</v>
      </c>
      <c r="J317">
        <v>589462</v>
      </c>
      <c r="K317" t="s">
        <v>633</v>
      </c>
      <c r="L317">
        <v>589896</v>
      </c>
      <c r="M317" t="s">
        <v>634</v>
      </c>
      <c r="N317">
        <v>589250</v>
      </c>
      <c r="O317" t="s">
        <v>113</v>
      </c>
      <c r="P317">
        <v>589250</v>
      </c>
      <c r="Q317" t="s">
        <v>113</v>
      </c>
      <c r="R317" s="9">
        <v>71941.662785630979</v>
      </c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15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>
        <f t="shared" si="8"/>
        <v>71941.662785630979</v>
      </c>
      <c r="BM317" s="9">
        <f t="shared" si="9"/>
        <v>71900</v>
      </c>
    </row>
    <row r="318" spans="1:65" x14ac:dyDescent="0.3">
      <c r="A318" t="s">
        <v>635</v>
      </c>
      <c r="B318" s="9">
        <v>238</v>
      </c>
      <c r="C318">
        <v>571237</v>
      </c>
      <c r="D318">
        <v>1</v>
      </c>
      <c r="E318">
        <v>0</v>
      </c>
      <c r="F318">
        <v>0</v>
      </c>
      <c r="G318">
        <v>0</v>
      </c>
      <c r="H318">
        <v>0</v>
      </c>
      <c r="I318" t="s">
        <v>96</v>
      </c>
      <c r="J318">
        <v>572161</v>
      </c>
      <c r="K318" t="s">
        <v>412</v>
      </c>
      <c r="L318">
        <v>572161</v>
      </c>
      <c r="M318" t="s">
        <v>412</v>
      </c>
      <c r="N318">
        <v>572411</v>
      </c>
      <c r="O318" t="s">
        <v>333</v>
      </c>
      <c r="P318">
        <v>571164</v>
      </c>
      <c r="Q318" t="s">
        <v>334</v>
      </c>
      <c r="R318" s="9">
        <v>71941.662785630979</v>
      </c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15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>
        <f t="shared" si="8"/>
        <v>71941.662785630979</v>
      </c>
      <c r="BM318" s="9">
        <f t="shared" si="9"/>
        <v>71900</v>
      </c>
    </row>
    <row r="319" spans="1:65" x14ac:dyDescent="0.3">
      <c r="A319" s="2" t="s">
        <v>636</v>
      </c>
      <c r="B319" s="9">
        <v>1526</v>
      </c>
      <c r="C319">
        <v>500861</v>
      </c>
      <c r="D319">
        <v>1</v>
      </c>
      <c r="E319">
        <v>1</v>
      </c>
      <c r="F319">
        <v>0</v>
      </c>
      <c r="G319">
        <v>0</v>
      </c>
      <c r="H319">
        <v>0</v>
      </c>
      <c r="I319" t="s">
        <v>111</v>
      </c>
      <c r="J319">
        <v>500861</v>
      </c>
      <c r="K319" t="s">
        <v>636</v>
      </c>
      <c r="L319">
        <v>503444</v>
      </c>
      <c r="M319" t="s">
        <v>374</v>
      </c>
      <c r="N319">
        <v>503444</v>
      </c>
      <c r="O319" t="s">
        <v>374</v>
      </c>
      <c r="P319">
        <v>503444</v>
      </c>
      <c r="Q319" t="s">
        <v>374</v>
      </c>
      <c r="R319" s="9">
        <v>357173.15375410469</v>
      </c>
      <c r="S319" s="9">
        <f>SUMIFS($B:$B,$J:$J,$C319)</f>
        <v>2620</v>
      </c>
      <c r="T319" s="9">
        <v>142500.31233824231</v>
      </c>
      <c r="U319" s="9">
        <v>0</v>
      </c>
      <c r="V319" s="9">
        <f>U319*768</f>
        <v>0</v>
      </c>
      <c r="W319" s="9">
        <v>24</v>
      </c>
      <c r="X319" s="9">
        <f>W319*3072</f>
        <v>73728</v>
      </c>
      <c r="Y319" s="9">
        <v>6</v>
      </c>
      <c r="Z319" s="9">
        <f>Y319*1024</f>
        <v>6144</v>
      </c>
      <c r="AA319" s="9">
        <v>3</v>
      </c>
      <c r="AB319" s="9">
        <f>AA319*256</f>
        <v>768</v>
      </c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15"/>
      <c r="AR319" s="9">
        <v>1</v>
      </c>
      <c r="AS319" s="9">
        <f>AR319*30500</f>
        <v>30500</v>
      </c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>
        <f t="shared" si="8"/>
        <v>610813.46609234693</v>
      </c>
      <c r="BM319" s="9">
        <f t="shared" si="9"/>
        <v>610800</v>
      </c>
    </row>
    <row r="320" spans="1:65" x14ac:dyDescent="0.3">
      <c r="A320" t="s">
        <v>637</v>
      </c>
      <c r="B320" s="9">
        <v>584</v>
      </c>
      <c r="C320">
        <v>577006</v>
      </c>
      <c r="D320">
        <v>1</v>
      </c>
      <c r="E320">
        <v>0</v>
      </c>
      <c r="F320">
        <v>0</v>
      </c>
      <c r="G320">
        <v>0</v>
      </c>
      <c r="H320">
        <v>0</v>
      </c>
      <c r="I320" t="s">
        <v>104</v>
      </c>
      <c r="J320">
        <v>576964</v>
      </c>
      <c r="K320" t="s">
        <v>257</v>
      </c>
      <c r="L320">
        <v>576964</v>
      </c>
      <c r="M320" t="s">
        <v>257</v>
      </c>
      <c r="N320">
        <v>576964</v>
      </c>
      <c r="O320" t="s">
        <v>257</v>
      </c>
      <c r="P320">
        <v>576964</v>
      </c>
      <c r="Q320" t="s">
        <v>257</v>
      </c>
      <c r="R320" s="9">
        <v>138972.11647865691</v>
      </c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15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>
        <f t="shared" si="8"/>
        <v>138972.11647865691</v>
      </c>
      <c r="BM320" s="9">
        <f t="shared" si="9"/>
        <v>139000</v>
      </c>
    </row>
    <row r="321" spans="1:65" x14ac:dyDescent="0.3">
      <c r="A321" t="s">
        <v>638</v>
      </c>
      <c r="B321" s="9">
        <v>383</v>
      </c>
      <c r="C321">
        <v>573914</v>
      </c>
      <c r="D321">
        <v>1</v>
      </c>
      <c r="E321">
        <v>0</v>
      </c>
      <c r="F321">
        <v>0</v>
      </c>
      <c r="G321">
        <v>0</v>
      </c>
      <c r="H321">
        <v>0</v>
      </c>
      <c r="I321" t="s">
        <v>90</v>
      </c>
      <c r="J321">
        <v>573922</v>
      </c>
      <c r="K321" t="s">
        <v>92</v>
      </c>
      <c r="L321">
        <v>573922</v>
      </c>
      <c r="M321" t="s">
        <v>92</v>
      </c>
      <c r="N321">
        <v>573922</v>
      </c>
      <c r="O321" t="s">
        <v>92</v>
      </c>
      <c r="P321">
        <v>573922</v>
      </c>
      <c r="Q321" t="s">
        <v>92</v>
      </c>
      <c r="R321" s="9">
        <v>91612.761643896753</v>
      </c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15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>
        <f t="shared" si="8"/>
        <v>91612.761643896753</v>
      </c>
      <c r="BM321" s="9">
        <f t="shared" si="9"/>
        <v>91600</v>
      </c>
    </row>
    <row r="322" spans="1:65" x14ac:dyDescent="0.3">
      <c r="A322" t="s">
        <v>639</v>
      </c>
      <c r="B322" s="9">
        <v>624</v>
      </c>
      <c r="C322">
        <v>547581</v>
      </c>
      <c r="D322">
        <v>1</v>
      </c>
      <c r="E322">
        <v>0</v>
      </c>
      <c r="F322">
        <v>0</v>
      </c>
      <c r="G322">
        <v>0</v>
      </c>
      <c r="H322">
        <v>0</v>
      </c>
      <c r="I322" t="s">
        <v>123</v>
      </c>
      <c r="J322">
        <v>547492</v>
      </c>
      <c r="K322" t="s">
        <v>125</v>
      </c>
      <c r="L322">
        <v>547492</v>
      </c>
      <c r="M322" t="s">
        <v>125</v>
      </c>
      <c r="N322">
        <v>547492</v>
      </c>
      <c r="O322" t="s">
        <v>125</v>
      </c>
      <c r="P322">
        <v>547492</v>
      </c>
      <c r="Q322" t="s">
        <v>125</v>
      </c>
      <c r="R322" s="9">
        <v>148355.44585870981</v>
      </c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15"/>
      <c r="AR322" s="9">
        <v>1</v>
      </c>
      <c r="AS322" s="9">
        <f>AR322*30500</f>
        <v>30500</v>
      </c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>
        <f t="shared" si="8"/>
        <v>178855.44585870981</v>
      </c>
      <c r="BM322" s="9">
        <f t="shared" si="9"/>
        <v>178900</v>
      </c>
    </row>
    <row r="323" spans="1:65" x14ac:dyDescent="0.3">
      <c r="A323" t="s">
        <v>640</v>
      </c>
      <c r="B323" s="9">
        <v>347</v>
      </c>
      <c r="C323">
        <v>549291</v>
      </c>
      <c r="D323">
        <v>1</v>
      </c>
      <c r="E323">
        <v>0</v>
      </c>
      <c r="F323">
        <v>0</v>
      </c>
      <c r="G323">
        <v>0</v>
      </c>
      <c r="H323">
        <v>0</v>
      </c>
      <c r="I323" t="s">
        <v>83</v>
      </c>
      <c r="J323">
        <v>549843</v>
      </c>
      <c r="K323" t="s">
        <v>641</v>
      </c>
      <c r="L323">
        <v>549576</v>
      </c>
      <c r="M323" t="s">
        <v>317</v>
      </c>
      <c r="N323">
        <v>549576</v>
      </c>
      <c r="O323" t="s">
        <v>317</v>
      </c>
      <c r="P323">
        <v>549576</v>
      </c>
      <c r="Q323" t="s">
        <v>317</v>
      </c>
      <c r="R323" s="9">
        <v>83089.846788565919</v>
      </c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15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>
        <f t="shared" si="8"/>
        <v>83089.846788565919</v>
      </c>
      <c r="BM323" s="9">
        <f t="shared" si="9"/>
        <v>83100</v>
      </c>
    </row>
    <row r="324" spans="1:65" x14ac:dyDescent="0.3">
      <c r="A324" t="s">
        <v>642</v>
      </c>
      <c r="B324" s="9">
        <v>255</v>
      </c>
      <c r="C324">
        <v>506486</v>
      </c>
      <c r="D324">
        <v>1</v>
      </c>
      <c r="E324">
        <v>0</v>
      </c>
      <c r="F324">
        <v>0</v>
      </c>
      <c r="G324">
        <v>0</v>
      </c>
      <c r="H324">
        <v>0</v>
      </c>
      <c r="I324" t="s">
        <v>77</v>
      </c>
      <c r="J324">
        <v>555215</v>
      </c>
      <c r="K324" t="s">
        <v>643</v>
      </c>
      <c r="L324">
        <v>555215</v>
      </c>
      <c r="M324" t="s">
        <v>643</v>
      </c>
      <c r="N324">
        <v>555428</v>
      </c>
      <c r="O324" t="s">
        <v>79</v>
      </c>
      <c r="P324">
        <v>555428</v>
      </c>
      <c r="Q324" t="s">
        <v>79</v>
      </c>
      <c r="R324" s="9">
        <v>71941.662785630979</v>
      </c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15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>
        <f t="shared" ref="BL324:BL387" si="10">SUMIF(R324:R324,"&lt;&gt;")+SUMIF(T324:T324,"&lt;&gt;")+SUMIF(V324:V324,"&lt;&gt;")+SUMIF(X324:X324,"&lt;&gt;")+SUMIF(Z324:Z324,"&lt;&gt;")+SUMIF(AB324:AB324,"&lt;&gt;")+SUMIF(AD324:AD324,"&lt;&gt;")+SUMIF(AF324:AF324,"&lt;&gt;")+SUMIF(AH324:AH324,"&lt;&gt;")+SUMIF(AJ324:AJ324,"&lt;&gt;")+SUMIF(AK324:AK324,"&lt;&gt;")+SUMIF(AM324:AM324,"&lt;&gt;")+SUMIF(AO324:AO324,"&lt;&gt;")+SUMIF(AQ324:AQ324,"&lt;&gt;")+SUMIF(AS324:AS324,"&lt;&gt;")+SUMIF(AU324:AU324,"&lt;&gt;")+SUMIF(AW324:AW324,"&lt;&gt;")+SUMIF(AY324:AY324,"&lt;&gt;")+SUMIF(BA324:BA324,"&lt;&gt;")+SUMIF(BC324:BC324,"&lt;&gt;")+SUMIF(BE324:BE324,"&lt;&gt;")+SUMIF(BG324:BG324,"&lt;&gt;")+SUMIF(BI324:BI324,"&lt;&gt;")+SUMIF(BK324:BK324,"&lt;&gt;")</f>
        <v>71941.662785630979</v>
      </c>
      <c r="BM324" s="9">
        <f t="shared" ref="BM324:BM387" si="11">ROUND(BL324/100,0)*100</f>
        <v>71900</v>
      </c>
    </row>
    <row r="325" spans="1:65" x14ac:dyDescent="0.3">
      <c r="A325" s="2" t="s">
        <v>574</v>
      </c>
      <c r="B325" s="9">
        <v>1613</v>
      </c>
      <c r="C325">
        <v>593826</v>
      </c>
      <c r="D325">
        <v>1</v>
      </c>
      <c r="E325">
        <v>1</v>
      </c>
      <c r="F325">
        <v>0</v>
      </c>
      <c r="G325">
        <v>0</v>
      </c>
      <c r="H325">
        <v>0</v>
      </c>
      <c r="I325" t="s">
        <v>81</v>
      </c>
      <c r="J325">
        <v>593826</v>
      </c>
      <c r="K325" t="s">
        <v>574</v>
      </c>
      <c r="L325">
        <v>594156</v>
      </c>
      <c r="M325" t="s">
        <v>575</v>
      </c>
      <c r="N325">
        <v>594156</v>
      </c>
      <c r="O325" t="s">
        <v>575</v>
      </c>
      <c r="P325">
        <v>593711</v>
      </c>
      <c r="Q325" t="s">
        <v>185</v>
      </c>
      <c r="R325" s="9">
        <v>377079.83793175488</v>
      </c>
      <c r="S325" s="9">
        <f>SUMIFS($B:$B,$J:$J,$C325)</f>
        <v>2265</v>
      </c>
      <c r="T325" s="9">
        <v>123235.07013281051</v>
      </c>
      <c r="U325" s="9">
        <v>0</v>
      </c>
      <c r="V325" s="9">
        <f>U325*768</f>
        <v>0</v>
      </c>
      <c r="W325" s="9">
        <v>6</v>
      </c>
      <c r="X325" s="9">
        <f>W325*3072</f>
        <v>18432</v>
      </c>
      <c r="Y325" s="9">
        <v>29</v>
      </c>
      <c r="Z325" s="9">
        <f>Y325*1024</f>
        <v>29696</v>
      </c>
      <c r="AA325" s="9">
        <v>1</v>
      </c>
      <c r="AB325" s="9">
        <f>AA325*256</f>
        <v>256</v>
      </c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15"/>
      <c r="AR325" s="9">
        <v>15</v>
      </c>
      <c r="AS325" s="9">
        <f>AR325*30500</f>
        <v>457500</v>
      </c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>
        <f t="shared" si="10"/>
        <v>1006198.9080645654</v>
      </c>
      <c r="BM325" s="9">
        <f t="shared" si="11"/>
        <v>1006200</v>
      </c>
    </row>
    <row r="326" spans="1:65" x14ac:dyDescent="0.3">
      <c r="A326" t="s">
        <v>644</v>
      </c>
      <c r="B326" s="9">
        <v>588</v>
      </c>
      <c r="C326">
        <v>555045</v>
      </c>
      <c r="D326">
        <v>1</v>
      </c>
      <c r="E326">
        <v>0</v>
      </c>
      <c r="F326">
        <v>0</v>
      </c>
      <c r="G326">
        <v>0</v>
      </c>
      <c r="H326">
        <v>0</v>
      </c>
      <c r="I326" t="s">
        <v>77</v>
      </c>
      <c r="J326">
        <v>555398</v>
      </c>
      <c r="K326" t="s">
        <v>645</v>
      </c>
      <c r="L326">
        <v>555398</v>
      </c>
      <c r="M326" t="s">
        <v>645</v>
      </c>
      <c r="N326">
        <v>554961</v>
      </c>
      <c r="O326" t="s">
        <v>117</v>
      </c>
      <c r="P326">
        <v>554961</v>
      </c>
      <c r="Q326" t="s">
        <v>117</v>
      </c>
      <c r="R326" s="9">
        <v>139911.026852735</v>
      </c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15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>
        <f t="shared" si="10"/>
        <v>139911.026852735</v>
      </c>
      <c r="BM326" s="9">
        <f t="shared" si="11"/>
        <v>139900</v>
      </c>
    </row>
    <row r="327" spans="1:65" x14ac:dyDescent="0.3">
      <c r="A327" t="s">
        <v>646</v>
      </c>
      <c r="B327" s="9">
        <v>45</v>
      </c>
      <c r="C327">
        <v>552127</v>
      </c>
      <c r="D327">
        <v>1</v>
      </c>
      <c r="E327">
        <v>0</v>
      </c>
      <c r="F327">
        <v>0</v>
      </c>
      <c r="G327">
        <v>0</v>
      </c>
      <c r="H327">
        <v>0</v>
      </c>
      <c r="I327" t="s">
        <v>83</v>
      </c>
      <c r="J327">
        <v>552496</v>
      </c>
      <c r="K327" t="s">
        <v>647</v>
      </c>
      <c r="L327">
        <v>552704</v>
      </c>
      <c r="M327" t="s">
        <v>279</v>
      </c>
      <c r="N327">
        <v>552046</v>
      </c>
      <c r="O327" t="s">
        <v>174</v>
      </c>
      <c r="P327">
        <v>552046</v>
      </c>
      <c r="Q327" t="s">
        <v>174</v>
      </c>
      <c r="R327" s="9">
        <v>71941.662785630979</v>
      </c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15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>
        <f t="shared" si="10"/>
        <v>71941.662785630979</v>
      </c>
      <c r="BM327" s="9">
        <f t="shared" si="11"/>
        <v>71900</v>
      </c>
    </row>
    <row r="328" spans="1:65" x14ac:dyDescent="0.3">
      <c r="A328" t="s">
        <v>648</v>
      </c>
      <c r="B328" s="9">
        <v>187</v>
      </c>
      <c r="C328">
        <v>549100</v>
      </c>
      <c r="D328">
        <v>1</v>
      </c>
      <c r="E328">
        <v>0</v>
      </c>
      <c r="F328">
        <v>0</v>
      </c>
      <c r="G328">
        <v>0</v>
      </c>
      <c r="H328">
        <v>0</v>
      </c>
      <c r="I328" t="s">
        <v>90</v>
      </c>
      <c r="J328">
        <v>572659</v>
      </c>
      <c r="K328" t="s">
        <v>158</v>
      </c>
      <c r="L328">
        <v>572659</v>
      </c>
      <c r="M328" t="s">
        <v>158</v>
      </c>
      <c r="N328">
        <v>572659</v>
      </c>
      <c r="O328" t="s">
        <v>158</v>
      </c>
      <c r="P328">
        <v>572659</v>
      </c>
      <c r="Q328" t="s">
        <v>158</v>
      </c>
      <c r="R328" s="9">
        <v>71941.662785630979</v>
      </c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15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>
        <f t="shared" si="10"/>
        <v>71941.662785630979</v>
      </c>
      <c r="BM328" s="9">
        <f t="shared" si="11"/>
        <v>71900</v>
      </c>
    </row>
    <row r="329" spans="1:65" x14ac:dyDescent="0.3">
      <c r="A329" t="s">
        <v>649</v>
      </c>
      <c r="B329" s="9">
        <v>1422</v>
      </c>
      <c r="C329">
        <v>570788</v>
      </c>
      <c r="D329">
        <v>1</v>
      </c>
      <c r="E329">
        <v>0</v>
      </c>
      <c r="F329">
        <v>0</v>
      </c>
      <c r="G329">
        <v>0</v>
      </c>
      <c r="H329">
        <v>0</v>
      </c>
      <c r="I329" t="s">
        <v>86</v>
      </c>
      <c r="J329">
        <v>570826</v>
      </c>
      <c r="K329" t="s">
        <v>650</v>
      </c>
      <c r="L329">
        <v>570826</v>
      </c>
      <c r="M329" t="s">
        <v>650</v>
      </c>
      <c r="N329">
        <v>535419</v>
      </c>
      <c r="O329" t="s">
        <v>170</v>
      </c>
      <c r="P329">
        <v>535419</v>
      </c>
      <c r="Q329" t="s">
        <v>170</v>
      </c>
      <c r="R329" s="9">
        <v>333328.76406720362</v>
      </c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15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>
        <f t="shared" si="10"/>
        <v>333328.76406720362</v>
      </c>
      <c r="BM329" s="9">
        <f t="shared" si="11"/>
        <v>333300</v>
      </c>
    </row>
    <row r="330" spans="1:65" x14ac:dyDescent="0.3">
      <c r="A330" t="s">
        <v>651</v>
      </c>
      <c r="B330" s="9">
        <v>229</v>
      </c>
      <c r="C330">
        <v>577014</v>
      </c>
      <c r="D330">
        <v>1</v>
      </c>
      <c r="E330">
        <v>0</v>
      </c>
      <c r="F330">
        <v>0</v>
      </c>
      <c r="G330">
        <v>0</v>
      </c>
      <c r="H330">
        <v>0</v>
      </c>
      <c r="I330" t="s">
        <v>104</v>
      </c>
      <c r="J330">
        <v>577308</v>
      </c>
      <c r="K330" t="s">
        <v>258</v>
      </c>
      <c r="L330">
        <v>577308</v>
      </c>
      <c r="M330" t="s">
        <v>258</v>
      </c>
      <c r="N330">
        <v>577308</v>
      </c>
      <c r="O330" t="s">
        <v>258</v>
      </c>
      <c r="P330">
        <v>576964</v>
      </c>
      <c r="Q330" t="s">
        <v>257</v>
      </c>
      <c r="R330" s="9">
        <v>71941.662785630979</v>
      </c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15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>
        <f t="shared" si="10"/>
        <v>71941.662785630979</v>
      </c>
      <c r="BM330" s="9">
        <f t="shared" si="11"/>
        <v>71900</v>
      </c>
    </row>
    <row r="331" spans="1:65" x14ac:dyDescent="0.3">
      <c r="A331" t="s">
        <v>652</v>
      </c>
      <c r="B331" s="9">
        <v>112</v>
      </c>
      <c r="C331">
        <v>530832</v>
      </c>
      <c r="D331">
        <v>1</v>
      </c>
      <c r="E331">
        <v>0</v>
      </c>
      <c r="F331">
        <v>0</v>
      </c>
      <c r="G331">
        <v>0</v>
      </c>
      <c r="H331">
        <v>0</v>
      </c>
      <c r="I331" t="s">
        <v>86</v>
      </c>
      <c r="J331">
        <v>534005</v>
      </c>
      <c r="K331" t="s">
        <v>88</v>
      </c>
      <c r="L331">
        <v>534005</v>
      </c>
      <c r="M331" t="s">
        <v>88</v>
      </c>
      <c r="N331">
        <v>534005</v>
      </c>
      <c r="O331" t="s">
        <v>88</v>
      </c>
      <c r="P331">
        <v>534005</v>
      </c>
      <c r="Q331" t="s">
        <v>88</v>
      </c>
      <c r="R331" s="9">
        <v>71941.662785630979</v>
      </c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15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>
        <f t="shared" si="10"/>
        <v>71941.662785630979</v>
      </c>
      <c r="BM331" s="9">
        <f t="shared" si="11"/>
        <v>71900</v>
      </c>
    </row>
    <row r="332" spans="1:65" x14ac:dyDescent="0.3">
      <c r="A332" t="s">
        <v>653</v>
      </c>
      <c r="B332" s="9">
        <v>1199</v>
      </c>
      <c r="C332">
        <v>567060</v>
      </c>
      <c r="D332">
        <v>1</v>
      </c>
      <c r="E332">
        <v>0</v>
      </c>
      <c r="F332">
        <v>0</v>
      </c>
      <c r="G332">
        <v>0</v>
      </c>
      <c r="H332">
        <v>0</v>
      </c>
      <c r="I332" t="s">
        <v>131</v>
      </c>
      <c r="J332">
        <v>567027</v>
      </c>
      <c r="K332" t="s">
        <v>232</v>
      </c>
      <c r="L332">
        <v>567027</v>
      </c>
      <c r="M332" t="s">
        <v>232</v>
      </c>
      <c r="N332">
        <v>567027</v>
      </c>
      <c r="O332" t="s">
        <v>232</v>
      </c>
      <c r="P332">
        <v>567027</v>
      </c>
      <c r="Q332" t="s">
        <v>232</v>
      </c>
      <c r="R332" s="9">
        <v>282015.38198021421</v>
      </c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15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>
        <f t="shared" si="10"/>
        <v>282015.38198021421</v>
      </c>
      <c r="BM332" s="9">
        <f t="shared" si="11"/>
        <v>282000</v>
      </c>
    </row>
    <row r="333" spans="1:65" x14ac:dyDescent="0.3">
      <c r="A333" t="s">
        <v>654</v>
      </c>
      <c r="B333" s="9">
        <v>298</v>
      </c>
      <c r="C333">
        <v>567078</v>
      </c>
      <c r="D333">
        <v>1</v>
      </c>
      <c r="E333">
        <v>0</v>
      </c>
      <c r="F333">
        <v>0</v>
      </c>
      <c r="G333">
        <v>0</v>
      </c>
      <c r="H333">
        <v>0</v>
      </c>
      <c r="I333" t="s">
        <v>131</v>
      </c>
      <c r="J333">
        <v>567167</v>
      </c>
      <c r="K333" t="s">
        <v>655</v>
      </c>
      <c r="L333">
        <v>567256</v>
      </c>
      <c r="M333" t="s">
        <v>656</v>
      </c>
      <c r="N333">
        <v>567256</v>
      </c>
      <c r="O333" t="s">
        <v>656</v>
      </c>
      <c r="P333">
        <v>567256</v>
      </c>
      <c r="Q333" t="s">
        <v>656</v>
      </c>
      <c r="R333" s="9">
        <v>71941.662785630979</v>
      </c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15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>
        <f t="shared" si="10"/>
        <v>71941.662785630979</v>
      </c>
      <c r="BM333" s="9">
        <f t="shared" si="11"/>
        <v>71900</v>
      </c>
    </row>
    <row r="334" spans="1:65" x14ac:dyDescent="0.3">
      <c r="A334" s="5" t="s">
        <v>207</v>
      </c>
      <c r="B334" s="9">
        <v>20313</v>
      </c>
      <c r="C334">
        <v>538094</v>
      </c>
      <c r="D334">
        <v>1</v>
      </c>
      <c r="E334">
        <v>1</v>
      </c>
      <c r="F334">
        <v>1</v>
      </c>
      <c r="G334">
        <v>1</v>
      </c>
      <c r="H334">
        <v>1</v>
      </c>
      <c r="I334" t="s">
        <v>86</v>
      </c>
      <c r="J334">
        <v>538094</v>
      </c>
      <c r="K334" t="s">
        <v>207</v>
      </c>
      <c r="L334">
        <v>538094</v>
      </c>
      <c r="M334" t="s">
        <v>207</v>
      </c>
      <c r="N334">
        <v>538094</v>
      </c>
      <c r="O334" t="s">
        <v>207</v>
      </c>
      <c r="P334">
        <v>538094</v>
      </c>
      <c r="Q334" t="s">
        <v>207</v>
      </c>
      <c r="R334" s="9">
        <v>907595.97662598907</v>
      </c>
      <c r="S334" s="9">
        <f>SUMIFS($B:$B,$J:$J,$C334)</f>
        <v>36052</v>
      </c>
      <c r="T334" s="9">
        <v>818900.22670960333</v>
      </c>
      <c r="U334" s="9">
        <v>0</v>
      </c>
      <c r="V334" s="9">
        <f>U334*768</f>
        <v>0</v>
      </c>
      <c r="W334" s="9">
        <v>188</v>
      </c>
      <c r="X334" s="9">
        <f>W334*3072</f>
        <v>577536</v>
      </c>
      <c r="Y334" s="9">
        <v>459</v>
      </c>
      <c r="Z334" s="9">
        <f>Y334*1024</f>
        <v>470016</v>
      </c>
      <c r="AA334" s="9">
        <v>147</v>
      </c>
      <c r="AB334" s="9">
        <f>AA334*256</f>
        <v>37632</v>
      </c>
      <c r="AC334" s="9">
        <f>SUMIFS($B:$B,$L:$L,$C334)</f>
        <v>33390</v>
      </c>
      <c r="AD334" s="9">
        <v>2108113.6763748401</v>
      </c>
      <c r="AE334" s="9">
        <f>SUMIFS($B:$B,$P:$P,$C334)</f>
        <v>124646</v>
      </c>
      <c r="AF334" s="9">
        <v>7470016.1348185893</v>
      </c>
      <c r="AG334" s="9">
        <f>SUMIFS($B:$B,$N:$N,$C334)</f>
        <v>47767</v>
      </c>
      <c r="AH334" s="9">
        <v>8049776.9962927848</v>
      </c>
      <c r="AI334" s="9">
        <f>SUMIFS($B:$B,$P:$P,$C334)</f>
        <v>124646</v>
      </c>
      <c r="AJ334" s="9">
        <v>39576648.717682242</v>
      </c>
      <c r="AK334" s="9"/>
      <c r="AL334" s="9">
        <v>7621</v>
      </c>
      <c r="AM334" s="9">
        <f>AL334*141</f>
        <v>1074561</v>
      </c>
      <c r="AN334" s="9"/>
      <c r="AO334" s="9"/>
      <c r="AP334" s="9"/>
      <c r="AQ334" s="15"/>
      <c r="AR334" s="9">
        <v>27</v>
      </c>
      <c r="AS334" s="9">
        <f>AR334*30500</f>
        <v>823500</v>
      </c>
      <c r="AT334" s="9">
        <v>613</v>
      </c>
      <c r="AU334" s="9">
        <f>AT334*2742</f>
        <v>1680846</v>
      </c>
      <c r="AV334" s="9">
        <v>331</v>
      </c>
      <c r="AW334" s="9">
        <f>AV334*914</f>
        <v>302534</v>
      </c>
      <c r="AX334" s="9">
        <v>4086</v>
      </c>
      <c r="AY334" s="9">
        <f>AX334*141</f>
        <v>576126</v>
      </c>
      <c r="AZ334" s="9">
        <v>6560</v>
      </c>
      <c r="BA334" s="9">
        <f>AZ334*343</f>
        <v>2250080</v>
      </c>
      <c r="BB334" s="9">
        <v>1747</v>
      </c>
      <c r="BC334" s="9">
        <f>BB334*109</f>
        <v>190423</v>
      </c>
      <c r="BD334" s="9">
        <v>117</v>
      </c>
      <c r="BE334" s="9">
        <f>BD334*82</f>
        <v>9594</v>
      </c>
      <c r="BF334" s="9">
        <v>1836</v>
      </c>
      <c r="BG334" s="9">
        <f>BF334*328</f>
        <v>602208</v>
      </c>
      <c r="BH334" s="9">
        <v>125</v>
      </c>
      <c r="BI334" s="9">
        <f>BH334*410</f>
        <v>51250</v>
      </c>
      <c r="BJ334" s="9">
        <v>46</v>
      </c>
      <c r="BK334" s="9">
        <f>BJ334*219</f>
        <v>10074</v>
      </c>
      <c r="BL334" s="9">
        <f t="shared" si="10"/>
        <v>67587431.728504047</v>
      </c>
      <c r="BM334" s="9">
        <f t="shared" si="11"/>
        <v>67587400</v>
      </c>
    </row>
    <row r="335" spans="1:65" x14ac:dyDescent="0.3">
      <c r="A335" s="2" t="s">
        <v>657</v>
      </c>
      <c r="B335" s="9">
        <v>1300</v>
      </c>
      <c r="C335">
        <v>579947</v>
      </c>
      <c r="D335">
        <v>1</v>
      </c>
      <c r="E335">
        <v>1</v>
      </c>
      <c r="F335">
        <v>0</v>
      </c>
      <c r="G335">
        <v>0</v>
      </c>
      <c r="H335">
        <v>0</v>
      </c>
      <c r="I335" t="s">
        <v>96</v>
      </c>
      <c r="J335">
        <v>579947</v>
      </c>
      <c r="K335" t="s">
        <v>657</v>
      </c>
      <c r="L335">
        <v>579891</v>
      </c>
      <c r="M335" t="s">
        <v>658</v>
      </c>
      <c r="N335">
        <v>579891</v>
      </c>
      <c r="O335" t="s">
        <v>658</v>
      </c>
      <c r="P335">
        <v>579891</v>
      </c>
      <c r="Q335" t="s">
        <v>658</v>
      </c>
      <c r="R335" s="9">
        <v>305288.28977859288</v>
      </c>
      <c r="S335" s="9">
        <f>SUMIFS($B:$B,$J:$J,$C335)</f>
        <v>1448</v>
      </c>
      <c r="T335" s="9">
        <v>78856.461483933221</v>
      </c>
      <c r="U335" s="9">
        <v>0</v>
      </c>
      <c r="V335" s="9">
        <f>U335*768</f>
        <v>0</v>
      </c>
      <c r="W335" s="9">
        <v>3</v>
      </c>
      <c r="X335" s="9">
        <f>W335*3072</f>
        <v>9216</v>
      </c>
      <c r="Y335" s="9">
        <v>1</v>
      </c>
      <c r="Z335" s="9">
        <f>Y335*1024</f>
        <v>1024</v>
      </c>
      <c r="AA335" s="9">
        <v>2</v>
      </c>
      <c r="AB335" s="9">
        <f>AA335*256</f>
        <v>512</v>
      </c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15"/>
      <c r="AR335" s="9">
        <v>1</v>
      </c>
      <c r="AS335" s="9">
        <f>AR335*30500</f>
        <v>30500</v>
      </c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>
        <f t="shared" si="10"/>
        <v>425396.75126252609</v>
      </c>
      <c r="BM335" s="9">
        <f t="shared" si="11"/>
        <v>425400</v>
      </c>
    </row>
    <row r="336" spans="1:65" x14ac:dyDescent="0.3">
      <c r="A336" s="2" t="s">
        <v>450</v>
      </c>
      <c r="B336" s="9">
        <v>2300</v>
      </c>
      <c r="C336">
        <v>532118</v>
      </c>
      <c r="D336">
        <v>1</v>
      </c>
      <c r="E336">
        <v>1</v>
      </c>
      <c r="F336">
        <v>0</v>
      </c>
      <c r="G336">
        <v>0</v>
      </c>
      <c r="H336">
        <v>0</v>
      </c>
      <c r="I336" t="s">
        <v>86</v>
      </c>
      <c r="J336">
        <v>532118</v>
      </c>
      <c r="K336" t="s">
        <v>450</v>
      </c>
      <c r="L336">
        <v>532053</v>
      </c>
      <c r="M336" t="s">
        <v>281</v>
      </c>
      <c r="N336">
        <v>532053</v>
      </c>
      <c r="O336" t="s">
        <v>281</v>
      </c>
      <c r="P336">
        <v>532053</v>
      </c>
      <c r="Q336" t="s">
        <v>281</v>
      </c>
      <c r="R336" s="9">
        <v>533108.17196705926</v>
      </c>
      <c r="S336" s="9">
        <f>SUMIFS($B:$B,$J:$J,$C336)</f>
        <v>8245</v>
      </c>
      <c r="T336" s="9">
        <v>446722.41595197638</v>
      </c>
      <c r="U336" s="9">
        <v>1</v>
      </c>
      <c r="V336" s="9">
        <f>U336*768</f>
        <v>768</v>
      </c>
      <c r="W336" s="9">
        <v>10</v>
      </c>
      <c r="X336" s="9">
        <f>W336*3072</f>
        <v>30720</v>
      </c>
      <c r="Y336" s="9">
        <v>17</v>
      </c>
      <c r="Z336" s="9">
        <f>Y336*1024</f>
        <v>17408</v>
      </c>
      <c r="AA336" s="9">
        <v>7</v>
      </c>
      <c r="AB336" s="9">
        <f>AA336*256</f>
        <v>1792</v>
      </c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15"/>
      <c r="AR336" s="9">
        <v>2</v>
      </c>
      <c r="AS336" s="9">
        <f>AR336*30500</f>
        <v>61000</v>
      </c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>
        <f t="shared" si="10"/>
        <v>1091518.5879190357</v>
      </c>
      <c r="BM336" s="9">
        <f t="shared" si="11"/>
        <v>1091500</v>
      </c>
    </row>
    <row r="337" spans="1:65" x14ac:dyDescent="0.3">
      <c r="A337" t="s">
        <v>659</v>
      </c>
      <c r="B337" s="9">
        <v>308</v>
      </c>
      <c r="C337">
        <v>549304</v>
      </c>
      <c r="D337">
        <v>1</v>
      </c>
      <c r="E337">
        <v>0</v>
      </c>
      <c r="F337">
        <v>0</v>
      </c>
      <c r="G337">
        <v>0</v>
      </c>
      <c r="H337">
        <v>0</v>
      </c>
      <c r="I337" t="s">
        <v>83</v>
      </c>
      <c r="J337">
        <v>549576</v>
      </c>
      <c r="K337" t="s">
        <v>317</v>
      </c>
      <c r="L337">
        <v>549576</v>
      </c>
      <c r="M337" t="s">
        <v>317</v>
      </c>
      <c r="N337">
        <v>549576</v>
      </c>
      <c r="O337" t="s">
        <v>317</v>
      </c>
      <c r="P337">
        <v>549576</v>
      </c>
      <c r="Q337" t="s">
        <v>317</v>
      </c>
      <c r="R337" s="9">
        <v>73840.976654356375</v>
      </c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15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>
        <f t="shared" si="10"/>
        <v>73840.976654356375</v>
      </c>
      <c r="BM337" s="9">
        <f t="shared" si="11"/>
        <v>73800</v>
      </c>
    </row>
    <row r="338" spans="1:65" x14ac:dyDescent="0.3">
      <c r="A338" t="s">
        <v>660</v>
      </c>
      <c r="B338" s="9">
        <v>210</v>
      </c>
      <c r="C338">
        <v>582875</v>
      </c>
      <c r="D338">
        <v>1</v>
      </c>
      <c r="E338">
        <v>0</v>
      </c>
      <c r="F338">
        <v>0</v>
      </c>
      <c r="G338">
        <v>0</v>
      </c>
      <c r="H338">
        <v>0</v>
      </c>
      <c r="I338" t="s">
        <v>81</v>
      </c>
      <c r="J338">
        <v>582948</v>
      </c>
      <c r="K338" t="s">
        <v>661</v>
      </c>
      <c r="L338">
        <v>584002</v>
      </c>
      <c r="M338" t="s">
        <v>278</v>
      </c>
      <c r="N338">
        <v>584002</v>
      </c>
      <c r="O338" t="s">
        <v>278</v>
      </c>
      <c r="P338">
        <v>584002</v>
      </c>
      <c r="Q338" t="s">
        <v>278</v>
      </c>
      <c r="R338" s="9">
        <v>71941.662785630979</v>
      </c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15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>
        <f t="shared" si="10"/>
        <v>71941.662785630979</v>
      </c>
      <c r="BM338" s="9">
        <f t="shared" si="11"/>
        <v>71900</v>
      </c>
    </row>
    <row r="339" spans="1:65" x14ac:dyDescent="0.3">
      <c r="A339" t="s">
        <v>662</v>
      </c>
      <c r="B339" s="9">
        <v>276</v>
      </c>
      <c r="C339">
        <v>551490</v>
      </c>
      <c r="D339">
        <v>1</v>
      </c>
      <c r="E339">
        <v>0</v>
      </c>
      <c r="F339">
        <v>0</v>
      </c>
      <c r="G339">
        <v>0</v>
      </c>
      <c r="H339">
        <v>0</v>
      </c>
      <c r="I339" t="s">
        <v>83</v>
      </c>
      <c r="J339">
        <v>544442</v>
      </c>
      <c r="K339" t="s">
        <v>663</v>
      </c>
      <c r="L339">
        <v>544256</v>
      </c>
      <c r="M339" t="s">
        <v>85</v>
      </c>
      <c r="N339">
        <v>544256</v>
      </c>
      <c r="O339" t="s">
        <v>85</v>
      </c>
      <c r="P339">
        <v>544256</v>
      </c>
      <c r="Q339" t="s">
        <v>85</v>
      </c>
      <c r="R339" s="9">
        <v>71941.662785630979</v>
      </c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15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>
        <f t="shared" si="10"/>
        <v>71941.662785630979</v>
      </c>
      <c r="BM339" s="9">
        <f t="shared" si="11"/>
        <v>71900</v>
      </c>
    </row>
    <row r="340" spans="1:65" x14ac:dyDescent="0.3">
      <c r="A340" t="s">
        <v>664</v>
      </c>
      <c r="B340" s="9">
        <v>645</v>
      </c>
      <c r="C340">
        <v>593834</v>
      </c>
      <c r="D340">
        <v>1</v>
      </c>
      <c r="E340">
        <v>0</v>
      </c>
      <c r="F340">
        <v>0</v>
      </c>
      <c r="G340">
        <v>0</v>
      </c>
      <c r="H340">
        <v>0</v>
      </c>
      <c r="I340" t="s">
        <v>81</v>
      </c>
      <c r="J340">
        <v>584801</v>
      </c>
      <c r="K340" t="s">
        <v>665</v>
      </c>
      <c r="L340">
        <v>584801</v>
      </c>
      <c r="M340" t="s">
        <v>665</v>
      </c>
      <c r="N340">
        <v>584801</v>
      </c>
      <c r="O340" t="s">
        <v>665</v>
      </c>
      <c r="P340">
        <v>584801</v>
      </c>
      <c r="Q340" t="s">
        <v>665</v>
      </c>
      <c r="R340" s="9">
        <v>153276.6420292113</v>
      </c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15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>
        <f t="shared" si="10"/>
        <v>153276.6420292113</v>
      </c>
      <c r="BM340" s="9">
        <f t="shared" si="11"/>
        <v>153300</v>
      </c>
    </row>
    <row r="341" spans="1:65" x14ac:dyDescent="0.3">
      <c r="A341" t="s">
        <v>666</v>
      </c>
      <c r="B341" s="9">
        <v>1077</v>
      </c>
      <c r="C341">
        <v>554197</v>
      </c>
      <c r="D341">
        <v>1</v>
      </c>
      <c r="E341">
        <v>0</v>
      </c>
      <c r="F341">
        <v>0</v>
      </c>
      <c r="G341">
        <v>0</v>
      </c>
      <c r="H341">
        <v>0</v>
      </c>
      <c r="I341" t="s">
        <v>94</v>
      </c>
      <c r="J341">
        <v>507270</v>
      </c>
      <c r="K341" t="s">
        <v>667</v>
      </c>
      <c r="L341">
        <v>507270</v>
      </c>
      <c r="M341" t="s">
        <v>667</v>
      </c>
      <c r="N341">
        <v>505927</v>
      </c>
      <c r="O341" t="s">
        <v>668</v>
      </c>
      <c r="P341">
        <v>505927</v>
      </c>
      <c r="Q341" t="s">
        <v>668</v>
      </c>
      <c r="R341" s="9">
        <v>253828.4688085574</v>
      </c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15"/>
      <c r="AR341" s="9">
        <v>2</v>
      </c>
      <c r="AS341" s="9">
        <f>AR341*30500</f>
        <v>61000</v>
      </c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>
        <f t="shared" si="10"/>
        <v>314828.46880855737</v>
      </c>
      <c r="BM341" s="9">
        <f t="shared" si="11"/>
        <v>314800</v>
      </c>
    </row>
    <row r="342" spans="1:65" x14ac:dyDescent="0.3">
      <c r="A342" s="2" t="s">
        <v>669</v>
      </c>
      <c r="B342" s="9">
        <v>909</v>
      </c>
      <c r="C342">
        <v>592927</v>
      </c>
      <c r="D342">
        <v>1</v>
      </c>
      <c r="E342">
        <v>1</v>
      </c>
      <c r="F342">
        <v>0</v>
      </c>
      <c r="G342">
        <v>0</v>
      </c>
      <c r="H342">
        <v>0</v>
      </c>
      <c r="I342" t="s">
        <v>81</v>
      </c>
      <c r="J342">
        <v>592927</v>
      </c>
      <c r="K342" t="s">
        <v>669</v>
      </c>
      <c r="L342">
        <v>592943</v>
      </c>
      <c r="M342" t="s">
        <v>476</v>
      </c>
      <c r="N342">
        <v>592943</v>
      </c>
      <c r="O342" t="s">
        <v>476</v>
      </c>
      <c r="P342">
        <v>592943</v>
      </c>
      <c r="Q342" t="s">
        <v>476</v>
      </c>
      <c r="R342" s="9">
        <v>214870.3115063142</v>
      </c>
      <c r="S342" s="9">
        <f>SUMIFS($B:$B,$J:$J,$C342)</f>
        <v>2014</v>
      </c>
      <c r="T342" s="9">
        <v>109607.4566489236</v>
      </c>
      <c r="U342" s="9">
        <v>0</v>
      </c>
      <c r="V342" s="9">
        <f>U342*768</f>
        <v>0</v>
      </c>
      <c r="W342" s="9">
        <v>2</v>
      </c>
      <c r="X342" s="9">
        <f>W342*3072</f>
        <v>6144</v>
      </c>
      <c r="Y342" s="9">
        <v>10</v>
      </c>
      <c r="Z342" s="9">
        <f>Y342*1024</f>
        <v>10240</v>
      </c>
      <c r="AA342" s="9">
        <v>2</v>
      </c>
      <c r="AB342" s="9">
        <f>AA342*256</f>
        <v>512</v>
      </c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15"/>
      <c r="AR342" s="9">
        <v>1</v>
      </c>
      <c r="AS342" s="9">
        <f>AR342*30500</f>
        <v>30500</v>
      </c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>
        <f t="shared" si="10"/>
        <v>371873.76815523778</v>
      </c>
      <c r="BM342" s="9">
        <f t="shared" si="11"/>
        <v>371900</v>
      </c>
    </row>
    <row r="343" spans="1:65" x14ac:dyDescent="0.3">
      <c r="A343" t="s">
        <v>670</v>
      </c>
      <c r="B343" s="9">
        <v>1027</v>
      </c>
      <c r="C343">
        <v>541648</v>
      </c>
      <c r="D343">
        <v>1</v>
      </c>
      <c r="E343">
        <v>0</v>
      </c>
      <c r="F343">
        <v>0</v>
      </c>
      <c r="G343">
        <v>0</v>
      </c>
      <c r="H343">
        <v>0</v>
      </c>
      <c r="I343" t="s">
        <v>135</v>
      </c>
      <c r="J343">
        <v>545058</v>
      </c>
      <c r="K343" t="s">
        <v>671</v>
      </c>
      <c r="L343">
        <v>545058</v>
      </c>
      <c r="M343" t="s">
        <v>671</v>
      </c>
      <c r="N343">
        <v>545058</v>
      </c>
      <c r="O343" t="s">
        <v>671</v>
      </c>
      <c r="P343">
        <v>545058</v>
      </c>
      <c r="Q343" t="s">
        <v>671</v>
      </c>
      <c r="R343" s="9">
        <v>242251.66547302049</v>
      </c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15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>
        <f t="shared" si="10"/>
        <v>242251.66547302049</v>
      </c>
      <c r="BM343" s="9">
        <f t="shared" si="11"/>
        <v>242300</v>
      </c>
    </row>
    <row r="344" spans="1:65" x14ac:dyDescent="0.3">
      <c r="A344" s="2" t="s">
        <v>672</v>
      </c>
      <c r="B344" s="9">
        <v>284</v>
      </c>
      <c r="C344">
        <v>526169</v>
      </c>
      <c r="D344">
        <v>1</v>
      </c>
      <c r="E344">
        <v>1</v>
      </c>
      <c r="F344">
        <v>0</v>
      </c>
      <c r="G344">
        <v>0</v>
      </c>
      <c r="H344">
        <v>0</v>
      </c>
      <c r="I344" t="s">
        <v>111</v>
      </c>
      <c r="J344">
        <v>526169</v>
      </c>
      <c r="K344" t="s">
        <v>672</v>
      </c>
      <c r="L344">
        <v>535532</v>
      </c>
      <c r="M344" t="s">
        <v>673</v>
      </c>
      <c r="N344">
        <v>535532</v>
      </c>
      <c r="O344" t="s">
        <v>673</v>
      </c>
      <c r="P344">
        <v>523704</v>
      </c>
      <c r="Q344" t="s">
        <v>464</v>
      </c>
      <c r="R344" s="9">
        <v>71941.662785630979</v>
      </c>
      <c r="S344" s="9">
        <f>SUMIFS($B:$B,$J:$J,$C344)</f>
        <v>393</v>
      </c>
      <c r="T344" s="9">
        <v>21440.338853622459</v>
      </c>
      <c r="U344" s="9">
        <v>0</v>
      </c>
      <c r="V344" s="9">
        <f>U344*768</f>
        <v>0</v>
      </c>
      <c r="W344" s="9">
        <v>13</v>
      </c>
      <c r="X344" s="9">
        <f>W344*3072</f>
        <v>39936</v>
      </c>
      <c r="Y344" s="9">
        <v>1</v>
      </c>
      <c r="Z344" s="9">
        <f>Y344*1024</f>
        <v>1024</v>
      </c>
      <c r="AA344" s="9">
        <v>1</v>
      </c>
      <c r="AB344" s="9">
        <f>AA344*256</f>
        <v>256</v>
      </c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15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>
        <f t="shared" si="10"/>
        <v>134598.00163925343</v>
      </c>
      <c r="BM344" s="9">
        <f t="shared" si="11"/>
        <v>134600</v>
      </c>
    </row>
    <row r="345" spans="1:65" x14ac:dyDescent="0.3">
      <c r="A345" t="s">
        <v>674</v>
      </c>
      <c r="B345" s="9">
        <v>196</v>
      </c>
      <c r="C345">
        <v>541672</v>
      </c>
      <c r="D345">
        <v>1</v>
      </c>
      <c r="E345">
        <v>0</v>
      </c>
      <c r="F345">
        <v>0</v>
      </c>
      <c r="G345">
        <v>0</v>
      </c>
      <c r="H345">
        <v>0</v>
      </c>
      <c r="I345" t="s">
        <v>86</v>
      </c>
      <c r="J345">
        <v>541982</v>
      </c>
      <c r="K345" t="s">
        <v>675</v>
      </c>
      <c r="L345">
        <v>541982</v>
      </c>
      <c r="M345" t="s">
        <v>675</v>
      </c>
      <c r="N345">
        <v>541982</v>
      </c>
      <c r="O345" t="s">
        <v>675</v>
      </c>
      <c r="P345">
        <v>541656</v>
      </c>
      <c r="Q345" t="s">
        <v>227</v>
      </c>
      <c r="R345" s="9">
        <v>71941.662785630979</v>
      </c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15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>
        <f t="shared" si="10"/>
        <v>71941.662785630979</v>
      </c>
      <c r="BM345" s="9">
        <f t="shared" si="11"/>
        <v>71900</v>
      </c>
    </row>
    <row r="346" spans="1:65" x14ac:dyDescent="0.3">
      <c r="A346" t="s">
        <v>676</v>
      </c>
      <c r="B346" s="9">
        <v>213</v>
      </c>
      <c r="C346">
        <v>590363</v>
      </c>
      <c r="D346">
        <v>1</v>
      </c>
      <c r="E346">
        <v>0</v>
      </c>
      <c r="F346">
        <v>0</v>
      </c>
      <c r="G346">
        <v>0</v>
      </c>
      <c r="H346">
        <v>0</v>
      </c>
      <c r="I346" t="s">
        <v>123</v>
      </c>
      <c r="J346">
        <v>591301</v>
      </c>
      <c r="K346" t="s">
        <v>677</v>
      </c>
      <c r="L346">
        <v>591301</v>
      </c>
      <c r="M346" t="s">
        <v>677</v>
      </c>
      <c r="N346">
        <v>590266</v>
      </c>
      <c r="O346" t="s">
        <v>163</v>
      </c>
      <c r="P346">
        <v>590266</v>
      </c>
      <c r="Q346" t="s">
        <v>163</v>
      </c>
      <c r="R346" s="9">
        <v>71941.662785630979</v>
      </c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15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>
        <f t="shared" si="10"/>
        <v>71941.662785630979</v>
      </c>
      <c r="BM346" s="9">
        <f t="shared" si="11"/>
        <v>71900</v>
      </c>
    </row>
    <row r="347" spans="1:65" x14ac:dyDescent="0.3">
      <c r="A347" s="2" t="s">
        <v>678</v>
      </c>
      <c r="B347" s="9">
        <v>1403</v>
      </c>
      <c r="C347">
        <v>597210</v>
      </c>
      <c r="D347">
        <v>1</v>
      </c>
      <c r="E347">
        <v>1</v>
      </c>
      <c r="F347">
        <v>0</v>
      </c>
      <c r="G347">
        <v>0</v>
      </c>
      <c r="H347">
        <v>0</v>
      </c>
      <c r="I347" t="s">
        <v>94</v>
      </c>
      <c r="J347">
        <v>597210</v>
      </c>
      <c r="K347" t="s">
        <v>678</v>
      </c>
      <c r="L347">
        <v>597520</v>
      </c>
      <c r="M347" t="s">
        <v>521</v>
      </c>
      <c r="N347">
        <v>597520</v>
      </c>
      <c r="O347" t="s">
        <v>521</v>
      </c>
      <c r="P347">
        <v>597520</v>
      </c>
      <c r="Q347" t="s">
        <v>521</v>
      </c>
      <c r="R347" s="9">
        <v>328966.79382157518</v>
      </c>
      <c r="S347" s="9">
        <f>SUMIFS($B:$B,$J:$J,$C347)</f>
        <v>1403</v>
      </c>
      <c r="T347" s="9">
        <v>76410.239163441351</v>
      </c>
      <c r="U347" s="9">
        <v>0</v>
      </c>
      <c r="V347" s="9">
        <f>U347*768</f>
        <v>0</v>
      </c>
      <c r="W347" s="9">
        <v>4</v>
      </c>
      <c r="X347" s="9">
        <f>W347*3072</f>
        <v>12288</v>
      </c>
      <c r="Y347" s="9">
        <v>1</v>
      </c>
      <c r="Z347" s="9">
        <f>Y347*1024</f>
        <v>1024</v>
      </c>
      <c r="AA347" s="9">
        <v>0</v>
      </c>
      <c r="AB347" s="9">
        <f>AA347*256</f>
        <v>0</v>
      </c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15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>
        <f t="shared" si="10"/>
        <v>418689.03298501653</v>
      </c>
      <c r="BM347" s="9">
        <f t="shared" si="11"/>
        <v>418700</v>
      </c>
    </row>
    <row r="348" spans="1:65" x14ac:dyDescent="0.3">
      <c r="A348" t="s">
        <v>679</v>
      </c>
      <c r="B348" s="9">
        <v>280</v>
      </c>
      <c r="C348">
        <v>571946</v>
      </c>
      <c r="D348">
        <v>1</v>
      </c>
      <c r="E348">
        <v>0</v>
      </c>
      <c r="F348">
        <v>0</v>
      </c>
      <c r="G348">
        <v>0</v>
      </c>
      <c r="H348">
        <v>0</v>
      </c>
      <c r="I348" t="s">
        <v>86</v>
      </c>
      <c r="J348">
        <v>536326</v>
      </c>
      <c r="K348" t="s">
        <v>372</v>
      </c>
      <c r="L348">
        <v>536041</v>
      </c>
      <c r="M348" t="s">
        <v>621</v>
      </c>
      <c r="N348">
        <v>536326</v>
      </c>
      <c r="O348" t="s">
        <v>372</v>
      </c>
      <c r="P348">
        <v>536326</v>
      </c>
      <c r="Q348" t="s">
        <v>372</v>
      </c>
      <c r="R348" s="9">
        <v>71941.662785630979</v>
      </c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15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>
        <f t="shared" si="10"/>
        <v>71941.662785630979</v>
      </c>
      <c r="BM348" s="9">
        <f t="shared" si="11"/>
        <v>71900</v>
      </c>
    </row>
    <row r="349" spans="1:65" x14ac:dyDescent="0.3">
      <c r="A349" t="s">
        <v>680</v>
      </c>
      <c r="B349" s="9">
        <v>1126</v>
      </c>
      <c r="C349">
        <v>532126</v>
      </c>
      <c r="D349">
        <v>1</v>
      </c>
      <c r="E349">
        <v>0</v>
      </c>
      <c r="F349">
        <v>0</v>
      </c>
      <c r="G349">
        <v>0</v>
      </c>
      <c r="H349">
        <v>0</v>
      </c>
      <c r="I349" t="s">
        <v>86</v>
      </c>
      <c r="J349">
        <v>533017</v>
      </c>
      <c r="K349" t="s">
        <v>681</v>
      </c>
      <c r="L349">
        <v>533017</v>
      </c>
      <c r="M349" t="s">
        <v>681</v>
      </c>
      <c r="N349">
        <v>533017</v>
      </c>
      <c r="O349" t="s">
        <v>681</v>
      </c>
      <c r="P349">
        <v>532053</v>
      </c>
      <c r="Q349" t="s">
        <v>281</v>
      </c>
      <c r="R349" s="9">
        <v>265159.58459858509</v>
      </c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15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>
        <f t="shared" si="10"/>
        <v>265159.58459858509</v>
      </c>
      <c r="BM349" s="9">
        <f t="shared" si="11"/>
        <v>265200</v>
      </c>
    </row>
    <row r="350" spans="1:65" x14ac:dyDescent="0.3">
      <c r="A350" t="s">
        <v>682</v>
      </c>
      <c r="B350" s="9">
        <v>693</v>
      </c>
      <c r="C350">
        <v>582883</v>
      </c>
      <c r="D350">
        <v>1</v>
      </c>
      <c r="E350">
        <v>0</v>
      </c>
      <c r="F350">
        <v>0</v>
      </c>
      <c r="G350">
        <v>0</v>
      </c>
      <c r="H350">
        <v>0</v>
      </c>
      <c r="I350" t="s">
        <v>81</v>
      </c>
      <c r="J350">
        <v>583758</v>
      </c>
      <c r="K350" t="s">
        <v>683</v>
      </c>
      <c r="L350">
        <v>582956</v>
      </c>
      <c r="M350" t="s">
        <v>684</v>
      </c>
      <c r="N350">
        <v>584282</v>
      </c>
      <c r="O350" t="s">
        <v>461</v>
      </c>
      <c r="P350">
        <v>584282</v>
      </c>
      <c r="Q350" t="s">
        <v>461</v>
      </c>
      <c r="R350" s="9">
        <v>164512.42408184291</v>
      </c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15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>
        <f t="shared" si="10"/>
        <v>164512.42408184291</v>
      </c>
      <c r="BM350" s="9">
        <f t="shared" si="11"/>
        <v>164500</v>
      </c>
    </row>
    <row r="351" spans="1:65" x14ac:dyDescent="0.3">
      <c r="A351" t="s">
        <v>682</v>
      </c>
      <c r="B351" s="9">
        <v>416</v>
      </c>
      <c r="C351">
        <v>531286</v>
      </c>
      <c r="D351">
        <v>1</v>
      </c>
      <c r="E351">
        <v>0</v>
      </c>
      <c r="F351">
        <v>0</v>
      </c>
      <c r="G351">
        <v>0</v>
      </c>
      <c r="H351">
        <v>0</v>
      </c>
      <c r="I351" t="s">
        <v>86</v>
      </c>
      <c r="J351">
        <v>534480</v>
      </c>
      <c r="K351" t="s">
        <v>87</v>
      </c>
      <c r="L351">
        <v>534005</v>
      </c>
      <c r="M351" t="s">
        <v>88</v>
      </c>
      <c r="N351">
        <v>534005</v>
      </c>
      <c r="O351" t="s">
        <v>88</v>
      </c>
      <c r="P351">
        <v>534005</v>
      </c>
      <c r="Q351" t="s">
        <v>88</v>
      </c>
      <c r="R351" s="9">
        <v>99413.82839429492</v>
      </c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15"/>
      <c r="AR351" s="9">
        <v>1</v>
      </c>
      <c r="AS351" s="9">
        <f>AR351*30500</f>
        <v>30500</v>
      </c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>
        <f t="shared" si="10"/>
        <v>129913.82839429492</v>
      </c>
      <c r="BM351" s="9">
        <f t="shared" si="11"/>
        <v>129900</v>
      </c>
    </row>
    <row r="352" spans="1:65" x14ac:dyDescent="0.3">
      <c r="A352" t="s">
        <v>685</v>
      </c>
      <c r="B352" s="9">
        <v>321</v>
      </c>
      <c r="C352">
        <v>539988</v>
      </c>
      <c r="D352">
        <v>1</v>
      </c>
      <c r="E352">
        <v>0</v>
      </c>
      <c r="F352">
        <v>0</v>
      </c>
      <c r="G352">
        <v>0</v>
      </c>
      <c r="H352">
        <v>0</v>
      </c>
      <c r="I352" t="s">
        <v>86</v>
      </c>
      <c r="J352">
        <v>540242</v>
      </c>
      <c r="K352" t="s">
        <v>686</v>
      </c>
      <c r="L352">
        <v>540404</v>
      </c>
      <c r="M352" t="s">
        <v>687</v>
      </c>
      <c r="N352">
        <v>539911</v>
      </c>
      <c r="O352" t="s">
        <v>352</v>
      </c>
      <c r="P352">
        <v>539911</v>
      </c>
      <c r="Q352" t="s">
        <v>352</v>
      </c>
      <c r="R352" s="9">
        <v>76925.807969008398</v>
      </c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15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>
        <f t="shared" si="10"/>
        <v>76925.807969008398</v>
      </c>
      <c r="BM352" s="9">
        <f t="shared" si="11"/>
        <v>76900</v>
      </c>
    </row>
    <row r="353" spans="1:65" x14ac:dyDescent="0.3">
      <c r="A353" t="s">
        <v>688</v>
      </c>
      <c r="B353" s="9">
        <v>76</v>
      </c>
      <c r="C353">
        <v>537063</v>
      </c>
      <c r="D353">
        <v>1</v>
      </c>
      <c r="E353">
        <v>0</v>
      </c>
      <c r="F353">
        <v>0</v>
      </c>
      <c r="G353">
        <v>0</v>
      </c>
      <c r="H353">
        <v>0</v>
      </c>
      <c r="I353" t="s">
        <v>83</v>
      </c>
      <c r="J353">
        <v>550850</v>
      </c>
      <c r="K353" t="s">
        <v>275</v>
      </c>
      <c r="L353">
        <v>550850</v>
      </c>
      <c r="M353" t="s">
        <v>275</v>
      </c>
      <c r="N353">
        <v>550850</v>
      </c>
      <c r="O353" t="s">
        <v>275</v>
      </c>
      <c r="P353">
        <v>550850</v>
      </c>
      <c r="Q353" t="s">
        <v>275</v>
      </c>
      <c r="R353" s="9">
        <v>71941.662785630979</v>
      </c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15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>
        <f t="shared" si="10"/>
        <v>71941.662785630979</v>
      </c>
      <c r="BM353" s="9">
        <f t="shared" si="11"/>
        <v>71900</v>
      </c>
    </row>
    <row r="354" spans="1:65" x14ac:dyDescent="0.3">
      <c r="A354" t="s">
        <v>688</v>
      </c>
      <c r="B354" s="9">
        <v>988</v>
      </c>
      <c r="C354">
        <v>532142</v>
      </c>
      <c r="D354">
        <v>1</v>
      </c>
      <c r="E354">
        <v>0</v>
      </c>
      <c r="F354">
        <v>0</v>
      </c>
      <c r="G354">
        <v>0</v>
      </c>
      <c r="H354">
        <v>0</v>
      </c>
      <c r="I354" t="s">
        <v>86</v>
      </c>
      <c r="J354">
        <v>532452</v>
      </c>
      <c r="K354" t="s">
        <v>280</v>
      </c>
      <c r="L354">
        <v>532053</v>
      </c>
      <c r="M354" t="s">
        <v>281</v>
      </c>
      <c r="N354">
        <v>532053</v>
      </c>
      <c r="O354" t="s">
        <v>281</v>
      </c>
      <c r="P354">
        <v>532053</v>
      </c>
      <c r="Q354" t="s">
        <v>281</v>
      </c>
      <c r="R354" s="9">
        <v>233211.3881820174</v>
      </c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15"/>
      <c r="AR354" s="9">
        <v>1</v>
      </c>
      <c r="AS354" s="9">
        <f>AR354*30500</f>
        <v>30500</v>
      </c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>
        <f t="shared" si="10"/>
        <v>263711.38818201737</v>
      </c>
      <c r="BM354" s="9">
        <f t="shared" si="11"/>
        <v>263700</v>
      </c>
    </row>
    <row r="355" spans="1:65" x14ac:dyDescent="0.3">
      <c r="A355" t="s">
        <v>689</v>
      </c>
      <c r="B355" s="9">
        <v>630</v>
      </c>
      <c r="C355">
        <v>569437</v>
      </c>
      <c r="D355">
        <v>1</v>
      </c>
      <c r="E355">
        <v>0</v>
      </c>
      <c r="F355">
        <v>0</v>
      </c>
      <c r="G355">
        <v>0</v>
      </c>
      <c r="H355">
        <v>0</v>
      </c>
      <c r="I355" t="s">
        <v>111</v>
      </c>
      <c r="J355">
        <v>523704</v>
      </c>
      <c r="K355" t="s">
        <v>464</v>
      </c>
      <c r="L355">
        <v>523704</v>
      </c>
      <c r="M355" t="s">
        <v>464</v>
      </c>
      <c r="N355">
        <v>523704</v>
      </c>
      <c r="O355" t="s">
        <v>464</v>
      </c>
      <c r="P355">
        <v>523704</v>
      </c>
      <c r="Q355" t="s">
        <v>464</v>
      </c>
      <c r="R355" s="9">
        <v>149761.8521337485</v>
      </c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15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>
        <f t="shared" si="10"/>
        <v>149761.8521337485</v>
      </c>
      <c r="BM355" s="9">
        <f t="shared" si="11"/>
        <v>149800</v>
      </c>
    </row>
    <row r="356" spans="1:65" x14ac:dyDescent="0.3">
      <c r="A356" t="s">
        <v>690</v>
      </c>
      <c r="B356" s="9">
        <v>782</v>
      </c>
      <c r="C356">
        <v>585106</v>
      </c>
      <c r="D356">
        <v>1</v>
      </c>
      <c r="E356">
        <v>0</v>
      </c>
      <c r="F356">
        <v>0</v>
      </c>
      <c r="G356">
        <v>0</v>
      </c>
      <c r="H356">
        <v>0</v>
      </c>
      <c r="I356" t="s">
        <v>135</v>
      </c>
      <c r="J356">
        <v>585939</v>
      </c>
      <c r="K356" t="s">
        <v>691</v>
      </c>
      <c r="L356">
        <v>585939</v>
      </c>
      <c r="M356" t="s">
        <v>691</v>
      </c>
      <c r="N356">
        <v>585939</v>
      </c>
      <c r="O356" t="s">
        <v>691</v>
      </c>
      <c r="P356">
        <v>585939</v>
      </c>
      <c r="Q356" t="s">
        <v>691</v>
      </c>
      <c r="R356" s="9">
        <v>185300.69153642521</v>
      </c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15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>
        <f t="shared" si="10"/>
        <v>185300.69153642521</v>
      </c>
      <c r="BM356" s="9">
        <f t="shared" si="11"/>
        <v>185300</v>
      </c>
    </row>
    <row r="357" spans="1:65" x14ac:dyDescent="0.3">
      <c r="A357" t="s">
        <v>692</v>
      </c>
      <c r="B357" s="9">
        <v>163</v>
      </c>
      <c r="C357">
        <v>547603</v>
      </c>
      <c r="D357">
        <v>1</v>
      </c>
      <c r="E357">
        <v>0</v>
      </c>
      <c r="F357">
        <v>0</v>
      </c>
      <c r="G357">
        <v>0</v>
      </c>
      <c r="H357">
        <v>0</v>
      </c>
      <c r="I357" t="s">
        <v>123</v>
      </c>
      <c r="J357">
        <v>548511</v>
      </c>
      <c r="K357" t="s">
        <v>693</v>
      </c>
      <c r="L357">
        <v>548511</v>
      </c>
      <c r="M357" t="s">
        <v>693</v>
      </c>
      <c r="N357">
        <v>548511</v>
      </c>
      <c r="O357" t="s">
        <v>693</v>
      </c>
      <c r="P357">
        <v>548511</v>
      </c>
      <c r="Q357" t="s">
        <v>693</v>
      </c>
      <c r="R357" s="9">
        <v>71941.662785630979</v>
      </c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15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>
        <f t="shared" si="10"/>
        <v>71941.662785630979</v>
      </c>
      <c r="BM357" s="9">
        <f t="shared" si="11"/>
        <v>71900</v>
      </c>
    </row>
    <row r="358" spans="1:65" x14ac:dyDescent="0.3">
      <c r="A358" t="s">
        <v>694</v>
      </c>
      <c r="B358" s="9">
        <v>154</v>
      </c>
      <c r="C358">
        <v>553107</v>
      </c>
      <c r="D358">
        <v>1</v>
      </c>
      <c r="E358">
        <v>0</v>
      </c>
      <c r="F358">
        <v>0</v>
      </c>
      <c r="G358">
        <v>0</v>
      </c>
      <c r="H358">
        <v>0</v>
      </c>
      <c r="I358" t="s">
        <v>94</v>
      </c>
      <c r="J358">
        <v>507920</v>
      </c>
      <c r="K358" t="s">
        <v>695</v>
      </c>
      <c r="L358">
        <v>507920</v>
      </c>
      <c r="M358" t="s">
        <v>695</v>
      </c>
      <c r="N358">
        <v>505927</v>
      </c>
      <c r="O358" t="s">
        <v>668</v>
      </c>
      <c r="P358">
        <v>505927</v>
      </c>
      <c r="Q358" t="s">
        <v>668</v>
      </c>
      <c r="R358" s="9">
        <v>71941.662785630979</v>
      </c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15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>
        <f t="shared" si="10"/>
        <v>71941.662785630979</v>
      </c>
      <c r="BM358" s="9">
        <f t="shared" si="11"/>
        <v>71900</v>
      </c>
    </row>
    <row r="359" spans="1:65" x14ac:dyDescent="0.3">
      <c r="A359" t="s">
        <v>696</v>
      </c>
      <c r="B359" s="9">
        <v>206</v>
      </c>
      <c r="C359">
        <v>571199</v>
      </c>
      <c r="D359">
        <v>1</v>
      </c>
      <c r="E359">
        <v>0</v>
      </c>
      <c r="F359">
        <v>0</v>
      </c>
      <c r="G359">
        <v>0</v>
      </c>
      <c r="H359">
        <v>0</v>
      </c>
      <c r="I359" t="s">
        <v>86</v>
      </c>
      <c r="J359">
        <v>540765</v>
      </c>
      <c r="K359" t="s">
        <v>536</v>
      </c>
      <c r="L359">
        <v>540765</v>
      </c>
      <c r="M359" t="s">
        <v>536</v>
      </c>
      <c r="N359">
        <v>540765</v>
      </c>
      <c r="O359" t="s">
        <v>536</v>
      </c>
      <c r="P359">
        <v>539139</v>
      </c>
      <c r="Q359" t="s">
        <v>537</v>
      </c>
      <c r="R359" s="9">
        <v>71941.662785630979</v>
      </c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15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>
        <f t="shared" si="10"/>
        <v>71941.662785630979</v>
      </c>
      <c r="BM359" s="9">
        <f t="shared" si="11"/>
        <v>71900</v>
      </c>
    </row>
    <row r="360" spans="1:65" x14ac:dyDescent="0.3">
      <c r="A360" t="s">
        <v>697</v>
      </c>
      <c r="B360" s="9">
        <v>1029</v>
      </c>
      <c r="C360">
        <v>556858</v>
      </c>
      <c r="D360">
        <v>1</v>
      </c>
      <c r="E360">
        <v>0</v>
      </c>
      <c r="F360">
        <v>0</v>
      </c>
      <c r="G360">
        <v>0</v>
      </c>
      <c r="H360">
        <v>0</v>
      </c>
      <c r="I360" t="s">
        <v>94</v>
      </c>
      <c r="J360">
        <v>599247</v>
      </c>
      <c r="K360" t="s">
        <v>109</v>
      </c>
      <c r="L360">
        <v>599247</v>
      </c>
      <c r="M360" t="s">
        <v>109</v>
      </c>
      <c r="N360">
        <v>599247</v>
      </c>
      <c r="O360" t="s">
        <v>109</v>
      </c>
      <c r="P360">
        <v>599247</v>
      </c>
      <c r="Q360" t="s">
        <v>109</v>
      </c>
      <c r="R360" s="9">
        <v>242715.022352523</v>
      </c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15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>
        <f t="shared" si="10"/>
        <v>242715.022352523</v>
      </c>
      <c r="BM360" s="9">
        <f t="shared" si="11"/>
        <v>242700</v>
      </c>
    </row>
    <row r="361" spans="1:65" x14ac:dyDescent="0.3">
      <c r="A361" t="s">
        <v>698</v>
      </c>
      <c r="B361" s="9">
        <v>711</v>
      </c>
      <c r="C361">
        <v>538108</v>
      </c>
      <c r="D361">
        <v>1</v>
      </c>
      <c r="E361">
        <v>0</v>
      </c>
      <c r="F361">
        <v>0</v>
      </c>
      <c r="G361">
        <v>0</v>
      </c>
      <c r="H361">
        <v>0</v>
      </c>
      <c r="I361" t="s">
        <v>86</v>
      </c>
      <c r="J361">
        <v>538094</v>
      </c>
      <c r="K361" t="s">
        <v>207</v>
      </c>
      <c r="L361">
        <v>538094</v>
      </c>
      <c r="M361" t="s">
        <v>207</v>
      </c>
      <c r="N361">
        <v>538094</v>
      </c>
      <c r="O361" t="s">
        <v>207</v>
      </c>
      <c r="P361">
        <v>538094</v>
      </c>
      <c r="Q361" t="s">
        <v>207</v>
      </c>
      <c r="R361" s="9">
        <v>168721.40402209139</v>
      </c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15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>
        <f t="shared" si="10"/>
        <v>168721.40402209139</v>
      </c>
      <c r="BM361" s="9">
        <f t="shared" si="11"/>
        <v>168700</v>
      </c>
    </row>
    <row r="362" spans="1:65" x14ac:dyDescent="0.3">
      <c r="A362" t="s">
        <v>699</v>
      </c>
      <c r="B362" s="9">
        <v>263</v>
      </c>
      <c r="C362">
        <v>500101</v>
      </c>
      <c r="D362">
        <v>1</v>
      </c>
      <c r="E362">
        <v>0</v>
      </c>
      <c r="F362">
        <v>0</v>
      </c>
      <c r="G362">
        <v>0</v>
      </c>
      <c r="H362">
        <v>0</v>
      </c>
      <c r="I362" t="s">
        <v>77</v>
      </c>
      <c r="J362">
        <v>555029</v>
      </c>
      <c r="K362" t="s">
        <v>530</v>
      </c>
      <c r="L362">
        <v>555029</v>
      </c>
      <c r="M362" t="s">
        <v>530</v>
      </c>
      <c r="N362">
        <v>554961</v>
      </c>
      <c r="O362" t="s">
        <v>117</v>
      </c>
      <c r="P362">
        <v>554961</v>
      </c>
      <c r="Q362" t="s">
        <v>117</v>
      </c>
      <c r="R362" s="9">
        <v>71941.662785630979</v>
      </c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15"/>
      <c r="AR362" s="9">
        <v>1</v>
      </c>
      <c r="AS362" s="9">
        <f>AR362*30500</f>
        <v>30500</v>
      </c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>
        <f t="shared" si="10"/>
        <v>102441.66278563098</v>
      </c>
      <c r="BM362" s="9">
        <f t="shared" si="11"/>
        <v>102400</v>
      </c>
    </row>
    <row r="363" spans="1:65" x14ac:dyDescent="0.3">
      <c r="A363" t="s">
        <v>700</v>
      </c>
      <c r="B363" s="9">
        <v>225</v>
      </c>
      <c r="C363">
        <v>574791</v>
      </c>
      <c r="D363">
        <v>1</v>
      </c>
      <c r="E363">
        <v>0</v>
      </c>
      <c r="F363">
        <v>0</v>
      </c>
      <c r="G363">
        <v>0</v>
      </c>
      <c r="H363">
        <v>0</v>
      </c>
      <c r="I363" t="s">
        <v>96</v>
      </c>
      <c r="J363">
        <v>575500</v>
      </c>
      <c r="K363" t="s">
        <v>701</v>
      </c>
      <c r="L363">
        <v>575500</v>
      </c>
      <c r="M363" t="s">
        <v>701</v>
      </c>
      <c r="N363">
        <v>575500</v>
      </c>
      <c r="O363" t="s">
        <v>701</v>
      </c>
      <c r="P363">
        <v>575500</v>
      </c>
      <c r="Q363" t="s">
        <v>701</v>
      </c>
      <c r="R363" s="9">
        <v>71941.662785630979</v>
      </c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15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>
        <f t="shared" si="10"/>
        <v>71941.662785630979</v>
      </c>
      <c r="BM363" s="9">
        <f t="shared" si="11"/>
        <v>71900</v>
      </c>
    </row>
    <row r="364" spans="1:65" x14ac:dyDescent="0.3">
      <c r="A364" s="2" t="s">
        <v>700</v>
      </c>
      <c r="B364" s="9">
        <v>1069</v>
      </c>
      <c r="C364">
        <v>545431</v>
      </c>
      <c r="D364">
        <v>1</v>
      </c>
      <c r="E364">
        <v>1</v>
      </c>
      <c r="F364">
        <v>0</v>
      </c>
      <c r="G364">
        <v>0</v>
      </c>
      <c r="H364">
        <v>0</v>
      </c>
      <c r="I364" t="s">
        <v>83</v>
      </c>
      <c r="J364">
        <v>545431</v>
      </c>
      <c r="K364" t="s">
        <v>700</v>
      </c>
      <c r="L364">
        <v>545571</v>
      </c>
      <c r="M364" t="s">
        <v>702</v>
      </c>
      <c r="N364">
        <v>545392</v>
      </c>
      <c r="O364" t="s">
        <v>488</v>
      </c>
      <c r="P364">
        <v>545392</v>
      </c>
      <c r="Q364" t="s">
        <v>488</v>
      </c>
      <c r="R364" s="9">
        <v>251977.169977824</v>
      </c>
      <c r="S364" s="9">
        <f>SUMIFS($B:$B,$J:$J,$C364)</f>
        <v>1476</v>
      </c>
      <c r="T364" s="9">
        <v>80378.448765489753</v>
      </c>
      <c r="U364" s="9">
        <v>0</v>
      </c>
      <c r="V364" s="9">
        <f>U364*768</f>
        <v>0</v>
      </c>
      <c r="W364" s="9">
        <v>24</v>
      </c>
      <c r="X364" s="9">
        <f>W364*3072</f>
        <v>73728</v>
      </c>
      <c r="Y364" s="9">
        <v>6</v>
      </c>
      <c r="Z364" s="9">
        <f>Y364*1024</f>
        <v>6144</v>
      </c>
      <c r="AA364" s="9">
        <v>3</v>
      </c>
      <c r="AB364" s="9">
        <f>AA364*256</f>
        <v>768</v>
      </c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15"/>
      <c r="AR364" s="9">
        <v>3</v>
      </c>
      <c r="AS364" s="9">
        <f>AR364*30500</f>
        <v>91500</v>
      </c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>
        <f t="shared" si="10"/>
        <v>504495.61874331377</v>
      </c>
      <c r="BM364" s="9">
        <f t="shared" si="11"/>
        <v>504500</v>
      </c>
    </row>
    <row r="365" spans="1:65" x14ac:dyDescent="0.3">
      <c r="A365" t="s">
        <v>703</v>
      </c>
      <c r="B365" s="9">
        <v>479</v>
      </c>
      <c r="C365">
        <v>564613</v>
      </c>
      <c r="D365">
        <v>1</v>
      </c>
      <c r="E365">
        <v>0</v>
      </c>
      <c r="F365">
        <v>0</v>
      </c>
      <c r="G365">
        <v>0</v>
      </c>
      <c r="H365">
        <v>0</v>
      </c>
      <c r="I365" t="s">
        <v>131</v>
      </c>
      <c r="J365">
        <v>564591</v>
      </c>
      <c r="K365" t="s">
        <v>522</v>
      </c>
      <c r="L365">
        <v>564567</v>
      </c>
      <c r="M365" t="s">
        <v>523</v>
      </c>
      <c r="N365">
        <v>564567</v>
      </c>
      <c r="O365" t="s">
        <v>523</v>
      </c>
      <c r="P365">
        <v>564567</v>
      </c>
      <c r="Q365" t="s">
        <v>523</v>
      </c>
      <c r="R365" s="9">
        <v>114277.6706410692</v>
      </c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15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>
        <f t="shared" si="10"/>
        <v>114277.6706410692</v>
      </c>
      <c r="BM365" s="9">
        <f t="shared" si="11"/>
        <v>114300</v>
      </c>
    </row>
    <row r="366" spans="1:65" x14ac:dyDescent="0.3">
      <c r="A366" s="2" t="s">
        <v>176</v>
      </c>
      <c r="B366" s="9">
        <v>1217</v>
      </c>
      <c r="C366">
        <v>577863</v>
      </c>
      <c r="D366">
        <v>1</v>
      </c>
      <c r="E366">
        <v>1</v>
      </c>
      <c r="F366">
        <v>0</v>
      </c>
      <c r="G366">
        <v>0</v>
      </c>
      <c r="H366">
        <v>0</v>
      </c>
      <c r="I366" t="s">
        <v>96</v>
      </c>
      <c r="J366">
        <v>577863</v>
      </c>
      <c r="K366" t="s">
        <v>176</v>
      </c>
      <c r="L366">
        <v>505145</v>
      </c>
      <c r="M366" t="s">
        <v>177</v>
      </c>
      <c r="N366">
        <v>577731</v>
      </c>
      <c r="O366" t="s">
        <v>178</v>
      </c>
      <c r="P366">
        <v>577731</v>
      </c>
      <c r="Q366" t="s">
        <v>178</v>
      </c>
      <c r="R366" s="9">
        <v>286167.06378838071</v>
      </c>
      <c r="S366" s="9">
        <f>SUMIFS($B:$B,$J:$J,$C366)</f>
        <v>3508</v>
      </c>
      <c r="T366" s="9">
        <v>190649.2429880721</v>
      </c>
      <c r="U366" s="9">
        <v>1</v>
      </c>
      <c r="V366" s="9">
        <f>U366*768</f>
        <v>768</v>
      </c>
      <c r="W366" s="9">
        <v>10</v>
      </c>
      <c r="X366" s="9">
        <f>W366*3072</f>
        <v>30720</v>
      </c>
      <c r="Y366" s="9">
        <v>15</v>
      </c>
      <c r="Z366" s="9">
        <f>Y366*1024</f>
        <v>15360</v>
      </c>
      <c r="AA366" s="9">
        <v>2</v>
      </c>
      <c r="AB366" s="9">
        <f>AA366*256</f>
        <v>512</v>
      </c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15"/>
      <c r="AR366" s="9">
        <v>1</v>
      </c>
      <c r="AS366" s="9">
        <f>AR366*30500</f>
        <v>30500</v>
      </c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>
        <f t="shared" si="10"/>
        <v>554676.30677645281</v>
      </c>
      <c r="BM366" s="9">
        <f t="shared" si="11"/>
        <v>554700</v>
      </c>
    </row>
    <row r="367" spans="1:65" x14ac:dyDescent="0.3">
      <c r="A367" s="2" t="s">
        <v>704</v>
      </c>
      <c r="B367" s="9">
        <v>627</v>
      </c>
      <c r="C367">
        <v>530727</v>
      </c>
      <c r="D367">
        <v>1</v>
      </c>
      <c r="E367">
        <v>1</v>
      </c>
      <c r="F367">
        <v>0</v>
      </c>
      <c r="G367">
        <v>0</v>
      </c>
      <c r="H367">
        <v>0</v>
      </c>
      <c r="I367" t="s">
        <v>111</v>
      </c>
      <c r="J367">
        <v>530727</v>
      </c>
      <c r="K367" t="s">
        <v>704</v>
      </c>
      <c r="L367">
        <v>541354</v>
      </c>
      <c r="M367" t="s">
        <v>510</v>
      </c>
      <c r="N367">
        <v>541354</v>
      </c>
      <c r="O367" t="s">
        <v>510</v>
      </c>
      <c r="P367">
        <v>541354</v>
      </c>
      <c r="Q367" t="s">
        <v>510</v>
      </c>
      <c r="R367" s="9">
        <v>149058.6841979262</v>
      </c>
      <c r="S367" s="9">
        <f>SUMIFS($B:$B,$J:$J,$C367)</f>
        <v>1256</v>
      </c>
      <c r="T367" s="9">
        <v>68417.734447767041</v>
      </c>
      <c r="U367" s="9">
        <v>0</v>
      </c>
      <c r="V367" s="9">
        <f>U367*768</f>
        <v>0</v>
      </c>
      <c r="W367" s="9">
        <v>2</v>
      </c>
      <c r="X367" s="9">
        <f>W367*3072</f>
        <v>6144</v>
      </c>
      <c r="Y367" s="9">
        <v>3</v>
      </c>
      <c r="Z367" s="9">
        <f>Y367*1024</f>
        <v>3072</v>
      </c>
      <c r="AA367" s="9">
        <v>0</v>
      </c>
      <c r="AB367" s="9">
        <f>AA367*256</f>
        <v>0</v>
      </c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15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>
        <f t="shared" si="10"/>
        <v>226692.41864569322</v>
      </c>
      <c r="BM367" s="9">
        <f t="shared" si="11"/>
        <v>226700</v>
      </c>
    </row>
    <row r="368" spans="1:65" x14ac:dyDescent="0.3">
      <c r="A368" t="s">
        <v>705</v>
      </c>
      <c r="B368" s="9">
        <v>444</v>
      </c>
      <c r="C368">
        <v>566136</v>
      </c>
      <c r="D368">
        <v>1</v>
      </c>
      <c r="E368">
        <v>0</v>
      </c>
      <c r="F368">
        <v>0</v>
      </c>
      <c r="G368">
        <v>0</v>
      </c>
      <c r="H368">
        <v>0</v>
      </c>
      <c r="I368" t="s">
        <v>151</v>
      </c>
      <c r="J368">
        <v>553786</v>
      </c>
      <c r="K368" t="s">
        <v>706</v>
      </c>
      <c r="L368">
        <v>553786</v>
      </c>
      <c r="M368" t="s">
        <v>706</v>
      </c>
      <c r="N368">
        <v>553786</v>
      </c>
      <c r="O368" t="s">
        <v>706</v>
      </c>
      <c r="P368">
        <v>553425</v>
      </c>
      <c r="Q368" t="s">
        <v>152</v>
      </c>
      <c r="R368" s="9">
        <v>106024.5785016243</v>
      </c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15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>
        <f t="shared" si="10"/>
        <v>106024.5785016243</v>
      </c>
      <c r="BM368" s="9">
        <f t="shared" si="11"/>
        <v>106000</v>
      </c>
    </row>
    <row r="369" spans="1:65" x14ac:dyDescent="0.3">
      <c r="A369" t="s">
        <v>707</v>
      </c>
      <c r="B369" s="9">
        <v>1303</v>
      </c>
      <c r="C369">
        <v>561444</v>
      </c>
      <c r="D369">
        <v>1</v>
      </c>
      <c r="E369">
        <v>0</v>
      </c>
      <c r="F369">
        <v>0</v>
      </c>
      <c r="G369">
        <v>0</v>
      </c>
      <c r="H369">
        <v>0</v>
      </c>
      <c r="I369" t="s">
        <v>104</v>
      </c>
      <c r="J369">
        <v>561835</v>
      </c>
      <c r="K369" t="s">
        <v>708</v>
      </c>
      <c r="L369">
        <v>561835</v>
      </c>
      <c r="M369" t="s">
        <v>708</v>
      </c>
      <c r="N369">
        <v>561835</v>
      </c>
      <c r="O369" t="s">
        <v>708</v>
      </c>
      <c r="P369">
        <v>561380</v>
      </c>
      <c r="Q369" t="s">
        <v>355</v>
      </c>
      <c r="R369" s="9">
        <v>305978.73220058827</v>
      </c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15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>
        <f t="shared" si="10"/>
        <v>305978.73220058827</v>
      </c>
      <c r="BM369" s="9">
        <f t="shared" si="11"/>
        <v>306000</v>
      </c>
    </row>
    <row r="370" spans="1:65" x14ac:dyDescent="0.3">
      <c r="A370" s="5" t="s">
        <v>709</v>
      </c>
      <c r="B370" s="9">
        <v>402739</v>
      </c>
      <c r="C370">
        <v>582786</v>
      </c>
      <c r="D370">
        <v>1</v>
      </c>
      <c r="E370">
        <v>1</v>
      </c>
      <c r="F370">
        <v>1</v>
      </c>
      <c r="G370">
        <v>1</v>
      </c>
      <c r="H370">
        <v>1</v>
      </c>
      <c r="I370" t="s">
        <v>81</v>
      </c>
      <c r="J370">
        <v>582786</v>
      </c>
      <c r="K370" t="s">
        <v>709</v>
      </c>
      <c r="L370">
        <v>582786</v>
      </c>
      <c r="M370" t="s">
        <v>709</v>
      </c>
      <c r="N370">
        <v>582786</v>
      </c>
      <c r="O370" t="s">
        <v>709</v>
      </c>
      <c r="P370">
        <v>582786</v>
      </c>
      <c r="Q370" t="s">
        <v>709</v>
      </c>
      <c r="R370" s="9">
        <v>12339044.81674896</v>
      </c>
      <c r="S370" s="9">
        <f>SUMIFS($B:$B,$J:$J,$C370)</f>
        <v>402739</v>
      </c>
      <c r="T370" s="9"/>
      <c r="U370" s="9">
        <v>6325</v>
      </c>
      <c r="V370" s="9"/>
      <c r="W370" s="9">
        <v>1094</v>
      </c>
      <c r="X370" s="9"/>
      <c r="Y370" s="9">
        <v>4934</v>
      </c>
      <c r="Z370" s="9"/>
      <c r="AA370" s="9">
        <v>1554</v>
      </c>
      <c r="AB370" s="9"/>
      <c r="AC370" s="9">
        <f>SUMIFS($B:$B,$L:$L,$C370)</f>
        <v>402739</v>
      </c>
      <c r="AD370" s="9">
        <v>20306230.633093331</v>
      </c>
      <c r="AE370" s="9">
        <f>SUMIFS($B:$B,$P:$P,$C370)</f>
        <v>402739</v>
      </c>
      <c r="AF370" s="9">
        <v>19339564.24086583</v>
      </c>
      <c r="AG370" s="9">
        <f>SUMIFS($B:$B,$N:$N,$C370)</f>
        <v>402739</v>
      </c>
      <c r="AH370" s="9">
        <v>52535775.127410628</v>
      </c>
      <c r="AI370" s="9">
        <f>SUMIFS($B:$B,$P:$P,$C370)</f>
        <v>402739</v>
      </c>
      <c r="AJ370" s="9">
        <v>66550745.353191793</v>
      </c>
      <c r="AK370" s="9">
        <v>195381905</v>
      </c>
      <c r="AL370" s="9">
        <v>46026</v>
      </c>
      <c r="AM370" s="9">
        <f>AL370*141</f>
        <v>6489666</v>
      </c>
      <c r="AN370" s="9"/>
      <c r="AO370" s="9"/>
      <c r="AP370" s="9">
        <v>567</v>
      </c>
      <c r="AQ370" s="15">
        <v>1656000</v>
      </c>
      <c r="AR370" s="9">
        <v>310</v>
      </c>
      <c r="AS370" s="9">
        <f>AR370*30500</f>
        <v>9455000</v>
      </c>
      <c r="AT370" s="9">
        <v>1390</v>
      </c>
      <c r="AU370" s="9">
        <f>AT370*2742</f>
        <v>3811380</v>
      </c>
      <c r="AV370" s="9">
        <v>345</v>
      </c>
      <c r="AW370" s="9">
        <f>AV370*914</f>
        <v>315330</v>
      </c>
      <c r="AX370" s="9">
        <v>11712</v>
      </c>
      <c r="AY370" s="9">
        <f>AX370*141</f>
        <v>1651392</v>
      </c>
      <c r="AZ370" s="9">
        <v>40095</v>
      </c>
      <c r="BA370" s="9">
        <f>AZ370*343</f>
        <v>13752585</v>
      </c>
      <c r="BB370" s="9">
        <v>4716</v>
      </c>
      <c r="BC370" s="9">
        <f>BB370*109</f>
        <v>514044</v>
      </c>
      <c r="BD370" s="9">
        <v>418</v>
      </c>
      <c r="BE370" s="9">
        <f>BD370*82</f>
        <v>34276</v>
      </c>
      <c r="BF370" s="9">
        <v>7042</v>
      </c>
      <c r="BG370" s="9">
        <f>BF370*328</f>
        <v>2309776</v>
      </c>
      <c r="BH370" s="9">
        <v>438</v>
      </c>
      <c r="BI370" s="9">
        <f>BH370*410</f>
        <v>179580</v>
      </c>
      <c r="BJ370" s="9">
        <v>260</v>
      </c>
      <c r="BK370" s="9">
        <f>BJ370*219</f>
        <v>56940</v>
      </c>
      <c r="BL370" s="9">
        <f t="shared" si="10"/>
        <v>406679234.17131054</v>
      </c>
      <c r="BM370" s="9">
        <f t="shared" si="11"/>
        <v>406679200</v>
      </c>
    </row>
    <row r="371" spans="1:65" x14ac:dyDescent="0.3">
      <c r="A371" t="s">
        <v>710</v>
      </c>
      <c r="B371" s="9">
        <v>557</v>
      </c>
      <c r="C371">
        <v>584355</v>
      </c>
      <c r="D371">
        <v>1</v>
      </c>
      <c r="E371">
        <v>0</v>
      </c>
      <c r="F371">
        <v>0</v>
      </c>
      <c r="G371">
        <v>0</v>
      </c>
      <c r="H371">
        <v>0</v>
      </c>
      <c r="I371" t="s">
        <v>81</v>
      </c>
      <c r="J371">
        <v>584428</v>
      </c>
      <c r="K371" t="s">
        <v>711</v>
      </c>
      <c r="L371">
        <v>584444</v>
      </c>
      <c r="M371" t="s">
        <v>712</v>
      </c>
      <c r="N371">
        <v>584649</v>
      </c>
      <c r="O371" t="s">
        <v>217</v>
      </c>
      <c r="P371">
        <v>584649</v>
      </c>
      <c r="Q371" t="s">
        <v>217</v>
      </c>
      <c r="R371" s="9">
        <v>132631.0461043666</v>
      </c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15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>
        <f t="shared" si="10"/>
        <v>132631.0461043666</v>
      </c>
      <c r="BM371" s="9">
        <f t="shared" si="11"/>
        <v>132600</v>
      </c>
    </row>
    <row r="372" spans="1:65" x14ac:dyDescent="0.3">
      <c r="A372" t="s">
        <v>713</v>
      </c>
      <c r="B372" s="9">
        <v>253</v>
      </c>
      <c r="C372">
        <v>541605</v>
      </c>
      <c r="D372">
        <v>1</v>
      </c>
      <c r="E372">
        <v>0</v>
      </c>
      <c r="F372">
        <v>0</v>
      </c>
      <c r="G372">
        <v>0</v>
      </c>
      <c r="H372">
        <v>0</v>
      </c>
      <c r="I372" t="s">
        <v>151</v>
      </c>
      <c r="J372">
        <v>561134</v>
      </c>
      <c r="K372" t="s">
        <v>714</v>
      </c>
      <c r="L372">
        <v>561134</v>
      </c>
      <c r="M372" t="s">
        <v>714</v>
      </c>
      <c r="N372">
        <v>561134</v>
      </c>
      <c r="O372" t="s">
        <v>714</v>
      </c>
      <c r="P372">
        <v>560715</v>
      </c>
      <c r="Q372" t="s">
        <v>553</v>
      </c>
      <c r="R372" s="9">
        <v>71941.662785630979</v>
      </c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15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>
        <f t="shared" si="10"/>
        <v>71941.662785630979</v>
      </c>
      <c r="BM372" s="9">
        <f t="shared" si="11"/>
        <v>71900</v>
      </c>
    </row>
    <row r="373" spans="1:65" x14ac:dyDescent="0.3">
      <c r="A373" s="2" t="s">
        <v>715</v>
      </c>
      <c r="B373" s="9">
        <v>1114</v>
      </c>
      <c r="C373">
        <v>535559</v>
      </c>
      <c r="D373">
        <v>1</v>
      </c>
      <c r="E373">
        <v>1</v>
      </c>
      <c r="F373">
        <v>0</v>
      </c>
      <c r="G373">
        <v>0</v>
      </c>
      <c r="H373">
        <v>0</v>
      </c>
      <c r="I373" t="s">
        <v>86</v>
      </c>
      <c r="J373">
        <v>535559</v>
      </c>
      <c r="K373" t="s">
        <v>715</v>
      </c>
      <c r="L373">
        <v>535419</v>
      </c>
      <c r="M373" t="s">
        <v>170</v>
      </c>
      <c r="N373">
        <v>535419</v>
      </c>
      <c r="O373" t="s">
        <v>170</v>
      </c>
      <c r="P373">
        <v>535419</v>
      </c>
      <c r="Q373" t="s">
        <v>170</v>
      </c>
      <c r="R373" s="9">
        <v>262385.89382440172</v>
      </c>
      <c r="S373" s="9">
        <f>SUMIFS($B:$B,$J:$J,$C373)</f>
        <v>1972</v>
      </c>
      <c r="T373" s="9">
        <v>107326.6057464755</v>
      </c>
      <c r="U373" s="9">
        <v>0</v>
      </c>
      <c r="V373" s="9">
        <f>U373*768</f>
        <v>0</v>
      </c>
      <c r="W373" s="9">
        <v>2</v>
      </c>
      <c r="X373" s="9">
        <f>W373*3072</f>
        <v>6144</v>
      </c>
      <c r="Y373" s="9">
        <v>5</v>
      </c>
      <c r="Z373" s="9">
        <f>Y373*1024</f>
        <v>5120</v>
      </c>
      <c r="AA373" s="9">
        <v>1</v>
      </c>
      <c r="AB373" s="9">
        <f>AA373*256</f>
        <v>256</v>
      </c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15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>
        <f t="shared" si="10"/>
        <v>381232.49957087723</v>
      </c>
      <c r="BM373" s="9">
        <f t="shared" si="11"/>
        <v>381200</v>
      </c>
    </row>
    <row r="374" spans="1:65" x14ac:dyDescent="0.3">
      <c r="A374" t="s">
        <v>716</v>
      </c>
      <c r="B374" s="9">
        <v>86</v>
      </c>
      <c r="C374">
        <v>546895</v>
      </c>
      <c r="D374">
        <v>1</v>
      </c>
      <c r="E374">
        <v>0</v>
      </c>
      <c r="F374">
        <v>0</v>
      </c>
      <c r="G374">
        <v>0</v>
      </c>
      <c r="H374">
        <v>0</v>
      </c>
      <c r="I374" t="s">
        <v>131</v>
      </c>
      <c r="J374">
        <v>565971</v>
      </c>
      <c r="K374" t="s">
        <v>459</v>
      </c>
      <c r="L374">
        <v>565971</v>
      </c>
      <c r="M374" t="s">
        <v>459</v>
      </c>
      <c r="N374">
        <v>565971</v>
      </c>
      <c r="O374" t="s">
        <v>459</v>
      </c>
      <c r="P374">
        <v>565971</v>
      </c>
      <c r="Q374" t="s">
        <v>459</v>
      </c>
      <c r="R374" s="9">
        <v>71941.662785630979</v>
      </c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15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>
        <f t="shared" si="10"/>
        <v>71941.662785630979</v>
      </c>
      <c r="BM374" s="9">
        <f t="shared" si="11"/>
        <v>71900</v>
      </c>
    </row>
    <row r="375" spans="1:65" x14ac:dyDescent="0.3">
      <c r="A375" s="2" t="s">
        <v>717</v>
      </c>
      <c r="B375" s="9">
        <v>798</v>
      </c>
      <c r="C375">
        <v>589314</v>
      </c>
      <c r="D375">
        <v>1</v>
      </c>
      <c r="E375">
        <v>1</v>
      </c>
      <c r="F375">
        <v>0</v>
      </c>
      <c r="G375">
        <v>0</v>
      </c>
      <c r="H375">
        <v>0</v>
      </c>
      <c r="I375" t="s">
        <v>111</v>
      </c>
      <c r="J375">
        <v>589314</v>
      </c>
      <c r="K375" t="s">
        <v>717</v>
      </c>
      <c r="L375">
        <v>589624</v>
      </c>
      <c r="M375" t="s">
        <v>505</v>
      </c>
      <c r="N375">
        <v>589624</v>
      </c>
      <c r="O375" t="s">
        <v>505</v>
      </c>
      <c r="P375">
        <v>589624</v>
      </c>
      <c r="Q375" t="s">
        <v>505</v>
      </c>
      <c r="R375" s="9">
        <v>189031.9723391906</v>
      </c>
      <c r="S375" s="9">
        <f>SUMIFS($B:$B,$J:$J,$C375)</f>
        <v>2420</v>
      </c>
      <c r="T375" s="9">
        <v>131647.89583468251</v>
      </c>
      <c r="U375" s="9">
        <v>0</v>
      </c>
      <c r="V375" s="9">
        <f>U375*768</f>
        <v>0</v>
      </c>
      <c r="W375" s="9">
        <v>8</v>
      </c>
      <c r="X375" s="9">
        <f>W375*3072</f>
        <v>24576</v>
      </c>
      <c r="Y375" s="9">
        <v>9</v>
      </c>
      <c r="Z375" s="9">
        <f>Y375*1024</f>
        <v>9216</v>
      </c>
      <c r="AA375" s="9">
        <v>1</v>
      </c>
      <c r="AB375" s="9">
        <f>AA375*256</f>
        <v>256</v>
      </c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15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>
        <f t="shared" si="10"/>
        <v>354727.86817387311</v>
      </c>
      <c r="BM375" s="9">
        <f t="shared" si="11"/>
        <v>354700</v>
      </c>
    </row>
    <row r="376" spans="1:65" x14ac:dyDescent="0.3">
      <c r="A376" s="2" t="s">
        <v>718</v>
      </c>
      <c r="B376" s="9">
        <v>1477</v>
      </c>
      <c r="C376">
        <v>589322</v>
      </c>
      <c r="D376">
        <v>1</v>
      </c>
      <c r="E376">
        <v>1</v>
      </c>
      <c r="F376">
        <v>0</v>
      </c>
      <c r="G376">
        <v>0</v>
      </c>
      <c r="H376">
        <v>0</v>
      </c>
      <c r="I376" t="s">
        <v>111</v>
      </c>
      <c r="J376">
        <v>589322</v>
      </c>
      <c r="K376" t="s">
        <v>718</v>
      </c>
      <c r="L376">
        <v>589250</v>
      </c>
      <c r="M376" t="s">
        <v>113</v>
      </c>
      <c r="N376">
        <v>589250</v>
      </c>
      <c r="O376" t="s">
        <v>113</v>
      </c>
      <c r="P376">
        <v>589250</v>
      </c>
      <c r="Q376" t="s">
        <v>113</v>
      </c>
      <c r="R376" s="9">
        <v>345945.3848676231</v>
      </c>
      <c r="S376" s="9">
        <f>SUMIFS($B:$B,$J:$J,$C376)</f>
        <v>3167</v>
      </c>
      <c r="T376" s="9">
        <v>172166.23580093941</v>
      </c>
      <c r="U376" s="9">
        <v>0</v>
      </c>
      <c r="V376" s="9">
        <f>U376*768</f>
        <v>0</v>
      </c>
      <c r="W376" s="9">
        <v>9</v>
      </c>
      <c r="X376" s="9">
        <f>W376*3072</f>
        <v>27648</v>
      </c>
      <c r="Y376" s="9">
        <v>10</v>
      </c>
      <c r="Z376" s="9">
        <f>Y376*1024</f>
        <v>10240</v>
      </c>
      <c r="AA376" s="9">
        <v>3</v>
      </c>
      <c r="AB376" s="9">
        <f>AA376*256</f>
        <v>768</v>
      </c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15"/>
      <c r="AR376" s="9">
        <v>1</v>
      </c>
      <c r="AS376" s="9">
        <f>AR376*30500</f>
        <v>30500</v>
      </c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>
        <f t="shared" si="10"/>
        <v>587267.62066856248</v>
      </c>
      <c r="BM376" s="9">
        <f t="shared" si="11"/>
        <v>587300</v>
      </c>
    </row>
    <row r="377" spans="1:65" x14ac:dyDescent="0.3">
      <c r="A377" s="2" t="s">
        <v>719</v>
      </c>
      <c r="B377" s="9">
        <v>1844</v>
      </c>
      <c r="C377">
        <v>512800</v>
      </c>
      <c r="D377">
        <v>1</v>
      </c>
      <c r="E377">
        <v>1</v>
      </c>
      <c r="F377">
        <v>0</v>
      </c>
      <c r="G377">
        <v>0</v>
      </c>
      <c r="H377">
        <v>0</v>
      </c>
      <c r="I377" t="s">
        <v>111</v>
      </c>
      <c r="J377">
        <v>512800</v>
      </c>
      <c r="K377" t="s">
        <v>719</v>
      </c>
      <c r="L377">
        <v>511382</v>
      </c>
      <c r="M377" t="s">
        <v>311</v>
      </c>
      <c r="N377">
        <v>511382</v>
      </c>
      <c r="O377" t="s">
        <v>311</v>
      </c>
      <c r="P377">
        <v>511382</v>
      </c>
      <c r="Q377" t="s">
        <v>311</v>
      </c>
      <c r="R377" s="9">
        <v>429766.87328879011</v>
      </c>
      <c r="S377" s="9">
        <f>SUMIFS($B:$B,$J:$J,$C377)</f>
        <v>4232</v>
      </c>
      <c r="T377" s="9">
        <v>229866.53848815741</v>
      </c>
      <c r="U377" s="9">
        <v>0</v>
      </c>
      <c r="V377" s="9">
        <f>U377*768</f>
        <v>0</v>
      </c>
      <c r="W377" s="9">
        <v>2</v>
      </c>
      <c r="X377" s="9">
        <f>W377*3072</f>
        <v>6144</v>
      </c>
      <c r="Y377" s="9">
        <v>21</v>
      </c>
      <c r="Z377" s="9">
        <f>Y377*1024</f>
        <v>21504</v>
      </c>
      <c r="AA377" s="9">
        <v>7</v>
      </c>
      <c r="AB377" s="9">
        <f>AA377*256</f>
        <v>1792</v>
      </c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15"/>
      <c r="AR377" s="9">
        <v>3</v>
      </c>
      <c r="AS377" s="9">
        <f>AR377*30500</f>
        <v>91500</v>
      </c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>
        <f t="shared" si="10"/>
        <v>780573.41177694756</v>
      </c>
      <c r="BM377" s="9">
        <f t="shared" si="11"/>
        <v>780600</v>
      </c>
    </row>
    <row r="378" spans="1:65" x14ac:dyDescent="0.3">
      <c r="A378" t="s">
        <v>720</v>
      </c>
      <c r="B378" s="9">
        <v>76</v>
      </c>
      <c r="C378">
        <v>566489</v>
      </c>
      <c r="D378">
        <v>1</v>
      </c>
      <c r="E378">
        <v>0</v>
      </c>
      <c r="F378">
        <v>0</v>
      </c>
      <c r="G378">
        <v>0</v>
      </c>
      <c r="H378">
        <v>0</v>
      </c>
      <c r="I378" t="s">
        <v>151</v>
      </c>
      <c r="J378">
        <v>559075</v>
      </c>
      <c r="K378" t="s">
        <v>364</v>
      </c>
      <c r="L378">
        <v>559075</v>
      </c>
      <c r="M378" t="s">
        <v>364</v>
      </c>
      <c r="N378">
        <v>559075</v>
      </c>
      <c r="O378" t="s">
        <v>364</v>
      </c>
      <c r="P378">
        <v>559075</v>
      </c>
      <c r="Q378" t="s">
        <v>364</v>
      </c>
      <c r="R378" s="9">
        <v>71941.662785630979</v>
      </c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15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>
        <f t="shared" si="10"/>
        <v>71941.662785630979</v>
      </c>
      <c r="BM378" s="9">
        <f t="shared" si="11"/>
        <v>71900</v>
      </c>
    </row>
    <row r="379" spans="1:65" x14ac:dyDescent="0.3">
      <c r="A379" s="5" t="s">
        <v>92</v>
      </c>
      <c r="B379" s="9">
        <v>7108</v>
      </c>
      <c r="C379">
        <v>573922</v>
      </c>
      <c r="D379">
        <v>1</v>
      </c>
      <c r="E379">
        <v>1</v>
      </c>
      <c r="F379">
        <v>1</v>
      </c>
      <c r="G379">
        <v>1</v>
      </c>
      <c r="H379">
        <v>1</v>
      </c>
      <c r="I379" t="s">
        <v>90</v>
      </c>
      <c r="J379">
        <v>573922</v>
      </c>
      <c r="K379" t="s">
        <v>92</v>
      </c>
      <c r="L379">
        <v>573922</v>
      </c>
      <c r="M379" t="s">
        <v>92</v>
      </c>
      <c r="N379">
        <v>573922</v>
      </c>
      <c r="O379" t="s">
        <v>92</v>
      </c>
      <c r="P379">
        <v>573922</v>
      </c>
      <c r="Q379" t="s">
        <v>92</v>
      </c>
      <c r="R379" s="9">
        <v>335797.06501309172</v>
      </c>
      <c r="S379" s="9">
        <f>SUMIFS($B:$B,$J:$J,$C379)</f>
        <v>10132</v>
      </c>
      <c r="T379" s="9">
        <v>224420.69344830091</v>
      </c>
      <c r="U379" s="9">
        <v>1</v>
      </c>
      <c r="V379" s="9">
        <f>U379*768</f>
        <v>768</v>
      </c>
      <c r="W379" s="9">
        <v>57</v>
      </c>
      <c r="X379" s="9">
        <f>W379*3072</f>
        <v>175104</v>
      </c>
      <c r="Y379" s="9">
        <v>142</v>
      </c>
      <c r="Z379" s="9">
        <f>Y379*1024</f>
        <v>145408</v>
      </c>
      <c r="AA379" s="9">
        <v>40</v>
      </c>
      <c r="AB379" s="9">
        <f>AA379*256</f>
        <v>10240</v>
      </c>
      <c r="AC379" s="9">
        <f>SUMIFS($B:$B,$L:$L,$C379)</f>
        <v>10758</v>
      </c>
      <c r="AD379" s="9">
        <v>693959.85997733031</v>
      </c>
      <c r="AE379" s="9">
        <f>SUMIFS($B:$B,$P:$P,$C379)</f>
        <v>15500</v>
      </c>
      <c r="AF379" s="9">
        <v>955933.0034063129</v>
      </c>
      <c r="AG379" s="9">
        <f>SUMIFS($B:$B,$N:$N,$C379)</f>
        <v>10758</v>
      </c>
      <c r="AH379" s="9">
        <v>1907099.4301584121</v>
      </c>
      <c r="AI379" s="9">
        <f>SUMIFS($B:$B,$P:$P,$C379)</f>
        <v>15500</v>
      </c>
      <c r="AJ379" s="9">
        <v>10834549.402527651</v>
      </c>
      <c r="AK379" s="9"/>
      <c r="AL379" s="9">
        <v>2532</v>
      </c>
      <c r="AM379" s="9">
        <f>AL379*141</f>
        <v>357012</v>
      </c>
      <c r="AN379" s="9"/>
      <c r="AO379" s="9"/>
      <c r="AP379" s="9"/>
      <c r="AQ379" s="15"/>
      <c r="AR379" s="9">
        <v>32</v>
      </c>
      <c r="AS379" s="9">
        <f>AR379*30500</f>
        <v>976000</v>
      </c>
      <c r="AT379" s="9">
        <v>89</v>
      </c>
      <c r="AU379" s="9">
        <f>AT379*2742</f>
        <v>244038</v>
      </c>
      <c r="AV379" s="9">
        <v>1</v>
      </c>
      <c r="AW379" s="9">
        <f>AV379*914</f>
        <v>914</v>
      </c>
      <c r="AX379" s="9">
        <v>629</v>
      </c>
      <c r="AY379" s="9">
        <f>AX379*141</f>
        <v>88689</v>
      </c>
      <c r="AZ379" s="9">
        <v>593</v>
      </c>
      <c r="BA379" s="9">
        <f>AZ379*343</f>
        <v>203399</v>
      </c>
      <c r="BB379" s="9">
        <v>425</v>
      </c>
      <c r="BC379" s="9">
        <f>BB379*109</f>
        <v>46325</v>
      </c>
      <c r="BD379" s="9">
        <v>28</v>
      </c>
      <c r="BE379" s="9">
        <f>BD379*82</f>
        <v>2296</v>
      </c>
      <c r="BF379" s="9">
        <v>456</v>
      </c>
      <c r="BG379" s="9">
        <f>BF379*328</f>
        <v>149568</v>
      </c>
      <c r="BH379" s="9">
        <v>29</v>
      </c>
      <c r="BI379" s="9">
        <f>BH379*410</f>
        <v>11890</v>
      </c>
      <c r="BJ379" s="9">
        <v>14</v>
      </c>
      <c r="BK379" s="9">
        <f>BJ379*219</f>
        <v>3066</v>
      </c>
      <c r="BL379" s="9">
        <f t="shared" si="10"/>
        <v>17366476.4545311</v>
      </c>
      <c r="BM379" s="9">
        <f t="shared" si="11"/>
        <v>17366500</v>
      </c>
    </row>
    <row r="380" spans="1:65" x14ac:dyDescent="0.3">
      <c r="A380" t="s">
        <v>92</v>
      </c>
      <c r="B380" s="9">
        <v>135</v>
      </c>
      <c r="C380">
        <v>541401</v>
      </c>
      <c r="D380">
        <v>1</v>
      </c>
      <c r="E380">
        <v>0</v>
      </c>
      <c r="F380">
        <v>0</v>
      </c>
      <c r="G380">
        <v>0</v>
      </c>
      <c r="H380">
        <v>0</v>
      </c>
      <c r="I380" t="s">
        <v>151</v>
      </c>
      <c r="J380">
        <v>561134</v>
      </c>
      <c r="K380" t="s">
        <v>714</v>
      </c>
      <c r="L380">
        <v>561134</v>
      </c>
      <c r="M380" t="s">
        <v>714</v>
      </c>
      <c r="N380">
        <v>561134</v>
      </c>
      <c r="O380" t="s">
        <v>714</v>
      </c>
      <c r="P380">
        <v>560715</v>
      </c>
      <c r="Q380" t="s">
        <v>553</v>
      </c>
      <c r="R380" s="9">
        <v>71941.662785630979</v>
      </c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15"/>
      <c r="AR380" s="9">
        <v>1</v>
      </c>
      <c r="AS380" s="9">
        <f>AR380*30500</f>
        <v>30500</v>
      </c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>
        <f t="shared" si="10"/>
        <v>102441.66278563098</v>
      </c>
      <c r="BM380" s="9">
        <f t="shared" si="11"/>
        <v>102400</v>
      </c>
    </row>
    <row r="381" spans="1:65" x14ac:dyDescent="0.3">
      <c r="A381" t="s">
        <v>721</v>
      </c>
      <c r="B381" s="9">
        <v>990</v>
      </c>
      <c r="C381">
        <v>531081</v>
      </c>
      <c r="D381">
        <v>1</v>
      </c>
      <c r="E381">
        <v>0</v>
      </c>
      <c r="F381">
        <v>0</v>
      </c>
      <c r="G381">
        <v>0</v>
      </c>
      <c r="H381">
        <v>0</v>
      </c>
      <c r="I381" t="s">
        <v>86</v>
      </c>
      <c r="J381">
        <v>533203</v>
      </c>
      <c r="K381" t="s">
        <v>722</v>
      </c>
      <c r="L381">
        <v>533203</v>
      </c>
      <c r="M381" t="s">
        <v>722</v>
      </c>
      <c r="N381">
        <v>531057</v>
      </c>
      <c r="O381" t="s">
        <v>220</v>
      </c>
      <c r="P381">
        <v>531057</v>
      </c>
      <c r="Q381" t="s">
        <v>220</v>
      </c>
      <c r="R381" s="9">
        <v>233675.21670141269</v>
      </c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15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>
        <f t="shared" si="10"/>
        <v>233675.21670141269</v>
      </c>
      <c r="BM381" s="9">
        <f t="shared" si="11"/>
        <v>233700</v>
      </c>
    </row>
    <row r="382" spans="1:65" x14ac:dyDescent="0.3">
      <c r="A382" s="2" t="s">
        <v>723</v>
      </c>
      <c r="B382" s="9">
        <v>1326</v>
      </c>
      <c r="C382">
        <v>564621</v>
      </c>
      <c r="D382">
        <v>1</v>
      </c>
      <c r="E382">
        <v>1</v>
      </c>
      <c r="F382">
        <v>0</v>
      </c>
      <c r="G382">
        <v>0</v>
      </c>
      <c r="H382">
        <v>0</v>
      </c>
      <c r="I382" t="s">
        <v>131</v>
      </c>
      <c r="J382">
        <v>564621</v>
      </c>
      <c r="K382" t="s">
        <v>723</v>
      </c>
      <c r="L382">
        <v>564567</v>
      </c>
      <c r="M382" t="s">
        <v>523</v>
      </c>
      <c r="N382">
        <v>564567</v>
      </c>
      <c r="O382" t="s">
        <v>523</v>
      </c>
      <c r="P382">
        <v>564567</v>
      </c>
      <c r="Q382" t="s">
        <v>523</v>
      </c>
      <c r="R382" s="9">
        <v>311270.55823739292</v>
      </c>
      <c r="S382" s="9">
        <f>SUMIFS($B:$B,$J:$J,$C382)</f>
        <v>1755</v>
      </c>
      <c r="T382" s="9">
        <v>95539.667608054951</v>
      </c>
      <c r="U382" s="9">
        <v>0</v>
      </c>
      <c r="V382" s="9">
        <f>U382*768</f>
        <v>0</v>
      </c>
      <c r="W382" s="9">
        <v>6</v>
      </c>
      <c r="X382" s="9">
        <f>W382*3072</f>
        <v>18432</v>
      </c>
      <c r="Y382" s="9">
        <v>4</v>
      </c>
      <c r="Z382" s="9">
        <f>Y382*1024</f>
        <v>4096</v>
      </c>
      <c r="AA382" s="9">
        <v>1</v>
      </c>
      <c r="AB382" s="9">
        <f>AA382*256</f>
        <v>256</v>
      </c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15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>
        <f t="shared" si="10"/>
        <v>429594.22584544786</v>
      </c>
      <c r="BM382" s="9">
        <f t="shared" si="11"/>
        <v>429600</v>
      </c>
    </row>
    <row r="383" spans="1:65" x14ac:dyDescent="0.3">
      <c r="A383" s="3" t="s">
        <v>724</v>
      </c>
      <c r="B383" s="9">
        <v>3817</v>
      </c>
      <c r="C383">
        <v>586943</v>
      </c>
      <c r="D383">
        <v>1</v>
      </c>
      <c r="E383">
        <v>1</v>
      </c>
      <c r="F383">
        <v>1</v>
      </c>
      <c r="G383">
        <v>0</v>
      </c>
      <c r="H383">
        <v>0</v>
      </c>
      <c r="I383" t="s">
        <v>123</v>
      </c>
      <c r="J383">
        <v>586943</v>
      </c>
      <c r="K383" t="s">
        <v>724</v>
      </c>
      <c r="L383">
        <v>586943</v>
      </c>
      <c r="M383" t="s">
        <v>724</v>
      </c>
      <c r="N383">
        <v>586846</v>
      </c>
      <c r="O383" t="s">
        <v>129</v>
      </c>
      <c r="P383">
        <v>586846</v>
      </c>
      <c r="Q383" t="s">
        <v>129</v>
      </c>
      <c r="R383" s="9">
        <v>871577.05689374835</v>
      </c>
      <c r="S383" s="9">
        <f>SUMIFS($B:$B,$J:$J,$C383)</f>
        <v>3817</v>
      </c>
      <c r="T383" s="9">
        <v>207391.08048623751</v>
      </c>
      <c r="U383" s="9">
        <v>0</v>
      </c>
      <c r="V383" s="9">
        <f>U383*768</f>
        <v>0</v>
      </c>
      <c r="W383" s="9">
        <v>8</v>
      </c>
      <c r="X383" s="9">
        <f>W383*3072</f>
        <v>24576</v>
      </c>
      <c r="Y383" s="9">
        <v>20</v>
      </c>
      <c r="Z383" s="9">
        <f>Y383*1024</f>
        <v>20480</v>
      </c>
      <c r="AA383" s="9">
        <v>5</v>
      </c>
      <c r="AB383" s="9">
        <f>AA383*256</f>
        <v>1280</v>
      </c>
      <c r="AC383" s="9">
        <f>SUMIFS($B:$B,$L:$L,$C383)</f>
        <v>5422</v>
      </c>
      <c r="AD383" s="9">
        <v>677012.5820455543</v>
      </c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15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>
        <f t="shared" si="10"/>
        <v>1802316.71942554</v>
      </c>
      <c r="BM383" s="9">
        <f t="shared" si="11"/>
        <v>1802300</v>
      </c>
    </row>
    <row r="384" spans="1:65" x14ac:dyDescent="0.3">
      <c r="A384" t="s">
        <v>725</v>
      </c>
      <c r="B384" s="9">
        <v>98</v>
      </c>
      <c r="C384">
        <v>590371</v>
      </c>
      <c r="D384">
        <v>1</v>
      </c>
      <c r="E384">
        <v>0</v>
      </c>
      <c r="F384">
        <v>0</v>
      </c>
      <c r="G384">
        <v>0</v>
      </c>
      <c r="H384">
        <v>0</v>
      </c>
      <c r="I384" t="s">
        <v>123</v>
      </c>
      <c r="J384">
        <v>587931</v>
      </c>
      <c r="K384" t="s">
        <v>726</v>
      </c>
      <c r="L384">
        <v>586943</v>
      </c>
      <c r="M384" t="s">
        <v>724</v>
      </c>
      <c r="N384">
        <v>586846</v>
      </c>
      <c r="O384" t="s">
        <v>129</v>
      </c>
      <c r="P384">
        <v>586846</v>
      </c>
      <c r="Q384" t="s">
        <v>129</v>
      </c>
      <c r="R384" s="9">
        <v>71941.662785630979</v>
      </c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15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>
        <f t="shared" si="10"/>
        <v>71941.662785630979</v>
      </c>
      <c r="BM384" s="9">
        <f t="shared" si="11"/>
        <v>71900</v>
      </c>
    </row>
    <row r="385" spans="1:65" x14ac:dyDescent="0.3">
      <c r="A385" t="s">
        <v>727</v>
      </c>
      <c r="B385" s="9">
        <v>357</v>
      </c>
      <c r="C385">
        <v>581381</v>
      </c>
      <c r="D385">
        <v>1</v>
      </c>
      <c r="E385">
        <v>0</v>
      </c>
      <c r="F385">
        <v>0</v>
      </c>
      <c r="G385">
        <v>0</v>
      </c>
      <c r="H385">
        <v>0</v>
      </c>
      <c r="I385" t="s">
        <v>81</v>
      </c>
      <c r="J385">
        <v>581496</v>
      </c>
      <c r="K385" t="s">
        <v>619</v>
      </c>
      <c r="L385">
        <v>581496</v>
      </c>
      <c r="M385" t="s">
        <v>619</v>
      </c>
      <c r="N385">
        <v>581283</v>
      </c>
      <c r="O385" t="s">
        <v>82</v>
      </c>
      <c r="P385">
        <v>581283</v>
      </c>
      <c r="Q385" t="s">
        <v>82</v>
      </c>
      <c r="R385" s="9">
        <v>85458.685346803439</v>
      </c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15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>
        <f t="shared" si="10"/>
        <v>85458.685346803439</v>
      </c>
      <c r="BM385" s="9">
        <f t="shared" si="11"/>
        <v>85500</v>
      </c>
    </row>
    <row r="386" spans="1:65" x14ac:dyDescent="0.3">
      <c r="A386" t="s">
        <v>728</v>
      </c>
      <c r="B386" s="9">
        <v>260</v>
      </c>
      <c r="C386">
        <v>581402</v>
      </c>
      <c r="D386">
        <v>1</v>
      </c>
      <c r="E386">
        <v>0</v>
      </c>
      <c r="F386">
        <v>0</v>
      </c>
      <c r="G386">
        <v>0</v>
      </c>
      <c r="H386">
        <v>0</v>
      </c>
      <c r="I386" t="s">
        <v>81</v>
      </c>
      <c r="J386">
        <v>581976</v>
      </c>
      <c r="K386" t="s">
        <v>277</v>
      </c>
      <c r="L386">
        <v>581976</v>
      </c>
      <c r="M386" t="s">
        <v>277</v>
      </c>
      <c r="N386">
        <v>584002</v>
      </c>
      <c r="O386" t="s">
        <v>278</v>
      </c>
      <c r="P386">
        <v>584002</v>
      </c>
      <c r="Q386" t="s">
        <v>278</v>
      </c>
      <c r="R386" s="9">
        <v>71941.662785630979</v>
      </c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15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>
        <f t="shared" si="10"/>
        <v>71941.662785630979</v>
      </c>
      <c r="BM386" s="9">
        <f t="shared" si="11"/>
        <v>71900</v>
      </c>
    </row>
    <row r="387" spans="1:65" x14ac:dyDescent="0.3">
      <c r="A387" s="4" t="s">
        <v>729</v>
      </c>
      <c r="B387" s="9">
        <v>5400</v>
      </c>
      <c r="C387">
        <v>585114</v>
      </c>
      <c r="D387">
        <v>1</v>
      </c>
      <c r="E387">
        <v>1</v>
      </c>
      <c r="F387">
        <v>1</v>
      </c>
      <c r="G387">
        <v>1</v>
      </c>
      <c r="H387">
        <v>0</v>
      </c>
      <c r="I387" t="s">
        <v>135</v>
      </c>
      <c r="J387">
        <v>585114</v>
      </c>
      <c r="K387" t="s">
        <v>729</v>
      </c>
      <c r="L387">
        <v>585114</v>
      </c>
      <c r="M387" t="s">
        <v>729</v>
      </c>
      <c r="N387">
        <v>585114</v>
      </c>
      <c r="O387" t="s">
        <v>729</v>
      </c>
      <c r="P387">
        <v>585891</v>
      </c>
      <c r="Q387" t="s">
        <v>730</v>
      </c>
      <c r="R387" s="9">
        <v>1217717.1719593429</v>
      </c>
      <c r="S387" s="9">
        <f>SUMIFS($B:$B,$J:$J,$C387)</f>
        <v>5400</v>
      </c>
      <c r="T387" s="9">
        <v>293068.36573348969</v>
      </c>
      <c r="U387" s="9">
        <v>0</v>
      </c>
      <c r="V387" s="9">
        <f>U387*768</f>
        <v>0</v>
      </c>
      <c r="W387" s="9">
        <v>17</v>
      </c>
      <c r="X387" s="9">
        <f>W387*3072</f>
        <v>52224</v>
      </c>
      <c r="Y387" s="9">
        <v>19</v>
      </c>
      <c r="Z387" s="9">
        <f>Y387*1024</f>
        <v>19456</v>
      </c>
      <c r="AA387" s="9">
        <v>26</v>
      </c>
      <c r="AB387" s="9">
        <f>AA387*256</f>
        <v>6656</v>
      </c>
      <c r="AC387" s="9">
        <f>SUMIFS($B:$B,$L:$L,$C387)</f>
        <v>10496</v>
      </c>
      <c r="AD387" s="9">
        <v>1301068.4530137845</v>
      </c>
      <c r="AE387" s="9"/>
      <c r="AF387" s="9"/>
      <c r="AG387" s="9">
        <f>SUMIFS($B:$B,$N:$N,$C387)</f>
        <v>11075</v>
      </c>
      <c r="AH387" s="9">
        <v>1244108.2860090029</v>
      </c>
      <c r="AI387" s="9"/>
      <c r="AJ387" s="9"/>
      <c r="AK387" s="9"/>
      <c r="AL387" s="9"/>
      <c r="AM387" s="9"/>
      <c r="AN387" s="9"/>
      <c r="AO387" s="9"/>
      <c r="AP387" s="9"/>
      <c r="AQ387" s="15"/>
      <c r="AR387" s="9">
        <v>7</v>
      </c>
      <c r="AS387" s="9">
        <f>AR387*30500</f>
        <v>213500</v>
      </c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>
        <f t="shared" si="10"/>
        <v>4347798.2767156195</v>
      </c>
      <c r="BM387" s="9">
        <f t="shared" si="11"/>
        <v>4347800</v>
      </c>
    </row>
    <row r="388" spans="1:65" x14ac:dyDescent="0.3">
      <c r="A388" t="s">
        <v>731</v>
      </c>
      <c r="B388" s="9">
        <v>1005</v>
      </c>
      <c r="C388">
        <v>584363</v>
      </c>
      <c r="D388">
        <v>1</v>
      </c>
      <c r="E388">
        <v>0</v>
      </c>
      <c r="F388">
        <v>0</v>
      </c>
      <c r="G388">
        <v>0</v>
      </c>
      <c r="H388">
        <v>0</v>
      </c>
      <c r="I388" t="s">
        <v>81</v>
      </c>
      <c r="J388">
        <v>584568</v>
      </c>
      <c r="K388" t="s">
        <v>732</v>
      </c>
      <c r="L388">
        <v>584550</v>
      </c>
      <c r="M388" t="s">
        <v>545</v>
      </c>
      <c r="N388">
        <v>584550</v>
      </c>
      <c r="O388" t="s">
        <v>545</v>
      </c>
      <c r="P388">
        <v>584495</v>
      </c>
      <c r="Q388" t="s">
        <v>546</v>
      </c>
      <c r="R388" s="9">
        <v>237153.15369614359</v>
      </c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15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>
        <f t="shared" ref="BL388:BL451" si="12">SUMIF(R388:R388,"&lt;&gt;")+SUMIF(T388:T388,"&lt;&gt;")+SUMIF(V388:V388,"&lt;&gt;")+SUMIF(X388:X388,"&lt;&gt;")+SUMIF(Z388:Z388,"&lt;&gt;")+SUMIF(AB388:AB388,"&lt;&gt;")+SUMIF(AD388:AD388,"&lt;&gt;")+SUMIF(AF388:AF388,"&lt;&gt;")+SUMIF(AH388:AH388,"&lt;&gt;")+SUMIF(AJ388:AJ388,"&lt;&gt;")+SUMIF(AK388:AK388,"&lt;&gt;")+SUMIF(AM388:AM388,"&lt;&gt;")+SUMIF(AO388:AO388,"&lt;&gt;")+SUMIF(AQ388:AQ388,"&lt;&gt;")+SUMIF(AS388:AS388,"&lt;&gt;")+SUMIF(AU388:AU388,"&lt;&gt;")+SUMIF(AW388:AW388,"&lt;&gt;")+SUMIF(AY388:AY388,"&lt;&gt;")+SUMIF(BA388:BA388,"&lt;&gt;")+SUMIF(BC388:BC388,"&lt;&gt;")+SUMIF(BE388:BE388,"&lt;&gt;")+SUMIF(BG388:BG388,"&lt;&gt;")+SUMIF(BI388:BI388,"&lt;&gt;")+SUMIF(BK388:BK388,"&lt;&gt;")</f>
        <v>237153.15369614359</v>
      </c>
      <c r="BM388" s="9">
        <f t="shared" ref="BM388:BM451" si="13">ROUND(BL388/100,0)*100</f>
        <v>237200</v>
      </c>
    </row>
    <row r="389" spans="1:65" x14ac:dyDescent="0.3">
      <c r="A389" t="s">
        <v>731</v>
      </c>
      <c r="B389" s="9">
        <v>1542</v>
      </c>
      <c r="C389">
        <v>506320</v>
      </c>
      <c r="D389">
        <v>1</v>
      </c>
      <c r="E389">
        <v>0</v>
      </c>
      <c r="F389">
        <v>0</v>
      </c>
      <c r="G389">
        <v>0</v>
      </c>
      <c r="H389">
        <v>0</v>
      </c>
      <c r="I389" t="s">
        <v>94</v>
      </c>
      <c r="J389">
        <v>505927</v>
      </c>
      <c r="K389" t="s">
        <v>668</v>
      </c>
      <c r="L389">
        <v>505927</v>
      </c>
      <c r="M389" t="s">
        <v>668</v>
      </c>
      <c r="N389">
        <v>505927</v>
      </c>
      <c r="O389" t="s">
        <v>668</v>
      </c>
      <c r="P389">
        <v>505927</v>
      </c>
      <c r="Q389" t="s">
        <v>668</v>
      </c>
      <c r="R389" s="9">
        <v>360836.8521776438</v>
      </c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15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>
        <f t="shared" si="12"/>
        <v>360836.8521776438</v>
      </c>
      <c r="BM389" s="9">
        <f t="shared" si="13"/>
        <v>360800</v>
      </c>
    </row>
    <row r="390" spans="1:65" x14ac:dyDescent="0.3">
      <c r="A390" s="5" t="s">
        <v>116</v>
      </c>
      <c r="B390" s="9">
        <v>15037</v>
      </c>
      <c r="C390">
        <v>597180</v>
      </c>
      <c r="D390">
        <v>1</v>
      </c>
      <c r="E390">
        <v>1</v>
      </c>
      <c r="F390">
        <v>1</v>
      </c>
      <c r="G390">
        <v>1</v>
      </c>
      <c r="H390">
        <v>1</v>
      </c>
      <c r="I390" t="s">
        <v>94</v>
      </c>
      <c r="J390">
        <v>597180</v>
      </c>
      <c r="K390" t="s">
        <v>116</v>
      </c>
      <c r="L390">
        <v>597180</v>
      </c>
      <c r="M390" t="s">
        <v>116</v>
      </c>
      <c r="N390">
        <v>597180</v>
      </c>
      <c r="O390" t="s">
        <v>116</v>
      </c>
      <c r="P390">
        <v>597180</v>
      </c>
      <c r="Q390" t="s">
        <v>116</v>
      </c>
      <c r="R390" s="9">
        <v>684548.57685468043</v>
      </c>
      <c r="S390" s="9">
        <f>SUMIFS($B:$B,$J:$J,$C390)</f>
        <v>21080</v>
      </c>
      <c r="T390" s="9">
        <v>463987.1917195209</v>
      </c>
      <c r="U390" s="9">
        <v>0</v>
      </c>
      <c r="V390" s="9">
        <f>U390*768</f>
        <v>0</v>
      </c>
      <c r="W390" s="9">
        <v>68</v>
      </c>
      <c r="X390" s="9">
        <f>W390*3072</f>
        <v>208896</v>
      </c>
      <c r="Y390" s="9">
        <v>181</v>
      </c>
      <c r="Z390" s="9">
        <f>Y390*1024</f>
        <v>185344</v>
      </c>
      <c r="AA390" s="9">
        <v>79</v>
      </c>
      <c r="AB390" s="9">
        <f>AA390*256</f>
        <v>20224</v>
      </c>
      <c r="AC390" s="9">
        <f>SUMIFS($B:$B,$L:$L,$C390)</f>
        <v>24372</v>
      </c>
      <c r="AD390" s="9">
        <v>1551836.708845868</v>
      </c>
      <c r="AE390" s="9">
        <f>SUMIFS($B:$B,$P:$P,$C390)</f>
        <v>34837</v>
      </c>
      <c r="AF390" s="9">
        <v>2113135.252155724</v>
      </c>
      <c r="AG390" s="9">
        <f>SUMIFS($B:$B,$N:$N,$C390)</f>
        <v>24851</v>
      </c>
      <c r="AH390" s="9">
        <v>4282450.8157843389</v>
      </c>
      <c r="AI390" s="9">
        <f>SUMIFS($B:$B,$P:$P,$C390)</f>
        <v>34837</v>
      </c>
      <c r="AJ390" s="9">
        <v>17927669.39143436</v>
      </c>
      <c r="AK390" s="9"/>
      <c r="AL390" s="9">
        <v>4124</v>
      </c>
      <c r="AM390" s="9">
        <f>AL390*141</f>
        <v>581484</v>
      </c>
      <c r="AN390" s="9"/>
      <c r="AO390" s="9"/>
      <c r="AP390" s="9"/>
      <c r="AQ390" s="15"/>
      <c r="AR390" s="9">
        <v>57</v>
      </c>
      <c r="AS390" s="9">
        <f>AR390*30500</f>
        <v>1738500</v>
      </c>
      <c r="AT390" s="9">
        <v>224</v>
      </c>
      <c r="AU390" s="9">
        <f>AT390*2742</f>
        <v>614208</v>
      </c>
      <c r="AV390" s="9">
        <v>0</v>
      </c>
      <c r="AW390" s="9">
        <f>AV390*914</f>
        <v>0</v>
      </c>
      <c r="AX390" s="9">
        <v>1049</v>
      </c>
      <c r="AY390" s="9">
        <f>AX390*141</f>
        <v>147909</v>
      </c>
      <c r="AZ390" s="9">
        <v>1485</v>
      </c>
      <c r="BA390" s="9">
        <f>AZ390*343</f>
        <v>509355</v>
      </c>
      <c r="BB390" s="9">
        <v>533</v>
      </c>
      <c r="BC390" s="9">
        <f>BB390*109</f>
        <v>58097</v>
      </c>
      <c r="BD390" s="9">
        <v>61</v>
      </c>
      <c r="BE390" s="9">
        <f>BD390*82</f>
        <v>5002</v>
      </c>
      <c r="BF390" s="9">
        <v>706</v>
      </c>
      <c r="BG390" s="9">
        <f>BF390*328</f>
        <v>231568</v>
      </c>
      <c r="BH390" s="9">
        <v>74</v>
      </c>
      <c r="BI390" s="9">
        <f>BH390*410</f>
        <v>30340</v>
      </c>
      <c r="BJ390" s="9">
        <v>31</v>
      </c>
      <c r="BK390" s="9">
        <f>BJ390*219</f>
        <v>6789</v>
      </c>
      <c r="BL390" s="9">
        <f t="shared" si="12"/>
        <v>31361343.936794493</v>
      </c>
      <c r="BM390" s="9">
        <f t="shared" si="13"/>
        <v>31361300</v>
      </c>
    </row>
    <row r="391" spans="1:65" x14ac:dyDescent="0.3">
      <c r="A391" t="s">
        <v>733</v>
      </c>
      <c r="B391" s="9">
        <v>390</v>
      </c>
      <c r="C391">
        <v>588377</v>
      </c>
      <c r="D391">
        <v>1</v>
      </c>
      <c r="E391">
        <v>0</v>
      </c>
      <c r="F391">
        <v>0</v>
      </c>
      <c r="G391">
        <v>0</v>
      </c>
      <c r="H391">
        <v>0</v>
      </c>
      <c r="I391" t="s">
        <v>135</v>
      </c>
      <c r="J391">
        <v>588393</v>
      </c>
      <c r="K391" t="s">
        <v>438</v>
      </c>
      <c r="L391">
        <v>588393</v>
      </c>
      <c r="M391" t="s">
        <v>438</v>
      </c>
      <c r="N391">
        <v>588393</v>
      </c>
      <c r="O391" t="s">
        <v>438</v>
      </c>
      <c r="P391">
        <v>588393</v>
      </c>
      <c r="Q391" t="s">
        <v>438</v>
      </c>
      <c r="R391" s="9">
        <v>93268.442682260167</v>
      </c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15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>
        <f t="shared" si="12"/>
        <v>93268.442682260167</v>
      </c>
      <c r="BM391" s="9">
        <f t="shared" si="13"/>
        <v>93300</v>
      </c>
    </row>
    <row r="392" spans="1:65" x14ac:dyDescent="0.3">
      <c r="A392" s="3" t="s">
        <v>734</v>
      </c>
      <c r="B392" s="9">
        <v>4164</v>
      </c>
      <c r="C392">
        <v>598038</v>
      </c>
      <c r="D392">
        <v>1</v>
      </c>
      <c r="E392">
        <v>1</v>
      </c>
      <c r="F392">
        <v>1</v>
      </c>
      <c r="G392">
        <v>0</v>
      </c>
      <c r="H392">
        <v>0</v>
      </c>
      <c r="I392" t="s">
        <v>94</v>
      </c>
      <c r="J392">
        <v>598038</v>
      </c>
      <c r="K392" t="s">
        <v>734</v>
      </c>
      <c r="L392">
        <v>598038</v>
      </c>
      <c r="M392" t="s">
        <v>734</v>
      </c>
      <c r="N392">
        <v>598003</v>
      </c>
      <c r="O392" t="s">
        <v>201</v>
      </c>
      <c r="P392">
        <v>598003</v>
      </c>
      <c r="Q392" t="s">
        <v>201</v>
      </c>
      <c r="R392" s="9">
        <v>948010.92279670888</v>
      </c>
      <c r="S392" s="9">
        <f>SUMIFS($B:$B,$J:$J,$C392)</f>
        <v>6520</v>
      </c>
      <c r="T392" s="9">
        <v>353604.11452312348</v>
      </c>
      <c r="U392" s="9">
        <v>0</v>
      </c>
      <c r="V392" s="9">
        <f>U392*768</f>
        <v>0</v>
      </c>
      <c r="W392" s="9">
        <v>9</v>
      </c>
      <c r="X392" s="9">
        <f>W392*3072</f>
        <v>27648</v>
      </c>
      <c r="Y392" s="9">
        <v>24</v>
      </c>
      <c r="Z392" s="9">
        <f>Y392*1024</f>
        <v>24576</v>
      </c>
      <c r="AA392" s="9">
        <v>13</v>
      </c>
      <c r="AB392" s="9">
        <f>AA392*256</f>
        <v>3328</v>
      </c>
      <c r="AC392" s="9">
        <f>SUMIFS($B:$B,$L:$L,$C392)</f>
        <v>14122</v>
      </c>
      <c r="AD392" s="9">
        <v>1743352.8565206982</v>
      </c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15"/>
      <c r="AR392" s="9">
        <v>2</v>
      </c>
      <c r="AS392" s="9">
        <f>AR392*30500</f>
        <v>61000</v>
      </c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>
        <f t="shared" si="12"/>
        <v>3161519.8938405309</v>
      </c>
      <c r="BM392" s="9">
        <f t="shared" si="13"/>
        <v>3161500</v>
      </c>
    </row>
    <row r="393" spans="1:65" x14ac:dyDescent="0.3">
      <c r="A393" t="s">
        <v>735</v>
      </c>
      <c r="B393" s="9">
        <v>998</v>
      </c>
      <c r="C393">
        <v>598046</v>
      </c>
      <c r="D393">
        <v>1</v>
      </c>
      <c r="E393">
        <v>0</v>
      </c>
      <c r="F393">
        <v>0</v>
      </c>
      <c r="G393">
        <v>0</v>
      </c>
      <c r="H393">
        <v>0</v>
      </c>
      <c r="I393" t="s">
        <v>94</v>
      </c>
      <c r="J393">
        <v>598674</v>
      </c>
      <c r="K393" t="s">
        <v>736</v>
      </c>
      <c r="L393">
        <v>598003</v>
      </c>
      <c r="M393" t="s">
        <v>201</v>
      </c>
      <c r="N393">
        <v>598003</v>
      </c>
      <c r="O393" t="s">
        <v>201</v>
      </c>
      <c r="P393">
        <v>598003</v>
      </c>
      <c r="Q393" t="s">
        <v>201</v>
      </c>
      <c r="R393" s="9">
        <v>235530.28673323721</v>
      </c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15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>
        <f t="shared" si="12"/>
        <v>235530.28673323721</v>
      </c>
      <c r="BM393" s="9">
        <f t="shared" si="13"/>
        <v>235500</v>
      </c>
    </row>
    <row r="394" spans="1:65" x14ac:dyDescent="0.3">
      <c r="A394" t="s">
        <v>737</v>
      </c>
      <c r="B394" s="9">
        <v>91</v>
      </c>
      <c r="C394">
        <v>546755</v>
      </c>
      <c r="D394">
        <v>1</v>
      </c>
      <c r="E394">
        <v>0</v>
      </c>
      <c r="F394">
        <v>0</v>
      </c>
      <c r="G394">
        <v>0</v>
      </c>
      <c r="H394">
        <v>0</v>
      </c>
      <c r="I394" t="s">
        <v>131</v>
      </c>
      <c r="J394">
        <v>565555</v>
      </c>
      <c r="K394" t="s">
        <v>253</v>
      </c>
      <c r="L394">
        <v>565555</v>
      </c>
      <c r="M394" t="s">
        <v>253</v>
      </c>
      <c r="N394">
        <v>565555</v>
      </c>
      <c r="O394" t="s">
        <v>253</v>
      </c>
      <c r="P394">
        <v>565555</v>
      </c>
      <c r="Q394" t="s">
        <v>253</v>
      </c>
      <c r="R394" s="9">
        <v>71941.662785630979</v>
      </c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15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>
        <f t="shared" si="12"/>
        <v>71941.662785630979</v>
      </c>
      <c r="BM394" s="9">
        <f t="shared" si="13"/>
        <v>71900</v>
      </c>
    </row>
    <row r="395" spans="1:65" x14ac:dyDescent="0.3">
      <c r="A395" t="s">
        <v>738</v>
      </c>
      <c r="B395" s="9">
        <v>241</v>
      </c>
      <c r="C395">
        <v>573931</v>
      </c>
      <c r="D395">
        <v>1</v>
      </c>
      <c r="E395">
        <v>0</v>
      </c>
      <c r="F395">
        <v>0</v>
      </c>
      <c r="G395">
        <v>0</v>
      </c>
      <c r="H395">
        <v>0</v>
      </c>
      <c r="I395" t="s">
        <v>90</v>
      </c>
      <c r="J395">
        <v>574074</v>
      </c>
      <c r="K395" t="s">
        <v>739</v>
      </c>
      <c r="L395">
        <v>573990</v>
      </c>
      <c r="M395" t="s">
        <v>740</v>
      </c>
      <c r="N395">
        <v>573990</v>
      </c>
      <c r="O395" t="s">
        <v>740</v>
      </c>
      <c r="P395">
        <v>573868</v>
      </c>
      <c r="Q395" t="s">
        <v>349</v>
      </c>
      <c r="R395" s="9">
        <v>71941.662785630979</v>
      </c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15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>
        <f t="shared" si="12"/>
        <v>71941.662785630979</v>
      </c>
      <c r="BM395" s="9">
        <f t="shared" si="13"/>
        <v>71900</v>
      </c>
    </row>
    <row r="396" spans="1:65" x14ac:dyDescent="0.3">
      <c r="A396" t="s">
        <v>741</v>
      </c>
      <c r="B396" s="9">
        <v>352</v>
      </c>
      <c r="C396">
        <v>586951</v>
      </c>
      <c r="D396">
        <v>1</v>
      </c>
      <c r="E396">
        <v>0</v>
      </c>
      <c r="F396">
        <v>0</v>
      </c>
      <c r="G396">
        <v>0</v>
      </c>
      <c r="H396">
        <v>0</v>
      </c>
      <c r="I396" t="s">
        <v>123</v>
      </c>
      <c r="J396">
        <v>587711</v>
      </c>
      <c r="K396" t="s">
        <v>128</v>
      </c>
      <c r="L396">
        <v>587711</v>
      </c>
      <c r="M396" t="s">
        <v>128</v>
      </c>
      <c r="N396">
        <v>587711</v>
      </c>
      <c r="O396" t="s">
        <v>128</v>
      </c>
      <c r="P396">
        <v>586846</v>
      </c>
      <c r="Q396" t="s">
        <v>129</v>
      </c>
      <c r="R396" s="9">
        <v>84274.399045847385</v>
      </c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15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>
        <f t="shared" si="12"/>
        <v>84274.399045847385</v>
      </c>
      <c r="BM396" s="9">
        <f t="shared" si="13"/>
        <v>84300</v>
      </c>
    </row>
    <row r="397" spans="1:65" x14ac:dyDescent="0.3">
      <c r="A397" s="2" t="s">
        <v>344</v>
      </c>
      <c r="B397" s="9">
        <v>2305</v>
      </c>
      <c r="C397">
        <v>559725</v>
      </c>
      <c r="D397">
        <v>1</v>
      </c>
      <c r="E397">
        <v>1</v>
      </c>
      <c r="F397">
        <v>0</v>
      </c>
      <c r="G397">
        <v>0</v>
      </c>
      <c r="H397">
        <v>0</v>
      </c>
      <c r="I397" t="s">
        <v>151</v>
      </c>
      <c r="J397">
        <v>559725</v>
      </c>
      <c r="K397" t="s">
        <v>344</v>
      </c>
      <c r="L397">
        <v>560120</v>
      </c>
      <c r="M397" t="s">
        <v>345</v>
      </c>
      <c r="N397">
        <v>560120</v>
      </c>
      <c r="O397" t="s">
        <v>345</v>
      </c>
      <c r="P397">
        <v>559717</v>
      </c>
      <c r="Q397" t="s">
        <v>346</v>
      </c>
      <c r="R397" s="9">
        <v>534236.72206445108</v>
      </c>
      <c r="S397" s="9">
        <f>SUMIFS($B:$B,$J:$J,$C397)</f>
        <v>4110</v>
      </c>
      <c r="T397" s="9">
        <v>223260.4003752764</v>
      </c>
      <c r="U397" s="9">
        <v>0</v>
      </c>
      <c r="V397" s="9">
        <f>U397*768</f>
        <v>0</v>
      </c>
      <c r="W397" s="9">
        <v>39</v>
      </c>
      <c r="X397" s="9">
        <f>W397*3072</f>
        <v>119808</v>
      </c>
      <c r="Y397" s="9">
        <v>16</v>
      </c>
      <c r="Z397" s="9">
        <f>Y397*1024</f>
        <v>16384</v>
      </c>
      <c r="AA397" s="9">
        <v>9</v>
      </c>
      <c r="AB397" s="9">
        <f>AA397*256</f>
        <v>2304</v>
      </c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15"/>
      <c r="AR397" s="9">
        <v>1</v>
      </c>
      <c r="AS397" s="9">
        <f>AR397*30500</f>
        <v>30500</v>
      </c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>
        <f t="shared" si="12"/>
        <v>926493.12243972742</v>
      </c>
      <c r="BM397" s="9">
        <f t="shared" si="13"/>
        <v>926500</v>
      </c>
    </row>
    <row r="398" spans="1:65" x14ac:dyDescent="0.3">
      <c r="A398" s="5" t="s">
        <v>742</v>
      </c>
      <c r="B398" s="9">
        <v>24538</v>
      </c>
      <c r="C398">
        <v>584291</v>
      </c>
      <c r="D398">
        <v>1</v>
      </c>
      <c r="E398">
        <v>1</v>
      </c>
      <c r="F398">
        <v>1</v>
      </c>
      <c r="G398">
        <v>1</v>
      </c>
      <c r="H398">
        <v>1</v>
      </c>
      <c r="I398" t="s">
        <v>81</v>
      </c>
      <c r="J398">
        <v>584291</v>
      </c>
      <c r="K398" t="s">
        <v>742</v>
      </c>
      <c r="L398">
        <v>584291</v>
      </c>
      <c r="M398" t="s">
        <v>742</v>
      </c>
      <c r="N398">
        <v>584291</v>
      </c>
      <c r="O398" t="s">
        <v>742</v>
      </c>
      <c r="P398">
        <v>584291</v>
      </c>
      <c r="Q398" t="s">
        <v>742</v>
      </c>
      <c r="R398" s="9">
        <v>1082136.956762447</v>
      </c>
      <c r="S398" s="9">
        <f>SUMIFS($B:$B,$J:$J,$C398)</f>
        <v>25799</v>
      </c>
      <c r="T398" s="9">
        <v>535209.69858717371</v>
      </c>
      <c r="U398" s="9">
        <v>538</v>
      </c>
      <c r="V398" s="9">
        <f>U398*768</f>
        <v>413184</v>
      </c>
      <c r="W398" s="9">
        <v>107</v>
      </c>
      <c r="X398" s="9">
        <f>W398*3072</f>
        <v>328704</v>
      </c>
      <c r="Y398" s="9">
        <v>520</v>
      </c>
      <c r="Z398" s="9">
        <f>Y398*1024</f>
        <v>532480</v>
      </c>
      <c r="AA398" s="9">
        <v>137</v>
      </c>
      <c r="AB398" s="9">
        <f>AA398*256</f>
        <v>35072</v>
      </c>
      <c r="AC398" s="9">
        <f>SUMIFS($B:$B,$L:$L,$C398)</f>
        <v>41679</v>
      </c>
      <c r="AD398" s="9">
        <v>2619000.4035297399</v>
      </c>
      <c r="AE398" s="9">
        <f>SUMIFS($B:$B,$P:$P,$C398)</f>
        <v>59492</v>
      </c>
      <c r="AF398" s="9">
        <v>3552883.379433203</v>
      </c>
      <c r="AG398" s="9">
        <f>SUMIFS($B:$B,$N:$N,$C398)</f>
        <v>59492</v>
      </c>
      <c r="AH398" s="9">
        <v>9895584.4667295963</v>
      </c>
      <c r="AI398" s="9">
        <f>SUMIFS($B:$B,$P:$P,$C398)</f>
        <v>59492</v>
      </c>
      <c r="AJ398" s="9">
        <v>24767726.40790838</v>
      </c>
      <c r="AK398" s="9"/>
      <c r="AL398" s="9">
        <v>6665</v>
      </c>
      <c r="AM398" s="9">
        <f>AL398*141</f>
        <v>939765</v>
      </c>
      <c r="AN398" s="9"/>
      <c r="AO398" s="9"/>
      <c r="AP398" s="9"/>
      <c r="AQ398" s="15"/>
      <c r="AR398" s="9">
        <v>14</v>
      </c>
      <c r="AS398" s="9">
        <f>AR398*30500</f>
        <v>427000</v>
      </c>
      <c r="AT398" s="9">
        <v>244</v>
      </c>
      <c r="AU398" s="9">
        <f>AT398*2742</f>
        <v>669048</v>
      </c>
      <c r="AV398" s="9">
        <v>259</v>
      </c>
      <c r="AW398" s="9">
        <f>AV398*914</f>
        <v>236726</v>
      </c>
      <c r="AX398" s="9">
        <v>1755</v>
      </c>
      <c r="AY398" s="9">
        <f>AX398*141</f>
        <v>247455</v>
      </c>
      <c r="AZ398" s="9">
        <v>2352</v>
      </c>
      <c r="BA398" s="9">
        <f>AZ398*343</f>
        <v>806736</v>
      </c>
      <c r="BB398" s="9">
        <v>902</v>
      </c>
      <c r="BC398" s="9">
        <f>BB398*109</f>
        <v>98318</v>
      </c>
      <c r="BD398" s="9">
        <v>20</v>
      </c>
      <c r="BE398" s="9">
        <f>BD398*82</f>
        <v>1640</v>
      </c>
      <c r="BF398" s="9">
        <v>1157</v>
      </c>
      <c r="BG398" s="9">
        <f>BF398*328</f>
        <v>379496</v>
      </c>
      <c r="BH398" s="9">
        <v>16</v>
      </c>
      <c r="BI398" s="9">
        <f>BH398*410</f>
        <v>6560</v>
      </c>
      <c r="BJ398" s="9">
        <v>48</v>
      </c>
      <c r="BK398" s="9">
        <f>BJ398*219</f>
        <v>10512</v>
      </c>
      <c r="BL398" s="9">
        <f t="shared" si="12"/>
        <v>47585237.312950537</v>
      </c>
      <c r="BM398" s="9">
        <f t="shared" si="13"/>
        <v>47585200</v>
      </c>
    </row>
    <row r="399" spans="1:65" x14ac:dyDescent="0.3">
      <c r="A399" t="s">
        <v>743</v>
      </c>
      <c r="B399" s="9">
        <v>177</v>
      </c>
      <c r="C399">
        <v>536059</v>
      </c>
      <c r="D399">
        <v>1</v>
      </c>
      <c r="E399">
        <v>0</v>
      </c>
      <c r="F399">
        <v>0</v>
      </c>
      <c r="G399">
        <v>0</v>
      </c>
      <c r="H399">
        <v>0</v>
      </c>
      <c r="I399" t="s">
        <v>83</v>
      </c>
      <c r="J399">
        <v>544442</v>
      </c>
      <c r="K399" t="s">
        <v>663</v>
      </c>
      <c r="L399">
        <v>544256</v>
      </c>
      <c r="M399" t="s">
        <v>85</v>
      </c>
      <c r="N399">
        <v>544256</v>
      </c>
      <c r="O399" t="s">
        <v>85</v>
      </c>
      <c r="P399">
        <v>544256</v>
      </c>
      <c r="Q399" t="s">
        <v>85</v>
      </c>
      <c r="R399" s="9">
        <v>71941.662785630979</v>
      </c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15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>
        <f t="shared" si="12"/>
        <v>71941.662785630979</v>
      </c>
      <c r="BM399" s="9">
        <f t="shared" si="13"/>
        <v>71900</v>
      </c>
    </row>
    <row r="400" spans="1:65" x14ac:dyDescent="0.3">
      <c r="A400" t="s">
        <v>744</v>
      </c>
      <c r="B400" s="9">
        <v>1133</v>
      </c>
      <c r="C400">
        <v>574805</v>
      </c>
      <c r="D400">
        <v>1</v>
      </c>
      <c r="E400">
        <v>0</v>
      </c>
      <c r="F400">
        <v>0</v>
      </c>
      <c r="G400">
        <v>0</v>
      </c>
      <c r="H400">
        <v>0</v>
      </c>
      <c r="I400" t="s">
        <v>96</v>
      </c>
      <c r="J400">
        <v>575500</v>
      </c>
      <c r="K400" t="s">
        <v>701</v>
      </c>
      <c r="L400">
        <v>575500</v>
      </c>
      <c r="M400" t="s">
        <v>701</v>
      </c>
      <c r="N400">
        <v>575500</v>
      </c>
      <c r="O400" t="s">
        <v>701</v>
      </c>
      <c r="P400">
        <v>575500</v>
      </c>
      <c r="Q400" t="s">
        <v>701</v>
      </c>
      <c r="R400" s="9">
        <v>266777.19206254359</v>
      </c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15"/>
      <c r="AR400" s="9">
        <v>1</v>
      </c>
      <c r="AS400" s="9">
        <f>AR400*30500</f>
        <v>30500</v>
      </c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>
        <f t="shared" si="12"/>
        <v>297277.19206254359</v>
      </c>
      <c r="BM400" s="9">
        <f t="shared" si="13"/>
        <v>297300</v>
      </c>
    </row>
    <row r="401" spans="1:65" x14ac:dyDescent="0.3">
      <c r="A401" s="2" t="s">
        <v>745</v>
      </c>
      <c r="B401" s="9">
        <v>988</v>
      </c>
      <c r="C401">
        <v>588385</v>
      </c>
      <c r="D401">
        <v>1</v>
      </c>
      <c r="E401">
        <v>1</v>
      </c>
      <c r="F401">
        <v>0</v>
      </c>
      <c r="G401">
        <v>0</v>
      </c>
      <c r="H401">
        <v>0</v>
      </c>
      <c r="I401" t="s">
        <v>135</v>
      </c>
      <c r="J401">
        <v>588385</v>
      </c>
      <c r="K401" t="s">
        <v>745</v>
      </c>
      <c r="L401">
        <v>588491</v>
      </c>
      <c r="M401" t="s">
        <v>746</v>
      </c>
      <c r="N401">
        <v>588491</v>
      </c>
      <c r="O401" t="s">
        <v>746</v>
      </c>
      <c r="P401">
        <v>588296</v>
      </c>
      <c r="Q401" t="s">
        <v>199</v>
      </c>
      <c r="R401" s="9">
        <v>233211.3881820174</v>
      </c>
      <c r="S401" s="9">
        <f>SUMIFS($B:$B,$J:$J,$C401)</f>
        <v>988</v>
      </c>
      <c r="T401" s="9">
        <v>53840.029744177213</v>
      </c>
      <c r="U401" s="9">
        <v>0</v>
      </c>
      <c r="V401" s="9">
        <f>U401*768</f>
        <v>0</v>
      </c>
      <c r="W401" s="9">
        <v>1</v>
      </c>
      <c r="X401" s="9">
        <f>W401*3072</f>
        <v>3072</v>
      </c>
      <c r="Y401" s="9">
        <v>3</v>
      </c>
      <c r="Z401" s="9">
        <f>Y401*1024</f>
        <v>3072</v>
      </c>
      <c r="AA401" s="9">
        <v>1</v>
      </c>
      <c r="AB401" s="9">
        <f>AA401*256</f>
        <v>256</v>
      </c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15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>
        <f t="shared" si="12"/>
        <v>293451.41792619461</v>
      </c>
      <c r="BM401" s="9">
        <f t="shared" si="13"/>
        <v>293500</v>
      </c>
    </row>
    <row r="402" spans="1:65" x14ac:dyDescent="0.3">
      <c r="A402" t="s">
        <v>747</v>
      </c>
      <c r="B402" s="9">
        <v>880</v>
      </c>
      <c r="C402">
        <v>592072</v>
      </c>
      <c r="D402">
        <v>1</v>
      </c>
      <c r="E402">
        <v>0</v>
      </c>
      <c r="F402">
        <v>0</v>
      </c>
      <c r="G402">
        <v>0</v>
      </c>
      <c r="H402">
        <v>0</v>
      </c>
      <c r="I402" t="s">
        <v>135</v>
      </c>
      <c r="J402">
        <v>592102</v>
      </c>
      <c r="K402" t="s">
        <v>748</v>
      </c>
      <c r="L402">
        <v>592102</v>
      </c>
      <c r="M402" t="s">
        <v>748</v>
      </c>
      <c r="N402">
        <v>592005</v>
      </c>
      <c r="O402" t="s">
        <v>136</v>
      </c>
      <c r="P402">
        <v>592005</v>
      </c>
      <c r="Q402" t="s">
        <v>136</v>
      </c>
      <c r="R402" s="9">
        <v>208127.5865876138</v>
      </c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15"/>
      <c r="AR402" s="9">
        <v>1</v>
      </c>
      <c r="AS402" s="9">
        <f>AR402*30500</f>
        <v>30500</v>
      </c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>
        <f t="shared" si="12"/>
        <v>238627.5865876138</v>
      </c>
      <c r="BM402" s="9">
        <f t="shared" si="13"/>
        <v>238600</v>
      </c>
    </row>
    <row r="403" spans="1:65" x14ac:dyDescent="0.3">
      <c r="A403" t="s">
        <v>749</v>
      </c>
      <c r="B403" s="9">
        <v>162</v>
      </c>
      <c r="C403">
        <v>548278</v>
      </c>
      <c r="D403">
        <v>1</v>
      </c>
      <c r="E403">
        <v>0</v>
      </c>
      <c r="F403">
        <v>0</v>
      </c>
      <c r="G403">
        <v>0</v>
      </c>
      <c r="H403">
        <v>0</v>
      </c>
      <c r="I403" t="s">
        <v>123</v>
      </c>
      <c r="J403">
        <v>568414</v>
      </c>
      <c r="K403" t="s">
        <v>166</v>
      </c>
      <c r="L403">
        <v>568414</v>
      </c>
      <c r="M403" t="s">
        <v>166</v>
      </c>
      <c r="N403">
        <v>568414</v>
      </c>
      <c r="O403" t="s">
        <v>166</v>
      </c>
      <c r="P403">
        <v>568414</v>
      </c>
      <c r="Q403" t="s">
        <v>166</v>
      </c>
      <c r="R403" s="9">
        <v>71941.662785630979</v>
      </c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15"/>
      <c r="AR403" s="9">
        <v>1</v>
      </c>
      <c r="AS403" s="9">
        <f>AR403*30500</f>
        <v>30500</v>
      </c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>
        <f t="shared" si="12"/>
        <v>102441.66278563098</v>
      </c>
      <c r="BM403" s="9">
        <f t="shared" si="13"/>
        <v>102400</v>
      </c>
    </row>
    <row r="404" spans="1:65" x14ac:dyDescent="0.3">
      <c r="A404" t="s">
        <v>750</v>
      </c>
      <c r="B404" s="9">
        <v>157</v>
      </c>
      <c r="C404">
        <v>595349</v>
      </c>
      <c r="D404">
        <v>1</v>
      </c>
      <c r="E404">
        <v>0</v>
      </c>
      <c r="F404">
        <v>0</v>
      </c>
      <c r="G404">
        <v>0</v>
      </c>
      <c r="H404">
        <v>0</v>
      </c>
      <c r="I404" t="s">
        <v>123</v>
      </c>
      <c r="J404">
        <v>597007</v>
      </c>
      <c r="K404" t="s">
        <v>172</v>
      </c>
      <c r="L404">
        <v>597007</v>
      </c>
      <c r="M404" t="s">
        <v>172</v>
      </c>
      <c r="N404">
        <v>597007</v>
      </c>
      <c r="O404" t="s">
        <v>172</v>
      </c>
      <c r="P404">
        <v>597007</v>
      </c>
      <c r="Q404" t="s">
        <v>172</v>
      </c>
      <c r="R404" s="9">
        <v>71941.662785630979</v>
      </c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15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>
        <f t="shared" si="12"/>
        <v>71941.662785630979</v>
      </c>
      <c r="BM404" s="9">
        <f t="shared" si="13"/>
        <v>71900</v>
      </c>
    </row>
    <row r="405" spans="1:65" x14ac:dyDescent="0.3">
      <c r="A405" t="s">
        <v>751</v>
      </c>
      <c r="B405" s="9">
        <v>213</v>
      </c>
      <c r="C405">
        <v>595357</v>
      </c>
      <c r="D405">
        <v>1</v>
      </c>
      <c r="E405">
        <v>0</v>
      </c>
      <c r="F405">
        <v>0</v>
      </c>
      <c r="G405">
        <v>0</v>
      </c>
      <c r="H405">
        <v>0</v>
      </c>
      <c r="I405" t="s">
        <v>123</v>
      </c>
      <c r="J405">
        <v>596345</v>
      </c>
      <c r="K405" t="s">
        <v>752</v>
      </c>
      <c r="L405">
        <v>596973</v>
      </c>
      <c r="M405" t="s">
        <v>753</v>
      </c>
      <c r="N405">
        <v>596973</v>
      </c>
      <c r="O405" t="s">
        <v>753</v>
      </c>
      <c r="P405">
        <v>597007</v>
      </c>
      <c r="Q405" t="s">
        <v>172</v>
      </c>
      <c r="R405" s="9">
        <v>71941.662785630979</v>
      </c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15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>
        <f t="shared" si="12"/>
        <v>71941.662785630979</v>
      </c>
      <c r="BM405" s="9">
        <f t="shared" si="13"/>
        <v>71900</v>
      </c>
    </row>
    <row r="406" spans="1:65" x14ac:dyDescent="0.3">
      <c r="A406" t="s">
        <v>751</v>
      </c>
      <c r="B406" s="9">
        <v>1822</v>
      </c>
      <c r="C406">
        <v>584371</v>
      </c>
      <c r="D406">
        <v>1</v>
      </c>
      <c r="E406">
        <v>0</v>
      </c>
      <c r="F406">
        <v>0</v>
      </c>
      <c r="G406">
        <v>0</v>
      </c>
      <c r="H406">
        <v>0</v>
      </c>
      <c r="I406" t="s">
        <v>81</v>
      </c>
      <c r="J406">
        <v>584649</v>
      </c>
      <c r="K406" t="s">
        <v>217</v>
      </c>
      <c r="L406">
        <v>584649</v>
      </c>
      <c r="M406" t="s">
        <v>217</v>
      </c>
      <c r="N406">
        <v>584649</v>
      </c>
      <c r="O406" t="s">
        <v>217</v>
      </c>
      <c r="P406">
        <v>584649</v>
      </c>
      <c r="Q406" t="s">
        <v>217</v>
      </c>
      <c r="R406" s="9">
        <v>424759.27738720301</v>
      </c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15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>
        <f t="shared" si="12"/>
        <v>424759.27738720301</v>
      </c>
      <c r="BM406" s="9">
        <f t="shared" si="13"/>
        <v>424800</v>
      </c>
    </row>
    <row r="407" spans="1:65" x14ac:dyDescent="0.3">
      <c r="A407" t="s">
        <v>751</v>
      </c>
      <c r="B407" s="9">
        <v>656</v>
      </c>
      <c r="C407">
        <v>564869</v>
      </c>
      <c r="D407">
        <v>1</v>
      </c>
      <c r="E407">
        <v>0</v>
      </c>
      <c r="F407">
        <v>0</v>
      </c>
      <c r="G407">
        <v>0</v>
      </c>
      <c r="H407">
        <v>0</v>
      </c>
      <c r="I407" t="s">
        <v>86</v>
      </c>
      <c r="J407">
        <v>538728</v>
      </c>
      <c r="K407" t="s">
        <v>141</v>
      </c>
      <c r="L407">
        <v>538728</v>
      </c>
      <c r="M407" t="s">
        <v>141</v>
      </c>
      <c r="N407">
        <v>538728</v>
      </c>
      <c r="O407" t="s">
        <v>141</v>
      </c>
      <c r="P407">
        <v>538728</v>
      </c>
      <c r="Q407" t="s">
        <v>141</v>
      </c>
      <c r="R407" s="9">
        <v>155853.05162251249</v>
      </c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15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>
        <f t="shared" si="12"/>
        <v>155853.05162251249</v>
      </c>
      <c r="BM407" s="9">
        <f t="shared" si="13"/>
        <v>155900</v>
      </c>
    </row>
    <row r="408" spans="1:65" x14ac:dyDescent="0.3">
      <c r="A408" t="s">
        <v>751</v>
      </c>
      <c r="B408" s="9">
        <v>64</v>
      </c>
      <c r="C408">
        <v>530018</v>
      </c>
      <c r="D408">
        <v>1</v>
      </c>
      <c r="E408">
        <v>0</v>
      </c>
      <c r="F408">
        <v>0</v>
      </c>
      <c r="G408">
        <v>0</v>
      </c>
      <c r="H408">
        <v>0</v>
      </c>
      <c r="I408" t="s">
        <v>83</v>
      </c>
      <c r="J408">
        <v>551350</v>
      </c>
      <c r="K408" t="s">
        <v>754</v>
      </c>
      <c r="L408">
        <v>550850</v>
      </c>
      <c r="M408" t="s">
        <v>275</v>
      </c>
      <c r="N408">
        <v>550850</v>
      </c>
      <c r="O408" t="s">
        <v>275</v>
      </c>
      <c r="P408">
        <v>550850</v>
      </c>
      <c r="Q408" t="s">
        <v>275</v>
      </c>
      <c r="R408" s="9">
        <v>71941.662785630979</v>
      </c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15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>
        <f t="shared" si="12"/>
        <v>71941.662785630979</v>
      </c>
      <c r="BM408" s="9">
        <f t="shared" si="13"/>
        <v>71900</v>
      </c>
    </row>
    <row r="409" spans="1:65" x14ac:dyDescent="0.3">
      <c r="A409" t="s">
        <v>755</v>
      </c>
      <c r="B409" s="9">
        <v>280</v>
      </c>
      <c r="C409">
        <v>595365</v>
      </c>
      <c r="D409">
        <v>1</v>
      </c>
      <c r="E409">
        <v>0</v>
      </c>
      <c r="F409">
        <v>0</v>
      </c>
      <c r="G409">
        <v>0</v>
      </c>
      <c r="H409">
        <v>0</v>
      </c>
      <c r="I409" t="s">
        <v>123</v>
      </c>
      <c r="J409">
        <v>596256</v>
      </c>
      <c r="K409" t="s">
        <v>756</v>
      </c>
      <c r="L409">
        <v>595209</v>
      </c>
      <c r="M409" t="s">
        <v>480</v>
      </c>
      <c r="N409">
        <v>595209</v>
      </c>
      <c r="O409" t="s">
        <v>480</v>
      </c>
      <c r="P409">
        <v>595209</v>
      </c>
      <c r="Q409" t="s">
        <v>480</v>
      </c>
      <c r="R409" s="9">
        <v>71941.662785630979</v>
      </c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15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>
        <f t="shared" si="12"/>
        <v>71941.662785630979</v>
      </c>
      <c r="BM409" s="9">
        <f t="shared" si="13"/>
        <v>71900</v>
      </c>
    </row>
    <row r="410" spans="1:65" x14ac:dyDescent="0.3">
      <c r="A410" t="s">
        <v>757</v>
      </c>
      <c r="B410" s="9">
        <v>399</v>
      </c>
      <c r="C410">
        <v>582891</v>
      </c>
      <c r="D410">
        <v>1</v>
      </c>
      <c r="E410">
        <v>0</v>
      </c>
      <c r="F410">
        <v>0</v>
      </c>
      <c r="G410">
        <v>0</v>
      </c>
      <c r="H410">
        <v>0</v>
      </c>
      <c r="I410" t="s">
        <v>81</v>
      </c>
      <c r="J410">
        <v>584002</v>
      </c>
      <c r="K410" t="s">
        <v>278</v>
      </c>
      <c r="L410">
        <v>584002</v>
      </c>
      <c r="M410" t="s">
        <v>278</v>
      </c>
      <c r="N410">
        <v>584002</v>
      </c>
      <c r="O410" t="s">
        <v>278</v>
      </c>
      <c r="P410">
        <v>584002</v>
      </c>
      <c r="Q410" t="s">
        <v>278</v>
      </c>
      <c r="R410" s="9">
        <v>95396.450559367935</v>
      </c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15"/>
      <c r="AR410" s="9">
        <v>1</v>
      </c>
      <c r="AS410" s="9">
        <f>AR410*30500</f>
        <v>30500</v>
      </c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>
        <f t="shared" si="12"/>
        <v>125896.45055936794</v>
      </c>
      <c r="BM410" s="9">
        <f t="shared" si="13"/>
        <v>125900</v>
      </c>
    </row>
    <row r="411" spans="1:65" x14ac:dyDescent="0.3">
      <c r="A411" t="s">
        <v>757</v>
      </c>
      <c r="B411" s="9">
        <v>1144</v>
      </c>
      <c r="C411">
        <v>581429</v>
      </c>
      <c r="D411">
        <v>1</v>
      </c>
      <c r="E411">
        <v>0</v>
      </c>
      <c r="F411">
        <v>0</v>
      </c>
      <c r="G411">
        <v>0</v>
      </c>
      <c r="H411">
        <v>0</v>
      </c>
      <c r="I411" t="s">
        <v>81</v>
      </c>
      <c r="J411">
        <v>582824</v>
      </c>
      <c r="K411" t="s">
        <v>145</v>
      </c>
      <c r="L411">
        <v>581682</v>
      </c>
      <c r="M411" t="s">
        <v>758</v>
      </c>
      <c r="N411">
        <v>583952</v>
      </c>
      <c r="O411" t="s">
        <v>146</v>
      </c>
      <c r="P411">
        <v>583952</v>
      </c>
      <c r="Q411" t="s">
        <v>146</v>
      </c>
      <c r="R411" s="9">
        <v>269318.58542760613</v>
      </c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15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>
        <f t="shared" si="12"/>
        <v>269318.58542760613</v>
      </c>
      <c r="BM411" s="9">
        <f t="shared" si="13"/>
        <v>269300</v>
      </c>
    </row>
    <row r="412" spans="1:65" x14ac:dyDescent="0.3">
      <c r="A412" t="s">
        <v>757</v>
      </c>
      <c r="B412" s="9">
        <v>324</v>
      </c>
      <c r="C412">
        <v>577871</v>
      </c>
      <c r="D412">
        <v>1</v>
      </c>
      <c r="E412">
        <v>0</v>
      </c>
      <c r="F412">
        <v>0</v>
      </c>
      <c r="G412">
        <v>0</v>
      </c>
      <c r="H412">
        <v>0</v>
      </c>
      <c r="I412" t="s">
        <v>96</v>
      </c>
      <c r="J412">
        <v>578193</v>
      </c>
      <c r="K412" t="s">
        <v>272</v>
      </c>
      <c r="L412">
        <v>578193</v>
      </c>
      <c r="M412" t="s">
        <v>272</v>
      </c>
      <c r="N412">
        <v>578193</v>
      </c>
      <c r="O412" t="s">
        <v>272</v>
      </c>
      <c r="P412">
        <v>578444</v>
      </c>
      <c r="Q412" t="s">
        <v>273</v>
      </c>
      <c r="R412" s="9">
        <v>77637.422589392256</v>
      </c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15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>
        <f t="shared" si="12"/>
        <v>77637.422589392256</v>
      </c>
      <c r="BM412" s="9">
        <f t="shared" si="13"/>
        <v>77600</v>
      </c>
    </row>
    <row r="413" spans="1:65" x14ac:dyDescent="0.3">
      <c r="A413" t="s">
        <v>757</v>
      </c>
      <c r="B413" s="9">
        <v>396</v>
      </c>
      <c r="C413">
        <v>559733</v>
      </c>
      <c r="D413">
        <v>1</v>
      </c>
      <c r="E413">
        <v>0</v>
      </c>
      <c r="F413">
        <v>0</v>
      </c>
      <c r="G413">
        <v>0</v>
      </c>
      <c r="H413">
        <v>0</v>
      </c>
      <c r="I413" t="s">
        <v>151</v>
      </c>
      <c r="J413">
        <v>559725</v>
      </c>
      <c r="K413" t="s">
        <v>344</v>
      </c>
      <c r="L413">
        <v>559717</v>
      </c>
      <c r="M413" t="s">
        <v>346</v>
      </c>
      <c r="N413">
        <v>559717</v>
      </c>
      <c r="O413" t="s">
        <v>346</v>
      </c>
      <c r="P413">
        <v>559717</v>
      </c>
      <c r="Q413" t="s">
        <v>346</v>
      </c>
      <c r="R413" s="9">
        <v>94687.20468152166</v>
      </c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15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>
        <f t="shared" si="12"/>
        <v>94687.20468152166</v>
      </c>
      <c r="BM413" s="9">
        <f t="shared" si="13"/>
        <v>94700</v>
      </c>
    </row>
    <row r="414" spans="1:65" x14ac:dyDescent="0.3">
      <c r="A414" t="s">
        <v>757</v>
      </c>
      <c r="B414" s="9">
        <v>134</v>
      </c>
      <c r="C414">
        <v>549070</v>
      </c>
      <c r="D414">
        <v>1</v>
      </c>
      <c r="E414">
        <v>0</v>
      </c>
      <c r="F414">
        <v>0</v>
      </c>
      <c r="G414">
        <v>0</v>
      </c>
      <c r="H414">
        <v>0</v>
      </c>
      <c r="I414" t="s">
        <v>90</v>
      </c>
      <c r="J414">
        <v>572659</v>
      </c>
      <c r="K414" t="s">
        <v>158</v>
      </c>
      <c r="L414">
        <v>572659</v>
      </c>
      <c r="M414" t="s">
        <v>158</v>
      </c>
      <c r="N414">
        <v>572659</v>
      </c>
      <c r="O414" t="s">
        <v>158</v>
      </c>
      <c r="P414">
        <v>572659</v>
      </c>
      <c r="Q414" t="s">
        <v>158</v>
      </c>
      <c r="R414" s="9">
        <v>71941.662785630979</v>
      </c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15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>
        <f t="shared" si="12"/>
        <v>71941.662785630979</v>
      </c>
      <c r="BM414" s="9">
        <f t="shared" si="13"/>
        <v>71900</v>
      </c>
    </row>
    <row r="415" spans="1:65" x14ac:dyDescent="0.3">
      <c r="A415" t="s">
        <v>757</v>
      </c>
      <c r="B415" s="9">
        <v>439</v>
      </c>
      <c r="C415">
        <v>535567</v>
      </c>
      <c r="D415">
        <v>1</v>
      </c>
      <c r="E415">
        <v>0</v>
      </c>
      <c r="F415">
        <v>0</v>
      </c>
      <c r="G415">
        <v>0</v>
      </c>
      <c r="H415">
        <v>0</v>
      </c>
      <c r="I415" t="s">
        <v>86</v>
      </c>
      <c r="J415">
        <v>536326</v>
      </c>
      <c r="K415" t="s">
        <v>372</v>
      </c>
      <c r="L415">
        <v>536326</v>
      </c>
      <c r="M415" t="s">
        <v>372</v>
      </c>
      <c r="N415">
        <v>536326</v>
      </c>
      <c r="O415" t="s">
        <v>372</v>
      </c>
      <c r="P415">
        <v>536326</v>
      </c>
      <c r="Q415" t="s">
        <v>372</v>
      </c>
      <c r="R415" s="9">
        <v>104844.6355992231</v>
      </c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15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>
        <f t="shared" si="12"/>
        <v>104844.6355992231</v>
      </c>
      <c r="BM415" s="9">
        <f t="shared" si="13"/>
        <v>104800</v>
      </c>
    </row>
    <row r="416" spans="1:65" x14ac:dyDescent="0.3">
      <c r="A416" t="s">
        <v>757</v>
      </c>
      <c r="B416" s="9">
        <v>128</v>
      </c>
      <c r="C416">
        <v>507733</v>
      </c>
      <c r="D416">
        <v>1</v>
      </c>
      <c r="E416">
        <v>0</v>
      </c>
      <c r="F416">
        <v>0</v>
      </c>
      <c r="G416">
        <v>0</v>
      </c>
      <c r="H416">
        <v>0</v>
      </c>
      <c r="I416" t="s">
        <v>83</v>
      </c>
      <c r="J416">
        <v>546151</v>
      </c>
      <c r="K416" t="s">
        <v>759</v>
      </c>
      <c r="L416">
        <v>545881</v>
      </c>
      <c r="M416" t="s">
        <v>238</v>
      </c>
      <c r="N416">
        <v>545881</v>
      </c>
      <c r="O416" t="s">
        <v>238</v>
      </c>
      <c r="P416">
        <v>545881</v>
      </c>
      <c r="Q416" t="s">
        <v>238</v>
      </c>
      <c r="R416" s="9">
        <v>71941.662785630979</v>
      </c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15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>
        <f t="shared" si="12"/>
        <v>71941.662785630979</v>
      </c>
      <c r="BM416" s="9">
        <f t="shared" si="13"/>
        <v>71900</v>
      </c>
    </row>
    <row r="417" spans="1:65" x14ac:dyDescent="0.3">
      <c r="A417" t="s">
        <v>760</v>
      </c>
      <c r="B417" s="9">
        <v>123</v>
      </c>
      <c r="C417">
        <v>572250</v>
      </c>
      <c r="D417">
        <v>1</v>
      </c>
      <c r="E417">
        <v>0</v>
      </c>
      <c r="F417">
        <v>0</v>
      </c>
      <c r="G417">
        <v>0</v>
      </c>
      <c r="H417">
        <v>0</v>
      </c>
      <c r="I417" t="s">
        <v>96</v>
      </c>
      <c r="J417">
        <v>578193</v>
      </c>
      <c r="K417" t="s">
        <v>272</v>
      </c>
      <c r="L417">
        <v>578193</v>
      </c>
      <c r="M417" t="s">
        <v>272</v>
      </c>
      <c r="N417">
        <v>578193</v>
      </c>
      <c r="O417" t="s">
        <v>272</v>
      </c>
      <c r="P417">
        <v>578444</v>
      </c>
      <c r="Q417" t="s">
        <v>273</v>
      </c>
      <c r="R417" s="9">
        <v>71941.662785630979</v>
      </c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15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>
        <f t="shared" si="12"/>
        <v>71941.662785630979</v>
      </c>
      <c r="BM417" s="9">
        <f t="shared" si="13"/>
        <v>71900</v>
      </c>
    </row>
    <row r="418" spans="1:65" x14ac:dyDescent="0.3">
      <c r="A418" t="s">
        <v>761</v>
      </c>
      <c r="B418" s="9">
        <v>140</v>
      </c>
      <c r="C418">
        <v>577898</v>
      </c>
      <c r="D418">
        <v>1</v>
      </c>
      <c r="E418">
        <v>0</v>
      </c>
      <c r="F418">
        <v>0</v>
      </c>
      <c r="G418">
        <v>0</v>
      </c>
      <c r="H418">
        <v>0</v>
      </c>
      <c r="I418" t="s">
        <v>96</v>
      </c>
      <c r="J418">
        <v>578576</v>
      </c>
      <c r="K418" t="s">
        <v>580</v>
      </c>
      <c r="L418">
        <v>578576</v>
      </c>
      <c r="M418" t="s">
        <v>580</v>
      </c>
      <c r="N418">
        <v>578576</v>
      </c>
      <c r="O418" t="s">
        <v>580</v>
      </c>
      <c r="P418">
        <v>578576</v>
      </c>
      <c r="Q418" t="s">
        <v>580</v>
      </c>
      <c r="R418" s="9">
        <v>71941.662785630979</v>
      </c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15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>
        <f t="shared" si="12"/>
        <v>71941.662785630979</v>
      </c>
      <c r="BM418" s="9">
        <f t="shared" si="13"/>
        <v>71900</v>
      </c>
    </row>
    <row r="419" spans="1:65" x14ac:dyDescent="0.3">
      <c r="A419" t="s">
        <v>762</v>
      </c>
      <c r="B419" s="9">
        <v>256</v>
      </c>
      <c r="C419">
        <v>552135</v>
      </c>
      <c r="D419">
        <v>1</v>
      </c>
      <c r="E419">
        <v>0</v>
      </c>
      <c r="F419">
        <v>0</v>
      </c>
      <c r="G419">
        <v>0</v>
      </c>
      <c r="H419">
        <v>0</v>
      </c>
      <c r="I419" t="s">
        <v>83</v>
      </c>
      <c r="J419">
        <v>552054</v>
      </c>
      <c r="K419" t="s">
        <v>254</v>
      </c>
      <c r="L419">
        <v>552054</v>
      </c>
      <c r="M419" t="s">
        <v>254</v>
      </c>
      <c r="N419">
        <v>552054</v>
      </c>
      <c r="O419" t="s">
        <v>254</v>
      </c>
      <c r="P419">
        <v>552046</v>
      </c>
      <c r="Q419" t="s">
        <v>174</v>
      </c>
      <c r="R419" s="9">
        <v>71941.662785630979</v>
      </c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15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>
        <f t="shared" si="12"/>
        <v>71941.662785630979</v>
      </c>
      <c r="BM419" s="9">
        <f t="shared" si="13"/>
        <v>71900</v>
      </c>
    </row>
    <row r="420" spans="1:65" x14ac:dyDescent="0.3">
      <c r="A420" s="4" t="s">
        <v>762</v>
      </c>
      <c r="B420" s="9">
        <v>3577</v>
      </c>
      <c r="C420">
        <v>540013</v>
      </c>
      <c r="D420">
        <v>1</v>
      </c>
      <c r="E420">
        <v>1</v>
      </c>
      <c r="F420">
        <v>1</v>
      </c>
      <c r="G420">
        <v>1</v>
      </c>
      <c r="H420">
        <v>0</v>
      </c>
      <c r="I420" t="s">
        <v>86</v>
      </c>
      <c r="J420">
        <v>540013</v>
      </c>
      <c r="K420" t="s">
        <v>762</v>
      </c>
      <c r="L420">
        <v>540013</v>
      </c>
      <c r="M420" t="s">
        <v>762</v>
      </c>
      <c r="N420">
        <v>540013</v>
      </c>
      <c r="O420" t="s">
        <v>762</v>
      </c>
      <c r="P420">
        <v>539911</v>
      </c>
      <c r="Q420" t="s">
        <v>352</v>
      </c>
      <c r="R420" s="9">
        <v>818512.48805366608</v>
      </c>
      <c r="S420" s="9">
        <f>SUMIFS($B:$B,$J:$J,$C420)</f>
        <v>6114</v>
      </c>
      <c r="T420" s="9">
        <v>331667.23996528023</v>
      </c>
      <c r="U420" s="9">
        <v>0</v>
      </c>
      <c r="V420" s="9">
        <f>U420*768</f>
        <v>0</v>
      </c>
      <c r="W420" s="9">
        <v>32</v>
      </c>
      <c r="X420" s="9">
        <f>W420*3072</f>
        <v>98304</v>
      </c>
      <c r="Y420" s="9">
        <v>23</v>
      </c>
      <c r="Z420" s="9">
        <f>Y420*1024</f>
        <v>23552</v>
      </c>
      <c r="AA420" s="9">
        <v>7</v>
      </c>
      <c r="AB420" s="9">
        <f>AA420*256</f>
        <v>1792</v>
      </c>
      <c r="AC420" s="9">
        <f>SUMIFS($B:$B,$L:$L,$C420)</f>
        <v>6910</v>
      </c>
      <c r="AD420" s="9">
        <v>860739.03802196076</v>
      </c>
      <c r="AE420" s="9"/>
      <c r="AF420" s="9"/>
      <c r="AG420" s="9">
        <f>SUMIFS($B:$B,$N:$N,$C420)</f>
        <v>6910</v>
      </c>
      <c r="AH420" s="9">
        <v>779211.50648294017</v>
      </c>
      <c r="AI420" s="9"/>
      <c r="AJ420" s="9"/>
      <c r="AK420" s="9"/>
      <c r="AL420" s="9"/>
      <c r="AM420" s="9"/>
      <c r="AN420" s="9"/>
      <c r="AO420" s="9"/>
      <c r="AP420" s="9"/>
      <c r="AQ420" s="15"/>
      <c r="AR420" s="9">
        <v>1</v>
      </c>
      <c r="AS420" s="9">
        <f>AR420*30500</f>
        <v>30500</v>
      </c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>
        <f t="shared" si="12"/>
        <v>2944278.2725238474</v>
      </c>
      <c r="BM420" s="9">
        <f t="shared" si="13"/>
        <v>2944300</v>
      </c>
    </row>
    <row r="421" spans="1:65" x14ac:dyDescent="0.3">
      <c r="A421" t="s">
        <v>762</v>
      </c>
      <c r="B421" s="9">
        <v>1485</v>
      </c>
      <c r="C421">
        <v>538744</v>
      </c>
      <c r="D421">
        <v>1</v>
      </c>
      <c r="E421">
        <v>0</v>
      </c>
      <c r="F421">
        <v>0</v>
      </c>
      <c r="G421">
        <v>0</v>
      </c>
      <c r="H421">
        <v>0</v>
      </c>
      <c r="I421" t="s">
        <v>135</v>
      </c>
      <c r="J421">
        <v>585068</v>
      </c>
      <c r="K421" t="s">
        <v>515</v>
      </c>
      <c r="L421">
        <v>585068</v>
      </c>
      <c r="M421" t="s">
        <v>515</v>
      </c>
      <c r="N421">
        <v>585068</v>
      </c>
      <c r="O421" t="s">
        <v>515</v>
      </c>
      <c r="P421">
        <v>585068</v>
      </c>
      <c r="Q421" t="s">
        <v>515</v>
      </c>
      <c r="R421" s="9">
        <v>347779.28775883809</v>
      </c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15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>
        <f t="shared" si="12"/>
        <v>347779.28775883809</v>
      </c>
      <c r="BM421" s="9">
        <f t="shared" si="13"/>
        <v>347800</v>
      </c>
    </row>
    <row r="422" spans="1:65" x14ac:dyDescent="0.3">
      <c r="A422" t="s">
        <v>763</v>
      </c>
      <c r="B422" s="9">
        <v>689</v>
      </c>
      <c r="C422">
        <v>590380</v>
      </c>
      <c r="D422">
        <v>1</v>
      </c>
      <c r="E422">
        <v>0</v>
      </c>
      <c r="F422">
        <v>0</v>
      </c>
      <c r="G422">
        <v>0</v>
      </c>
      <c r="H422">
        <v>0</v>
      </c>
      <c r="I422" t="s">
        <v>123</v>
      </c>
      <c r="J422">
        <v>591211</v>
      </c>
      <c r="K422" t="s">
        <v>764</v>
      </c>
      <c r="L422">
        <v>591211</v>
      </c>
      <c r="M422" t="s">
        <v>764</v>
      </c>
      <c r="N422">
        <v>591211</v>
      </c>
      <c r="O422" t="s">
        <v>764</v>
      </c>
      <c r="P422">
        <v>591211</v>
      </c>
      <c r="Q422" t="s">
        <v>764</v>
      </c>
      <c r="R422" s="9">
        <v>163576.7702340406</v>
      </c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15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>
        <f t="shared" si="12"/>
        <v>163576.7702340406</v>
      </c>
      <c r="BM422" s="9">
        <f t="shared" si="13"/>
        <v>163600</v>
      </c>
    </row>
    <row r="423" spans="1:65" x14ac:dyDescent="0.3">
      <c r="A423" t="s">
        <v>765</v>
      </c>
      <c r="B423" s="9">
        <v>1443</v>
      </c>
      <c r="C423">
        <v>563013</v>
      </c>
      <c r="D423">
        <v>1</v>
      </c>
      <c r="E423">
        <v>0</v>
      </c>
      <c r="F423">
        <v>0</v>
      </c>
      <c r="G423">
        <v>0</v>
      </c>
      <c r="H423">
        <v>0</v>
      </c>
      <c r="I423" t="s">
        <v>131</v>
      </c>
      <c r="J423">
        <v>562971</v>
      </c>
      <c r="K423" t="s">
        <v>384</v>
      </c>
      <c r="L423">
        <v>562971</v>
      </c>
      <c r="M423" t="s">
        <v>384</v>
      </c>
      <c r="N423">
        <v>562971</v>
      </c>
      <c r="O423" t="s">
        <v>384</v>
      </c>
      <c r="P423">
        <v>562971</v>
      </c>
      <c r="Q423" t="s">
        <v>384</v>
      </c>
      <c r="R423" s="9">
        <v>338147.78813215508</v>
      </c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15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>
        <f t="shared" si="12"/>
        <v>338147.78813215508</v>
      </c>
      <c r="BM423" s="9">
        <f t="shared" si="13"/>
        <v>338100</v>
      </c>
    </row>
    <row r="424" spans="1:65" x14ac:dyDescent="0.3">
      <c r="A424" s="3" t="s">
        <v>765</v>
      </c>
      <c r="B424" s="9">
        <v>1080</v>
      </c>
      <c r="C424">
        <v>535583</v>
      </c>
      <c r="D424">
        <v>1</v>
      </c>
      <c r="E424">
        <v>0</v>
      </c>
      <c r="F424">
        <v>1</v>
      </c>
      <c r="G424">
        <v>0</v>
      </c>
      <c r="H424">
        <v>0</v>
      </c>
      <c r="I424" t="s">
        <v>86</v>
      </c>
      <c r="J424">
        <v>535419</v>
      </c>
      <c r="K424" t="s">
        <v>170</v>
      </c>
      <c r="L424">
        <v>535583</v>
      </c>
      <c r="M424" t="s">
        <v>765</v>
      </c>
      <c r="N424">
        <v>535419</v>
      </c>
      <c r="O424" t="s">
        <v>170</v>
      </c>
      <c r="P424">
        <v>535419</v>
      </c>
      <c r="Q424" t="s">
        <v>170</v>
      </c>
      <c r="R424" s="9">
        <v>254522.6095499167</v>
      </c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>
        <f>SUMIFS($B:$B,$L:$L,$C424)</f>
        <v>3020</v>
      </c>
      <c r="AD424" s="9">
        <v>378883.39463849267</v>
      </c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15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>
        <f t="shared" si="12"/>
        <v>633406.00418840931</v>
      </c>
      <c r="BM424" s="9">
        <f t="shared" si="13"/>
        <v>633400</v>
      </c>
    </row>
    <row r="425" spans="1:65" x14ac:dyDescent="0.3">
      <c r="A425" s="2" t="s">
        <v>766</v>
      </c>
      <c r="B425" s="9">
        <v>1715</v>
      </c>
      <c r="C425">
        <v>592081</v>
      </c>
      <c r="D425">
        <v>1</v>
      </c>
      <c r="E425">
        <v>1</v>
      </c>
      <c r="F425">
        <v>0</v>
      </c>
      <c r="G425">
        <v>0</v>
      </c>
      <c r="H425">
        <v>0</v>
      </c>
      <c r="I425" t="s">
        <v>135</v>
      </c>
      <c r="J425">
        <v>592081</v>
      </c>
      <c r="K425" t="s">
        <v>766</v>
      </c>
      <c r="L425">
        <v>592030</v>
      </c>
      <c r="M425" t="s">
        <v>390</v>
      </c>
      <c r="N425">
        <v>592005</v>
      </c>
      <c r="O425" t="s">
        <v>136</v>
      </c>
      <c r="P425">
        <v>592005</v>
      </c>
      <c r="Q425" t="s">
        <v>136</v>
      </c>
      <c r="R425" s="9">
        <v>400373.81692305353</v>
      </c>
      <c r="S425" s="9">
        <f>SUMIFS($B:$B,$J:$J,$C425)</f>
        <v>2272</v>
      </c>
      <c r="T425" s="9">
        <v>123615.0466999952</v>
      </c>
      <c r="U425" s="9">
        <v>0</v>
      </c>
      <c r="V425" s="9">
        <f>U425*768</f>
        <v>0</v>
      </c>
      <c r="W425" s="9">
        <v>2</v>
      </c>
      <c r="X425" s="9">
        <f>W425*3072</f>
        <v>6144</v>
      </c>
      <c r="Y425" s="9">
        <v>9</v>
      </c>
      <c r="Z425" s="9">
        <f>Y425*1024</f>
        <v>9216</v>
      </c>
      <c r="AA425" s="9">
        <v>5</v>
      </c>
      <c r="AB425" s="9">
        <f>AA425*256</f>
        <v>1280</v>
      </c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15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>
        <f t="shared" si="12"/>
        <v>540628.86362304876</v>
      </c>
      <c r="BM425" s="9">
        <f t="shared" si="13"/>
        <v>540600</v>
      </c>
    </row>
    <row r="426" spans="1:65" x14ac:dyDescent="0.3">
      <c r="A426" s="2" t="s">
        <v>767</v>
      </c>
      <c r="B426" s="9">
        <v>966</v>
      </c>
      <c r="C426">
        <v>592099</v>
      </c>
      <c r="D426">
        <v>1</v>
      </c>
      <c r="E426">
        <v>1</v>
      </c>
      <c r="F426">
        <v>0</v>
      </c>
      <c r="G426">
        <v>0</v>
      </c>
      <c r="H426">
        <v>0</v>
      </c>
      <c r="I426" t="s">
        <v>135</v>
      </c>
      <c r="J426">
        <v>592099</v>
      </c>
      <c r="K426" t="s">
        <v>767</v>
      </c>
      <c r="L426">
        <v>592617</v>
      </c>
      <c r="M426" t="s">
        <v>768</v>
      </c>
      <c r="N426">
        <v>592731</v>
      </c>
      <c r="O426" t="s">
        <v>180</v>
      </c>
      <c r="P426">
        <v>592731</v>
      </c>
      <c r="Q426" t="s">
        <v>180</v>
      </c>
      <c r="R426" s="9">
        <v>228107.6542063434</v>
      </c>
      <c r="S426" s="9">
        <f>SUMIFS($B:$B,$J:$J,$C426)</f>
        <v>1196</v>
      </c>
      <c r="T426" s="9">
        <v>65154.800690685632</v>
      </c>
      <c r="U426" s="9">
        <v>0</v>
      </c>
      <c r="V426" s="9">
        <f>U426*768</f>
        <v>0</v>
      </c>
      <c r="W426" s="9">
        <v>2</v>
      </c>
      <c r="X426" s="9">
        <f>W426*3072</f>
        <v>6144</v>
      </c>
      <c r="Y426" s="9">
        <v>3</v>
      </c>
      <c r="Z426" s="9">
        <f>Y426*1024</f>
        <v>3072</v>
      </c>
      <c r="AA426" s="9">
        <v>1</v>
      </c>
      <c r="AB426" s="9">
        <f>AA426*256</f>
        <v>256</v>
      </c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15"/>
      <c r="AR426" s="9">
        <v>1</v>
      </c>
      <c r="AS426" s="9">
        <f>AR426*30500</f>
        <v>30500</v>
      </c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>
        <f t="shared" si="12"/>
        <v>333234.45489702903</v>
      </c>
      <c r="BM426" s="9">
        <f t="shared" si="13"/>
        <v>333200</v>
      </c>
    </row>
    <row r="427" spans="1:65" x14ac:dyDescent="0.3">
      <c r="A427" t="s">
        <v>767</v>
      </c>
      <c r="B427" s="9">
        <v>504</v>
      </c>
      <c r="C427">
        <v>585131</v>
      </c>
      <c r="D427">
        <v>1</v>
      </c>
      <c r="E427">
        <v>0</v>
      </c>
      <c r="F427">
        <v>0</v>
      </c>
      <c r="G427">
        <v>0</v>
      </c>
      <c r="H427">
        <v>0</v>
      </c>
      <c r="I427" t="s">
        <v>135</v>
      </c>
      <c r="J427">
        <v>585777</v>
      </c>
      <c r="K427" t="s">
        <v>769</v>
      </c>
      <c r="L427">
        <v>585777</v>
      </c>
      <c r="M427" t="s">
        <v>769</v>
      </c>
      <c r="N427">
        <v>585939</v>
      </c>
      <c r="O427" t="s">
        <v>691</v>
      </c>
      <c r="P427">
        <v>585939</v>
      </c>
      <c r="Q427" t="s">
        <v>691</v>
      </c>
      <c r="R427" s="9">
        <v>120165.93350696719</v>
      </c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15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>
        <f t="shared" si="12"/>
        <v>120165.93350696719</v>
      </c>
      <c r="BM427" s="9">
        <f t="shared" si="13"/>
        <v>120200</v>
      </c>
    </row>
    <row r="428" spans="1:65" x14ac:dyDescent="0.3">
      <c r="A428" s="2" t="s">
        <v>767</v>
      </c>
      <c r="B428" s="9">
        <v>2664</v>
      </c>
      <c r="C428">
        <v>560294</v>
      </c>
      <c r="D428">
        <v>1</v>
      </c>
      <c r="E428">
        <v>1</v>
      </c>
      <c r="F428">
        <v>0</v>
      </c>
      <c r="G428">
        <v>0</v>
      </c>
      <c r="H428">
        <v>0</v>
      </c>
      <c r="I428" t="s">
        <v>77</v>
      </c>
      <c r="J428">
        <v>560294</v>
      </c>
      <c r="K428" t="s">
        <v>767</v>
      </c>
      <c r="L428">
        <v>560286</v>
      </c>
      <c r="M428" t="s">
        <v>770</v>
      </c>
      <c r="N428">
        <v>560286</v>
      </c>
      <c r="O428" t="s">
        <v>770</v>
      </c>
      <c r="P428">
        <v>560286</v>
      </c>
      <c r="Q428" t="s">
        <v>770</v>
      </c>
      <c r="R428" s="9">
        <v>615024.30850953038</v>
      </c>
      <c r="S428" s="9">
        <f>SUMIFS($B:$B,$J:$J,$C428)</f>
        <v>3008</v>
      </c>
      <c r="T428" s="9">
        <v>163545.30015544541</v>
      </c>
      <c r="U428" s="9">
        <v>0</v>
      </c>
      <c r="V428" s="9">
        <f>U428*768</f>
        <v>0</v>
      </c>
      <c r="W428" s="9">
        <v>16</v>
      </c>
      <c r="X428" s="9">
        <f>W428*3072</f>
        <v>49152</v>
      </c>
      <c r="Y428" s="9">
        <v>9</v>
      </c>
      <c r="Z428" s="9">
        <f>Y428*1024</f>
        <v>9216</v>
      </c>
      <c r="AA428" s="9">
        <v>5</v>
      </c>
      <c r="AB428" s="9">
        <f>AA428*256</f>
        <v>1280</v>
      </c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15"/>
      <c r="AR428" s="9">
        <v>3</v>
      </c>
      <c r="AS428" s="9">
        <f>AR428*30500</f>
        <v>91500</v>
      </c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>
        <f t="shared" si="12"/>
        <v>929717.60866497573</v>
      </c>
      <c r="BM428" s="9">
        <f t="shared" si="13"/>
        <v>929700</v>
      </c>
    </row>
    <row r="429" spans="1:65" x14ac:dyDescent="0.3">
      <c r="A429" t="s">
        <v>767</v>
      </c>
      <c r="B429" s="9">
        <v>719</v>
      </c>
      <c r="C429">
        <v>537870</v>
      </c>
      <c r="D429">
        <v>1</v>
      </c>
      <c r="E429">
        <v>0</v>
      </c>
      <c r="F429">
        <v>0</v>
      </c>
      <c r="G429">
        <v>0</v>
      </c>
      <c r="H429">
        <v>0</v>
      </c>
      <c r="I429" t="s">
        <v>77</v>
      </c>
      <c r="J429">
        <v>554961</v>
      </c>
      <c r="K429" t="s">
        <v>117</v>
      </c>
      <c r="L429">
        <v>554961</v>
      </c>
      <c r="M429" t="s">
        <v>117</v>
      </c>
      <c r="N429">
        <v>554961</v>
      </c>
      <c r="O429" t="s">
        <v>117</v>
      </c>
      <c r="P429">
        <v>554961</v>
      </c>
      <c r="Q429" t="s">
        <v>117</v>
      </c>
      <c r="R429" s="9">
        <v>170591.29952740029</v>
      </c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15"/>
      <c r="AR429" s="9">
        <v>1</v>
      </c>
      <c r="AS429" s="9">
        <f>AR429*30500</f>
        <v>30500</v>
      </c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>
        <f t="shared" si="12"/>
        <v>201091.29952740029</v>
      </c>
      <c r="BM429" s="9">
        <f t="shared" si="13"/>
        <v>201100</v>
      </c>
    </row>
    <row r="430" spans="1:65" x14ac:dyDescent="0.3">
      <c r="A430" t="s">
        <v>767</v>
      </c>
      <c r="B430" s="9">
        <v>340</v>
      </c>
      <c r="C430">
        <v>531090</v>
      </c>
      <c r="D430">
        <v>1</v>
      </c>
      <c r="E430">
        <v>0</v>
      </c>
      <c r="F430">
        <v>0</v>
      </c>
      <c r="G430">
        <v>0</v>
      </c>
      <c r="H430">
        <v>0</v>
      </c>
      <c r="I430" t="s">
        <v>86</v>
      </c>
      <c r="J430">
        <v>532029</v>
      </c>
      <c r="K430" t="s">
        <v>771</v>
      </c>
      <c r="L430">
        <v>532029</v>
      </c>
      <c r="M430" t="s">
        <v>771</v>
      </c>
      <c r="N430">
        <v>531189</v>
      </c>
      <c r="O430" t="s">
        <v>338</v>
      </c>
      <c r="P430">
        <v>531189</v>
      </c>
      <c r="Q430" t="s">
        <v>338</v>
      </c>
      <c r="R430" s="9">
        <v>81431.022973213185</v>
      </c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15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>
        <f t="shared" si="12"/>
        <v>81431.022973213185</v>
      </c>
      <c r="BM430" s="9">
        <f t="shared" si="13"/>
        <v>81400</v>
      </c>
    </row>
    <row r="431" spans="1:65" x14ac:dyDescent="0.3">
      <c r="A431" s="2" t="s">
        <v>767</v>
      </c>
      <c r="B431" s="9">
        <v>1426</v>
      </c>
      <c r="C431">
        <v>506451</v>
      </c>
      <c r="D431">
        <v>1</v>
      </c>
      <c r="E431">
        <v>1</v>
      </c>
      <c r="F431">
        <v>0</v>
      </c>
      <c r="G431">
        <v>0</v>
      </c>
      <c r="H431">
        <v>0</v>
      </c>
      <c r="I431" t="s">
        <v>94</v>
      </c>
      <c r="J431">
        <v>506451</v>
      </c>
      <c r="K431" t="s">
        <v>767</v>
      </c>
      <c r="L431">
        <v>511021</v>
      </c>
      <c r="M431" t="s">
        <v>772</v>
      </c>
      <c r="N431">
        <v>511021</v>
      </c>
      <c r="O431" t="s">
        <v>772</v>
      </c>
      <c r="P431">
        <v>511021</v>
      </c>
      <c r="Q431" t="s">
        <v>772</v>
      </c>
      <c r="R431" s="9">
        <v>334246.84298075043</v>
      </c>
      <c r="S431" s="9">
        <f>SUMIFS($B:$B,$J:$J,$C431)</f>
        <v>1426</v>
      </c>
      <c r="T431" s="9">
        <v>77660.5571172497</v>
      </c>
      <c r="U431" s="9">
        <v>0</v>
      </c>
      <c r="V431" s="9">
        <f>U431*768</f>
        <v>0</v>
      </c>
      <c r="W431" s="9">
        <v>1</v>
      </c>
      <c r="X431" s="9">
        <f>W431*3072</f>
        <v>3072</v>
      </c>
      <c r="Y431" s="9">
        <v>4</v>
      </c>
      <c r="Z431" s="9">
        <f>Y431*1024</f>
        <v>4096</v>
      </c>
      <c r="AA431" s="9">
        <v>1</v>
      </c>
      <c r="AB431" s="9">
        <f>AA431*256</f>
        <v>256</v>
      </c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15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>
        <f t="shared" si="12"/>
        <v>419331.40009800013</v>
      </c>
      <c r="BM431" s="9">
        <f t="shared" si="13"/>
        <v>419300</v>
      </c>
    </row>
    <row r="432" spans="1:65" x14ac:dyDescent="0.3">
      <c r="A432" s="3" t="s">
        <v>177</v>
      </c>
      <c r="B432" s="9">
        <v>1569</v>
      </c>
      <c r="C432">
        <v>505145</v>
      </c>
      <c r="D432">
        <v>1</v>
      </c>
      <c r="E432">
        <v>1</v>
      </c>
      <c r="F432">
        <v>1</v>
      </c>
      <c r="G432">
        <v>0</v>
      </c>
      <c r="H432">
        <v>0</v>
      </c>
      <c r="I432" t="s">
        <v>96</v>
      </c>
      <c r="J432">
        <v>505145</v>
      </c>
      <c r="K432" t="s">
        <v>177</v>
      </c>
      <c r="L432">
        <v>505145</v>
      </c>
      <c r="M432" t="s">
        <v>177</v>
      </c>
      <c r="N432">
        <v>577731</v>
      </c>
      <c r="O432" t="s">
        <v>178</v>
      </c>
      <c r="P432">
        <v>577731</v>
      </c>
      <c r="Q432" t="s">
        <v>178</v>
      </c>
      <c r="R432" s="9">
        <v>367016.57040072372</v>
      </c>
      <c r="S432" s="9">
        <f>SUMIFS($B:$B,$J:$J,$C432)</f>
        <v>1874</v>
      </c>
      <c r="T432" s="9">
        <v>102004.0063726809</v>
      </c>
      <c r="U432" s="9">
        <v>0</v>
      </c>
      <c r="V432" s="9">
        <f>U432*768</f>
        <v>0</v>
      </c>
      <c r="W432" s="9">
        <v>5</v>
      </c>
      <c r="X432" s="9">
        <f>W432*3072</f>
        <v>15360</v>
      </c>
      <c r="Y432" s="9">
        <v>8</v>
      </c>
      <c r="Z432" s="9">
        <f>Y432*1024</f>
        <v>8192</v>
      </c>
      <c r="AA432" s="9">
        <v>4</v>
      </c>
      <c r="AB432" s="9">
        <f>AA432*256</f>
        <v>1024</v>
      </c>
      <c r="AC432" s="9">
        <f>SUMIFS($B:$B,$L:$L,$C432)</f>
        <v>5382</v>
      </c>
      <c r="AD432" s="9">
        <v>672064.38213211764</v>
      </c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15"/>
      <c r="AR432" s="9">
        <v>2</v>
      </c>
      <c r="AS432" s="9">
        <f>AR432*30500</f>
        <v>61000</v>
      </c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>
        <f t="shared" si="12"/>
        <v>1226660.9589055222</v>
      </c>
      <c r="BM432" s="9">
        <f t="shared" si="13"/>
        <v>1226700</v>
      </c>
    </row>
    <row r="433" spans="1:65" x14ac:dyDescent="0.3">
      <c r="A433" t="s">
        <v>773</v>
      </c>
      <c r="B433" s="9">
        <v>1457</v>
      </c>
      <c r="C433">
        <v>599735</v>
      </c>
      <c r="D433">
        <v>1</v>
      </c>
      <c r="E433">
        <v>0</v>
      </c>
      <c r="F433">
        <v>0</v>
      </c>
      <c r="G433">
        <v>0</v>
      </c>
      <c r="H433">
        <v>0</v>
      </c>
      <c r="I433" t="s">
        <v>86</v>
      </c>
      <c r="J433">
        <v>539848</v>
      </c>
      <c r="K433" t="s">
        <v>774</v>
      </c>
      <c r="L433">
        <v>539325</v>
      </c>
      <c r="M433" t="s">
        <v>775</v>
      </c>
      <c r="N433">
        <v>539325</v>
      </c>
      <c r="O433" t="s">
        <v>775</v>
      </c>
      <c r="P433">
        <v>539139</v>
      </c>
      <c r="Q433" t="s">
        <v>537</v>
      </c>
      <c r="R433" s="9">
        <v>341359.25382535282</v>
      </c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15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>
        <f t="shared" si="12"/>
        <v>341359.25382535282</v>
      </c>
      <c r="BM433" s="9">
        <f t="shared" si="13"/>
        <v>341400</v>
      </c>
    </row>
    <row r="434" spans="1:65" x14ac:dyDescent="0.3">
      <c r="A434" t="s">
        <v>776</v>
      </c>
      <c r="B434" s="9">
        <v>355</v>
      </c>
      <c r="C434">
        <v>599514</v>
      </c>
      <c r="D434">
        <v>1</v>
      </c>
      <c r="E434">
        <v>0</v>
      </c>
      <c r="F434">
        <v>0</v>
      </c>
      <c r="G434">
        <v>0</v>
      </c>
      <c r="H434">
        <v>0</v>
      </c>
      <c r="I434" t="s">
        <v>86</v>
      </c>
      <c r="J434">
        <v>535443</v>
      </c>
      <c r="K434" t="s">
        <v>268</v>
      </c>
      <c r="L434">
        <v>535443</v>
      </c>
      <c r="M434" t="s">
        <v>268</v>
      </c>
      <c r="N434">
        <v>535443</v>
      </c>
      <c r="O434" t="s">
        <v>268</v>
      </c>
      <c r="P434">
        <v>535419</v>
      </c>
      <c r="Q434" t="s">
        <v>170</v>
      </c>
      <c r="R434" s="9">
        <v>84985.002613887918</v>
      </c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15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>
        <f t="shared" si="12"/>
        <v>84985.002613887918</v>
      </c>
      <c r="BM434" s="9">
        <f t="shared" si="13"/>
        <v>85000</v>
      </c>
    </row>
    <row r="435" spans="1:65" x14ac:dyDescent="0.3">
      <c r="A435" t="s">
        <v>777</v>
      </c>
      <c r="B435" s="9">
        <v>183</v>
      </c>
      <c r="C435">
        <v>595381</v>
      </c>
      <c r="D435">
        <v>1</v>
      </c>
      <c r="E435">
        <v>0</v>
      </c>
      <c r="F435">
        <v>0</v>
      </c>
      <c r="G435">
        <v>0</v>
      </c>
      <c r="H435">
        <v>0</v>
      </c>
      <c r="I435" t="s">
        <v>123</v>
      </c>
      <c r="J435">
        <v>596973</v>
      </c>
      <c r="K435" t="s">
        <v>753</v>
      </c>
      <c r="L435">
        <v>596973</v>
      </c>
      <c r="M435" t="s">
        <v>753</v>
      </c>
      <c r="N435">
        <v>596973</v>
      </c>
      <c r="O435" t="s">
        <v>753</v>
      </c>
      <c r="P435">
        <v>597007</v>
      </c>
      <c r="Q435" t="s">
        <v>172</v>
      </c>
      <c r="R435" s="9">
        <v>71941.662785630979</v>
      </c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15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>
        <f t="shared" si="12"/>
        <v>71941.662785630979</v>
      </c>
      <c r="BM435" s="9">
        <f t="shared" si="13"/>
        <v>71900</v>
      </c>
    </row>
    <row r="436" spans="1:65" x14ac:dyDescent="0.3">
      <c r="A436" t="s">
        <v>778</v>
      </c>
      <c r="B436" s="9">
        <v>203</v>
      </c>
      <c r="C436">
        <v>589331</v>
      </c>
      <c r="D436">
        <v>1</v>
      </c>
      <c r="E436">
        <v>0</v>
      </c>
      <c r="F436">
        <v>0</v>
      </c>
      <c r="G436">
        <v>0</v>
      </c>
      <c r="H436">
        <v>0</v>
      </c>
      <c r="I436" t="s">
        <v>111</v>
      </c>
      <c r="J436">
        <v>589624</v>
      </c>
      <c r="K436" t="s">
        <v>505</v>
      </c>
      <c r="L436">
        <v>589624</v>
      </c>
      <c r="M436" t="s">
        <v>505</v>
      </c>
      <c r="N436">
        <v>589624</v>
      </c>
      <c r="O436" t="s">
        <v>505</v>
      </c>
      <c r="P436">
        <v>589624</v>
      </c>
      <c r="Q436" t="s">
        <v>505</v>
      </c>
      <c r="R436" s="9">
        <v>71941.662785630979</v>
      </c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15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>
        <f t="shared" si="12"/>
        <v>71941.662785630979</v>
      </c>
      <c r="BM436" s="9">
        <f t="shared" si="13"/>
        <v>71900</v>
      </c>
    </row>
    <row r="437" spans="1:65" x14ac:dyDescent="0.3">
      <c r="A437" t="s">
        <v>779</v>
      </c>
      <c r="B437" s="9">
        <v>768</v>
      </c>
      <c r="C437">
        <v>585149</v>
      </c>
      <c r="D437">
        <v>1</v>
      </c>
      <c r="E437">
        <v>0</v>
      </c>
      <c r="F437">
        <v>0</v>
      </c>
      <c r="G437">
        <v>0</v>
      </c>
      <c r="H437">
        <v>0</v>
      </c>
      <c r="I437" t="s">
        <v>135</v>
      </c>
      <c r="J437">
        <v>585068</v>
      </c>
      <c r="K437" t="s">
        <v>515</v>
      </c>
      <c r="L437">
        <v>585068</v>
      </c>
      <c r="M437" t="s">
        <v>515</v>
      </c>
      <c r="N437">
        <v>585068</v>
      </c>
      <c r="O437" t="s">
        <v>515</v>
      </c>
      <c r="P437">
        <v>585068</v>
      </c>
      <c r="Q437" t="s">
        <v>515</v>
      </c>
      <c r="R437" s="9">
        <v>182034.36324573719</v>
      </c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15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>
        <f t="shared" si="12"/>
        <v>182034.36324573719</v>
      </c>
      <c r="BM437" s="9">
        <f t="shared" si="13"/>
        <v>182000</v>
      </c>
    </row>
    <row r="438" spans="1:65" x14ac:dyDescent="0.3">
      <c r="A438" t="s">
        <v>780</v>
      </c>
      <c r="B438" s="9">
        <v>806</v>
      </c>
      <c r="C438">
        <v>593842</v>
      </c>
      <c r="D438">
        <v>1</v>
      </c>
      <c r="E438">
        <v>0</v>
      </c>
      <c r="F438">
        <v>0</v>
      </c>
      <c r="G438">
        <v>0</v>
      </c>
      <c r="H438">
        <v>0</v>
      </c>
      <c r="I438" t="s">
        <v>81</v>
      </c>
      <c r="J438">
        <v>594156</v>
      </c>
      <c r="K438" t="s">
        <v>575</v>
      </c>
      <c r="L438">
        <v>594156</v>
      </c>
      <c r="M438" t="s">
        <v>575</v>
      </c>
      <c r="N438">
        <v>594156</v>
      </c>
      <c r="O438" t="s">
        <v>575</v>
      </c>
      <c r="P438">
        <v>593711</v>
      </c>
      <c r="Q438" t="s">
        <v>185</v>
      </c>
      <c r="R438" s="9">
        <v>190896.95218980379</v>
      </c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15"/>
      <c r="AR438" s="9">
        <v>45</v>
      </c>
      <c r="AS438" s="9">
        <f>AR438*30500</f>
        <v>1372500</v>
      </c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>
        <f t="shared" si="12"/>
        <v>1563396.9521898038</v>
      </c>
      <c r="BM438" s="9">
        <f t="shared" si="13"/>
        <v>1563400</v>
      </c>
    </row>
    <row r="439" spans="1:65" x14ac:dyDescent="0.3">
      <c r="A439" t="s">
        <v>780</v>
      </c>
      <c r="B439" s="9">
        <v>123</v>
      </c>
      <c r="C439">
        <v>565041</v>
      </c>
      <c r="D439">
        <v>1</v>
      </c>
      <c r="E439">
        <v>0</v>
      </c>
      <c r="F439">
        <v>0</v>
      </c>
      <c r="G439">
        <v>0</v>
      </c>
      <c r="H439">
        <v>0</v>
      </c>
      <c r="I439" t="s">
        <v>86</v>
      </c>
      <c r="J439">
        <v>541699</v>
      </c>
      <c r="K439" t="s">
        <v>781</v>
      </c>
      <c r="L439">
        <v>541656</v>
      </c>
      <c r="M439" t="s">
        <v>227</v>
      </c>
      <c r="N439">
        <v>541656</v>
      </c>
      <c r="O439" t="s">
        <v>227</v>
      </c>
      <c r="P439">
        <v>541656</v>
      </c>
      <c r="Q439" t="s">
        <v>227</v>
      </c>
      <c r="R439" s="9">
        <v>71941.662785630979</v>
      </c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15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>
        <f t="shared" si="12"/>
        <v>71941.662785630979</v>
      </c>
      <c r="BM439" s="9">
        <f t="shared" si="13"/>
        <v>71900</v>
      </c>
    </row>
    <row r="440" spans="1:65" x14ac:dyDescent="0.3">
      <c r="A440" t="s">
        <v>780</v>
      </c>
      <c r="B440" s="9">
        <v>209</v>
      </c>
      <c r="C440">
        <v>541923</v>
      </c>
      <c r="D440">
        <v>1</v>
      </c>
      <c r="E440">
        <v>0</v>
      </c>
      <c r="F440">
        <v>0</v>
      </c>
      <c r="G440">
        <v>0</v>
      </c>
      <c r="H440">
        <v>0</v>
      </c>
      <c r="I440" t="s">
        <v>151</v>
      </c>
      <c r="J440">
        <v>556254</v>
      </c>
      <c r="K440" t="s">
        <v>782</v>
      </c>
      <c r="L440">
        <v>556254</v>
      </c>
      <c r="M440" t="s">
        <v>782</v>
      </c>
      <c r="N440">
        <v>556254</v>
      </c>
      <c r="O440" t="s">
        <v>782</v>
      </c>
      <c r="P440">
        <v>556254</v>
      </c>
      <c r="Q440" t="s">
        <v>782</v>
      </c>
      <c r="R440" s="9">
        <v>71941.662785630979</v>
      </c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15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>
        <f t="shared" si="12"/>
        <v>71941.662785630979</v>
      </c>
      <c r="BM440" s="9">
        <f t="shared" si="13"/>
        <v>71900</v>
      </c>
    </row>
    <row r="441" spans="1:65" x14ac:dyDescent="0.3">
      <c r="A441" t="s">
        <v>783</v>
      </c>
      <c r="B441" s="9">
        <v>315</v>
      </c>
      <c r="C441">
        <v>533211</v>
      </c>
      <c r="D441">
        <v>1</v>
      </c>
      <c r="E441">
        <v>0</v>
      </c>
      <c r="F441">
        <v>0</v>
      </c>
      <c r="G441">
        <v>0</v>
      </c>
      <c r="H441">
        <v>0</v>
      </c>
      <c r="I441" t="s">
        <v>86</v>
      </c>
      <c r="J441">
        <v>533165</v>
      </c>
      <c r="K441" t="s">
        <v>191</v>
      </c>
      <c r="L441">
        <v>533165</v>
      </c>
      <c r="M441" t="s">
        <v>191</v>
      </c>
      <c r="N441">
        <v>533165</v>
      </c>
      <c r="O441" t="s">
        <v>191</v>
      </c>
      <c r="P441">
        <v>533165</v>
      </c>
      <c r="Q441" t="s">
        <v>191</v>
      </c>
      <c r="R441" s="9">
        <v>75502.276685008284</v>
      </c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15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>
        <f t="shared" si="12"/>
        <v>75502.276685008284</v>
      </c>
      <c r="BM441" s="9">
        <f t="shared" si="13"/>
        <v>75500</v>
      </c>
    </row>
    <row r="442" spans="1:65" x14ac:dyDescent="0.3">
      <c r="A442" t="s">
        <v>784</v>
      </c>
      <c r="B442" s="9">
        <v>923</v>
      </c>
      <c r="C442">
        <v>533220</v>
      </c>
      <c r="D442">
        <v>1</v>
      </c>
      <c r="E442">
        <v>0</v>
      </c>
      <c r="F442">
        <v>0</v>
      </c>
      <c r="G442">
        <v>0</v>
      </c>
      <c r="H442">
        <v>0</v>
      </c>
      <c r="I442" t="s">
        <v>86</v>
      </c>
      <c r="J442">
        <v>533271</v>
      </c>
      <c r="K442" t="s">
        <v>785</v>
      </c>
      <c r="L442">
        <v>533271</v>
      </c>
      <c r="M442" t="s">
        <v>785</v>
      </c>
      <c r="N442">
        <v>533271</v>
      </c>
      <c r="O442" t="s">
        <v>785</v>
      </c>
      <c r="P442">
        <v>533271</v>
      </c>
      <c r="Q442" t="s">
        <v>785</v>
      </c>
      <c r="R442" s="9">
        <v>218123.4881099668</v>
      </c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15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>
        <f t="shared" si="12"/>
        <v>218123.4881099668</v>
      </c>
      <c r="BM442" s="9">
        <f t="shared" si="13"/>
        <v>218100</v>
      </c>
    </row>
    <row r="443" spans="1:65" x14ac:dyDescent="0.3">
      <c r="A443" s="3" t="s">
        <v>786</v>
      </c>
      <c r="B443" s="9">
        <v>2874</v>
      </c>
      <c r="C443">
        <v>597228</v>
      </c>
      <c r="D443">
        <v>1</v>
      </c>
      <c r="E443">
        <v>1</v>
      </c>
      <c r="F443">
        <v>1</v>
      </c>
      <c r="G443">
        <v>0</v>
      </c>
      <c r="H443">
        <v>0</v>
      </c>
      <c r="I443" t="s">
        <v>94</v>
      </c>
      <c r="J443">
        <v>597228</v>
      </c>
      <c r="K443" t="s">
        <v>786</v>
      </c>
      <c r="L443">
        <v>597228</v>
      </c>
      <c r="M443" t="s">
        <v>786</v>
      </c>
      <c r="N443">
        <v>597783</v>
      </c>
      <c r="O443" t="s">
        <v>787</v>
      </c>
      <c r="P443">
        <v>597783</v>
      </c>
      <c r="Q443" t="s">
        <v>787</v>
      </c>
      <c r="R443" s="9">
        <v>662069.4599035962</v>
      </c>
      <c r="S443" s="9">
        <f>SUMIFS($B:$B,$J:$J,$C443)</f>
        <v>3772</v>
      </c>
      <c r="T443" s="9">
        <v>204953.33347577631</v>
      </c>
      <c r="U443" s="9">
        <v>0</v>
      </c>
      <c r="V443" s="9">
        <f>U443*768</f>
        <v>0</v>
      </c>
      <c r="W443" s="9">
        <v>1</v>
      </c>
      <c r="X443" s="9">
        <f>W443*3072</f>
        <v>3072</v>
      </c>
      <c r="Y443" s="9">
        <v>10</v>
      </c>
      <c r="Z443" s="9">
        <f>Y443*1024</f>
        <v>10240</v>
      </c>
      <c r="AA443" s="9">
        <v>4</v>
      </c>
      <c r="AB443" s="9">
        <f>AA443*256</f>
        <v>1024</v>
      </c>
      <c r="AC443" s="9">
        <f>SUMIFS($B:$B,$L:$L,$C443)</f>
        <v>4251</v>
      </c>
      <c r="AD443" s="9">
        <v>531934.2020144338</v>
      </c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15"/>
      <c r="AR443" s="9">
        <v>5</v>
      </c>
      <c r="AS443" s="9">
        <f>AR443*30500</f>
        <v>152500</v>
      </c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>
        <f t="shared" si="12"/>
        <v>1565792.9953938061</v>
      </c>
      <c r="BM443" s="9">
        <f t="shared" si="13"/>
        <v>1565800</v>
      </c>
    </row>
    <row r="444" spans="1:65" x14ac:dyDescent="0.3">
      <c r="A444" t="s">
        <v>788</v>
      </c>
      <c r="B444" s="9">
        <v>396</v>
      </c>
      <c r="C444">
        <v>537047</v>
      </c>
      <c r="D444">
        <v>1</v>
      </c>
      <c r="E444">
        <v>0</v>
      </c>
      <c r="F444">
        <v>0</v>
      </c>
      <c r="G444">
        <v>0</v>
      </c>
      <c r="H444">
        <v>0</v>
      </c>
      <c r="I444" t="s">
        <v>86</v>
      </c>
      <c r="J444">
        <v>537357</v>
      </c>
      <c r="K444" t="s">
        <v>789</v>
      </c>
      <c r="L444">
        <v>537454</v>
      </c>
      <c r="M444" t="s">
        <v>790</v>
      </c>
      <c r="N444">
        <v>537454</v>
      </c>
      <c r="O444" t="s">
        <v>790</v>
      </c>
      <c r="P444">
        <v>537454</v>
      </c>
      <c r="Q444" t="s">
        <v>790</v>
      </c>
      <c r="R444" s="9">
        <v>94687.20468152166</v>
      </c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15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>
        <f t="shared" si="12"/>
        <v>94687.20468152166</v>
      </c>
      <c r="BM444" s="9">
        <f t="shared" si="13"/>
        <v>94700</v>
      </c>
    </row>
    <row r="445" spans="1:65" x14ac:dyDescent="0.3">
      <c r="A445" t="s">
        <v>791</v>
      </c>
      <c r="B445" s="9">
        <v>249</v>
      </c>
      <c r="C445">
        <v>548855</v>
      </c>
      <c r="D445">
        <v>1</v>
      </c>
      <c r="E445">
        <v>0</v>
      </c>
      <c r="F445">
        <v>0</v>
      </c>
      <c r="G445">
        <v>0</v>
      </c>
      <c r="H445">
        <v>0</v>
      </c>
      <c r="I445" t="s">
        <v>90</v>
      </c>
      <c r="J445">
        <v>572926</v>
      </c>
      <c r="K445" t="s">
        <v>203</v>
      </c>
      <c r="L445">
        <v>572926</v>
      </c>
      <c r="M445" t="s">
        <v>203</v>
      </c>
      <c r="N445">
        <v>572926</v>
      </c>
      <c r="O445" t="s">
        <v>203</v>
      </c>
      <c r="P445">
        <v>572926</v>
      </c>
      <c r="Q445" t="s">
        <v>203</v>
      </c>
      <c r="R445" s="9">
        <v>71941.662785630979</v>
      </c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15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>
        <f t="shared" si="12"/>
        <v>71941.662785630979</v>
      </c>
      <c r="BM445" s="9">
        <f t="shared" si="13"/>
        <v>71900</v>
      </c>
    </row>
    <row r="446" spans="1:65" x14ac:dyDescent="0.3">
      <c r="A446" t="s">
        <v>792</v>
      </c>
      <c r="B446" s="9">
        <v>441</v>
      </c>
      <c r="C446">
        <v>564648</v>
      </c>
      <c r="D446">
        <v>1</v>
      </c>
      <c r="E446">
        <v>0</v>
      </c>
      <c r="F446">
        <v>0</v>
      </c>
      <c r="G446">
        <v>0</v>
      </c>
      <c r="H446">
        <v>0</v>
      </c>
      <c r="I446" t="s">
        <v>131</v>
      </c>
      <c r="J446">
        <v>565318</v>
      </c>
      <c r="K446" t="s">
        <v>793</v>
      </c>
      <c r="L446">
        <v>565555</v>
      </c>
      <c r="M446" t="s">
        <v>253</v>
      </c>
      <c r="N446">
        <v>565555</v>
      </c>
      <c r="O446" t="s">
        <v>253</v>
      </c>
      <c r="P446">
        <v>565555</v>
      </c>
      <c r="Q446" t="s">
        <v>253</v>
      </c>
      <c r="R446" s="9">
        <v>105316.6410709083</v>
      </c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15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>
        <f t="shared" si="12"/>
        <v>105316.6410709083</v>
      </c>
      <c r="BM446" s="9">
        <f t="shared" si="13"/>
        <v>105300</v>
      </c>
    </row>
    <row r="447" spans="1:65" x14ac:dyDescent="0.3">
      <c r="A447" t="s">
        <v>794</v>
      </c>
      <c r="B447" s="9">
        <v>326</v>
      </c>
      <c r="C447">
        <v>566063</v>
      </c>
      <c r="D447">
        <v>1</v>
      </c>
      <c r="E447">
        <v>0</v>
      </c>
      <c r="F447">
        <v>0</v>
      </c>
      <c r="G447">
        <v>0</v>
      </c>
      <c r="H447">
        <v>0</v>
      </c>
      <c r="I447" t="s">
        <v>131</v>
      </c>
      <c r="J447">
        <v>566322</v>
      </c>
      <c r="K447" t="s">
        <v>795</v>
      </c>
      <c r="L447">
        <v>565971</v>
      </c>
      <c r="M447" t="s">
        <v>459</v>
      </c>
      <c r="N447">
        <v>565971</v>
      </c>
      <c r="O447" t="s">
        <v>459</v>
      </c>
      <c r="P447">
        <v>565971</v>
      </c>
      <c r="Q447" t="s">
        <v>459</v>
      </c>
      <c r="R447" s="9">
        <v>78111.776737712877</v>
      </c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15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>
        <f t="shared" si="12"/>
        <v>78111.776737712877</v>
      </c>
      <c r="BM447" s="9">
        <f t="shared" si="13"/>
        <v>78100</v>
      </c>
    </row>
    <row r="448" spans="1:65" x14ac:dyDescent="0.3">
      <c r="A448" t="s">
        <v>796</v>
      </c>
      <c r="B448" s="9">
        <v>406</v>
      </c>
      <c r="C448">
        <v>560308</v>
      </c>
      <c r="D448">
        <v>1</v>
      </c>
      <c r="E448">
        <v>0</v>
      </c>
      <c r="F448">
        <v>0</v>
      </c>
      <c r="G448">
        <v>0</v>
      </c>
      <c r="H448">
        <v>0</v>
      </c>
      <c r="I448" t="s">
        <v>77</v>
      </c>
      <c r="J448">
        <v>560472</v>
      </c>
      <c r="K448" t="s">
        <v>797</v>
      </c>
      <c r="L448">
        <v>560472</v>
      </c>
      <c r="M448" t="s">
        <v>797</v>
      </c>
      <c r="N448">
        <v>560472</v>
      </c>
      <c r="O448" t="s">
        <v>797</v>
      </c>
      <c r="P448">
        <v>560472</v>
      </c>
      <c r="Q448" t="s">
        <v>797</v>
      </c>
      <c r="R448" s="9">
        <v>97051.009771999277</v>
      </c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15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>
        <f t="shared" si="12"/>
        <v>97051.009771999277</v>
      </c>
      <c r="BM448" s="9">
        <f t="shared" si="13"/>
        <v>97100</v>
      </c>
    </row>
    <row r="449" spans="1:65" x14ac:dyDescent="0.3">
      <c r="A449" t="s">
        <v>798</v>
      </c>
      <c r="B449" s="9">
        <v>581</v>
      </c>
      <c r="C449">
        <v>531103</v>
      </c>
      <c r="D449">
        <v>1</v>
      </c>
      <c r="E449">
        <v>0</v>
      </c>
      <c r="F449">
        <v>0</v>
      </c>
      <c r="G449">
        <v>0</v>
      </c>
      <c r="H449">
        <v>0</v>
      </c>
      <c r="I449" t="s">
        <v>86</v>
      </c>
      <c r="J449">
        <v>531464</v>
      </c>
      <c r="K449" t="s">
        <v>799</v>
      </c>
      <c r="L449">
        <v>531057</v>
      </c>
      <c r="M449" t="s">
        <v>220</v>
      </c>
      <c r="N449">
        <v>531057</v>
      </c>
      <c r="O449" t="s">
        <v>220</v>
      </c>
      <c r="P449">
        <v>531057</v>
      </c>
      <c r="Q449" t="s">
        <v>220</v>
      </c>
      <c r="R449" s="9">
        <v>138267.84839472969</v>
      </c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15"/>
      <c r="AR449" s="9">
        <v>1</v>
      </c>
      <c r="AS449" s="9">
        <f>AR449*30500</f>
        <v>30500</v>
      </c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>
        <f t="shared" si="12"/>
        <v>168767.84839472969</v>
      </c>
      <c r="BM449" s="9">
        <f t="shared" si="13"/>
        <v>168800</v>
      </c>
    </row>
    <row r="450" spans="1:65" x14ac:dyDescent="0.3">
      <c r="A450" t="s">
        <v>800</v>
      </c>
      <c r="B450" s="9">
        <v>178</v>
      </c>
      <c r="C450">
        <v>558699</v>
      </c>
      <c r="D450">
        <v>1</v>
      </c>
      <c r="E450">
        <v>0</v>
      </c>
      <c r="F450">
        <v>0</v>
      </c>
      <c r="G450">
        <v>0</v>
      </c>
      <c r="H450">
        <v>0</v>
      </c>
      <c r="I450" t="s">
        <v>151</v>
      </c>
      <c r="J450">
        <v>558885</v>
      </c>
      <c r="K450" t="s">
        <v>801</v>
      </c>
      <c r="L450">
        <v>559521</v>
      </c>
      <c r="M450" t="s">
        <v>802</v>
      </c>
      <c r="N450">
        <v>559521</v>
      </c>
      <c r="O450" t="s">
        <v>802</v>
      </c>
      <c r="P450">
        <v>559300</v>
      </c>
      <c r="Q450" t="s">
        <v>223</v>
      </c>
      <c r="R450" s="9">
        <v>71941.662785630979</v>
      </c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15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>
        <f t="shared" si="12"/>
        <v>71941.662785630979</v>
      </c>
      <c r="BM450" s="9">
        <f t="shared" si="13"/>
        <v>71900</v>
      </c>
    </row>
    <row r="451" spans="1:65" x14ac:dyDescent="0.3">
      <c r="A451" t="s">
        <v>803</v>
      </c>
      <c r="B451" s="9">
        <v>253</v>
      </c>
      <c r="C451">
        <v>579963</v>
      </c>
      <c r="D451">
        <v>1</v>
      </c>
      <c r="E451">
        <v>0</v>
      </c>
      <c r="F451">
        <v>0</v>
      </c>
      <c r="G451">
        <v>0</v>
      </c>
      <c r="H451">
        <v>0</v>
      </c>
      <c r="I451" t="s">
        <v>96</v>
      </c>
      <c r="J451">
        <v>581186</v>
      </c>
      <c r="K451" t="s">
        <v>331</v>
      </c>
      <c r="L451">
        <v>581186</v>
      </c>
      <c r="M451" t="s">
        <v>331</v>
      </c>
      <c r="N451">
        <v>581186</v>
      </c>
      <c r="O451" t="s">
        <v>331</v>
      </c>
      <c r="P451">
        <v>581186</v>
      </c>
      <c r="Q451" t="s">
        <v>331</v>
      </c>
      <c r="R451" s="9">
        <v>71941.662785630979</v>
      </c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15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>
        <f t="shared" si="12"/>
        <v>71941.662785630979</v>
      </c>
      <c r="BM451" s="9">
        <f t="shared" si="13"/>
        <v>71900</v>
      </c>
    </row>
    <row r="452" spans="1:65" x14ac:dyDescent="0.3">
      <c r="A452" s="5" t="s">
        <v>476</v>
      </c>
      <c r="B452" s="9">
        <v>6891</v>
      </c>
      <c r="C452">
        <v>592943</v>
      </c>
      <c r="D452">
        <v>1</v>
      </c>
      <c r="E452">
        <v>1</v>
      </c>
      <c r="F452">
        <v>1</v>
      </c>
      <c r="G452">
        <v>1</v>
      </c>
      <c r="H452">
        <v>1</v>
      </c>
      <c r="I452" t="s">
        <v>81</v>
      </c>
      <c r="J452">
        <v>592943</v>
      </c>
      <c r="K452" t="s">
        <v>476</v>
      </c>
      <c r="L452">
        <v>592943</v>
      </c>
      <c r="M452" t="s">
        <v>476</v>
      </c>
      <c r="N452">
        <v>592943</v>
      </c>
      <c r="O452" t="s">
        <v>476</v>
      </c>
      <c r="P452">
        <v>592943</v>
      </c>
      <c r="Q452" t="s">
        <v>476</v>
      </c>
      <c r="R452" s="9">
        <v>325961.84816764772</v>
      </c>
      <c r="S452" s="9">
        <f>SUMIFS($B:$B,$J:$J,$C452)</f>
        <v>9541</v>
      </c>
      <c r="T452" s="9">
        <v>210350.52144075511</v>
      </c>
      <c r="U452" s="9">
        <v>1</v>
      </c>
      <c r="V452" s="9">
        <f>U452*768</f>
        <v>768</v>
      </c>
      <c r="W452" s="9">
        <v>54</v>
      </c>
      <c r="X452" s="9">
        <f>W452*3072</f>
        <v>165888</v>
      </c>
      <c r="Y452" s="9">
        <v>32</v>
      </c>
      <c r="Z452" s="9">
        <f>Y452*1024</f>
        <v>32768</v>
      </c>
      <c r="AA452" s="9">
        <v>60</v>
      </c>
      <c r="AB452" s="9">
        <f>AA452*256</f>
        <v>15360</v>
      </c>
      <c r="AC452" s="9">
        <f>SUMIFS($B:$B,$L:$L,$C452)</f>
        <v>16827</v>
      </c>
      <c r="AD452" s="9">
        <v>1116223.678607519</v>
      </c>
      <c r="AE452" s="9">
        <f>SUMIFS($B:$B,$P:$P,$C452)</f>
        <v>16827</v>
      </c>
      <c r="AF452" s="9">
        <v>1043249.610806977</v>
      </c>
      <c r="AG452" s="9">
        <f>SUMIFS($B:$B,$N:$N,$C452)</f>
        <v>16827</v>
      </c>
      <c r="AH452" s="9">
        <v>2986148.5042381808</v>
      </c>
      <c r="AI452" s="9">
        <f>SUMIFS($B:$B,$P:$P,$C452)</f>
        <v>16827</v>
      </c>
      <c r="AJ452" s="9">
        <v>11445644.071758799</v>
      </c>
      <c r="AK452" s="9"/>
      <c r="AL452" s="9">
        <v>2324</v>
      </c>
      <c r="AM452" s="9">
        <f>AL452*141</f>
        <v>327684</v>
      </c>
      <c r="AN452" s="9"/>
      <c r="AO452" s="9"/>
      <c r="AP452" s="9"/>
      <c r="AQ452" s="15"/>
      <c r="AR452" s="9">
        <v>3</v>
      </c>
      <c r="AS452" s="9">
        <f>AR452*30500</f>
        <v>91500</v>
      </c>
      <c r="AT452" s="9">
        <v>106</v>
      </c>
      <c r="AU452" s="9">
        <f>AT452*2742</f>
        <v>290652</v>
      </c>
      <c r="AV452" s="9">
        <v>0</v>
      </c>
      <c r="AW452" s="9">
        <f>AV452*914</f>
        <v>0</v>
      </c>
      <c r="AX452" s="9">
        <v>767</v>
      </c>
      <c r="AY452" s="9">
        <f>AX452*141</f>
        <v>108147</v>
      </c>
      <c r="AZ452" s="9">
        <v>600</v>
      </c>
      <c r="BA452" s="9">
        <f>AZ452*343</f>
        <v>205800</v>
      </c>
      <c r="BB452" s="9">
        <v>424</v>
      </c>
      <c r="BC452" s="9">
        <f>BB452*109</f>
        <v>46216</v>
      </c>
      <c r="BD452" s="9">
        <v>8</v>
      </c>
      <c r="BE452" s="9">
        <f>BD452*82</f>
        <v>656</v>
      </c>
      <c r="BF452" s="9">
        <v>590</v>
      </c>
      <c r="BG452" s="9">
        <f>BF452*328</f>
        <v>193520</v>
      </c>
      <c r="BH452" s="9">
        <v>9</v>
      </c>
      <c r="BI452" s="9">
        <f>BH452*410</f>
        <v>3690</v>
      </c>
      <c r="BJ452" s="9">
        <v>0</v>
      </c>
      <c r="BK452" s="9">
        <f>BJ452*219</f>
        <v>0</v>
      </c>
      <c r="BL452" s="9">
        <f t="shared" ref="BL452:BL515" si="14">SUMIF(R452:R452,"&lt;&gt;")+SUMIF(T452:T452,"&lt;&gt;")+SUMIF(V452:V452,"&lt;&gt;")+SUMIF(X452:X452,"&lt;&gt;")+SUMIF(Z452:Z452,"&lt;&gt;")+SUMIF(AB452:AB452,"&lt;&gt;")+SUMIF(AD452:AD452,"&lt;&gt;")+SUMIF(AF452:AF452,"&lt;&gt;")+SUMIF(AH452:AH452,"&lt;&gt;")+SUMIF(AJ452:AJ452,"&lt;&gt;")+SUMIF(AK452:AK452,"&lt;&gt;")+SUMIF(AM452:AM452,"&lt;&gt;")+SUMIF(AO452:AO452,"&lt;&gt;")+SUMIF(AQ452:AQ452,"&lt;&gt;")+SUMIF(AS452:AS452,"&lt;&gt;")+SUMIF(AU452:AU452,"&lt;&gt;")+SUMIF(AW452:AW452,"&lt;&gt;")+SUMIF(AY452:AY452,"&lt;&gt;")+SUMIF(BA452:BA452,"&lt;&gt;")+SUMIF(BC452:BC452,"&lt;&gt;")+SUMIF(BE452:BE452,"&lt;&gt;")+SUMIF(BG452:BG452,"&lt;&gt;")+SUMIF(BI452:BI452,"&lt;&gt;")+SUMIF(BK452:BK452,"&lt;&gt;")</f>
        <v>18610227.235019878</v>
      </c>
      <c r="BM452" s="9">
        <f t="shared" ref="BM452:BM515" si="15">ROUND(BL452/100,0)*100</f>
        <v>18610200</v>
      </c>
    </row>
    <row r="453" spans="1:65" x14ac:dyDescent="0.3">
      <c r="A453" t="s">
        <v>804</v>
      </c>
      <c r="B453" s="9">
        <v>161</v>
      </c>
      <c r="C453">
        <v>548952</v>
      </c>
      <c r="D453">
        <v>1</v>
      </c>
      <c r="E453">
        <v>0</v>
      </c>
      <c r="F453">
        <v>0</v>
      </c>
      <c r="G453">
        <v>0</v>
      </c>
      <c r="H453">
        <v>0</v>
      </c>
      <c r="I453" t="s">
        <v>90</v>
      </c>
      <c r="J453">
        <v>573060</v>
      </c>
      <c r="K453" t="s">
        <v>157</v>
      </c>
      <c r="L453">
        <v>573060</v>
      </c>
      <c r="M453" t="s">
        <v>157</v>
      </c>
      <c r="N453">
        <v>573060</v>
      </c>
      <c r="O453" t="s">
        <v>157</v>
      </c>
      <c r="P453">
        <v>572659</v>
      </c>
      <c r="Q453" t="s">
        <v>158</v>
      </c>
      <c r="R453" s="9">
        <v>71941.662785630979</v>
      </c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15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>
        <f t="shared" si="14"/>
        <v>71941.662785630979</v>
      </c>
      <c r="BM453" s="9">
        <f t="shared" si="15"/>
        <v>71900</v>
      </c>
    </row>
    <row r="454" spans="1:65" x14ac:dyDescent="0.3">
      <c r="A454" t="s">
        <v>805</v>
      </c>
      <c r="B454" s="9">
        <v>182</v>
      </c>
      <c r="C454">
        <v>595390</v>
      </c>
      <c r="D454">
        <v>1</v>
      </c>
      <c r="E454">
        <v>0</v>
      </c>
      <c r="F454">
        <v>0</v>
      </c>
      <c r="G454">
        <v>0</v>
      </c>
      <c r="H454">
        <v>0</v>
      </c>
      <c r="I454" t="s">
        <v>123</v>
      </c>
      <c r="J454">
        <v>596256</v>
      </c>
      <c r="K454" t="s">
        <v>756</v>
      </c>
      <c r="L454">
        <v>595209</v>
      </c>
      <c r="M454" t="s">
        <v>480</v>
      </c>
      <c r="N454">
        <v>595209</v>
      </c>
      <c r="O454" t="s">
        <v>480</v>
      </c>
      <c r="P454">
        <v>595209</v>
      </c>
      <c r="Q454" t="s">
        <v>480</v>
      </c>
      <c r="R454" s="9">
        <v>71941.662785630979</v>
      </c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15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>
        <f t="shared" si="14"/>
        <v>71941.662785630979</v>
      </c>
      <c r="BM454" s="9">
        <f t="shared" si="15"/>
        <v>71900</v>
      </c>
    </row>
    <row r="455" spans="1:65" x14ac:dyDescent="0.3">
      <c r="A455" t="s">
        <v>805</v>
      </c>
      <c r="B455" s="9">
        <v>223</v>
      </c>
      <c r="C455">
        <v>546020</v>
      </c>
      <c r="D455">
        <v>1</v>
      </c>
      <c r="E455">
        <v>0</v>
      </c>
      <c r="F455">
        <v>0</v>
      </c>
      <c r="G455">
        <v>0</v>
      </c>
      <c r="H455">
        <v>0</v>
      </c>
      <c r="I455" t="s">
        <v>83</v>
      </c>
      <c r="J455">
        <v>546127</v>
      </c>
      <c r="K455" t="s">
        <v>182</v>
      </c>
      <c r="L455">
        <v>546127</v>
      </c>
      <c r="M455" t="s">
        <v>182</v>
      </c>
      <c r="N455">
        <v>546127</v>
      </c>
      <c r="O455" t="s">
        <v>182</v>
      </c>
      <c r="P455">
        <v>546127</v>
      </c>
      <c r="Q455" t="s">
        <v>182</v>
      </c>
      <c r="R455" s="9">
        <v>71941.662785630979</v>
      </c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15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>
        <f t="shared" si="14"/>
        <v>71941.662785630979</v>
      </c>
      <c r="BM455" s="9">
        <f t="shared" si="15"/>
        <v>71900</v>
      </c>
    </row>
    <row r="456" spans="1:65" x14ac:dyDescent="0.3">
      <c r="A456" t="s">
        <v>806</v>
      </c>
      <c r="B456" s="9">
        <v>296</v>
      </c>
      <c r="C456">
        <v>555894</v>
      </c>
      <c r="D456">
        <v>1</v>
      </c>
      <c r="E456">
        <v>0</v>
      </c>
      <c r="F456">
        <v>0</v>
      </c>
      <c r="G456">
        <v>0</v>
      </c>
      <c r="H456">
        <v>0</v>
      </c>
      <c r="I456" t="s">
        <v>151</v>
      </c>
      <c r="J456">
        <v>557544</v>
      </c>
      <c r="K456" t="s">
        <v>807</v>
      </c>
      <c r="L456">
        <v>557153</v>
      </c>
      <c r="M456" t="s">
        <v>808</v>
      </c>
      <c r="N456">
        <v>557153</v>
      </c>
      <c r="O456" t="s">
        <v>808</v>
      </c>
      <c r="P456">
        <v>557153</v>
      </c>
      <c r="Q456" t="s">
        <v>808</v>
      </c>
      <c r="R456" s="9">
        <v>71941.662785630979</v>
      </c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15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>
        <f t="shared" si="14"/>
        <v>71941.662785630979</v>
      </c>
      <c r="BM456" s="9">
        <f t="shared" si="15"/>
        <v>71900</v>
      </c>
    </row>
    <row r="457" spans="1:65" x14ac:dyDescent="0.3">
      <c r="A457" t="s">
        <v>809</v>
      </c>
      <c r="B457" s="9">
        <v>413</v>
      </c>
      <c r="C457">
        <v>589349</v>
      </c>
      <c r="D457">
        <v>1</v>
      </c>
      <c r="E457">
        <v>0</v>
      </c>
      <c r="F457">
        <v>0</v>
      </c>
      <c r="G457">
        <v>0</v>
      </c>
      <c r="H457">
        <v>0</v>
      </c>
      <c r="I457" t="s">
        <v>111</v>
      </c>
      <c r="J457">
        <v>589624</v>
      </c>
      <c r="K457" t="s">
        <v>505</v>
      </c>
      <c r="L457">
        <v>589624</v>
      </c>
      <c r="M457" t="s">
        <v>505</v>
      </c>
      <c r="N457">
        <v>589624</v>
      </c>
      <c r="O457" t="s">
        <v>505</v>
      </c>
      <c r="P457">
        <v>589624</v>
      </c>
      <c r="Q457" t="s">
        <v>505</v>
      </c>
      <c r="R457" s="9">
        <v>98705.085625151027</v>
      </c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15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>
        <f t="shared" si="14"/>
        <v>98705.085625151027</v>
      </c>
      <c r="BM457" s="9">
        <f t="shared" si="15"/>
        <v>98700</v>
      </c>
    </row>
    <row r="458" spans="1:65" x14ac:dyDescent="0.3">
      <c r="A458" t="s">
        <v>810</v>
      </c>
      <c r="B458" s="9">
        <v>333</v>
      </c>
      <c r="C458">
        <v>547638</v>
      </c>
      <c r="D458">
        <v>1</v>
      </c>
      <c r="E458">
        <v>0</v>
      </c>
      <c r="F458">
        <v>0</v>
      </c>
      <c r="G458">
        <v>0</v>
      </c>
      <c r="H458">
        <v>0</v>
      </c>
      <c r="I458" t="s">
        <v>123</v>
      </c>
      <c r="J458">
        <v>547999</v>
      </c>
      <c r="K458" t="s">
        <v>811</v>
      </c>
      <c r="L458">
        <v>547999</v>
      </c>
      <c r="M458" t="s">
        <v>811</v>
      </c>
      <c r="N458">
        <v>547999</v>
      </c>
      <c r="O458" t="s">
        <v>811</v>
      </c>
      <c r="P458">
        <v>547999</v>
      </c>
      <c r="Q458" t="s">
        <v>811</v>
      </c>
      <c r="R458" s="9">
        <v>79771.668242672822</v>
      </c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15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>
        <f t="shared" si="14"/>
        <v>79771.668242672822</v>
      </c>
      <c r="BM458" s="9">
        <f t="shared" si="15"/>
        <v>79800</v>
      </c>
    </row>
    <row r="459" spans="1:65" x14ac:dyDescent="0.3">
      <c r="A459" t="s">
        <v>812</v>
      </c>
      <c r="B459" s="9">
        <v>656</v>
      </c>
      <c r="C459">
        <v>537055</v>
      </c>
      <c r="D459">
        <v>1</v>
      </c>
      <c r="E459">
        <v>0</v>
      </c>
      <c r="F459">
        <v>0</v>
      </c>
      <c r="G459">
        <v>0</v>
      </c>
      <c r="H459">
        <v>0</v>
      </c>
      <c r="I459" t="s">
        <v>86</v>
      </c>
      <c r="J459">
        <v>537004</v>
      </c>
      <c r="K459" t="s">
        <v>466</v>
      </c>
      <c r="L459">
        <v>537004</v>
      </c>
      <c r="M459" t="s">
        <v>466</v>
      </c>
      <c r="N459">
        <v>537004</v>
      </c>
      <c r="O459" t="s">
        <v>466</v>
      </c>
      <c r="P459">
        <v>537004</v>
      </c>
      <c r="Q459" t="s">
        <v>466</v>
      </c>
      <c r="R459" s="9">
        <v>155853.05162251249</v>
      </c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15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>
        <f t="shared" si="14"/>
        <v>155853.05162251249</v>
      </c>
      <c r="BM459" s="9">
        <f t="shared" si="15"/>
        <v>155900</v>
      </c>
    </row>
    <row r="460" spans="1:65" x14ac:dyDescent="0.3">
      <c r="A460" t="s">
        <v>813</v>
      </c>
      <c r="B460" s="9">
        <v>515</v>
      </c>
      <c r="C460">
        <v>577910</v>
      </c>
      <c r="D460">
        <v>1</v>
      </c>
      <c r="E460">
        <v>0</v>
      </c>
      <c r="F460">
        <v>0</v>
      </c>
      <c r="G460">
        <v>0</v>
      </c>
      <c r="H460">
        <v>0</v>
      </c>
      <c r="I460" t="s">
        <v>96</v>
      </c>
      <c r="J460">
        <v>577995</v>
      </c>
      <c r="K460" t="s">
        <v>814</v>
      </c>
      <c r="L460">
        <v>578347</v>
      </c>
      <c r="M460" t="s">
        <v>296</v>
      </c>
      <c r="N460">
        <v>578347</v>
      </c>
      <c r="O460" t="s">
        <v>296</v>
      </c>
      <c r="P460">
        <v>578347</v>
      </c>
      <c r="Q460" t="s">
        <v>296</v>
      </c>
      <c r="R460" s="9">
        <v>122755.0193842568</v>
      </c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15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>
        <f t="shared" si="14"/>
        <v>122755.0193842568</v>
      </c>
      <c r="BM460" s="9">
        <f t="shared" si="15"/>
        <v>122800</v>
      </c>
    </row>
    <row r="461" spans="1:65" x14ac:dyDescent="0.3">
      <c r="A461" t="s">
        <v>813</v>
      </c>
      <c r="B461" s="9">
        <v>370</v>
      </c>
      <c r="C461">
        <v>552143</v>
      </c>
      <c r="D461">
        <v>1</v>
      </c>
      <c r="E461">
        <v>0</v>
      </c>
      <c r="F461">
        <v>0</v>
      </c>
      <c r="G461">
        <v>0</v>
      </c>
      <c r="H461">
        <v>0</v>
      </c>
      <c r="I461" t="s">
        <v>83</v>
      </c>
      <c r="J461">
        <v>553239</v>
      </c>
      <c r="K461" t="s">
        <v>815</v>
      </c>
      <c r="L461">
        <v>553131</v>
      </c>
      <c r="M461" t="s">
        <v>571</v>
      </c>
      <c r="N461">
        <v>553131</v>
      </c>
      <c r="O461" t="s">
        <v>571</v>
      </c>
      <c r="P461">
        <v>553131</v>
      </c>
      <c r="Q461" t="s">
        <v>571</v>
      </c>
      <c r="R461" s="9">
        <v>88536.599103819099</v>
      </c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15"/>
      <c r="AR461" s="9">
        <v>1</v>
      </c>
      <c r="AS461" s="9">
        <f>AR461*30500</f>
        <v>30500</v>
      </c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>
        <f t="shared" si="14"/>
        <v>119036.5991038191</v>
      </c>
      <c r="BM461" s="9">
        <f t="shared" si="15"/>
        <v>119000</v>
      </c>
    </row>
    <row r="462" spans="1:65" x14ac:dyDescent="0.3">
      <c r="A462" t="s">
        <v>816</v>
      </c>
      <c r="B462" s="9">
        <v>736</v>
      </c>
      <c r="C462">
        <v>546038</v>
      </c>
      <c r="D462">
        <v>1</v>
      </c>
      <c r="E462">
        <v>0</v>
      </c>
      <c r="F462">
        <v>0</v>
      </c>
      <c r="G462">
        <v>0</v>
      </c>
      <c r="H462">
        <v>0</v>
      </c>
      <c r="I462" t="s">
        <v>83</v>
      </c>
      <c r="J462">
        <v>546127</v>
      </c>
      <c r="K462" t="s">
        <v>182</v>
      </c>
      <c r="L462">
        <v>546127</v>
      </c>
      <c r="M462" t="s">
        <v>182</v>
      </c>
      <c r="N462">
        <v>546127</v>
      </c>
      <c r="O462" t="s">
        <v>182</v>
      </c>
      <c r="P462">
        <v>546127</v>
      </c>
      <c r="Q462" t="s">
        <v>182</v>
      </c>
      <c r="R462" s="9">
        <v>174563.28677213329</v>
      </c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15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>
        <f t="shared" si="14"/>
        <v>174563.28677213329</v>
      </c>
      <c r="BM462" s="9">
        <f t="shared" si="15"/>
        <v>174600</v>
      </c>
    </row>
    <row r="463" spans="1:65" x14ac:dyDescent="0.3">
      <c r="A463" s="2" t="s">
        <v>817</v>
      </c>
      <c r="B463" s="9">
        <v>1197</v>
      </c>
      <c r="C463">
        <v>590401</v>
      </c>
      <c r="D463">
        <v>1</v>
      </c>
      <c r="E463">
        <v>1</v>
      </c>
      <c r="F463">
        <v>0</v>
      </c>
      <c r="G463">
        <v>0</v>
      </c>
      <c r="H463">
        <v>0</v>
      </c>
      <c r="I463" t="s">
        <v>123</v>
      </c>
      <c r="J463">
        <v>590401</v>
      </c>
      <c r="K463" t="s">
        <v>817</v>
      </c>
      <c r="L463">
        <v>590266</v>
      </c>
      <c r="M463" t="s">
        <v>163</v>
      </c>
      <c r="N463">
        <v>590266</v>
      </c>
      <c r="O463" t="s">
        <v>163</v>
      </c>
      <c r="P463">
        <v>590266</v>
      </c>
      <c r="Q463" t="s">
        <v>163</v>
      </c>
      <c r="R463" s="9">
        <v>281553.97429891711</v>
      </c>
      <c r="S463" s="9">
        <f>SUMIFS($B:$B,$J:$J,$C463)</f>
        <v>3083</v>
      </c>
      <c r="T463" s="9">
        <v>167612.0028496939</v>
      </c>
      <c r="U463" s="9">
        <v>0</v>
      </c>
      <c r="V463" s="9">
        <f>U463*768</f>
        <v>0</v>
      </c>
      <c r="W463" s="9">
        <v>47</v>
      </c>
      <c r="X463" s="9">
        <f>W463*3072</f>
        <v>144384</v>
      </c>
      <c r="Y463" s="9">
        <v>12</v>
      </c>
      <c r="Z463" s="9">
        <f>Y463*1024</f>
        <v>12288</v>
      </c>
      <c r="AA463" s="9">
        <v>6</v>
      </c>
      <c r="AB463" s="9">
        <f>AA463*256</f>
        <v>1536</v>
      </c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15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>
        <f t="shared" si="14"/>
        <v>607373.97714861098</v>
      </c>
      <c r="BM463" s="9">
        <f t="shared" si="15"/>
        <v>607400</v>
      </c>
    </row>
    <row r="464" spans="1:65" x14ac:dyDescent="0.3">
      <c r="A464" s="3" t="s">
        <v>818</v>
      </c>
      <c r="B464" s="9">
        <v>2801</v>
      </c>
      <c r="C464">
        <v>506460</v>
      </c>
      <c r="D464">
        <v>1</v>
      </c>
      <c r="E464">
        <v>1</v>
      </c>
      <c r="F464">
        <v>1</v>
      </c>
      <c r="G464">
        <v>0</v>
      </c>
      <c r="H464">
        <v>0</v>
      </c>
      <c r="I464" t="s">
        <v>94</v>
      </c>
      <c r="J464">
        <v>506460</v>
      </c>
      <c r="K464" t="s">
        <v>818</v>
      </c>
      <c r="L464">
        <v>506460</v>
      </c>
      <c r="M464" t="s">
        <v>818</v>
      </c>
      <c r="N464">
        <v>511021</v>
      </c>
      <c r="O464" t="s">
        <v>772</v>
      </c>
      <c r="P464">
        <v>511021</v>
      </c>
      <c r="Q464" t="s">
        <v>772</v>
      </c>
      <c r="R464" s="9">
        <v>645732.80210288521</v>
      </c>
      <c r="S464" s="9">
        <f>SUMIFS($B:$B,$J:$J,$C464)</f>
        <v>3603</v>
      </c>
      <c r="T464" s="9">
        <v>195797.07326694301</v>
      </c>
      <c r="U464" s="9">
        <v>0</v>
      </c>
      <c r="V464" s="9">
        <f>U464*768</f>
        <v>0</v>
      </c>
      <c r="W464" s="9">
        <v>17</v>
      </c>
      <c r="X464" s="9">
        <f>W464*3072</f>
        <v>52224</v>
      </c>
      <c r="Y464" s="9">
        <v>19</v>
      </c>
      <c r="Z464" s="9">
        <f>Y464*1024</f>
        <v>19456</v>
      </c>
      <c r="AA464" s="9">
        <v>6</v>
      </c>
      <c r="AB464" s="9">
        <f>AA464*256</f>
        <v>1536</v>
      </c>
      <c r="AC464" s="9">
        <f>SUMIFS($B:$B,$L:$L,$C464)</f>
        <v>3603</v>
      </c>
      <c r="AD464" s="9">
        <v>451442.42521850613</v>
      </c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15"/>
      <c r="AR464" s="9">
        <v>15</v>
      </c>
      <c r="AS464" s="9">
        <f>AR464*30500</f>
        <v>457500</v>
      </c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>
        <f t="shared" si="14"/>
        <v>1823688.3005883344</v>
      </c>
      <c r="BM464" s="9">
        <f t="shared" si="15"/>
        <v>1823700</v>
      </c>
    </row>
    <row r="465" spans="1:65" x14ac:dyDescent="0.3">
      <c r="A465" t="s">
        <v>819</v>
      </c>
      <c r="B465" s="9">
        <v>804</v>
      </c>
      <c r="C465">
        <v>568261</v>
      </c>
      <c r="D465">
        <v>1</v>
      </c>
      <c r="E465">
        <v>0</v>
      </c>
      <c r="F465">
        <v>0</v>
      </c>
      <c r="G465">
        <v>0</v>
      </c>
      <c r="H465">
        <v>0</v>
      </c>
      <c r="I465" t="s">
        <v>94</v>
      </c>
      <c r="J465">
        <v>507261</v>
      </c>
      <c r="K465" t="s">
        <v>820</v>
      </c>
      <c r="L465">
        <v>510882</v>
      </c>
      <c r="M465" t="s">
        <v>821</v>
      </c>
      <c r="N465">
        <v>505927</v>
      </c>
      <c r="O465" t="s">
        <v>668</v>
      </c>
      <c r="P465">
        <v>505927</v>
      </c>
      <c r="Q465" t="s">
        <v>668</v>
      </c>
      <c r="R465" s="9">
        <v>190430.74830615299</v>
      </c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15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>
        <f t="shared" si="14"/>
        <v>190430.74830615299</v>
      </c>
      <c r="BM465" s="9">
        <f t="shared" si="15"/>
        <v>190400</v>
      </c>
    </row>
    <row r="466" spans="1:65" x14ac:dyDescent="0.3">
      <c r="A466" t="s">
        <v>822</v>
      </c>
      <c r="B466" s="9">
        <v>356</v>
      </c>
      <c r="C466">
        <v>590410</v>
      </c>
      <c r="D466">
        <v>1</v>
      </c>
      <c r="E466">
        <v>0</v>
      </c>
      <c r="F466">
        <v>0</v>
      </c>
      <c r="G466">
        <v>0</v>
      </c>
      <c r="H466">
        <v>0</v>
      </c>
      <c r="I466" t="s">
        <v>123</v>
      </c>
      <c r="J466">
        <v>590789</v>
      </c>
      <c r="K466" t="s">
        <v>168</v>
      </c>
      <c r="L466">
        <v>590789</v>
      </c>
      <c r="M466" t="s">
        <v>168</v>
      </c>
      <c r="N466">
        <v>590789</v>
      </c>
      <c r="O466" t="s">
        <v>168</v>
      </c>
      <c r="P466">
        <v>591181</v>
      </c>
      <c r="Q466" t="s">
        <v>137</v>
      </c>
      <c r="R466" s="9">
        <v>85221.849267750324</v>
      </c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15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>
        <f t="shared" si="14"/>
        <v>85221.849267750324</v>
      </c>
      <c r="BM466" s="9">
        <f t="shared" si="15"/>
        <v>85200</v>
      </c>
    </row>
    <row r="467" spans="1:65" x14ac:dyDescent="0.3">
      <c r="A467" t="s">
        <v>822</v>
      </c>
      <c r="B467" s="9">
        <v>91</v>
      </c>
      <c r="C467">
        <v>561576</v>
      </c>
      <c r="D467">
        <v>1</v>
      </c>
      <c r="E467">
        <v>0</v>
      </c>
      <c r="F467">
        <v>0</v>
      </c>
      <c r="G467">
        <v>0</v>
      </c>
      <c r="H467">
        <v>0</v>
      </c>
      <c r="I467" t="s">
        <v>83</v>
      </c>
      <c r="J467">
        <v>550663</v>
      </c>
      <c r="K467" t="s">
        <v>501</v>
      </c>
      <c r="L467">
        <v>550094</v>
      </c>
      <c r="M467" t="s">
        <v>143</v>
      </c>
      <c r="N467">
        <v>550094</v>
      </c>
      <c r="O467" t="s">
        <v>143</v>
      </c>
      <c r="P467">
        <v>550094</v>
      </c>
      <c r="Q467" t="s">
        <v>143</v>
      </c>
      <c r="R467" s="9">
        <v>71941.662785630979</v>
      </c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15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>
        <f t="shared" si="14"/>
        <v>71941.662785630979</v>
      </c>
      <c r="BM467" s="9">
        <f t="shared" si="15"/>
        <v>71900</v>
      </c>
    </row>
    <row r="468" spans="1:65" x14ac:dyDescent="0.3">
      <c r="A468" t="s">
        <v>823</v>
      </c>
      <c r="B468" s="9">
        <v>53</v>
      </c>
      <c r="C468">
        <v>560171</v>
      </c>
      <c r="D468">
        <v>1</v>
      </c>
      <c r="E468">
        <v>0</v>
      </c>
      <c r="F468">
        <v>0</v>
      </c>
      <c r="G468">
        <v>0</v>
      </c>
      <c r="H468">
        <v>0</v>
      </c>
      <c r="I468" t="s">
        <v>83</v>
      </c>
      <c r="J468">
        <v>550809</v>
      </c>
      <c r="K468" t="s">
        <v>214</v>
      </c>
      <c r="L468">
        <v>551953</v>
      </c>
      <c r="M468" t="s">
        <v>215</v>
      </c>
      <c r="N468">
        <v>551953</v>
      </c>
      <c r="O468" t="s">
        <v>215</v>
      </c>
      <c r="P468">
        <v>551953</v>
      </c>
      <c r="Q468" t="s">
        <v>215</v>
      </c>
      <c r="R468" s="9">
        <v>71941.662785630979</v>
      </c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15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>
        <f t="shared" si="14"/>
        <v>71941.662785630979</v>
      </c>
      <c r="BM468" s="9">
        <f t="shared" si="15"/>
        <v>71900</v>
      </c>
    </row>
    <row r="469" spans="1:65" x14ac:dyDescent="0.3">
      <c r="A469" s="2" t="s">
        <v>824</v>
      </c>
      <c r="B469" s="9">
        <v>2159</v>
      </c>
      <c r="C469">
        <v>564656</v>
      </c>
      <c r="D469">
        <v>1</v>
      </c>
      <c r="E469">
        <v>1</v>
      </c>
      <c r="F469">
        <v>0</v>
      </c>
      <c r="G469">
        <v>0</v>
      </c>
      <c r="H469">
        <v>0</v>
      </c>
      <c r="I469" t="s">
        <v>131</v>
      </c>
      <c r="J469">
        <v>564656</v>
      </c>
      <c r="K469" t="s">
        <v>824</v>
      </c>
      <c r="L469">
        <v>565164</v>
      </c>
      <c r="M469" t="s">
        <v>825</v>
      </c>
      <c r="N469">
        <v>565555</v>
      </c>
      <c r="O469" t="s">
        <v>253</v>
      </c>
      <c r="P469">
        <v>565555</v>
      </c>
      <c r="Q469" t="s">
        <v>253</v>
      </c>
      <c r="R469" s="9">
        <v>501243.30464505329</v>
      </c>
      <c r="S469" s="9">
        <f>SUMIFS($B:$B,$J:$J,$C469)</f>
        <v>2728</v>
      </c>
      <c r="T469" s="9">
        <v>148359.3264823897</v>
      </c>
      <c r="U469" s="9">
        <v>0</v>
      </c>
      <c r="V469" s="9">
        <f>U469*768</f>
        <v>0</v>
      </c>
      <c r="W469" s="9">
        <v>33</v>
      </c>
      <c r="X469" s="9">
        <f>W469*3072</f>
        <v>101376</v>
      </c>
      <c r="Y469" s="9">
        <v>16</v>
      </c>
      <c r="Z469" s="9">
        <f>Y469*1024</f>
        <v>16384</v>
      </c>
      <c r="AA469" s="9">
        <v>1</v>
      </c>
      <c r="AB469" s="9">
        <f>AA469*256</f>
        <v>256</v>
      </c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15"/>
      <c r="AR469" s="9">
        <v>3</v>
      </c>
      <c r="AS469" s="9">
        <f>AR469*30500</f>
        <v>91500</v>
      </c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>
        <f t="shared" si="14"/>
        <v>859118.63112744293</v>
      </c>
      <c r="BM469" s="9">
        <f t="shared" si="15"/>
        <v>859100</v>
      </c>
    </row>
    <row r="470" spans="1:65" x14ac:dyDescent="0.3">
      <c r="A470" s="3" t="s">
        <v>748</v>
      </c>
      <c r="B470" s="9">
        <v>2397</v>
      </c>
      <c r="C470">
        <v>592102</v>
      </c>
      <c r="D470">
        <v>1</v>
      </c>
      <c r="E470">
        <v>1</v>
      </c>
      <c r="F470">
        <v>1</v>
      </c>
      <c r="G470">
        <v>0</v>
      </c>
      <c r="H470">
        <v>0</v>
      </c>
      <c r="I470" t="s">
        <v>135</v>
      </c>
      <c r="J470">
        <v>592102</v>
      </c>
      <c r="K470" t="s">
        <v>748</v>
      </c>
      <c r="L470">
        <v>592102</v>
      </c>
      <c r="M470" t="s">
        <v>748</v>
      </c>
      <c r="N470">
        <v>592005</v>
      </c>
      <c r="O470" t="s">
        <v>136</v>
      </c>
      <c r="P470">
        <v>592005</v>
      </c>
      <c r="Q470" t="s">
        <v>136</v>
      </c>
      <c r="R470" s="9">
        <v>554985.1473123898</v>
      </c>
      <c r="S470" s="9">
        <f>SUMIFS($B:$B,$J:$J,$C470)</f>
        <v>6312</v>
      </c>
      <c r="T470" s="9">
        <v>342366.53427830967</v>
      </c>
      <c r="U470" s="9">
        <v>1</v>
      </c>
      <c r="V470" s="9">
        <f>U470*768</f>
        <v>768</v>
      </c>
      <c r="W470" s="9">
        <v>86</v>
      </c>
      <c r="X470" s="9">
        <f>W470*3072</f>
        <v>264192</v>
      </c>
      <c r="Y470" s="9">
        <v>52</v>
      </c>
      <c r="Z470" s="9">
        <f>Y470*1024</f>
        <v>53248</v>
      </c>
      <c r="AA470" s="9">
        <v>10</v>
      </c>
      <c r="AB470" s="9">
        <f>AA470*256</f>
        <v>2560</v>
      </c>
      <c r="AC470" s="9">
        <f>SUMIFS($B:$B,$L:$L,$C470)</f>
        <v>6312</v>
      </c>
      <c r="AD470" s="9">
        <v>786981.67214366875</v>
      </c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15"/>
      <c r="AR470" s="9">
        <v>6</v>
      </c>
      <c r="AS470" s="9">
        <f>AR470*30500</f>
        <v>183000</v>
      </c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>
        <f t="shared" si="14"/>
        <v>2188101.3537343685</v>
      </c>
      <c r="BM470" s="9">
        <f t="shared" si="15"/>
        <v>2188100</v>
      </c>
    </row>
    <row r="471" spans="1:65" x14ac:dyDescent="0.3">
      <c r="A471" t="s">
        <v>826</v>
      </c>
      <c r="B471" s="9">
        <v>626</v>
      </c>
      <c r="C471">
        <v>545449</v>
      </c>
      <c r="D471">
        <v>1</v>
      </c>
      <c r="E471">
        <v>0</v>
      </c>
      <c r="F471">
        <v>0</v>
      </c>
      <c r="G471">
        <v>0</v>
      </c>
      <c r="H471">
        <v>0</v>
      </c>
      <c r="I471" t="s">
        <v>83</v>
      </c>
      <c r="J471">
        <v>545775</v>
      </c>
      <c r="K471" t="s">
        <v>827</v>
      </c>
      <c r="L471">
        <v>545562</v>
      </c>
      <c r="M471" t="s">
        <v>303</v>
      </c>
      <c r="N471">
        <v>545562</v>
      </c>
      <c r="O471" t="s">
        <v>303</v>
      </c>
      <c r="P471">
        <v>545562</v>
      </c>
      <c r="Q471" t="s">
        <v>303</v>
      </c>
      <c r="R471" s="9">
        <v>148824.27924972991</v>
      </c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15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>
        <f t="shared" si="14"/>
        <v>148824.27924972991</v>
      </c>
      <c r="BM471" s="9">
        <f t="shared" si="15"/>
        <v>148800</v>
      </c>
    </row>
    <row r="472" spans="1:65" x14ac:dyDescent="0.3">
      <c r="A472" t="s">
        <v>828</v>
      </c>
      <c r="B472" s="9">
        <v>85</v>
      </c>
      <c r="C472">
        <v>559741</v>
      </c>
      <c r="D472">
        <v>1</v>
      </c>
      <c r="E472">
        <v>0</v>
      </c>
      <c r="F472">
        <v>0</v>
      </c>
      <c r="G472">
        <v>0</v>
      </c>
      <c r="H472">
        <v>0</v>
      </c>
      <c r="I472" t="s">
        <v>151</v>
      </c>
      <c r="J472">
        <v>560120</v>
      </c>
      <c r="K472" t="s">
        <v>345</v>
      </c>
      <c r="L472">
        <v>560120</v>
      </c>
      <c r="M472" t="s">
        <v>345</v>
      </c>
      <c r="N472">
        <v>560120</v>
      </c>
      <c r="O472" t="s">
        <v>345</v>
      </c>
      <c r="P472">
        <v>559717</v>
      </c>
      <c r="Q472" t="s">
        <v>346</v>
      </c>
      <c r="R472" s="9">
        <v>71941.662785630979</v>
      </c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15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>
        <f t="shared" si="14"/>
        <v>71941.662785630979</v>
      </c>
      <c r="BM472" s="9">
        <f t="shared" si="15"/>
        <v>71900</v>
      </c>
    </row>
    <row r="473" spans="1:65" x14ac:dyDescent="0.3">
      <c r="A473" t="s">
        <v>829</v>
      </c>
      <c r="B473" s="9">
        <v>317</v>
      </c>
      <c r="C473">
        <v>537519</v>
      </c>
      <c r="D473">
        <v>1</v>
      </c>
      <c r="E473">
        <v>0</v>
      </c>
      <c r="F473">
        <v>0</v>
      </c>
      <c r="G473">
        <v>0</v>
      </c>
      <c r="H473">
        <v>0</v>
      </c>
      <c r="I473" t="s">
        <v>83</v>
      </c>
      <c r="J473">
        <v>550574</v>
      </c>
      <c r="K473" t="s">
        <v>830</v>
      </c>
      <c r="L473">
        <v>550647</v>
      </c>
      <c r="M473" t="s">
        <v>498</v>
      </c>
      <c r="N473">
        <v>550647</v>
      </c>
      <c r="O473" t="s">
        <v>498</v>
      </c>
      <c r="P473">
        <v>550647</v>
      </c>
      <c r="Q473" t="s">
        <v>498</v>
      </c>
      <c r="R473" s="9">
        <v>75976.832032674458</v>
      </c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15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>
        <f t="shared" si="14"/>
        <v>75976.832032674458</v>
      </c>
      <c r="BM473" s="9">
        <f t="shared" si="15"/>
        <v>76000</v>
      </c>
    </row>
    <row r="474" spans="1:65" x14ac:dyDescent="0.3">
      <c r="A474" t="s">
        <v>829</v>
      </c>
      <c r="B474" s="9">
        <v>372</v>
      </c>
      <c r="C474">
        <v>512826</v>
      </c>
      <c r="D474">
        <v>1</v>
      </c>
      <c r="E474">
        <v>0</v>
      </c>
      <c r="F474">
        <v>0</v>
      </c>
      <c r="G474">
        <v>0</v>
      </c>
      <c r="H474">
        <v>0</v>
      </c>
      <c r="I474" t="s">
        <v>111</v>
      </c>
      <c r="J474">
        <v>517534</v>
      </c>
      <c r="K474" t="s">
        <v>831</v>
      </c>
      <c r="L474">
        <v>511382</v>
      </c>
      <c r="M474" t="s">
        <v>311</v>
      </c>
      <c r="N474">
        <v>511382</v>
      </c>
      <c r="O474" t="s">
        <v>311</v>
      </c>
      <c r="P474">
        <v>511382</v>
      </c>
      <c r="Q474" t="s">
        <v>311</v>
      </c>
      <c r="R474" s="9">
        <v>89009.968050677679</v>
      </c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15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>
        <f t="shared" si="14"/>
        <v>89009.968050677679</v>
      </c>
      <c r="BM474" s="9">
        <f t="shared" si="15"/>
        <v>89000</v>
      </c>
    </row>
    <row r="475" spans="1:65" x14ac:dyDescent="0.3">
      <c r="A475" t="s">
        <v>832</v>
      </c>
      <c r="B475" s="9">
        <v>188</v>
      </c>
      <c r="C475">
        <v>595403</v>
      </c>
      <c r="D475">
        <v>1</v>
      </c>
      <c r="E475">
        <v>0</v>
      </c>
      <c r="F475">
        <v>0</v>
      </c>
      <c r="G475">
        <v>0</v>
      </c>
      <c r="H475">
        <v>0</v>
      </c>
      <c r="I475" t="s">
        <v>123</v>
      </c>
      <c r="J475">
        <v>595535</v>
      </c>
      <c r="K475" t="s">
        <v>445</v>
      </c>
      <c r="L475">
        <v>595411</v>
      </c>
      <c r="M475" t="s">
        <v>446</v>
      </c>
      <c r="N475">
        <v>595411</v>
      </c>
      <c r="O475" t="s">
        <v>446</v>
      </c>
      <c r="P475">
        <v>595411</v>
      </c>
      <c r="Q475" t="s">
        <v>446</v>
      </c>
      <c r="R475" s="9">
        <v>71941.662785630979</v>
      </c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15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>
        <f t="shared" si="14"/>
        <v>71941.662785630979</v>
      </c>
      <c r="BM475" s="9">
        <f t="shared" si="15"/>
        <v>71900</v>
      </c>
    </row>
    <row r="476" spans="1:65" x14ac:dyDescent="0.3">
      <c r="A476" t="s">
        <v>833</v>
      </c>
      <c r="B476" s="9">
        <v>288</v>
      </c>
      <c r="C476">
        <v>589357</v>
      </c>
      <c r="D476">
        <v>1</v>
      </c>
      <c r="E476">
        <v>0</v>
      </c>
      <c r="F476">
        <v>0</v>
      </c>
      <c r="G476">
        <v>0</v>
      </c>
      <c r="H476">
        <v>0</v>
      </c>
      <c r="I476" t="s">
        <v>111</v>
      </c>
      <c r="J476">
        <v>589926</v>
      </c>
      <c r="K476" t="s">
        <v>834</v>
      </c>
      <c r="L476">
        <v>589896</v>
      </c>
      <c r="M476" t="s">
        <v>634</v>
      </c>
      <c r="N476">
        <v>589250</v>
      </c>
      <c r="O476" t="s">
        <v>113</v>
      </c>
      <c r="P476">
        <v>589250</v>
      </c>
      <c r="Q476" t="s">
        <v>113</v>
      </c>
      <c r="R476" s="9">
        <v>71941.662785630979</v>
      </c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15"/>
      <c r="AR476" s="9">
        <v>1</v>
      </c>
      <c r="AS476" s="9">
        <f>AR476*30500</f>
        <v>30500</v>
      </c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>
        <f t="shared" si="14"/>
        <v>102441.66278563098</v>
      </c>
      <c r="BM476" s="9">
        <f t="shared" si="15"/>
        <v>102400</v>
      </c>
    </row>
    <row r="477" spans="1:65" x14ac:dyDescent="0.3">
      <c r="A477" t="s">
        <v>833</v>
      </c>
      <c r="B477" s="9">
        <v>248</v>
      </c>
      <c r="C477">
        <v>546372</v>
      </c>
      <c r="D477">
        <v>1</v>
      </c>
      <c r="E477">
        <v>0</v>
      </c>
      <c r="F477">
        <v>0</v>
      </c>
      <c r="G477">
        <v>0</v>
      </c>
      <c r="H477">
        <v>0</v>
      </c>
      <c r="I477" t="s">
        <v>151</v>
      </c>
      <c r="J477">
        <v>558044</v>
      </c>
      <c r="K477" t="s">
        <v>549</v>
      </c>
      <c r="L477">
        <v>558389</v>
      </c>
      <c r="M477" t="s">
        <v>835</v>
      </c>
      <c r="N477">
        <v>558249</v>
      </c>
      <c r="O477" t="s">
        <v>550</v>
      </c>
      <c r="P477">
        <v>558249</v>
      </c>
      <c r="Q477" t="s">
        <v>550</v>
      </c>
      <c r="R477" s="9">
        <v>71941.662785630979</v>
      </c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15"/>
      <c r="AR477" s="9">
        <v>1</v>
      </c>
      <c r="AS477" s="9">
        <f>AR477*30500</f>
        <v>30500</v>
      </c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>
        <f t="shared" si="14"/>
        <v>102441.66278563098</v>
      </c>
      <c r="BM477" s="9">
        <f t="shared" si="15"/>
        <v>102400</v>
      </c>
    </row>
    <row r="478" spans="1:65" x14ac:dyDescent="0.3">
      <c r="A478" t="s">
        <v>836</v>
      </c>
      <c r="B478" s="9">
        <v>457</v>
      </c>
      <c r="C478">
        <v>540021</v>
      </c>
      <c r="D478">
        <v>1</v>
      </c>
      <c r="E478">
        <v>0</v>
      </c>
      <c r="F478">
        <v>0</v>
      </c>
      <c r="G478">
        <v>0</v>
      </c>
      <c r="H478">
        <v>0</v>
      </c>
      <c r="I478" t="s">
        <v>86</v>
      </c>
      <c r="J478">
        <v>540242</v>
      </c>
      <c r="K478" t="s">
        <v>686</v>
      </c>
      <c r="L478">
        <v>540404</v>
      </c>
      <c r="M478" t="s">
        <v>687</v>
      </c>
      <c r="N478">
        <v>539911</v>
      </c>
      <c r="O478" t="s">
        <v>352</v>
      </c>
      <c r="P478">
        <v>539911</v>
      </c>
      <c r="Q478" t="s">
        <v>352</v>
      </c>
      <c r="R478" s="9">
        <v>109091.3329275876</v>
      </c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15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>
        <f t="shared" si="14"/>
        <v>109091.3329275876</v>
      </c>
      <c r="BM478" s="9">
        <f t="shared" si="15"/>
        <v>109100</v>
      </c>
    </row>
    <row r="479" spans="1:65" x14ac:dyDescent="0.3">
      <c r="A479" t="s">
        <v>837</v>
      </c>
      <c r="B479" s="9">
        <v>691</v>
      </c>
      <c r="C479">
        <v>586072</v>
      </c>
      <c r="D479">
        <v>1</v>
      </c>
      <c r="E479">
        <v>0</v>
      </c>
      <c r="F479">
        <v>0</v>
      </c>
      <c r="G479">
        <v>0</v>
      </c>
      <c r="H479">
        <v>0</v>
      </c>
      <c r="I479" t="s">
        <v>81</v>
      </c>
      <c r="J479">
        <v>586307</v>
      </c>
      <c r="K479" t="s">
        <v>121</v>
      </c>
      <c r="L479">
        <v>586307</v>
      </c>
      <c r="M479" t="s">
        <v>121</v>
      </c>
      <c r="N479">
        <v>586307</v>
      </c>
      <c r="O479" t="s">
        <v>121</v>
      </c>
      <c r="P479">
        <v>586307</v>
      </c>
      <c r="Q479" t="s">
        <v>121</v>
      </c>
      <c r="R479" s="9">
        <v>164044.61200580059</v>
      </c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15"/>
      <c r="AR479" s="9">
        <v>1</v>
      </c>
      <c r="AS479" s="9">
        <f>AR479*30500</f>
        <v>30500</v>
      </c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>
        <f t="shared" si="14"/>
        <v>194544.61200580059</v>
      </c>
      <c r="BM479" s="9">
        <f t="shared" si="15"/>
        <v>194500</v>
      </c>
    </row>
    <row r="480" spans="1:65" x14ac:dyDescent="0.3">
      <c r="A480" s="2" t="s">
        <v>837</v>
      </c>
      <c r="B480" s="9">
        <v>1479</v>
      </c>
      <c r="C480">
        <v>560316</v>
      </c>
      <c r="D480">
        <v>1</v>
      </c>
      <c r="E480">
        <v>1</v>
      </c>
      <c r="F480">
        <v>0</v>
      </c>
      <c r="G480">
        <v>0</v>
      </c>
      <c r="H480">
        <v>0</v>
      </c>
      <c r="I480" t="s">
        <v>77</v>
      </c>
      <c r="J480">
        <v>560316</v>
      </c>
      <c r="K480" t="s">
        <v>837</v>
      </c>
      <c r="L480">
        <v>560286</v>
      </c>
      <c r="M480" t="s">
        <v>770</v>
      </c>
      <c r="N480">
        <v>560286</v>
      </c>
      <c r="O480" t="s">
        <v>770</v>
      </c>
      <c r="P480">
        <v>560286</v>
      </c>
      <c r="Q480" t="s">
        <v>770</v>
      </c>
      <c r="R480" s="9">
        <v>346403.88994790392</v>
      </c>
      <c r="S480" s="9">
        <f>SUMIFS($B:$B,$J:$J,$C480)</f>
        <v>1796</v>
      </c>
      <c r="T480" s="9">
        <v>97767.02555332311</v>
      </c>
      <c r="U480" s="9">
        <v>0</v>
      </c>
      <c r="V480" s="9">
        <f>U480*768</f>
        <v>0</v>
      </c>
      <c r="W480" s="9">
        <v>5</v>
      </c>
      <c r="X480" s="9">
        <f>W480*3072</f>
        <v>15360</v>
      </c>
      <c r="Y480" s="9">
        <v>4</v>
      </c>
      <c r="Z480" s="9">
        <f>Y480*1024</f>
        <v>4096</v>
      </c>
      <c r="AA480" s="9">
        <v>0</v>
      </c>
      <c r="AB480" s="9">
        <f>AA480*256</f>
        <v>0</v>
      </c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15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>
        <f t="shared" si="14"/>
        <v>463626.91550122702</v>
      </c>
      <c r="BM480" s="9">
        <f t="shared" si="15"/>
        <v>463600</v>
      </c>
    </row>
    <row r="481" spans="1:65" x14ac:dyDescent="0.3">
      <c r="A481" t="s">
        <v>837</v>
      </c>
      <c r="B481" s="9">
        <v>697</v>
      </c>
      <c r="C481">
        <v>552402</v>
      </c>
      <c r="D481">
        <v>1</v>
      </c>
      <c r="E481">
        <v>0</v>
      </c>
      <c r="F481">
        <v>0</v>
      </c>
      <c r="G481">
        <v>0</v>
      </c>
      <c r="H481">
        <v>0</v>
      </c>
      <c r="I481" t="s">
        <v>111</v>
      </c>
      <c r="J481">
        <v>505609</v>
      </c>
      <c r="K481" t="s">
        <v>838</v>
      </c>
      <c r="L481">
        <v>505609</v>
      </c>
      <c r="M481" t="s">
        <v>838</v>
      </c>
      <c r="N481">
        <v>500496</v>
      </c>
      <c r="O481" t="s">
        <v>287</v>
      </c>
      <c r="P481">
        <v>500496</v>
      </c>
      <c r="Q481" t="s">
        <v>287</v>
      </c>
      <c r="R481" s="9">
        <v>165447.9593315098</v>
      </c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15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>
        <f t="shared" si="14"/>
        <v>165447.9593315098</v>
      </c>
      <c r="BM481" s="9">
        <f t="shared" si="15"/>
        <v>165400</v>
      </c>
    </row>
    <row r="482" spans="1:65" x14ac:dyDescent="0.3">
      <c r="A482" t="s">
        <v>837</v>
      </c>
      <c r="B482" s="9">
        <v>824</v>
      </c>
      <c r="C482">
        <v>532924</v>
      </c>
      <c r="D482">
        <v>1</v>
      </c>
      <c r="E482">
        <v>0</v>
      </c>
      <c r="F482">
        <v>0</v>
      </c>
      <c r="G482">
        <v>0</v>
      </c>
      <c r="H482">
        <v>0</v>
      </c>
      <c r="I482" t="s">
        <v>86</v>
      </c>
      <c r="J482">
        <v>530841</v>
      </c>
      <c r="K482" t="s">
        <v>839</v>
      </c>
      <c r="L482">
        <v>530841</v>
      </c>
      <c r="M482" t="s">
        <v>839</v>
      </c>
      <c r="N482">
        <v>530841</v>
      </c>
      <c r="O482" t="s">
        <v>839</v>
      </c>
      <c r="P482">
        <v>529303</v>
      </c>
      <c r="Q482" t="s">
        <v>301</v>
      </c>
      <c r="R482" s="9">
        <v>195091.561913752</v>
      </c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15"/>
      <c r="AR482" s="9">
        <v>1</v>
      </c>
      <c r="AS482" s="9">
        <f>AR482*30500</f>
        <v>30500</v>
      </c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>
        <f t="shared" si="14"/>
        <v>225591.561913752</v>
      </c>
      <c r="BM482" s="9">
        <f t="shared" si="15"/>
        <v>225600</v>
      </c>
    </row>
    <row r="483" spans="1:65" x14ac:dyDescent="0.3">
      <c r="A483" t="s">
        <v>837</v>
      </c>
      <c r="B483" s="9">
        <v>95</v>
      </c>
      <c r="C483">
        <v>564664</v>
      </c>
      <c r="D483">
        <v>1</v>
      </c>
      <c r="E483">
        <v>0</v>
      </c>
      <c r="F483">
        <v>0</v>
      </c>
      <c r="G483">
        <v>0</v>
      </c>
      <c r="H483">
        <v>0</v>
      </c>
      <c r="I483" t="s">
        <v>86</v>
      </c>
      <c r="J483">
        <v>541613</v>
      </c>
      <c r="K483" t="s">
        <v>840</v>
      </c>
      <c r="L483">
        <v>539911</v>
      </c>
      <c r="M483" t="s">
        <v>352</v>
      </c>
      <c r="N483">
        <v>539911</v>
      </c>
      <c r="O483" t="s">
        <v>352</v>
      </c>
      <c r="P483">
        <v>539911</v>
      </c>
      <c r="Q483" t="s">
        <v>352</v>
      </c>
      <c r="R483" s="9">
        <v>71941.662785630979</v>
      </c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15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>
        <f t="shared" si="14"/>
        <v>71941.662785630979</v>
      </c>
      <c r="BM483" s="9">
        <f t="shared" si="15"/>
        <v>71900</v>
      </c>
    </row>
    <row r="484" spans="1:65" x14ac:dyDescent="0.3">
      <c r="A484" t="s">
        <v>841</v>
      </c>
      <c r="B484" s="9">
        <v>130</v>
      </c>
      <c r="C484">
        <v>553506</v>
      </c>
      <c r="D484">
        <v>1</v>
      </c>
      <c r="E484">
        <v>0</v>
      </c>
      <c r="F484">
        <v>0</v>
      </c>
      <c r="G484">
        <v>0</v>
      </c>
      <c r="H484">
        <v>0</v>
      </c>
      <c r="I484" t="s">
        <v>151</v>
      </c>
      <c r="J484">
        <v>553654</v>
      </c>
      <c r="K484" t="s">
        <v>842</v>
      </c>
      <c r="L484">
        <v>553654</v>
      </c>
      <c r="M484" t="s">
        <v>842</v>
      </c>
      <c r="N484">
        <v>553654</v>
      </c>
      <c r="O484" t="s">
        <v>842</v>
      </c>
      <c r="P484">
        <v>558389</v>
      </c>
      <c r="Q484" t="s">
        <v>835</v>
      </c>
      <c r="R484" s="9">
        <v>71941.662785630979</v>
      </c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15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>
        <f t="shared" si="14"/>
        <v>71941.662785630979</v>
      </c>
      <c r="BM484" s="9">
        <f t="shared" si="15"/>
        <v>71900</v>
      </c>
    </row>
    <row r="485" spans="1:65" x14ac:dyDescent="0.3">
      <c r="A485" t="s">
        <v>841</v>
      </c>
      <c r="B485" s="9">
        <v>1375</v>
      </c>
      <c r="C485">
        <v>511935</v>
      </c>
      <c r="D485">
        <v>1</v>
      </c>
      <c r="E485">
        <v>0</v>
      </c>
      <c r="F485">
        <v>0</v>
      </c>
      <c r="G485">
        <v>0</v>
      </c>
      <c r="H485">
        <v>0</v>
      </c>
      <c r="I485" t="s">
        <v>94</v>
      </c>
      <c r="J485">
        <v>598259</v>
      </c>
      <c r="K485" t="s">
        <v>471</v>
      </c>
      <c r="L485">
        <v>598259</v>
      </c>
      <c r="M485" t="s">
        <v>471</v>
      </c>
      <c r="N485">
        <v>598259</v>
      </c>
      <c r="O485" t="s">
        <v>471</v>
      </c>
      <c r="P485">
        <v>598259</v>
      </c>
      <c r="Q485" t="s">
        <v>471</v>
      </c>
      <c r="R485" s="9">
        <v>322535.30616949481</v>
      </c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15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>
        <f t="shared" si="14"/>
        <v>322535.30616949481</v>
      </c>
      <c r="BM485" s="9">
        <f t="shared" si="15"/>
        <v>322500</v>
      </c>
    </row>
    <row r="486" spans="1:65" x14ac:dyDescent="0.3">
      <c r="A486" t="s">
        <v>843</v>
      </c>
      <c r="B486" s="9">
        <v>97</v>
      </c>
      <c r="C486">
        <v>581437</v>
      </c>
      <c r="D486">
        <v>1</v>
      </c>
      <c r="E486">
        <v>0</v>
      </c>
      <c r="F486">
        <v>0</v>
      </c>
      <c r="G486">
        <v>0</v>
      </c>
      <c r="H486">
        <v>0</v>
      </c>
      <c r="I486" t="s">
        <v>81</v>
      </c>
      <c r="J486">
        <v>584002</v>
      </c>
      <c r="K486" t="s">
        <v>278</v>
      </c>
      <c r="L486">
        <v>581976</v>
      </c>
      <c r="M486" t="s">
        <v>277</v>
      </c>
      <c r="N486">
        <v>584002</v>
      </c>
      <c r="O486" t="s">
        <v>278</v>
      </c>
      <c r="P486">
        <v>584002</v>
      </c>
      <c r="Q486" t="s">
        <v>278</v>
      </c>
      <c r="R486" s="9">
        <v>71941.662785630979</v>
      </c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15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>
        <f t="shared" si="14"/>
        <v>71941.662785630979</v>
      </c>
      <c r="BM486" s="9">
        <f t="shared" si="15"/>
        <v>71900</v>
      </c>
    </row>
    <row r="487" spans="1:65" x14ac:dyDescent="0.3">
      <c r="A487" t="s">
        <v>843</v>
      </c>
      <c r="B487" s="9">
        <v>398</v>
      </c>
      <c r="C487">
        <v>547751</v>
      </c>
      <c r="D487">
        <v>1</v>
      </c>
      <c r="E487">
        <v>0</v>
      </c>
      <c r="F487">
        <v>0</v>
      </c>
      <c r="G487">
        <v>0</v>
      </c>
      <c r="H487">
        <v>0</v>
      </c>
      <c r="I487" t="s">
        <v>90</v>
      </c>
      <c r="J487">
        <v>574341</v>
      </c>
      <c r="K487" t="s">
        <v>348</v>
      </c>
      <c r="L487">
        <v>574341</v>
      </c>
      <c r="M487" t="s">
        <v>348</v>
      </c>
      <c r="N487">
        <v>574341</v>
      </c>
      <c r="O487" t="s">
        <v>348</v>
      </c>
      <c r="P487">
        <v>573868</v>
      </c>
      <c r="Q487" t="s">
        <v>349</v>
      </c>
      <c r="R487" s="9">
        <v>95160.045240076579</v>
      </c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15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>
        <f t="shared" si="14"/>
        <v>95160.045240076579</v>
      </c>
      <c r="BM487" s="9">
        <f t="shared" si="15"/>
        <v>95200</v>
      </c>
    </row>
    <row r="488" spans="1:65" x14ac:dyDescent="0.3">
      <c r="A488" t="s">
        <v>844</v>
      </c>
      <c r="B488" s="9">
        <v>468</v>
      </c>
      <c r="C488">
        <v>581445</v>
      </c>
      <c r="D488">
        <v>1</v>
      </c>
      <c r="E488">
        <v>0</v>
      </c>
      <c r="F488">
        <v>0</v>
      </c>
      <c r="G488">
        <v>0</v>
      </c>
      <c r="H488">
        <v>0</v>
      </c>
      <c r="I488" t="s">
        <v>81</v>
      </c>
      <c r="J488">
        <v>581828</v>
      </c>
      <c r="K488" t="s">
        <v>845</v>
      </c>
      <c r="L488">
        <v>581682</v>
      </c>
      <c r="M488" t="s">
        <v>758</v>
      </c>
      <c r="N488">
        <v>581283</v>
      </c>
      <c r="O488" t="s">
        <v>82</v>
      </c>
      <c r="P488">
        <v>581283</v>
      </c>
      <c r="Q488" t="s">
        <v>82</v>
      </c>
      <c r="R488" s="9">
        <v>111685.05519567319</v>
      </c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15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>
        <f t="shared" si="14"/>
        <v>111685.05519567319</v>
      </c>
      <c r="BM488" s="9">
        <f t="shared" si="15"/>
        <v>111700</v>
      </c>
    </row>
    <row r="489" spans="1:65" x14ac:dyDescent="0.3">
      <c r="A489" t="s">
        <v>846</v>
      </c>
      <c r="B489" s="9">
        <v>246</v>
      </c>
      <c r="C489">
        <v>574813</v>
      </c>
      <c r="D489">
        <v>1</v>
      </c>
      <c r="E489">
        <v>0</v>
      </c>
      <c r="F489">
        <v>0</v>
      </c>
      <c r="G489">
        <v>0</v>
      </c>
      <c r="H489">
        <v>0</v>
      </c>
      <c r="I489" t="s">
        <v>96</v>
      </c>
      <c r="J489">
        <v>555134</v>
      </c>
      <c r="K489" t="s">
        <v>187</v>
      </c>
      <c r="L489">
        <v>555134</v>
      </c>
      <c r="M489" t="s">
        <v>187</v>
      </c>
      <c r="N489">
        <v>555134</v>
      </c>
      <c r="O489" t="s">
        <v>187</v>
      </c>
      <c r="P489">
        <v>555134</v>
      </c>
      <c r="Q489" t="s">
        <v>187</v>
      </c>
      <c r="R489" s="9">
        <v>71941.662785630979</v>
      </c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15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>
        <f t="shared" si="14"/>
        <v>71941.662785630979</v>
      </c>
      <c r="BM489" s="9">
        <f t="shared" si="15"/>
        <v>71900</v>
      </c>
    </row>
    <row r="490" spans="1:65" x14ac:dyDescent="0.3">
      <c r="A490" t="s">
        <v>847</v>
      </c>
      <c r="B490" s="9">
        <v>215</v>
      </c>
      <c r="C490">
        <v>577031</v>
      </c>
      <c r="D490">
        <v>1</v>
      </c>
      <c r="E490">
        <v>0</v>
      </c>
      <c r="F490">
        <v>0</v>
      </c>
      <c r="G490">
        <v>0</v>
      </c>
      <c r="H490">
        <v>0</v>
      </c>
      <c r="I490" t="s">
        <v>104</v>
      </c>
      <c r="J490">
        <v>577197</v>
      </c>
      <c r="K490" t="s">
        <v>300</v>
      </c>
      <c r="L490">
        <v>577197</v>
      </c>
      <c r="M490" t="s">
        <v>300</v>
      </c>
      <c r="N490">
        <v>577197</v>
      </c>
      <c r="O490" t="s">
        <v>300</v>
      </c>
      <c r="P490">
        <v>577197</v>
      </c>
      <c r="Q490" t="s">
        <v>300</v>
      </c>
      <c r="R490" s="9">
        <v>71941.662785630979</v>
      </c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15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>
        <f t="shared" si="14"/>
        <v>71941.662785630979</v>
      </c>
      <c r="BM490" s="9">
        <f t="shared" si="15"/>
        <v>71900</v>
      </c>
    </row>
    <row r="491" spans="1:65" x14ac:dyDescent="0.3">
      <c r="A491" t="s">
        <v>848</v>
      </c>
      <c r="B491" s="9">
        <v>86</v>
      </c>
      <c r="C491">
        <v>574821</v>
      </c>
      <c r="D491">
        <v>1</v>
      </c>
      <c r="E491">
        <v>0</v>
      </c>
      <c r="F491">
        <v>0</v>
      </c>
      <c r="G491">
        <v>0</v>
      </c>
      <c r="H491">
        <v>0</v>
      </c>
      <c r="I491" t="s">
        <v>96</v>
      </c>
      <c r="J491">
        <v>575054</v>
      </c>
      <c r="K491" t="s">
        <v>849</v>
      </c>
      <c r="L491">
        <v>575500</v>
      </c>
      <c r="M491" t="s">
        <v>701</v>
      </c>
      <c r="N491">
        <v>575500</v>
      </c>
      <c r="O491" t="s">
        <v>701</v>
      </c>
      <c r="P491">
        <v>575500</v>
      </c>
      <c r="Q491" t="s">
        <v>701</v>
      </c>
      <c r="R491" s="9">
        <v>71941.662785630979</v>
      </c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15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>
        <f t="shared" si="14"/>
        <v>71941.662785630979</v>
      </c>
      <c r="BM491" s="9">
        <f t="shared" si="15"/>
        <v>71900</v>
      </c>
    </row>
    <row r="492" spans="1:65" x14ac:dyDescent="0.3">
      <c r="A492" t="s">
        <v>850</v>
      </c>
      <c r="B492" s="9">
        <v>651</v>
      </c>
      <c r="C492">
        <v>581453</v>
      </c>
      <c r="D492">
        <v>1</v>
      </c>
      <c r="E492">
        <v>0</v>
      </c>
      <c r="F492">
        <v>0</v>
      </c>
      <c r="G492">
        <v>0</v>
      </c>
      <c r="H492">
        <v>0</v>
      </c>
      <c r="I492" t="s">
        <v>81</v>
      </c>
      <c r="J492">
        <v>581828</v>
      </c>
      <c r="K492" t="s">
        <v>845</v>
      </c>
      <c r="L492">
        <v>581682</v>
      </c>
      <c r="M492" t="s">
        <v>758</v>
      </c>
      <c r="N492">
        <v>581283</v>
      </c>
      <c r="O492" t="s">
        <v>82</v>
      </c>
      <c r="P492">
        <v>581283</v>
      </c>
      <c r="Q492" t="s">
        <v>82</v>
      </c>
      <c r="R492" s="9">
        <v>154682.07137799179</v>
      </c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15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>
        <f t="shared" si="14"/>
        <v>154682.07137799179</v>
      </c>
      <c r="BM492" s="9">
        <f t="shared" si="15"/>
        <v>154700</v>
      </c>
    </row>
    <row r="493" spans="1:65" x14ac:dyDescent="0.3">
      <c r="A493" t="s">
        <v>851</v>
      </c>
      <c r="B493" s="9">
        <v>408</v>
      </c>
      <c r="C493">
        <v>574830</v>
      </c>
      <c r="D493">
        <v>1</v>
      </c>
      <c r="E493">
        <v>0</v>
      </c>
      <c r="F493">
        <v>0</v>
      </c>
      <c r="G493">
        <v>0</v>
      </c>
      <c r="H493">
        <v>0</v>
      </c>
      <c r="I493" t="s">
        <v>96</v>
      </c>
      <c r="J493">
        <v>575551</v>
      </c>
      <c r="K493" t="s">
        <v>852</v>
      </c>
      <c r="L493">
        <v>574767</v>
      </c>
      <c r="M493" t="s">
        <v>853</v>
      </c>
      <c r="N493">
        <v>574767</v>
      </c>
      <c r="O493" t="s">
        <v>853</v>
      </c>
      <c r="P493">
        <v>555134</v>
      </c>
      <c r="Q493" t="s">
        <v>187</v>
      </c>
      <c r="R493" s="9">
        <v>97523.652002419112</v>
      </c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15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>
        <f t="shared" si="14"/>
        <v>97523.652002419112</v>
      </c>
      <c r="BM493" s="9">
        <f t="shared" si="15"/>
        <v>97500</v>
      </c>
    </row>
    <row r="494" spans="1:65" x14ac:dyDescent="0.3">
      <c r="A494" t="s">
        <v>854</v>
      </c>
      <c r="B494" s="9">
        <v>70</v>
      </c>
      <c r="C494">
        <v>530085</v>
      </c>
      <c r="D494">
        <v>1</v>
      </c>
      <c r="E494">
        <v>0</v>
      </c>
      <c r="F494">
        <v>0</v>
      </c>
      <c r="G494">
        <v>0</v>
      </c>
      <c r="H494">
        <v>0</v>
      </c>
      <c r="I494" t="s">
        <v>151</v>
      </c>
      <c r="J494">
        <v>557129</v>
      </c>
      <c r="K494" t="s">
        <v>855</v>
      </c>
      <c r="L494">
        <v>557153</v>
      </c>
      <c r="M494" t="s">
        <v>808</v>
      </c>
      <c r="N494">
        <v>557153</v>
      </c>
      <c r="O494" t="s">
        <v>808</v>
      </c>
      <c r="P494">
        <v>557153</v>
      </c>
      <c r="Q494" t="s">
        <v>808</v>
      </c>
      <c r="R494" s="9">
        <v>71941.662785630979</v>
      </c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15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>
        <f t="shared" si="14"/>
        <v>71941.662785630979</v>
      </c>
      <c r="BM494" s="9">
        <f t="shared" si="15"/>
        <v>71900</v>
      </c>
    </row>
    <row r="495" spans="1:65" x14ac:dyDescent="0.3">
      <c r="A495" t="s">
        <v>856</v>
      </c>
      <c r="B495" s="9">
        <v>804</v>
      </c>
      <c r="C495">
        <v>535605</v>
      </c>
      <c r="D495">
        <v>1</v>
      </c>
      <c r="E495">
        <v>0</v>
      </c>
      <c r="F495">
        <v>0</v>
      </c>
      <c r="G495">
        <v>0</v>
      </c>
      <c r="H495">
        <v>0</v>
      </c>
      <c r="I495" t="s">
        <v>86</v>
      </c>
      <c r="J495">
        <v>535419</v>
      </c>
      <c r="K495" t="s">
        <v>170</v>
      </c>
      <c r="L495">
        <v>535419</v>
      </c>
      <c r="M495" t="s">
        <v>170</v>
      </c>
      <c r="N495">
        <v>535419</v>
      </c>
      <c r="O495" t="s">
        <v>170</v>
      </c>
      <c r="P495">
        <v>535419</v>
      </c>
      <c r="Q495" t="s">
        <v>170</v>
      </c>
      <c r="R495" s="9">
        <v>190430.74830615299</v>
      </c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15"/>
      <c r="AR495" s="9">
        <v>1</v>
      </c>
      <c r="AS495" s="9">
        <f>AR495*30500</f>
        <v>30500</v>
      </c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>
        <f t="shared" si="14"/>
        <v>220930.74830615299</v>
      </c>
      <c r="BM495" s="9">
        <f t="shared" si="15"/>
        <v>220900</v>
      </c>
    </row>
    <row r="496" spans="1:65" x14ac:dyDescent="0.3">
      <c r="A496" t="s">
        <v>857</v>
      </c>
      <c r="B496" s="9">
        <v>174</v>
      </c>
      <c r="C496">
        <v>573353</v>
      </c>
      <c r="D496">
        <v>1</v>
      </c>
      <c r="E496">
        <v>0</v>
      </c>
      <c r="F496">
        <v>0</v>
      </c>
      <c r="G496">
        <v>0</v>
      </c>
      <c r="H496">
        <v>0</v>
      </c>
      <c r="I496" t="s">
        <v>90</v>
      </c>
      <c r="J496">
        <v>572659</v>
      </c>
      <c r="K496" t="s">
        <v>158</v>
      </c>
      <c r="L496">
        <v>572659</v>
      </c>
      <c r="M496" t="s">
        <v>158</v>
      </c>
      <c r="N496">
        <v>572659</v>
      </c>
      <c r="O496" t="s">
        <v>158</v>
      </c>
      <c r="P496">
        <v>572659</v>
      </c>
      <c r="Q496" t="s">
        <v>158</v>
      </c>
      <c r="R496" s="9">
        <v>71941.662785630979</v>
      </c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15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>
        <f t="shared" si="14"/>
        <v>71941.662785630979</v>
      </c>
      <c r="BM496" s="9">
        <f t="shared" si="15"/>
        <v>71900</v>
      </c>
    </row>
    <row r="497" spans="1:65" x14ac:dyDescent="0.3">
      <c r="A497" t="s">
        <v>858</v>
      </c>
      <c r="B497" s="9">
        <v>722</v>
      </c>
      <c r="C497">
        <v>584380</v>
      </c>
      <c r="D497">
        <v>1</v>
      </c>
      <c r="E497">
        <v>0</v>
      </c>
      <c r="F497">
        <v>0</v>
      </c>
      <c r="G497">
        <v>0</v>
      </c>
      <c r="H497">
        <v>0</v>
      </c>
      <c r="I497" t="s">
        <v>81</v>
      </c>
      <c r="J497">
        <v>584631</v>
      </c>
      <c r="K497" t="s">
        <v>859</v>
      </c>
      <c r="L497">
        <v>584291</v>
      </c>
      <c r="M497" t="s">
        <v>742</v>
      </c>
      <c r="N497">
        <v>584291</v>
      </c>
      <c r="O497" t="s">
        <v>742</v>
      </c>
      <c r="P497">
        <v>584291</v>
      </c>
      <c r="Q497" t="s">
        <v>742</v>
      </c>
      <c r="R497" s="9">
        <v>171292.39029324721</v>
      </c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15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>
        <f t="shared" si="14"/>
        <v>171292.39029324721</v>
      </c>
      <c r="BM497" s="9">
        <f t="shared" si="15"/>
        <v>171300</v>
      </c>
    </row>
    <row r="498" spans="1:65" x14ac:dyDescent="0.3">
      <c r="A498" t="s">
        <v>860</v>
      </c>
      <c r="B498" s="9">
        <v>916</v>
      </c>
      <c r="C498">
        <v>563935</v>
      </c>
      <c r="D498">
        <v>1</v>
      </c>
      <c r="E498">
        <v>0</v>
      </c>
      <c r="F498">
        <v>0</v>
      </c>
      <c r="G498">
        <v>0</v>
      </c>
      <c r="H498">
        <v>0</v>
      </c>
      <c r="I498" t="s">
        <v>104</v>
      </c>
      <c r="J498">
        <v>564028</v>
      </c>
      <c r="K498" t="s">
        <v>401</v>
      </c>
      <c r="L498">
        <v>564028</v>
      </c>
      <c r="M498" t="s">
        <v>401</v>
      </c>
      <c r="N498">
        <v>564028</v>
      </c>
      <c r="O498" t="s">
        <v>401</v>
      </c>
      <c r="P498">
        <v>564028</v>
      </c>
      <c r="Q498" t="s">
        <v>401</v>
      </c>
      <c r="R498" s="9">
        <v>216497.05593109169</v>
      </c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15"/>
      <c r="AR498" s="9">
        <v>1</v>
      </c>
      <c r="AS498" s="9">
        <f>AR498*30500</f>
        <v>30500</v>
      </c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>
        <f t="shared" si="14"/>
        <v>246997.05593109169</v>
      </c>
      <c r="BM498" s="9">
        <f t="shared" si="15"/>
        <v>247000</v>
      </c>
    </row>
    <row r="499" spans="1:65" x14ac:dyDescent="0.3">
      <c r="A499" t="s">
        <v>861</v>
      </c>
      <c r="B499" s="9">
        <v>224</v>
      </c>
      <c r="C499">
        <v>561312</v>
      </c>
      <c r="D499">
        <v>1</v>
      </c>
      <c r="E499">
        <v>0</v>
      </c>
      <c r="F499">
        <v>0</v>
      </c>
      <c r="G499">
        <v>0</v>
      </c>
      <c r="H499">
        <v>0</v>
      </c>
      <c r="I499" t="s">
        <v>123</v>
      </c>
      <c r="J499">
        <v>548511</v>
      </c>
      <c r="K499" t="s">
        <v>693</v>
      </c>
      <c r="L499">
        <v>548511</v>
      </c>
      <c r="M499" t="s">
        <v>693</v>
      </c>
      <c r="N499">
        <v>548511</v>
      </c>
      <c r="O499" t="s">
        <v>693</v>
      </c>
      <c r="P499">
        <v>548511</v>
      </c>
      <c r="Q499" t="s">
        <v>693</v>
      </c>
      <c r="R499" s="9">
        <v>71941.662785630979</v>
      </c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15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>
        <f t="shared" si="14"/>
        <v>71941.662785630979</v>
      </c>
      <c r="BM499" s="9">
        <f t="shared" si="15"/>
        <v>71900</v>
      </c>
    </row>
    <row r="500" spans="1:65" x14ac:dyDescent="0.3">
      <c r="A500" t="s">
        <v>862</v>
      </c>
      <c r="B500" s="9">
        <v>340</v>
      </c>
      <c r="C500">
        <v>540048</v>
      </c>
      <c r="D500">
        <v>1</v>
      </c>
      <c r="E500">
        <v>0</v>
      </c>
      <c r="F500">
        <v>0</v>
      </c>
      <c r="G500">
        <v>0</v>
      </c>
      <c r="H500">
        <v>0</v>
      </c>
      <c r="I500" t="s">
        <v>86</v>
      </c>
      <c r="J500">
        <v>539732</v>
      </c>
      <c r="K500" t="s">
        <v>863</v>
      </c>
      <c r="L500">
        <v>539732</v>
      </c>
      <c r="M500" t="s">
        <v>863</v>
      </c>
      <c r="N500">
        <v>539333</v>
      </c>
      <c r="O500" t="s">
        <v>864</v>
      </c>
      <c r="P500">
        <v>539139</v>
      </c>
      <c r="Q500" t="s">
        <v>537</v>
      </c>
      <c r="R500" s="9">
        <v>81431.022973213185</v>
      </c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15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>
        <f t="shared" si="14"/>
        <v>81431.022973213185</v>
      </c>
      <c r="BM500" s="9">
        <f t="shared" si="15"/>
        <v>81400</v>
      </c>
    </row>
    <row r="501" spans="1:65" x14ac:dyDescent="0.3">
      <c r="A501" t="s">
        <v>865</v>
      </c>
      <c r="B501" s="9">
        <v>270</v>
      </c>
      <c r="C501">
        <v>550159</v>
      </c>
      <c r="D501">
        <v>1</v>
      </c>
      <c r="E501">
        <v>0</v>
      </c>
      <c r="F501">
        <v>0</v>
      </c>
      <c r="G501">
        <v>0</v>
      </c>
      <c r="H501">
        <v>0</v>
      </c>
      <c r="I501" t="s">
        <v>83</v>
      </c>
      <c r="J501">
        <v>550663</v>
      </c>
      <c r="K501" t="s">
        <v>501</v>
      </c>
      <c r="L501">
        <v>550094</v>
      </c>
      <c r="M501" t="s">
        <v>143</v>
      </c>
      <c r="N501">
        <v>550094</v>
      </c>
      <c r="O501" t="s">
        <v>143</v>
      </c>
      <c r="P501">
        <v>550094</v>
      </c>
      <c r="Q501" t="s">
        <v>143</v>
      </c>
      <c r="R501" s="9">
        <v>71941.662785630979</v>
      </c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15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>
        <f t="shared" si="14"/>
        <v>71941.662785630979</v>
      </c>
      <c r="BM501" s="9">
        <f t="shared" si="15"/>
        <v>71900</v>
      </c>
    </row>
    <row r="502" spans="1:65" x14ac:dyDescent="0.3">
      <c r="A502" t="s">
        <v>866</v>
      </c>
      <c r="B502" s="9">
        <v>379</v>
      </c>
      <c r="C502">
        <v>532894</v>
      </c>
      <c r="D502">
        <v>1</v>
      </c>
      <c r="E502">
        <v>0</v>
      </c>
      <c r="F502">
        <v>0</v>
      </c>
      <c r="G502">
        <v>0</v>
      </c>
      <c r="H502">
        <v>0</v>
      </c>
      <c r="I502" t="s">
        <v>111</v>
      </c>
      <c r="J502">
        <v>540978</v>
      </c>
      <c r="K502" t="s">
        <v>493</v>
      </c>
      <c r="L502">
        <v>523704</v>
      </c>
      <c r="M502" t="s">
        <v>464</v>
      </c>
      <c r="N502">
        <v>523704</v>
      </c>
      <c r="O502" t="s">
        <v>464</v>
      </c>
      <c r="P502">
        <v>523704</v>
      </c>
      <c r="Q502" t="s">
        <v>464</v>
      </c>
      <c r="R502" s="9">
        <v>90666.434675568002</v>
      </c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15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>
        <f t="shared" si="14"/>
        <v>90666.434675568002</v>
      </c>
      <c r="BM502" s="9">
        <f t="shared" si="15"/>
        <v>90700</v>
      </c>
    </row>
    <row r="503" spans="1:65" x14ac:dyDescent="0.3">
      <c r="A503" t="s">
        <v>867</v>
      </c>
      <c r="B503" s="9">
        <v>650</v>
      </c>
      <c r="C503">
        <v>559750</v>
      </c>
      <c r="D503">
        <v>1</v>
      </c>
      <c r="E503">
        <v>0</v>
      </c>
      <c r="F503">
        <v>0</v>
      </c>
      <c r="G503">
        <v>0</v>
      </c>
      <c r="H503">
        <v>0</v>
      </c>
      <c r="I503" t="s">
        <v>151</v>
      </c>
      <c r="J503">
        <v>559725</v>
      </c>
      <c r="K503" t="s">
        <v>344</v>
      </c>
      <c r="L503">
        <v>559717</v>
      </c>
      <c r="M503" t="s">
        <v>346</v>
      </c>
      <c r="N503">
        <v>559717</v>
      </c>
      <c r="O503" t="s">
        <v>346</v>
      </c>
      <c r="P503">
        <v>559717</v>
      </c>
      <c r="Q503" t="s">
        <v>346</v>
      </c>
      <c r="R503" s="9">
        <v>154447.85235576829</v>
      </c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15"/>
      <c r="AR503" s="9">
        <v>1</v>
      </c>
      <c r="AS503" s="9">
        <f>AR503*30500</f>
        <v>30500</v>
      </c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>
        <f t="shared" si="14"/>
        <v>184947.85235576829</v>
      </c>
      <c r="BM503" s="9">
        <f t="shared" si="15"/>
        <v>184900</v>
      </c>
    </row>
    <row r="504" spans="1:65" x14ac:dyDescent="0.3">
      <c r="A504" s="2" t="s">
        <v>868</v>
      </c>
      <c r="B504" s="9">
        <v>3995</v>
      </c>
      <c r="C504">
        <v>532169</v>
      </c>
      <c r="D504">
        <v>1</v>
      </c>
      <c r="E504">
        <v>1</v>
      </c>
      <c r="F504">
        <v>0</v>
      </c>
      <c r="G504">
        <v>0</v>
      </c>
      <c r="H504">
        <v>0</v>
      </c>
      <c r="I504" t="s">
        <v>86</v>
      </c>
      <c r="J504">
        <v>532169</v>
      </c>
      <c r="K504" t="s">
        <v>868</v>
      </c>
      <c r="L504">
        <v>532053</v>
      </c>
      <c r="M504" t="s">
        <v>281</v>
      </c>
      <c r="N504">
        <v>532053</v>
      </c>
      <c r="O504" t="s">
        <v>281</v>
      </c>
      <c r="P504">
        <v>532053</v>
      </c>
      <c r="Q504" t="s">
        <v>281</v>
      </c>
      <c r="R504" s="9">
        <v>910826.9422986866</v>
      </c>
      <c r="S504" s="9">
        <f>SUMIFS($B:$B,$J:$J,$C504)</f>
        <v>4137</v>
      </c>
      <c r="T504" s="9">
        <v>224722.49278306781</v>
      </c>
      <c r="U504" s="9">
        <v>1</v>
      </c>
      <c r="V504" s="9">
        <f>U504*768</f>
        <v>768</v>
      </c>
      <c r="W504" s="9">
        <v>11</v>
      </c>
      <c r="X504" s="9">
        <f>W504*3072</f>
        <v>33792</v>
      </c>
      <c r="Y504" s="9">
        <v>9</v>
      </c>
      <c r="Z504" s="9">
        <f>Y504*1024</f>
        <v>9216</v>
      </c>
      <c r="AA504" s="9">
        <v>4</v>
      </c>
      <c r="AB504" s="9">
        <f>AA504*256</f>
        <v>1024</v>
      </c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15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>
        <f t="shared" si="14"/>
        <v>1180349.4350817543</v>
      </c>
      <c r="BM504" s="9">
        <f t="shared" si="15"/>
        <v>1180300</v>
      </c>
    </row>
    <row r="505" spans="1:65" x14ac:dyDescent="0.3">
      <c r="A505" t="s">
        <v>869</v>
      </c>
      <c r="B505" s="9">
        <v>290</v>
      </c>
      <c r="C505">
        <v>549282</v>
      </c>
      <c r="D505">
        <v>1</v>
      </c>
      <c r="E505">
        <v>0</v>
      </c>
      <c r="F505">
        <v>0</v>
      </c>
      <c r="G505">
        <v>0</v>
      </c>
      <c r="H505">
        <v>0</v>
      </c>
      <c r="I505" t="s">
        <v>90</v>
      </c>
      <c r="J505">
        <v>572659</v>
      </c>
      <c r="K505" t="s">
        <v>158</v>
      </c>
      <c r="L505">
        <v>572659</v>
      </c>
      <c r="M505" t="s">
        <v>158</v>
      </c>
      <c r="N505">
        <v>572659</v>
      </c>
      <c r="O505" t="s">
        <v>158</v>
      </c>
      <c r="P505">
        <v>572659</v>
      </c>
      <c r="Q505" t="s">
        <v>158</v>
      </c>
      <c r="R505" s="9">
        <v>71941.662785630979</v>
      </c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15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>
        <f t="shared" si="14"/>
        <v>71941.662785630979</v>
      </c>
      <c r="BM505" s="9">
        <f t="shared" si="15"/>
        <v>71900</v>
      </c>
    </row>
    <row r="506" spans="1:65" x14ac:dyDescent="0.3">
      <c r="A506" t="s">
        <v>870</v>
      </c>
      <c r="B506" s="9">
        <v>175</v>
      </c>
      <c r="C506">
        <v>529966</v>
      </c>
      <c r="D506">
        <v>1</v>
      </c>
      <c r="E506">
        <v>0</v>
      </c>
      <c r="F506">
        <v>0</v>
      </c>
      <c r="G506">
        <v>0</v>
      </c>
      <c r="H506">
        <v>0</v>
      </c>
      <c r="I506" t="s">
        <v>83</v>
      </c>
      <c r="J506">
        <v>550850</v>
      </c>
      <c r="K506" t="s">
        <v>275</v>
      </c>
      <c r="L506">
        <v>550850</v>
      </c>
      <c r="M506" t="s">
        <v>275</v>
      </c>
      <c r="N506">
        <v>550850</v>
      </c>
      <c r="O506" t="s">
        <v>275</v>
      </c>
      <c r="P506">
        <v>550850</v>
      </c>
      <c r="Q506" t="s">
        <v>275</v>
      </c>
      <c r="R506" s="9">
        <v>71941.662785630979</v>
      </c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15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>
        <f t="shared" si="14"/>
        <v>71941.662785630979</v>
      </c>
      <c r="BM506" s="9">
        <f t="shared" si="15"/>
        <v>71900</v>
      </c>
    </row>
    <row r="507" spans="1:65" x14ac:dyDescent="0.3">
      <c r="A507" t="s">
        <v>871</v>
      </c>
      <c r="B507" s="9">
        <v>283</v>
      </c>
      <c r="C507">
        <v>546780</v>
      </c>
      <c r="D507">
        <v>1</v>
      </c>
      <c r="E507">
        <v>0</v>
      </c>
      <c r="F507">
        <v>0</v>
      </c>
      <c r="G507">
        <v>0</v>
      </c>
      <c r="H507">
        <v>0</v>
      </c>
      <c r="I507" t="s">
        <v>131</v>
      </c>
      <c r="J507">
        <v>564567</v>
      </c>
      <c r="K507" t="s">
        <v>523</v>
      </c>
      <c r="L507">
        <v>564567</v>
      </c>
      <c r="M507" t="s">
        <v>523</v>
      </c>
      <c r="N507">
        <v>564567</v>
      </c>
      <c r="O507" t="s">
        <v>523</v>
      </c>
      <c r="P507">
        <v>564567</v>
      </c>
      <c r="Q507" t="s">
        <v>523</v>
      </c>
      <c r="R507" s="9">
        <v>71941.662785630979</v>
      </c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15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>
        <f t="shared" si="14"/>
        <v>71941.662785630979</v>
      </c>
      <c r="BM507" s="9">
        <f t="shared" si="15"/>
        <v>71900</v>
      </c>
    </row>
    <row r="508" spans="1:65" x14ac:dyDescent="0.3">
      <c r="A508" t="s">
        <v>872</v>
      </c>
      <c r="B508" s="9">
        <v>695</v>
      </c>
      <c r="C508">
        <v>533238</v>
      </c>
      <c r="D508">
        <v>1</v>
      </c>
      <c r="E508">
        <v>0</v>
      </c>
      <c r="F508">
        <v>0</v>
      </c>
      <c r="G508">
        <v>0</v>
      </c>
      <c r="H508">
        <v>0</v>
      </c>
      <c r="I508" t="s">
        <v>86</v>
      </c>
      <c r="J508">
        <v>533165</v>
      </c>
      <c r="K508" t="s">
        <v>191</v>
      </c>
      <c r="L508">
        <v>533165</v>
      </c>
      <c r="M508" t="s">
        <v>191</v>
      </c>
      <c r="N508">
        <v>533165</v>
      </c>
      <c r="O508" t="s">
        <v>191</v>
      </c>
      <c r="P508">
        <v>533165</v>
      </c>
      <c r="Q508" t="s">
        <v>191</v>
      </c>
      <c r="R508" s="9">
        <v>164980.20650840149</v>
      </c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15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>
        <f t="shared" si="14"/>
        <v>164980.20650840149</v>
      </c>
      <c r="BM508" s="9">
        <f t="shared" si="15"/>
        <v>165000</v>
      </c>
    </row>
    <row r="509" spans="1:65" x14ac:dyDescent="0.3">
      <c r="A509" t="s">
        <v>873</v>
      </c>
      <c r="B509" s="9">
        <v>585</v>
      </c>
      <c r="C509">
        <v>534714</v>
      </c>
      <c r="D509">
        <v>1</v>
      </c>
      <c r="E509">
        <v>0</v>
      </c>
      <c r="F509">
        <v>0</v>
      </c>
      <c r="G509">
        <v>0</v>
      </c>
      <c r="H509">
        <v>0</v>
      </c>
      <c r="I509" t="s">
        <v>86</v>
      </c>
      <c r="J509">
        <v>534676</v>
      </c>
      <c r="K509" t="s">
        <v>874</v>
      </c>
      <c r="L509">
        <v>534676</v>
      </c>
      <c r="M509" t="s">
        <v>874</v>
      </c>
      <c r="N509">
        <v>534676</v>
      </c>
      <c r="O509" t="s">
        <v>874</v>
      </c>
      <c r="P509">
        <v>534676</v>
      </c>
      <c r="Q509" t="s">
        <v>874</v>
      </c>
      <c r="R509" s="9">
        <v>139206.8562434731</v>
      </c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15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>
        <f t="shared" si="14"/>
        <v>139206.8562434731</v>
      </c>
      <c r="BM509" s="9">
        <f t="shared" si="15"/>
        <v>139200</v>
      </c>
    </row>
    <row r="510" spans="1:65" x14ac:dyDescent="0.3">
      <c r="A510" t="s">
        <v>875</v>
      </c>
      <c r="B510" s="9">
        <v>248</v>
      </c>
      <c r="C510">
        <v>534145</v>
      </c>
      <c r="D510">
        <v>1</v>
      </c>
      <c r="E510">
        <v>0</v>
      </c>
      <c r="F510">
        <v>0</v>
      </c>
      <c r="G510">
        <v>0</v>
      </c>
      <c r="H510">
        <v>0</v>
      </c>
      <c r="I510" t="s">
        <v>86</v>
      </c>
      <c r="J510">
        <v>531057</v>
      </c>
      <c r="K510" t="s">
        <v>220</v>
      </c>
      <c r="L510">
        <v>533203</v>
      </c>
      <c r="M510" t="s">
        <v>722</v>
      </c>
      <c r="N510">
        <v>531057</v>
      </c>
      <c r="O510" t="s">
        <v>220</v>
      </c>
      <c r="P510">
        <v>531057</v>
      </c>
      <c r="Q510" t="s">
        <v>220</v>
      </c>
      <c r="R510" s="9">
        <v>71941.662785630979</v>
      </c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15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>
        <f t="shared" si="14"/>
        <v>71941.662785630979</v>
      </c>
      <c r="BM510" s="9">
        <f t="shared" si="15"/>
        <v>71900</v>
      </c>
    </row>
    <row r="511" spans="1:65" x14ac:dyDescent="0.3">
      <c r="A511" t="s">
        <v>876</v>
      </c>
      <c r="B511" s="9">
        <v>280</v>
      </c>
      <c r="C511">
        <v>581461</v>
      </c>
      <c r="D511">
        <v>1</v>
      </c>
      <c r="E511">
        <v>0</v>
      </c>
      <c r="F511">
        <v>0</v>
      </c>
      <c r="G511">
        <v>0</v>
      </c>
      <c r="H511">
        <v>0</v>
      </c>
      <c r="I511" t="s">
        <v>81</v>
      </c>
      <c r="J511">
        <v>581496</v>
      </c>
      <c r="K511" t="s">
        <v>619</v>
      </c>
      <c r="L511">
        <v>582018</v>
      </c>
      <c r="M511" t="s">
        <v>242</v>
      </c>
      <c r="N511">
        <v>581283</v>
      </c>
      <c r="O511" t="s">
        <v>82</v>
      </c>
      <c r="P511">
        <v>581283</v>
      </c>
      <c r="Q511" t="s">
        <v>82</v>
      </c>
      <c r="R511" s="9">
        <v>71941.662785630979</v>
      </c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15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>
        <f t="shared" si="14"/>
        <v>71941.662785630979</v>
      </c>
      <c r="BM511" s="9">
        <f t="shared" si="15"/>
        <v>71900</v>
      </c>
    </row>
    <row r="512" spans="1:65" x14ac:dyDescent="0.3">
      <c r="A512" t="s">
        <v>877</v>
      </c>
      <c r="B512" s="9">
        <v>168</v>
      </c>
      <c r="C512">
        <v>569607</v>
      </c>
      <c r="D512">
        <v>1</v>
      </c>
      <c r="E512">
        <v>0</v>
      </c>
      <c r="F512">
        <v>0</v>
      </c>
      <c r="G512">
        <v>0</v>
      </c>
      <c r="H512">
        <v>0</v>
      </c>
      <c r="I512" t="s">
        <v>94</v>
      </c>
      <c r="J512">
        <v>597520</v>
      </c>
      <c r="K512" t="s">
        <v>521</v>
      </c>
      <c r="L512">
        <v>597520</v>
      </c>
      <c r="M512" t="s">
        <v>521</v>
      </c>
      <c r="N512">
        <v>597520</v>
      </c>
      <c r="O512" t="s">
        <v>521</v>
      </c>
      <c r="P512">
        <v>597520</v>
      </c>
      <c r="Q512" t="s">
        <v>521</v>
      </c>
      <c r="R512" s="9">
        <v>71941.662785630979</v>
      </c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15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>
        <f t="shared" si="14"/>
        <v>71941.662785630979</v>
      </c>
      <c r="BM512" s="9">
        <f t="shared" si="15"/>
        <v>71900</v>
      </c>
    </row>
    <row r="513" spans="1:65" x14ac:dyDescent="0.3">
      <c r="A513" t="s">
        <v>878</v>
      </c>
      <c r="B513" s="9">
        <v>485</v>
      </c>
      <c r="C513">
        <v>571245</v>
      </c>
      <c r="D513">
        <v>1</v>
      </c>
      <c r="E513">
        <v>0</v>
      </c>
      <c r="F513">
        <v>0</v>
      </c>
      <c r="G513">
        <v>0</v>
      </c>
      <c r="H513">
        <v>0</v>
      </c>
      <c r="I513" t="s">
        <v>96</v>
      </c>
      <c r="J513">
        <v>571164</v>
      </c>
      <c r="K513" t="s">
        <v>334</v>
      </c>
      <c r="L513">
        <v>571164</v>
      </c>
      <c r="M513" t="s">
        <v>334</v>
      </c>
      <c r="N513">
        <v>571164</v>
      </c>
      <c r="O513" t="s">
        <v>334</v>
      </c>
      <c r="P513">
        <v>571164</v>
      </c>
      <c r="Q513" t="s">
        <v>334</v>
      </c>
      <c r="R513" s="9">
        <v>115691.3628950569</v>
      </c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15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>
        <f t="shared" si="14"/>
        <v>115691.3628950569</v>
      </c>
      <c r="BM513" s="9">
        <f t="shared" si="15"/>
        <v>115700</v>
      </c>
    </row>
    <row r="514" spans="1:65" x14ac:dyDescent="0.3">
      <c r="A514" t="s">
        <v>879</v>
      </c>
      <c r="B514" s="9">
        <v>339</v>
      </c>
      <c r="C514">
        <v>544647</v>
      </c>
      <c r="D514">
        <v>1</v>
      </c>
      <c r="E514">
        <v>0</v>
      </c>
      <c r="F514">
        <v>0</v>
      </c>
      <c r="G514">
        <v>0</v>
      </c>
      <c r="H514">
        <v>0</v>
      </c>
      <c r="I514" t="s">
        <v>131</v>
      </c>
      <c r="J514">
        <v>562335</v>
      </c>
      <c r="K514" t="s">
        <v>132</v>
      </c>
      <c r="L514">
        <v>562335</v>
      </c>
      <c r="M514" t="s">
        <v>132</v>
      </c>
      <c r="N514">
        <v>562335</v>
      </c>
      <c r="O514" t="s">
        <v>132</v>
      </c>
      <c r="P514">
        <v>562335</v>
      </c>
      <c r="Q514" t="s">
        <v>132</v>
      </c>
      <c r="R514" s="9">
        <v>81194.00493711629</v>
      </c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15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>
        <f t="shared" si="14"/>
        <v>81194.00493711629</v>
      </c>
      <c r="BM514" s="9">
        <f t="shared" si="15"/>
        <v>81200</v>
      </c>
    </row>
    <row r="515" spans="1:65" x14ac:dyDescent="0.3">
      <c r="A515" t="s">
        <v>880</v>
      </c>
      <c r="B515" s="9">
        <v>139</v>
      </c>
      <c r="C515">
        <v>561801</v>
      </c>
      <c r="D515">
        <v>1</v>
      </c>
      <c r="E515">
        <v>0</v>
      </c>
      <c r="F515">
        <v>0</v>
      </c>
      <c r="G515">
        <v>0</v>
      </c>
      <c r="H515">
        <v>0</v>
      </c>
      <c r="I515" t="s">
        <v>123</v>
      </c>
      <c r="J515">
        <v>547999</v>
      </c>
      <c r="K515" t="s">
        <v>811</v>
      </c>
      <c r="L515">
        <v>547999</v>
      </c>
      <c r="M515" t="s">
        <v>811</v>
      </c>
      <c r="N515">
        <v>547999</v>
      </c>
      <c r="O515" t="s">
        <v>811</v>
      </c>
      <c r="P515">
        <v>547999</v>
      </c>
      <c r="Q515" t="s">
        <v>811</v>
      </c>
      <c r="R515" s="9">
        <v>71941.662785630979</v>
      </c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15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>
        <f t="shared" si="14"/>
        <v>71941.662785630979</v>
      </c>
      <c r="BM515" s="9">
        <f t="shared" si="15"/>
        <v>71900</v>
      </c>
    </row>
    <row r="516" spans="1:65" x14ac:dyDescent="0.3">
      <c r="A516" t="s">
        <v>881</v>
      </c>
      <c r="B516" s="9">
        <v>120</v>
      </c>
      <c r="C516">
        <v>577049</v>
      </c>
      <c r="D516">
        <v>1</v>
      </c>
      <c r="E516">
        <v>0</v>
      </c>
      <c r="F516">
        <v>0</v>
      </c>
      <c r="G516">
        <v>0</v>
      </c>
      <c r="H516">
        <v>0</v>
      </c>
      <c r="I516" t="s">
        <v>104</v>
      </c>
      <c r="J516">
        <v>576964</v>
      </c>
      <c r="K516" t="s">
        <v>257</v>
      </c>
      <c r="L516">
        <v>576964</v>
      </c>
      <c r="M516" t="s">
        <v>257</v>
      </c>
      <c r="N516">
        <v>576964</v>
      </c>
      <c r="O516" t="s">
        <v>257</v>
      </c>
      <c r="P516">
        <v>576964</v>
      </c>
      <c r="Q516" t="s">
        <v>257</v>
      </c>
      <c r="R516" s="9">
        <v>71941.662785630979</v>
      </c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15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>
        <f t="shared" ref="BL516:BL579" si="16">SUMIF(R516:R516,"&lt;&gt;")+SUMIF(T516:T516,"&lt;&gt;")+SUMIF(V516:V516,"&lt;&gt;")+SUMIF(X516:X516,"&lt;&gt;")+SUMIF(Z516:Z516,"&lt;&gt;")+SUMIF(AB516:AB516,"&lt;&gt;")+SUMIF(AD516:AD516,"&lt;&gt;")+SUMIF(AF516:AF516,"&lt;&gt;")+SUMIF(AH516:AH516,"&lt;&gt;")+SUMIF(AJ516:AJ516,"&lt;&gt;")+SUMIF(AK516:AK516,"&lt;&gt;")+SUMIF(AM516:AM516,"&lt;&gt;")+SUMIF(AO516:AO516,"&lt;&gt;")+SUMIF(AQ516:AQ516,"&lt;&gt;")+SUMIF(AS516:AS516,"&lt;&gt;")+SUMIF(AU516:AU516,"&lt;&gt;")+SUMIF(AW516:AW516,"&lt;&gt;")+SUMIF(AY516:AY516,"&lt;&gt;")+SUMIF(BA516:BA516,"&lt;&gt;")+SUMIF(BC516:BC516,"&lt;&gt;")+SUMIF(BE516:BE516,"&lt;&gt;")+SUMIF(BG516:BG516,"&lt;&gt;")+SUMIF(BI516:BI516,"&lt;&gt;")+SUMIF(BK516:BK516,"&lt;&gt;")</f>
        <v>71941.662785630979</v>
      </c>
      <c r="BM516" s="9">
        <f t="shared" ref="BM516:BM579" si="17">ROUND(BL516/100,0)*100</f>
        <v>71900</v>
      </c>
    </row>
    <row r="517" spans="1:65" x14ac:dyDescent="0.3">
      <c r="A517" s="3" t="s">
        <v>882</v>
      </c>
      <c r="B517" s="9">
        <v>1563</v>
      </c>
      <c r="C517">
        <v>577928</v>
      </c>
      <c r="D517">
        <v>1</v>
      </c>
      <c r="E517">
        <v>1</v>
      </c>
      <c r="F517">
        <v>1</v>
      </c>
      <c r="G517">
        <v>0</v>
      </c>
      <c r="H517">
        <v>0</v>
      </c>
      <c r="I517" t="s">
        <v>96</v>
      </c>
      <c r="J517">
        <v>577928</v>
      </c>
      <c r="K517" t="s">
        <v>882</v>
      </c>
      <c r="L517">
        <v>577928</v>
      </c>
      <c r="M517" t="s">
        <v>882</v>
      </c>
      <c r="N517">
        <v>578576</v>
      </c>
      <c r="O517" t="s">
        <v>580</v>
      </c>
      <c r="P517">
        <v>578576</v>
      </c>
      <c r="Q517" t="s">
        <v>580</v>
      </c>
      <c r="R517" s="9">
        <v>365643.59928255389</v>
      </c>
      <c r="S517" s="9">
        <f>SUMIFS($B:$B,$J:$J,$C517)</f>
        <v>3893</v>
      </c>
      <c r="T517" s="9">
        <v>211507.87171485159</v>
      </c>
      <c r="U517" s="9">
        <v>1</v>
      </c>
      <c r="V517" s="9">
        <f>U517*768</f>
        <v>768</v>
      </c>
      <c r="W517" s="9">
        <v>21</v>
      </c>
      <c r="X517" s="9">
        <f>W517*3072</f>
        <v>64512</v>
      </c>
      <c r="Y517" s="9">
        <v>39</v>
      </c>
      <c r="Z517" s="9">
        <f>Y517*1024</f>
        <v>39936</v>
      </c>
      <c r="AA517" s="9">
        <v>9</v>
      </c>
      <c r="AB517" s="9">
        <f>AA517*256</f>
        <v>2304</v>
      </c>
      <c r="AC517" s="9">
        <f>SUMIFS($B:$B,$L:$L,$C517)</f>
        <v>3893</v>
      </c>
      <c r="AD517" s="9">
        <v>487484.58286514046</v>
      </c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15"/>
      <c r="AR517" s="9">
        <v>39</v>
      </c>
      <c r="AS517" s="9">
        <f>AR517*30500</f>
        <v>1189500</v>
      </c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>
        <f t="shared" si="16"/>
        <v>2361656.0538625456</v>
      </c>
      <c r="BM517" s="9">
        <f t="shared" si="17"/>
        <v>2361700</v>
      </c>
    </row>
    <row r="518" spans="1:65" x14ac:dyDescent="0.3">
      <c r="A518" t="s">
        <v>882</v>
      </c>
      <c r="B518" s="9">
        <v>271</v>
      </c>
      <c r="C518">
        <v>576166</v>
      </c>
      <c r="D518">
        <v>1</v>
      </c>
      <c r="E518">
        <v>0</v>
      </c>
      <c r="F518">
        <v>0</v>
      </c>
      <c r="G518">
        <v>0</v>
      </c>
      <c r="H518">
        <v>0</v>
      </c>
      <c r="I518" t="s">
        <v>90</v>
      </c>
      <c r="J518">
        <v>576271</v>
      </c>
      <c r="K518" t="s">
        <v>160</v>
      </c>
      <c r="L518">
        <v>576271</v>
      </c>
      <c r="M518" t="s">
        <v>160</v>
      </c>
      <c r="N518">
        <v>576271</v>
      </c>
      <c r="O518" t="s">
        <v>160</v>
      </c>
      <c r="P518">
        <v>576271</v>
      </c>
      <c r="Q518" t="s">
        <v>160</v>
      </c>
      <c r="R518" s="9">
        <v>71941.662785630979</v>
      </c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15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>
        <f t="shared" si="16"/>
        <v>71941.662785630979</v>
      </c>
      <c r="BM518" s="9">
        <f t="shared" si="17"/>
        <v>71900</v>
      </c>
    </row>
    <row r="519" spans="1:65" x14ac:dyDescent="0.3">
      <c r="A519" t="s">
        <v>883</v>
      </c>
      <c r="B519" s="9">
        <v>863</v>
      </c>
      <c r="C519">
        <v>500879</v>
      </c>
      <c r="D519">
        <v>1</v>
      </c>
      <c r="E519">
        <v>0</v>
      </c>
      <c r="F519">
        <v>0</v>
      </c>
      <c r="G519">
        <v>0</v>
      </c>
      <c r="H519">
        <v>0</v>
      </c>
      <c r="I519" t="s">
        <v>111</v>
      </c>
      <c r="J519">
        <v>500496</v>
      </c>
      <c r="K519" t="s">
        <v>287</v>
      </c>
      <c r="L519">
        <v>503657</v>
      </c>
      <c r="M519" t="s">
        <v>884</v>
      </c>
      <c r="N519">
        <v>500496</v>
      </c>
      <c r="O519" t="s">
        <v>287</v>
      </c>
      <c r="P519">
        <v>500496</v>
      </c>
      <c r="Q519" t="s">
        <v>287</v>
      </c>
      <c r="R519" s="9">
        <v>204172.4143305629</v>
      </c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15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>
        <f t="shared" si="16"/>
        <v>204172.4143305629</v>
      </c>
      <c r="BM519" s="9">
        <f t="shared" si="17"/>
        <v>204200</v>
      </c>
    </row>
    <row r="520" spans="1:65" x14ac:dyDescent="0.3">
      <c r="A520" t="s">
        <v>885</v>
      </c>
      <c r="B520" s="9">
        <v>994</v>
      </c>
      <c r="C520">
        <v>547026</v>
      </c>
      <c r="D520">
        <v>1</v>
      </c>
      <c r="E520">
        <v>0</v>
      </c>
      <c r="F520">
        <v>0</v>
      </c>
      <c r="G520">
        <v>0</v>
      </c>
      <c r="H520">
        <v>0</v>
      </c>
      <c r="I520" t="s">
        <v>111</v>
      </c>
      <c r="J520">
        <v>500496</v>
      </c>
      <c r="K520" t="s">
        <v>287</v>
      </c>
      <c r="L520">
        <v>500496</v>
      </c>
      <c r="M520" t="s">
        <v>287</v>
      </c>
      <c r="N520">
        <v>500496</v>
      </c>
      <c r="O520" t="s">
        <v>287</v>
      </c>
      <c r="P520">
        <v>500496</v>
      </c>
      <c r="Q520" t="s">
        <v>287</v>
      </c>
      <c r="R520" s="9">
        <v>234602.8004727347</v>
      </c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15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>
        <f t="shared" si="16"/>
        <v>234602.8004727347</v>
      </c>
      <c r="BM520" s="9">
        <f t="shared" si="17"/>
        <v>234600</v>
      </c>
    </row>
    <row r="521" spans="1:65" x14ac:dyDescent="0.3">
      <c r="A521" t="s">
        <v>886</v>
      </c>
      <c r="B521" s="9">
        <v>1948</v>
      </c>
      <c r="C521">
        <v>567477</v>
      </c>
      <c r="D521">
        <v>1</v>
      </c>
      <c r="E521">
        <v>0</v>
      </c>
      <c r="F521">
        <v>0</v>
      </c>
      <c r="G521">
        <v>0</v>
      </c>
      <c r="H521">
        <v>0</v>
      </c>
      <c r="I521" t="s">
        <v>131</v>
      </c>
      <c r="J521">
        <v>567442</v>
      </c>
      <c r="K521" t="s">
        <v>617</v>
      </c>
      <c r="L521">
        <v>567442</v>
      </c>
      <c r="M521" t="s">
        <v>617</v>
      </c>
      <c r="N521">
        <v>567442</v>
      </c>
      <c r="O521" t="s">
        <v>617</v>
      </c>
      <c r="P521">
        <v>567442</v>
      </c>
      <c r="Q521" t="s">
        <v>617</v>
      </c>
      <c r="R521" s="9">
        <v>453411.02490424342</v>
      </c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15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>
        <f t="shared" si="16"/>
        <v>453411.02490424342</v>
      </c>
      <c r="BM521" s="9">
        <f t="shared" si="17"/>
        <v>453400</v>
      </c>
    </row>
    <row r="522" spans="1:65" x14ac:dyDescent="0.3">
      <c r="A522" t="s">
        <v>887</v>
      </c>
      <c r="B522" s="9">
        <v>1130</v>
      </c>
      <c r="C522">
        <v>579971</v>
      </c>
      <c r="D522">
        <v>1</v>
      </c>
      <c r="E522">
        <v>0</v>
      </c>
      <c r="F522">
        <v>0</v>
      </c>
      <c r="G522">
        <v>0</v>
      </c>
      <c r="H522">
        <v>0</v>
      </c>
      <c r="I522" t="s">
        <v>96</v>
      </c>
      <c r="J522">
        <v>580376</v>
      </c>
      <c r="K522" t="s">
        <v>888</v>
      </c>
      <c r="L522">
        <v>580376</v>
      </c>
      <c r="M522" t="s">
        <v>888</v>
      </c>
      <c r="N522">
        <v>580376</v>
      </c>
      <c r="O522" t="s">
        <v>888</v>
      </c>
      <c r="P522">
        <v>581259</v>
      </c>
      <c r="Q522" t="s">
        <v>889</v>
      </c>
      <c r="R522" s="9">
        <v>266083.96581127308</v>
      </c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15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>
        <f t="shared" si="16"/>
        <v>266083.96581127308</v>
      </c>
      <c r="BM522" s="9">
        <f t="shared" si="17"/>
        <v>266100</v>
      </c>
    </row>
    <row r="523" spans="1:65" x14ac:dyDescent="0.3">
      <c r="A523" s="3" t="s">
        <v>890</v>
      </c>
      <c r="B523" s="9">
        <v>5260</v>
      </c>
      <c r="C523">
        <v>598062</v>
      </c>
      <c r="D523">
        <v>1</v>
      </c>
      <c r="E523">
        <v>1</v>
      </c>
      <c r="F523">
        <v>1</v>
      </c>
      <c r="G523">
        <v>0</v>
      </c>
      <c r="H523">
        <v>0</v>
      </c>
      <c r="I523" t="s">
        <v>94</v>
      </c>
      <c r="J523">
        <v>598062</v>
      </c>
      <c r="K523" t="s">
        <v>890</v>
      </c>
      <c r="L523">
        <v>598062</v>
      </c>
      <c r="M523" t="s">
        <v>890</v>
      </c>
      <c r="N523">
        <v>598810</v>
      </c>
      <c r="O523" t="s">
        <v>891</v>
      </c>
      <c r="P523">
        <v>598810</v>
      </c>
      <c r="Q523" t="s">
        <v>891</v>
      </c>
      <c r="R523" s="9">
        <v>1187355.6918251161</v>
      </c>
      <c r="S523" s="9">
        <f>SUMIFS($B:$B,$J:$J,$C523)</f>
        <v>5628</v>
      </c>
      <c r="T523" s="9">
        <v>305396.93277953059</v>
      </c>
      <c r="U523" s="9">
        <v>0</v>
      </c>
      <c r="V523" s="9">
        <f>U523*768</f>
        <v>0</v>
      </c>
      <c r="W523" s="9">
        <v>34</v>
      </c>
      <c r="X523" s="9">
        <f>W523*3072</f>
        <v>104448</v>
      </c>
      <c r="Y523" s="9">
        <v>30</v>
      </c>
      <c r="Z523" s="9">
        <f>Y523*1024</f>
        <v>30720</v>
      </c>
      <c r="AA523" s="9">
        <v>7</v>
      </c>
      <c r="AB523" s="9">
        <f>AA523*256</f>
        <v>1792</v>
      </c>
      <c r="AC523" s="9">
        <f>SUMIFS($B:$B,$L:$L,$C523)</f>
        <v>6953</v>
      </c>
      <c r="AD523" s="9">
        <v>866038.74282177049</v>
      </c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15"/>
      <c r="AR523" s="9">
        <v>6</v>
      </c>
      <c r="AS523" s="9">
        <f>AR523*30500</f>
        <v>183000</v>
      </c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>
        <f t="shared" si="16"/>
        <v>2678751.3674264168</v>
      </c>
      <c r="BM523" s="9">
        <f t="shared" si="17"/>
        <v>2678800</v>
      </c>
    </row>
    <row r="524" spans="1:65" x14ac:dyDescent="0.3">
      <c r="A524" t="s">
        <v>890</v>
      </c>
      <c r="B524" s="9">
        <v>363</v>
      </c>
      <c r="C524">
        <v>572772</v>
      </c>
      <c r="D524">
        <v>1</v>
      </c>
      <c r="E524">
        <v>0</v>
      </c>
      <c r="F524">
        <v>0</v>
      </c>
      <c r="G524">
        <v>0</v>
      </c>
      <c r="H524">
        <v>0</v>
      </c>
      <c r="I524" t="s">
        <v>90</v>
      </c>
      <c r="J524">
        <v>573108</v>
      </c>
      <c r="K524" t="s">
        <v>156</v>
      </c>
      <c r="L524">
        <v>573108</v>
      </c>
      <c r="M524" t="s">
        <v>156</v>
      </c>
      <c r="N524">
        <v>573060</v>
      </c>
      <c r="O524" t="s">
        <v>157</v>
      </c>
      <c r="P524">
        <v>572659</v>
      </c>
      <c r="Q524" t="s">
        <v>158</v>
      </c>
      <c r="R524" s="9">
        <v>86879.480622518648</v>
      </c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15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>
        <f t="shared" si="16"/>
        <v>86879.480622518648</v>
      </c>
      <c r="BM524" s="9">
        <f t="shared" si="17"/>
        <v>86900</v>
      </c>
    </row>
    <row r="525" spans="1:65" x14ac:dyDescent="0.3">
      <c r="A525" s="3" t="s">
        <v>890</v>
      </c>
      <c r="B525" s="9">
        <v>4698</v>
      </c>
      <c r="C525">
        <v>529451</v>
      </c>
      <c r="D525">
        <v>1</v>
      </c>
      <c r="E525">
        <v>1</v>
      </c>
      <c r="F525">
        <v>1</v>
      </c>
      <c r="G525">
        <v>0</v>
      </c>
      <c r="H525">
        <v>0</v>
      </c>
      <c r="I525" t="s">
        <v>86</v>
      </c>
      <c r="J525">
        <v>529451</v>
      </c>
      <c r="K525" t="s">
        <v>890</v>
      </c>
      <c r="L525">
        <v>529451</v>
      </c>
      <c r="M525" t="s">
        <v>890</v>
      </c>
      <c r="N525">
        <v>529303</v>
      </c>
      <c r="O525" t="s">
        <v>301</v>
      </c>
      <c r="P525">
        <v>529303</v>
      </c>
      <c r="Q525" t="s">
        <v>301</v>
      </c>
      <c r="R525" s="9">
        <v>1065003.885100194</v>
      </c>
      <c r="S525" s="9">
        <f>SUMIFS($B:$B,$J:$J,$C525)</f>
        <v>4698</v>
      </c>
      <c r="T525" s="9">
        <v>255091.64487605609</v>
      </c>
      <c r="U525" s="9">
        <v>0</v>
      </c>
      <c r="V525" s="9">
        <f>U525*768</f>
        <v>0</v>
      </c>
      <c r="W525" s="9">
        <v>10</v>
      </c>
      <c r="X525" s="9">
        <f>W525*3072</f>
        <v>30720</v>
      </c>
      <c r="Y525" s="9">
        <v>20</v>
      </c>
      <c r="Z525" s="9">
        <f>Y525*1024</f>
        <v>20480</v>
      </c>
      <c r="AA525" s="9">
        <v>4</v>
      </c>
      <c r="AB525" s="9">
        <f>AA525*256</f>
        <v>1024</v>
      </c>
      <c r="AC525" s="9">
        <f>SUMIFS($B:$B,$L:$L,$C525)</f>
        <v>4698</v>
      </c>
      <c r="AD525" s="9">
        <v>587369.2796456744</v>
      </c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15"/>
      <c r="AR525" s="9">
        <v>2</v>
      </c>
      <c r="AS525" s="9">
        <f>AR525*30500</f>
        <v>61000</v>
      </c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>
        <f t="shared" si="16"/>
        <v>2020688.8096219245</v>
      </c>
      <c r="BM525" s="9">
        <f t="shared" si="17"/>
        <v>2020700</v>
      </c>
    </row>
    <row r="526" spans="1:65" x14ac:dyDescent="0.3">
      <c r="A526" s="5" t="s">
        <v>446</v>
      </c>
      <c r="B526" s="9">
        <v>7871</v>
      </c>
      <c r="C526">
        <v>595411</v>
      </c>
      <c r="D526">
        <v>1</v>
      </c>
      <c r="E526">
        <v>1</v>
      </c>
      <c r="F526">
        <v>1</v>
      </c>
      <c r="G526">
        <v>1</v>
      </c>
      <c r="H526">
        <v>1</v>
      </c>
      <c r="I526" t="s">
        <v>123</v>
      </c>
      <c r="J526">
        <v>595411</v>
      </c>
      <c r="K526" t="s">
        <v>446</v>
      </c>
      <c r="L526">
        <v>595411</v>
      </c>
      <c r="M526" t="s">
        <v>446</v>
      </c>
      <c r="N526">
        <v>595411</v>
      </c>
      <c r="O526" t="s">
        <v>446</v>
      </c>
      <c r="P526">
        <v>595411</v>
      </c>
      <c r="Q526" t="s">
        <v>446</v>
      </c>
      <c r="R526" s="9">
        <v>370234.96809794853</v>
      </c>
      <c r="S526" s="9">
        <f>SUMIFS($B:$B,$J:$J,$C526)</f>
        <v>11960</v>
      </c>
      <c r="T526" s="9">
        <v>267434.32757733582</v>
      </c>
      <c r="U526" s="9">
        <v>0</v>
      </c>
      <c r="V526" s="9">
        <f>U526*768</f>
        <v>0</v>
      </c>
      <c r="W526" s="9">
        <v>57</v>
      </c>
      <c r="X526" s="9">
        <f>W526*3072</f>
        <v>175104</v>
      </c>
      <c r="Y526" s="9">
        <v>53</v>
      </c>
      <c r="Z526" s="9">
        <f>Y526*1024</f>
        <v>54272</v>
      </c>
      <c r="AA526" s="9">
        <v>30</v>
      </c>
      <c r="AB526" s="9">
        <f>AA526*256</f>
        <v>7680</v>
      </c>
      <c r="AC526" s="9">
        <f>SUMIFS($B:$B,$L:$L,$C526)</f>
        <v>19470</v>
      </c>
      <c r="AD526" s="9">
        <v>1287964.8894649141</v>
      </c>
      <c r="AE526" s="9">
        <f>SUMIFS($B:$B,$P:$P,$C526)</f>
        <v>19470</v>
      </c>
      <c r="AF526" s="9">
        <v>1204103.59156035</v>
      </c>
      <c r="AG526" s="9">
        <f>SUMIFS($B:$B,$N:$N,$C526)</f>
        <v>19470</v>
      </c>
      <c r="AH526" s="9">
        <v>3436636.4459043611</v>
      </c>
      <c r="AI526" s="9">
        <f>SUMIFS($B:$B,$P:$P,$C526)</f>
        <v>19470</v>
      </c>
      <c r="AJ526" s="9">
        <v>12549768.49045321</v>
      </c>
      <c r="AK526" s="9"/>
      <c r="AL526" s="9">
        <v>2483</v>
      </c>
      <c r="AM526" s="9">
        <f>AL526*141</f>
        <v>350103</v>
      </c>
      <c r="AN526" s="9"/>
      <c r="AO526" s="9"/>
      <c r="AP526" s="9"/>
      <c r="AQ526" s="15"/>
      <c r="AR526" s="9">
        <v>14</v>
      </c>
      <c r="AS526" s="9">
        <f>AR526*30500</f>
        <v>427000</v>
      </c>
      <c r="AT526" s="9">
        <v>305</v>
      </c>
      <c r="AU526" s="9">
        <f>AT526*2742</f>
        <v>836310</v>
      </c>
      <c r="AV526" s="9">
        <v>1</v>
      </c>
      <c r="AW526" s="9">
        <f>AV526*914</f>
        <v>914</v>
      </c>
      <c r="AX526" s="9">
        <v>862</v>
      </c>
      <c r="AY526" s="9">
        <f>AX526*141</f>
        <v>121542</v>
      </c>
      <c r="AZ526" s="9">
        <v>662</v>
      </c>
      <c r="BA526" s="9">
        <f>AZ526*343</f>
        <v>227066</v>
      </c>
      <c r="BB526" s="9">
        <v>510</v>
      </c>
      <c r="BC526" s="9">
        <f>BB526*109</f>
        <v>55590</v>
      </c>
      <c r="BD526" s="9">
        <v>68</v>
      </c>
      <c r="BE526" s="9">
        <f>BD526*82</f>
        <v>5576</v>
      </c>
      <c r="BF526" s="9">
        <v>673</v>
      </c>
      <c r="BG526" s="9">
        <f>BF526*328</f>
        <v>220744</v>
      </c>
      <c r="BH526" s="9">
        <v>72</v>
      </c>
      <c r="BI526" s="9">
        <f>BH526*410</f>
        <v>29520</v>
      </c>
      <c r="BJ526" s="9">
        <v>12</v>
      </c>
      <c r="BK526" s="9">
        <f>BJ526*219</f>
        <v>2628</v>
      </c>
      <c r="BL526" s="9">
        <f t="shared" si="16"/>
        <v>21630191.713058122</v>
      </c>
      <c r="BM526" s="9">
        <f t="shared" si="17"/>
        <v>21630200</v>
      </c>
    </row>
    <row r="527" spans="1:65" x14ac:dyDescent="0.3">
      <c r="A527" s="5" t="s">
        <v>438</v>
      </c>
      <c r="B527" s="9">
        <v>8002</v>
      </c>
      <c r="C527">
        <v>588393</v>
      </c>
      <c r="D527">
        <v>1</v>
      </c>
      <c r="E527">
        <v>1</v>
      </c>
      <c r="F527">
        <v>1</v>
      </c>
      <c r="G527">
        <v>1</v>
      </c>
      <c r="H527">
        <v>1</v>
      </c>
      <c r="I527" t="s">
        <v>135</v>
      </c>
      <c r="J527">
        <v>588393</v>
      </c>
      <c r="K527" t="s">
        <v>438</v>
      </c>
      <c r="L527">
        <v>588393</v>
      </c>
      <c r="M527" t="s">
        <v>438</v>
      </c>
      <c r="N527">
        <v>588393</v>
      </c>
      <c r="O527" t="s">
        <v>438</v>
      </c>
      <c r="P527">
        <v>588393</v>
      </c>
      <c r="Q527" t="s">
        <v>438</v>
      </c>
      <c r="R527" s="9">
        <v>376125.75919548009</v>
      </c>
      <c r="S527" s="9">
        <f>SUMIFS($B:$B,$J:$J,$C527)</f>
        <v>12259</v>
      </c>
      <c r="T527" s="9">
        <v>274433.77004541119</v>
      </c>
      <c r="U527" s="9">
        <v>0</v>
      </c>
      <c r="V527" s="9">
        <f>U527*768</f>
        <v>0</v>
      </c>
      <c r="W527" s="9">
        <v>156</v>
      </c>
      <c r="X527" s="9">
        <f>W527*3072</f>
        <v>479232</v>
      </c>
      <c r="Y527" s="9">
        <v>57</v>
      </c>
      <c r="Z527" s="9">
        <f>Y527*1024</f>
        <v>58368</v>
      </c>
      <c r="AA527" s="9">
        <v>29</v>
      </c>
      <c r="AB527" s="9">
        <f>AA527*256</f>
        <v>7424</v>
      </c>
      <c r="AC527" s="9">
        <f>SUMIFS($B:$B,$L:$L,$C527)</f>
        <v>15120</v>
      </c>
      <c r="AD527" s="9">
        <v>987718.27173131949</v>
      </c>
      <c r="AE527" s="9">
        <f>SUMIFS($B:$B,$P:$P,$C527)</f>
        <v>15120</v>
      </c>
      <c r="AF527" s="9">
        <v>923550.75581028545</v>
      </c>
      <c r="AG527" s="9">
        <f>SUMIFS($B:$B,$N:$N,$C527)</f>
        <v>15120</v>
      </c>
      <c r="AH527" s="9">
        <v>2672738.4346054061</v>
      </c>
      <c r="AI527" s="9">
        <f>SUMIFS($B:$B,$P:$P,$C527)</f>
        <v>15120</v>
      </c>
      <c r="AJ527" s="9">
        <v>10621933.529557779</v>
      </c>
      <c r="AK527" s="9"/>
      <c r="AL527" s="9">
        <v>2131</v>
      </c>
      <c r="AM527" s="9">
        <f>AL527*141</f>
        <v>300471</v>
      </c>
      <c r="AN527" s="9"/>
      <c r="AO527" s="9"/>
      <c r="AP527" s="9"/>
      <c r="AQ527" s="15"/>
      <c r="AR527" s="9">
        <v>4</v>
      </c>
      <c r="AS527" s="9">
        <f>AR527*30500</f>
        <v>122000</v>
      </c>
      <c r="AT527" s="9">
        <v>214</v>
      </c>
      <c r="AU527" s="9">
        <f>AT527*2742</f>
        <v>586788</v>
      </c>
      <c r="AV527" s="9">
        <v>0</v>
      </c>
      <c r="AW527" s="9">
        <f>AV527*914</f>
        <v>0</v>
      </c>
      <c r="AX527" s="9">
        <v>585</v>
      </c>
      <c r="AY527" s="9">
        <f>AX527*141</f>
        <v>82485</v>
      </c>
      <c r="AZ527" s="9">
        <v>604</v>
      </c>
      <c r="BA527" s="9">
        <f>AZ527*343</f>
        <v>207172</v>
      </c>
      <c r="BB527" s="9">
        <v>438</v>
      </c>
      <c r="BC527" s="9">
        <f>BB527*109</f>
        <v>47742</v>
      </c>
      <c r="BD527" s="9">
        <v>55</v>
      </c>
      <c r="BE527" s="9">
        <f>BD527*82</f>
        <v>4510</v>
      </c>
      <c r="BF527" s="9">
        <v>521</v>
      </c>
      <c r="BG527" s="9">
        <f>BF527*328</f>
        <v>170888</v>
      </c>
      <c r="BH527" s="9">
        <v>55</v>
      </c>
      <c r="BI527" s="9">
        <f>BH527*410</f>
        <v>22550</v>
      </c>
      <c r="BJ527" s="9">
        <v>37</v>
      </c>
      <c r="BK527" s="9">
        <f>BJ527*219</f>
        <v>8103</v>
      </c>
      <c r="BL527" s="9">
        <f t="shared" si="16"/>
        <v>17954233.520945683</v>
      </c>
      <c r="BM527" s="9">
        <f t="shared" si="17"/>
        <v>17954200</v>
      </c>
    </row>
    <row r="528" spans="1:65" x14ac:dyDescent="0.3">
      <c r="A528" t="s">
        <v>892</v>
      </c>
      <c r="B528" s="9">
        <v>864</v>
      </c>
      <c r="C528">
        <v>592111</v>
      </c>
      <c r="D528">
        <v>1</v>
      </c>
      <c r="E528">
        <v>0</v>
      </c>
      <c r="F528">
        <v>0</v>
      </c>
      <c r="G528">
        <v>0</v>
      </c>
      <c r="H528">
        <v>0</v>
      </c>
      <c r="I528" t="s">
        <v>135</v>
      </c>
      <c r="J528">
        <v>592021</v>
      </c>
      <c r="K528" t="s">
        <v>179</v>
      </c>
      <c r="L528">
        <v>592731</v>
      </c>
      <c r="M528" t="s">
        <v>180</v>
      </c>
      <c r="N528">
        <v>592731</v>
      </c>
      <c r="O528" t="s">
        <v>180</v>
      </c>
      <c r="P528">
        <v>592731</v>
      </c>
      <c r="Q528" t="s">
        <v>180</v>
      </c>
      <c r="R528" s="9">
        <v>204405.12398380131</v>
      </c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15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>
        <f t="shared" si="16"/>
        <v>204405.12398380131</v>
      </c>
      <c r="BM528" s="9">
        <f t="shared" si="17"/>
        <v>204400</v>
      </c>
    </row>
    <row r="529" spans="1:65" x14ac:dyDescent="0.3">
      <c r="A529" t="s">
        <v>893</v>
      </c>
      <c r="B529" s="9">
        <v>1036</v>
      </c>
      <c r="C529">
        <v>541711</v>
      </c>
      <c r="D529">
        <v>1</v>
      </c>
      <c r="E529">
        <v>0</v>
      </c>
      <c r="F529">
        <v>0</v>
      </c>
      <c r="G529">
        <v>0</v>
      </c>
      <c r="H529">
        <v>0</v>
      </c>
      <c r="I529" t="s">
        <v>135</v>
      </c>
      <c r="J529">
        <v>544850</v>
      </c>
      <c r="K529" t="s">
        <v>894</v>
      </c>
      <c r="L529">
        <v>541630</v>
      </c>
      <c r="M529" t="s">
        <v>895</v>
      </c>
      <c r="N529">
        <v>541630</v>
      </c>
      <c r="O529" t="s">
        <v>895</v>
      </c>
      <c r="P529">
        <v>541630</v>
      </c>
      <c r="Q529" t="s">
        <v>895</v>
      </c>
      <c r="R529" s="9">
        <v>244336.58322265869</v>
      </c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15"/>
      <c r="AR529" s="9">
        <v>2</v>
      </c>
      <c r="AS529" s="9">
        <f>AR529*30500</f>
        <v>61000</v>
      </c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>
        <f t="shared" si="16"/>
        <v>305336.58322265872</v>
      </c>
      <c r="BM529" s="9">
        <f t="shared" si="17"/>
        <v>305300</v>
      </c>
    </row>
    <row r="530" spans="1:65" x14ac:dyDescent="0.3">
      <c r="A530" s="3" t="s">
        <v>896</v>
      </c>
      <c r="B530" s="9">
        <v>1448</v>
      </c>
      <c r="C530">
        <v>534722</v>
      </c>
      <c r="D530">
        <v>1</v>
      </c>
      <c r="E530">
        <v>1</v>
      </c>
      <c r="F530">
        <v>1</v>
      </c>
      <c r="G530">
        <v>0</v>
      </c>
      <c r="H530">
        <v>0</v>
      </c>
      <c r="I530" t="s">
        <v>86</v>
      </c>
      <c r="J530">
        <v>534722</v>
      </c>
      <c r="K530" t="s">
        <v>896</v>
      </c>
      <c r="L530">
        <v>534722</v>
      </c>
      <c r="M530" t="s">
        <v>896</v>
      </c>
      <c r="N530">
        <v>534676</v>
      </c>
      <c r="O530" t="s">
        <v>874</v>
      </c>
      <c r="P530">
        <v>534676</v>
      </c>
      <c r="Q530" t="s">
        <v>874</v>
      </c>
      <c r="R530" s="9">
        <v>339294.85155939928</v>
      </c>
      <c r="S530" s="9">
        <f>SUMIFS($B:$B,$J:$J,$C530)</f>
        <v>2953</v>
      </c>
      <c r="T530" s="9">
        <v>160562.79470165481</v>
      </c>
      <c r="U530" s="9">
        <v>1</v>
      </c>
      <c r="V530" s="9">
        <f>U530*768</f>
        <v>768</v>
      </c>
      <c r="W530" s="9">
        <v>75</v>
      </c>
      <c r="X530" s="9">
        <f>W530*3072</f>
        <v>230400</v>
      </c>
      <c r="Y530" s="9">
        <v>12</v>
      </c>
      <c r="Z530" s="9">
        <f>Y530*1024</f>
        <v>12288</v>
      </c>
      <c r="AA530" s="9">
        <v>3</v>
      </c>
      <c r="AB530" s="9">
        <f>AA530*256</f>
        <v>768</v>
      </c>
      <c r="AC530" s="9">
        <f>SUMIFS($B:$B,$L:$L,$C530)</f>
        <v>3268</v>
      </c>
      <c r="AD530" s="9">
        <v>409766.14226161508</v>
      </c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15"/>
      <c r="AR530" s="9">
        <v>1</v>
      </c>
      <c r="AS530" s="9">
        <f>AR530*30500</f>
        <v>30500</v>
      </c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>
        <f t="shared" si="16"/>
        <v>1184347.7885226691</v>
      </c>
      <c r="BM530" s="9">
        <f t="shared" si="17"/>
        <v>1184300</v>
      </c>
    </row>
    <row r="531" spans="1:65" x14ac:dyDescent="0.3">
      <c r="A531" t="s">
        <v>897</v>
      </c>
      <c r="B531" s="9">
        <v>373</v>
      </c>
      <c r="C531">
        <v>512877</v>
      </c>
      <c r="D531">
        <v>1</v>
      </c>
      <c r="E531">
        <v>0</v>
      </c>
      <c r="F531">
        <v>0</v>
      </c>
      <c r="G531">
        <v>0</v>
      </c>
      <c r="H531">
        <v>0</v>
      </c>
      <c r="I531" t="s">
        <v>111</v>
      </c>
      <c r="J531">
        <v>516201</v>
      </c>
      <c r="K531" t="s">
        <v>898</v>
      </c>
      <c r="L531">
        <v>516201</v>
      </c>
      <c r="M531" t="s">
        <v>898</v>
      </c>
      <c r="N531">
        <v>513750</v>
      </c>
      <c r="O531" t="s">
        <v>290</v>
      </c>
      <c r="P531">
        <v>513750</v>
      </c>
      <c r="Q531" t="s">
        <v>290</v>
      </c>
      <c r="R531" s="9">
        <v>89246.637018914102</v>
      </c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15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>
        <f t="shared" si="16"/>
        <v>89246.637018914102</v>
      </c>
      <c r="BM531" s="9">
        <f t="shared" si="17"/>
        <v>89200</v>
      </c>
    </row>
    <row r="532" spans="1:65" x14ac:dyDescent="0.3">
      <c r="A532" t="s">
        <v>899</v>
      </c>
      <c r="B532" s="9">
        <v>176</v>
      </c>
      <c r="C532">
        <v>595420</v>
      </c>
      <c r="D532">
        <v>1</v>
      </c>
      <c r="E532">
        <v>0</v>
      </c>
      <c r="F532">
        <v>0</v>
      </c>
      <c r="G532">
        <v>0</v>
      </c>
      <c r="H532">
        <v>0</v>
      </c>
      <c r="I532" t="s">
        <v>123</v>
      </c>
      <c r="J532">
        <v>595411</v>
      </c>
      <c r="K532" t="s">
        <v>446</v>
      </c>
      <c r="L532">
        <v>595411</v>
      </c>
      <c r="M532" t="s">
        <v>446</v>
      </c>
      <c r="N532">
        <v>595411</v>
      </c>
      <c r="O532" t="s">
        <v>446</v>
      </c>
      <c r="P532">
        <v>595411</v>
      </c>
      <c r="Q532" t="s">
        <v>446</v>
      </c>
      <c r="R532" s="9">
        <v>71941.662785630979</v>
      </c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15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>
        <f t="shared" si="16"/>
        <v>71941.662785630979</v>
      </c>
      <c r="BM532" s="9">
        <f t="shared" si="17"/>
        <v>71900</v>
      </c>
    </row>
    <row r="533" spans="1:65" x14ac:dyDescent="0.3">
      <c r="A533" t="s">
        <v>900</v>
      </c>
      <c r="B533" s="9">
        <v>1669</v>
      </c>
      <c r="C533">
        <v>574848</v>
      </c>
      <c r="D533">
        <v>1</v>
      </c>
      <c r="E533">
        <v>0</v>
      </c>
      <c r="F533">
        <v>0</v>
      </c>
      <c r="G533">
        <v>0</v>
      </c>
      <c r="H533">
        <v>0</v>
      </c>
      <c r="I533" t="s">
        <v>96</v>
      </c>
      <c r="J533">
        <v>574988</v>
      </c>
      <c r="K533" t="s">
        <v>901</v>
      </c>
      <c r="L533">
        <v>574988</v>
      </c>
      <c r="M533" t="s">
        <v>901</v>
      </c>
      <c r="N533">
        <v>574988</v>
      </c>
      <c r="O533" t="s">
        <v>901</v>
      </c>
      <c r="P533">
        <v>574988</v>
      </c>
      <c r="Q533" t="s">
        <v>901</v>
      </c>
      <c r="R533" s="9">
        <v>389874.59016050788</v>
      </c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15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>
        <f t="shared" si="16"/>
        <v>389874.59016050788</v>
      </c>
      <c r="BM533" s="9">
        <f t="shared" si="17"/>
        <v>389900</v>
      </c>
    </row>
    <row r="534" spans="1:65" x14ac:dyDescent="0.3">
      <c r="A534" t="s">
        <v>902</v>
      </c>
      <c r="B534" s="9">
        <v>203</v>
      </c>
      <c r="C534">
        <v>576174</v>
      </c>
      <c r="D534">
        <v>1</v>
      </c>
      <c r="E534">
        <v>0</v>
      </c>
      <c r="F534">
        <v>0</v>
      </c>
      <c r="G534">
        <v>0</v>
      </c>
      <c r="H534">
        <v>0</v>
      </c>
      <c r="I534" t="s">
        <v>90</v>
      </c>
      <c r="J534">
        <v>576808</v>
      </c>
      <c r="K534" t="s">
        <v>403</v>
      </c>
      <c r="L534">
        <v>576069</v>
      </c>
      <c r="M534" t="s">
        <v>196</v>
      </c>
      <c r="N534">
        <v>576069</v>
      </c>
      <c r="O534" t="s">
        <v>196</v>
      </c>
      <c r="P534">
        <v>576069</v>
      </c>
      <c r="Q534" t="s">
        <v>196</v>
      </c>
      <c r="R534" s="9">
        <v>71941.662785630979</v>
      </c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15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>
        <f t="shared" si="16"/>
        <v>71941.662785630979</v>
      </c>
      <c r="BM534" s="9">
        <f t="shared" si="17"/>
        <v>71900</v>
      </c>
    </row>
    <row r="535" spans="1:65" x14ac:dyDescent="0.3">
      <c r="A535" s="4" t="s">
        <v>903</v>
      </c>
      <c r="B535" s="9">
        <v>4561</v>
      </c>
      <c r="C535">
        <v>586081</v>
      </c>
      <c r="D535">
        <v>1</v>
      </c>
      <c r="E535">
        <v>1</v>
      </c>
      <c r="F535">
        <v>1</v>
      </c>
      <c r="G535">
        <v>1</v>
      </c>
      <c r="H535">
        <v>0</v>
      </c>
      <c r="I535" t="s">
        <v>81</v>
      </c>
      <c r="J535">
        <v>586081</v>
      </c>
      <c r="K535" t="s">
        <v>903</v>
      </c>
      <c r="L535">
        <v>586081</v>
      </c>
      <c r="M535" t="s">
        <v>903</v>
      </c>
      <c r="N535">
        <v>586081</v>
      </c>
      <c r="O535" t="s">
        <v>903</v>
      </c>
      <c r="P535">
        <v>586307</v>
      </c>
      <c r="Q535" t="s">
        <v>121</v>
      </c>
      <c r="R535" s="9">
        <v>1035059.375788574</v>
      </c>
      <c r="S535" s="9">
        <f>SUMIFS($B:$B,$J:$J,$C535)</f>
        <v>4918</v>
      </c>
      <c r="T535" s="9">
        <v>266996.12595726288</v>
      </c>
      <c r="U535" s="9">
        <v>0</v>
      </c>
      <c r="V535" s="9">
        <f>U535*768</f>
        <v>0</v>
      </c>
      <c r="W535" s="9">
        <v>45</v>
      </c>
      <c r="X535" s="9">
        <f>W535*3072</f>
        <v>138240</v>
      </c>
      <c r="Y535" s="9">
        <v>77</v>
      </c>
      <c r="Z535" s="9">
        <f>Y535*1024</f>
        <v>78848</v>
      </c>
      <c r="AA535" s="9">
        <v>4</v>
      </c>
      <c r="AB535" s="9">
        <f>AA535*256</f>
        <v>1024</v>
      </c>
      <c r="AC535" s="9">
        <f>SUMIFS($B:$B,$L:$L,$C535)</f>
        <v>9876</v>
      </c>
      <c r="AD535" s="9">
        <v>1225161.3349471996</v>
      </c>
      <c r="AE535" s="9"/>
      <c r="AF535" s="9"/>
      <c r="AG535" s="9">
        <f>SUMIFS($B:$B,$N:$N,$C535)</f>
        <v>12344</v>
      </c>
      <c r="AH535" s="9">
        <v>1385256.836593725</v>
      </c>
      <c r="AI535" s="9"/>
      <c r="AJ535" s="9"/>
      <c r="AK535" s="9"/>
      <c r="AL535" s="9"/>
      <c r="AM535" s="9"/>
      <c r="AN535" s="9"/>
      <c r="AO535" s="9"/>
      <c r="AP535" s="9"/>
      <c r="AQ535" s="15"/>
      <c r="AR535" s="9">
        <v>2</v>
      </c>
      <c r="AS535" s="9">
        <f>AR535*30500</f>
        <v>61000</v>
      </c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>
        <f t="shared" si="16"/>
        <v>4191585.6732867612</v>
      </c>
      <c r="BM535" s="9">
        <f t="shared" si="17"/>
        <v>4191600</v>
      </c>
    </row>
    <row r="536" spans="1:65" x14ac:dyDescent="0.3">
      <c r="A536" t="s">
        <v>904</v>
      </c>
      <c r="B536" s="9">
        <v>470</v>
      </c>
      <c r="C536">
        <v>531120</v>
      </c>
      <c r="D536">
        <v>1</v>
      </c>
      <c r="E536">
        <v>0</v>
      </c>
      <c r="F536">
        <v>0</v>
      </c>
      <c r="G536">
        <v>0</v>
      </c>
      <c r="H536">
        <v>0</v>
      </c>
      <c r="I536" t="s">
        <v>86</v>
      </c>
      <c r="J536">
        <v>532029</v>
      </c>
      <c r="K536" t="s">
        <v>771</v>
      </c>
      <c r="L536">
        <v>532029</v>
      </c>
      <c r="M536" t="s">
        <v>771</v>
      </c>
      <c r="N536">
        <v>531189</v>
      </c>
      <c r="O536" t="s">
        <v>338</v>
      </c>
      <c r="P536">
        <v>531189</v>
      </c>
      <c r="Q536" t="s">
        <v>338</v>
      </c>
      <c r="R536" s="9">
        <v>112156.5217425908</v>
      </c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15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>
        <f t="shared" si="16"/>
        <v>112156.5217425908</v>
      </c>
      <c r="BM536" s="9">
        <f t="shared" si="17"/>
        <v>112200</v>
      </c>
    </row>
    <row r="537" spans="1:65" x14ac:dyDescent="0.3">
      <c r="A537" t="s">
        <v>905</v>
      </c>
      <c r="B537" s="9">
        <v>918</v>
      </c>
      <c r="C537">
        <v>567485</v>
      </c>
      <c r="D537">
        <v>1</v>
      </c>
      <c r="E537">
        <v>0</v>
      </c>
      <c r="F537">
        <v>0</v>
      </c>
      <c r="G537">
        <v>0</v>
      </c>
      <c r="H537">
        <v>0</v>
      </c>
      <c r="I537" t="s">
        <v>131</v>
      </c>
      <c r="J537">
        <v>567876</v>
      </c>
      <c r="K537" t="s">
        <v>616</v>
      </c>
      <c r="L537">
        <v>567442</v>
      </c>
      <c r="M537" t="s">
        <v>617</v>
      </c>
      <c r="N537">
        <v>567442</v>
      </c>
      <c r="O537" t="s">
        <v>617</v>
      </c>
      <c r="P537">
        <v>567442</v>
      </c>
      <c r="Q537" t="s">
        <v>617</v>
      </c>
      <c r="R537" s="9">
        <v>216961.782644366</v>
      </c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15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>
        <f t="shared" si="16"/>
        <v>216961.782644366</v>
      </c>
      <c r="BM537" s="9">
        <f t="shared" si="17"/>
        <v>217000</v>
      </c>
    </row>
    <row r="538" spans="1:65" x14ac:dyDescent="0.3">
      <c r="A538" t="s">
        <v>906</v>
      </c>
      <c r="B538" s="9">
        <v>255</v>
      </c>
      <c r="C538">
        <v>560782</v>
      </c>
      <c r="D538">
        <v>1</v>
      </c>
      <c r="E538">
        <v>0</v>
      </c>
      <c r="F538">
        <v>0</v>
      </c>
      <c r="G538">
        <v>0</v>
      </c>
      <c r="H538">
        <v>0</v>
      </c>
      <c r="I538" t="s">
        <v>151</v>
      </c>
      <c r="J538">
        <v>560740</v>
      </c>
      <c r="K538" t="s">
        <v>356</v>
      </c>
      <c r="L538">
        <v>560740</v>
      </c>
      <c r="M538" t="s">
        <v>356</v>
      </c>
      <c r="N538">
        <v>560740</v>
      </c>
      <c r="O538" t="s">
        <v>356</v>
      </c>
      <c r="P538">
        <v>561215</v>
      </c>
      <c r="Q538" t="s">
        <v>307</v>
      </c>
      <c r="R538" s="9">
        <v>71941.662785630979</v>
      </c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15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>
        <f t="shared" si="16"/>
        <v>71941.662785630979</v>
      </c>
      <c r="BM538" s="9">
        <f t="shared" si="17"/>
        <v>71900</v>
      </c>
    </row>
    <row r="539" spans="1:65" x14ac:dyDescent="0.3">
      <c r="A539" t="s">
        <v>907</v>
      </c>
      <c r="B539" s="9">
        <v>511</v>
      </c>
      <c r="C539">
        <v>550906</v>
      </c>
      <c r="D539">
        <v>1</v>
      </c>
      <c r="E539">
        <v>0</v>
      </c>
      <c r="F539">
        <v>0</v>
      </c>
      <c r="G539">
        <v>0</v>
      </c>
      <c r="H539">
        <v>0</v>
      </c>
      <c r="I539" t="s">
        <v>83</v>
      </c>
      <c r="J539">
        <v>550787</v>
      </c>
      <c r="K539" t="s">
        <v>908</v>
      </c>
      <c r="L539">
        <v>550787</v>
      </c>
      <c r="M539" t="s">
        <v>908</v>
      </c>
      <c r="N539">
        <v>550787</v>
      </c>
      <c r="O539" t="s">
        <v>908</v>
      </c>
      <c r="P539">
        <v>550787</v>
      </c>
      <c r="Q539" t="s">
        <v>908</v>
      </c>
      <c r="R539" s="9">
        <v>121813.6559350817</v>
      </c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15"/>
      <c r="AR539" s="9">
        <v>1</v>
      </c>
      <c r="AS539" s="9">
        <f>AR539*30500</f>
        <v>30500</v>
      </c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>
        <f t="shared" si="16"/>
        <v>152313.65593508171</v>
      </c>
      <c r="BM539" s="9">
        <f t="shared" si="17"/>
        <v>152300</v>
      </c>
    </row>
    <row r="540" spans="1:65" x14ac:dyDescent="0.3">
      <c r="A540" t="s">
        <v>909</v>
      </c>
      <c r="B540" s="9">
        <v>508</v>
      </c>
      <c r="C540">
        <v>586978</v>
      </c>
      <c r="D540">
        <v>1</v>
      </c>
      <c r="E540">
        <v>0</v>
      </c>
      <c r="F540">
        <v>0</v>
      </c>
      <c r="G540">
        <v>0</v>
      </c>
      <c r="H540">
        <v>0</v>
      </c>
      <c r="I540" t="s">
        <v>123</v>
      </c>
      <c r="J540">
        <v>587401</v>
      </c>
      <c r="K540" t="s">
        <v>910</v>
      </c>
      <c r="L540">
        <v>586846</v>
      </c>
      <c r="M540" t="s">
        <v>129</v>
      </c>
      <c r="N540">
        <v>586846</v>
      </c>
      <c r="O540" t="s">
        <v>129</v>
      </c>
      <c r="P540">
        <v>586846</v>
      </c>
      <c r="Q540" t="s">
        <v>129</v>
      </c>
      <c r="R540" s="9">
        <v>121107.5417331186</v>
      </c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15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>
        <f t="shared" si="16"/>
        <v>121107.5417331186</v>
      </c>
      <c r="BM540" s="9">
        <f t="shared" si="17"/>
        <v>121100</v>
      </c>
    </row>
    <row r="541" spans="1:65" x14ac:dyDescent="0.3">
      <c r="A541" t="s">
        <v>911</v>
      </c>
      <c r="B541" s="9">
        <v>179</v>
      </c>
      <c r="C541">
        <v>559768</v>
      </c>
      <c r="D541">
        <v>1</v>
      </c>
      <c r="E541">
        <v>0</v>
      </c>
      <c r="F541">
        <v>0</v>
      </c>
      <c r="G541">
        <v>0</v>
      </c>
      <c r="H541">
        <v>0</v>
      </c>
      <c r="I541" t="s">
        <v>151</v>
      </c>
      <c r="J541">
        <v>560260</v>
      </c>
      <c r="K541" t="s">
        <v>912</v>
      </c>
      <c r="L541">
        <v>560260</v>
      </c>
      <c r="M541" t="s">
        <v>912</v>
      </c>
      <c r="N541">
        <v>560260</v>
      </c>
      <c r="O541" t="s">
        <v>912</v>
      </c>
      <c r="P541">
        <v>559717</v>
      </c>
      <c r="Q541" t="s">
        <v>346</v>
      </c>
      <c r="R541" s="9">
        <v>71941.662785630979</v>
      </c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15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>
        <f t="shared" si="16"/>
        <v>71941.662785630979</v>
      </c>
      <c r="BM541" s="9">
        <f t="shared" si="17"/>
        <v>71900</v>
      </c>
    </row>
    <row r="542" spans="1:65" x14ac:dyDescent="0.3">
      <c r="A542" t="s">
        <v>913</v>
      </c>
      <c r="B542" s="9">
        <v>199</v>
      </c>
      <c r="C542">
        <v>509191</v>
      </c>
      <c r="D542">
        <v>1</v>
      </c>
      <c r="E542">
        <v>0</v>
      </c>
      <c r="F542">
        <v>0</v>
      </c>
      <c r="G542">
        <v>0</v>
      </c>
      <c r="H542">
        <v>0</v>
      </c>
      <c r="I542" t="s">
        <v>83</v>
      </c>
      <c r="J542">
        <v>547336</v>
      </c>
      <c r="K542" t="s">
        <v>914</v>
      </c>
      <c r="L542">
        <v>547336</v>
      </c>
      <c r="M542" t="s">
        <v>914</v>
      </c>
      <c r="N542">
        <v>547336</v>
      </c>
      <c r="O542" t="s">
        <v>914</v>
      </c>
      <c r="P542">
        <v>547336</v>
      </c>
      <c r="Q542" t="s">
        <v>914</v>
      </c>
      <c r="R542" s="9">
        <v>71941.662785630979</v>
      </c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15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>
        <f t="shared" si="16"/>
        <v>71941.662785630979</v>
      </c>
      <c r="BM542" s="9">
        <f t="shared" si="17"/>
        <v>71900</v>
      </c>
    </row>
    <row r="543" spans="1:65" x14ac:dyDescent="0.3">
      <c r="A543" t="s">
        <v>915</v>
      </c>
      <c r="B543" s="9">
        <v>787</v>
      </c>
      <c r="C543">
        <v>572781</v>
      </c>
      <c r="D543">
        <v>1</v>
      </c>
      <c r="E543">
        <v>0</v>
      </c>
      <c r="F543">
        <v>0</v>
      </c>
      <c r="G543">
        <v>0</v>
      </c>
      <c r="H543">
        <v>0</v>
      </c>
      <c r="I543" t="s">
        <v>90</v>
      </c>
      <c r="J543">
        <v>572926</v>
      </c>
      <c r="K543" t="s">
        <v>203</v>
      </c>
      <c r="L543">
        <v>572926</v>
      </c>
      <c r="M543" t="s">
        <v>203</v>
      </c>
      <c r="N543">
        <v>572926</v>
      </c>
      <c r="O543" t="s">
        <v>203</v>
      </c>
      <c r="P543">
        <v>572926</v>
      </c>
      <c r="Q543" t="s">
        <v>203</v>
      </c>
      <c r="R543" s="9">
        <v>186466.90682724799</v>
      </c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15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>
        <f t="shared" si="16"/>
        <v>186466.90682724799</v>
      </c>
      <c r="BM543" s="9">
        <f t="shared" si="17"/>
        <v>186500</v>
      </c>
    </row>
    <row r="544" spans="1:65" x14ac:dyDescent="0.3">
      <c r="A544" t="s">
        <v>916</v>
      </c>
      <c r="B544" s="9">
        <v>883</v>
      </c>
      <c r="C544">
        <v>577936</v>
      </c>
      <c r="D544">
        <v>1</v>
      </c>
      <c r="E544">
        <v>0</v>
      </c>
      <c r="F544">
        <v>0</v>
      </c>
      <c r="G544">
        <v>0</v>
      </c>
      <c r="H544">
        <v>0</v>
      </c>
      <c r="I544" t="s">
        <v>96</v>
      </c>
      <c r="J544">
        <v>578347</v>
      </c>
      <c r="K544" t="s">
        <v>296</v>
      </c>
      <c r="L544">
        <v>578347</v>
      </c>
      <c r="M544" t="s">
        <v>296</v>
      </c>
      <c r="N544">
        <v>578347</v>
      </c>
      <c r="O544" t="s">
        <v>296</v>
      </c>
      <c r="P544">
        <v>578347</v>
      </c>
      <c r="Q544" t="s">
        <v>296</v>
      </c>
      <c r="R544" s="9">
        <v>208825.3622060327</v>
      </c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15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>
        <f t="shared" si="16"/>
        <v>208825.3622060327</v>
      </c>
      <c r="BM544" s="9">
        <f t="shared" si="17"/>
        <v>208800</v>
      </c>
    </row>
    <row r="545" spans="1:65" x14ac:dyDescent="0.3">
      <c r="A545" t="s">
        <v>917</v>
      </c>
      <c r="B545" s="9">
        <v>241</v>
      </c>
      <c r="C545">
        <v>586986</v>
      </c>
      <c r="D545">
        <v>1</v>
      </c>
      <c r="E545">
        <v>0</v>
      </c>
      <c r="F545">
        <v>0</v>
      </c>
      <c r="G545">
        <v>0</v>
      </c>
      <c r="H545">
        <v>0</v>
      </c>
      <c r="I545" t="s">
        <v>123</v>
      </c>
      <c r="J545">
        <v>586846</v>
      </c>
      <c r="K545" t="s">
        <v>129</v>
      </c>
      <c r="L545">
        <v>586846</v>
      </c>
      <c r="M545" t="s">
        <v>129</v>
      </c>
      <c r="N545">
        <v>586846</v>
      </c>
      <c r="O545" t="s">
        <v>129</v>
      </c>
      <c r="P545">
        <v>586846</v>
      </c>
      <c r="Q545" t="s">
        <v>129</v>
      </c>
      <c r="R545" s="9">
        <v>71941.662785630979</v>
      </c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15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>
        <f t="shared" si="16"/>
        <v>71941.662785630979</v>
      </c>
      <c r="BM545" s="9">
        <f t="shared" si="17"/>
        <v>71900</v>
      </c>
    </row>
    <row r="546" spans="1:65" x14ac:dyDescent="0.3">
      <c r="A546" t="s">
        <v>918</v>
      </c>
      <c r="B546" s="9">
        <v>1924</v>
      </c>
      <c r="C546">
        <v>533246</v>
      </c>
      <c r="D546">
        <v>1</v>
      </c>
      <c r="E546">
        <v>0</v>
      </c>
      <c r="F546">
        <v>0</v>
      </c>
      <c r="G546">
        <v>0</v>
      </c>
      <c r="H546">
        <v>0</v>
      </c>
      <c r="I546" t="s">
        <v>86</v>
      </c>
      <c r="J546">
        <v>537641</v>
      </c>
      <c r="K546" t="s">
        <v>919</v>
      </c>
      <c r="L546">
        <v>537641</v>
      </c>
      <c r="M546" t="s">
        <v>919</v>
      </c>
      <c r="N546">
        <v>537641</v>
      </c>
      <c r="O546" t="s">
        <v>919</v>
      </c>
      <c r="P546">
        <v>533165</v>
      </c>
      <c r="Q546" t="s">
        <v>191</v>
      </c>
      <c r="R546" s="9">
        <v>447958.76064691879</v>
      </c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15"/>
      <c r="AR546" s="9">
        <v>5</v>
      </c>
      <c r="AS546" s="9">
        <f>AR546*30500</f>
        <v>152500</v>
      </c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>
        <f t="shared" si="16"/>
        <v>600458.76064691879</v>
      </c>
      <c r="BM546" s="9">
        <f t="shared" si="17"/>
        <v>600500</v>
      </c>
    </row>
    <row r="547" spans="1:65" x14ac:dyDescent="0.3">
      <c r="A547" t="s">
        <v>920</v>
      </c>
      <c r="B547" s="9">
        <v>143</v>
      </c>
      <c r="C547">
        <v>549321</v>
      </c>
      <c r="D547">
        <v>1</v>
      </c>
      <c r="E547">
        <v>0</v>
      </c>
      <c r="F547">
        <v>0</v>
      </c>
      <c r="G547">
        <v>0</v>
      </c>
      <c r="H547">
        <v>0</v>
      </c>
      <c r="I547" t="s">
        <v>83</v>
      </c>
      <c r="J547">
        <v>549584</v>
      </c>
      <c r="K547" t="s">
        <v>631</v>
      </c>
      <c r="L547">
        <v>549584</v>
      </c>
      <c r="M547" t="s">
        <v>631</v>
      </c>
      <c r="N547">
        <v>549584</v>
      </c>
      <c r="O547" t="s">
        <v>631</v>
      </c>
      <c r="P547">
        <v>549240</v>
      </c>
      <c r="Q547" t="s">
        <v>102</v>
      </c>
      <c r="R547" s="9">
        <v>71941.662785630979</v>
      </c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15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>
        <f t="shared" si="16"/>
        <v>71941.662785630979</v>
      </c>
      <c r="BM547" s="9">
        <f t="shared" si="17"/>
        <v>71900</v>
      </c>
    </row>
    <row r="548" spans="1:65" x14ac:dyDescent="0.3">
      <c r="A548" s="2" t="s">
        <v>921</v>
      </c>
      <c r="B548" s="9">
        <v>1175</v>
      </c>
      <c r="C548">
        <v>531138</v>
      </c>
      <c r="D548">
        <v>1</v>
      </c>
      <c r="E548">
        <v>1</v>
      </c>
      <c r="F548">
        <v>0</v>
      </c>
      <c r="G548">
        <v>0</v>
      </c>
      <c r="H548">
        <v>0</v>
      </c>
      <c r="I548" t="s">
        <v>86</v>
      </c>
      <c r="J548">
        <v>531138</v>
      </c>
      <c r="K548" t="s">
        <v>921</v>
      </c>
      <c r="L548">
        <v>532029</v>
      </c>
      <c r="M548" t="s">
        <v>771</v>
      </c>
      <c r="N548">
        <v>531189</v>
      </c>
      <c r="O548" t="s">
        <v>338</v>
      </c>
      <c r="P548">
        <v>531189</v>
      </c>
      <c r="Q548" t="s">
        <v>338</v>
      </c>
      <c r="R548" s="9">
        <v>276477.03236739332</v>
      </c>
      <c r="S548" s="9">
        <f>SUMIFS($B:$B,$J:$J,$C548)</f>
        <v>3175</v>
      </c>
      <c r="T548" s="9">
        <v>172599.946384913</v>
      </c>
      <c r="U548" s="9">
        <v>0</v>
      </c>
      <c r="V548" s="9">
        <f>U548*768</f>
        <v>0</v>
      </c>
      <c r="W548" s="9">
        <v>3</v>
      </c>
      <c r="X548" s="9">
        <f>W548*3072</f>
        <v>9216</v>
      </c>
      <c r="Y548" s="9">
        <v>9</v>
      </c>
      <c r="Z548" s="9">
        <f>Y548*1024</f>
        <v>9216</v>
      </c>
      <c r="AA548" s="9">
        <v>3</v>
      </c>
      <c r="AB548" s="9">
        <f>AA548*256</f>
        <v>768</v>
      </c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15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>
        <f t="shared" si="16"/>
        <v>468276.97875230631</v>
      </c>
      <c r="BM548" s="9">
        <f t="shared" si="17"/>
        <v>468300</v>
      </c>
    </row>
    <row r="549" spans="1:65" x14ac:dyDescent="0.3">
      <c r="A549" t="s">
        <v>922</v>
      </c>
      <c r="B549" s="9">
        <v>203</v>
      </c>
      <c r="C549">
        <v>588407</v>
      </c>
      <c r="D549">
        <v>1</v>
      </c>
      <c r="E549">
        <v>0</v>
      </c>
      <c r="F549">
        <v>0</v>
      </c>
      <c r="G549">
        <v>0</v>
      </c>
      <c r="H549">
        <v>0</v>
      </c>
      <c r="I549" t="s">
        <v>135</v>
      </c>
      <c r="J549">
        <v>589195</v>
      </c>
      <c r="K549" t="s">
        <v>923</v>
      </c>
      <c r="L549">
        <v>589195</v>
      </c>
      <c r="M549" t="s">
        <v>923</v>
      </c>
      <c r="N549">
        <v>588601</v>
      </c>
      <c r="O549" t="s">
        <v>924</v>
      </c>
      <c r="P549">
        <v>588296</v>
      </c>
      <c r="Q549" t="s">
        <v>199</v>
      </c>
      <c r="R549" s="9">
        <v>71941.662785630979</v>
      </c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15"/>
      <c r="AR549" s="9">
        <v>3</v>
      </c>
      <c r="AS549" s="9">
        <f>AR549*30500</f>
        <v>91500</v>
      </c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>
        <f t="shared" si="16"/>
        <v>163441.66278563096</v>
      </c>
      <c r="BM549" s="9">
        <f t="shared" si="17"/>
        <v>163400</v>
      </c>
    </row>
    <row r="550" spans="1:65" x14ac:dyDescent="0.3">
      <c r="A550" t="s">
        <v>925</v>
      </c>
      <c r="B550" s="9">
        <v>118</v>
      </c>
      <c r="C550">
        <v>563943</v>
      </c>
      <c r="D550">
        <v>1</v>
      </c>
      <c r="E550">
        <v>0</v>
      </c>
      <c r="F550">
        <v>0</v>
      </c>
      <c r="G550">
        <v>0</v>
      </c>
      <c r="H550">
        <v>0</v>
      </c>
      <c r="I550" t="s">
        <v>104</v>
      </c>
      <c r="J550">
        <v>563960</v>
      </c>
      <c r="K550" t="s">
        <v>369</v>
      </c>
      <c r="L550">
        <v>563960</v>
      </c>
      <c r="M550" t="s">
        <v>369</v>
      </c>
      <c r="N550">
        <v>563960</v>
      </c>
      <c r="O550" t="s">
        <v>369</v>
      </c>
      <c r="P550">
        <v>563889</v>
      </c>
      <c r="Q550" t="s">
        <v>370</v>
      </c>
      <c r="R550" s="9">
        <v>71941.662785630979</v>
      </c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15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>
        <f t="shared" si="16"/>
        <v>71941.662785630979</v>
      </c>
      <c r="BM550" s="9">
        <f t="shared" si="17"/>
        <v>71900</v>
      </c>
    </row>
    <row r="551" spans="1:65" x14ac:dyDescent="0.3">
      <c r="A551" t="s">
        <v>926</v>
      </c>
      <c r="B551" s="9">
        <v>775</v>
      </c>
      <c r="C551">
        <v>581470</v>
      </c>
      <c r="D551">
        <v>1</v>
      </c>
      <c r="E551">
        <v>0</v>
      </c>
      <c r="F551">
        <v>0</v>
      </c>
      <c r="G551">
        <v>0</v>
      </c>
      <c r="H551">
        <v>0</v>
      </c>
      <c r="I551" t="s">
        <v>81</v>
      </c>
      <c r="J551">
        <v>582646</v>
      </c>
      <c r="K551" t="s">
        <v>578</v>
      </c>
      <c r="L551">
        <v>582646</v>
      </c>
      <c r="M551" t="s">
        <v>578</v>
      </c>
      <c r="N551">
        <v>582646</v>
      </c>
      <c r="O551" t="s">
        <v>578</v>
      </c>
      <c r="P551">
        <v>581372</v>
      </c>
      <c r="Q551" t="s">
        <v>243</v>
      </c>
      <c r="R551" s="9">
        <v>183667.69834845251</v>
      </c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15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>
        <f t="shared" si="16"/>
        <v>183667.69834845251</v>
      </c>
      <c r="BM551" s="9">
        <f t="shared" si="17"/>
        <v>183700</v>
      </c>
    </row>
    <row r="552" spans="1:65" x14ac:dyDescent="0.3">
      <c r="A552" t="s">
        <v>927</v>
      </c>
      <c r="B552" s="9">
        <v>306</v>
      </c>
      <c r="C552">
        <v>547662</v>
      </c>
      <c r="D552">
        <v>1</v>
      </c>
      <c r="E552">
        <v>0</v>
      </c>
      <c r="F552">
        <v>0</v>
      </c>
      <c r="G552">
        <v>0</v>
      </c>
      <c r="H552">
        <v>0</v>
      </c>
      <c r="I552" t="s">
        <v>123</v>
      </c>
      <c r="J552">
        <v>548511</v>
      </c>
      <c r="K552" t="s">
        <v>693</v>
      </c>
      <c r="L552">
        <v>548511</v>
      </c>
      <c r="M552" t="s">
        <v>693</v>
      </c>
      <c r="N552">
        <v>548511</v>
      </c>
      <c r="O552" t="s">
        <v>693</v>
      </c>
      <c r="P552">
        <v>548511</v>
      </c>
      <c r="Q552" t="s">
        <v>693</v>
      </c>
      <c r="R552" s="9">
        <v>73366.217065850942</v>
      </c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15"/>
      <c r="AR552" s="9">
        <v>13</v>
      </c>
      <c r="AS552" s="9">
        <f>AR552*30500</f>
        <v>396500</v>
      </c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>
        <f t="shared" si="16"/>
        <v>469866.21706585097</v>
      </c>
      <c r="BM552" s="9">
        <f t="shared" si="17"/>
        <v>469900</v>
      </c>
    </row>
    <row r="553" spans="1:65" x14ac:dyDescent="0.3">
      <c r="A553" t="s">
        <v>928</v>
      </c>
      <c r="B553" s="9">
        <v>150</v>
      </c>
      <c r="C553">
        <v>564419</v>
      </c>
      <c r="D553">
        <v>1</v>
      </c>
      <c r="E553">
        <v>0</v>
      </c>
      <c r="F553">
        <v>0</v>
      </c>
      <c r="G553">
        <v>0</v>
      </c>
      <c r="H553">
        <v>0</v>
      </c>
      <c r="I553" t="s">
        <v>86</v>
      </c>
      <c r="J553">
        <v>540757</v>
      </c>
      <c r="K553" t="s">
        <v>495</v>
      </c>
      <c r="L553">
        <v>539911</v>
      </c>
      <c r="M553" t="s">
        <v>352</v>
      </c>
      <c r="N553">
        <v>539911</v>
      </c>
      <c r="O553" t="s">
        <v>352</v>
      </c>
      <c r="P553">
        <v>539911</v>
      </c>
      <c r="Q553" t="s">
        <v>352</v>
      </c>
      <c r="R553" s="9">
        <v>71941.662785630979</v>
      </c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15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>
        <f t="shared" si="16"/>
        <v>71941.662785630979</v>
      </c>
      <c r="BM553" s="9">
        <f t="shared" si="17"/>
        <v>71900</v>
      </c>
    </row>
    <row r="554" spans="1:65" x14ac:dyDescent="0.3">
      <c r="A554" t="s">
        <v>929</v>
      </c>
      <c r="B554" s="9">
        <v>94</v>
      </c>
      <c r="C554">
        <v>590428</v>
      </c>
      <c r="D554">
        <v>1</v>
      </c>
      <c r="E554">
        <v>0</v>
      </c>
      <c r="F554">
        <v>0</v>
      </c>
      <c r="G554">
        <v>0</v>
      </c>
      <c r="H554">
        <v>0</v>
      </c>
      <c r="I554" t="s">
        <v>123</v>
      </c>
      <c r="J554">
        <v>591181</v>
      </c>
      <c r="K554" t="s">
        <v>137</v>
      </c>
      <c r="L554">
        <v>591181</v>
      </c>
      <c r="M554" t="s">
        <v>137</v>
      </c>
      <c r="N554">
        <v>591181</v>
      </c>
      <c r="O554" t="s">
        <v>137</v>
      </c>
      <c r="P554">
        <v>591181</v>
      </c>
      <c r="Q554" t="s">
        <v>137</v>
      </c>
      <c r="R554" s="9">
        <v>71941.662785630979</v>
      </c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15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>
        <f t="shared" si="16"/>
        <v>71941.662785630979</v>
      </c>
      <c r="BM554" s="9">
        <f t="shared" si="17"/>
        <v>71900</v>
      </c>
    </row>
    <row r="555" spans="1:65" x14ac:dyDescent="0.3">
      <c r="A555" t="s">
        <v>930</v>
      </c>
      <c r="B555" s="9">
        <v>104</v>
      </c>
      <c r="C555">
        <v>588016</v>
      </c>
      <c r="D555">
        <v>1</v>
      </c>
      <c r="E555">
        <v>0</v>
      </c>
      <c r="F555">
        <v>0</v>
      </c>
      <c r="G555">
        <v>0</v>
      </c>
      <c r="H555">
        <v>0</v>
      </c>
      <c r="I555" t="s">
        <v>123</v>
      </c>
      <c r="J555">
        <v>595209</v>
      </c>
      <c r="K555" t="s">
        <v>480</v>
      </c>
      <c r="L555">
        <v>595209</v>
      </c>
      <c r="M555" t="s">
        <v>480</v>
      </c>
      <c r="N555">
        <v>595209</v>
      </c>
      <c r="O555" t="s">
        <v>480</v>
      </c>
      <c r="P555">
        <v>595209</v>
      </c>
      <c r="Q555" t="s">
        <v>480</v>
      </c>
      <c r="R555" s="9">
        <v>71941.662785630979</v>
      </c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15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>
        <f t="shared" si="16"/>
        <v>71941.662785630979</v>
      </c>
      <c r="BM555" s="9">
        <f t="shared" si="17"/>
        <v>71900</v>
      </c>
    </row>
    <row r="556" spans="1:65" x14ac:dyDescent="0.3">
      <c r="A556" t="s">
        <v>931</v>
      </c>
      <c r="B556" s="9">
        <v>187</v>
      </c>
      <c r="C556">
        <v>599476</v>
      </c>
      <c r="D556">
        <v>1</v>
      </c>
      <c r="E556">
        <v>0</v>
      </c>
      <c r="F556">
        <v>0</v>
      </c>
      <c r="G556">
        <v>0</v>
      </c>
      <c r="H556">
        <v>0</v>
      </c>
      <c r="I556" t="s">
        <v>86</v>
      </c>
      <c r="J556">
        <v>533921</v>
      </c>
      <c r="K556" t="s">
        <v>189</v>
      </c>
      <c r="L556">
        <v>533921</v>
      </c>
      <c r="M556" t="s">
        <v>189</v>
      </c>
      <c r="N556">
        <v>533165</v>
      </c>
      <c r="O556" t="s">
        <v>191</v>
      </c>
      <c r="P556">
        <v>533165</v>
      </c>
      <c r="Q556" t="s">
        <v>191</v>
      </c>
      <c r="R556" s="9">
        <v>71941.662785630979</v>
      </c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15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>
        <f t="shared" si="16"/>
        <v>71941.662785630979</v>
      </c>
      <c r="BM556" s="9">
        <f t="shared" si="17"/>
        <v>71900</v>
      </c>
    </row>
    <row r="557" spans="1:65" x14ac:dyDescent="0.3">
      <c r="A557" t="s">
        <v>931</v>
      </c>
      <c r="B557" s="9">
        <v>1312</v>
      </c>
      <c r="C557">
        <v>533998</v>
      </c>
      <c r="D557">
        <v>1</v>
      </c>
      <c r="E557">
        <v>0</v>
      </c>
      <c r="F557">
        <v>0</v>
      </c>
      <c r="G557">
        <v>0</v>
      </c>
      <c r="H557">
        <v>0</v>
      </c>
      <c r="I557" t="s">
        <v>86</v>
      </c>
      <c r="J557">
        <v>534242</v>
      </c>
      <c r="K557" t="s">
        <v>932</v>
      </c>
      <c r="L557">
        <v>533955</v>
      </c>
      <c r="M557" t="s">
        <v>314</v>
      </c>
      <c r="N557">
        <v>533955</v>
      </c>
      <c r="O557" t="s">
        <v>314</v>
      </c>
      <c r="P557">
        <v>533955</v>
      </c>
      <c r="Q557" t="s">
        <v>314</v>
      </c>
      <c r="R557" s="9">
        <v>308049.77611113142</v>
      </c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15"/>
      <c r="AR557" s="9">
        <v>1</v>
      </c>
      <c r="AS557" s="9">
        <f>AR557*30500</f>
        <v>30500</v>
      </c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>
        <f t="shared" si="16"/>
        <v>338549.77611113142</v>
      </c>
      <c r="BM557" s="9">
        <f t="shared" si="17"/>
        <v>338500</v>
      </c>
    </row>
    <row r="558" spans="1:65" x14ac:dyDescent="0.3">
      <c r="A558" t="s">
        <v>933</v>
      </c>
      <c r="B558" s="9">
        <v>323</v>
      </c>
      <c r="C558">
        <v>569135</v>
      </c>
      <c r="D558">
        <v>1</v>
      </c>
      <c r="E558">
        <v>0</v>
      </c>
      <c r="F558">
        <v>0</v>
      </c>
      <c r="G558">
        <v>0</v>
      </c>
      <c r="H558">
        <v>0</v>
      </c>
      <c r="I558" t="s">
        <v>111</v>
      </c>
      <c r="J558">
        <v>512800</v>
      </c>
      <c r="K558" t="s">
        <v>719</v>
      </c>
      <c r="L558">
        <v>511382</v>
      </c>
      <c r="M558" t="s">
        <v>311</v>
      </c>
      <c r="N558">
        <v>511382</v>
      </c>
      <c r="O558" t="s">
        <v>311</v>
      </c>
      <c r="P558">
        <v>511382</v>
      </c>
      <c r="Q558" t="s">
        <v>311</v>
      </c>
      <c r="R558" s="9">
        <v>77400.228853771594</v>
      </c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15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>
        <f t="shared" si="16"/>
        <v>77400.228853771594</v>
      </c>
      <c r="BM558" s="9">
        <f t="shared" si="17"/>
        <v>77400</v>
      </c>
    </row>
    <row r="559" spans="1:65" x14ac:dyDescent="0.3">
      <c r="A559" t="s">
        <v>934</v>
      </c>
      <c r="B559" s="9">
        <v>851</v>
      </c>
      <c r="C559">
        <v>560324</v>
      </c>
      <c r="D559">
        <v>1</v>
      </c>
      <c r="E559">
        <v>0</v>
      </c>
      <c r="F559">
        <v>0</v>
      </c>
      <c r="G559">
        <v>0</v>
      </c>
      <c r="H559">
        <v>0</v>
      </c>
      <c r="I559" t="s">
        <v>77</v>
      </c>
      <c r="J559">
        <v>560286</v>
      </c>
      <c r="K559" t="s">
        <v>770</v>
      </c>
      <c r="L559">
        <v>560286</v>
      </c>
      <c r="M559" t="s">
        <v>770</v>
      </c>
      <c r="N559">
        <v>560286</v>
      </c>
      <c r="O559" t="s">
        <v>770</v>
      </c>
      <c r="P559">
        <v>560286</v>
      </c>
      <c r="Q559" t="s">
        <v>770</v>
      </c>
      <c r="R559" s="9">
        <v>201379.3838728632</v>
      </c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15"/>
      <c r="AR559" s="9">
        <v>1</v>
      </c>
      <c r="AS559" s="9">
        <f>AR559*30500</f>
        <v>30500</v>
      </c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>
        <f t="shared" si="16"/>
        <v>231879.3838728632</v>
      </c>
      <c r="BM559" s="9">
        <f t="shared" si="17"/>
        <v>231900</v>
      </c>
    </row>
    <row r="560" spans="1:65" x14ac:dyDescent="0.3">
      <c r="A560" t="s">
        <v>935</v>
      </c>
      <c r="B560" s="9">
        <v>1077</v>
      </c>
      <c r="C560">
        <v>542571</v>
      </c>
      <c r="D560">
        <v>1</v>
      </c>
      <c r="E560">
        <v>0</v>
      </c>
      <c r="F560">
        <v>0</v>
      </c>
      <c r="G560">
        <v>0</v>
      </c>
      <c r="H560">
        <v>0</v>
      </c>
      <c r="I560" t="s">
        <v>131</v>
      </c>
      <c r="J560">
        <v>565971</v>
      </c>
      <c r="K560" t="s">
        <v>459</v>
      </c>
      <c r="L560">
        <v>565971</v>
      </c>
      <c r="M560" t="s">
        <v>459</v>
      </c>
      <c r="N560">
        <v>565971</v>
      </c>
      <c r="O560" t="s">
        <v>459</v>
      </c>
      <c r="P560">
        <v>565971</v>
      </c>
      <c r="Q560" t="s">
        <v>459</v>
      </c>
      <c r="R560" s="9">
        <v>253828.4688085574</v>
      </c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15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>
        <f t="shared" si="16"/>
        <v>253828.4688085574</v>
      </c>
      <c r="BM560" s="9">
        <f t="shared" si="17"/>
        <v>253800</v>
      </c>
    </row>
    <row r="561" spans="1:65" x14ac:dyDescent="0.3">
      <c r="A561" t="s">
        <v>936</v>
      </c>
      <c r="B561" s="9">
        <v>614</v>
      </c>
      <c r="C561">
        <v>593851</v>
      </c>
      <c r="D561">
        <v>1</v>
      </c>
      <c r="E561">
        <v>0</v>
      </c>
      <c r="F561">
        <v>0</v>
      </c>
      <c r="G561">
        <v>0</v>
      </c>
      <c r="H561">
        <v>0</v>
      </c>
      <c r="I561" t="s">
        <v>81</v>
      </c>
      <c r="J561">
        <v>593711</v>
      </c>
      <c r="K561" t="s">
        <v>185</v>
      </c>
      <c r="L561">
        <v>593711</v>
      </c>
      <c r="M561" t="s">
        <v>185</v>
      </c>
      <c r="N561">
        <v>593711</v>
      </c>
      <c r="O561" t="s">
        <v>185</v>
      </c>
      <c r="P561">
        <v>593711</v>
      </c>
      <c r="Q561" t="s">
        <v>185</v>
      </c>
      <c r="R561" s="9">
        <v>146010.8072502357</v>
      </c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15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>
        <f t="shared" si="16"/>
        <v>146010.8072502357</v>
      </c>
      <c r="BM561" s="9">
        <f t="shared" si="17"/>
        <v>146000</v>
      </c>
    </row>
    <row r="562" spans="1:65" x14ac:dyDescent="0.3">
      <c r="A562" t="s">
        <v>937</v>
      </c>
      <c r="B562" s="9">
        <v>533</v>
      </c>
      <c r="C562">
        <v>512982</v>
      </c>
      <c r="D562">
        <v>1</v>
      </c>
      <c r="E562">
        <v>0</v>
      </c>
      <c r="F562">
        <v>0</v>
      </c>
      <c r="G562">
        <v>0</v>
      </c>
      <c r="H562">
        <v>0</v>
      </c>
      <c r="I562" t="s">
        <v>111</v>
      </c>
      <c r="J562">
        <v>512800</v>
      </c>
      <c r="K562" t="s">
        <v>719</v>
      </c>
      <c r="L562">
        <v>511382</v>
      </c>
      <c r="M562" t="s">
        <v>311</v>
      </c>
      <c r="N562">
        <v>511382</v>
      </c>
      <c r="O562" t="s">
        <v>311</v>
      </c>
      <c r="P562">
        <v>511382</v>
      </c>
      <c r="Q562" t="s">
        <v>311</v>
      </c>
      <c r="R562" s="9">
        <v>126989.44210104919</v>
      </c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15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>
        <f t="shared" si="16"/>
        <v>126989.44210104919</v>
      </c>
      <c r="BM562" s="9">
        <f t="shared" si="17"/>
        <v>127000</v>
      </c>
    </row>
    <row r="563" spans="1:65" x14ac:dyDescent="0.3">
      <c r="A563" t="s">
        <v>938</v>
      </c>
      <c r="B563" s="9">
        <v>1296</v>
      </c>
      <c r="C563">
        <v>534731</v>
      </c>
      <c r="D563">
        <v>1</v>
      </c>
      <c r="E563">
        <v>0</v>
      </c>
      <c r="F563">
        <v>0</v>
      </c>
      <c r="G563">
        <v>0</v>
      </c>
      <c r="H563">
        <v>0</v>
      </c>
      <c r="I563" t="s">
        <v>86</v>
      </c>
      <c r="J563">
        <v>534676</v>
      </c>
      <c r="K563" t="s">
        <v>874</v>
      </c>
      <c r="L563">
        <v>534676</v>
      </c>
      <c r="M563" t="s">
        <v>874</v>
      </c>
      <c r="N563">
        <v>534676</v>
      </c>
      <c r="O563" t="s">
        <v>874</v>
      </c>
      <c r="P563">
        <v>534676</v>
      </c>
      <c r="Q563" t="s">
        <v>874</v>
      </c>
      <c r="R563" s="9">
        <v>304367.62625359249</v>
      </c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15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>
        <f t="shared" si="16"/>
        <v>304367.62625359249</v>
      </c>
      <c r="BM563" s="9">
        <f t="shared" si="17"/>
        <v>304400</v>
      </c>
    </row>
    <row r="564" spans="1:65" x14ac:dyDescent="0.3">
      <c r="A564" t="s">
        <v>939</v>
      </c>
      <c r="B564" s="9">
        <v>523</v>
      </c>
      <c r="C564">
        <v>546054</v>
      </c>
      <c r="D564">
        <v>1</v>
      </c>
      <c r="E564">
        <v>0</v>
      </c>
      <c r="F564">
        <v>0</v>
      </c>
      <c r="G564">
        <v>0</v>
      </c>
      <c r="H564">
        <v>0</v>
      </c>
      <c r="I564" t="s">
        <v>83</v>
      </c>
      <c r="J564">
        <v>546127</v>
      </c>
      <c r="K564" t="s">
        <v>182</v>
      </c>
      <c r="L564">
        <v>546127</v>
      </c>
      <c r="M564" t="s">
        <v>182</v>
      </c>
      <c r="N564">
        <v>546127</v>
      </c>
      <c r="O564" t="s">
        <v>182</v>
      </c>
      <c r="P564">
        <v>546127</v>
      </c>
      <c r="Q564" t="s">
        <v>182</v>
      </c>
      <c r="R564" s="9">
        <v>124637.3296382416</v>
      </c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15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>
        <f t="shared" si="16"/>
        <v>124637.3296382416</v>
      </c>
      <c r="BM564" s="9">
        <f t="shared" si="17"/>
        <v>124600</v>
      </c>
    </row>
    <row r="565" spans="1:65" x14ac:dyDescent="0.3">
      <c r="A565" t="s">
        <v>940</v>
      </c>
      <c r="B565" s="9">
        <v>382</v>
      </c>
      <c r="C565">
        <v>579980</v>
      </c>
      <c r="D565">
        <v>1</v>
      </c>
      <c r="E565">
        <v>0</v>
      </c>
      <c r="F565">
        <v>0</v>
      </c>
      <c r="G565">
        <v>0</v>
      </c>
      <c r="H565">
        <v>0</v>
      </c>
      <c r="I565" t="s">
        <v>96</v>
      </c>
      <c r="J565">
        <v>580511</v>
      </c>
      <c r="K565" t="s">
        <v>97</v>
      </c>
      <c r="L565">
        <v>580511</v>
      </c>
      <c r="M565" t="s">
        <v>97</v>
      </c>
      <c r="N565">
        <v>580511</v>
      </c>
      <c r="O565" t="s">
        <v>97</v>
      </c>
      <c r="P565">
        <v>580511</v>
      </c>
      <c r="Q565" t="s">
        <v>97</v>
      </c>
      <c r="R565" s="9">
        <v>91376.19519780323</v>
      </c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15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>
        <f t="shared" si="16"/>
        <v>91376.19519780323</v>
      </c>
      <c r="BM565" s="9">
        <f t="shared" si="17"/>
        <v>91400</v>
      </c>
    </row>
    <row r="566" spans="1:65" x14ac:dyDescent="0.3">
      <c r="A566" t="s">
        <v>941</v>
      </c>
      <c r="B566" s="9">
        <v>170</v>
      </c>
      <c r="C566">
        <v>554162</v>
      </c>
      <c r="D566">
        <v>1</v>
      </c>
      <c r="E566">
        <v>0</v>
      </c>
      <c r="F566">
        <v>0</v>
      </c>
      <c r="G566">
        <v>0</v>
      </c>
      <c r="H566">
        <v>0</v>
      </c>
      <c r="I566" t="s">
        <v>81</v>
      </c>
      <c r="J566">
        <v>582158</v>
      </c>
      <c r="K566" t="s">
        <v>942</v>
      </c>
      <c r="L566">
        <v>582158</v>
      </c>
      <c r="M566" t="s">
        <v>942</v>
      </c>
      <c r="N566">
        <v>581372</v>
      </c>
      <c r="O566" t="s">
        <v>243</v>
      </c>
      <c r="P566">
        <v>581372</v>
      </c>
      <c r="Q566" t="s">
        <v>243</v>
      </c>
      <c r="R566" s="9">
        <v>71941.662785630979</v>
      </c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15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>
        <f t="shared" si="16"/>
        <v>71941.662785630979</v>
      </c>
      <c r="BM566" s="9">
        <f t="shared" si="17"/>
        <v>71900</v>
      </c>
    </row>
    <row r="567" spans="1:65" x14ac:dyDescent="0.3">
      <c r="A567" t="s">
        <v>943</v>
      </c>
      <c r="B567" s="9">
        <v>261</v>
      </c>
      <c r="C567">
        <v>571253</v>
      </c>
      <c r="D567">
        <v>1</v>
      </c>
      <c r="E567">
        <v>0</v>
      </c>
      <c r="F567">
        <v>0</v>
      </c>
      <c r="G567">
        <v>0</v>
      </c>
      <c r="H567">
        <v>0</v>
      </c>
      <c r="I567" t="s">
        <v>96</v>
      </c>
      <c r="J567">
        <v>571911</v>
      </c>
      <c r="K567" t="s">
        <v>533</v>
      </c>
      <c r="L567">
        <v>571911</v>
      </c>
      <c r="M567" t="s">
        <v>533</v>
      </c>
      <c r="N567">
        <v>571911</v>
      </c>
      <c r="O567" t="s">
        <v>533</v>
      </c>
      <c r="P567">
        <v>571164</v>
      </c>
      <c r="Q567" t="s">
        <v>334</v>
      </c>
      <c r="R567" s="9">
        <v>71941.662785630979</v>
      </c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15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>
        <f t="shared" si="16"/>
        <v>71941.662785630979</v>
      </c>
      <c r="BM567" s="9">
        <f t="shared" si="17"/>
        <v>71900</v>
      </c>
    </row>
    <row r="568" spans="1:65" x14ac:dyDescent="0.3">
      <c r="A568" t="s">
        <v>944</v>
      </c>
      <c r="B568" s="9">
        <v>324</v>
      </c>
      <c r="C568">
        <v>579459</v>
      </c>
      <c r="D568">
        <v>1</v>
      </c>
      <c r="E568">
        <v>0</v>
      </c>
      <c r="F568">
        <v>0</v>
      </c>
      <c r="G568">
        <v>0</v>
      </c>
      <c r="H568">
        <v>0</v>
      </c>
      <c r="I568" t="s">
        <v>151</v>
      </c>
      <c r="J568">
        <v>560715</v>
      </c>
      <c r="K568" t="s">
        <v>553</v>
      </c>
      <c r="L568">
        <v>560715</v>
      </c>
      <c r="M568" t="s">
        <v>553</v>
      </c>
      <c r="N568">
        <v>560715</v>
      </c>
      <c r="O568" t="s">
        <v>553</v>
      </c>
      <c r="P568">
        <v>560715</v>
      </c>
      <c r="Q568" t="s">
        <v>553</v>
      </c>
      <c r="R568" s="9">
        <v>77637.422589392256</v>
      </c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15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>
        <f t="shared" si="16"/>
        <v>77637.422589392256</v>
      </c>
      <c r="BM568" s="9">
        <f t="shared" si="17"/>
        <v>77600</v>
      </c>
    </row>
    <row r="569" spans="1:65" x14ac:dyDescent="0.3">
      <c r="A569" t="s">
        <v>944</v>
      </c>
      <c r="B569" s="9">
        <v>179</v>
      </c>
      <c r="C569">
        <v>532690</v>
      </c>
      <c r="D569">
        <v>1</v>
      </c>
      <c r="E569">
        <v>0</v>
      </c>
      <c r="F569">
        <v>0</v>
      </c>
      <c r="G569">
        <v>0</v>
      </c>
      <c r="H569">
        <v>0</v>
      </c>
      <c r="I569" t="s">
        <v>86</v>
      </c>
      <c r="J569">
        <v>530883</v>
      </c>
      <c r="K569" t="s">
        <v>319</v>
      </c>
      <c r="L569">
        <v>530883</v>
      </c>
      <c r="M569" t="s">
        <v>319</v>
      </c>
      <c r="N569">
        <v>530883</v>
      </c>
      <c r="O569" t="s">
        <v>319</v>
      </c>
      <c r="P569">
        <v>530883</v>
      </c>
      <c r="Q569" t="s">
        <v>319</v>
      </c>
      <c r="R569" s="9">
        <v>71941.662785630979</v>
      </c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15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>
        <f t="shared" si="16"/>
        <v>71941.662785630979</v>
      </c>
      <c r="BM569" s="9">
        <f t="shared" si="17"/>
        <v>71900</v>
      </c>
    </row>
    <row r="570" spans="1:65" x14ac:dyDescent="0.3">
      <c r="A570" t="s">
        <v>945</v>
      </c>
      <c r="B570" s="9">
        <v>280</v>
      </c>
      <c r="C570">
        <v>593869</v>
      </c>
      <c r="D570">
        <v>1</v>
      </c>
      <c r="E570">
        <v>0</v>
      </c>
      <c r="F570">
        <v>0</v>
      </c>
      <c r="G570">
        <v>0</v>
      </c>
      <c r="H570">
        <v>0</v>
      </c>
      <c r="I570" t="s">
        <v>81</v>
      </c>
      <c r="J570">
        <v>593770</v>
      </c>
      <c r="K570" t="s">
        <v>426</v>
      </c>
      <c r="L570">
        <v>594911</v>
      </c>
      <c r="M570" t="s">
        <v>416</v>
      </c>
      <c r="N570">
        <v>593711</v>
      </c>
      <c r="O570" t="s">
        <v>185</v>
      </c>
      <c r="P570">
        <v>593711</v>
      </c>
      <c r="Q570" t="s">
        <v>185</v>
      </c>
      <c r="R570" s="9">
        <v>71941.662785630979</v>
      </c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15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>
        <f t="shared" si="16"/>
        <v>71941.662785630979</v>
      </c>
      <c r="BM570" s="9">
        <f t="shared" si="17"/>
        <v>71900</v>
      </c>
    </row>
    <row r="571" spans="1:65" x14ac:dyDescent="0.3">
      <c r="A571" t="s">
        <v>946</v>
      </c>
      <c r="B571" s="9">
        <v>145</v>
      </c>
      <c r="C571">
        <v>570991</v>
      </c>
      <c r="D571">
        <v>1</v>
      </c>
      <c r="E571">
        <v>0</v>
      </c>
      <c r="F571">
        <v>0</v>
      </c>
      <c r="G571">
        <v>0</v>
      </c>
      <c r="H571">
        <v>0</v>
      </c>
      <c r="I571" t="s">
        <v>86</v>
      </c>
      <c r="J571">
        <v>535672</v>
      </c>
      <c r="K571" t="s">
        <v>947</v>
      </c>
      <c r="L571">
        <v>535672</v>
      </c>
      <c r="M571" t="s">
        <v>947</v>
      </c>
      <c r="N571">
        <v>535419</v>
      </c>
      <c r="O571" t="s">
        <v>170</v>
      </c>
      <c r="P571">
        <v>535419</v>
      </c>
      <c r="Q571" t="s">
        <v>170</v>
      </c>
      <c r="R571" s="9">
        <v>71941.662785630979</v>
      </c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15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>
        <f t="shared" si="16"/>
        <v>71941.662785630979</v>
      </c>
      <c r="BM571" s="9">
        <f t="shared" si="17"/>
        <v>71900</v>
      </c>
    </row>
    <row r="572" spans="1:65" x14ac:dyDescent="0.3">
      <c r="A572" t="s">
        <v>948</v>
      </c>
      <c r="B572" s="9">
        <v>386</v>
      </c>
      <c r="C572">
        <v>564672</v>
      </c>
      <c r="D572">
        <v>1</v>
      </c>
      <c r="E572">
        <v>0</v>
      </c>
      <c r="F572">
        <v>0</v>
      </c>
      <c r="G572">
        <v>0</v>
      </c>
      <c r="H572">
        <v>0</v>
      </c>
      <c r="I572" t="s">
        <v>131</v>
      </c>
      <c r="J572">
        <v>564851</v>
      </c>
      <c r="K572" t="s">
        <v>949</v>
      </c>
      <c r="L572">
        <v>565555</v>
      </c>
      <c r="M572" t="s">
        <v>253</v>
      </c>
      <c r="N572">
        <v>565555</v>
      </c>
      <c r="O572" t="s">
        <v>253</v>
      </c>
      <c r="P572">
        <v>565555</v>
      </c>
      <c r="Q572" t="s">
        <v>253</v>
      </c>
      <c r="R572" s="9">
        <v>92322.39999546668</v>
      </c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15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>
        <f t="shared" si="16"/>
        <v>92322.39999546668</v>
      </c>
      <c r="BM572" s="9">
        <f t="shared" si="17"/>
        <v>92300</v>
      </c>
    </row>
    <row r="573" spans="1:65" x14ac:dyDescent="0.3">
      <c r="A573" s="4" t="s">
        <v>950</v>
      </c>
      <c r="B573" s="9">
        <v>4534</v>
      </c>
      <c r="C573">
        <v>561479</v>
      </c>
      <c r="D573">
        <v>1</v>
      </c>
      <c r="E573">
        <v>1</v>
      </c>
      <c r="F573">
        <v>1</v>
      </c>
      <c r="G573">
        <v>1</v>
      </c>
      <c r="H573">
        <v>0</v>
      </c>
      <c r="I573" t="s">
        <v>104</v>
      </c>
      <c r="J573">
        <v>561479</v>
      </c>
      <c r="K573" t="s">
        <v>950</v>
      </c>
      <c r="L573">
        <v>561479</v>
      </c>
      <c r="M573" t="s">
        <v>950</v>
      </c>
      <c r="N573">
        <v>561479</v>
      </c>
      <c r="O573" t="s">
        <v>950</v>
      </c>
      <c r="P573">
        <v>561860</v>
      </c>
      <c r="Q573" t="s">
        <v>951</v>
      </c>
      <c r="R573" s="9">
        <v>1029152.254037166</v>
      </c>
      <c r="S573" s="9">
        <f>SUMIFS($B:$B,$J:$J,$C573)</f>
        <v>6390</v>
      </c>
      <c r="T573" s="9">
        <v>346580.87506941252</v>
      </c>
      <c r="U573" s="9">
        <v>0</v>
      </c>
      <c r="V573" s="9">
        <f>U573*768</f>
        <v>0</v>
      </c>
      <c r="W573" s="9">
        <v>41</v>
      </c>
      <c r="X573" s="9">
        <f>W573*3072</f>
        <v>125952</v>
      </c>
      <c r="Y573" s="9">
        <v>99</v>
      </c>
      <c r="Z573" s="9">
        <f>Y573*1024</f>
        <v>101376</v>
      </c>
      <c r="AA573" s="9">
        <v>12</v>
      </c>
      <c r="AB573" s="9">
        <f>AA573*256</f>
        <v>3072</v>
      </c>
      <c r="AC573" s="9">
        <f>SUMIFS($B:$B,$L:$L,$C573)</f>
        <v>6390</v>
      </c>
      <c r="AD573" s="9">
        <v>796608.05090601172</v>
      </c>
      <c r="AE573" s="9"/>
      <c r="AF573" s="9"/>
      <c r="AG573" s="9">
        <f>SUMIFS($B:$B,$N:$N,$C573)</f>
        <v>6390</v>
      </c>
      <c r="AH573" s="9">
        <v>720972.19151742256</v>
      </c>
      <c r="AI573" s="9"/>
      <c r="AJ573" s="9"/>
      <c r="AK573" s="9"/>
      <c r="AL573" s="9"/>
      <c r="AM573" s="9"/>
      <c r="AN573" s="9"/>
      <c r="AO573" s="9"/>
      <c r="AP573" s="9"/>
      <c r="AQ573" s="15"/>
      <c r="AR573" s="9">
        <v>6</v>
      </c>
      <c r="AS573" s="9">
        <f>AR573*30500</f>
        <v>183000</v>
      </c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>
        <f t="shared" si="16"/>
        <v>3306713.3715300127</v>
      </c>
      <c r="BM573" s="9">
        <f t="shared" si="17"/>
        <v>3306700</v>
      </c>
    </row>
    <row r="574" spans="1:65" x14ac:dyDescent="0.3">
      <c r="A574" t="s">
        <v>952</v>
      </c>
      <c r="B574" s="9">
        <v>673</v>
      </c>
      <c r="C574">
        <v>550272</v>
      </c>
      <c r="D574">
        <v>1</v>
      </c>
      <c r="E574">
        <v>0</v>
      </c>
      <c r="F574">
        <v>0</v>
      </c>
      <c r="G574">
        <v>0</v>
      </c>
      <c r="H574">
        <v>0</v>
      </c>
      <c r="I574" t="s">
        <v>81</v>
      </c>
      <c r="J574">
        <v>584801</v>
      </c>
      <c r="K574" t="s">
        <v>665</v>
      </c>
      <c r="L574">
        <v>584801</v>
      </c>
      <c r="M574" t="s">
        <v>665</v>
      </c>
      <c r="N574">
        <v>584801</v>
      </c>
      <c r="O574" t="s">
        <v>665</v>
      </c>
      <c r="P574">
        <v>584801</v>
      </c>
      <c r="Q574" t="s">
        <v>665</v>
      </c>
      <c r="R574" s="9">
        <v>159832.9613988176</v>
      </c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15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>
        <f t="shared" si="16"/>
        <v>159832.9613988176</v>
      </c>
      <c r="BM574" s="9">
        <f t="shared" si="17"/>
        <v>159800</v>
      </c>
    </row>
    <row r="575" spans="1:65" x14ac:dyDescent="0.3">
      <c r="A575" t="s">
        <v>952</v>
      </c>
      <c r="B575" s="9">
        <v>774</v>
      </c>
      <c r="C575">
        <v>532185</v>
      </c>
      <c r="D575">
        <v>1</v>
      </c>
      <c r="E575">
        <v>0</v>
      </c>
      <c r="F575">
        <v>0</v>
      </c>
      <c r="G575">
        <v>0</v>
      </c>
      <c r="H575">
        <v>0</v>
      </c>
      <c r="I575" t="s">
        <v>86</v>
      </c>
      <c r="J575">
        <v>532118</v>
      </c>
      <c r="K575" t="s">
        <v>450</v>
      </c>
      <c r="L575">
        <v>532053</v>
      </c>
      <c r="M575" t="s">
        <v>281</v>
      </c>
      <c r="N575">
        <v>532053</v>
      </c>
      <c r="O575" t="s">
        <v>281</v>
      </c>
      <c r="P575">
        <v>532053</v>
      </c>
      <c r="Q575" t="s">
        <v>281</v>
      </c>
      <c r="R575" s="9">
        <v>183434.38573491591</v>
      </c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15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>
        <f t="shared" si="16"/>
        <v>183434.38573491591</v>
      </c>
      <c r="BM575" s="9">
        <f t="shared" si="17"/>
        <v>183400</v>
      </c>
    </row>
    <row r="576" spans="1:65" x14ac:dyDescent="0.3">
      <c r="A576" t="s">
        <v>953</v>
      </c>
      <c r="B576" s="9">
        <v>169</v>
      </c>
      <c r="C576">
        <v>568490</v>
      </c>
      <c r="D576">
        <v>1</v>
      </c>
      <c r="E576">
        <v>0</v>
      </c>
      <c r="F576">
        <v>0</v>
      </c>
      <c r="G576">
        <v>0</v>
      </c>
      <c r="H576">
        <v>0</v>
      </c>
      <c r="I576" t="s">
        <v>123</v>
      </c>
      <c r="J576">
        <v>568759</v>
      </c>
      <c r="K576" t="s">
        <v>343</v>
      </c>
      <c r="L576">
        <v>568759</v>
      </c>
      <c r="M576" t="s">
        <v>343</v>
      </c>
      <c r="N576">
        <v>568759</v>
      </c>
      <c r="O576" t="s">
        <v>343</v>
      </c>
      <c r="P576">
        <v>568759</v>
      </c>
      <c r="Q576" t="s">
        <v>343</v>
      </c>
      <c r="R576" s="9">
        <v>71941.662785630979</v>
      </c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15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>
        <f t="shared" si="16"/>
        <v>71941.662785630979</v>
      </c>
      <c r="BM576" s="9">
        <f t="shared" si="17"/>
        <v>71900</v>
      </c>
    </row>
    <row r="577" spans="1:65" x14ac:dyDescent="0.3">
      <c r="A577" s="2" t="s">
        <v>954</v>
      </c>
      <c r="B577" s="9">
        <v>882</v>
      </c>
      <c r="C577">
        <v>535621</v>
      </c>
      <c r="D577">
        <v>1</v>
      </c>
      <c r="E577">
        <v>1</v>
      </c>
      <c r="F577">
        <v>0</v>
      </c>
      <c r="G577">
        <v>0</v>
      </c>
      <c r="H577">
        <v>0</v>
      </c>
      <c r="I577" t="s">
        <v>86</v>
      </c>
      <c r="J577">
        <v>535621</v>
      </c>
      <c r="K577" t="s">
        <v>954</v>
      </c>
      <c r="L577">
        <v>535419</v>
      </c>
      <c r="M577" t="s">
        <v>170</v>
      </c>
      <c r="N577">
        <v>535419</v>
      </c>
      <c r="O577" t="s">
        <v>170</v>
      </c>
      <c r="P577">
        <v>535419</v>
      </c>
      <c r="Q577" t="s">
        <v>170</v>
      </c>
      <c r="R577" s="9">
        <v>208592.77683947689</v>
      </c>
      <c r="S577" s="9">
        <f>SUMIFS($B:$B,$J:$J,$C577)</f>
        <v>1788</v>
      </c>
      <c r="T577" s="9">
        <v>97332.431506779743</v>
      </c>
      <c r="U577" s="9">
        <v>0</v>
      </c>
      <c r="V577" s="9">
        <f>U577*768</f>
        <v>0</v>
      </c>
      <c r="W577" s="9">
        <v>1</v>
      </c>
      <c r="X577" s="9">
        <f>W577*3072</f>
        <v>3072</v>
      </c>
      <c r="Y577" s="9">
        <v>4</v>
      </c>
      <c r="Z577" s="9">
        <f>Y577*1024</f>
        <v>4096</v>
      </c>
      <c r="AA577" s="9">
        <v>0</v>
      </c>
      <c r="AB577" s="9">
        <f>AA577*256</f>
        <v>0</v>
      </c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15"/>
      <c r="AR577" s="9">
        <v>1</v>
      </c>
      <c r="AS577" s="9">
        <f>AR577*30500</f>
        <v>30500</v>
      </c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>
        <f t="shared" si="16"/>
        <v>343593.20834625664</v>
      </c>
      <c r="BM577" s="9">
        <f t="shared" si="17"/>
        <v>343600</v>
      </c>
    </row>
    <row r="578" spans="1:65" x14ac:dyDescent="0.3">
      <c r="A578" t="s">
        <v>955</v>
      </c>
      <c r="B578" s="9">
        <v>505</v>
      </c>
      <c r="C578">
        <v>555941</v>
      </c>
      <c r="D578">
        <v>1</v>
      </c>
      <c r="E578">
        <v>0</v>
      </c>
      <c r="F578">
        <v>0</v>
      </c>
      <c r="G578">
        <v>0</v>
      </c>
      <c r="H578">
        <v>0</v>
      </c>
      <c r="I578" t="s">
        <v>151</v>
      </c>
      <c r="J578">
        <v>555797</v>
      </c>
      <c r="K578" t="s">
        <v>335</v>
      </c>
      <c r="L578">
        <v>555771</v>
      </c>
      <c r="M578" t="s">
        <v>247</v>
      </c>
      <c r="N578">
        <v>555771</v>
      </c>
      <c r="O578" t="s">
        <v>247</v>
      </c>
      <c r="P578">
        <v>555771</v>
      </c>
      <c r="Q578" t="s">
        <v>247</v>
      </c>
      <c r="R578" s="9">
        <v>120401.34872941719</v>
      </c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15"/>
      <c r="AR578" s="9">
        <v>1</v>
      </c>
      <c r="AS578" s="9">
        <f>AR578*30500</f>
        <v>30500</v>
      </c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>
        <f t="shared" si="16"/>
        <v>150901.34872941719</v>
      </c>
      <c r="BM578" s="9">
        <f t="shared" si="17"/>
        <v>150900</v>
      </c>
    </row>
    <row r="579" spans="1:65" x14ac:dyDescent="0.3">
      <c r="A579" t="s">
        <v>956</v>
      </c>
      <c r="B579" s="9">
        <v>303</v>
      </c>
      <c r="C579">
        <v>535541</v>
      </c>
      <c r="D579">
        <v>1</v>
      </c>
      <c r="E579">
        <v>0</v>
      </c>
      <c r="F579">
        <v>0</v>
      </c>
      <c r="G579">
        <v>0</v>
      </c>
      <c r="H579">
        <v>0</v>
      </c>
      <c r="I579" t="s">
        <v>83</v>
      </c>
      <c r="J579">
        <v>544442</v>
      </c>
      <c r="K579" t="s">
        <v>663</v>
      </c>
      <c r="L579">
        <v>544256</v>
      </c>
      <c r="M579" t="s">
        <v>85</v>
      </c>
      <c r="N579">
        <v>544256</v>
      </c>
      <c r="O579" t="s">
        <v>85</v>
      </c>
      <c r="P579">
        <v>544256</v>
      </c>
      <c r="Q579" t="s">
        <v>85</v>
      </c>
      <c r="R579" s="9">
        <v>72653.99173377041</v>
      </c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15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>
        <f t="shared" si="16"/>
        <v>72653.99173377041</v>
      </c>
      <c r="BM579" s="9">
        <f t="shared" si="17"/>
        <v>72700</v>
      </c>
    </row>
    <row r="580" spans="1:65" x14ac:dyDescent="0.3">
      <c r="A580" t="s">
        <v>956</v>
      </c>
      <c r="B580" s="9">
        <v>131</v>
      </c>
      <c r="C580">
        <v>529478</v>
      </c>
      <c r="D580">
        <v>1</v>
      </c>
      <c r="E580">
        <v>0</v>
      </c>
      <c r="F580">
        <v>0</v>
      </c>
      <c r="G580">
        <v>0</v>
      </c>
      <c r="H580">
        <v>0</v>
      </c>
      <c r="I580" t="s">
        <v>86</v>
      </c>
      <c r="J580">
        <v>529303</v>
      </c>
      <c r="K580" t="s">
        <v>301</v>
      </c>
      <c r="L580">
        <v>529303</v>
      </c>
      <c r="M580" t="s">
        <v>301</v>
      </c>
      <c r="N580">
        <v>529303</v>
      </c>
      <c r="O580" t="s">
        <v>301</v>
      </c>
      <c r="P580">
        <v>529303</v>
      </c>
      <c r="Q580" t="s">
        <v>301</v>
      </c>
      <c r="R580" s="9">
        <v>71941.662785630979</v>
      </c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15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>
        <f t="shared" ref="BL580:BL643" si="18">SUMIF(R580:R580,"&lt;&gt;")+SUMIF(T580:T580,"&lt;&gt;")+SUMIF(V580:V580,"&lt;&gt;")+SUMIF(X580:X580,"&lt;&gt;")+SUMIF(Z580:Z580,"&lt;&gt;")+SUMIF(AB580:AB580,"&lt;&gt;")+SUMIF(AD580:AD580,"&lt;&gt;")+SUMIF(AF580:AF580,"&lt;&gt;")+SUMIF(AH580:AH580,"&lt;&gt;")+SUMIF(AJ580:AJ580,"&lt;&gt;")+SUMIF(AK580:AK580,"&lt;&gt;")+SUMIF(AM580:AM580,"&lt;&gt;")+SUMIF(AO580:AO580,"&lt;&gt;")+SUMIF(AQ580:AQ580,"&lt;&gt;")+SUMIF(AS580:AS580,"&lt;&gt;")+SUMIF(AU580:AU580,"&lt;&gt;")+SUMIF(AW580:AW580,"&lt;&gt;")+SUMIF(AY580:AY580,"&lt;&gt;")+SUMIF(BA580:BA580,"&lt;&gt;")+SUMIF(BC580:BC580,"&lt;&gt;")+SUMIF(BE580:BE580,"&lt;&gt;")+SUMIF(BG580:BG580,"&lt;&gt;")+SUMIF(BI580:BI580,"&lt;&gt;")+SUMIF(BK580:BK580,"&lt;&gt;")</f>
        <v>71941.662785630979</v>
      </c>
      <c r="BM580" s="9">
        <f t="shared" ref="BM580:BM643" si="19">ROUND(BL580/100,0)*100</f>
        <v>71900</v>
      </c>
    </row>
    <row r="581" spans="1:65" x14ac:dyDescent="0.3">
      <c r="A581" t="s">
        <v>957</v>
      </c>
      <c r="B581" s="9">
        <v>340</v>
      </c>
      <c r="C581">
        <v>552003</v>
      </c>
      <c r="D581">
        <v>1</v>
      </c>
      <c r="E581">
        <v>0</v>
      </c>
      <c r="F581">
        <v>0</v>
      </c>
      <c r="G581">
        <v>0</v>
      </c>
      <c r="H581">
        <v>0</v>
      </c>
      <c r="I581" t="s">
        <v>94</v>
      </c>
      <c r="J581">
        <v>597988</v>
      </c>
      <c r="K581" t="s">
        <v>958</v>
      </c>
      <c r="L581">
        <v>597520</v>
      </c>
      <c r="M581" t="s">
        <v>521</v>
      </c>
      <c r="N581">
        <v>597520</v>
      </c>
      <c r="O581" t="s">
        <v>521</v>
      </c>
      <c r="P581">
        <v>597520</v>
      </c>
      <c r="Q581" t="s">
        <v>521</v>
      </c>
      <c r="R581" s="9">
        <v>81431.022973213185</v>
      </c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15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>
        <f t="shared" si="18"/>
        <v>81431.022973213185</v>
      </c>
      <c r="BM581" s="9">
        <f t="shared" si="19"/>
        <v>81400</v>
      </c>
    </row>
    <row r="582" spans="1:65" x14ac:dyDescent="0.3">
      <c r="A582" t="s">
        <v>959</v>
      </c>
      <c r="B582" s="9">
        <v>743</v>
      </c>
      <c r="C582">
        <v>598291</v>
      </c>
      <c r="D582">
        <v>1</v>
      </c>
      <c r="E582">
        <v>0</v>
      </c>
      <c r="F582">
        <v>0</v>
      </c>
      <c r="G582">
        <v>0</v>
      </c>
      <c r="H582">
        <v>0</v>
      </c>
      <c r="I582" t="s">
        <v>86</v>
      </c>
      <c r="J582">
        <v>535087</v>
      </c>
      <c r="K582" t="s">
        <v>960</v>
      </c>
      <c r="L582">
        <v>538442</v>
      </c>
      <c r="M582" t="s">
        <v>205</v>
      </c>
      <c r="N582">
        <v>535087</v>
      </c>
      <c r="O582" t="s">
        <v>960</v>
      </c>
      <c r="P582">
        <v>535087</v>
      </c>
      <c r="Q582" t="s">
        <v>960</v>
      </c>
      <c r="R582" s="9">
        <v>176198.20670635661</v>
      </c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15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>
        <f t="shared" si="18"/>
        <v>176198.20670635661</v>
      </c>
      <c r="BM582" s="9">
        <f t="shared" si="19"/>
        <v>176200</v>
      </c>
    </row>
    <row r="583" spans="1:65" x14ac:dyDescent="0.3">
      <c r="A583" t="s">
        <v>961</v>
      </c>
      <c r="B583" s="9">
        <v>454</v>
      </c>
      <c r="C583">
        <v>571270</v>
      </c>
      <c r="D583">
        <v>1</v>
      </c>
      <c r="E583">
        <v>0</v>
      </c>
      <c r="F583">
        <v>0</v>
      </c>
      <c r="G583">
        <v>0</v>
      </c>
      <c r="H583">
        <v>0</v>
      </c>
      <c r="I583" t="s">
        <v>96</v>
      </c>
      <c r="J583">
        <v>571491</v>
      </c>
      <c r="K583" t="s">
        <v>614</v>
      </c>
      <c r="L583">
        <v>571539</v>
      </c>
      <c r="M583" t="s">
        <v>419</v>
      </c>
      <c r="N583">
        <v>571539</v>
      </c>
      <c r="O583" t="s">
        <v>419</v>
      </c>
      <c r="P583">
        <v>571164</v>
      </c>
      <c r="Q583" t="s">
        <v>334</v>
      </c>
      <c r="R583" s="9">
        <v>108383.76019222831</v>
      </c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15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>
        <f t="shared" si="18"/>
        <v>108383.76019222831</v>
      </c>
      <c r="BM583" s="9">
        <f t="shared" si="19"/>
        <v>108400</v>
      </c>
    </row>
    <row r="584" spans="1:65" x14ac:dyDescent="0.3">
      <c r="A584" s="5" t="s">
        <v>88</v>
      </c>
      <c r="B584" s="9">
        <v>10399</v>
      </c>
      <c r="C584">
        <v>534005</v>
      </c>
      <c r="D584">
        <v>1</v>
      </c>
      <c r="E584">
        <v>1</v>
      </c>
      <c r="F584">
        <v>1</v>
      </c>
      <c r="G584">
        <v>1</v>
      </c>
      <c r="H584">
        <v>1</v>
      </c>
      <c r="I584" t="s">
        <v>86</v>
      </c>
      <c r="J584">
        <v>534005</v>
      </c>
      <c r="K584" t="s">
        <v>88</v>
      </c>
      <c r="L584">
        <v>534005</v>
      </c>
      <c r="M584" t="s">
        <v>88</v>
      </c>
      <c r="N584">
        <v>534005</v>
      </c>
      <c r="O584" t="s">
        <v>88</v>
      </c>
      <c r="P584">
        <v>534005</v>
      </c>
      <c r="Q584" t="s">
        <v>88</v>
      </c>
      <c r="R584" s="9">
        <v>482869.77562753722</v>
      </c>
      <c r="S584" s="9">
        <f>SUMIFS($B:$B,$J:$J,$C584)</f>
        <v>20503</v>
      </c>
      <c r="T584" s="9">
        <v>473374.08625916002</v>
      </c>
      <c r="U584" s="9">
        <v>325</v>
      </c>
      <c r="V584" s="9">
        <f>U584*768</f>
        <v>249600</v>
      </c>
      <c r="W584" s="9">
        <v>63</v>
      </c>
      <c r="X584" s="9">
        <f>W584*3072</f>
        <v>193536</v>
      </c>
      <c r="Y584" s="9">
        <v>246</v>
      </c>
      <c r="Z584" s="9">
        <f>Y584*1024</f>
        <v>251904</v>
      </c>
      <c r="AA584" s="9">
        <v>71</v>
      </c>
      <c r="AB584" s="9">
        <f>AA584*256</f>
        <v>18176</v>
      </c>
      <c r="AC584" s="9">
        <f>SUMIFS($B:$B,$L:$L,$C584)</f>
        <v>26460</v>
      </c>
      <c r="AD584" s="9">
        <v>1738784.2964636681</v>
      </c>
      <c r="AE584" s="9">
        <f>SUMIFS($B:$B,$P:$P,$C584)</f>
        <v>26460</v>
      </c>
      <c r="AF584" s="9">
        <v>1626642.9180547839</v>
      </c>
      <c r="AG584" s="9">
        <f>SUMIFS($B:$B,$N:$N,$C584)</f>
        <v>26460</v>
      </c>
      <c r="AH584" s="9">
        <v>4611947.0188194737</v>
      </c>
      <c r="AI584" s="9">
        <f>SUMIFS($B:$B,$P:$P,$C584)</f>
        <v>26460</v>
      </c>
      <c r="AJ584" s="9">
        <v>15195725.40874945</v>
      </c>
      <c r="AK584" s="9"/>
      <c r="AL584" s="9">
        <v>3996</v>
      </c>
      <c r="AM584" s="9">
        <f>AL584*141</f>
        <v>563436</v>
      </c>
      <c r="AN584" s="9"/>
      <c r="AO584" s="9"/>
      <c r="AP584" s="9"/>
      <c r="AQ584" s="15"/>
      <c r="AR584" s="9">
        <v>18</v>
      </c>
      <c r="AS584" s="9">
        <f>AR584*30500</f>
        <v>549000</v>
      </c>
      <c r="AT584" s="9">
        <v>139</v>
      </c>
      <c r="AU584" s="9">
        <f>AT584*2742</f>
        <v>381138</v>
      </c>
      <c r="AV584" s="9">
        <v>0</v>
      </c>
      <c r="AW584" s="9">
        <f>AV584*914</f>
        <v>0</v>
      </c>
      <c r="AX584" s="9">
        <v>1496</v>
      </c>
      <c r="AY584" s="9">
        <f>AX584*141</f>
        <v>210936</v>
      </c>
      <c r="AZ584" s="9">
        <v>1117</v>
      </c>
      <c r="BA584" s="9">
        <f>AZ584*343</f>
        <v>383131</v>
      </c>
      <c r="BB584" s="9">
        <v>950</v>
      </c>
      <c r="BC584" s="9">
        <f>BB584*109</f>
        <v>103550</v>
      </c>
      <c r="BD584" s="9">
        <v>120</v>
      </c>
      <c r="BE584" s="9">
        <f>BD584*82</f>
        <v>9840</v>
      </c>
      <c r="BF584" s="9">
        <v>1055</v>
      </c>
      <c r="BG584" s="9">
        <f>BF584*328</f>
        <v>346040</v>
      </c>
      <c r="BH584" s="9">
        <v>130</v>
      </c>
      <c r="BI584" s="9">
        <f>BH584*410</f>
        <v>53300</v>
      </c>
      <c r="BJ584" s="9">
        <v>0</v>
      </c>
      <c r="BK584" s="9">
        <f>BJ584*219</f>
        <v>0</v>
      </c>
      <c r="BL584" s="9">
        <f t="shared" si="18"/>
        <v>27442930.503974073</v>
      </c>
      <c r="BM584" s="9">
        <f t="shared" si="19"/>
        <v>27442900</v>
      </c>
    </row>
    <row r="585" spans="1:65" x14ac:dyDescent="0.3">
      <c r="A585" s="2" t="s">
        <v>962</v>
      </c>
      <c r="B585" s="9">
        <v>564</v>
      </c>
      <c r="C585">
        <v>590436</v>
      </c>
      <c r="D585">
        <v>1</v>
      </c>
      <c r="E585">
        <v>1</v>
      </c>
      <c r="F585">
        <v>0</v>
      </c>
      <c r="G585">
        <v>0</v>
      </c>
      <c r="H585">
        <v>0</v>
      </c>
      <c r="I585" t="s">
        <v>123</v>
      </c>
      <c r="J585">
        <v>590436</v>
      </c>
      <c r="K585" t="s">
        <v>962</v>
      </c>
      <c r="L585">
        <v>590266</v>
      </c>
      <c r="M585" t="s">
        <v>163</v>
      </c>
      <c r="N585">
        <v>590266</v>
      </c>
      <c r="O585" t="s">
        <v>163</v>
      </c>
      <c r="P585">
        <v>590266</v>
      </c>
      <c r="Q585" t="s">
        <v>163</v>
      </c>
      <c r="R585" s="9">
        <v>134275.6045464589</v>
      </c>
      <c r="S585" s="9">
        <f>SUMIFS($B:$B,$J:$J,$C585)</f>
        <v>1113</v>
      </c>
      <c r="T585" s="9">
        <v>60640.392914567798</v>
      </c>
      <c r="U585" s="9">
        <v>0</v>
      </c>
      <c r="V585" s="9">
        <f>U585*768</f>
        <v>0</v>
      </c>
      <c r="W585" s="9">
        <v>10</v>
      </c>
      <c r="X585" s="9">
        <f>W585*3072</f>
        <v>30720</v>
      </c>
      <c r="Y585" s="9">
        <v>5</v>
      </c>
      <c r="Z585" s="9">
        <f>Y585*1024</f>
        <v>5120</v>
      </c>
      <c r="AA585" s="9">
        <v>1</v>
      </c>
      <c r="AB585" s="9">
        <f>AA585*256</f>
        <v>256</v>
      </c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15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>
        <f t="shared" si="18"/>
        <v>231011.99746102671</v>
      </c>
      <c r="BM585" s="9">
        <f t="shared" si="19"/>
        <v>231000</v>
      </c>
    </row>
    <row r="586" spans="1:65" x14ac:dyDescent="0.3">
      <c r="A586" t="s">
        <v>963</v>
      </c>
      <c r="B586" s="9">
        <v>107</v>
      </c>
      <c r="C586">
        <v>547689</v>
      </c>
      <c r="D586">
        <v>1</v>
      </c>
      <c r="E586">
        <v>0</v>
      </c>
      <c r="F586">
        <v>0</v>
      </c>
      <c r="G586">
        <v>0</v>
      </c>
      <c r="H586">
        <v>0</v>
      </c>
      <c r="I586" t="s">
        <v>123</v>
      </c>
      <c r="J586">
        <v>548332</v>
      </c>
      <c r="K586" t="s">
        <v>964</v>
      </c>
      <c r="L586">
        <v>548511</v>
      </c>
      <c r="M586" t="s">
        <v>693</v>
      </c>
      <c r="N586">
        <v>548511</v>
      </c>
      <c r="O586" t="s">
        <v>693</v>
      </c>
      <c r="P586">
        <v>548511</v>
      </c>
      <c r="Q586" t="s">
        <v>693</v>
      </c>
      <c r="R586" s="9">
        <v>71941.662785630979</v>
      </c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15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>
        <f t="shared" si="18"/>
        <v>71941.662785630979</v>
      </c>
      <c r="BM586" s="9">
        <f t="shared" si="19"/>
        <v>71900</v>
      </c>
    </row>
    <row r="587" spans="1:65" x14ac:dyDescent="0.3">
      <c r="A587" t="s">
        <v>965</v>
      </c>
      <c r="B587" s="9">
        <v>381</v>
      </c>
      <c r="C587">
        <v>592137</v>
      </c>
      <c r="D587">
        <v>1</v>
      </c>
      <c r="E587">
        <v>0</v>
      </c>
      <c r="F587">
        <v>0</v>
      </c>
      <c r="G587">
        <v>0</v>
      </c>
      <c r="H587">
        <v>0</v>
      </c>
      <c r="I587" t="s">
        <v>135</v>
      </c>
      <c r="J587">
        <v>592404</v>
      </c>
      <c r="K587" t="s">
        <v>966</v>
      </c>
      <c r="L587">
        <v>592030</v>
      </c>
      <c r="M587" t="s">
        <v>390</v>
      </c>
      <c r="N587">
        <v>592005</v>
      </c>
      <c r="O587" t="s">
        <v>136</v>
      </c>
      <c r="P587">
        <v>592005</v>
      </c>
      <c r="Q587" t="s">
        <v>136</v>
      </c>
      <c r="R587" s="9">
        <v>91139.618563822718</v>
      </c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15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>
        <f t="shared" si="18"/>
        <v>91139.618563822718</v>
      </c>
      <c r="BM587" s="9">
        <f t="shared" si="19"/>
        <v>91100</v>
      </c>
    </row>
    <row r="588" spans="1:65" x14ac:dyDescent="0.3">
      <c r="A588" t="s">
        <v>965</v>
      </c>
      <c r="B588" s="9">
        <v>352</v>
      </c>
      <c r="C588">
        <v>560804</v>
      </c>
      <c r="D588">
        <v>1</v>
      </c>
      <c r="E588">
        <v>0</v>
      </c>
      <c r="F588">
        <v>0</v>
      </c>
      <c r="G588">
        <v>0</v>
      </c>
      <c r="H588">
        <v>0</v>
      </c>
      <c r="I588" t="s">
        <v>151</v>
      </c>
      <c r="J588">
        <v>560715</v>
      </c>
      <c r="K588" t="s">
        <v>553</v>
      </c>
      <c r="L588">
        <v>560715</v>
      </c>
      <c r="M588" t="s">
        <v>553</v>
      </c>
      <c r="N588">
        <v>560715</v>
      </c>
      <c r="O588" t="s">
        <v>553</v>
      </c>
      <c r="P588">
        <v>560715</v>
      </c>
      <c r="Q588" t="s">
        <v>553</v>
      </c>
      <c r="R588" s="9">
        <v>84274.399045847385</v>
      </c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15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>
        <f t="shared" si="18"/>
        <v>84274.399045847385</v>
      </c>
      <c r="BM588" s="9">
        <f t="shared" si="19"/>
        <v>84300</v>
      </c>
    </row>
    <row r="589" spans="1:65" x14ac:dyDescent="0.3">
      <c r="A589" t="s">
        <v>967</v>
      </c>
      <c r="B589" s="9">
        <v>196</v>
      </c>
      <c r="C589">
        <v>553964</v>
      </c>
      <c r="D589">
        <v>1</v>
      </c>
      <c r="E589">
        <v>0</v>
      </c>
      <c r="F589">
        <v>0</v>
      </c>
      <c r="G589">
        <v>0</v>
      </c>
      <c r="H589">
        <v>0</v>
      </c>
      <c r="I589" t="s">
        <v>123</v>
      </c>
      <c r="J589">
        <v>591181</v>
      </c>
      <c r="K589" t="s">
        <v>137</v>
      </c>
      <c r="L589">
        <v>591181</v>
      </c>
      <c r="M589" t="s">
        <v>137</v>
      </c>
      <c r="N589">
        <v>591181</v>
      </c>
      <c r="O589" t="s">
        <v>137</v>
      </c>
      <c r="P589">
        <v>591181</v>
      </c>
      <c r="Q589" t="s">
        <v>137</v>
      </c>
      <c r="R589" s="9">
        <v>71941.662785630979</v>
      </c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15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>
        <f t="shared" si="18"/>
        <v>71941.662785630979</v>
      </c>
      <c r="BM589" s="9">
        <f t="shared" si="19"/>
        <v>71900</v>
      </c>
    </row>
    <row r="590" spans="1:65" x14ac:dyDescent="0.3">
      <c r="A590" t="s">
        <v>968</v>
      </c>
      <c r="B590" s="9">
        <v>1686</v>
      </c>
      <c r="C590">
        <v>576182</v>
      </c>
      <c r="D590">
        <v>1</v>
      </c>
      <c r="E590">
        <v>0</v>
      </c>
      <c r="F590">
        <v>0</v>
      </c>
      <c r="G590">
        <v>0</v>
      </c>
      <c r="H590">
        <v>0</v>
      </c>
      <c r="I590" t="s">
        <v>90</v>
      </c>
      <c r="J590">
        <v>576361</v>
      </c>
      <c r="K590" t="s">
        <v>100</v>
      </c>
      <c r="L590">
        <v>576361</v>
      </c>
      <c r="M590" t="s">
        <v>100</v>
      </c>
      <c r="N590">
        <v>576361</v>
      </c>
      <c r="O590" t="s">
        <v>100</v>
      </c>
      <c r="P590">
        <v>576361</v>
      </c>
      <c r="Q590" t="s">
        <v>100</v>
      </c>
      <c r="R590" s="9">
        <v>393755.8593381861</v>
      </c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15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>
        <f t="shared" si="18"/>
        <v>393755.8593381861</v>
      </c>
      <c r="BM590" s="9">
        <f t="shared" si="19"/>
        <v>393800</v>
      </c>
    </row>
    <row r="591" spans="1:65" x14ac:dyDescent="0.3">
      <c r="A591" t="s">
        <v>969</v>
      </c>
      <c r="B591" s="9">
        <v>628</v>
      </c>
      <c r="C591">
        <v>547719</v>
      </c>
      <c r="D591">
        <v>1</v>
      </c>
      <c r="E591">
        <v>0</v>
      </c>
      <c r="F591">
        <v>0</v>
      </c>
      <c r="G591">
        <v>0</v>
      </c>
      <c r="H591">
        <v>0</v>
      </c>
      <c r="I591" t="s">
        <v>123</v>
      </c>
      <c r="J591">
        <v>548561</v>
      </c>
      <c r="K591" t="s">
        <v>970</v>
      </c>
      <c r="L591">
        <v>548561</v>
      </c>
      <c r="M591" t="s">
        <v>970</v>
      </c>
      <c r="N591">
        <v>548561</v>
      </c>
      <c r="O591" t="s">
        <v>970</v>
      </c>
      <c r="P591">
        <v>547492</v>
      </c>
      <c r="Q591" t="s">
        <v>125</v>
      </c>
      <c r="R591" s="9">
        <v>149293.0813235339</v>
      </c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15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>
        <f t="shared" si="18"/>
        <v>149293.0813235339</v>
      </c>
      <c r="BM591" s="9">
        <f t="shared" si="19"/>
        <v>149300</v>
      </c>
    </row>
    <row r="592" spans="1:65" x14ac:dyDescent="0.3">
      <c r="A592" t="s">
        <v>971</v>
      </c>
      <c r="B592" s="9">
        <v>228</v>
      </c>
      <c r="C592">
        <v>572799</v>
      </c>
      <c r="D592">
        <v>1</v>
      </c>
      <c r="E592">
        <v>0</v>
      </c>
      <c r="F592">
        <v>0</v>
      </c>
      <c r="G592">
        <v>0</v>
      </c>
      <c r="H592">
        <v>0</v>
      </c>
      <c r="I592" t="s">
        <v>96</v>
      </c>
      <c r="J592">
        <v>575640</v>
      </c>
      <c r="K592" t="s">
        <v>564</v>
      </c>
      <c r="L592">
        <v>575640</v>
      </c>
      <c r="M592" t="s">
        <v>564</v>
      </c>
      <c r="N592">
        <v>555134</v>
      </c>
      <c r="O592" t="s">
        <v>187</v>
      </c>
      <c r="P592">
        <v>555134</v>
      </c>
      <c r="Q592" t="s">
        <v>187</v>
      </c>
      <c r="R592" s="9">
        <v>71941.662785630979</v>
      </c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15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>
        <f t="shared" si="18"/>
        <v>71941.662785630979</v>
      </c>
      <c r="BM592" s="9">
        <f t="shared" si="19"/>
        <v>71900</v>
      </c>
    </row>
    <row r="593" spans="1:65" x14ac:dyDescent="0.3">
      <c r="A593" t="s">
        <v>972</v>
      </c>
      <c r="B593" s="9">
        <v>507</v>
      </c>
      <c r="C593">
        <v>569119</v>
      </c>
      <c r="D593">
        <v>1</v>
      </c>
      <c r="E593">
        <v>0</v>
      </c>
      <c r="F593">
        <v>0</v>
      </c>
      <c r="G593">
        <v>0</v>
      </c>
      <c r="H593">
        <v>0</v>
      </c>
      <c r="I593" t="s">
        <v>94</v>
      </c>
      <c r="J593">
        <v>510882</v>
      </c>
      <c r="K593" t="s">
        <v>821</v>
      </c>
      <c r="L593">
        <v>510882</v>
      </c>
      <c r="M593" t="s">
        <v>821</v>
      </c>
      <c r="N593">
        <v>554821</v>
      </c>
      <c r="O593" t="s">
        <v>973</v>
      </c>
      <c r="P593">
        <v>554821</v>
      </c>
      <c r="Q593" t="s">
        <v>973</v>
      </c>
      <c r="R593" s="9">
        <v>120872.15283324019</v>
      </c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15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>
        <f t="shared" si="18"/>
        <v>120872.15283324019</v>
      </c>
      <c r="BM593" s="9">
        <f t="shared" si="19"/>
        <v>120900</v>
      </c>
    </row>
    <row r="594" spans="1:65" x14ac:dyDescent="0.3">
      <c r="A594" t="s">
        <v>974</v>
      </c>
      <c r="B594" s="9">
        <v>1978</v>
      </c>
      <c r="C594">
        <v>582913</v>
      </c>
      <c r="D594">
        <v>1</v>
      </c>
      <c r="E594">
        <v>0</v>
      </c>
      <c r="F594">
        <v>0</v>
      </c>
      <c r="G594">
        <v>0</v>
      </c>
      <c r="H594">
        <v>0</v>
      </c>
      <c r="I594" t="s">
        <v>81</v>
      </c>
      <c r="J594">
        <v>583251</v>
      </c>
      <c r="K594" t="s">
        <v>975</v>
      </c>
      <c r="L594">
        <v>583251</v>
      </c>
      <c r="M594" t="s">
        <v>975</v>
      </c>
      <c r="N594">
        <v>583251</v>
      </c>
      <c r="O594" t="s">
        <v>975</v>
      </c>
      <c r="P594">
        <v>583251</v>
      </c>
      <c r="Q594" t="s">
        <v>975</v>
      </c>
      <c r="R594" s="9">
        <v>460222.95888157928</v>
      </c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15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>
        <f t="shared" si="18"/>
        <v>460222.95888157928</v>
      </c>
      <c r="BM594" s="9">
        <f t="shared" si="19"/>
        <v>460200</v>
      </c>
    </row>
    <row r="595" spans="1:65" x14ac:dyDescent="0.3">
      <c r="A595" t="s">
        <v>976</v>
      </c>
      <c r="B595" s="9">
        <v>701</v>
      </c>
      <c r="C595">
        <v>534749</v>
      </c>
      <c r="D595">
        <v>1</v>
      </c>
      <c r="E595">
        <v>0</v>
      </c>
      <c r="F595">
        <v>0</v>
      </c>
      <c r="G595">
        <v>0</v>
      </c>
      <c r="H595">
        <v>0</v>
      </c>
      <c r="I595" t="s">
        <v>86</v>
      </c>
      <c r="J595">
        <v>534722</v>
      </c>
      <c r="K595" t="s">
        <v>896</v>
      </c>
      <c r="L595">
        <v>535320</v>
      </c>
      <c r="M595" t="s">
        <v>567</v>
      </c>
      <c r="N595">
        <v>534676</v>
      </c>
      <c r="O595" t="s">
        <v>874</v>
      </c>
      <c r="P595">
        <v>534676</v>
      </c>
      <c r="Q595" t="s">
        <v>874</v>
      </c>
      <c r="R595" s="9">
        <v>166383.3763505177</v>
      </c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15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>
        <f t="shared" si="18"/>
        <v>166383.3763505177</v>
      </c>
      <c r="BM595" s="9">
        <f t="shared" si="19"/>
        <v>166400</v>
      </c>
    </row>
    <row r="596" spans="1:65" x14ac:dyDescent="0.3">
      <c r="A596" t="s">
        <v>977</v>
      </c>
      <c r="B596" s="9">
        <v>192</v>
      </c>
      <c r="C596">
        <v>510068</v>
      </c>
      <c r="D596">
        <v>1</v>
      </c>
      <c r="E596">
        <v>0</v>
      </c>
      <c r="F596">
        <v>0</v>
      </c>
      <c r="G596">
        <v>0</v>
      </c>
      <c r="H596">
        <v>0</v>
      </c>
      <c r="I596" t="s">
        <v>83</v>
      </c>
      <c r="J596">
        <v>550850</v>
      </c>
      <c r="K596" t="s">
        <v>275</v>
      </c>
      <c r="L596">
        <v>550850</v>
      </c>
      <c r="M596" t="s">
        <v>275</v>
      </c>
      <c r="N596">
        <v>550850</v>
      </c>
      <c r="O596" t="s">
        <v>275</v>
      </c>
      <c r="P596">
        <v>550850</v>
      </c>
      <c r="Q596" t="s">
        <v>275</v>
      </c>
      <c r="R596" s="9">
        <v>71941.662785630979</v>
      </c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15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>
        <f t="shared" si="18"/>
        <v>71941.662785630979</v>
      </c>
      <c r="BM596" s="9">
        <f t="shared" si="19"/>
        <v>71900</v>
      </c>
    </row>
    <row r="597" spans="1:65" x14ac:dyDescent="0.3">
      <c r="A597" t="s">
        <v>978</v>
      </c>
      <c r="B597" s="9">
        <v>90</v>
      </c>
      <c r="C597">
        <v>548375</v>
      </c>
      <c r="D597">
        <v>1</v>
      </c>
      <c r="E597">
        <v>0</v>
      </c>
      <c r="F597">
        <v>0</v>
      </c>
      <c r="G597">
        <v>0</v>
      </c>
      <c r="H597">
        <v>0</v>
      </c>
      <c r="I597" t="s">
        <v>123</v>
      </c>
      <c r="J597">
        <v>568759</v>
      </c>
      <c r="K597" t="s">
        <v>343</v>
      </c>
      <c r="L597">
        <v>568759</v>
      </c>
      <c r="M597" t="s">
        <v>343</v>
      </c>
      <c r="N597">
        <v>568759</v>
      </c>
      <c r="O597" t="s">
        <v>343</v>
      </c>
      <c r="P597">
        <v>568759</v>
      </c>
      <c r="Q597" t="s">
        <v>343</v>
      </c>
      <c r="R597" s="9">
        <v>71941.662785630979</v>
      </c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15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>
        <f t="shared" si="18"/>
        <v>71941.662785630979</v>
      </c>
      <c r="BM597" s="9">
        <f t="shared" si="19"/>
        <v>71900</v>
      </c>
    </row>
    <row r="598" spans="1:65" x14ac:dyDescent="0.3">
      <c r="A598" t="s">
        <v>979</v>
      </c>
      <c r="B598" s="9">
        <v>101</v>
      </c>
      <c r="C598">
        <v>566080</v>
      </c>
      <c r="D598">
        <v>1</v>
      </c>
      <c r="E598">
        <v>0</v>
      </c>
      <c r="F598">
        <v>0</v>
      </c>
      <c r="G598">
        <v>0</v>
      </c>
      <c r="H598">
        <v>0</v>
      </c>
      <c r="I598" t="s">
        <v>151</v>
      </c>
      <c r="J598">
        <v>553654</v>
      </c>
      <c r="K598" t="s">
        <v>842</v>
      </c>
      <c r="L598">
        <v>553654</v>
      </c>
      <c r="M598" t="s">
        <v>842</v>
      </c>
      <c r="N598">
        <v>553654</v>
      </c>
      <c r="O598" t="s">
        <v>842</v>
      </c>
      <c r="P598">
        <v>558389</v>
      </c>
      <c r="Q598" t="s">
        <v>835</v>
      </c>
      <c r="R598" s="9">
        <v>71941.662785630979</v>
      </c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15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>
        <f t="shared" si="18"/>
        <v>71941.662785630979</v>
      </c>
      <c r="BM598" s="9">
        <f t="shared" si="19"/>
        <v>71900</v>
      </c>
    </row>
    <row r="599" spans="1:65" x14ac:dyDescent="0.3">
      <c r="A599" t="s">
        <v>980</v>
      </c>
      <c r="B599" s="9">
        <v>523</v>
      </c>
      <c r="C599">
        <v>589365</v>
      </c>
      <c r="D599">
        <v>1</v>
      </c>
      <c r="E599">
        <v>0</v>
      </c>
      <c r="F599">
        <v>0</v>
      </c>
      <c r="G599">
        <v>0</v>
      </c>
      <c r="H599">
        <v>0</v>
      </c>
      <c r="I599" t="s">
        <v>111</v>
      </c>
      <c r="J599">
        <v>589268</v>
      </c>
      <c r="K599" t="s">
        <v>236</v>
      </c>
      <c r="L599">
        <v>589250</v>
      </c>
      <c r="M599" t="s">
        <v>113</v>
      </c>
      <c r="N599">
        <v>589250</v>
      </c>
      <c r="O599" t="s">
        <v>113</v>
      </c>
      <c r="P599">
        <v>589250</v>
      </c>
      <c r="Q599" t="s">
        <v>113</v>
      </c>
      <c r="R599" s="9">
        <v>124637.3296382416</v>
      </c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15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>
        <f t="shared" si="18"/>
        <v>124637.3296382416</v>
      </c>
      <c r="BM599" s="9">
        <f t="shared" si="19"/>
        <v>124600</v>
      </c>
    </row>
    <row r="600" spans="1:65" x14ac:dyDescent="0.3">
      <c r="A600" t="s">
        <v>981</v>
      </c>
      <c r="B600" s="9">
        <v>346</v>
      </c>
      <c r="C600">
        <v>590444</v>
      </c>
      <c r="D600">
        <v>1</v>
      </c>
      <c r="E600">
        <v>0</v>
      </c>
      <c r="F600">
        <v>0</v>
      </c>
      <c r="G600">
        <v>0</v>
      </c>
      <c r="H600">
        <v>0</v>
      </c>
      <c r="I600" t="s">
        <v>123</v>
      </c>
      <c r="J600">
        <v>590266</v>
      </c>
      <c r="K600" t="s">
        <v>163</v>
      </c>
      <c r="L600">
        <v>590266</v>
      </c>
      <c r="M600" t="s">
        <v>163</v>
      </c>
      <c r="N600">
        <v>590266</v>
      </c>
      <c r="O600" t="s">
        <v>163</v>
      </c>
      <c r="P600">
        <v>590266</v>
      </c>
      <c r="Q600" t="s">
        <v>163</v>
      </c>
      <c r="R600" s="9">
        <v>82852.904245630634</v>
      </c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15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>
        <f t="shared" si="18"/>
        <v>82852.904245630634</v>
      </c>
      <c r="BM600" s="9">
        <f t="shared" si="19"/>
        <v>82900</v>
      </c>
    </row>
    <row r="601" spans="1:65" x14ac:dyDescent="0.3">
      <c r="A601" s="3" t="s">
        <v>589</v>
      </c>
      <c r="B601" s="9">
        <v>1430</v>
      </c>
      <c r="C601">
        <v>529486</v>
      </c>
      <c r="D601">
        <v>1</v>
      </c>
      <c r="E601">
        <v>1</v>
      </c>
      <c r="F601">
        <v>1</v>
      </c>
      <c r="G601">
        <v>0</v>
      </c>
      <c r="H601">
        <v>0</v>
      </c>
      <c r="I601" t="s">
        <v>86</v>
      </c>
      <c r="J601">
        <v>529486</v>
      </c>
      <c r="K601" t="s">
        <v>589</v>
      </c>
      <c r="L601">
        <v>529486</v>
      </c>
      <c r="M601" t="s">
        <v>589</v>
      </c>
      <c r="N601">
        <v>530883</v>
      </c>
      <c r="O601" t="s">
        <v>319</v>
      </c>
      <c r="P601">
        <v>530883</v>
      </c>
      <c r="Q601" t="s">
        <v>319</v>
      </c>
      <c r="R601" s="9">
        <v>335164.84196337027</v>
      </c>
      <c r="S601" s="9">
        <f>SUMIFS($B:$B,$J:$J,$C601)</f>
        <v>2354</v>
      </c>
      <c r="T601" s="9">
        <v>128065.89993281</v>
      </c>
      <c r="U601" s="9">
        <v>0</v>
      </c>
      <c r="V601" s="9">
        <f>U601*768</f>
        <v>0</v>
      </c>
      <c r="W601" s="9">
        <v>13</v>
      </c>
      <c r="X601" s="9">
        <f>W601*3072</f>
        <v>39936</v>
      </c>
      <c r="Y601" s="9">
        <v>16</v>
      </c>
      <c r="Z601" s="9">
        <f>Y601*1024</f>
        <v>16384</v>
      </c>
      <c r="AA601" s="9">
        <v>7</v>
      </c>
      <c r="AB601" s="9">
        <f>AA601*256</f>
        <v>1792</v>
      </c>
      <c r="AC601" s="9">
        <f>SUMIFS($B:$B,$L:$L,$C601)</f>
        <v>1661</v>
      </c>
      <c r="AD601" s="9">
        <v>209142.25381582609</v>
      </c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15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>
        <f t="shared" si="18"/>
        <v>730484.99571200635</v>
      </c>
      <c r="BM601" s="9">
        <f t="shared" si="19"/>
        <v>730500</v>
      </c>
    </row>
    <row r="602" spans="1:65" x14ac:dyDescent="0.3">
      <c r="A602" t="s">
        <v>982</v>
      </c>
      <c r="B602" s="9">
        <v>312</v>
      </c>
      <c r="C602">
        <v>590452</v>
      </c>
      <c r="D602">
        <v>1</v>
      </c>
      <c r="E602">
        <v>0</v>
      </c>
      <c r="F602">
        <v>0</v>
      </c>
      <c r="G602">
        <v>0</v>
      </c>
      <c r="H602">
        <v>0</v>
      </c>
      <c r="I602" t="s">
        <v>123</v>
      </c>
      <c r="J602">
        <v>590266</v>
      </c>
      <c r="K602" t="s">
        <v>163</v>
      </c>
      <c r="L602">
        <v>590266</v>
      </c>
      <c r="M602" t="s">
        <v>163</v>
      </c>
      <c r="N602">
        <v>590266</v>
      </c>
      <c r="O602" t="s">
        <v>163</v>
      </c>
      <c r="P602">
        <v>590266</v>
      </c>
      <c r="Q602" t="s">
        <v>163</v>
      </c>
      <c r="R602" s="9">
        <v>74790.359017299663</v>
      </c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15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>
        <f t="shared" si="18"/>
        <v>74790.359017299663</v>
      </c>
      <c r="BM602" s="9">
        <f t="shared" si="19"/>
        <v>74800</v>
      </c>
    </row>
    <row r="603" spans="1:65" x14ac:dyDescent="0.3">
      <c r="A603" t="s">
        <v>983</v>
      </c>
      <c r="B603" s="9">
        <v>332</v>
      </c>
      <c r="C603">
        <v>552771</v>
      </c>
      <c r="D603">
        <v>1</v>
      </c>
      <c r="E603">
        <v>0</v>
      </c>
      <c r="F603">
        <v>0</v>
      </c>
      <c r="G603">
        <v>0</v>
      </c>
      <c r="H603">
        <v>0</v>
      </c>
      <c r="I603" t="s">
        <v>111</v>
      </c>
      <c r="J603">
        <v>513211</v>
      </c>
      <c r="K603" t="s">
        <v>984</v>
      </c>
      <c r="L603">
        <v>513229</v>
      </c>
      <c r="M603" t="s">
        <v>361</v>
      </c>
      <c r="N603">
        <v>511382</v>
      </c>
      <c r="O603" t="s">
        <v>311</v>
      </c>
      <c r="P603">
        <v>511382</v>
      </c>
      <c r="Q603" t="s">
        <v>311</v>
      </c>
      <c r="R603" s="9">
        <v>79534.573887523016</v>
      </c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15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>
        <f t="shared" si="18"/>
        <v>79534.573887523016</v>
      </c>
      <c r="BM603" s="9">
        <f t="shared" si="19"/>
        <v>79500</v>
      </c>
    </row>
    <row r="604" spans="1:65" x14ac:dyDescent="0.3">
      <c r="A604" s="2" t="s">
        <v>985</v>
      </c>
      <c r="B604" s="9">
        <v>1129</v>
      </c>
      <c r="C604">
        <v>589381</v>
      </c>
      <c r="D604">
        <v>1</v>
      </c>
      <c r="E604">
        <v>1</v>
      </c>
      <c r="F604">
        <v>0</v>
      </c>
      <c r="G604">
        <v>0</v>
      </c>
      <c r="H604">
        <v>0</v>
      </c>
      <c r="I604" t="s">
        <v>111</v>
      </c>
      <c r="J604">
        <v>589381</v>
      </c>
      <c r="K604" t="s">
        <v>985</v>
      </c>
      <c r="L604">
        <v>589632</v>
      </c>
      <c r="M604" t="s">
        <v>392</v>
      </c>
      <c r="N604">
        <v>589250</v>
      </c>
      <c r="O604" t="s">
        <v>113</v>
      </c>
      <c r="P604">
        <v>589250</v>
      </c>
      <c r="Q604" t="s">
        <v>113</v>
      </c>
      <c r="R604" s="9">
        <v>265852.87903623673</v>
      </c>
      <c r="S604" s="9">
        <f>SUMIFS($B:$B,$J:$J,$C604)</f>
        <v>2014</v>
      </c>
      <c r="T604" s="9">
        <v>109607.4566489236</v>
      </c>
      <c r="U604" s="9">
        <v>0</v>
      </c>
      <c r="V604" s="9">
        <f>U604*768</f>
        <v>0</v>
      </c>
      <c r="W604" s="9">
        <v>26</v>
      </c>
      <c r="X604" s="9">
        <f>W604*3072</f>
        <v>79872</v>
      </c>
      <c r="Y604" s="9">
        <v>7</v>
      </c>
      <c r="Z604" s="9">
        <f>Y604*1024</f>
        <v>7168</v>
      </c>
      <c r="AA604" s="9">
        <v>4</v>
      </c>
      <c r="AB604" s="9">
        <f>AA604*256</f>
        <v>1024</v>
      </c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15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>
        <f t="shared" si="18"/>
        <v>463524.33568516036</v>
      </c>
      <c r="BM604" s="9">
        <f t="shared" si="19"/>
        <v>463500</v>
      </c>
    </row>
    <row r="605" spans="1:65" x14ac:dyDescent="0.3">
      <c r="A605" s="2" t="s">
        <v>986</v>
      </c>
      <c r="B605" s="9">
        <v>1252</v>
      </c>
      <c r="C605">
        <v>586099</v>
      </c>
      <c r="D605">
        <v>1</v>
      </c>
      <c r="E605">
        <v>1</v>
      </c>
      <c r="F605">
        <v>0</v>
      </c>
      <c r="G605">
        <v>0</v>
      </c>
      <c r="H605">
        <v>0</v>
      </c>
      <c r="I605" t="s">
        <v>81</v>
      </c>
      <c r="J605">
        <v>586099</v>
      </c>
      <c r="K605" t="s">
        <v>986</v>
      </c>
      <c r="L605">
        <v>586021</v>
      </c>
      <c r="M605" t="s">
        <v>987</v>
      </c>
      <c r="N605">
        <v>586021</v>
      </c>
      <c r="O605" t="s">
        <v>987</v>
      </c>
      <c r="P605">
        <v>586021</v>
      </c>
      <c r="Q605" t="s">
        <v>987</v>
      </c>
      <c r="R605" s="9">
        <v>294234.733011687</v>
      </c>
      <c r="S605" s="9">
        <f>SUMIFS($B:$B,$J:$J,$C605)</f>
        <v>1824</v>
      </c>
      <c r="T605" s="9">
        <v>99288.057746241684</v>
      </c>
      <c r="U605" s="9">
        <v>0</v>
      </c>
      <c r="V605" s="9">
        <f>U605*768</f>
        <v>0</v>
      </c>
      <c r="W605" s="9">
        <v>17</v>
      </c>
      <c r="X605" s="9">
        <f>W605*3072</f>
        <v>52224</v>
      </c>
      <c r="Y605" s="9">
        <v>11</v>
      </c>
      <c r="Z605" s="9">
        <f>Y605*1024</f>
        <v>11264</v>
      </c>
      <c r="AA605" s="9">
        <v>2</v>
      </c>
      <c r="AB605" s="9">
        <f>AA605*256</f>
        <v>512</v>
      </c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15"/>
      <c r="AR605" s="9">
        <v>1</v>
      </c>
      <c r="AS605" s="9">
        <f>AR605*30500</f>
        <v>30500</v>
      </c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>
        <f t="shared" si="18"/>
        <v>488022.79075792868</v>
      </c>
      <c r="BM605" s="9">
        <f t="shared" si="19"/>
        <v>488000</v>
      </c>
    </row>
    <row r="606" spans="1:65" x14ac:dyDescent="0.3">
      <c r="A606" t="s">
        <v>988</v>
      </c>
      <c r="B606" s="9">
        <v>937</v>
      </c>
      <c r="C606">
        <v>550922</v>
      </c>
      <c r="D606">
        <v>1</v>
      </c>
      <c r="E606">
        <v>0</v>
      </c>
      <c r="F606">
        <v>0</v>
      </c>
      <c r="G606">
        <v>0</v>
      </c>
      <c r="H606">
        <v>0</v>
      </c>
      <c r="I606" t="s">
        <v>83</v>
      </c>
      <c r="J606">
        <v>551856</v>
      </c>
      <c r="K606" t="s">
        <v>989</v>
      </c>
      <c r="L606">
        <v>550787</v>
      </c>
      <c r="M606" t="s">
        <v>908</v>
      </c>
      <c r="N606">
        <v>550787</v>
      </c>
      <c r="O606" t="s">
        <v>908</v>
      </c>
      <c r="P606">
        <v>550787</v>
      </c>
      <c r="Q606" t="s">
        <v>908</v>
      </c>
      <c r="R606" s="9">
        <v>221375.42088546761</v>
      </c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15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>
        <f t="shared" si="18"/>
        <v>221375.42088546761</v>
      </c>
      <c r="BM606" s="9">
        <f t="shared" si="19"/>
        <v>221400</v>
      </c>
    </row>
    <row r="607" spans="1:65" x14ac:dyDescent="0.3">
      <c r="A607" t="s">
        <v>990</v>
      </c>
      <c r="B607" s="9">
        <v>240</v>
      </c>
      <c r="C607">
        <v>593877</v>
      </c>
      <c r="D607">
        <v>1</v>
      </c>
      <c r="E607">
        <v>0</v>
      </c>
      <c r="F607">
        <v>0</v>
      </c>
      <c r="G607">
        <v>0</v>
      </c>
      <c r="H607">
        <v>0</v>
      </c>
      <c r="I607" t="s">
        <v>81</v>
      </c>
      <c r="J607">
        <v>593826</v>
      </c>
      <c r="K607" t="s">
        <v>574</v>
      </c>
      <c r="L607">
        <v>594156</v>
      </c>
      <c r="M607" t="s">
        <v>575</v>
      </c>
      <c r="N607">
        <v>593711</v>
      </c>
      <c r="O607" t="s">
        <v>185</v>
      </c>
      <c r="P607">
        <v>593711</v>
      </c>
      <c r="Q607" t="s">
        <v>185</v>
      </c>
      <c r="R607" s="9">
        <v>71941.662785630979</v>
      </c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15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>
        <f t="shared" si="18"/>
        <v>71941.662785630979</v>
      </c>
      <c r="BM607" s="9">
        <f t="shared" si="19"/>
        <v>71900</v>
      </c>
    </row>
    <row r="608" spans="1:65" x14ac:dyDescent="0.3">
      <c r="A608" s="2" t="s">
        <v>990</v>
      </c>
      <c r="B608" s="9">
        <v>2359</v>
      </c>
      <c r="C608">
        <v>586102</v>
      </c>
      <c r="D608">
        <v>1</v>
      </c>
      <c r="E608">
        <v>1</v>
      </c>
      <c r="F608">
        <v>0</v>
      </c>
      <c r="G608">
        <v>0</v>
      </c>
      <c r="H608">
        <v>0</v>
      </c>
      <c r="I608" t="s">
        <v>81</v>
      </c>
      <c r="J608">
        <v>586102</v>
      </c>
      <c r="K608" t="s">
        <v>990</v>
      </c>
      <c r="L608">
        <v>586021</v>
      </c>
      <c r="M608" t="s">
        <v>987</v>
      </c>
      <c r="N608">
        <v>586021</v>
      </c>
      <c r="O608" t="s">
        <v>987</v>
      </c>
      <c r="P608">
        <v>586021</v>
      </c>
      <c r="Q608" t="s">
        <v>987</v>
      </c>
      <c r="R608" s="9">
        <v>546419.01221494377</v>
      </c>
      <c r="S608" s="9">
        <f>SUMIFS($B:$B,$J:$J,$C608)</f>
        <v>3527</v>
      </c>
      <c r="T608" s="9">
        <v>191678.85680741491</v>
      </c>
      <c r="U608" s="9">
        <v>0</v>
      </c>
      <c r="V608" s="9">
        <f>U608*768</f>
        <v>0</v>
      </c>
      <c r="W608" s="9">
        <v>20</v>
      </c>
      <c r="X608" s="9">
        <f>W608*3072</f>
        <v>61440</v>
      </c>
      <c r="Y608" s="9">
        <v>15</v>
      </c>
      <c r="Z608" s="9">
        <f>Y608*1024</f>
        <v>15360</v>
      </c>
      <c r="AA608" s="9">
        <v>6</v>
      </c>
      <c r="AB608" s="9">
        <f>AA608*256</f>
        <v>1536</v>
      </c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15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>
        <f t="shared" si="18"/>
        <v>816433.86902235867</v>
      </c>
      <c r="BM608" s="9">
        <f t="shared" si="19"/>
        <v>816400</v>
      </c>
    </row>
    <row r="609" spans="1:65" x14ac:dyDescent="0.3">
      <c r="A609" t="s">
        <v>990</v>
      </c>
      <c r="B609" s="9">
        <v>402</v>
      </c>
      <c r="C609">
        <v>544329</v>
      </c>
      <c r="D609">
        <v>1</v>
      </c>
      <c r="E609">
        <v>0</v>
      </c>
      <c r="F609">
        <v>0</v>
      </c>
      <c r="G609">
        <v>0</v>
      </c>
      <c r="H609">
        <v>0</v>
      </c>
      <c r="I609" t="s">
        <v>83</v>
      </c>
      <c r="J609">
        <v>544442</v>
      </c>
      <c r="K609" t="s">
        <v>663</v>
      </c>
      <c r="L609">
        <v>544256</v>
      </c>
      <c r="M609" t="s">
        <v>85</v>
      </c>
      <c r="N609">
        <v>544256</v>
      </c>
      <c r="O609" t="s">
        <v>85</v>
      </c>
      <c r="P609">
        <v>544256</v>
      </c>
      <c r="Q609" t="s">
        <v>85</v>
      </c>
      <c r="R609" s="9">
        <v>96105.606836119114</v>
      </c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15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>
        <f t="shared" si="18"/>
        <v>96105.606836119114</v>
      </c>
      <c r="BM609" s="9">
        <f t="shared" si="19"/>
        <v>96100</v>
      </c>
    </row>
    <row r="610" spans="1:65" x14ac:dyDescent="0.3">
      <c r="A610" t="s">
        <v>990</v>
      </c>
      <c r="B610" s="9">
        <v>28</v>
      </c>
      <c r="C610">
        <v>529524</v>
      </c>
      <c r="D610">
        <v>1</v>
      </c>
      <c r="E610">
        <v>0</v>
      </c>
      <c r="F610">
        <v>0</v>
      </c>
      <c r="G610">
        <v>0</v>
      </c>
      <c r="H610">
        <v>0</v>
      </c>
      <c r="I610" t="s">
        <v>86</v>
      </c>
      <c r="J610">
        <v>534005</v>
      </c>
      <c r="K610" t="s">
        <v>88</v>
      </c>
      <c r="L610">
        <v>534005</v>
      </c>
      <c r="M610" t="s">
        <v>88</v>
      </c>
      <c r="N610">
        <v>534005</v>
      </c>
      <c r="O610" t="s">
        <v>88</v>
      </c>
      <c r="P610">
        <v>534005</v>
      </c>
      <c r="Q610" t="s">
        <v>88</v>
      </c>
      <c r="R610" s="9">
        <v>71941.662785630979</v>
      </c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15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>
        <f t="shared" si="18"/>
        <v>71941.662785630979</v>
      </c>
      <c r="BM610" s="9">
        <f t="shared" si="19"/>
        <v>71900</v>
      </c>
    </row>
    <row r="611" spans="1:65" x14ac:dyDescent="0.3">
      <c r="A611" t="s">
        <v>991</v>
      </c>
      <c r="B611" s="9">
        <v>635</v>
      </c>
      <c r="C611">
        <v>547735</v>
      </c>
      <c r="D611">
        <v>1</v>
      </c>
      <c r="E611">
        <v>0</v>
      </c>
      <c r="F611">
        <v>0</v>
      </c>
      <c r="G611">
        <v>0</v>
      </c>
      <c r="H611">
        <v>0</v>
      </c>
      <c r="I611" t="s">
        <v>123</v>
      </c>
      <c r="J611">
        <v>547999</v>
      </c>
      <c r="K611" t="s">
        <v>811</v>
      </c>
      <c r="L611">
        <v>547999</v>
      </c>
      <c r="M611" t="s">
        <v>811</v>
      </c>
      <c r="N611">
        <v>547999</v>
      </c>
      <c r="O611" t="s">
        <v>811</v>
      </c>
      <c r="P611">
        <v>547999</v>
      </c>
      <c r="Q611" t="s">
        <v>811</v>
      </c>
      <c r="R611" s="9">
        <v>150933.64273070099</v>
      </c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15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>
        <f t="shared" si="18"/>
        <v>150933.64273070099</v>
      </c>
      <c r="BM611" s="9">
        <f t="shared" si="19"/>
        <v>150900</v>
      </c>
    </row>
    <row r="612" spans="1:65" x14ac:dyDescent="0.3">
      <c r="A612" s="3" t="s">
        <v>992</v>
      </c>
      <c r="B612" s="9">
        <v>2931</v>
      </c>
      <c r="C612">
        <v>598071</v>
      </c>
      <c r="D612">
        <v>1</v>
      </c>
      <c r="E612">
        <v>1</v>
      </c>
      <c r="F612">
        <v>1</v>
      </c>
      <c r="G612">
        <v>0</v>
      </c>
      <c r="H612">
        <v>0</v>
      </c>
      <c r="I612" t="s">
        <v>94</v>
      </c>
      <c r="J612">
        <v>598071</v>
      </c>
      <c r="K612" t="s">
        <v>992</v>
      </c>
      <c r="L612">
        <v>598071</v>
      </c>
      <c r="M612" t="s">
        <v>992</v>
      </c>
      <c r="N612">
        <v>598143</v>
      </c>
      <c r="O612" t="s">
        <v>368</v>
      </c>
      <c r="P612">
        <v>598143</v>
      </c>
      <c r="Q612" t="s">
        <v>368</v>
      </c>
      <c r="R612" s="9">
        <v>674813.01558897598</v>
      </c>
      <c r="S612" s="9">
        <f>SUMIFS($B:$B,$J:$J,$C612)</f>
        <v>2931</v>
      </c>
      <c r="T612" s="9">
        <v>159369.73115153899</v>
      </c>
      <c r="U612" s="9">
        <v>1</v>
      </c>
      <c r="V612" s="9">
        <f>U612*768</f>
        <v>768</v>
      </c>
      <c r="W612" s="9">
        <v>109</v>
      </c>
      <c r="X612" s="9">
        <f>W612*3072</f>
        <v>334848</v>
      </c>
      <c r="Y612" s="9">
        <v>18</v>
      </c>
      <c r="Z612" s="9">
        <f>Y612*1024</f>
        <v>18432</v>
      </c>
      <c r="AA612" s="9">
        <v>10</v>
      </c>
      <c r="AB612" s="9">
        <f>AA612*256</f>
        <v>2560</v>
      </c>
      <c r="AC612" s="9">
        <f>SUMIFS($B:$B,$L:$L,$C612)</f>
        <v>2931</v>
      </c>
      <c r="AD612" s="9">
        <v>367794.05089029425</v>
      </c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15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>
        <f t="shared" si="18"/>
        <v>1558584.7976308092</v>
      </c>
      <c r="BM612" s="9">
        <f t="shared" si="19"/>
        <v>1558600</v>
      </c>
    </row>
    <row r="613" spans="1:65" x14ac:dyDescent="0.3">
      <c r="A613" s="4" t="s">
        <v>993</v>
      </c>
      <c r="B613" s="9">
        <v>12474</v>
      </c>
      <c r="C613">
        <v>538132</v>
      </c>
      <c r="D613">
        <v>1</v>
      </c>
      <c r="E613">
        <v>1</v>
      </c>
      <c r="F613">
        <v>1</v>
      </c>
      <c r="G613">
        <v>1</v>
      </c>
      <c r="H613">
        <v>0</v>
      </c>
      <c r="I613" t="s">
        <v>86</v>
      </c>
      <c r="J613">
        <v>538132</v>
      </c>
      <c r="K613" t="s">
        <v>993</v>
      </c>
      <c r="L613">
        <v>538132</v>
      </c>
      <c r="M613" t="s">
        <v>993</v>
      </c>
      <c r="N613">
        <v>538132</v>
      </c>
      <c r="O613" t="s">
        <v>993</v>
      </c>
      <c r="P613">
        <v>538094</v>
      </c>
      <c r="Q613" t="s">
        <v>207</v>
      </c>
      <c r="R613" s="9">
        <v>2703261.7960962239</v>
      </c>
      <c r="S613" s="9">
        <f>SUMIFS($B:$B,$J:$J,$C613)</f>
        <v>24498</v>
      </c>
      <c r="T613" s="9">
        <v>1318942.1680512759</v>
      </c>
      <c r="U613" s="9">
        <v>3</v>
      </c>
      <c r="V613" s="9">
        <f>U613*768</f>
        <v>2304</v>
      </c>
      <c r="W613" s="9">
        <v>82</v>
      </c>
      <c r="X613" s="9">
        <f>W613*3072</f>
        <v>251904</v>
      </c>
      <c r="Y613" s="9">
        <v>70</v>
      </c>
      <c r="Z613" s="9">
        <f>Y613*1024</f>
        <v>71680</v>
      </c>
      <c r="AA613" s="9">
        <v>52</v>
      </c>
      <c r="AB613" s="9">
        <f>AA613*256</f>
        <v>13312</v>
      </c>
      <c r="AC613" s="9">
        <f>SUMIFS($B:$B,$L:$L,$C613)</f>
        <v>24498</v>
      </c>
      <c r="AD613" s="9">
        <v>2995969.4323197789</v>
      </c>
      <c r="AE613" s="9"/>
      <c r="AF613" s="9"/>
      <c r="AG613" s="9">
        <f>SUMIFS($B:$B,$N:$N,$C613)</f>
        <v>24498</v>
      </c>
      <c r="AH613" s="9">
        <v>2727802.4688765262</v>
      </c>
      <c r="AI613" s="9"/>
      <c r="AJ613" s="9"/>
      <c r="AK613" s="9"/>
      <c r="AL613" s="9"/>
      <c r="AM613" s="9"/>
      <c r="AN613" s="9"/>
      <c r="AO613" s="9"/>
      <c r="AP613" s="9"/>
      <c r="AQ613" s="15"/>
      <c r="AR613" s="9">
        <v>18</v>
      </c>
      <c r="AS613" s="9">
        <f>AR613*30500</f>
        <v>549000</v>
      </c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>
        <f t="shared" si="18"/>
        <v>10634175.865343805</v>
      </c>
      <c r="BM613" s="9">
        <f t="shared" si="19"/>
        <v>10634200</v>
      </c>
    </row>
    <row r="614" spans="1:65" x14ac:dyDescent="0.3">
      <c r="A614" t="s">
        <v>994</v>
      </c>
      <c r="B614" s="9">
        <v>514</v>
      </c>
      <c r="C614">
        <v>589390</v>
      </c>
      <c r="D614">
        <v>1</v>
      </c>
      <c r="E614">
        <v>0</v>
      </c>
      <c r="F614">
        <v>0</v>
      </c>
      <c r="G614">
        <v>0</v>
      </c>
      <c r="H614">
        <v>0</v>
      </c>
      <c r="I614" t="s">
        <v>111</v>
      </c>
      <c r="J614">
        <v>589608</v>
      </c>
      <c r="K614" t="s">
        <v>995</v>
      </c>
      <c r="L614">
        <v>589250</v>
      </c>
      <c r="M614" t="s">
        <v>113</v>
      </c>
      <c r="N614">
        <v>589250</v>
      </c>
      <c r="O614" t="s">
        <v>113</v>
      </c>
      <c r="P614">
        <v>589250</v>
      </c>
      <c r="Q614" t="s">
        <v>113</v>
      </c>
      <c r="R614" s="9">
        <v>122519.6915825607</v>
      </c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15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>
        <f t="shared" si="18"/>
        <v>122519.6915825607</v>
      </c>
      <c r="BM614" s="9">
        <f t="shared" si="19"/>
        <v>122500</v>
      </c>
    </row>
    <row r="615" spans="1:65" x14ac:dyDescent="0.3">
      <c r="A615" t="s">
        <v>996</v>
      </c>
      <c r="B615" s="9">
        <v>130</v>
      </c>
      <c r="C615">
        <v>513059</v>
      </c>
      <c r="D615">
        <v>1</v>
      </c>
      <c r="E615">
        <v>0</v>
      </c>
      <c r="F615">
        <v>0</v>
      </c>
      <c r="G615">
        <v>0</v>
      </c>
      <c r="H615">
        <v>0</v>
      </c>
      <c r="I615" t="s">
        <v>111</v>
      </c>
      <c r="J615">
        <v>514152</v>
      </c>
      <c r="K615" t="s">
        <v>997</v>
      </c>
      <c r="L615">
        <v>511382</v>
      </c>
      <c r="M615" t="s">
        <v>311</v>
      </c>
      <c r="N615">
        <v>511382</v>
      </c>
      <c r="O615" t="s">
        <v>311</v>
      </c>
      <c r="P615">
        <v>511382</v>
      </c>
      <c r="Q615" t="s">
        <v>311</v>
      </c>
      <c r="R615" s="9">
        <v>71941.662785630979</v>
      </c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15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>
        <f t="shared" si="18"/>
        <v>71941.662785630979</v>
      </c>
      <c r="BM615" s="9">
        <f t="shared" si="19"/>
        <v>71900</v>
      </c>
    </row>
    <row r="616" spans="1:65" x14ac:dyDescent="0.3">
      <c r="A616" t="s">
        <v>998</v>
      </c>
      <c r="B616" s="9">
        <v>1329</v>
      </c>
      <c r="C616">
        <v>589403</v>
      </c>
      <c r="D616">
        <v>1</v>
      </c>
      <c r="E616">
        <v>0</v>
      </c>
      <c r="F616">
        <v>0</v>
      </c>
      <c r="G616">
        <v>0</v>
      </c>
      <c r="H616">
        <v>0</v>
      </c>
      <c r="I616" t="s">
        <v>111</v>
      </c>
      <c r="J616">
        <v>590029</v>
      </c>
      <c r="K616" t="s">
        <v>999</v>
      </c>
      <c r="L616">
        <v>589250</v>
      </c>
      <c r="M616" t="s">
        <v>113</v>
      </c>
      <c r="N616">
        <v>589250</v>
      </c>
      <c r="O616" t="s">
        <v>113</v>
      </c>
      <c r="P616">
        <v>589250</v>
      </c>
      <c r="Q616" t="s">
        <v>113</v>
      </c>
      <c r="R616" s="9">
        <v>311960.59300214809</v>
      </c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15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>
        <f t="shared" si="18"/>
        <v>311960.59300214809</v>
      </c>
      <c r="BM616" s="9">
        <f t="shared" si="19"/>
        <v>312000</v>
      </c>
    </row>
    <row r="617" spans="1:65" x14ac:dyDescent="0.3">
      <c r="A617" t="s">
        <v>1000</v>
      </c>
      <c r="B617" s="9">
        <v>92</v>
      </c>
      <c r="C617">
        <v>529826</v>
      </c>
      <c r="D617">
        <v>1</v>
      </c>
      <c r="E617">
        <v>0</v>
      </c>
      <c r="F617">
        <v>0</v>
      </c>
      <c r="G617">
        <v>0</v>
      </c>
      <c r="H617">
        <v>0</v>
      </c>
      <c r="I617" t="s">
        <v>123</v>
      </c>
      <c r="J617">
        <v>547492</v>
      </c>
      <c r="K617" t="s">
        <v>125</v>
      </c>
      <c r="L617">
        <v>547492</v>
      </c>
      <c r="M617" t="s">
        <v>125</v>
      </c>
      <c r="N617">
        <v>547492</v>
      </c>
      <c r="O617" t="s">
        <v>125</v>
      </c>
      <c r="P617">
        <v>547492</v>
      </c>
      <c r="Q617" t="s">
        <v>125</v>
      </c>
      <c r="R617" s="9">
        <v>71941.662785630979</v>
      </c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15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>
        <f t="shared" si="18"/>
        <v>71941.662785630979</v>
      </c>
      <c r="BM617" s="9">
        <f t="shared" si="19"/>
        <v>71900</v>
      </c>
    </row>
    <row r="618" spans="1:65" x14ac:dyDescent="0.3">
      <c r="A618" t="s">
        <v>1001</v>
      </c>
      <c r="B618" s="9">
        <v>413</v>
      </c>
      <c r="C618">
        <v>586111</v>
      </c>
      <c r="D618">
        <v>1</v>
      </c>
      <c r="E618">
        <v>0</v>
      </c>
      <c r="F618">
        <v>0</v>
      </c>
      <c r="G618">
        <v>0</v>
      </c>
      <c r="H618">
        <v>0</v>
      </c>
      <c r="I618" t="s">
        <v>81</v>
      </c>
      <c r="J618">
        <v>586277</v>
      </c>
      <c r="K618" t="s">
        <v>910</v>
      </c>
      <c r="L618">
        <v>586307</v>
      </c>
      <c r="M618" t="s">
        <v>121</v>
      </c>
      <c r="N618">
        <v>586307</v>
      </c>
      <c r="O618" t="s">
        <v>121</v>
      </c>
      <c r="P618">
        <v>586307</v>
      </c>
      <c r="Q618" t="s">
        <v>121</v>
      </c>
      <c r="R618" s="9">
        <v>98705.085625151027</v>
      </c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15"/>
      <c r="AR618" s="9">
        <v>1</v>
      </c>
      <c r="AS618" s="9">
        <f>AR618*30500</f>
        <v>30500</v>
      </c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>
        <f t="shared" si="18"/>
        <v>129205.08562515103</v>
      </c>
      <c r="BM618" s="9">
        <f t="shared" si="19"/>
        <v>129200</v>
      </c>
    </row>
    <row r="619" spans="1:65" x14ac:dyDescent="0.3">
      <c r="A619" t="s">
        <v>1002</v>
      </c>
      <c r="B619" s="9">
        <v>365</v>
      </c>
      <c r="C619">
        <v>558711</v>
      </c>
      <c r="D619">
        <v>1</v>
      </c>
      <c r="E619">
        <v>0</v>
      </c>
      <c r="F619">
        <v>0</v>
      </c>
      <c r="G619">
        <v>0</v>
      </c>
      <c r="H619">
        <v>0</v>
      </c>
      <c r="I619" t="s">
        <v>151</v>
      </c>
      <c r="J619">
        <v>559211</v>
      </c>
      <c r="K619" t="s">
        <v>222</v>
      </c>
      <c r="L619">
        <v>559211</v>
      </c>
      <c r="M619" t="s">
        <v>222</v>
      </c>
      <c r="N619">
        <v>559211</v>
      </c>
      <c r="O619" t="s">
        <v>222</v>
      </c>
      <c r="P619">
        <v>559300</v>
      </c>
      <c r="Q619" t="s">
        <v>223</v>
      </c>
      <c r="R619" s="9">
        <v>87352.995151618932</v>
      </c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15"/>
      <c r="AR619" s="9">
        <v>1</v>
      </c>
      <c r="AS619" s="9">
        <f>AR619*30500</f>
        <v>30500</v>
      </c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>
        <f t="shared" si="18"/>
        <v>117852.99515161893</v>
      </c>
      <c r="BM619" s="9">
        <f t="shared" si="19"/>
        <v>117900</v>
      </c>
    </row>
    <row r="620" spans="1:65" x14ac:dyDescent="0.3">
      <c r="A620" t="s">
        <v>1003</v>
      </c>
      <c r="B620" s="9">
        <v>379</v>
      </c>
      <c r="C620">
        <v>540072</v>
      </c>
      <c r="D620">
        <v>1</v>
      </c>
      <c r="E620">
        <v>0</v>
      </c>
      <c r="F620">
        <v>0</v>
      </c>
      <c r="G620">
        <v>0</v>
      </c>
      <c r="H620">
        <v>0</v>
      </c>
      <c r="I620" t="s">
        <v>86</v>
      </c>
      <c r="J620">
        <v>540404</v>
      </c>
      <c r="K620" t="s">
        <v>687</v>
      </c>
      <c r="L620">
        <v>540404</v>
      </c>
      <c r="M620" t="s">
        <v>687</v>
      </c>
      <c r="N620">
        <v>539911</v>
      </c>
      <c r="O620" t="s">
        <v>352</v>
      </c>
      <c r="P620">
        <v>539911</v>
      </c>
      <c r="Q620" t="s">
        <v>352</v>
      </c>
      <c r="R620" s="9">
        <v>90666.434675568002</v>
      </c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15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>
        <f t="shared" si="18"/>
        <v>90666.434675568002</v>
      </c>
      <c r="BM620" s="9">
        <f t="shared" si="19"/>
        <v>90700</v>
      </c>
    </row>
    <row r="621" spans="1:65" x14ac:dyDescent="0.3">
      <c r="A621" t="s">
        <v>1004</v>
      </c>
      <c r="B621" s="9">
        <v>61</v>
      </c>
      <c r="C621">
        <v>598976</v>
      </c>
      <c r="D621">
        <v>1</v>
      </c>
      <c r="E621">
        <v>0</v>
      </c>
      <c r="F621">
        <v>0</v>
      </c>
      <c r="G621">
        <v>0</v>
      </c>
      <c r="H621">
        <v>0</v>
      </c>
      <c r="I621" t="s">
        <v>83</v>
      </c>
      <c r="J621">
        <v>545201</v>
      </c>
      <c r="K621" t="s">
        <v>230</v>
      </c>
      <c r="L621">
        <v>545201</v>
      </c>
      <c r="M621" t="s">
        <v>230</v>
      </c>
      <c r="N621">
        <v>545201</v>
      </c>
      <c r="O621" t="s">
        <v>230</v>
      </c>
      <c r="P621">
        <v>545201</v>
      </c>
      <c r="Q621" t="s">
        <v>230</v>
      </c>
      <c r="R621" s="9">
        <v>71941.662785630979</v>
      </c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15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>
        <f t="shared" si="18"/>
        <v>71941.662785630979</v>
      </c>
      <c r="BM621" s="9">
        <f t="shared" si="19"/>
        <v>71900</v>
      </c>
    </row>
    <row r="622" spans="1:65" x14ac:dyDescent="0.3">
      <c r="A622" t="s">
        <v>1005</v>
      </c>
      <c r="B622" s="9">
        <v>186</v>
      </c>
      <c r="C622">
        <v>579998</v>
      </c>
      <c r="D622">
        <v>1</v>
      </c>
      <c r="E622">
        <v>0</v>
      </c>
      <c r="F622">
        <v>0</v>
      </c>
      <c r="G622">
        <v>0</v>
      </c>
      <c r="H622">
        <v>0</v>
      </c>
      <c r="I622" t="s">
        <v>96</v>
      </c>
      <c r="J622">
        <v>581178</v>
      </c>
      <c r="K622" t="s">
        <v>1006</v>
      </c>
      <c r="L622">
        <v>581178</v>
      </c>
      <c r="M622" t="s">
        <v>1006</v>
      </c>
      <c r="N622">
        <v>580511</v>
      </c>
      <c r="O622" t="s">
        <v>97</v>
      </c>
      <c r="P622">
        <v>580511</v>
      </c>
      <c r="Q622" t="s">
        <v>97</v>
      </c>
      <c r="R622" s="9">
        <v>71941.662785630979</v>
      </c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15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>
        <f t="shared" si="18"/>
        <v>71941.662785630979</v>
      </c>
      <c r="BM622" s="9">
        <f t="shared" si="19"/>
        <v>71900</v>
      </c>
    </row>
    <row r="623" spans="1:65" x14ac:dyDescent="0.3">
      <c r="A623" t="s">
        <v>1007</v>
      </c>
      <c r="B623" s="9">
        <v>1192</v>
      </c>
      <c r="C623">
        <v>574856</v>
      </c>
      <c r="D623">
        <v>1</v>
      </c>
      <c r="E623">
        <v>0</v>
      </c>
      <c r="F623">
        <v>0</v>
      </c>
      <c r="G623">
        <v>0</v>
      </c>
      <c r="H623">
        <v>0</v>
      </c>
      <c r="I623" t="s">
        <v>96</v>
      </c>
      <c r="J623">
        <v>555134</v>
      </c>
      <c r="K623" t="s">
        <v>187</v>
      </c>
      <c r="L623">
        <v>555134</v>
      </c>
      <c r="M623" t="s">
        <v>187</v>
      </c>
      <c r="N623">
        <v>555134</v>
      </c>
      <c r="O623" t="s">
        <v>187</v>
      </c>
      <c r="P623">
        <v>555134</v>
      </c>
      <c r="Q623" t="s">
        <v>187</v>
      </c>
      <c r="R623" s="9">
        <v>280400.3587384416</v>
      </c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15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>
        <f t="shared" si="18"/>
        <v>280400.3587384416</v>
      </c>
      <c r="BM623" s="9">
        <f t="shared" si="19"/>
        <v>280400</v>
      </c>
    </row>
    <row r="624" spans="1:65" x14ac:dyDescent="0.3">
      <c r="A624" t="s">
        <v>1008</v>
      </c>
      <c r="B624" s="9">
        <v>472</v>
      </c>
      <c r="C624">
        <v>574864</v>
      </c>
      <c r="D624">
        <v>1</v>
      </c>
      <c r="E624">
        <v>0</v>
      </c>
      <c r="F624">
        <v>0</v>
      </c>
      <c r="G624">
        <v>0</v>
      </c>
      <c r="H624">
        <v>0</v>
      </c>
      <c r="I624" t="s">
        <v>96</v>
      </c>
      <c r="J624">
        <v>555134</v>
      </c>
      <c r="K624" t="s">
        <v>187</v>
      </c>
      <c r="L624">
        <v>555134</v>
      </c>
      <c r="M624" t="s">
        <v>187</v>
      </c>
      <c r="N624">
        <v>555134</v>
      </c>
      <c r="O624" t="s">
        <v>187</v>
      </c>
      <c r="P624">
        <v>555134</v>
      </c>
      <c r="Q624" t="s">
        <v>187</v>
      </c>
      <c r="R624" s="9">
        <v>112627.95178460301</v>
      </c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15"/>
      <c r="AR624" s="9">
        <v>1</v>
      </c>
      <c r="AS624" s="9">
        <f>AR624*30500</f>
        <v>30500</v>
      </c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>
        <f t="shared" si="18"/>
        <v>143127.95178460301</v>
      </c>
      <c r="BM624" s="9">
        <f t="shared" si="19"/>
        <v>143100</v>
      </c>
    </row>
    <row r="625" spans="1:65" x14ac:dyDescent="0.3">
      <c r="A625" t="s">
        <v>1009</v>
      </c>
      <c r="B625" s="9">
        <v>211</v>
      </c>
      <c r="C625">
        <v>550949</v>
      </c>
      <c r="D625">
        <v>1</v>
      </c>
      <c r="E625">
        <v>0</v>
      </c>
      <c r="F625">
        <v>0</v>
      </c>
      <c r="G625">
        <v>0</v>
      </c>
      <c r="H625">
        <v>0</v>
      </c>
      <c r="I625" t="s">
        <v>83</v>
      </c>
      <c r="J625">
        <v>551970</v>
      </c>
      <c r="K625" t="s">
        <v>1010</v>
      </c>
      <c r="L625">
        <v>551970</v>
      </c>
      <c r="M625" t="s">
        <v>1010</v>
      </c>
      <c r="N625">
        <v>551970</v>
      </c>
      <c r="O625" t="s">
        <v>1010</v>
      </c>
      <c r="P625">
        <v>550787</v>
      </c>
      <c r="Q625" t="s">
        <v>908</v>
      </c>
      <c r="R625" s="9">
        <v>71941.662785630979</v>
      </c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15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>
        <f t="shared" si="18"/>
        <v>71941.662785630979</v>
      </c>
      <c r="BM625" s="9">
        <f t="shared" si="19"/>
        <v>71900</v>
      </c>
    </row>
    <row r="626" spans="1:65" x14ac:dyDescent="0.3">
      <c r="A626" t="s">
        <v>1011</v>
      </c>
      <c r="B626" s="9">
        <v>304</v>
      </c>
      <c r="C626">
        <v>530581</v>
      </c>
      <c r="D626">
        <v>1</v>
      </c>
      <c r="E626">
        <v>0</v>
      </c>
      <c r="F626">
        <v>0</v>
      </c>
      <c r="G626">
        <v>0</v>
      </c>
      <c r="H626">
        <v>0</v>
      </c>
      <c r="I626" t="s">
        <v>131</v>
      </c>
      <c r="J626">
        <v>566985</v>
      </c>
      <c r="K626" t="s">
        <v>423</v>
      </c>
      <c r="L626">
        <v>566985</v>
      </c>
      <c r="M626" t="s">
        <v>423</v>
      </c>
      <c r="N626">
        <v>566985</v>
      </c>
      <c r="O626" t="s">
        <v>423</v>
      </c>
      <c r="P626">
        <v>566985</v>
      </c>
      <c r="Q626" t="s">
        <v>423</v>
      </c>
      <c r="R626" s="9">
        <v>72891.411664068946</v>
      </c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15"/>
      <c r="AR626" s="9">
        <v>1</v>
      </c>
      <c r="AS626" s="9">
        <f>AR626*30500</f>
        <v>30500</v>
      </c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>
        <f t="shared" si="18"/>
        <v>103391.41166406895</v>
      </c>
      <c r="BM626" s="9">
        <f t="shared" si="19"/>
        <v>103400</v>
      </c>
    </row>
    <row r="627" spans="1:65" x14ac:dyDescent="0.3">
      <c r="A627" s="3" t="s">
        <v>1012</v>
      </c>
      <c r="B627" s="9">
        <v>3133</v>
      </c>
      <c r="C627">
        <v>529516</v>
      </c>
      <c r="D627">
        <v>1</v>
      </c>
      <c r="E627">
        <v>1</v>
      </c>
      <c r="F627">
        <v>1</v>
      </c>
      <c r="G627">
        <v>0</v>
      </c>
      <c r="H627">
        <v>0</v>
      </c>
      <c r="I627" t="s">
        <v>86</v>
      </c>
      <c r="J627">
        <v>529516</v>
      </c>
      <c r="K627" t="s">
        <v>1012</v>
      </c>
      <c r="L627">
        <v>529516</v>
      </c>
      <c r="M627" t="s">
        <v>1012</v>
      </c>
      <c r="N627">
        <v>529303</v>
      </c>
      <c r="O627" t="s">
        <v>301</v>
      </c>
      <c r="P627">
        <v>529303</v>
      </c>
      <c r="Q627" t="s">
        <v>301</v>
      </c>
      <c r="R627" s="9">
        <v>719888.27525558509</v>
      </c>
      <c r="S627" s="9">
        <f>SUMIFS($B:$B,$J:$J,$C627)</f>
        <v>9560</v>
      </c>
      <c r="T627" s="9">
        <v>517621.29405484878</v>
      </c>
      <c r="U627" s="9">
        <v>1</v>
      </c>
      <c r="V627" s="9">
        <f>U627*768</f>
        <v>768</v>
      </c>
      <c r="W627" s="9">
        <v>23</v>
      </c>
      <c r="X627" s="9">
        <f>W627*3072</f>
        <v>70656</v>
      </c>
      <c r="Y627" s="9">
        <v>321</v>
      </c>
      <c r="Z627" s="9">
        <f>Y627*1024</f>
        <v>328704</v>
      </c>
      <c r="AA627" s="9">
        <v>4</v>
      </c>
      <c r="AB627" s="9">
        <f>AA627*256</f>
        <v>1024</v>
      </c>
      <c r="AC627" s="9">
        <f>SUMIFS($B:$B,$L:$L,$C627)</f>
        <v>3133</v>
      </c>
      <c r="AD627" s="9">
        <v>392958.19874565525</v>
      </c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15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>
        <f t="shared" si="18"/>
        <v>2031619.7680560891</v>
      </c>
      <c r="BM627" s="9">
        <f t="shared" si="19"/>
        <v>2031600</v>
      </c>
    </row>
    <row r="628" spans="1:65" x14ac:dyDescent="0.3">
      <c r="A628" t="s">
        <v>1013</v>
      </c>
      <c r="B628" s="9">
        <v>103</v>
      </c>
      <c r="C628">
        <v>593885</v>
      </c>
      <c r="D628">
        <v>1</v>
      </c>
      <c r="E628">
        <v>0</v>
      </c>
      <c r="F628">
        <v>0</v>
      </c>
      <c r="G628">
        <v>0</v>
      </c>
      <c r="H628">
        <v>0</v>
      </c>
      <c r="I628" t="s">
        <v>81</v>
      </c>
      <c r="J628">
        <v>594482</v>
      </c>
      <c r="K628" t="s">
        <v>526</v>
      </c>
      <c r="L628">
        <v>595071</v>
      </c>
      <c r="M628" t="s">
        <v>250</v>
      </c>
      <c r="N628">
        <v>594482</v>
      </c>
      <c r="O628" t="s">
        <v>526</v>
      </c>
      <c r="P628">
        <v>594482</v>
      </c>
      <c r="Q628" t="s">
        <v>526</v>
      </c>
      <c r="R628" s="9">
        <v>71941.662785630979</v>
      </c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15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>
        <f t="shared" si="18"/>
        <v>71941.662785630979</v>
      </c>
      <c r="BM628" s="9">
        <f t="shared" si="19"/>
        <v>71900</v>
      </c>
    </row>
    <row r="629" spans="1:65" x14ac:dyDescent="0.3">
      <c r="A629" t="s">
        <v>1014</v>
      </c>
      <c r="B629" s="9">
        <v>417</v>
      </c>
      <c r="C629">
        <v>579106</v>
      </c>
      <c r="D629">
        <v>1</v>
      </c>
      <c r="E629">
        <v>0</v>
      </c>
      <c r="F629">
        <v>0</v>
      </c>
      <c r="G629">
        <v>0</v>
      </c>
      <c r="H629">
        <v>0</v>
      </c>
      <c r="I629" t="s">
        <v>90</v>
      </c>
      <c r="J629">
        <v>579297</v>
      </c>
      <c r="K629" t="s">
        <v>1015</v>
      </c>
      <c r="L629">
        <v>579297</v>
      </c>
      <c r="M629" t="s">
        <v>1015</v>
      </c>
      <c r="N629">
        <v>579297</v>
      </c>
      <c r="O629" t="s">
        <v>1015</v>
      </c>
      <c r="P629">
        <v>579858</v>
      </c>
      <c r="Q629" t="s">
        <v>1016</v>
      </c>
      <c r="R629" s="9">
        <v>99650.056491788084</v>
      </c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15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>
        <f t="shared" si="18"/>
        <v>99650.056491788084</v>
      </c>
      <c r="BM629" s="9">
        <f t="shared" si="19"/>
        <v>99700</v>
      </c>
    </row>
    <row r="630" spans="1:65" x14ac:dyDescent="0.3">
      <c r="A630" t="s">
        <v>1014</v>
      </c>
      <c r="B630" s="9">
        <v>262</v>
      </c>
      <c r="C630">
        <v>553514</v>
      </c>
      <c r="D630">
        <v>1</v>
      </c>
      <c r="E630">
        <v>0</v>
      </c>
      <c r="F630">
        <v>0</v>
      </c>
      <c r="G630">
        <v>0</v>
      </c>
      <c r="H630">
        <v>0</v>
      </c>
      <c r="I630" t="s">
        <v>151</v>
      </c>
      <c r="J630">
        <v>554294</v>
      </c>
      <c r="K630" t="s">
        <v>1017</v>
      </c>
      <c r="L630">
        <v>554294</v>
      </c>
      <c r="M630" t="s">
        <v>1017</v>
      </c>
      <c r="N630">
        <v>554294</v>
      </c>
      <c r="O630" t="s">
        <v>1017</v>
      </c>
      <c r="P630">
        <v>553671</v>
      </c>
      <c r="Q630" t="s">
        <v>454</v>
      </c>
      <c r="R630" s="9">
        <v>71941.662785630979</v>
      </c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15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>
        <f t="shared" si="18"/>
        <v>71941.662785630979</v>
      </c>
      <c r="BM630" s="9">
        <f t="shared" si="19"/>
        <v>71900</v>
      </c>
    </row>
    <row r="631" spans="1:65" x14ac:dyDescent="0.3">
      <c r="A631" t="s">
        <v>1018</v>
      </c>
      <c r="B631" s="9">
        <v>1085</v>
      </c>
      <c r="C631">
        <v>576191</v>
      </c>
      <c r="D631">
        <v>1</v>
      </c>
      <c r="E631">
        <v>0</v>
      </c>
      <c r="F631">
        <v>0</v>
      </c>
      <c r="G631">
        <v>0</v>
      </c>
      <c r="H631">
        <v>0</v>
      </c>
      <c r="I631" t="s">
        <v>90</v>
      </c>
      <c r="J631">
        <v>576131</v>
      </c>
      <c r="K631" t="s">
        <v>572</v>
      </c>
      <c r="L631">
        <v>576859</v>
      </c>
      <c r="M631" t="s">
        <v>99</v>
      </c>
      <c r="N631">
        <v>576859</v>
      </c>
      <c r="O631" t="s">
        <v>99</v>
      </c>
      <c r="P631">
        <v>576361</v>
      </c>
      <c r="Q631" t="s">
        <v>100</v>
      </c>
      <c r="R631" s="9">
        <v>255679.39435026981</v>
      </c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15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>
        <f t="shared" si="18"/>
        <v>255679.39435026981</v>
      </c>
      <c r="BM631" s="9">
        <f t="shared" si="19"/>
        <v>255700</v>
      </c>
    </row>
    <row r="632" spans="1:65" x14ac:dyDescent="0.3">
      <c r="A632" t="s">
        <v>1019</v>
      </c>
      <c r="B632" s="9">
        <v>389</v>
      </c>
      <c r="C632">
        <v>569950</v>
      </c>
      <c r="D632">
        <v>1</v>
      </c>
      <c r="E632">
        <v>0</v>
      </c>
      <c r="F632">
        <v>0</v>
      </c>
      <c r="G632">
        <v>0</v>
      </c>
      <c r="H632">
        <v>0</v>
      </c>
      <c r="I632" t="s">
        <v>94</v>
      </c>
      <c r="J632">
        <v>511021</v>
      </c>
      <c r="K632" t="s">
        <v>772</v>
      </c>
      <c r="L632">
        <v>511021</v>
      </c>
      <c r="M632" t="s">
        <v>772</v>
      </c>
      <c r="N632">
        <v>511021</v>
      </c>
      <c r="O632" t="s">
        <v>772</v>
      </c>
      <c r="P632">
        <v>511021</v>
      </c>
      <c r="Q632" t="s">
        <v>772</v>
      </c>
      <c r="R632" s="9">
        <v>93031.947159956238</v>
      </c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15"/>
      <c r="AR632" s="9">
        <v>1</v>
      </c>
      <c r="AS632" s="9">
        <f>AR632*30500</f>
        <v>30500</v>
      </c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>
        <f t="shared" si="18"/>
        <v>123531.94715995624</v>
      </c>
      <c r="BM632" s="9">
        <f t="shared" si="19"/>
        <v>123500</v>
      </c>
    </row>
    <row r="633" spans="1:65" x14ac:dyDescent="0.3">
      <c r="A633" t="s">
        <v>1020</v>
      </c>
      <c r="B633" s="9">
        <v>308</v>
      </c>
      <c r="C633">
        <v>595438</v>
      </c>
      <c r="D633">
        <v>1</v>
      </c>
      <c r="E633">
        <v>0</v>
      </c>
      <c r="F633">
        <v>0</v>
      </c>
      <c r="G633">
        <v>0</v>
      </c>
      <c r="H633">
        <v>0</v>
      </c>
      <c r="I633" t="s">
        <v>123</v>
      </c>
      <c r="J633">
        <v>596116</v>
      </c>
      <c r="K633" t="s">
        <v>452</v>
      </c>
      <c r="L633">
        <v>597007</v>
      </c>
      <c r="M633" t="s">
        <v>172</v>
      </c>
      <c r="N633">
        <v>597007</v>
      </c>
      <c r="O633" t="s">
        <v>172</v>
      </c>
      <c r="P633">
        <v>597007</v>
      </c>
      <c r="Q633" t="s">
        <v>172</v>
      </c>
      <c r="R633" s="9">
        <v>73840.976654356375</v>
      </c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15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>
        <f t="shared" si="18"/>
        <v>73840.976654356375</v>
      </c>
      <c r="BM633" s="9">
        <f t="shared" si="19"/>
        <v>73800</v>
      </c>
    </row>
    <row r="634" spans="1:65" x14ac:dyDescent="0.3">
      <c r="A634" s="3" t="s">
        <v>619</v>
      </c>
      <c r="B634" s="9">
        <v>2110</v>
      </c>
      <c r="C634">
        <v>581496</v>
      </c>
      <c r="D634">
        <v>1</v>
      </c>
      <c r="E634">
        <v>1</v>
      </c>
      <c r="F634">
        <v>1</v>
      </c>
      <c r="G634">
        <v>0</v>
      </c>
      <c r="H634">
        <v>0</v>
      </c>
      <c r="I634" t="s">
        <v>81</v>
      </c>
      <c r="J634">
        <v>581496</v>
      </c>
      <c r="K634" t="s">
        <v>619</v>
      </c>
      <c r="L634">
        <v>581496</v>
      </c>
      <c r="M634" t="s">
        <v>619</v>
      </c>
      <c r="N634">
        <v>581283</v>
      </c>
      <c r="O634" t="s">
        <v>82</v>
      </c>
      <c r="P634">
        <v>581283</v>
      </c>
      <c r="Q634" t="s">
        <v>82</v>
      </c>
      <c r="R634" s="9">
        <v>490151.41702694242</v>
      </c>
      <c r="S634" s="9">
        <f>SUMIFS($B:$B,$J:$J,$C634)</f>
        <v>3424</v>
      </c>
      <c r="T634" s="9">
        <v>186096.97744109409</v>
      </c>
      <c r="U634" s="9">
        <v>1</v>
      </c>
      <c r="V634" s="9">
        <f>U634*768</f>
        <v>768</v>
      </c>
      <c r="W634" s="9">
        <v>38</v>
      </c>
      <c r="X634" s="9">
        <f>W634*3072</f>
        <v>116736</v>
      </c>
      <c r="Y634" s="9">
        <v>48</v>
      </c>
      <c r="Z634" s="9">
        <f>Y634*1024</f>
        <v>49152</v>
      </c>
      <c r="AA634" s="9">
        <v>6</v>
      </c>
      <c r="AB634" s="9">
        <f>AA634*256</f>
        <v>1536</v>
      </c>
      <c r="AC634" s="9">
        <f>SUMIFS($B:$B,$L:$L,$C634)</f>
        <v>4596</v>
      </c>
      <c r="AD634" s="9">
        <v>574725.83149252611</v>
      </c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15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>
        <f t="shared" si="18"/>
        <v>1419166.2259605625</v>
      </c>
      <c r="BM634" s="9">
        <f t="shared" si="19"/>
        <v>1419200</v>
      </c>
    </row>
    <row r="635" spans="1:65" x14ac:dyDescent="0.3">
      <c r="A635" t="s">
        <v>1021</v>
      </c>
      <c r="B635" s="9">
        <v>710</v>
      </c>
      <c r="C635">
        <v>572896</v>
      </c>
      <c r="D635">
        <v>1</v>
      </c>
      <c r="E635">
        <v>0</v>
      </c>
      <c r="F635">
        <v>0</v>
      </c>
      <c r="G635">
        <v>0</v>
      </c>
      <c r="H635">
        <v>0</v>
      </c>
      <c r="I635" t="s">
        <v>96</v>
      </c>
      <c r="J635">
        <v>555134</v>
      </c>
      <c r="K635" t="s">
        <v>187</v>
      </c>
      <c r="L635">
        <v>574767</v>
      </c>
      <c r="M635" t="s">
        <v>853</v>
      </c>
      <c r="N635">
        <v>574767</v>
      </c>
      <c r="O635" t="s">
        <v>853</v>
      </c>
      <c r="P635">
        <v>555134</v>
      </c>
      <c r="Q635" t="s">
        <v>187</v>
      </c>
      <c r="R635" s="9">
        <v>168487.63424445689</v>
      </c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15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>
        <f t="shared" si="18"/>
        <v>168487.63424445689</v>
      </c>
      <c r="BM635" s="9">
        <f t="shared" si="19"/>
        <v>168500</v>
      </c>
    </row>
    <row r="636" spans="1:65" x14ac:dyDescent="0.3">
      <c r="A636" t="s">
        <v>1022</v>
      </c>
      <c r="B636" s="9">
        <v>856</v>
      </c>
      <c r="C636">
        <v>545457</v>
      </c>
      <c r="D636">
        <v>1</v>
      </c>
      <c r="E636">
        <v>0</v>
      </c>
      <c r="F636">
        <v>0</v>
      </c>
      <c r="G636">
        <v>0</v>
      </c>
      <c r="H636">
        <v>0</v>
      </c>
      <c r="I636" t="s">
        <v>83</v>
      </c>
      <c r="J636">
        <v>545511</v>
      </c>
      <c r="K636" t="s">
        <v>1023</v>
      </c>
      <c r="L636">
        <v>545511</v>
      </c>
      <c r="M636" t="s">
        <v>1023</v>
      </c>
      <c r="N636">
        <v>545511</v>
      </c>
      <c r="O636" t="s">
        <v>1023</v>
      </c>
      <c r="P636">
        <v>545392</v>
      </c>
      <c r="Q636" t="s">
        <v>488</v>
      </c>
      <c r="R636" s="9">
        <v>202543.26221791809</v>
      </c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15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>
        <f t="shared" si="18"/>
        <v>202543.26221791809</v>
      </c>
      <c r="BM636" s="9">
        <f t="shared" si="19"/>
        <v>202500</v>
      </c>
    </row>
    <row r="637" spans="1:65" x14ac:dyDescent="0.3">
      <c r="A637" t="s">
        <v>1024</v>
      </c>
      <c r="B637" s="9">
        <v>539</v>
      </c>
      <c r="C637">
        <v>533491</v>
      </c>
      <c r="D637">
        <v>1</v>
      </c>
      <c r="E637">
        <v>0</v>
      </c>
      <c r="F637">
        <v>0</v>
      </c>
      <c r="G637">
        <v>0</v>
      </c>
      <c r="H637">
        <v>0</v>
      </c>
      <c r="I637" t="s">
        <v>111</v>
      </c>
      <c r="J637">
        <v>541575</v>
      </c>
      <c r="K637" t="s">
        <v>1025</v>
      </c>
      <c r="L637">
        <v>536148</v>
      </c>
      <c r="M637" t="s">
        <v>320</v>
      </c>
      <c r="N637">
        <v>536148</v>
      </c>
      <c r="O637" t="s">
        <v>320</v>
      </c>
      <c r="P637">
        <v>536385</v>
      </c>
      <c r="Q637" t="s">
        <v>270</v>
      </c>
      <c r="R637" s="9">
        <v>128400.2993942742</v>
      </c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15"/>
      <c r="AR637" s="9">
        <v>2</v>
      </c>
      <c r="AS637" s="9">
        <f>AR637*30500</f>
        <v>61000</v>
      </c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>
        <f t="shared" si="18"/>
        <v>189400.29939427419</v>
      </c>
      <c r="BM637" s="9">
        <f t="shared" si="19"/>
        <v>189400</v>
      </c>
    </row>
    <row r="638" spans="1:65" x14ac:dyDescent="0.3">
      <c r="A638" t="s">
        <v>1026</v>
      </c>
      <c r="B638" s="9">
        <v>308</v>
      </c>
      <c r="C638">
        <v>538019</v>
      </c>
      <c r="D638">
        <v>1</v>
      </c>
      <c r="E638">
        <v>0</v>
      </c>
      <c r="F638">
        <v>0</v>
      </c>
      <c r="G638">
        <v>0</v>
      </c>
      <c r="H638">
        <v>0</v>
      </c>
      <c r="I638" t="s">
        <v>77</v>
      </c>
      <c r="J638">
        <v>555380</v>
      </c>
      <c r="K638" t="s">
        <v>1027</v>
      </c>
      <c r="L638">
        <v>555380</v>
      </c>
      <c r="M638" t="s">
        <v>1027</v>
      </c>
      <c r="N638">
        <v>555380</v>
      </c>
      <c r="O638" t="s">
        <v>1027</v>
      </c>
      <c r="P638">
        <v>554961</v>
      </c>
      <c r="Q638" t="s">
        <v>117</v>
      </c>
      <c r="R638" s="9">
        <v>73840.976654356375</v>
      </c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15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>
        <f t="shared" si="18"/>
        <v>73840.976654356375</v>
      </c>
      <c r="BM638" s="9">
        <f t="shared" si="19"/>
        <v>73800</v>
      </c>
    </row>
    <row r="639" spans="1:65" x14ac:dyDescent="0.3">
      <c r="A639" t="s">
        <v>1028</v>
      </c>
      <c r="B639" s="9">
        <v>472</v>
      </c>
      <c r="C639">
        <v>573957</v>
      </c>
      <c r="D639">
        <v>1</v>
      </c>
      <c r="E639">
        <v>0</v>
      </c>
      <c r="F639">
        <v>0</v>
      </c>
      <c r="G639">
        <v>0</v>
      </c>
      <c r="H639">
        <v>0</v>
      </c>
      <c r="I639" t="s">
        <v>90</v>
      </c>
      <c r="J639">
        <v>573892</v>
      </c>
      <c r="K639" t="s">
        <v>504</v>
      </c>
      <c r="L639">
        <v>574279</v>
      </c>
      <c r="M639" t="s">
        <v>508</v>
      </c>
      <c r="N639">
        <v>574279</v>
      </c>
      <c r="O639" t="s">
        <v>508</v>
      </c>
      <c r="P639">
        <v>574279</v>
      </c>
      <c r="Q639" t="s">
        <v>508</v>
      </c>
      <c r="R639" s="9">
        <v>112627.95178460301</v>
      </c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15"/>
      <c r="AR639" s="9">
        <v>1</v>
      </c>
      <c r="AS639" s="9">
        <f>AR639*30500</f>
        <v>30500</v>
      </c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>
        <f t="shared" si="18"/>
        <v>143127.95178460301</v>
      </c>
      <c r="BM639" s="9">
        <f t="shared" si="19"/>
        <v>143100</v>
      </c>
    </row>
    <row r="640" spans="1:65" x14ac:dyDescent="0.3">
      <c r="A640" t="s">
        <v>1028</v>
      </c>
      <c r="B640" s="9">
        <v>1335</v>
      </c>
      <c r="C640">
        <v>542628</v>
      </c>
      <c r="D640">
        <v>1</v>
      </c>
      <c r="E640">
        <v>0</v>
      </c>
      <c r="F640">
        <v>0</v>
      </c>
      <c r="G640">
        <v>0</v>
      </c>
      <c r="H640">
        <v>0</v>
      </c>
      <c r="I640" t="s">
        <v>131</v>
      </c>
      <c r="J640">
        <v>565971</v>
      </c>
      <c r="K640" t="s">
        <v>459</v>
      </c>
      <c r="L640">
        <v>565971</v>
      </c>
      <c r="M640" t="s">
        <v>459</v>
      </c>
      <c r="N640">
        <v>565971</v>
      </c>
      <c r="O640" t="s">
        <v>459</v>
      </c>
      <c r="P640">
        <v>565971</v>
      </c>
      <c r="Q640" t="s">
        <v>459</v>
      </c>
      <c r="R640" s="9">
        <v>313340.52233384491</v>
      </c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15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>
        <f t="shared" si="18"/>
        <v>313340.52233384491</v>
      </c>
      <c r="BM640" s="9">
        <f t="shared" si="19"/>
        <v>313300</v>
      </c>
    </row>
    <row r="641" spans="1:65" x14ac:dyDescent="0.3">
      <c r="A641" t="s">
        <v>1029</v>
      </c>
      <c r="B641" s="9">
        <v>374</v>
      </c>
      <c r="C641">
        <v>533254</v>
      </c>
      <c r="D641">
        <v>1</v>
      </c>
      <c r="E641">
        <v>0</v>
      </c>
      <c r="F641">
        <v>0</v>
      </c>
      <c r="G641">
        <v>0</v>
      </c>
      <c r="H641">
        <v>0</v>
      </c>
      <c r="I641" t="s">
        <v>86</v>
      </c>
      <c r="J641">
        <v>538728</v>
      </c>
      <c r="K641" t="s">
        <v>141</v>
      </c>
      <c r="L641">
        <v>533416</v>
      </c>
      <c r="M641" t="s">
        <v>1030</v>
      </c>
      <c r="N641">
        <v>533416</v>
      </c>
      <c r="O641" t="s">
        <v>1030</v>
      </c>
      <c r="P641">
        <v>538728</v>
      </c>
      <c r="Q641" t="s">
        <v>141</v>
      </c>
      <c r="R641" s="9">
        <v>89483.295669922649</v>
      </c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15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>
        <f t="shared" si="18"/>
        <v>89483.295669922649</v>
      </c>
      <c r="BM641" s="9">
        <f t="shared" si="19"/>
        <v>89500</v>
      </c>
    </row>
    <row r="642" spans="1:65" x14ac:dyDescent="0.3">
      <c r="A642" t="s">
        <v>1031</v>
      </c>
      <c r="B642" s="9">
        <v>239</v>
      </c>
      <c r="C642">
        <v>546852</v>
      </c>
      <c r="D642">
        <v>1</v>
      </c>
      <c r="E642">
        <v>0</v>
      </c>
      <c r="F642">
        <v>0</v>
      </c>
      <c r="G642">
        <v>0</v>
      </c>
      <c r="H642">
        <v>0</v>
      </c>
      <c r="I642" t="s">
        <v>131</v>
      </c>
      <c r="J642">
        <v>565555</v>
      </c>
      <c r="K642" t="s">
        <v>253</v>
      </c>
      <c r="L642">
        <v>565555</v>
      </c>
      <c r="M642" t="s">
        <v>253</v>
      </c>
      <c r="N642">
        <v>565555</v>
      </c>
      <c r="O642" t="s">
        <v>253</v>
      </c>
      <c r="P642">
        <v>565555</v>
      </c>
      <c r="Q642" t="s">
        <v>253</v>
      </c>
      <c r="R642" s="9">
        <v>71941.662785630979</v>
      </c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15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>
        <f t="shared" si="18"/>
        <v>71941.662785630979</v>
      </c>
      <c r="BM642" s="9">
        <f t="shared" si="19"/>
        <v>71900</v>
      </c>
    </row>
    <row r="643" spans="1:65" x14ac:dyDescent="0.3">
      <c r="A643" t="s">
        <v>1032</v>
      </c>
      <c r="B643" s="9">
        <v>125</v>
      </c>
      <c r="C643">
        <v>587001</v>
      </c>
      <c r="D643">
        <v>1</v>
      </c>
      <c r="E643">
        <v>0</v>
      </c>
      <c r="F643">
        <v>0</v>
      </c>
      <c r="G643">
        <v>0</v>
      </c>
      <c r="H643">
        <v>0</v>
      </c>
      <c r="I643" t="s">
        <v>123</v>
      </c>
      <c r="J643">
        <v>588024</v>
      </c>
      <c r="K643" t="s">
        <v>507</v>
      </c>
      <c r="L643">
        <v>588024</v>
      </c>
      <c r="M643" t="s">
        <v>507</v>
      </c>
      <c r="N643">
        <v>588024</v>
      </c>
      <c r="O643" t="s">
        <v>507</v>
      </c>
      <c r="P643">
        <v>588024</v>
      </c>
      <c r="Q643" t="s">
        <v>507</v>
      </c>
      <c r="R643" s="9">
        <v>71941.662785630979</v>
      </c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15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>
        <f t="shared" si="18"/>
        <v>71941.662785630979</v>
      </c>
      <c r="BM643" s="9">
        <f t="shared" si="19"/>
        <v>71900</v>
      </c>
    </row>
    <row r="644" spans="1:65" x14ac:dyDescent="0.3">
      <c r="A644" t="s">
        <v>1033</v>
      </c>
      <c r="B644" s="9">
        <v>375</v>
      </c>
      <c r="C644">
        <v>553531</v>
      </c>
      <c r="D644">
        <v>1</v>
      </c>
      <c r="E644">
        <v>0</v>
      </c>
      <c r="F644">
        <v>0</v>
      </c>
      <c r="G644">
        <v>0</v>
      </c>
      <c r="H644">
        <v>0</v>
      </c>
      <c r="I644" t="s">
        <v>151</v>
      </c>
      <c r="J644">
        <v>555771</v>
      </c>
      <c r="K644" t="s">
        <v>247</v>
      </c>
      <c r="L644">
        <v>553786</v>
      </c>
      <c r="M644" t="s">
        <v>706</v>
      </c>
      <c r="N644">
        <v>555771</v>
      </c>
      <c r="O644" t="s">
        <v>247</v>
      </c>
      <c r="P644">
        <v>555771</v>
      </c>
      <c r="Q644" t="s">
        <v>247</v>
      </c>
      <c r="R644" s="9">
        <v>89719.944018305061</v>
      </c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15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>
        <f t="shared" ref="BL644:BL707" si="20">SUMIF(R644:R644,"&lt;&gt;")+SUMIF(T644:T644,"&lt;&gt;")+SUMIF(V644:V644,"&lt;&gt;")+SUMIF(X644:X644,"&lt;&gt;")+SUMIF(Z644:Z644,"&lt;&gt;")+SUMIF(AB644:AB644,"&lt;&gt;")+SUMIF(AD644:AD644,"&lt;&gt;")+SUMIF(AF644:AF644,"&lt;&gt;")+SUMIF(AH644:AH644,"&lt;&gt;")+SUMIF(AJ644:AJ644,"&lt;&gt;")+SUMIF(AK644:AK644,"&lt;&gt;")+SUMIF(AM644:AM644,"&lt;&gt;")+SUMIF(AO644:AO644,"&lt;&gt;")+SUMIF(AQ644:AQ644,"&lt;&gt;")+SUMIF(AS644:AS644,"&lt;&gt;")+SUMIF(AU644:AU644,"&lt;&gt;")+SUMIF(AW644:AW644,"&lt;&gt;")+SUMIF(AY644:AY644,"&lt;&gt;")+SUMIF(BA644:BA644,"&lt;&gt;")+SUMIF(BC644:BC644,"&lt;&gt;")+SUMIF(BE644:BE644,"&lt;&gt;")+SUMIF(BG644:BG644,"&lt;&gt;")+SUMIF(BI644:BI644,"&lt;&gt;")+SUMIF(BK644:BK644,"&lt;&gt;")</f>
        <v>89719.944018305061</v>
      </c>
      <c r="BM644" s="9">
        <f t="shared" ref="BM644:BM707" si="21">ROUND(BL644/100,0)*100</f>
        <v>89700</v>
      </c>
    </row>
    <row r="645" spans="1:65" x14ac:dyDescent="0.3">
      <c r="A645" t="s">
        <v>1034</v>
      </c>
      <c r="B645" s="9">
        <v>816</v>
      </c>
      <c r="C645">
        <v>576204</v>
      </c>
      <c r="D645">
        <v>1</v>
      </c>
      <c r="E645">
        <v>0</v>
      </c>
      <c r="F645">
        <v>0</v>
      </c>
      <c r="G645">
        <v>0</v>
      </c>
      <c r="H645">
        <v>0</v>
      </c>
      <c r="I645" t="s">
        <v>90</v>
      </c>
      <c r="J645">
        <v>576808</v>
      </c>
      <c r="K645" t="s">
        <v>403</v>
      </c>
      <c r="L645">
        <v>576069</v>
      </c>
      <c r="M645" t="s">
        <v>196</v>
      </c>
      <c r="N645">
        <v>576069</v>
      </c>
      <c r="O645" t="s">
        <v>196</v>
      </c>
      <c r="P645">
        <v>576069</v>
      </c>
      <c r="Q645" t="s">
        <v>196</v>
      </c>
      <c r="R645" s="9">
        <v>193227.56247210121</v>
      </c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15"/>
      <c r="AR645" s="9">
        <v>1</v>
      </c>
      <c r="AS645" s="9">
        <f>AR645*30500</f>
        <v>30500</v>
      </c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>
        <f t="shared" si="20"/>
        <v>223727.56247210121</v>
      </c>
      <c r="BM645" s="9">
        <f t="shared" si="21"/>
        <v>223700</v>
      </c>
    </row>
    <row r="646" spans="1:65" x14ac:dyDescent="0.3">
      <c r="A646" t="s">
        <v>1034</v>
      </c>
      <c r="B646" s="9">
        <v>88</v>
      </c>
      <c r="C646">
        <v>566632</v>
      </c>
      <c r="D646">
        <v>1</v>
      </c>
      <c r="E646">
        <v>0</v>
      </c>
      <c r="F646">
        <v>0</v>
      </c>
      <c r="G646">
        <v>0</v>
      </c>
      <c r="H646">
        <v>0</v>
      </c>
      <c r="I646" t="s">
        <v>151</v>
      </c>
      <c r="J646">
        <v>559067</v>
      </c>
      <c r="K646" t="s">
        <v>1035</v>
      </c>
      <c r="L646">
        <v>559075</v>
      </c>
      <c r="M646" t="s">
        <v>364</v>
      </c>
      <c r="N646">
        <v>559075</v>
      </c>
      <c r="O646" t="s">
        <v>364</v>
      </c>
      <c r="P646">
        <v>559075</v>
      </c>
      <c r="Q646" t="s">
        <v>364</v>
      </c>
      <c r="R646" s="9">
        <v>71941.662785630979</v>
      </c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15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>
        <f t="shared" si="20"/>
        <v>71941.662785630979</v>
      </c>
      <c r="BM646" s="9">
        <f t="shared" si="21"/>
        <v>71900</v>
      </c>
    </row>
    <row r="647" spans="1:65" x14ac:dyDescent="0.3">
      <c r="A647" t="s">
        <v>1036</v>
      </c>
      <c r="B647" s="9">
        <v>170</v>
      </c>
      <c r="C647">
        <v>599301</v>
      </c>
      <c r="D647">
        <v>1</v>
      </c>
      <c r="E647">
        <v>0</v>
      </c>
      <c r="F647">
        <v>0</v>
      </c>
      <c r="G647">
        <v>0</v>
      </c>
      <c r="H647">
        <v>0</v>
      </c>
      <c r="I647" t="s">
        <v>86</v>
      </c>
      <c r="J647">
        <v>533271</v>
      </c>
      <c r="K647" t="s">
        <v>785</v>
      </c>
      <c r="L647">
        <v>533271</v>
      </c>
      <c r="M647" t="s">
        <v>785</v>
      </c>
      <c r="N647">
        <v>533271</v>
      </c>
      <c r="O647" t="s">
        <v>785</v>
      </c>
      <c r="P647">
        <v>533271</v>
      </c>
      <c r="Q647" t="s">
        <v>785</v>
      </c>
      <c r="R647" s="9">
        <v>71941.662785630979</v>
      </c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15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>
        <f t="shared" si="20"/>
        <v>71941.662785630979</v>
      </c>
      <c r="BM647" s="9">
        <f t="shared" si="21"/>
        <v>71900</v>
      </c>
    </row>
    <row r="648" spans="1:65" x14ac:dyDescent="0.3">
      <c r="A648" s="3" t="s">
        <v>1037</v>
      </c>
      <c r="B648" s="9">
        <v>2469</v>
      </c>
      <c r="C648">
        <v>569917</v>
      </c>
      <c r="D648">
        <v>1</v>
      </c>
      <c r="E648">
        <v>1</v>
      </c>
      <c r="F648">
        <v>1</v>
      </c>
      <c r="G648">
        <v>0</v>
      </c>
      <c r="H648">
        <v>0</v>
      </c>
      <c r="I648" t="s">
        <v>90</v>
      </c>
      <c r="J648">
        <v>569917</v>
      </c>
      <c r="K648" t="s">
        <v>1037</v>
      </c>
      <c r="L648">
        <v>569917</v>
      </c>
      <c r="M648" t="s">
        <v>1037</v>
      </c>
      <c r="N648">
        <v>569810</v>
      </c>
      <c r="O648" t="s">
        <v>284</v>
      </c>
      <c r="P648">
        <v>569810</v>
      </c>
      <c r="Q648" t="s">
        <v>284</v>
      </c>
      <c r="R648" s="9">
        <v>571200.98931325111</v>
      </c>
      <c r="S648" s="9">
        <f>SUMIFS($B:$B,$J:$J,$C648)</f>
        <v>4563</v>
      </c>
      <c r="T648" s="9">
        <v>247785.2524586072</v>
      </c>
      <c r="U648" s="9">
        <v>0</v>
      </c>
      <c r="V648" s="9">
        <f>U648*768</f>
        <v>0</v>
      </c>
      <c r="W648" s="9">
        <v>7</v>
      </c>
      <c r="X648" s="9">
        <f>W648*3072</f>
        <v>21504</v>
      </c>
      <c r="Y648" s="9">
        <v>10</v>
      </c>
      <c r="Z648" s="9">
        <f>Y648*1024</f>
        <v>10240</v>
      </c>
      <c r="AA648" s="9">
        <v>3</v>
      </c>
      <c r="AB648" s="9">
        <f>AA648*256</f>
        <v>768</v>
      </c>
      <c r="AC648" s="9">
        <f>SUMIFS($B:$B,$L:$L,$C648)</f>
        <v>4563</v>
      </c>
      <c r="AD648" s="9">
        <v>570634.53279766953</v>
      </c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15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>
        <f t="shared" si="20"/>
        <v>1422132.7745695277</v>
      </c>
      <c r="BM648" s="9">
        <f t="shared" si="21"/>
        <v>1422100</v>
      </c>
    </row>
    <row r="649" spans="1:65" x14ac:dyDescent="0.3">
      <c r="A649" t="s">
        <v>1038</v>
      </c>
      <c r="B649" s="9">
        <v>163</v>
      </c>
      <c r="C649">
        <v>593893</v>
      </c>
      <c r="D649">
        <v>1</v>
      </c>
      <c r="E649">
        <v>0</v>
      </c>
      <c r="F649">
        <v>0</v>
      </c>
      <c r="G649">
        <v>0</v>
      </c>
      <c r="H649">
        <v>0</v>
      </c>
      <c r="I649" t="s">
        <v>81</v>
      </c>
      <c r="J649">
        <v>594202</v>
      </c>
      <c r="K649" t="s">
        <v>535</v>
      </c>
      <c r="L649">
        <v>594202</v>
      </c>
      <c r="M649" t="s">
        <v>535</v>
      </c>
      <c r="N649">
        <v>593711</v>
      </c>
      <c r="O649" t="s">
        <v>185</v>
      </c>
      <c r="P649">
        <v>593711</v>
      </c>
      <c r="Q649" t="s">
        <v>185</v>
      </c>
      <c r="R649" s="9">
        <v>71941.662785630979</v>
      </c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15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>
        <f t="shared" si="20"/>
        <v>71941.662785630979</v>
      </c>
      <c r="BM649" s="9">
        <f t="shared" si="21"/>
        <v>71900</v>
      </c>
    </row>
    <row r="650" spans="1:65" x14ac:dyDescent="0.3">
      <c r="A650" t="s">
        <v>1039</v>
      </c>
      <c r="B650" s="9">
        <v>426</v>
      </c>
      <c r="C650">
        <v>534013</v>
      </c>
      <c r="D650">
        <v>1</v>
      </c>
      <c r="E650">
        <v>0</v>
      </c>
      <c r="F650">
        <v>0</v>
      </c>
      <c r="G650">
        <v>0</v>
      </c>
      <c r="H650">
        <v>0</v>
      </c>
      <c r="I650" t="s">
        <v>86</v>
      </c>
      <c r="J650">
        <v>534617</v>
      </c>
      <c r="K650" t="s">
        <v>490</v>
      </c>
      <c r="L650">
        <v>534021</v>
      </c>
      <c r="M650" t="s">
        <v>463</v>
      </c>
      <c r="N650">
        <v>533955</v>
      </c>
      <c r="O650" t="s">
        <v>314</v>
      </c>
      <c r="P650">
        <v>533955</v>
      </c>
      <c r="Q650" t="s">
        <v>314</v>
      </c>
      <c r="R650" s="9">
        <v>101775.673198697</v>
      </c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15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>
        <f t="shared" si="20"/>
        <v>101775.673198697</v>
      </c>
      <c r="BM650" s="9">
        <f t="shared" si="21"/>
        <v>101800</v>
      </c>
    </row>
    <row r="651" spans="1:65" x14ac:dyDescent="0.3">
      <c r="A651" t="s">
        <v>1040</v>
      </c>
      <c r="B651" s="9">
        <v>155</v>
      </c>
      <c r="C651">
        <v>564699</v>
      </c>
      <c r="D651">
        <v>1</v>
      </c>
      <c r="E651">
        <v>0</v>
      </c>
      <c r="F651">
        <v>0</v>
      </c>
      <c r="G651">
        <v>0</v>
      </c>
      <c r="H651">
        <v>0</v>
      </c>
      <c r="I651" t="s">
        <v>131</v>
      </c>
      <c r="J651">
        <v>565164</v>
      </c>
      <c r="K651" t="s">
        <v>825</v>
      </c>
      <c r="L651">
        <v>565164</v>
      </c>
      <c r="M651" t="s">
        <v>825</v>
      </c>
      <c r="N651">
        <v>565164</v>
      </c>
      <c r="O651" t="s">
        <v>825</v>
      </c>
      <c r="P651">
        <v>565229</v>
      </c>
      <c r="Q651" t="s">
        <v>1041</v>
      </c>
      <c r="R651" s="9">
        <v>71941.662785630979</v>
      </c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15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>
        <f t="shared" si="20"/>
        <v>71941.662785630979</v>
      </c>
      <c r="BM651" s="9">
        <f t="shared" si="21"/>
        <v>71900</v>
      </c>
    </row>
    <row r="652" spans="1:65" x14ac:dyDescent="0.3">
      <c r="A652" t="s">
        <v>1042</v>
      </c>
      <c r="B652" s="9">
        <v>576</v>
      </c>
      <c r="C652">
        <v>539121</v>
      </c>
      <c r="D652">
        <v>1</v>
      </c>
      <c r="E652">
        <v>0</v>
      </c>
      <c r="F652">
        <v>0</v>
      </c>
      <c r="G652">
        <v>0</v>
      </c>
      <c r="H652">
        <v>0</v>
      </c>
      <c r="I652" t="s">
        <v>86</v>
      </c>
      <c r="J652">
        <v>539198</v>
      </c>
      <c r="K652" t="s">
        <v>1043</v>
      </c>
      <c r="L652">
        <v>540765</v>
      </c>
      <c r="M652" t="s">
        <v>536</v>
      </c>
      <c r="N652">
        <v>540765</v>
      </c>
      <c r="O652" t="s">
        <v>536</v>
      </c>
      <c r="P652">
        <v>539139</v>
      </c>
      <c r="Q652" t="s">
        <v>537</v>
      </c>
      <c r="R652" s="9">
        <v>137093.90517281281</v>
      </c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15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>
        <f t="shared" si="20"/>
        <v>137093.90517281281</v>
      </c>
      <c r="BM652" s="9">
        <f t="shared" si="21"/>
        <v>137100</v>
      </c>
    </row>
    <row r="653" spans="1:65" x14ac:dyDescent="0.3">
      <c r="A653" s="5" t="s">
        <v>537</v>
      </c>
      <c r="B653" s="9">
        <v>7712</v>
      </c>
      <c r="C653">
        <v>539139</v>
      </c>
      <c r="D653">
        <v>1</v>
      </c>
      <c r="E653">
        <v>1</v>
      </c>
      <c r="F653">
        <v>1</v>
      </c>
      <c r="G653">
        <v>1</v>
      </c>
      <c r="H653">
        <v>1</v>
      </c>
      <c r="I653" t="s">
        <v>86</v>
      </c>
      <c r="J653">
        <v>539139</v>
      </c>
      <c r="K653" t="s">
        <v>537</v>
      </c>
      <c r="L653">
        <v>539139</v>
      </c>
      <c r="M653" t="s">
        <v>537</v>
      </c>
      <c r="N653">
        <v>539139</v>
      </c>
      <c r="O653" t="s">
        <v>537</v>
      </c>
      <c r="P653">
        <v>539139</v>
      </c>
      <c r="Q653" t="s">
        <v>537</v>
      </c>
      <c r="R653" s="9">
        <v>363076.60209025053</v>
      </c>
      <c r="S653" s="9">
        <f>SUMIFS($B:$B,$J:$J,$C653)</f>
        <v>8279</v>
      </c>
      <c r="T653" s="9">
        <v>173599.2895829255</v>
      </c>
      <c r="U653" s="9">
        <v>0</v>
      </c>
      <c r="V653" s="9">
        <f>U653*768</f>
        <v>0</v>
      </c>
      <c r="W653" s="9">
        <v>15</v>
      </c>
      <c r="X653" s="9">
        <f>W653*3072</f>
        <v>46080</v>
      </c>
      <c r="Y653" s="9">
        <v>49</v>
      </c>
      <c r="Z653" s="9">
        <f>Y653*1024</f>
        <v>50176</v>
      </c>
      <c r="AA653" s="9">
        <v>39</v>
      </c>
      <c r="AB653" s="9">
        <f>AA653*256</f>
        <v>9984</v>
      </c>
      <c r="AC653" s="9">
        <f>SUMIFS($B:$B,$L:$L,$C653)</f>
        <v>14121</v>
      </c>
      <c r="AD653" s="9">
        <v>921534.40932029707</v>
      </c>
      <c r="AE653" s="9">
        <f>SUMIFS($B:$B,$P:$P,$C653)</f>
        <v>161920</v>
      </c>
      <c r="AF653" s="9">
        <v>9730423.0081496593</v>
      </c>
      <c r="AG653" s="9">
        <f>SUMIFS($B:$B,$N:$N,$C653)</f>
        <v>22779</v>
      </c>
      <c r="AH653" s="9">
        <v>4011725.6657996592</v>
      </c>
      <c r="AI653" s="9">
        <f>SUMIFS($B:$B,$P:$P,$C653)</f>
        <v>161920</v>
      </c>
      <c r="AJ653" s="9">
        <v>47050755.80039534</v>
      </c>
      <c r="AK653" s="9">
        <v>11655358</v>
      </c>
      <c r="AL653" s="9">
        <v>5949</v>
      </c>
      <c r="AM653" s="9">
        <f>AL653*141</f>
        <v>838809</v>
      </c>
      <c r="AN653" s="9"/>
      <c r="AO653" s="9"/>
      <c r="AP653" s="9">
        <v>28</v>
      </c>
      <c r="AQ653" s="15">
        <v>144000</v>
      </c>
      <c r="AR653" s="9">
        <v>2</v>
      </c>
      <c r="AS653" s="9">
        <f>AR653*30500</f>
        <v>61000</v>
      </c>
      <c r="AT653" s="9">
        <v>847</v>
      </c>
      <c r="AU653" s="9">
        <f>AT653*2742</f>
        <v>2322474</v>
      </c>
      <c r="AV653" s="9">
        <v>434</v>
      </c>
      <c r="AW653" s="9">
        <f>AV653*914</f>
        <v>396676</v>
      </c>
      <c r="AX653" s="9">
        <v>3665</v>
      </c>
      <c r="AY653" s="9">
        <f>AX653*141</f>
        <v>516765</v>
      </c>
      <c r="AZ653" s="9">
        <v>10001</v>
      </c>
      <c r="BA653" s="9">
        <f>AZ653*343</f>
        <v>3430343</v>
      </c>
      <c r="BB653" s="9">
        <v>15880</v>
      </c>
      <c r="BC653" s="9">
        <f>BB653*109</f>
        <v>1730920</v>
      </c>
      <c r="BD653" s="9">
        <v>1863</v>
      </c>
      <c r="BE653" s="9">
        <f>BD653*82</f>
        <v>152766</v>
      </c>
      <c r="BF653" s="9">
        <v>17890</v>
      </c>
      <c r="BG653" s="9">
        <f>BF653*328</f>
        <v>5867920</v>
      </c>
      <c r="BH653" s="9">
        <v>2000</v>
      </c>
      <c r="BI653" s="9">
        <f>BH653*410</f>
        <v>820000</v>
      </c>
      <c r="BJ653" s="9">
        <v>685</v>
      </c>
      <c r="BK653" s="9">
        <f>BJ653*219</f>
        <v>150015</v>
      </c>
      <c r="BL653" s="9">
        <f t="shared" si="20"/>
        <v>90444400.775338128</v>
      </c>
      <c r="BM653" s="9">
        <f t="shared" si="21"/>
        <v>90444400</v>
      </c>
    </row>
    <row r="654" spans="1:65" x14ac:dyDescent="0.3">
      <c r="A654" s="2" t="s">
        <v>1044</v>
      </c>
      <c r="B654" s="9">
        <v>1196</v>
      </c>
      <c r="C654">
        <v>560812</v>
      </c>
      <c r="D654">
        <v>1</v>
      </c>
      <c r="E654">
        <v>1</v>
      </c>
      <c r="F654">
        <v>0</v>
      </c>
      <c r="G654">
        <v>0</v>
      </c>
      <c r="H654">
        <v>0</v>
      </c>
      <c r="I654" t="s">
        <v>151</v>
      </c>
      <c r="J654">
        <v>560812</v>
      </c>
      <c r="K654" t="s">
        <v>1044</v>
      </c>
      <c r="L654">
        <v>561215</v>
      </c>
      <c r="M654" t="s">
        <v>307</v>
      </c>
      <c r="N654">
        <v>561215</v>
      </c>
      <c r="O654" t="s">
        <v>307</v>
      </c>
      <c r="P654">
        <v>561215</v>
      </c>
      <c r="Q654" t="s">
        <v>307</v>
      </c>
      <c r="R654" s="9">
        <v>281323.26220414968</v>
      </c>
      <c r="S654" s="9">
        <f>SUMIFS($B:$B,$J:$J,$C654)</f>
        <v>1896</v>
      </c>
      <c r="T654" s="9">
        <v>103198.95120811441</v>
      </c>
      <c r="U654" s="9">
        <v>0</v>
      </c>
      <c r="V654" s="9">
        <f>U654*768</f>
        <v>0</v>
      </c>
      <c r="W654" s="9">
        <v>17</v>
      </c>
      <c r="X654" s="9">
        <f>W654*3072</f>
        <v>52224</v>
      </c>
      <c r="Y654" s="9">
        <v>6</v>
      </c>
      <c r="Z654" s="9">
        <f>Y654*1024</f>
        <v>6144</v>
      </c>
      <c r="AA654" s="9">
        <v>3</v>
      </c>
      <c r="AB654" s="9">
        <f>AA654*256</f>
        <v>768</v>
      </c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15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>
        <f t="shared" si="20"/>
        <v>443658.21341226407</v>
      </c>
      <c r="BM654" s="9">
        <f t="shared" si="21"/>
        <v>443700</v>
      </c>
    </row>
    <row r="655" spans="1:65" x14ac:dyDescent="0.3">
      <c r="A655" t="s">
        <v>1045</v>
      </c>
      <c r="B655" s="9">
        <v>796</v>
      </c>
      <c r="C655">
        <v>513067</v>
      </c>
      <c r="D655">
        <v>1</v>
      </c>
      <c r="E655">
        <v>0</v>
      </c>
      <c r="F655">
        <v>0</v>
      </c>
      <c r="G655">
        <v>0</v>
      </c>
      <c r="H655">
        <v>0</v>
      </c>
      <c r="I655" t="s">
        <v>111</v>
      </c>
      <c r="J655">
        <v>513750</v>
      </c>
      <c r="K655" t="s">
        <v>290</v>
      </c>
      <c r="L655">
        <v>513750</v>
      </c>
      <c r="M655" t="s">
        <v>290</v>
      </c>
      <c r="N655">
        <v>513750</v>
      </c>
      <c r="O655" t="s">
        <v>290</v>
      </c>
      <c r="P655">
        <v>513750</v>
      </c>
      <c r="Q655" t="s">
        <v>290</v>
      </c>
      <c r="R655" s="9">
        <v>188565.65878785861</v>
      </c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15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>
        <f t="shared" si="20"/>
        <v>188565.65878785861</v>
      </c>
      <c r="BM655" s="9">
        <f t="shared" si="21"/>
        <v>188600</v>
      </c>
    </row>
    <row r="656" spans="1:65" x14ac:dyDescent="0.3">
      <c r="A656" t="s">
        <v>1046</v>
      </c>
      <c r="B656" s="9">
        <v>327</v>
      </c>
      <c r="C656">
        <v>542423</v>
      </c>
      <c r="D656">
        <v>1</v>
      </c>
      <c r="E656">
        <v>0</v>
      </c>
      <c r="F656">
        <v>0</v>
      </c>
      <c r="G656">
        <v>0</v>
      </c>
      <c r="H656">
        <v>0</v>
      </c>
      <c r="I656" t="s">
        <v>131</v>
      </c>
      <c r="J656">
        <v>564851</v>
      </c>
      <c r="K656" t="s">
        <v>949</v>
      </c>
      <c r="L656">
        <v>565555</v>
      </c>
      <c r="M656" t="s">
        <v>253</v>
      </c>
      <c r="N656">
        <v>565555</v>
      </c>
      <c r="O656" t="s">
        <v>253</v>
      </c>
      <c r="P656">
        <v>565555</v>
      </c>
      <c r="Q656" t="s">
        <v>253</v>
      </c>
      <c r="R656" s="9">
        <v>78348.937186402254</v>
      </c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15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>
        <f t="shared" si="20"/>
        <v>78348.937186402254</v>
      </c>
      <c r="BM656" s="9">
        <f t="shared" si="21"/>
        <v>78300</v>
      </c>
    </row>
    <row r="657" spans="1:65" x14ac:dyDescent="0.3">
      <c r="A657" t="s">
        <v>1047</v>
      </c>
      <c r="B657" s="9">
        <v>312</v>
      </c>
      <c r="C657">
        <v>545996</v>
      </c>
      <c r="D657">
        <v>1</v>
      </c>
      <c r="E657">
        <v>0</v>
      </c>
      <c r="F657">
        <v>0</v>
      </c>
      <c r="G657">
        <v>0</v>
      </c>
      <c r="H657">
        <v>0</v>
      </c>
      <c r="I657" t="s">
        <v>104</v>
      </c>
      <c r="J657">
        <v>564028</v>
      </c>
      <c r="K657" t="s">
        <v>401</v>
      </c>
      <c r="L657">
        <v>564028</v>
      </c>
      <c r="M657" t="s">
        <v>401</v>
      </c>
      <c r="N657">
        <v>564028</v>
      </c>
      <c r="O657" t="s">
        <v>401</v>
      </c>
      <c r="P657">
        <v>564028</v>
      </c>
      <c r="Q657" t="s">
        <v>401</v>
      </c>
      <c r="R657" s="9">
        <v>74790.359017299663</v>
      </c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15"/>
      <c r="AR657" s="9">
        <v>1</v>
      </c>
      <c r="AS657" s="9">
        <f>AR657*30500</f>
        <v>30500</v>
      </c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>
        <f t="shared" si="20"/>
        <v>105290.35901729966</v>
      </c>
      <c r="BM657" s="9">
        <f t="shared" si="21"/>
        <v>105300</v>
      </c>
    </row>
    <row r="658" spans="1:65" x14ac:dyDescent="0.3">
      <c r="A658" t="s">
        <v>1048</v>
      </c>
      <c r="B658" s="9">
        <v>141</v>
      </c>
      <c r="C658">
        <v>561142</v>
      </c>
      <c r="D658">
        <v>1</v>
      </c>
      <c r="E658">
        <v>0</v>
      </c>
      <c r="F658">
        <v>0</v>
      </c>
      <c r="G658">
        <v>0</v>
      </c>
      <c r="H658">
        <v>0</v>
      </c>
      <c r="I658" t="s">
        <v>123</v>
      </c>
      <c r="J658">
        <v>547913</v>
      </c>
      <c r="K658" t="s">
        <v>261</v>
      </c>
      <c r="L658">
        <v>547913</v>
      </c>
      <c r="M658" t="s">
        <v>261</v>
      </c>
      <c r="N658">
        <v>547492</v>
      </c>
      <c r="O658" t="s">
        <v>125</v>
      </c>
      <c r="P658">
        <v>547492</v>
      </c>
      <c r="Q658" t="s">
        <v>125</v>
      </c>
      <c r="R658" s="9">
        <v>71941.662785630979</v>
      </c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15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>
        <f t="shared" si="20"/>
        <v>71941.662785630979</v>
      </c>
      <c r="BM658" s="9">
        <f t="shared" si="21"/>
        <v>71900</v>
      </c>
    </row>
    <row r="659" spans="1:65" x14ac:dyDescent="0.3">
      <c r="A659" t="s">
        <v>612</v>
      </c>
      <c r="B659" s="9">
        <v>375</v>
      </c>
      <c r="C659">
        <v>581500</v>
      </c>
      <c r="D659">
        <v>1</v>
      </c>
      <c r="E659">
        <v>0</v>
      </c>
      <c r="F659">
        <v>0</v>
      </c>
      <c r="G659">
        <v>0</v>
      </c>
      <c r="H659">
        <v>0</v>
      </c>
      <c r="I659" t="s">
        <v>81</v>
      </c>
      <c r="J659">
        <v>582018</v>
      </c>
      <c r="K659" t="s">
        <v>242</v>
      </c>
      <c r="L659">
        <v>582018</v>
      </c>
      <c r="M659" t="s">
        <v>242</v>
      </c>
      <c r="N659">
        <v>581372</v>
      </c>
      <c r="O659" t="s">
        <v>243</v>
      </c>
      <c r="P659">
        <v>581372</v>
      </c>
      <c r="Q659" t="s">
        <v>243</v>
      </c>
      <c r="R659" s="9">
        <v>89719.944018305061</v>
      </c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15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>
        <f t="shared" si="20"/>
        <v>89719.944018305061</v>
      </c>
      <c r="BM659" s="9">
        <f t="shared" si="21"/>
        <v>89700</v>
      </c>
    </row>
    <row r="660" spans="1:65" x14ac:dyDescent="0.3">
      <c r="A660" t="s">
        <v>612</v>
      </c>
      <c r="B660" s="9">
        <v>141</v>
      </c>
      <c r="C660">
        <v>566098</v>
      </c>
      <c r="D660">
        <v>1</v>
      </c>
      <c r="E660">
        <v>0</v>
      </c>
      <c r="F660">
        <v>0</v>
      </c>
      <c r="G660">
        <v>0</v>
      </c>
      <c r="H660">
        <v>0</v>
      </c>
      <c r="I660" t="s">
        <v>151</v>
      </c>
      <c r="J660">
        <v>553654</v>
      </c>
      <c r="K660" t="s">
        <v>842</v>
      </c>
      <c r="L660">
        <v>553654</v>
      </c>
      <c r="M660" t="s">
        <v>842</v>
      </c>
      <c r="N660">
        <v>553654</v>
      </c>
      <c r="O660" t="s">
        <v>842</v>
      </c>
      <c r="P660">
        <v>558389</v>
      </c>
      <c r="Q660" t="s">
        <v>835</v>
      </c>
      <c r="R660" s="9">
        <v>71941.662785630979</v>
      </c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15"/>
      <c r="AR660" s="9">
        <v>3</v>
      </c>
      <c r="AS660" s="9">
        <f>AR660*30500</f>
        <v>91500</v>
      </c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>
        <f t="shared" si="20"/>
        <v>163441.66278563096</v>
      </c>
      <c r="BM660" s="9">
        <f t="shared" si="21"/>
        <v>163400</v>
      </c>
    </row>
    <row r="661" spans="1:65" x14ac:dyDescent="0.3">
      <c r="A661" t="s">
        <v>612</v>
      </c>
      <c r="B661" s="9">
        <v>682</v>
      </c>
      <c r="C661">
        <v>563021</v>
      </c>
      <c r="D661">
        <v>1</v>
      </c>
      <c r="E661">
        <v>0</v>
      </c>
      <c r="F661">
        <v>0</v>
      </c>
      <c r="G661">
        <v>0</v>
      </c>
      <c r="H661">
        <v>0</v>
      </c>
      <c r="I661" t="s">
        <v>131</v>
      </c>
      <c r="J661">
        <v>562971</v>
      </c>
      <c r="K661" t="s">
        <v>384</v>
      </c>
      <c r="L661">
        <v>562971</v>
      </c>
      <c r="M661" t="s">
        <v>384</v>
      </c>
      <c r="N661">
        <v>562971</v>
      </c>
      <c r="O661" t="s">
        <v>384</v>
      </c>
      <c r="P661">
        <v>562971</v>
      </c>
      <c r="Q661" t="s">
        <v>384</v>
      </c>
      <c r="R661" s="9">
        <v>161939.0895068536</v>
      </c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15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>
        <f t="shared" si="20"/>
        <v>161939.0895068536</v>
      </c>
      <c r="BM661" s="9">
        <f t="shared" si="21"/>
        <v>161900</v>
      </c>
    </row>
    <row r="662" spans="1:65" x14ac:dyDescent="0.3">
      <c r="A662" s="3" t="s">
        <v>612</v>
      </c>
      <c r="B662" s="9">
        <v>1769</v>
      </c>
      <c r="C662">
        <v>547760</v>
      </c>
      <c r="D662">
        <v>1</v>
      </c>
      <c r="E662">
        <v>1</v>
      </c>
      <c r="F662">
        <v>1</v>
      </c>
      <c r="G662">
        <v>0</v>
      </c>
      <c r="H662">
        <v>0</v>
      </c>
      <c r="I662" t="s">
        <v>123</v>
      </c>
      <c r="J662">
        <v>547760</v>
      </c>
      <c r="K662" t="s">
        <v>612</v>
      </c>
      <c r="L662">
        <v>547760</v>
      </c>
      <c r="M662" t="s">
        <v>612</v>
      </c>
      <c r="N662">
        <v>548111</v>
      </c>
      <c r="O662" t="s">
        <v>484</v>
      </c>
      <c r="P662">
        <v>547492</v>
      </c>
      <c r="Q662" t="s">
        <v>125</v>
      </c>
      <c r="R662" s="9">
        <v>412686.8372557367</v>
      </c>
      <c r="S662" s="9">
        <f>SUMIFS($B:$B,$J:$J,$C662)</f>
        <v>2885</v>
      </c>
      <c r="T662" s="9">
        <v>156875.02960754369</v>
      </c>
      <c r="U662" s="9">
        <v>0</v>
      </c>
      <c r="V662" s="9">
        <f>U662*768</f>
        <v>0</v>
      </c>
      <c r="W662" s="9">
        <v>30</v>
      </c>
      <c r="X662" s="9">
        <f>W662*3072</f>
        <v>92160</v>
      </c>
      <c r="Y662" s="9">
        <v>13</v>
      </c>
      <c r="Z662" s="9">
        <f>Y662*1024</f>
        <v>13312</v>
      </c>
      <c r="AA662" s="9">
        <v>7</v>
      </c>
      <c r="AB662" s="9">
        <f>AA662*256</f>
        <v>1792</v>
      </c>
      <c r="AC662" s="9">
        <f>SUMIFS($B:$B,$L:$L,$C662)</f>
        <v>2366</v>
      </c>
      <c r="AD662" s="9">
        <v>297311.87603564339</v>
      </c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15"/>
      <c r="AR662" s="9">
        <v>93</v>
      </c>
      <c r="AS662" s="9">
        <f>AR662*30500</f>
        <v>2836500</v>
      </c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>
        <f t="shared" si="20"/>
        <v>3810637.7428989238</v>
      </c>
      <c r="BM662" s="9">
        <f t="shared" si="21"/>
        <v>3810600</v>
      </c>
    </row>
    <row r="663" spans="1:65" x14ac:dyDescent="0.3">
      <c r="A663" t="s">
        <v>1049</v>
      </c>
      <c r="B663" s="9">
        <v>198</v>
      </c>
      <c r="C663">
        <v>530328</v>
      </c>
      <c r="D663">
        <v>1</v>
      </c>
      <c r="E663">
        <v>0</v>
      </c>
      <c r="F663">
        <v>0</v>
      </c>
      <c r="G663">
        <v>0</v>
      </c>
      <c r="H663">
        <v>0</v>
      </c>
      <c r="I663" t="s">
        <v>151</v>
      </c>
      <c r="J663">
        <v>559334</v>
      </c>
      <c r="K663" t="s">
        <v>1050</v>
      </c>
      <c r="L663">
        <v>559211</v>
      </c>
      <c r="M663" t="s">
        <v>222</v>
      </c>
      <c r="N663">
        <v>559211</v>
      </c>
      <c r="O663" t="s">
        <v>222</v>
      </c>
      <c r="P663">
        <v>559300</v>
      </c>
      <c r="Q663" t="s">
        <v>223</v>
      </c>
      <c r="R663" s="9">
        <v>71941.662785630979</v>
      </c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15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>
        <f t="shared" si="20"/>
        <v>71941.662785630979</v>
      </c>
      <c r="BM663" s="9">
        <f t="shared" si="21"/>
        <v>71900</v>
      </c>
    </row>
    <row r="664" spans="1:65" x14ac:dyDescent="0.3">
      <c r="A664" t="s">
        <v>1051</v>
      </c>
      <c r="B664" s="9">
        <v>1097</v>
      </c>
      <c r="C664">
        <v>569925</v>
      </c>
      <c r="D664">
        <v>1</v>
      </c>
      <c r="E664">
        <v>0</v>
      </c>
      <c r="F664">
        <v>0</v>
      </c>
      <c r="G664">
        <v>0</v>
      </c>
      <c r="H664">
        <v>0</v>
      </c>
      <c r="I664" t="s">
        <v>90</v>
      </c>
      <c r="J664">
        <v>570877</v>
      </c>
      <c r="K664" t="s">
        <v>297</v>
      </c>
      <c r="L664">
        <v>570877</v>
      </c>
      <c r="M664" t="s">
        <v>297</v>
      </c>
      <c r="N664">
        <v>570877</v>
      </c>
      <c r="O664" t="s">
        <v>297</v>
      </c>
      <c r="P664">
        <v>569810</v>
      </c>
      <c r="Q664" t="s">
        <v>284</v>
      </c>
      <c r="R664" s="9">
        <v>258455.0860493033</v>
      </c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15"/>
      <c r="AR664" s="9">
        <v>3</v>
      </c>
      <c r="AS664" s="9">
        <f>AR664*30500</f>
        <v>91500</v>
      </c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>
        <f t="shared" si="20"/>
        <v>349955.0860493033</v>
      </c>
      <c r="BM664" s="9">
        <f t="shared" si="21"/>
        <v>350000</v>
      </c>
    </row>
    <row r="665" spans="1:65" x14ac:dyDescent="0.3">
      <c r="A665" t="s">
        <v>1052</v>
      </c>
      <c r="B665" s="9">
        <v>1012</v>
      </c>
      <c r="C665">
        <v>532207</v>
      </c>
      <c r="D665">
        <v>1</v>
      </c>
      <c r="E665">
        <v>0</v>
      </c>
      <c r="F665">
        <v>0</v>
      </c>
      <c r="G665">
        <v>0</v>
      </c>
      <c r="H665">
        <v>0</v>
      </c>
      <c r="I665" t="s">
        <v>86</v>
      </c>
      <c r="J665">
        <v>533041</v>
      </c>
      <c r="K665" t="s">
        <v>1053</v>
      </c>
      <c r="L665">
        <v>533041</v>
      </c>
      <c r="M665" t="s">
        <v>1053</v>
      </c>
      <c r="N665">
        <v>533041</v>
      </c>
      <c r="O665" t="s">
        <v>1053</v>
      </c>
      <c r="P665">
        <v>532819</v>
      </c>
      <c r="Q665" t="s">
        <v>327</v>
      </c>
      <c r="R665" s="9">
        <v>238775.7238228982</v>
      </c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15"/>
      <c r="AR665" s="9">
        <v>1</v>
      </c>
      <c r="AS665" s="9">
        <f>AR665*30500</f>
        <v>30500</v>
      </c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>
        <f t="shared" si="20"/>
        <v>269275.72382289823</v>
      </c>
      <c r="BM665" s="9">
        <f t="shared" si="21"/>
        <v>269300</v>
      </c>
    </row>
    <row r="666" spans="1:65" x14ac:dyDescent="0.3">
      <c r="A666" t="s">
        <v>1054</v>
      </c>
      <c r="B666" s="9">
        <v>138</v>
      </c>
      <c r="C666">
        <v>595446</v>
      </c>
      <c r="D666">
        <v>1</v>
      </c>
      <c r="E666">
        <v>0</v>
      </c>
      <c r="F666">
        <v>0</v>
      </c>
      <c r="G666">
        <v>0</v>
      </c>
      <c r="H666">
        <v>0</v>
      </c>
      <c r="I666" t="s">
        <v>81</v>
      </c>
      <c r="J666">
        <v>596175</v>
      </c>
      <c r="K666" t="s">
        <v>1055</v>
      </c>
      <c r="L666">
        <v>584002</v>
      </c>
      <c r="M666" t="s">
        <v>278</v>
      </c>
      <c r="N666">
        <v>584002</v>
      </c>
      <c r="O666" t="s">
        <v>278</v>
      </c>
      <c r="P666">
        <v>584002</v>
      </c>
      <c r="Q666" t="s">
        <v>278</v>
      </c>
      <c r="R666" s="9">
        <v>71941.662785630979</v>
      </c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15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>
        <f t="shared" si="20"/>
        <v>71941.662785630979</v>
      </c>
      <c r="BM666" s="9">
        <f t="shared" si="21"/>
        <v>71900</v>
      </c>
    </row>
    <row r="667" spans="1:65" x14ac:dyDescent="0.3">
      <c r="A667" t="s">
        <v>1056</v>
      </c>
      <c r="B667" s="9">
        <v>672</v>
      </c>
      <c r="C667">
        <v>579114</v>
      </c>
      <c r="D667">
        <v>1</v>
      </c>
      <c r="E667">
        <v>0</v>
      </c>
      <c r="F667">
        <v>0</v>
      </c>
      <c r="G667">
        <v>0</v>
      </c>
      <c r="H667">
        <v>0</v>
      </c>
      <c r="I667" t="s">
        <v>90</v>
      </c>
      <c r="J667">
        <v>579858</v>
      </c>
      <c r="K667" t="s">
        <v>1016</v>
      </c>
      <c r="L667">
        <v>579645</v>
      </c>
      <c r="M667" t="s">
        <v>1057</v>
      </c>
      <c r="N667">
        <v>579858</v>
      </c>
      <c r="O667" t="s">
        <v>1016</v>
      </c>
      <c r="P667">
        <v>579858</v>
      </c>
      <c r="Q667" t="s">
        <v>1016</v>
      </c>
      <c r="R667" s="9">
        <v>159598.90959321041</v>
      </c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15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>
        <f t="shared" si="20"/>
        <v>159598.90959321041</v>
      </c>
      <c r="BM667" s="9">
        <f t="shared" si="21"/>
        <v>159600</v>
      </c>
    </row>
    <row r="668" spans="1:65" x14ac:dyDescent="0.3">
      <c r="A668" t="s">
        <v>1058</v>
      </c>
      <c r="B668" s="9">
        <v>80</v>
      </c>
      <c r="C668">
        <v>563722</v>
      </c>
      <c r="D668">
        <v>1</v>
      </c>
      <c r="E668">
        <v>0</v>
      </c>
      <c r="F668">
        <v>0</v>
      </c>
      <c r="G668">
        <v>0</v>
      </c>
      <c r="H668">
        <v>0</v>
      </c>
      <c r="I668" t="s">
        <v>83</v>
      </c>
      <c r="J668">
        <v>552054</v>
      </c>
      <c r="K668" t="s">
        <v>254</v>
      </c>
      <c r="L668">
        <v>552054</v>
      </c>
      <c r="M668" t="s">
        <v>254</v>
      </c>
      <c r="N668">
        <v>552054</v>
      </c>
      <c r="O668" t="s">
        <v>254</v>
      </c>
      <c r="P668">
        <v>552046</v>
      </c>
      <c r="Q668" t="s">
        <v>174</v>
      </c>
      <c r="R668" s="9">
        <v>71941.662785630979</v>
      </c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15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>
        <f t="shared" si="20"/>
        <v>71941.662785630979</v>
      </c>
      <c r="BM668" s="9">
        <f t="shared" si="21"/>
        <v>71900</v>
      </c>
    </row>
    <row r="669" spans="1:65" x14ac:dyDescent="0.3">
      <c r="A669" t="s">
        <v>1059</v>
      </c>
      <c r="B669" s="9">
        <v>190</v>
      </c>
      <c r="C669">
        <v>505099</v>
      </c>
      <c r="D669">
        <v>1</v>
      </c>
      <c r="E669">
        <v>0</v>
      </c>
      <c r="F669">
        <v>0</v>
      </c>
      <c r="G669">
        <v>0</v>
      </c>
      <c r="H669">
        <v>0</v>
      </c>
      <c r="I669" t="s">
        <v>90</v>
      </c>
      <c r="J669">
        <v>573965</v>
      </c>
      <c r="K669" t="s">
        <v>1060</v>
      </c>
      <c r="L669">
        <v>573965</v>
      </c>
      <c r="M669" t="s">
        <v>1060</v>
      </c>
      <c r="N669">
        <v>573965</v>
      </c>
      <c r="O669" t="s">
        <v>1060</v>
      </c>
      <c r="P669">
        <v>573868</v>
      </c>
      <c r="Q669" t="s">
        <v>349</v>
      </c>
      <c r="R669" s="9">
        <v>71941.662785630979</v>
      </c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15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>
        <f t="shared" si="20"/>
        <v>71941.662785630979</v>
      </c>
      <c r="BM669" s="9">
        <f t="shared" si="21"/>
        <v>71900</v>
      </c>
    </row>
    <row r="670" spans="1:65" x14ac:dyDescent="0.3">
      <c r="A670" t="s">
        <v>1061</v>
      </c>
      <c r="B670" s="9">
        <v>185</v>
      </c>
      <c r="C670">
        <v>590461</v>
      </c>
      <c r="D670">
        <v>1</v>
      </c>
      <c r="E670">
        <v>0</v>
      </c>
      <c r="F670">
        <v>0</v>
      </c>
      <c r="G670">
        <v>0</v>
      </c>
      <c r="H670">
        <v>0</v>
      </c>
      <c r="I670" t="s">
        <v>123</v>
      </c>
      <c r="J670">
        <v>590266</v>
      </c>
      <c r="K670" t="s">
        <v>163</v>
      </c>
      <c r="L670">
        <v>590266</v>
      </c>
      <c r="M670" t="s">
        <v>163</v>
      </c>
      <c r="N670">
        <v>590266</v>
      </c>
      <c r="O670" t="s">
        <v>163</v>
      </c>
      <c r="P670">
        <v>590266</v>
      </c>
      <c r="Q670" t="s">
        <v>163</v>
      </c>
      <c r="R670" s="9">
        <v>71941.662785630979</v>
      </c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15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>
        <f t="shared" si="20"/>
        <v>71941.662785630979</v>
      </c>
      <c r="BM670" s="9">
        <f t="shared" si="21"/>
        <v>71900</v>
      </c>
    </row>
    <row r="671" spans="1:65" x14ac:dyDescent="0.3">
      <c r="A671" s="2" t="s">
        <v>154</v>
      </c>
      <c r="B671" s="9">
        <v>1024</v>
      </c>
      <c r="C671">
        <v>547778</v>
      </c>
      <c r="D671">
        <v>1</v>
      </c>
      <c r="E671">
        <v>1</v>
      </c>
      <c r="F671">
        <v>0</v>
      </c>
      <c r="G671">
        <v>0</v>
      </c>
      <c r="H671">
        <v>0</v>
      </c>
      <c r="I671" t="s">
        <v>123</v>
      </c>
      <c r="J671">
        <v>547778</v>
      </c>
      <c r="K671" t="s">
        <v>154</v>
      </c>
      <c r="L671">
        <v>547492</v>
      </c>
      <c r="M671" t="s">
        <v>125</v>
      </c>
      <c r="N671">
        <v>547492</v>
      </c>
      <c r="O671" t="s">
        <v>125</v>
      </c>
      <c r="P671">
        <v>547492</v>
      </c>
      <c r="Q671" t="s">
        <v>125</v>
      </c>
      <c r="R671" s="9">
        <v>241556.58524687629</v>
      </c>
      <c r="S671" s="9">
        <f>SUMIFS($B:$B,$J:$J,$C671)</f>
        <v>1445</v>
      </c>
      <c r="T671" s="9">
        <v>78693.386591307266</v>
      </c>
      <c r="U671" s="9">
        <v>0</v>
      </c>
      <c r="V671" s="9">
        <f>U671*768</f>
        <v>0</v>
      </c>
      <c r="W671" s="9">
        <v>7</v>
      </c>
      <c r="X671" s="9">
        <f>W671*3072</f>
        <v>21504</v>
      </c>
      <c r="Y671" s="9">
        <v>10</v>
      </c>
      <c r="Z671" s="9">
        <f>Y671*1024</f>
        <v>10240</v>
      </c>
      <c r="AA671" s="9">
        <v>0</v>
      </c>
      <c r="AB671" s="9">
        <f>AA671*256</f>
        <v>0</v>
      </c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15"/>
      <c r="AR671" s="9">
        <v>3</v>
      </c>
      <c r="AS671" s="9">
        <f>AR671*30500</f>
        <v>91500</v>
      </c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>
        <f t="shared" si="20"/>
        <v>443493.97183818358</v>
      </c>
      <c r="BM671" s="9">
        <f t="shared" si="21"/>
        <v>443500</v>
      </c>
    </row>
    <row r="672" spans="1:65" x14ac:dyDescent="0.3">
      <c r="A672" t="s">
        <v>1062</v>
      </c>
      <c r="B672" s="9">
        <v>184</v>
      </c>
      <c r="C672">
        <v>548995</v>
      </c>
      <c r="D672">
        <v>1</v>
      </c>
      <c r="E672">
        <v>0</v>
      </c>
      <c r="F672">
        <v>0</v>
      </c>
      <c r="G672">
        <v>0</v>
      </c>
      <c r="H672">
        <v>0</v>
      </c>
      <c r="I672" t="s">
        <v>90</v>
      </c>
      <c r="J672">
        <v>573175</v>
      </c>
      <c r="K672" t="s">
        <v>565</v>
      </c>
      <c r="L672">
        <v>573175</v>
      </c>
      <c r="M672" t="s">
        <v>565</v>
      </c>
      <c r="N672">
        <v>572926</v>
      </c>
      <c r="O672" t="s">
        <v>203</v>
      </c>
      <c r="P672">
        <v>572926</v>
      </c>
      <c r="Q672" t="s">
        <v>203</v>
      </c>
      <c r="R672" s="9">
        <v>71941.662785630979</v>
      </c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15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>
        <f t="shared" si="20"/>
        <v>71941.662785630979</v>
      </c>
      <c r="BM672" s="9">
        <f t="shared" si="21"/>
        <v>71900</v>
      </c>
    </row>
    <row r="673" spans="1:65" x14ac:dyDescent="0.3">
      <c r="A673" s="3" t="s">
        <v>1063</v>
      </c>
      <c r="B673" s="9">
        <v>2954</v>
      </c>
      <c r="C673">
        <v>580015</v>
      </c>
      <c r="D673">
        <v>1</v>
      </c>
      <c r="E673">
        <v>1</v>
      </c>
      <c r="F673">
        <v>1</v>
      </c>
      <c r="G673">
        <v>0</v>
      </c>
      <c r="H673">
        <v>0</v>
      </c>
      <c r="I673" t="s">
        <v>96</v>
      </c>
      <c r="J673">
        <v>580015</v>
      </c>
      <c r="K673" t="s">
        <v>1063</v>
      </c>
      <c r="L673">
        <v>580015</v>
      </c>
      <c r="M673" t="s">
        <v>1063</v>
      </c>
      <c r="N673">
        <v>580481</v>
      </c>
      <c r="O673" t="s">
        <v>1064</v>
      </c>
      <c r="P673">
        <v>580481</v>
      </c>
      <c r="Q673" t="s">
        <v>1064</v>
      </c>
      <c r="R673" s="9">
        <v>679952.08832784893</v>
      </c>
      <c r="S673" s="9">
        <f>SUMIFS($B:$B,$J:$J,$C673)</f>
        <v>2954</v>
      </c>
      <c r="T673" s="9">
        <v>160617.0240272329</v>
      </c>
      <c r="U673" s="9">
        <v>0</v>
      </c>
      <c r="V673" s="9">
        <f>U673*768</f>
        <v>0</v>
      </c>
      <c r="W673" s="9">
        <v>11</v>
      </c>
      <c r="X673" s="9">
        <f>W673*3072</f>
        <v>33792</v>
      </c>
      <c r="Y673" s="9">
        <v>156</v>
      </c>
      <c r="Z673" s="9">
        <f>Y673*1024</f>
        <v>159744</v>
      </c>
      <c r="AA673" s="9">
        <v>10</v>
      </c>
      <c r="AB673" s="9">
        <f>AA673*256</f>
        <v>2560</v>
      </c>
      <c r="AC673" s="9">
        <f>SUMIFS($B:$B,$L:$L,$C673)</f>
        <v>2954</v>
      </c>
      <c r="AD673" s="9">
        <v>370660.16722462844</v>
      </c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15"/>
      <c r="AR673" s="9">
        <v>9</v>
      </c>
      <c r="AS673" s="9">
        <f>AR673*30500</f>
        <v>274500</v>
      </c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>
        <f t="shared" si="20"/>
        <v>1681825.2795797102</v>
      </c>
      <c r="BM673" s="9">
        <f t="shared" si="21"/>
        <v>1681800</v>
      </c>
    </row>
    <row r="674" spans="1:65" x14ac:dyDescent="0.3">
      <c r="A674" s="3" t="s">
        <v>463</v>
      </c>
      <c r="B674" s="9">
        <v>652</v>
      </c>
      <c r="C674">
        <v>534021</v>
      </c>
      <c r="D674">
        <v>1</v>
      </c>
      <c r="E674">
        <v>1</v>
      </c>
      <c r="F674">
        <v>1</v>
      </c>
      <c r="G674">
        <v>0</v>
      </c>
      <c r="H674">
        <v>0</v>
      </c>
      <c r="I674" t="s">
        <v>86</v>
      </c>
      <c r="J674">
        <v>534021</v>
      </c>
      <c r="K674" t="s">
        <v>463</v>
      </c>
      <c r="L674">
        <v>534021</v>
      </c>
      <c r="M674" t="s">
        <v>463</v>
      </c>
      <c r="N674">
        <v>533955</v>
      </c>
      <c r="O674" t="s">
        <v>314</v>
      </c>
      <c r="P674">
        <v>533955</v>
      </c>
      <c r="Q674" t="s">
        <v>314</v>
      </c>
      <c r="R674" s="9">
        <v>154916.28273401959</v>
      </c>
      <c r="S674" s="9">
        <f>SUMIFS($B:$B,$J:$J,$C674)</f>
        <v>1509</v>
      </c>
      <c r="T674" s="9">
        <v>82172.115777010273</v>
      </c>
      <c r="U674" s="9">
        <v>0</v>
      </c>
      <c r="V674" s="9">
        <f>U674*768</f>
        <v>0</v>
      </c>
      <c r="W674" s="9">
        <v>8</v>
      </c>
      <c r="X674" s="9">
        <f>W674*3072</f>
        <v>24576</v>
      </c>
      <c r="Y674" s="9">
        <v>7</v>
      </c>
      <c r="Z674" s="9">
        <f>Y674*1024</f>
        <v>7168</v>
      </c>
      <c r="AA674" s="9">
        <v>1</v>
      </c>
      <c r="AB674" s="9">
        <f>AA674*256</f>
        <v>256</v>
      </c>
      <c r="AC674" s="9">
        <f>SUMIFS($B:$B,$L:$L,$C674)</f>
        <v>2478</v>
      </c>
      <c r="AD674" s="9">
        <v>311295.43748674751</v>
      </c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15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>
        <f t="shared" si="20"/>
        <v>580383.83599777741</v>
      </c>
      <c r="BM674" s="9">
        <f t="shared" si="21"/>
        <v>580400</v>
      </c>
    </row>
    <row r="675" spans="1:65" x14ac:dyDescent="0.3">
      <c r="A675" s="2" t="s">
        <v>1065</v>
      </c>
      <c r="B675" s="9">
        <v>2016</v>
      </c>
      <c r="C675">
        <v>533262</v>
      </c>
      <c r="D675">
        <v>1</v>
      </c>
      <c r="E675">
        <v>1</v>
      </c>
      <c r="F675">
        <v>0</v>
      </c>
      <c r="G675">
        <v>0</v>
      </c>
      <c r="H675">
        <v>0</v>
      </c>
      <c r="I675" t="s">
        <v>86</v>
      </c>
      <c r="J675">
        <v>533262</v>
      </c>
      <c r="K675" t="s">
        <v>1065</v>
      </c>
      <c r="L675">
        <v>533165</v>
      </c>
      <c r="M675" t="s">
        <v>191</v>
      </c>
      <c r="N675">
        <v>533165</v>
      </c>
      <c r="O675" t="s">
        <v>191</v>
      </c>
      <c r="P675">
        <v>533165</v>
      </c>
      <c r="Q675" t="s">
        <v>191</v>
      </c>
      <c r="R675" s="9">
        <v>468846.03867758252</v>
      </c>
      <c r="S675" s="9">
        <f>SUMIFS($B:$B,$J:$J,$C675)</f>
        <v>2792</v>
      </c>
      <c r="T675" s="9">
        <v>151830.91778677091</v>
      </c>
      <c r="U675" s="9">
        <v>0</v>
      </c>
      <c r="V675" s="9">
        <f>U675*768</f>
        <v>0</v>
      </c>
      <c r="W675" s="9">
        <v>39</v>
      </c>
      <c r="X675" s="9">
        <f>W675*3072</f>
        <v>119808</v>
      </c>
      <c r="Y675" s="9">
        <v>10</v>
      </c>
      <c r="Z675" s="9">
        <f>Y675*1024</f>
        <v>10240</v>
      </c>
      <c r="AA675" s="9">
        <v>1</v>
      </c>
      <c r="AB675" s="9">
        <f>AA675*256</f>
        <v>256</v>
      </c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15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>
        <f t="shared" si="20"/>
        <v>750980.95646435348</v>
      </c>
      <c r="BM675" s="9">
        <f t="shared" si="21"/>
        <v>751000</v>
      </c>
    </row>
    <row r="676" spans="1:65" x14ac:dyDescent="0.3">
      <c r="A676" t="s">
        <v>1066</v>
      </c>
      <c r="B676" s="9">
        <v>234</v>
      </c>
      <c r="C676">
        <v>542172</v>
      </c>
      <c r="D676">
        <v>1</v>
      </c>
      <c r="E676">
        <v>0</v>
      </c>
      <c r="F676">
        <v>0</v>
      </c>
      <c r="G676">
        <v>0</v>
      </c>
      <c r="H676">
        <v>0</v>
      </c>
      <c r="I676" t="s">
        <v>151</v>
      </c>
      <c r="J676">
        <v>557200</v>
      </c>
      <c r="K676" t="s">
        <v>1067</v>
      </c>
      <c r="L676">
        <v>555771</v>
      </c>
      <c r="M676" t="s">
        <v>247</v>
      </c>
      <c r="N676">
        <v>555771</v>
      </c>
      <c r="O676" t="s">
        <v>247</v>
      </c>
      <c r="P676">
        <v>555771</v>
      </c>
      <c r="Q676" t="s">
        <v>247</v>
      </c>
      <c r="R676" s="9">
        <v>71941.662785630979</v>
      </c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15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>
        <f t="shared" si="20"/>
        <v>71941.662785630979</v>
      </c>
      <c r="BM676" s="9">
        <f t="shared" si="21"/>
        <v>71900</v>
      </c>
    </row>
    <row r="677" spans="1:65" x14ac:dyDescent="0.3">
      <c r="A677" t="s">
        <v>1068</v>
      </c>
      <c r="B677" s="9">
        <v>1445</v>
      </c>
      <c r="C677">
        <v>552186</v>
      </c>
      <c r="D677">
        <v>1</v>
      </c>
      <c r="E677">
        <v>0</v>
      </c>
      <c r="F677">
        <v>0</v>
      </c>
      <c r="G677">
        <v>0</v>
      </c>
      <c r="H677">
        <v>0</v>
      </c>
      <c r="I677" t="s">
        <v>111</v>
      </c>
      <c r="J677">
        <v>503444</v>
      </c>
      <c r="K677" t="s">
        <v>374</v>
      </c>
      <c r="L677">
        <v>503444</v>
      </c>
      <c r="M677" t="s">
        <v>374</v>
      </c>
      <c r="N677">
        <v>503444</v>
      </c>
      <c r="O677" t="s">
        <v>374</v>
      </c>
      <c r="P677">
        <v>503444</v>
      </c>
      <c r="Q677" t="s">
        <v>374</v>
      </c>
      <c r="R677" s="9">
        <v>338606.62837838981</v>
      </c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15"/>
      <c r="AR677" s="9">
        <v>8</v>
      </c>
      <c r="AS677" s="9">
        <f>AR677*30500</f>
        <v>244000</v>
      </c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>
        <f t="shared" si="20"/>
        <v>582606.62837838987</v>
      </c>
      <c r="BM677" s="9">
        <f t="shared" si="21"/>
        <v>582600</v>
      </c>
    </row>
    <row r="678" spans="1:65" x14ac:dyDescent="0.3">
      <c r="A678" t="s">
        <v>1069</v>
      </c>
      <c r="B678" s="9">
        <v>196</v>
      </c>
      <c r="C678">
        <v>509116</v>
      </c>
      <c r="D678">
        <v>1</v>
      </c>
      <c r="E678">
        <v>0</v>
      </c>
      <c r="F678">
        <v>0</v>
      </c>
      <c r="G678">
        <v>0</v>
      </c>
      <c r="H678">
        <v>0</v>
      </c>
      <c r="I678" t="s">
        <v>83</v>
      </c>
      <c r="J678">
        <v>546127</v>
      </c>
      <c r="K678" t="s">
        <v>182</v>
      </c>
      <c r="L678">
        <v>546127</v>
      </c>
      <c r="M678" t="s">
        <v>182</v>
      </c>
      <c r="N678">
        <v>546127</v>
      </c>
      <c r="O678" t="s">
        <v>182</v>
      </c>
      <c r="P678">
        <v>546127</v>
      </c>
      <c r="Q678" t="s">
        <v>182</v>
      </c>
      <c r="R678" s="9">
        <v>71941.662785630979</v>
      </c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15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>
        <f t="shared" si="20"/>
        <v>71941.662785630979</v>
      </c>
      <c r="BM678" s="9">
        <f t="shared" si="21"/>
        <v>71900</v>
      </c>
    </row>
    <row r="679" spans="1:65" x14ac:dyDescent="0.3">
      <c r="A679" s="4" t="s">
        <v>1060</v>
      </c>
      <c r="B679" s="9">
        <v>8262</v>
      </c>
      <c r="C679">
        <v>573965</v>
      </c>
      <c r="D679">
        <v>1</v>
      </c>
      <c r="E679">
        <v>1</v>
      </c>
      <c r="F679">
        <v>1</v>
      </c>
      <c r="G679">
        <v>1</v>
      </c>
      <c r="H679">
        <v>0</v>
      </c>
      <c r="I679" t="s">
        <v>90</v>
      </c>
      <c r="J679">
        <v>573965</v>
      </c>
      <c r="K679" t="s">
        <v>1060</v>
      </c>
      <c r="L679">
        <v>573965</v>
      </c>
      <c r="M679" t="s">
        <v>1060</v>
      </c>
      <c r="N679">
        <v>573965</v>
      </c>
      <c r="O679" t="s">
        <v>1060</v>
      </c>
      <c r="P679">
        <v>573868</v>
      </c>
      <c r="Q679" t="s">
        <v>349</v>
      </c>
      <c r="R679" s="9">
        <v>1829285.938789842</v>
      </c>
      <c r="S679" s="9">
        <f>SUMIFS($B:$B,$J:$J,$C679)</f>
        <v>9886</v>
      </c>
      <c r="T679" s="9">
        <v>535186.87501951528</v>
      </c>
      <c r="U679" s="9">
        <v>0</v>
      </c>
      <c r="V679" s="9">
        <f>U679*768</f>
        <v>0</v>
      </c>
      <c r="W679" s="9">
        <v>35</v>
      </c>
      <c r="X679" s="9">
        <f>W679*3072</f>
        <v>107520</v>
      </c>
      <c r="Y679" s="9">
        <v>338</v>
      </c>
      <c r="Z679" s="9">
        <f>Y679*1024</f>
        <v>346112</v>
      </c>
      <c r="AA679" s="9">
        <v>15</v>
      </c>
      <c r="AB679" s="9">
        <f>AA679*256</f>
        <v>3840</v>
      </c>
      <c r="AC679" s="9">
        <f>SUMIFS($B:$B,$L:$L,$C679)</f>
        <v>9886</v>
      </c>
      <c r="AD679" s="9">
        <v>1226386.3426441546</v>
      </c>
      <c r="AE679" s="9"/>
      <c r="AF679" s="9"/>
      <c r="AG679" s="9">
        <f>SUMIFS($B:$B,$N:$N,$C679)</f>
        <v>9886</v>
      </c>
      <c r="AH679" s="9">
        <v>1111658.3407720381</v>
      </c>
      <c r="AI679" s="9"/>
      <c r="AJ679" s="9"/>
      <c r="AK679" s="9"/>
      <c r="AL679" s="9"/>
      <c r="AM679" s="9"/>
      <c r="AN679" s="9"/>
      <c r="AO679" s="9"/>
      <c r="AP679" s="9"/>
      <c r="AQ679" s="15"/>
      <c r="AR679" s="9">
        <v>12</v>
      </c>
      <c r="AS679" s="9">
        <f>AR679*30500</f>
        <v>366000</v>
      </c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>
        <f t="shared" si="20"/>
        <v>5525989.49722555</v>
      </c>
      <c r="BM679" s="9">
        <f t="shared" si="21"/>
        <v>5526000</v>
      </c>
    </row>
    <row r="680" spans="1:65" x14ac:dyDescent="0.3">
      <c r="A680" s="2" t="s">
        <v>1070</v>
      </c>
      <c r="B680" s="9">
        <v>1654</v>
      </c>
      <c r="C680">
        <v>532215</v>
      </c>
      <c r="D680">
        <v>1</v>
      </c>
      <c r="E680">
        <v>1</v>
      </c>
      <c r="F680">
        <v>0</v>
      </c>
      <c r="G680">
        <v>0</v>
      </c>
      <c r="H680">
        <v>0</v>
      </c>
      <c r="I680" t="s">
        <v>86</v>
      </c>
      <c r="J680">
        <v>532215</v>
      </c>
      <c r="K680" t="s">
        <v>1070</v>
      </c>
      <c r="L680">
        <v>531723</v>
      </c>
      <c r="M680" t="s">
        <v>1071</v>
      </c>
      <c r="N680">
        <v>539244</v>
      </c>
      <c r="O680" t="s">
        <v>1072</v>
      </c>
      <c r="P680">
        <v>539139</v>
      </c>
      <c r="Q680" t="s">
        <v>537</v>
      </c>
      <c r="R680" s="9">
        <v>386448.84285826591</v>
      </c>
      <c r="S680" s="9">
        <f>SUMIFS($B:$B,$J:$J,$C680)</f>
        <v>3948</v>
      </c>
      <c r="T680" s="9">
        <v>214486.9010306545</v>
      </c>
      <c r="U680" s="9">
        <v>0</v>
      </c>
      <c r="V680" s="9">
        <f>U680*768</f>
        <v>0</v>
      </c>
      <c r="W680" s="9">
        <v>34</v>
      </c>
      <c r="X680" s="9">
        <f>W680*3072</f>
        <v>104448</v>
      </c>
      <c r="Y680" s="9">
        <v>15</v>
      </c>
      <c r="Z680" s="9">
        <f>Y680*1024</f>
        <v>15360</v>
      </c>
      <c r="AA680" s="9">
        <v>7</v>
      </c>
      <c r="AB680" s="9">
        <f>AA680*256</f>
        <v>1792</v>
      </c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15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>
        <f t="shared" si="20"/>
        <v>722535.74388892041</v>
      </c>
      <c r="BM680" s="9">
        <f t="shared" si="21"/>
        <v>722500</v>
      </c>
    </row>
    <row r="681" spans="1:65" x14ac:dyDescent="0.3">
      <c r="A681" t="s">
        <v>1070</v>
      </c>
      <c r="B681" s="9">
        <v>344</v>
      </c>
      <c r="C681">
        <v>529532</v>
      </c>
      <c r="D681">
        <v>1</v>
      </c>
      <c r="E681">
        <v>0</v>
      </c>
      <c r="F681">
        <v>0</v>
      </c>
      <c r="G681">
        <v>0</v>
      </c>
      <c r="H681">
        <v>0</v>
      </c>
      <c r="I681" t="s">
        <v>86</v>
      </c>
      <c r="J681">
        <v>530905</v>
      </c>
      <c r="K681" t="s">
        <v>1073</v>
      </c>
      <c r="L681">
        <v>530905</v>
      </c>
      <c r="M681" t="s">
        <v>1073</v>
      </c>
      <c r="N681">
        <v>530905</v>
      </c>
      <c r="O681" t="s">
        <v>1073</v>
      </c>
      <c r="P681">
        <v>530905</v>
      </c>
      <c r="Q681" t="s">
        <v>1073</v>
      </c>
      <c r="R681" s="9">
        <v>82378.98693795054</v>
      </c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15"/>
      <c r="AR681" s="9">
        <v>1</v>
      </c>
      <c r="AS681" s="9">
        <f>AR681*30500</f>
        <v>30500</v>
      </c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>
        <f t="shared" si="20"/>
        <v>112878.98693795054</v>
      </c>
      <c r="BM681" s="9">
        <f t="shared" si="21"/>
        <v>112900</v>
      </c>
    </row>
    <row r="682" spans="1:65" x14ac:dyDescent="0.3">
      <c r="A682" t="s">
        <v>1074</v>
      </c>
      <c r="B682" s="9">
        <v>1010</v>
      </c>
      <c r="C682">
        <v>582921</v>
      </c>
      <c r="D682">
        <v>1</v>
      </c>
      <c r="E682">
        <v>0</v>
      </c>
      <c r="F682">
        <v>0</v>
      </c>
      <c r="G682">
        <v>0</v>
      </c>
      <c r="H682">
        <v>0</v>
      </c>
      <c r="I682" t="s">
        <v>81</v>
      </c>
      <c r="J682">
        <v>583251</v>
      </c>
      <c r="K682" t="s">
        <v>975</v>
      </c>
      <c r="L682">
        <v>583251</v>
      </c>
      <c r="M682" t="s">
        <v>975</v>
      </c>
      <c r="N682">
        <v>583251</v>
      </c>
      <c r="O682" t="s">
        <v>975</v>
      </c>
      <c r="P682">
        <v>583251</v>
      </c>
      <c r="Q682" t="s">
        <v>975</v>
      </c>
      <c r="R682" s="9">
        <v>238312.16258171431</v>
      </c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15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>
        <f t="shared" si="20"/>
        <v>238312.16258171431</v>
      </c>
      <c r="BM682" s="9">
        <f t="shared" si="21"/>
        <v>238300</v>
      </c>
    </row>
    <row r="683" spans="1:65" x14ac:dyDescent="0.3">
      <c r="A683" t="s">
        <v>1075</v>
      </c>
      <c r="B683" s="9">
        <v>1143</v>
      </c>
      <c r="C683">
        <v>568503</v>
      </c>
      <c r="D683">
        <v>1</v>
      </c>
      <c r="E683">
        <v>0</v>
      </c>
      <c r="F683">
        <v>0</v>
      </c>
      <c r="G683">
        <v>0</v>
      </c>
      <c r="H683">
        <v>0</v>
      </c>
      <c r="I683" t="s">
        <v>123</v>
      </c>
      <c r="J683">
        <v>568414</v>
      </c>
      <c r="K683" t="s">
        <v>166</v>
      </c>
      <c r="L683">
        <v>568414</v>
      </c>
      <c r="M683" t="s">
        <v>166</v>
      </c>
      <c r="N683">
        <v>568414</v>
      </c>
      <c r="O683" t="s">
        <v>166</v>
      </c>
      <c r="P683">
        <v>568414</v>
      </c>
      <c r="Q683" t="s">
        <v>166</v>
      </c>
      <c r="R683" s="9">
        <v>269087.5779340447</v>
      </c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15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>
        <f t="shared" si="20"/>
        <v>269087.5779340447</v>
      </c>
      <c r="BM683" s="9">
        <f t="shared" si="21"/>
        <v>269100</v>
      </c>
    </row>
    <row r="684" spans="1:65" x14ac:dyDescent="0.3">
      <c r="A684" t="s">
        <v>1076</v>
      </c>
      <c r="B684" s="9">
        <v>576</v>
      </c>
      <c r="C684">
        <v>558745</v>
      </c>
      <c r="D684">
        <v>1</v>
      </c>
      <c r="E684">
        <v>0</v>
      </c>
      <c r="F684">
        <v>0</v>
      </c>
      <c r="G684">
        <v>0</v>
      </c>
      <c r="H684">
        <v>0</v>
      </c>
      <c r="I684" t="s">
        <v>151</v>
      </c>
      <c r="J684">
        <v>559521</v>
      </c>
      <c r="K684" t="s">
        <v>802</v>
      </c>
      <c r="L684">
        <v>559521</v>
      </c>
      <c r="M684" t="s">
        <v>802</v>
      </c>
      <c r="N684">
        <v>559521</v>
      </c>
      <c r="O684" t="s">
        <v>802</v>
      </c>
      <c r="P684">
        <v>559300</v>
      </c>
      <c r="Q684" t="s">
        <v>223</v>
      </c>
      <c r="R684" s="9">
        <v>137093.90517281281</v>
      </c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15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>
        <f t="shared" si="20"/>
        <v>137093.90517281281</v>
      </c>
      <c r="BM684" s="9">
        <f t="shared" si="21"/>
        <v>137100</v>
      </c>
    </row>
    <row r="685" spans="1:65" x14ac:dyDescent="0.3">
      <c r="A685" t="s">
        <v>1077</v>
      </c>
      <c r="B685" s="9">
        <v>502</v>
      </c>
      <c r="C685">
        <v>573973</v>
      </c>
      <c r="D685">
        <v>1</v>
      </c>
      <c r="E685">
        <v>0</v>
      </c>
      <c r="F685">
        <v>0</v>
      </c>
      <c r="G685">
        <v>0</v>
      </c>
      <c r="H685">
        <v>0</v>
      </c>
      <c r="I685" t="s">
        <v>90</v>
      </c>
      <c r="J685">
        <v>573868</v>
      </c>
      <c r="K685" t="s">
        <v>349</v>
      </c>
      <c r="L685">
        <v>573868</v>
      </c>
      <c r="M685" t="s">
        <v>349</v>
      </c>
      <c r="N685">
        <v>573868</v>
      </c>
      <c r="O685" t="s">
        <v>349</v>
      </c>
      <c r="P685">
        <v>573868</v>
      </c>
      <c r="Q685" t="s">
        <v>349</v>
      </c>
      <c r="R685" s="9">
        <v>119695.0766745188</v>
      </c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15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>
        <f t="shared" si="20"/>
        <v>119695.0766745188</v>
      </c>
      <c r="BM685" s="9">
        <f t="shared" si="21"/>
        <v>119700</v>
      </c>
    </row>
    <row r="686" spans="1:65" x14ac:dyDescent="0.3">
      <c r="A686" s="4" t="s">
        <v>1078</v>
      </c>
      <c r="B686" s="9">
        <v>5037</v>
      </c>
      <c r="C686">
        <v>562394</v>
      </c>
      <c r="D686">
        <v>1</v>
      </c>
      <c r="E686">
        <v>1</v>
      </c>
      <c r="F686">
        <v>1</v>
      </c>
      <c r="G686">
        <v>1</v>
      </c>
      <c r="H686">
        <v>0</v>
      </c>
      <c r="I686" t="s">
        <v>131</v>
      </c>
      <c r="J686">
        <v>562394</v>
      </c>
      <c r="K686" t="s">
        <v>1078</v>
      </c>
      <c r="L686">
        <v>562394</v>
      </c>
      <c r="M686" t="s">
        <v>1078</v>
      </c>
      <c r="N686">
        <v>562394</v>
      </c>
      <c r="O686" t="s">
        <v>1078</v>
      </c>
      <c r="P686">
        <v>562335</v>
      </c>
      <c r="Q686" t="s">
        <v>132</v>
      </c>
      <c r="R686" s="9">
        <v>1138898.6083054689</v>
      </c>
      <c r="S686" s="9">
        <f>SUMIFS($B:$B,$J:$J,$C686)</f>
        <v>7799</v>
      </c>
      <c r="T686" s="9">
        <v>422659.48835070798</v>
      </c>
      <c r="U686" s="9">
        <v>0</v>
      </c>
      <c r="V686" s="9">
        <f>U686*768</f>
        <v>0</v>
      </c>
      <c r="W686" s="9">
        <v>43</v>
      </c>
      <c r="X686" s="9">
        <f>W686*3072</f>
        <v>132096</v>
      </c>
      <c r="Y686" s="9">
        <v>250</v>
      </c>
      <c r="Z686" s="9">
        <f>Y686*1024</f>
        <v>256000</v>
      </c>
      <c r="AA686" s="9">
        <v>5</v>
      </c>
      <c r="AB686" s="9">
        <f>AA686*256</f>
        <v>1280</v>
      </c>
      <c r="AC686" s="9">
        <f>SUMIFS($B:$B,$L:$L,$C686)</f>
        <v>7799</v>
      </c>
      <c r="AD686" s="9">
        <v>970204.36006647989</v>
      </c>
      <c r="AE686" s="9"/>
      <c r="AF686" s="9"/>
      <c r="AG686" s="9">
        <f>SUMIFS($B:$B,$N:$N,$C686)</f>
        <v>7799</v>
      </c>
      <c r="AH686" s="9">
        <v>878669.7722151042</v>
      </c>
      <c r="AI686" s="9"/>
      <c r="AJ686" s="9"/>
      <c r="AK686" s="9"/>
      <c r="AL686" s="9"/>
      <c r="AM686" s="9"/>
      <c r="AN686" s="9"/>
      <c r="AO686" s="9"/>
      <c r="AP686" s="9"/>
      <c r="AQ686" s="15"/>
      <c r="AR686" s="9">
        <v>47</v>
      </c>
      <c r="AS686" s="9">
        <f>AR686*30500</f>
        <v>1433500</v>
      </c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>
        <f t="shared" si="20"/>
        <v>5233308.2289377609</v>
      </c>
      <c r="BM686" s="9">
        <f t="shared" si="21"/>
        <v>5233300</v>
      </c>
    </row>
    <row r="687" spans="1:65" x14ac:dyDescent="0.3">
      <c r="A687" t="s">
        <v>1079</v>
      </c>
      <c r="B687" s="9">
        <v>993</v>
      </c>
      <c r="C687">
        <v>553549</v>
      </c>
      <c r="D687">
        <v>1</v>
      </c>
      <c r="E687">
        <v>0</v>
      </c>
      <c r="F687">
        <v>0</v>
      </c>
      <c r="G687">
        <v>0</v>
      </c>
      <c r="H687">
        <v>0</v>
      </c>
      <c r="I687" t="s">
        <v>151</v>
      </c>
      <c r="J687">
        <v>553425</v>
      </c>
      <c r="K687" t="s">
        <v>152</v>
      </c>
      <c r="L687">
        <v>553425</v>
      </c>
      <c r="M687" t="s">
        <v>152</v>
      </c>
      <c r="N687">
        <v>553425</v>
      </c>
      <c r="O687" t="s">
        <v>152</v>
      </c>
      <c r="P687">
        <v>553425</v>
      </c>
      <c r="Q687" t="s">
        <v>152</v>
      </c>
      <c r="R687" s="9">
        <v>234370.91367992471</v>
      </c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15"/>
      <c r="AR687" s="9">
        <v>2</v>
      </c>
      <c r="AS687" s="9">
        <f>AR687*30500</f>
        <v>61000</v>
      </c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>
        <f t="shared" si="20"/>
        <v>295370.91367992468</v>
      </c>
      <c r="BM687" s="9">
        <f t="shared" si="21"/>
        <v>295400</v>
      </c>
    </row>
    <row r="688" spans="1:65" x14ac:dyDescent="0.3">
      <c r="A688" s="5" t="s">
        <v>355</v>
      </c>
      <c r="B688" s="9">
        <v>36815</v>
      </c>
      <c r="C688">
        <v>561380</v>
      </c>
      <c r="D688">
        <v>1</v>
      </c>
      <c r="E688">
        <v>1</v>
      </c>
      <c r="F688">
        <v>1</v>
      </c>
      <c r="G688">
        <v>1</v>
      </c>
      <c r="H688">
        <v>1</v>
      </c>
      <c r="I688" t="s">
        <v>104</v>
      </c>
      <c r="J688">
        <v>561380</v>
      </c>
      <c r="K688" t="s">
        <v>355</v>
      </c>
      <c r="L688">
        <v>561380</v>
      </c>
      <c r="M688" t="s">
        <v>355</v>
      </c>
      <c r="N688">
        <v>561380</v>
      </c>
      <c r="O688" t="s">
        <v>355</v>
      </c>
      <c r="P688">
        <v>561380</v>
      </c>
      <c r="Q688" t="s">
        <v>355</v>
      </c>
      <c r="R688" s="9">
        <v>1572629.43747103</v>
      </c>
      <c r="S688" s="9">
        <f>SUMIFS($B:$B,$J:$J,$C688)</f>
        <v>45911</v>
      </c>
      <c r="T688" s="9">
        <v>983893.49864423973</v>
      </c>
      <c r="U688" s="9">
        <v>863</v>
      </c>
      <c r="V688" s="9">
        <f>U688*768</f>
        <v>662784</v>
      </c>
      <c r="W688" s="9">
        <v>120</v>
      </c>
      <c r="X688" s="9">
        <f>W688*3072</f>
        <v>368640</v>
      </c>
      <c r="Y688" s="9">
        <v>774</v>
      </c>
      <c r="Z688" s="9">
        <f>Y688*1024</f>
        <v>792576</v>
      </c>
      <c r="AA688" s="9">
        <v>306</v>
      </c>
      <c r="AB688" s="9">
        <f>AA688*256</f>
        <v>78336</v>
      </c>
      <c r="AC688" s="9">
        <f>SUMIFS($B:$B,$L:$L,$C688)</f>
        <v>45095</v>
      </c>
      <c r="AD688" s="9">
        <v>2724670.6592702158</v>
      </c>
      <c r="AE688" s="9">
        <f>SUMIFS($B:$B,$P:$P,$C688)</f>
        <v>76626</v>
      </c>
      <c r="AF688" s="9">
        <v>4482946.224590824</v>
      </c>
      <c r="AG688" s="9">
        <f>SUMIFS($B:$B,$N:$N,$C688)</f>
        <v>51941</v>
      </c>
      <c r="AH688" s="9">
        <v>8536030.2082571127</v>
      </c>
      <c r="AI688" s="9">
        <f>SUMIFS($B:$B,$P:$P,$C688)</f>
        <v>76626</v>
      </c>
      <c r="AJ688" s="9">
        <v>28568089.918225229</v>
      </c>
      <c r="AK688" s="9"/>
      <c r="AL688" s="9">
        <v>8983</v>
      </c>
      <c r="AM688" s="9">
        <f>AL688*141</f>
        <v>1266603</v>
      </c>
      <c r="AN688" s="9"/>
      <c r="AO688" s="9"/>
      <c r="AP688" s="9"/>
      <c r="AQ688" s="15"/>
      <c r="AR688" s="9">
        <v>48</v>
      </c>
      <c r="AS688" s="9">
        <f>AR688*30500</f>
        <v>1464000</v>
      </c>
      <c r="AT688" s="9">
        <v>538</v>
      </c>
      <c r="AU688" s="9">
        <f>AT688*2742</f>
        <v>1475196</v>
      </c>
      <c r="AV688" s="9">
        <v>0</v>
      </c>
      <c r="AW688" s="9">
        <f>AV688*914</f>
        <v>0</v>
      </c>
      <c r="AX688" s="9">
        <v>2485</v>
      </c>
      <c r="AY688" s="9">
        <f>AX688*141</f>
        <v>350385</v>
      </c>
      <c r="AZ688" s="9">
        <v>3202</v>
      </c>
      <c r="BA688" s="9">
        <f>AZ688*343</f>
        <v>1098286</v>
      </c>
      <c r="BB688" s="9">
        <v>1129</v>
      </c>
      <c r="BC688" s="9">
        <f>BB688*109</f>
        <v>123061</v>
      </c>
      <c r="BD688" s="9">
        <v>101</v>
      </c>
      <c r="BE688" s="9">
        <f>BD688*82</f>
        <v>8282</v>
      </c>
      <c r="BF688" s="9">
        <v>1381</v>
      </c>
      <c r="BG688" s="9">
        <f>BF688*328</f>
        <v>452968</v>
      </c>
      <c r="BH688" s="9">
        <v>135</v>
      </c>
      <c r="BI688" s="9">
        <f>BH688*410</f>
        <v>55350</v>
      </c>
      <c r="BJ688" s="9">
        <v>100</v>
      </c>
      <c r="BK688" s="9">
        <f>BJ688*219</f>
        <v>21900</v>
      </c>
      <c r="BL688" s="9">
        <f t="shared" si="20"/>
        <v>55086626.946458653</v>
      </c>
      <c r="BM688" s="9">
        <f t="shared" si="21"/>
        <v>55086600</v>
      </c>
    </row>
    <row r="689" spans="1:65" x14ac:dyDescent="0.3">
      <c r="A689" t="s">
        <v>1080</v>
      </c>
      <c r="B689" s="9">
        <v>306</v>
      </c>
      <c r="C689">
        <v>573981</v>
      </c>
      <c r="D689">
        <v>1</v>
      </c>
      <c r="E689">
        <v>0</v>
      </c>
      <c r="F689">
        <v>0</v>
      </c>
      <c r="G689">
        <v>0</v>
      </c>
      <c r="H689">
        <v>0</v>
      </c>
      <c r="I689" t="s">
        <v>90</v>
      </c>
      <c r="J689">
        <v>574341</v>
      </c>
      <c r="K689" t="s">
        <v>348</v>
      </c>
      <c r="L689">
        <v>574341</v>
      </c>
      <c r="M689" t="s">
        <v>348</v>
      </c>
      <c r="N689">
        <v>574341</v>
      </c>
      <c r="O689" t="s">
        <v>348</v>
      </c>
      <c r="P689">
        <v>573868</v>
      </c>
      <c r="Q689" t="s">
        <v>349</v>
      </c>
      <c r="R689" s="9">
        <v>73366.217065850942</v>
      </c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15"/>
      <c r="AR689" s="9">
        <v>1</v>
      </c>
      <c r="AS689" s="9">
        <f>AR689*30500</f>
        <v>30500</v>
      </c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>
        <f t="shared" si="20"/>
        <v>103866.21706585094</v>
      </c>
      <c r="BM689" s="9">
        <f t="shared" si="21"/>
        <v>103900</v>
      </c>
    </row>
    <row r="690" spans="1:65" x14ac:dyDescent="0.3">
      <c r="A690" t="s">
        <v>1081</v>
      </c>
      <c r="B690" s="9">
        <v>378</v>
      </c>
      <c r="C690">
        <v>580023</v>
      </c>
      <c r="D690">
        <v>1</v>
      </c>
      <c r="E690">
        <v>0</v>
      </c>
      <c r="F690">
        <v>0</v>
      </c>
      <c r="G690">
        <v>0</v>
      </c>
      <c r="H690">
        <v>0</v>
      </c>
      <c r="I690" t="s">
        <v>96</v>
      </c>
      <c r="J690">
        <v>581259</v>
      </c>
      <c r="K690" t="s">
        <v>889</v>
      </c>
      <c r="L690">
        <v>581259</v>
      </c>
      <c r="M690" t="s">
        <v>889</v>
      </c>
      <c r="N690">
        <v>581259</v>
      </c>
      <c r="O690" t="s">
        <v>889</v>
      </c>
      <c r="P690">
        <v>581259</v>
      </c>
      <c r="Q690" t="s">
        <v>889</v>
      </c>
      <c r="R690" s="9">
        <v>90429.827392837396</v>
      </c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15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>
        <f t="shared" si="20"/>
        <v>90429.827392837396</v>
      </c>
      <c r="BM690" s="9">
        <f t="shared" si="21"/>
        <v>90400</v>
      </c>
    </row>
    <row r="691" spans="1:65" x14ac:dyDescent="0.3">
      <c r="A691" s="4" t="s">
        <v>740</v>
      </c>
      <c r="B691" s="9">
        <v>5020</v>
      </c>
      <c r="C691">
        <v>573990</v>
      </c>
      <c r="D691">
        <v>1</v>
      </c>
      <c r="E691">
        <v>1</v>
      </c>
      <c r="F691">
        <v>1</v>
      </c>
      <c r="G691">
        <v>1</v>
      </c>
      <c r="H691">
        <v>0</v>
      </c>
      <c r="I691" t="s">
        <v>90</v>
      </c>
      <c r="J691">
        <v>573990</v>
      </c>
      <c r="K691" t="s">
        <v>740</v>
      </c>
      <c r="L691">
        <v>573990</v>
      </c>
      <c r="M691" t="s">
        <v>740</v>
      </c>
      <c r="N691">
        <v>573990</v>
      </c>
      <c r="O691" t="s">
        <v>740</v>
      </c>
      <c r="P691">
        <v>573868</v>
      </c>
      <c r="Q691" t="s">
        <v>349</v>
      </c>
      <c r="R691" s="9">
        <v>1135199.6816530491</v>
      </c>
      <c r="S691" s="9">
        <f>SUMIFS($B:$B,$J:$J,$C691)</f>
        <v>6330</v>
      </c>
      <c r="T691" s="9">
        <v>343339.10103026108</v>
      </c>
      <c r="U691" s="9">
        <v>0</v>
      </c>
      <c r="V691" s="9">
        <f>U691*768</f>
        <v>0</v>
      </c>
      <c r="W691" s="9">
        <v>72</v>
      </c>
      <c r="X691" s="9">
        <f>W691*3072</f>
        <v>221184</v>
      </c>
      <c r="Y691" s="9">
        <v>32</v>
      </c>
      <c r="Z691" s="9">
        <f>Y691*1024</f>
        <v>32768</v>
      </c>
      <c r="AA691" s="9">
        <v>18</v>
      </c>
      <c r="AB691" s="9">
        <f>AA691*256</f>
        <v>4608</v>
      </c>
      <c r="AC691" s="9">
        <f>SUMIFS($B:$B,$L:$L,$C691)</f>
        <v>9009</v>
      </c>
      <c r="AD691" s="9">
        <v>1118863.6120017238</v>
      </c>
      <c r="AE691" s="9"/>
      <c r="AF691" s="9"/>
      <c r="AG691" s="9">
        <f>SUMIFS($B:$B,$N:$N,$C691)</f>
        <v>7867</v>
      </c>
      <c r="AH691" s="9">
        <v>886271.93512763688</v>
      </c>
      <c r="AI691" s="9"/>
      <c r="AJ691" s="9"/>
      <c r="AK691" s="9"/>
      <c r="AL691" s="9"/>
      <c r="AM691" s="9"/>
      <c r="AN691" s="9"/>
      <c r="AO691" s="9"/>
      <c r="AP691" s="9"/>
      <c r="AQ691" s="15"/>
      <c r="AR691" s="9">
        <v>24</v>
      </c>
      <c r="AS691" s="9">
        <f>AR691*30500</f>
        <v>732000</v>
      </c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>
        <f t="shared" si="20"/>
        <v>4474234.3298126701</v>
      </c>
      <c r="BM691" s="9">
        <f t="shared" si="21"/>
        <v>4474200</v>
      </c>
    </row>
    <row r="692" spans="1:65" x14ac:dyDescent="0.3">
      <c r="A692" s="5" t="s">
        <v>1082</v>
      </c>
      <c r="B692" s="9">
        <v>15010</v>
      </c>
      <c r="C692">
        <v>580031</v>
      </c>
      <c r="D692">
        <v>1</v>
      </c>
      <c r="E692">
        <v>1</v>
      </c>
      <c r="F692">
        <v>1</v>
      </c>
      <c r="G692">
        <v>1</v>
      </c>
      <c r="H692">
        <v>1</v>
      </c>
      <c r="I692" t="s">
        <v>96</v>
      </c>
      <c r="J692">
        <v>580031</v>
      </c>
      <c r="K692" t="s">
        <v>1082</v>
      </c>
      <c r="L692">
        <v>580031</v>
      </c>
      <c r="M692" t="s">
        <v>1082</v>
      </c>
      <c r="N692">
        <v>580031</v>
      </c>
      <c r="O692" t="s">
        <v>1082</v>
      </c>
      <c r="P692">
        <v>580031</v>
      </c>
      <c r="Q692" t="s">
        <v>1082</v>
      </c>
      <c r="R692" s="9">
        <v>683390.85254077043</v>
      </c>
      <c r="S692" s="9">
        <f>SUMIFS($B:$B,$J:$J,$C692)</f>
        <v>17693</v>
      </c>
      <c r="T692" s="9">
        <v>377365.61699154263</v>
      </c>
      <c r="U692" s="9">
        <v>0</v>
      </c>
      <c r="V692" s="9">
        <f>U692*768</f>
        <v>0</v>
      </c>
      <c r="W692" s="9">
        <v>58</v>
      </c>
      <c r="X692" s="9">
        <f>W692*3072</f>
        <v>178176</v>
      </c>
      <c r="Y692" s="9">
        <v>80</v>
      </c>
      <c r="Z692" s="9">
        <f>Y692*1024</f>
        <v>81920</v>
      </c>
      <c r="AA692" s="9">
        <v>61</v>
      </c>
      <c r="AB692" s="9">
        <f>AA692*256</f>
        <v>15616</v>
      </c>
      <c r="AC692" s="9">
        <f>SUMIFS($B:$B,$L:$L,$C692)</f>
        <v>17693</v>
      </c>
      <c r="AD692" s="9">
        <v>1096177.0633554689</v>
      </c>
      <c r="AE692" s="9">
        <f>SUMIFS($B:$B,$P:$P,$C692)</f>
        <v>17693</v>
      </c>
      <c r="AF692" s="9">
        <v>1027238.115761706</v>
      </c>
      <c r="AG692" s="9">
        <f>SUMIFS($B:$B,$N:$N,$C692)</f>
        <v>17693</v>
      </c>
      <c r="AH692" s="9">
        <v>3043104.5358534702</v>
      </c>
      <c r="AI692" s="9">
        <f>SUMIFS($B:$B,$P:$P,$C692)</f>
        <v>17693</v>
      </c>
      <c r="AJ692" s="9">
        <v>11498792.69257959</v>
      </c>
      <c r="AK692" s="9"/>
      <c r="AL692" s="9">
        <v>2282</v>
      </c>
      <c r="AM692" s="9">
        <f>AL692*141</f>
        <v>321762</v>
      </c>
      <c r="AN692" s="9"/>
      <c r="AO692" s="9"/>
      <c r="AP692" s="9"/>
      <c r="AQ692" s="15"/>
      <c r="AR692" s="9">
        <v>13</v>
      </c>
      <c r="AS692" s="9">
        <f>AR692*30500</f>
        <v>396500</v>
      </c>
      <c r="AT692" s="9">
        <v>37</v>
      </c>
      <c r="AU692" s="9">
        <f>AT692*2742</f>
        <v>101454</v>
      </c>
      <c r="AV692" s="9">
        <v>0</v>
      </c>
      <c r="AW692" s="9">
        <f>AV692*914</f>
        <v>0</v>
      </c>
      <c r="AX692" s="9">
        <v>711</v>
      </c>
      <c r="AY692" s="9">
        <f>AX692*141</f>
        <v>100251</v>
      </c>
      <c r="AZ692" s="9">
        <v>662</v>
      </c>
      <c r="BA692" s="9">
        <f>AZ692*343</f>
        <v>227066</v>
      </c>
      <c r="BB692" s="9">
        <v>369</v>
      </c>
      <c r="BC692" s="9">
        <f>BB692*109</f>
        <v>40221</v>
      </c>
      <c r="BD692" s="9">
        <v>24</v>
      </c>
      <c r="BE692" s="9">
        <f>BD692*82</f>
        <v>1968</v>
      </c>
      <c r="BF692" s="9">
        <v>431</v>
      </c>
      <c r="BG692" s="9">
        <f>BF692*328</f>
        <v>141368</v>
      </c>
      <c r="BH692" s="9">
        <v>24</v>
      </c>
      <c r="BI692" s="9">
        <f>BH692*410</f>
        <v>9840</v>
      </c>
      <c r="BJ692" s="9">
        <v>16</v>
      </c>
      <c r="BK692" s="9">
        <f>BJ692*219</f>
        <v>3504</v>
      </c>
      <c r="BL692" s="9">
        <f t="shared" si="20"/>
        <v>19345714.877082549</v>
      </c>
      <c r="BM692" s="9">
        <f t="shared" si="21"/>
        <v>19345700</v>
      </c>
    </row>
    <row r="693" spans="1:65" x14ac:dyDescent="0.3">
      <c r="A693" t="s">
        <v>1083</v>
      </c>
      <c r="B693" s="9">
        <v>2303</v>
      </c>
      <c r="C693">
        <v>569356</v>
      </c>
      <c r="D693">
        <v>1</v>
      </c>
      <c r="E693">
        <v>0</v>
      </c>
      <c r="F693">
        <v>0</v>
      </c>
      <c r="G693">
        <v>0</v>
      </c>
      <c r="H693">
        <v>0</v>
      </c>
      <c r="I693" t="s">
        <v>111</v>
      </c>
      <c r="J693">
        <v>536385</v>
      </c>
      <c r="K693" t="s">
        <v>270</v>
      </c>
      <c r="L693">
        <v>536385</v>
      </c>
      <c r="M693" t="s">
        <v>270</v>
      </c>
      <c r="N693">
        <v>536385</v>
      </c>
      <c r="O693" t="s">
        <v>270</v>
      </c>
      <c r="P693">
        <v>536385</v>
      </c>
      <c r="Q693" t="s">
        <v>270</v>
      </c>
      <c r="R693" s="9">
        <v>533785.31347315782</v>
      </c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15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>
        <f t="shared" si="20"/>
        <v>533785.31347315782</v>
      </c>
      <c r="BM693" s="9">
        <f t="shared" si="21"/>
        <v>533800</v>
      </c>
    </row>
    <row r="694" spans="1:65" x14ac:dyDescent="0.3">
      <c r="A694" s="5" t="s">
        <v>85</v>
      </c>
      <c r="B694" s="9">
        <v>97231</v>
      </c>
      <c r="C694">
        <v>544256</v>
      </c>
      <c r="D694">
        <v>1</v>
      </c>
      <c r="E694">
        <v>1</v>
      </c>
      <c r="F694">
        <v>1</v>
      </c>
      <c r="G694">
        <v>1</v>
      </c>
      <c r="H694">
        <v>1</v>
      </c>
      <c r="I694" t="s">
        <v>83</v>
      </c>
      <c r="J694">
        <v>544256</v>
      </c>
      <c r="K694" t="s">
        <v>85</v>
      </c>
      <c r="L694">
        <v>544256</v>
      </c>
      <c r="M694" t="s">
        <v>85</v>
      </c>
      <c r="N694">
        <v>544256</v>
      </c>
      <c r="O694" t="s">
        <v>85</v>
      </c>
      <c r="P694">
        <v>544256</v>
      </c>
      <c r="Q694" t="s">
        <v>85</v>
      </c>
      <c r="R694" s="9">
        <v>3752604.6512214071</v>
      </c>
      <c r="S694" s="9">
        <f>SUMIFS($B:$B,$J:$J,$C694)</f>
        <v>116938</v>
      </c>
      <c r="T694" s="9">
        <v>2462687.9716852251</v>
      </c>
      <c r="U694" s="9">
        <v>1886</v>
      </c>
      <c r="V694" s="9">
        <f>U694*768</f>
        <v>1448448</v>
      </c>
      <c r="W694" s="9">
        <v>325</v>
      </c>
      <c r="X694" s="9">
        <f>W694*3072</f>
        <v>998400</v>
      </c>
      <c r="Y694" s="9">
        <v>1973</v>
      </c>
      <c r="Z694" s="9">
        <f>Y694*1024</f>
        <v>2020352</v>
      </c>
      <c r="AA694" s="9">
        <v>606</v>
      </c>
      <c r="AB694" s="9">
        <f>AA694*256</f>
        <v>155136</v>
      </c>
      <c r="AC694" s="9">
        <f>SUMIFS($B:$B,$L:$L,$C694)</f>
        <v>138791</v>
      </c>
      <c r="AD694" s="9">
        <v>8070536.3020292586</v>
      </c>
      <c r="AE694" s="9">
        <f>SUMIFS($B:$B,$P:$P,$C694)</f>
        <v>168393</v>
      </c>
      <c r="AF694" s="9">
        <v>9309532.1237458885</v>
      </c>
      <c r="AG694" s="9">
        <f>SUMIFS($B:$B,$N:$N,$C694)</f>
        <v>147995</v>
      </c>
      <c r="AH694" s="9">
        <v>22442087.998733021</v>
      </c>
      <c r="AI694" s="9">
        <f>SUMIFS($B:$B,$P:$P,$C694)</f>
        <v>168393</v>
      </c>
      <c r="AJ694" s="9">
        <v>44562886.797523588</v>
      </c>
      <c r="AK694" s="9"/>
      <c r="AL694" s="9">
        <v>19885</v>
      </c>
      <c r="AM694" s="9">
        <f>AL694*141</f>
        <v>2803785</v>
      </c>
      <c r="AN694" s="9"/>
      <c r="AO694" s="9"/>
      <c r="AP694" s="9">
        <v>413</v>
      </c>
      <c r="AQ694" s="15">
        <v>1224000</v>
      </c>
      <c r="AR694" s="9">
        <v>120</v>
      </c>
      <c r="AS694" s="9">
        <f>AR694*30500</f>
        <v>3660000</v>
      </c>
      <c r="AT694" s="9">
        <v>688</v>
      </c>
      <c r="AU694" s="9">
        <f>AT694*2742</f>
        <v>1886496</v>
      </c>
      <c r="AV694" s="9">
        <v>0</v>
      </c>
      <c r="AW694" s="9">
        <f>AV694*914</f>
        <v>0</v>
      </c>
      <c r="AX694" s="9">
        <v>6070</v>
      </c>
      <c r="AY694" s="9">
        <f>AX694*141</f>
        <v>855870</v>
      </c>
      <c r="AZ694" s="9">
        <v>9184</v>
      </c>
      <c r="BA694" s="9">
        <f>AZ694*343</f>
        <v>3150112</v>
      </c>
      <c r="BB694" s="9">
        <v>3490</v>
      </c>
      <c r="BC694" s="9">
        <f>BB694*109</f>
        <v>380410</v>
      </c>
      <c r="BD694" s="9">
        <v>478</v>
      </c>
      <c r="BE694" s="9">
        <f>BD694*82</f>
        <v>39196</v>
      </c>
      <c r="BF694" s="9">
        <v>3548</v>
      </c>
      <c r="BG694" s="9">
        <f>BF694*328</f>
        <v>1163744</v>
      </c>
      <c r="BH694" s="9">
        <v>553</v>
      </c>
      <c r="BI694" s="9">
        <f>BH694*410</f>
        <v>226730</v>
      </c>
      <c r="BJ694" s="9">
        <v>109</v>
      </c>
      <c r="BK694" s="9">
        <f>BJ694*219</f>
        <v>23871</v>
      </c>
      <c r="BL694" s="9">
        <f t="shared" si="20"/>
        <v>110636885.8449384</v>
      </c>
      <c r="BM694" s="9">
        <f t="shared" si="21"/>
        <v>110636900</v>
      </c>
    </row>
    <row r="695" spans="1:65" x14ac:dyDescent="0.3">
      <c r="A695" t="s">
        <v>1084</v>
      </c>
      <c r="B695" s="9">
        <v>611</v>
      </c>
      <c r="C695">
        <v>580040</v>
      </c>
      <c r="D695">
        <v>1</v>
      </c>
      <c r="E695">
        <v>0</v>
      </c>
      <c r="F695">
        <v>0</v>
      </c>
      <c r="G695">
        <v>0</v>
      </c>
      <c r="H695">
        <v>0</v>
      </c>
      <c r="I695" t="s">
        <v>96</v>
      </c>
      <c r="J695">
        <v>581186</v>
      </c>
      <c r="K695" t="s">
        <v>331</v>
      </c>
      <c r="L695">
        <v>581186</v>
      </c>
      <c r="M695" t="s">
        <v>331</v>
      </c>
      <c r="N695">
        <v>581186</v>
      </c>
      <c r="O695" t="s">
        <v>331</v>
      </c>
      <c r="P695">
        <v>581186</v>
      </c>
      <c r="Q695" t="s">
        <v>331</v>
      </c>
      <c r="R695" s="9">
        <v>145307.26171360031</v>
      </c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15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>
        <f t="shared" si="20"/>
        <v>145307.26171360031</v>
      </c>
      <c r="BM695" s="9">
        <f t="shared" si="21"/>
        <v>145300</v>
      </c>
    </row>
    <row r="696" spans="1:65" x14ac:dyDescent="0.3">
      <c r="A696" t="s">
        <v>1085</v>
      </c>
      <c r="B696" s="9">
        <v>123</v>
      </c>
      <c r="C696">
        <v>571296</v>
      </c>
      <c r="D696">
        <v>1</v>
      </c>
      <c r="E696">
        <v>0</v>
      </c>
      <c r="F696">
        <v>0</v>
      </c>
      <c r="G696">
        <v>0</v>
      </c>
      <c r="H696">
        <v>0</v>
      </c>
      <c r="I696" t="s">
        <v>96</v>
      </c>
      <c r="J696">
        <v>571911</v>
      </c>
      <c r="K696" t="s">
        <v>533</v>
      </c>
      <c r="L696">
        <v>571911</v>
      </c>
      <c r="M696" t="s">
        <v>533</v>
      </c>
      <c r="N696">
        <v>571911</v>
      </c>
      <c r="O696" t="s">
        <v>533</v>
      </c>
      <c r="P696">
        <v>571164</v>
      </c>
      <c r="Q696" t="s">
        <v>334</v>
      </c>
      <c r="R696" s="9">
        <v>71941.662785630979</v>
      </c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15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>
        <f t="shared" si="20"/>
        <v>71941.662785630979</v>
      </c>
      <c r="BM696" s="9">
        <f t="shared" si="21"/>
        <v>71900</v>
      </c>
    </row>
    <row r="697" spans="1:65" x14ac:dyDescent="0.3">
      <c r="A697" t="s">
        <v>1086</v>
      </c>
      <c r="B697" s="9">
        <v>657</v>
      </c>
      <c r="C697">
        <v>580058</v>
      </c>
      <c r="D697">
        <v>1</v>
      </c>
      <c r="E697">
        <v>0</v>
      </c>
      <c r="F697">
        <v>0</v>
      </c>
      <c r="G697">
        <v>0</v>
      </c>
      <c r="H697">
        <v>0</v>
      </c>
      <c r="I697" t="s">
        <v>96</v>
      </c>
      <c r="J697">
        <v>579891</v>
      </c>
      <c r="K697" t="s">
        <v>658</v>
      </c>
      <c r="L697">
        <v>579891</v>
      </c>
      <c r="M697" t="s">
        <v>658</v>
      </c>
      <c r="N697">
        <v>579891</v>
      </c>
      <c r="O697" t="s">
        <v>658</v>
      </c>
      <c r="P697">
        <v>579891</v>
      </c>
      <c r="Q697" t="s">
        <v>658</v>
      </c>
      <c r="R697" s="9">
        <v>156087.22474218899</v>
      </c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15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>
        <f t="shared" si="20"/>
        <v>156087.22474218899</v>
      </c>
      <c r="BM697" s="9">
        <f t="shared" si="21"/>
        <v>156100</v>
      </c>
    </row>
    <row r="698" spans="1:65" x14ac:dyDescent="0.3">
      <c r="A698" s="2" t="s">
        <v>1087</v>
      </c>
      <c r="B698" s="9">
        <v>2027</v>
      </c>
      <c r="C698">
        <v>576212</v>
      </c>
      <c r="D698">
        <v>1</v>
      </c>
      <c r="E698">
        <v>1</v>
      </c>
      <c r="F698">
        <v>0</v>
      </c>
      <c r="G698">
        <v>0</v>
      </c>
      <c r="H698">
        <v>0</v>
      </c>
      <c r="I698" t="s">
        <v>90</v>
      </c>
      <c r="J698">
        <v>576212</v>
      </c>
      <c r="K698" t="s">
        <v>1087</v>
      </c>
      <c r="L698">
        <v>576590</v>
      </c>
      <c r="M698" t="s">
        <v>1088</v>
      </c>
      <c r="N698">
        <v>576590</v>
      </c>
      <c r="O698" t="s">
        <v>1088</v>
      </c>
      <c r="P698">
        <v>576271</v>
      </c>
      <c r="Q698" t="s">
        <v>160</v>
      </c>
      <c r="R698" s="9">
        <v>471341.08157605561</v>
      </c>
      <c r="S698" s="9">
        <f>SUMIFS($B:$B,$J:$J,$C698)</f>
        <v>2601</v>
      </c>
      <c r="T698" s="9">
        <v>141469.46732035381</v>
      </c>
      <c r="U698" s="9">
        <v>0</v>
      </c>
      <c r="V698" s="9">
        <f>U698*768</f>
        <v>0</v>
      </c>
      <c r="W698" s="9">
        <v>4</v>
      </c>
      <c r="X698" s="9">
        <f>W698*3072</f>
        <v>12288</v>
      </c>
      <c r="Y698" s="9">
        <v>17</v>
      </c>
      <c r="Z698" s="9">
        <f>Y698*1024</f>
        <v>17408</v>
      </c>
      <c r="AA698" s="9">
        <v>8</v>
      </c>
      <c r="AB698" s="9">
        <f>AA698*256</f>
        <v>2048</v>
      </c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15"/>
      <c r="AR698" s="9">
        <v>18</v>
      </c>
      <c r="AS698" s="9">
        <f>AR698*30500</f>
        <v>549000</v>
      </c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>
        <f t="shared" si="20"/>
        <v>1193554.5488964096</v>
      </c>
      <c r="BM698" s="9">
        <f t="shared" si="21"/>
        <v>1193600</v>
      </c>
    </row>
    <row r="699" spans="1:65" x14ac:dyDescent="0.3">
      <c r="A699" t="s">
        <v>1089</v>
      </c>
      <c r="B699" s="9">
        <v>152</v>
      </c>
      <c r="C699">
        <v>580066</v>
      </c>
      <c r="D699">
        <v>1</v>
      </c>
      <c r="E699">
        <v>0</v>
      </c>
      <c r="F699">
        <v>0</v>
      </c>
      <c r="G699">
        <v>0</v>
      </c>
      <c r="H699">
        <v>0</v>
      </c>
      <c r="I699" t="s">
        <v>96</v>
      </c>
      <c r="J699">
        <v>581259</v>
      </c>
      <c r="K699" t="s">
        <v>889</v>
      </c>
      <c r="L699">
        <v>581259</v>
      </c>
      <c r="M699" t="s">
        <v>889</v>
      </c>
      <c r="N699">
        <v>581259</v>
      </c>
      <c r="O699" t="s">
        <v>889</v>
      </c>
      <c r="P699">
        <v>581259</v>
      </c>
      <c r="Q699" t="s">
        <v>889</v>
      </c>
      <c r="R699" s="9">
        <v>71941.662785630979</v>
      </c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15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>
        <f t="shared" si="20"/>
        <v>71941.662785630979</v>
      </c>
      <c r="BM699" s="9">
        <f t="shared" si="21"/>
        <v>71900</v>
      </c>
    </row>
    <row r="700" spans="1:65" x14ac:dyDescent="0.3">
      <c r="A700" s="4" t="s">
        <v>1090</v>
      </c>
      <c r="B700" s="9">
        <v>3607</v>
      </c>
      <c r="C700">
        <v>546089</v>
      </c>
      <c r="D700">
        <v>1</v>
      </c>
      <c r="E700">
        <v>1</v>
      </c>
      <c r="F700">
        <v>1</v>
      </c>
      <c r="G700">
        <v>1</v>
      </c>
      <c r="H700">
        <v>0</v>
      </c>
      <c r="I700" t="s">
        <v>83</v>
      </c>
      <c r="J700">
        <v>546089</v>
      </c>
      <c r="K700" t="s">
        <v>1090</v>
      </c>
      <c r="L700">
        <v>546089</v>
      </c>
      <c r="M700" t="s">
        <v>1090</v>
      </c>
      <c r="N700">
        <v>546089</v>
      </c>
      <c r="O700" t="s">
        <v>1090</v>
      </c>
      <c r="P700">
        <v>547336</v>
      </c>
      <c r="Q700" t="s">
        <v>914</v>
      </c>
      <c r="R700" s="9">
        <v>825154.74685778085</v>
      </c>
      <c r="S700" s="9">
        <f>SUMIFS($B:$B,$J:$J,$C700)</f>
        <v>3959</v>
      </c>
      <c r="T700" s="9">
        <v>215082.6841115893</v>
      </c>
      <c r="U700" s="9">
        <v>0</v>
      </c>
      <c r="V700" s="9">
        <f>U700*768</f>
        <v>0</v>
      </c>
      <c r="W700" s="9">
        <v>5</v>
      </c>
      <c r="X700" s="9">
        <f>W700*3072</f>
        <v>15360</v>
      </c>
      <c r="Y700" s="9">
        <v>32</v>
      </c>
      <c r="Z700" s="9">
        <f>Y700*1024</f>
        <v>32768</v>
      </c>
      <c r="AA700" s="9">
        <v>4</v>
      </c>
      <c r="AB700" s="9">
        <f>AA700*256</f>
        <v>1024</v>
      </c>
      <c r="AC700" s="9">
        <f>SUMIFS($B:$B,$L:$L,$C700)</f>
        <v>3959</v>
      </c>
      <c r="AD700" s="9">
        <v>495682.78702843731</v>
      </c>
      <c r="AE700" s="9"/>
      <c r="AF700" s="9"/>
      <c r="AG700" s="9">
        <f>SUMIFS($B:$B,$N:$N,$C700)</f>
        <v>3959</v>
      </c>
      <c r="AH700" s="9">
        <v>448010.25324340147</v>
      </c>
      <c r="AI700" s="9"/>
      <c r="AJ700" s="9"/>
      <c r="AK700" s="9"/>
      <c r="AL700" s="9"/>
      <c r="AM700" s="9"/>
      <c r="AN700" s="9"/>
      <c r="AO700" s="9"/>
      <c r="AP700" s="9"/>
      <c r="AQ700" s="15"/>
      <c r="AR700" s="9">
        <v>6</v>
      </c>
      <c r="AS700" s="9">
        <f>AR700*30500</f>
        <v>183000</v>
      </c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>
        <f t="shared" si="20"/>
        <v>2216082.4712412087</v>
      </c>
      <c r="BM700" s="9">
        <f t="shared" si="21"/>
        <v>2216100</v>
      </c>
    </row>
    <row r="701" spans="1:65" x14ac:dyDescent="0.3">
      <c r="A701" s="5" t="s">
        <v>785</v>
      </c>
      <c r="B701" s="9">
        <v>7487</v>
      </c>
      <c r="C701">
        <v>533271</v>
      </c>
      <c r="D701">
        <v>1</v>
      </c>
      <c r="E701">
        <v>1</v>
      </c>
      <c r="F701">
        <v>1</v>
      </c>
      <c r="G701">
        <v>1</v>
      </c>
      <c r="H701">
        <v>1</v>
      </c>
      <c r="I701" t="s">
        <v>86</v>
      </c>
      <c r="J701">
        <v>533271</v>
      </c>
      <c r="K701" t="s">
        <v>785</v>
      </c>
      <c r="L701">
        <v>533271</v>
      </c>
      <c r="M701" t="s">
        <v>785</v>
      </c>
      <c r="N701">
        <v>533271</v>
      </c>
      <c r="O701" t="s">
        <v>785</v>
      </c>
      <c r="P701">
        <v>533271</v>
      </c>
      <c r="Q701" t="s">
        <v>785</v>
      </c>
      <c r="R701" s="9">
        <v>352930.74222787208</v>
      </c>
      <c r="S701" s="9">
        <f>SUMIFS($B:$B,$J:$J,$C701)</f>
        <v>21148</v>
      </c>
      <c r="T701" s="9">
        <v>505057.07348229003</v>
      </c>
      <c r="U701" s="9">
        <v>4</v>
      </c>
      <c r="V701" s="9">
        <f>U701*768</f>
        <v>3072</v>
      </c>
      <c r="W701" s="9">
        <v>77</v>
      </c>
      <c r="X701" s="9">
        <f>W701*3072</f>
        <v>236544</v>
      </c>
      <c r="Y701" s="9">
        <v>400</v>
      </c>
      <c r="Z701" s="9">
        <f>Y701*1024</f>
        <v>409600</v>
      </c>
      <c r="AA701" s="9">
        <v>65</v>
      </c>
      <c r="AB701" s="9">
        <f>AA701*256</f>
        <v>16640</v>
      </c>
      <c r="AC701" s="9">
        <f>SUMIFS($B:$B,$L:$L,$C701)</f>
        <v>21148</v>
      </c>
      <c r="AD701" s="9">
        <v>1406407.94486977</v>
      </c>
      <c r="AE701" s="9">
        <f>SUMIFS($B:$B,$P:$P,$C701)</f>
        <v>21148</v>
      </c>
      <c r="AF701" s="9">
        <v>1314716.958417753</v>
      </c>
      <c r="AG701" s="9">
        <f>SUMIFS($B:$B,$N:$N,$C701)</f>
        <v>21148</v>
      </c>
      <c r="AH701" s="9">
        <v>3732486.2478854172</v>
      </c>
      <c r="AI701" s="9">
        <f>SUMIFS($B:$B,$P:$P,$C701)</f>
        <v>21148</v>
      </c>
      <c r="AJ701" s="9">
        <v>13258243.906676579</v>
      </c>
      <c r="AK701" s="9"/>
      <c r="AL701" s="9">
        <v>3943</v>
      </c>
      <c r="AM701" s="9">
        <f>AL701*141</f>
        <v>555963</v>
      </c>
      <c r="AN701" s="9"/>
      <c r="AO701" s="9"/>
      <c r="AP701" s="9"/>
      <c r="AQ701" s="15"/>
      <c r="AR701" s="9">
        <v>33</v>
      </c>
      <c r="AS701" s="9">
        <f>AR701*30500</f>
        <v>1006500</v>
      </c>
      <c r="AT701" s="9">
        <v>210</v>
      </c>
      <c r="AU701" s="9">
        <f>AT701*2742</f>
        <v>575820</v>
      </c>
      <c r="AV701" s="9">
        <v>0</v>
      </c>
      <c r="AW701" s="9">
        <f>AV701*914</f>
        <v>0</v>
      </c>
      <c r="AX701" s="9">
        <v>1624</v>
      </c>
      <c r="AY701" s="9">
        <f>AX701*141</f>
        <v>228984</v>
      </c>
      <c r="AZ701" s="9">
        <v>924</v>
      </c>
      <c r="BA701" s="9">
        <f>AZ701*343</f>
        <v>316932</v>
      </c>
      <c r="BB701" s="9">
        <v>686</v>
      </c>
      <c r="BC701" s="9">
        <f>BB701*109</f>
        <v>74774</v>
      </c>
      <c r="BD701" s="9">
        <v>84</v>
      </c>
      <c r="BE701" s="9">
        <f>BD701*82</f>
        <v>6888</v>
      </c>
      <c r="BF701" s="9">
        <v>736</v>
      </c>
      <c r="BG701" s="9">
        <f>BF701*328</f>
        <v>241408</v>
      </c>
      <c r="BH701" s="9">
        <v>88</v>
      </c>
      <c r="BI701" s="9">
        <f>BH701*410</f>
        <v>36080</v>
      </c>
      <c r="BJ701" s="9">
        <v>18</v>
      </c>
      <c r="BK701" s="9">
        <f>BJ701*219</f>
        <v>3942</v>
      </c>
      <c r="BL701" s="9">
        <f t="shared" si="20"/>
        <v>24282989.873559684</v>
      </c>
      <c r="BM701" s="9">
        <f t="shared" si="21"/>
        <v>24283000</v>
      </c>
    </row>
    <row r="702" spans="1:65" x14ac:dyDescent="0.3">
      <c r="A702" s="4" t="s">
        <v>369</v>
      </c>
      <c r="B702" s="9">
        <v>2882</v>
      </c>
      <c r="C702">
        <v>563960</v>
      </c>
      <c r="D702">
        <v>1</v>
      </c>
      <c r="E702">
        <v>1</v>
      </c>
      <c r="F702">
        <v>1</v>
      </c>
      <c r="G702">
        <v>1</v>
      </c>
      <c r="H702">
        <v>0</v>
      </c>
      <c r="I702" t="s">
        <v>104</v>
      </c>
      <c r="J702">
        <v>563960</v>
      </c>
      <c r="K702" t="s">
        <v>369</v>
      </c>
      <c r="L702">
        <v>563960</v>
      </c>
      <c r="M702" t="s">
        <v>369</v>
      </c>
      <c r="N702">
        <v>563960</v>
      </c>
      <c r="O702" t="s">
        <v>369</v>
      </c>
      <c r="P702">
        <v>563889</v>
      </c>
      <c r="Q702" t="s">
        <v>370</v>
      </c>
      <c r="R702" s="9">
        <v>663858.68495293439</v>
      </c>
      <c r="S702" s="9">
        <f>SUMIFS($B:$B,$J:$J,$C702)</f>
        <v>6261</v>
      </c>
      <c r="T702" s="9">
        <v>339610.84160828171</v>
      </c>
      <c r="U702" s="9">
        <v>0</v>
      </c>
      <c r="V702" s="9">
        <f>U702*768</f>
        <v>0</v>
      </c>
      <c r="W702" s="9">
        <v>40</v>
      </c>
      <c r="X702" s="9">
        <f>W702*3072</f>
        <v>122880</v>
      </c>
      <c r="Y702" s="9">
        <v>38</v>
      </c>
      <c r="Z702" s="9">
        <f>Y702*1024</f>
        <v>38912</v>
      </c>
      <c r="AA702" s="9">
        <v>12</v>
      </c>
      <c r="AB702" s="9">
        <f>AA702*256</f>
        <v>3072</v>
      </c>
      <c r="AC702" s="9">
        <f>SUMIFS($B:$B,$L:$L,$C702)</f>
        <v>6261</v>
      </c>
      <c r="AD702" s="9">
        <v>780686.53523254301</v>
      </c>
      <c r="AE702" s="9"/>
      <c r="AF702" s="9"/>
      <c r="AG702" s="9">
        <f>SUMIFS($B:$B,$N:$N,$C702)</f>
        <v>8741</v>
      </c>
      <c r="AH702" s="9">
        <v>983915.96310724178</v>
      </c>
      <c r="AI702" s="9"/>
      <c r="AJ702" s="9"/>
      <c r="AK702" s="9"/>
      <c r="AL702" s="9"/>
      <c r="AM702" s="9"/>
      <c r="AN702" s="9"/>
      <c r="AO702" s="9"/>
      <c r="AP702" s="9"/>
      <c r="AQ702" s="15"/>
      <c r="AR702" s="9">
        <v>6</v>
      </c>
      <c r="AS702" s="9">
        <f>AR702*30500</f>
        <v>183000</v>
      </c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>
        <f t="shared" si="20"/>
        <v>3115936.0249010008</v>
      </c>
      <c r="BM702" s="9">
        <f t="shared" si="21"/>
        <v>3115900</v>
      </c>
    </row>
    <row r="703" spans="1:65" x14ac:dyDescent="0.3">
      <c r="A703" t="s">
        <v>1091</v>
      </c>
      <c r="B703" s="9">
        <v>107</v>
      </c>
      <c r="C703">
        <v>567108</v>
      </c>
      <c r="D703">
        <v>1</v>
      </c>
      <c r="E703">
        <v>0</v>
      </c>
      <c r="F703">
        <v>0</v>
      </c>
      <c r="G703">
        <v>0</v>
      </c>
      <c r="H703">
        <v>0</v>
      </c>
      <c r="I703" t="s">
        <v>131</v>
      </c>
      <c r="J703">
        <v>567256</v>
      </c>
      <c r="K703" t="s">
        <v>656</v>
      </c>
      <c r="L703">
        <v>567256</v>
      </c>
      <c r="M703" t="s">
        <v>656</v>
      </c>
      <c r="N703">
        <v>567256</v>
      </c>
      <c r="O703" t="s">
        <v>656</v>
      </c>
      <c r="P703">
        <v>567256</v>
      </c>
      <c r="Q703" t="s">
        <v>656</v>
      </c>
      <c r="R703" s="9">
        <v>71941.662785630979</v>
      </c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15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>
        <f t="shared" si="20"/>
        <v>71941.662785630979</v>
      </c>
      <c r="BM703" s="9">
        <f t="shared" si="21"/>
        <v>71900</v>
      </c>
    </row>
    <row r="704" spans="1:65" x14ac:dyDescent="0.3">
      <c r="A704" s="5" t="s">
        <v>488</v>
      </c>
      <c r="B704" s="9">
        <v>12797</v>
      </c>
      <c r="C704">
        <v>545392</v>
      </c>
      <c r="D704">
        <v>1</v>
      </c>
      <c r="E704">
        <v>1</v>
      </c>
      <c r="F704">
        <v>1</v>
      </c>
      <c r="G704">
        <v>1</v>
      </c>
      <c r="H704">
        <v>1</v>
      </c>
      <c r="I704" t="s">
        <v>83</v>
      </c>
      <c r="J704">
        <v>545392</v>
      </c>
      <c r="K704" t="s">
        <v>488</v>
      </c>
      <c r="L704">
        <v>545392</v>
      </c>
      <c r="M704" t="s">
        <v>488</v>
      </c>
      <c r="N704">
        <v>545392</v>
      </c>
      <c r="O704" t="s">
        <v>488</v>
      </c>
      <c r="P704">
        <v>545392</v>
      </c>
      <c r="Q704" t="s">
        <v>488</v>
      </c>
      <c r="R704" s="9">
        <v>587875.13825340942</v>
      </c>
      <c r="S704" s="9">
        <f>SUMIFS($B:$B,$J:$J,$C704)</f>
        <v>16953</v>
      </c>
      <c r="T704" s="9">
        <v>369922.94430726662</v>
      </c>
      <c r="U704" s="9">
        <v>482</v>
      </c>
      <c r="V704" s="9">
        <f>U704*768</f>
        <v>370176</v>
      </c>
      <c r="W704" s="9">
        <v>111</v>
      </c>
      <c r="X704" s="9">
        <f>W704*3072</f>
        <v>340992</v>
      </c>
      <c r="Y704" s="9">
        <v>337</v>
      </c>
      <c r="Z704" s="9">
        <f>Y704*1024</f>
        <v>345088</v>
      </c>
      <c r="AA704" s="9">
        <v>62</v>
      </c>
      <c r="AB704" s="9">
        <f>AA704*256</f>
        <v>15872</v>
      </c>
      <c r="AC704" s="9">
        <f>SUMIFS($B:$B,$L:$L,$C704)</f>
        <v>26348</v>
      </c>
      <c r="AD704" s="9">
        <v>1707705.978614907</v>
      </c>
      <c r="AE704" s="9">
        <f>SUMIFS($B:$B,$P:$P,$C704)</f>
        <v>41551</v>
      </c>
      <c r="AF704" s="9">
        <v>2551723.3717365488</v>
      </c>
      <c r="AG704" s="9">
        <f>SUMIFS($B:$B,$N:$N,$C704)</f>
        <v>31902</v>
      </c>
      <c r="AH704" s="9">
        <v>5507137.605671579</v>
      </c>
      <c r="AI704" s="9">
        <f>SUMIFS($B:$B,$P:$P,$C704)</f>
        <v>41551</v>
      </c>
      <c r="AJ704" s="9">
        <v>20152222.424342871</v>
      </c>
      <c r="AK704" s="9"/>
      <c r="AL704" s="9">
        <v>4664</v>
      </c>
      <c r="AM704" s="9">
        <f>AL704*141</f>
        <v>657624</v>
      </c>
      <c r="AN704" s="9"/>
      <c r="AO704" s="9"/>
      <c r="AP704" s="9"/>
      <c r="AQ704" s="15"/>
      <c r="AR704" s="9">
        <v>5</v>
      </c>
      <c r="AS704" s="9">
        <f>AR704*30500</f>
        <v>152500</v>
      </c>
      <c r="AT704" s="9">
        <v>232</v>
      </c>
      <c r="AU704" s="9">
        <f>AT704*2742</f>
        <v>636144</v>
      </c>
      <c r="AV704" s="9">
        <v>28</v>
      </c>
      <c r="AW704" s="9">
        <f>AV704*914</f>
        <v>25592</v>
      </c>
      <c r="AX704" s="9">
        <v>1596</v>
      </c>
      <c r="AY704" s="9">
        <f>AX704*141</f>
        <v>225036</v>
      </c>
      <c r="AZ704" s="9">
        <v>1858</v>
      </c>
      <c r="BA704" s="9">
        <f>AZ704*343</f>
        <v>637294</v>
      </c>
      <c r="BB704" s="9">
        <v>255</v>
      </c>
      <c r="BC704" s="9">
        <f>BB704*109</f>
        <v>27795</v>
      </c>
      <c r="BD704" s="9">
        <v>11</v>
      </c>
      <c r="BE704" s="9">
        <f>BD704*82</f>
        <v>902</v>
      </c>
      <c r="BF704" s="9">
        <v>363</v>
      </c>
      <c r="BG704" s="9">
        <f>BF704*328</f>
        <v>119064</v>
      </c>
      <c r="BH704" s="9">
        <v>10</v>
      </c>
      <c r="BI704" s="9">
        <f>BH704*410</f>
        <v>4100</v>
      </c>
      <c r="BJ704" s="9">
        <v>35</v>
      </c>
      <c r="BK704" s="9">
        <f>BJ704*219</f>
        <v>7665</v>
      </c>
      <c r="BL704" s="9">
        <f t="shared" si="20"/>
        <v>34442431.462926582</v>
      </c>
      <c r="BM704" s="9">
        <f t="shared" si="21"/>
        <v>34442400</v>
      </c>
    </row>
    <row r="705" spans="1:65" x14ac:dyDescent="0.3">
      <c r="A705" t="s">
        <v>1092</v>
      </c>
      <c r="B705" s="9">
        <v>871</v>
      </c>
      <c r="C705">
        <v>546097</v>
      </c>
      <c r="D705">
        <v>1</v>
      </c>
      <c r="E705">
        <v>0</v>
      </c>
      <c r="F705">
        <v>0</v>
      </c>
      <c r="G705">
        <v>0</v>
      </c>
      <c r="H705">
        <v>0</v>
      </c>
      <c r="I705" t="s">
        <v>83</v>
      </c>
      <c r="J705">
        <v>546127</v>
      </c>
      <c r="K705" t="s">
        <v>182</v>
      </c>
      <c r="L705">
        <v>546127</v>
      </c>
      <c r="M705" t="s">
        <v>182</v>
      </c>
      <c r="N705">
        <v>546127</v>
      </c>
      <c r="O705" t="s">
        <v>182</v>
      </c>
      <c r="P705">
        <v>546127</v>
      </c>
      <c r="Q705" t="s">
        <v>182</v>
      </c>
      <c r="R705" s="9">
        <v>206033.9075963778</v>
      </c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15"/>
      <c r="AR705" s="9">
        <v>3</v>
      </c>
      <c r="AS705" s="9">
        <f>AR705*30500</f>
        <v>91500</v>
      </c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>
        <f t="shared" si="20"/>
        <v>297533.90759637777</v>
      </c>
      <c r="BM705" s="9">
        <f t="shared" si="21"/>
        <v>297500</v>
      </c>
    </row>
    <row r="706" spans="1:65" x14ac:dyDescent="0.3">
      <c r="A706" t="s">
        <v>1093</v>
      </c>
      <c r="B706" s="9">
        <v>184</v>
      </c>
      <c r="C706">
        <v>529541</v>
      </c>
      <c r="D706">
        <v>1</v>
      </c>
      <c r="E706">
        <v>0</v>
      </c>
      <c r="F706">
        <v>0</v>
      </c>
      <c r="G706">
        <v>0</v>
      </c>
      <c r="H706">
        <v>0</v>
      </c>
      <c r="I706" t="s">
        <v>86</v>
      </c>
      <c r="J706">
        <v>529621</v>
      </c>
      <c r="K706" t="s">
        <v>388</v>
      </c>
      <c r="L706">
        <v>529621</v>
      </c>
      <c r="M706" t="s">
        <v>388</v>
      </c>
      <c r="N706">
        <v>529303</v>
      </c>
      <c r="O706" t="s">
        <v>301</v>
      </c>
      <c r="P706">
        <v>529303</v>
      </c>
      <c r="Q706" t="s">
        <v>301</v>
      </c>
      <c r="R706" s="9">
        <v>71941.662785630979</v>
      </c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15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>
        <f t="shared" si="20"/>
        <v>71941.662785630979</v>
      </c>
      <c r="BM706" s="9">
        <f t="shared" si="21"/>
        <v>71900</v>
      </c>
    </row>
    <row r="707" spans="1:65" x14ac:dyDescent="0.3">
      <c r="A707" s="5" t="s">
        <v>1094</v>
      </c>
      <c r="B707" s="9">
        <v>23075</v>
      </c>
      <c r="C707">
        <v>598933</v>
      </c>
      <c r="D707">
        <v>1</v>
      </c>
      <c r="E707">
        <v>1</v>
      </c>
      <c r="F707">
        <v>1</v>
      </c>
      <c r="G707">
        <v>1</v>
      </c>
      <c r="H707">
        <v>1</v>
      </c>
      <c r="I707" t="s">
        <v>94</v>
      </c>
      <c r="J707">
        <v>598933</v>
      </c>
      <c r="K707" t="s">
        <v>1094</v>
      </c>
      <c r="L707">
        <v>598933</v>
      </c>
      <c r="M707" t="s">
        <v>1094</v>
      </c>
      <c r="N707">
        <v>598933</v>
      </c>
      <c r="O707" t="s">
        <v>1094</v>
      </c>
      <c r="P707">
        <v>598933</v>
      </c>
      <c r="Q707" t="s">
        <v>1094</v>
      </c>
      <c r="R707" s="9">
        <v>1022073.224479037</v>
      </c>
      <c r="S707" s="9">
        <f>SUMIFS($B:$B,$J:$J,$C707)</f>
        <v>24486</v>
      </c>
      <c r="T707" s="9">
        <v>509262.09262611752</v>
      </c>
      <c r="U707" s="9">
        <v>0</v>
      </c>
      <c r="V707" s="9">
        <f>U707*768</f>
        <v>0</v>
      </c>
      <c r="W707" s="9">
        <v>81</v>
      </c>
      <c r="X707" s="9">
        <f>W707*3072</f>
        <v>248832</v>
      </c>
      <c r="Y707" s="9">
        <v>206</v>
      </c>
      <c r="Z707" s="9">
        <f>Y707*1024</f>
        <v>210944</v>
      </c>
      <c r="AA707" s="9">
        <v>49</v>
      </c>
      <c r="AB707" s="9">
        <f>AA707*256</f>
        <v>12544</v>
      </c>
      <c r="AC707" s="9">
        <f>SUMIFS($B:$B,$L:$L,$C707)</f>
        <v>24486</v>
      </c>
      <c r="AD707" s="9">
        <v>1480802.43827355</v>
      </c>
      <c r="AE707" s="9">
        <f>SUMIFS($B:$B,$P:$P,$C707)</f>
        <v>24486</v>
      </c>
      <c r="AF707" s="9">
        <v>1389647.713010113</v>
      </c>
      <c r="AG707" s="9">
        <f>SUMIFS($B:$B,$N:$N,$C707)</f>
        <v>24486</v>
      </c>
      <c r="AH707" s="9">
        <v>4125958.2220124891</v>
      </c>
      <c r="AI707" s="9">
        <f>SUMIFS($B:$B,$P:$P,$C707)</f>
        <v>24486</v>
      </c>
      <c r="AJ707" s="9">
        <v>13939658.93144053</v>
      </c>
      <c r="AK707" s="9"/>
      <c r="AL707" s="9">
        <v>3662</v>
      </c>
      <c r="AM707" s="9">
        <f>AL707*141</f>
        <v>516342</v>
      </c>
      <c r="AN707" s="9"/>
      <c r="AO707" s="9"/>
      <c r="AP707" s="9"/>
      <c r="AQ707" s="15"/>
      <c r="AR707" s="9">
        <v>48</v>
      </c>
      <c r="AS707" s="9">
        <f>AR707*30500</f>
        <v>1464000</v>
      </c>
      <c r="AT707" s="9">
        <v>104</v>
      </c>
      <c r="AU707" s="9">
        <f>AT707*2742</f>
        <v>285168</v>
      </c>
      <c r="AV707" s="9">
        <v>0</v>
      </c>
      <c r="AW707" s="9">
        <f>AV707*914</f>
        <v>0</v>
      </c>
      <c r="AX707" s="9">
        <v>985</v>
      </c>
      <c r="AY707" s="9">
        <f>AX707*141</f>
        <v>138885</v>
      </c>
      <c r="AZ707" s="9">
        <v>1268</v>
      </c>
      <c r="BA707" s="9">
        <f>AZ707*343</f>
        <v>434924</v>
      </c>
      <c r="BB707" s="9">
        <v>675</v>
      </c>
      <c r="BC707" s="9">
        <f>BB707*109</f>
        <v>73575</v>
      </c>
      <c r="BD707" s="9">
        <v>99</v>
      </c>
      <c r="BE707" s="9">
        <f>BD707*82</f>
        <v>8118</v>
      </c>
      <c r="BF707" s="9">
        <v>894</v>
      </c>
      <c r="BG707" s="9">
        <f>BF707*328</f>
        <v>293232</v>
      </c>
      <c r="BH707" s="9">
        <v>102</v>
      </c>
      <c r="BI707" s="9">
        <f>BH707*410</f>
        <v>41820</v>
      </c>
      <c r="BJ707" s="9">
        <v>10</v>
      </c>
      <c r="BK707" s="9">
        <f>BJ707*219</f>
        <v>2190</v>
      </c>
      <c r="BL707" s="9">
        <f t="shared" si="20"/>
        <v>26197976.621841837</v>
      </c>
      <c r="BM707" s="9">
        <f t="shared" si="21"/>
        <v>26198000</v>
      </c>
    </row>
    <row r="708" spans="1:65" x14ac:dyDescent="0.3">
      <c r="A708" t="s">
        <v>1095</v>
      </c>
      <c r="B708" s="9">
        <v>574</v>
      </c>
      <c r="C708">
        <v>576221</v>
      </c>
      <c r="D708">
        <v>1</v>
      </c>
      <c r="E708">
        <v>0</v>
      </c>
      <c r="F708">
        <v>0</v>
      </c>
      <c r="G708">
        <v>0</v>
      </c>
      <c r="H708">
        <v>0</v>
      </c>
      <c r="I708" t="s">
        <v>90</v>
      </c>
      <c r="J708">
        <v>576361</v>
      </c>
      <c r="K708" t="s">
        <v>100</v>
      </c>
      <c r="L708">
        <v>576361</v>
      </c>
      <c r="M708" t="s">
        <v>100</v>
      </c>
      <c r="N708">
        <v>576361</v>
      </c>
      <c r="O708" t="s">
        <v>100</v>
      </c>
      <c r="P708">
        <v>576361</v>
      </c>
      <c r="Q708" t="s">
        <v>100</v>
      </c>
      <c r="R708" s="9">
        <v>136624.27062890751</v>
      </c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15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>
        <f t="shared" ref="BL708:BL771" si="22">SUMIF(R708:R708,"&lt;&gt;")+SUMIF(T708:T708,"&lt;&gt;")+SUMIF(V708:V708,"&lt;&gt;")+SUMIF(X708:X708,"&lt;&gt;")+SUMIF(Z708:Z708,"&lt;&gt;")+SUMIF(AB708:AB708,"&lt;&gt;")+SUMIF(AD708:AD708,"&lt;&gt;")+SUMIF(AF708:AF708,"&lt;&gt;")+SUMIF(AH708:AH708,"&lt;&gt;")+SUMIF(AJ708:AJ708,"&lt;&gt;")+SUMIF(AK708:AK708,"&lt;&gt;")+SUMIF(AM708:AM708,"&lt;&gt;")+SUMIF(AO708:AO708,"&lt;&gt;")+SUMIF(AQ708:AQ708,"&lt;&gt;")+SUMIF(AS708:AS708,"&lt;&gt;")+SUMIF(AU708:AU708,"&lt;&gt;")+SUMIF(AW708:AW708,"&lt;&gt;")+SUMIF(AY708:AY708,"&lt;&gt;")+SUMIF(BA708:BA708,"&lt;&gt;")+SUMIF(BC708:BC708,"&lt;&gt;")+SUMIF(BE708:BE708,"&lt;&gt;")+SUMIF(BG708:BG708,"&lt;&gt;")+SUMIF(BI708:BI708,"&lt;&gt;")+SUMIF(BK708:BK708,"&lt;&gt;")</f>
        <v>136624.27062890751</v>
      </c>
      <c r="BM708" s="9">
        <f t="shared" ref="BM708:BM771" si="23">ROUND(BL708/100,0)*100</f>
        <v>136600</v>
      </c>
    </row>
    <row r="709" spans="1:65" x14ac:dyDescent="0.3">
      <c r="A709" s="2" t="s">
        <v>1095</v>
      </c>
      <c r="B709" s="9">
        <v>907</v>
      </c>
      <c r="C709">
        <v>550957</v>
      </c>
      <c r="D709">
        <v>1</v>
      </c>
      <c r="E709">
        <v>1</v>
      </c>
      <c r="F709">
        <v>0</v>
      </c>
      <c r="G709">
        <v>0</v>
      </c>
      <c r="H709">
        <v>0</v>
      </c>
      <c r="I709" t="s">
        <v>83</v>
      </c>
      <c r="J709">
        <v>550957</v>
      </c>
      <c r="K709" t="s">
        <v>1095</v>
      </c>
      <c r="L709">
        <v>551970</v>
      </c>
      <c r="M709" t="s">
        <v>1010</v>
      </c>
      <c r="N709">
        <v>551970</v>
      </c>
      <c r="O709" t="s">
        <v>1010</v>
      </c>
      <c r="P709">
        <v>550787</v>
      </c>
      <c r="Q709" t="s">
        <v>908</v>
      </c>
      <c r="R709" s="9">
        <v>214405.46985106761</v>
      </c>
      <c r="S709" s="9">
        <f>SUMIFS($B:$B,$J:$J,$C709)</f>
        <v>1952</v>
      </c>
      <c r="T709" s="9">
        <v>106240.4311559724</v>
      </c>
      <c r="U709" s="9">
        <v>0</v>
      </c>
      <c r="V709" s="9">
        <f>U709*768</f>
        <v>0</v>
      </c>
      <c r="W709" s="9">
        <v>18</v>
      </c>
      <c r="X709" s="9">
        <f>W709*3072</f>
        <v>55296</v>
      </c>
      <c r="Y709" s="9">
        <v>6</v>
      </c>
      <c r="Z709" s="9">
        <f>Y709*1024</f>
        <v>6144</v>
      </c>
      <c r="AA709" s="9">
        <v>2</v>
      </c>
      <c r="AB709" s="9">
        <f>AA709*256</f>
        <v>512</v>
      </c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15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>
        <f t="shared" si="22"/>
        <v>382597.90100704</v>
      </c>
      <c r="BM709" s="9">
        <f t="shared" si="23"/>
        <v>382600</v>
      </c>
    </row>
    <row r="710" spans="1:65" x14ac:dyDescent="0.3">
      <c r="A710" t="s">
        <v>1096</v>
      </c>
      <c r="B710" s="9">
        <v>470</v>
      </c>
      <c r="C710">
        <v>534030</v>
      </c>
      <c r="D710">
        <v>1</v>
      </c>
      <c r="E710">
        <v>0</v>
      </c>
      <c r="F710">
        <v>0</v>
      </c>
      <c r="G710">
        <v>0</v>
      </c>
      <c r="H710">
        <v>0</v>
      </c>
      <c r="I710" t="s">
        <v>86</v>
      </c>
      <c r="J710">
        <v>534498</v>
      </c>
      <c r="K710" t="s">
        <v>1097</v>
      </c>
      <c r="L710">
        <v>534498</v>
      </c>
      <c r="M710" t="s">
        <v>1097</v>
      </c>
      <c r="N710">
        <v>534498</v>
      </c>
      <c r="O710" t="s">
        <v>1097</v>
      </c>
      <c r="P710">
        <v>533955</v>
      </c>
      <c r="Q710" t="s">
        <v>314</v>
      </c>
      <c r="R710" s="9">
        <v>112156.5217425908</v>
      </c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15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>
        <f t="shared" si="22"/>
        <v>112156.5217425908</v>
      </c>
      <c r="BM710" s="9">
        <f t="shared" si="23"/>
        <v>112200</v>
      </c>
    </row>
    <row r="711" spans="1:65" x14ac:dyDescent="0.3">
      <c r="A711" t="s">
        <v>1098</v>
      </c>
      <c r="B711" s="9">
        <v>762</v>
      </c>
      <c r="C711">
        <v>538141</v>
      </c>
      <c r="D711">
        <v>1</v>
      </c>
      <c r="E711">
        <v>0</v>
      </c>
      <c r="F711">
        <v>0</v>
      </c>
      <c r="G711">
        <v>0</v>
      </c>
      <c r="H711">
        <v>0</v>
      </c>
      <c r="I711" t="s">
        <v>86</v>
      </c>
      <c r="J711">
        <v>538728</v>
      </c>
      <c r="K711" t="s">
        <v>141</v>
      </c>
      <c r="L711">
        <v>538728</v>
      </c>
      <c r="M711" t="s">
        <v>141</v>
      </c>
      <c r="N711">
        <v>538728</v>
      </c>
      <c r="O711" t="s">
        <v>141</v>
      </c>
      <c r="P711">
        <v>538728</v>
      </c>
      <c r="Q711" t="s">
        <v>141</v>
      </c>
      <c r="R711" s="9">
        <v>180634.08831763049</v>
      </c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15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>
        <f t="shared" si="22"/>
        <v>180634.08831763049</v>
      </c>
      <c r="BM711" s="9">
        <f t="shared" si="23"/>
        <v>180600</v>
      </c>
    </row>
    <row r="712" spans="1:65" x14ac:dyDescent="0.3">
      <c r="A712" t="s">
        <v>1099</v>
      </c>
      <c r="B712" s="9">
        <v>247</v>
      </c>
      <c r="C712">
        <v>572811</v>
      </c>
      <c r="D712">
        <v>1</v>
      </c>
      <c r="E712">
        <v>0</v>
      </c>
      <c r="F712">
        <v>0</v>
      </c>
      <c r="G712">
        <v>0</v>
      </c>
      <c r="H712">
        <v>0</v>
      </c>
      <c r="I712" t="s">
        <v>90</v>
      </c>
      <c r="J712">
        <v>572659</v>
      </c>
      <c r="K712" t="s">
        <v>158</v>
      </c>
      <c r="L712">
        <v>572659</v>
      </c>
      <c r="M712" t="s">
        <v>158</v>
      </c>
      <c r="N712">
        <v>572659</v>
      </c>
      <c r="O712" t="s">
        <v>158</v>
      </c>
      <c r="P712">
        <v>572659</v>
      </c>
      <c r="Q712" t="s">
        <v>158</v>
      </c>
      <c r="R712" s="9">
        <v>71941.662785630979</v>
      </c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15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>
        <f t="shared" si="22"/>
        <v>71941.662785630979</v>
      </c>
      <c r="BM712" s="9">
        <f t="shared" si="23"/>
        <v>71900</v>
      </c>
    </row>
    <row r="713" spans="1:65" x14ac:dyDescent="0.3">
      <c r="A713" t="s">
        <v>1100</v>
      </c>
      <c r="B713" s="9">
        <v>476</v>
      </c>
      <c r="C713">
        <v>550965</v>
      </c>
      <c r="D713">
        <v>1</v>
      </c>
      <c r="E713">
        <v>0</v>
      </c>
      <c r="F713">
        <v>0</v>
      </c>
      <c r="G713">
        <v>0</v>
      </c>
      <c r="H713">
        <v>0</v>
      </c>
      <c r="I713" t="s">
        <v>83</v>
      </c>
      <c r="J713">
        <v>551953</v>
      </c>
      <c r="K713" t="s">
        <v>215</v>
      </c>
      <c r="L713">
        <v>551953</v>
      </c>
      <c r="M713" t="s">
        <v>215</v>
      </c>
      <c r="N713">
        <v>551953</v>
      </c>
      <c r="O713" t="s">
        <v>215</v>
      </c>
      <c r="P713">
        <v>551953</v>
      </c>
      <c r="Q713" t="s">
        <v>215</v>
      </c>
      <c r="R713" s="9">
        <v>113570.7026831571</v>
      </c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15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>
        <f t="shared" si="22"/>
        <v>113570.7026831571</v>
      </c>
      <c r="BM713" s="9">
        <f t="shared" si="23"/>
        <v>113600</v>
      </c>
    </row>
    <row r="714" spans="1:65" x14ac:dyDescent="0.3">
      <c r="A714" t="s">
        <v>1101</v>
      </c>
      <c r="B714" s="9">
        <v>332</v>
      </c>
      <c r="C714">
        <v>539147</v>
      </c>
      <c r="D714">
        <v>1</v>
      </c>
      <c r="E714">
        <v>0</v>
      </c>
      <c r="F714">
        <v>0</v>
      </c>
      <c r="G714">
        <v>0</v>
      </c>
      <c r="H714">
        <v>0</v>
      </c>
      <c r="I714" t="s">
        <v>86</v>
      </c>
      <c r="J714">
        <v>539767</v>
      </c>
      <c r="K714" t="s">
        <v>1102</v>
      </c>
      <c r="L714">
        <v>539813</v>
      </c>
      <c r="M714" t="s">
        <v>1103</v>
      </c>
      <c r="N714">
        <v>539627</v>
      </c>
      <c r="O714" t="s">
        <v>1104</v>
      </c>
      <c r="P714">
        <v>539139</v>
      </c>
      <c r="Q714" t="s">
        <v>537</v>
      </c>
      <c r="R714" s="9">
        <v>79534.573887523016</v>
      </c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15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>
        <f t="shared" si="22"/>
        <v>79534.573887523016</v>
      </c>
      <c r="BM714" s="9">
        <f t="shared" si="23"/>
        <v>79500</v>
      </c>
    </row>
    <row r="715" spans="1:65" x14ac:dyDescent="0.3">
      <c r="A715" t="s">
        <v>1105</v>
      </c>
      <c r="B715" s="9">
        <v>240</v>
      </c>
      <c r="C715">
        <v>590479</v>
      </c>
      <c r="D715">
        <v>1</v>
      </c>
      <c r="E715">
        <v>0</v>
      </c>
      <c r="F715">
        <v>0</v>
      </c>
      <c r="G715">
        <v>0</v>
      </c>
      <c r="H715">
        <v>0</v>
      </c>
      <c r="I715" t="s">
        <v>123</v>
      </c>
      <c r="J715">
        <v>590266</v>
      </c>
      <c r="K715" t="s">
        <v>163</v>
      </c>
      <c r="L715">
        <v>590266</v>
      </c>
      <c r="M715" t="s">
        <v>163</v>
      </c>
      <c r="N715">
        <v>590266</v>
      </c>
      <c r="O715" t="s">
        <v>163</v>
      </c>
      <c r="P715">
        <v>590266</v>
      </c>
      <c r="Q715" t="s">
        <v>163</v>
      </c>
      <c r="R715" s="9">
        <v>71941.662785630979</v>
      </c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15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>
        <f t="shared" si="22"/>
        <v>71941.662785630979</v>
      </c>
      <c r="BM715" s="9">
        <f t="shared" si="23"/>
        <v>71900</v>
      </c>
    </row>
    <row r="716" spans="1:65" x14ac:dyDescent="0.3">
      <c r="A716" t="s">
        <v>1106</v>
      </c>
      <c r="B716" s="9">
        <v>221</v>
      </c>
      <c r="C716">
        <v>542024</v>
      </c>
      <c r="D716">
        <v>1</v>
      </c>
      <c r="E716">
        <v>0</v>
      </c>
      <c r="F716">
        <v>0</v>
      </c>
      <c r="G716">
        <v>0</v>
      </c>
      <c r="H716">
        <v>0</v>
      </c>
      <c r="I716" t="s">
        <v>151</v>
      </c>
      <c r="J716">
        <v>556955</v>
      </c>
      <c r="K716" t="s">
        <v>1107</v>
      </c>
      <c r="L716">
        <v>555771</v>
      </c>
      <c r="M716" t="s">
        <v>247</v>
      </c>
      <c r="N716">
        <v>556955</v>
      </c>
      <c r="O716" t="s">
        <v>1107</v>
      </c>
      <c r="P716">
        <v>555771</v>
      </c>
      <c r="Q716" t="s">
        <v>247</v>
      </c>
      <c r="R716" s="9">
        <v>71941.662785630979</v>
      </c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15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>
        <f t="shared" si="22"/>
        <v>71941.662785630979</v>
      </c>
      <c r="BM716" s="9">
        <f t="shared" si="23"/>
        <v>71900</v>
      </c>
    </row>
    <row r="717" spans="1:65" x14ac:dyDescent="0.3">
      <c r="A717" t="s">
        <v>1108</v>
      </c>
      <c r="B717" s="9">
        <v>348</v>
      </c>
      <c r="C717">
        <v>568520</v>
      </c>
      <c r="D717">
        <v>1</v>
      </c>
      <c r="E717">
        <v>0</v>
      </c>
      <c r="F717">
        <v>0</v>
      </c>
      <c r="G717">
        <v>0</v>
      </c>
      <c r="H717">
        <v>0</v>
      </c>
      <c r="I717" t="s">
        <v>123</v>
      </c>
      <c r="J717">
        <v>568988</v>
      </c>
      <c r="K717" t="s">
        <v>259</v>
      </c>
      <c r="L717">
        <v>568988</v>
      </c>
      <c r="M717" t="s">
        <v>259</v>
      </c>
      <c r="N717">
        <v>568988</v>
      </c>
      <c r="O717" t="s">
        <v>259</v>
      </c>
      <c r="P717">
        <v>569569</v>
      </c>
      <c r="Q717" t="s">
        <v>260</v>
      </c>
      <c r="R717" s="9">
        <v>83326.778612713635</v>
      </c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15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>
        <f t="shared" si="22"/>
        <v>83326.778612713635</v>
      </c>
      <c r="BM717" s="9">
        <f t="shared" si="23"/>
        <v>83300</v>
      </c>
    </row>
    <row r="718" spans="1:65" x14ac:dyDescent="0.3">
      <c r="A718" t="s">
        <v>1109</v>
      </c>
      <c r="B718" s="9">
        <v>164</v>
      </c>
      <c r="C718">
        <v>506621</v>
      </c>
      <c r="D718">
        <v>1</v>
      </c>
      <c r="E718">
        <v>0</v>
      </c>
      <c r="F718">
        <v>0</v>
      </c>
      <c r="G718">
        <v>0</v>
      </c>
      <c r="H718">
        <v>0</v>
      </c>
      <c r="I718" t="s">
        <v>77</v>
      </c>
      <c r="J718">
        <v>555762</v>
      </c>
      <c r="K718" t="s">
        <v>1110</v>
      </c>
      <c r="L718">
        <v>555762</v>
      </c>
      <c r="M718" t="s">
        <v>1110</v>
      </c>
      <c r="N718">
        <v>555762</v>
      </c>
      <c r="O718" t="s">
        <v>1110</v>
      </c>
      <c r="P718">
        <v>554961</v>
      </c>
      <c r="Q718" t="s">
        <v>117</v>
      </c>
      <c r="R718" s="9">
        <v>71941.662785630979</v>
      </c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15"/>
      <c r="AR718" s="9">
        <v>1</v>
      </c>
      <c r="AS718" s="9">
        <f>AR718*30500</f>
        <v>30500</v>
      </c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>
        <f t="shared" si="22"/>
        <v>102441.66278563098</v>
      </c>
      <c r="BM718" s="9">
        <f t="shared" si="23"/>
        <v>102400</v>
      </c>
    </row>
    <row r="719" spans="1:65" x14ac:dyDescent="0.3">
      <c r="A719" t="s">
        <v>1111</v>
      </c>
      <c r="B719" s="9">
        <v>223</v>
      </c>
      <c r="C719">
        <v>590487</v>
      </c>
      <c r="D719">
        <v>1</v>
      </c>
      <c r="E719">
        <v>0</v>
      </c>
      <c r="F719">
        <v>0</v>
      </c>
      <c r="G719">
        <v>0</v>
      </c>
      <c r="H719">
        <v>0</v>
      </c>
      <c r="I719" t="s">
        <v>123</v>
      </c>
      <c r="J719">
        <v>591301</v>
      </c>
      <c r="K719" t="s">
        <v>677</v>
      </c>
      <c r="L719">
        <v>591301</v>
      </c>
      <c r="M719" t="s">
        <v>677</v>
      </c>
      <c r="N719">
        <v>590266</v>
      </c>
      <c r="O719" t="s">
        <v>163</v>
      </c>
      <c r="P719">
        <v>590266</v>
      </c>
      <c r="Q719" t="s">
        <v>163</v>
      </c>
      <c r="R719" s="9">
        <v>71941.662785630979</v>
      </c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15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>
        <f t="shared" si="22"/>
        <v>71941.662785630979</v>
      </c>
      <c r="BM719" s="9">
        <f t="shared" si="23"/>
        <v>71900</v>
      </c>
    </row>
    <row r="720" spans="1:65" x14ac:dyDescent="0.3">
      <c r="A720" t="s">
        <v>1112</v>
      </c>
      <c r="B720" s="9">
        <v>195</v>
      </c>
      <c r="C720">
        <v>590495</v>
      </c>
      <c r="D720">
        <v>1</v>
      </c>
      <c r="E720">
        <v>0</v>
      </c>
      <c r="F720">
        <v>0</v>
      </c>
      <c r="G720">
        <v>0</v>
      </c>
      <c r="H720">
        <v>0</v>
      </c>
      <c r="I720" t="s">
        <v>123</v>
      </c>
      <c r="J720">
        <v>591211</v>
      </c>
      <c r="K720" t="s">
        <v>764</v>
      </c>
      <c r="L720">
        <v>591211</v>
      </c>
      <c r="M720" t="s">
        <v>764</v>
      </c>
      <c r="N720">
        <v>591211</v>
      </c>
      <c r="O720" t="s">
        <v>764</v>
      </c>
      <c r="P720">
        <v>591211</v>
      </c>
      <c r="Q720" t="s">
        <v>764</v>
      </c>
      <c r="R720" s="9">
        <v>71941.662785630979</v>
      </c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15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>
        <f t="shared" si="22"/>
        <v>71941.662785630979</v>
      </c>
      <c r="BM720" s="9">
        <f t="shared" si="23"/>
        <v>71900</v>
      </c>
    </row>
    <row r="721" spans="1:65" x14ac:dyDescent="0.3">
      <c r="A721" t="s">
        <v>1113</v>
      </c>
      <c r="B721" s="9">
        <v>19</v>
      </c>
      <c r="C721">
        <v>540927</v>
      </c>
      <c r="D721">
        <v>1</v>
      </c>
      <c r="E721">
        <v>0</v>
      </c>
      <c r="F721">
        <v>0</v>
      </c>
      <c r="G721">
        <v>0</v>
      </c>
      <c r="H721">
        <v>0</v>
      </c>
      <c r="I721" t="s">
        <v>151</v>
      </c>
      <c r="J721">
        <v>560260</v>
      </c>
      <c r="K721" t="s">
        <v>912</v>
      </c>
      <c r="L721">
        <v>560260</v>
      </c>
      <c r="M721" t="s">
        <v>912</v>
      </c>
      <c r="N721">
        <v>560260</v>
      </c>
      <c r="O721" t="s">
        <v>912</v>
      </c>
      <c r="P721">
        <v>559717</v>
      </c>
      <c r="Q721" t="s">
        <v>346</v>
      </c>
      <c r="R721" s="9">
        <v>71941.662785630979</v>
      </c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15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>
        <f t="shared" si="22"/>
        <v>71941.662785630979</v>
      </c>
      <c r="BM721" s="9">
        <f t="shared" si="23"/>
        <v>71900</v>
      </c>
    </row>
    <row r="722" spans="1:65" x14ac:dyDescent="0.3">
      <c r="A722" t="s">
        <v>1114</v>
      </c>
      <c r="B722" s="9">
        <v>240</v>
      </c>
      <c r="C722">
        <v>599671</v>
      </c>
      <c r="D722">
        <v>1</v>
      </c>
      <c r="E722">
        <v>0</v>
      </c>
      <c r="F722">
        <v>0</v>
      </c>
      <c r="G722">
        <v>0</v>
      </c>
      <c r="H722">
        <v>0</v>
      </c>
      <c r="I722" t="s">
        <v>86</v>
      </c>
      <c r="J722">
        <v>537004</v>
      </c>
      <c r="K722" t="s">
        <v>466</v>
      </c>
      <c r="L722">
        <v>537004</v>
      </c>
      <c r="M722" t="s">
        <v>466</v>
      </c>
      <c r="N722">
        <v>537004</v>
      </c>
      <c r="O722" t="s">
        <v>466</v>
      </c>
      <c r="P722">
        <v>537004</v>
      </c>
      <c r="Q722" t="s">
        <v>466</v>
      </c>
      <c r="R722" s="9">
        <v>71941.662785630979</v>
      </c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15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>
        <f t="shared" si="22"/>
        <v>71941.662785630979</v>
      </c>
      <c r="BM722" s="9">
        <f t="shared" si="23"/>
        <v>71900</v>
      </c>
    </row>
    <row r="723" spans="1:65" x14ac:dyDescent="0.3">
      <c r="A723" t="s">
        <v>1115</v>
      </c>
      <c r="B723" s="9">
        <v>391</v>
      </c>
      <c r="C723">
        <v>540081</v>
      </c>
      <c r="D723">
        <v>1</v>
      </c>
      <c r="E723">
        <v>0</v>
      </c>
      <c r="F723">
        <v>0</v>
      </c>
      <c r="G723">
        <v>0</v>
      </c>
      <c r="H723">
        <v>0</v>
      </c>
      <c r="I723" t="s">
        <v>86</v>
      </c>
      <c r="J723">
        <v>540901</v>
      </c>
      <c r="K723" t="s">
        <v>1116</v>
      </c>
      <c r="L723">
        <v>540901</v>
      </c>
      <c r="M723" t="s">
        <v>1116</v>
      </c>
      <c r="N723">
        <v>540111</v>
      </c>
      <c r="O723" t="s">
        <v>576</v>
      </c>
      <c r="P723">
        <v>540111</v>
      </c>
      <c r="Q723" t="s">
        <v>576</v>
      </c>
      <c r="R723" s="9">
        <v>93504.928127862106</v>
      </c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15"/>
      <c r="AR723" s="9">
        <v>1</v>
      </c>
      <c r="AS723" s="9">
        <f>AR723*30500</f>
        <v>30500</v>
      </c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>
        <f t="shared" si="22"/>
        <v>124004.92812786211</v>
      </c>
      <c r="BM723" s="9">
        <f t="shared" si="23"/>
        <v>124000</v>
      </c>
    </row>
    <row r="724" spans="1:65" x14ac:dyDescent="0.3">
      <c r="A724" s="18" t="s">
        <v>1117</v>
      </c>
      <c r="B724" s="9">
        <v>1017</v>
      </c>
      <c r="C724">
        <v>549339</v>
      </c>
      <c r="D724">
        <v>1</v>
      </c>
      <c r="E724">
        <v>1</v>
      </c>
      <c r="F724">
        <v>0</v>
      </c>
      <c r="G724">
        <v>0</v>
      </c>
      <c r="H724">
        <v>0</v>
      </c>
      <c r="I724" t="s">
        <v>83</v>
      </c>
      <c r="J724">
        <v>549339</v>
      </c>
      <c r="K724" t="s">
        <v>1117</v>
      </c>
      <c r="L724">
        <v>549584</v>
      </c>
      <c r="M724" t="s">
        <v>631</v>
      </c>
      <c r="N724">
        <v>549584</v>
      </c>
      <c r="O724" t="s">
        <v>631</v>
      </c>
      <c r="P724">
        <v>549240</v>
      </c>
      <c r="Q724" t="s">
        <v>102</v>
      </c>
      <c r="R724" s="9">
        <v>239934.52137191891</v>
      </c>
      <c r="S724" s="9">
        <f>SUMIFS($B:$B,$J:$J,$C724)</f>
        <v>1700</v>
      </c>
      <c r="T724" s="9">
        <v>92551.49867854538</v>
      </c>
      <c r="U724" s="9">
        <v>0</v>
      </c>
      <c r="V724" s="9">
        <f>U724*768</f>
        <v>0</v>
      </c>
      <c r="W724" s="9">
        <v>5</v>
      </c>
      <c r="X724" s="9">
        <f>W724*3072</f>
        <v>15360</v>
      </c>
      <c r="Y724" s="9">
        <v>15</v>
      </c>
      <c r="Z724" s="9">
        <f>Y724*1024</f>
        <v>15360</v>
      </c>
      <c r="AA724" s="9">
        <v>0</v>
      </c>
      <c r="AB724" s="9">
        <f>AA724*256</f>
        <v>0</v>
      </c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15"/>
      <c r="AR724" s="9">
        <v>1</v>
      </c>
      <c r="AS724" s="9">
        <f>AR724*30500</f>
        <v>30500</v>
      </c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>
        <f t="shared" si="22"/>
        <v>393706.02005046431</v>
      </c>
      <c r="BM724" s="9">
        <f t="shared" si="23"/>
        <v>393700</v>
      </c>
    </row>
    <row r="725" spans="1:65" x14ac:dyDescent="0.3">
      <c r="A725" t="s">
        <v>1118</v>
      </c>
      <c r="B725" s="9">
        <v>230</v>
      </c>
      <c r="C725">
        <v>590509</v>
      </c>
      <c r="D725">
        <v>1</v>
      </c>
      <c r="E725">
        <v>0</v>
      </c>
      <c r="F725">
        <v>0</v>
      </c>
      <c r="G725">
        <v>0</v>
      </c>
      <c r="H725">
        <v>0</v>
      </c>
      <c r="I725" t="s">
        <v>123</v>
      </c>
      <c r="J725">
        <v>591904</v>
      </c>
      <c r="K725" t="s">
        <v>1119</v>
      </c>
      <c r="L725">
        <v>590266</v>
      </c>
      <c r="M725" t="s">
        <v>163</v>
      </c>
      <c r="N725">
        <v>590266</v>
      </c>
      <c r="O725" t="s">
        <v>163</v>
      </c>
      <c r="P725">
        <v>590266</v>
      </c>
      <c r="Q725" t="s">
        <v>163</v>
      </c>
      <c r="R725" s="9">
        <v>71941.662785630979</v>
      </c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15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>
        <f t="shared" si="22"/>
        <v>71941.662785630979</v>
      </c>
      <c r="BM725" s="9">
        <f t="shared" si="23"/>
        <v>71900</v>
      </c>
    </row>
    <row r="726" spans="1:65" x14ac:dyDescent="0.3">
      <c r="A726" t="s">
        <v>1118</v>
      </c>
      <c r="B726" s="9">
        <v>678</v>
      </c>
      <c r="C726">
        <v>546101</v>
      </c>
      <c r="D726">
        <v>1</v>
      </c>
      <c r="E726">
        <v>0</v>
      </c>
      <c r="F726">
        <v>0</v>
      </c>
      <c r="G726">
        <v>0</v>
      </c>
      <c r="H726">
        <v>0</v>
      </c>
      <c r="I726" t="s">
        <v>83</v>
      </c>
      <c r="J726">
        <v>546798</v>
      </c>
      <c r="K726" t="s">
        <v>1120</v>
      </c>
      <c r="L726">
        <v>546798</v>
      </c>
      <c r="M726" t="s">
        <v>1120</v>
      </c>
      <c r="N726">
        <v>546798</v>
      </c>
      <c r="O726" t="s">
        <v>1120</v>
      </c>
      <c r="P726">
        <v>545881</v>
      </c>
      <c r="Q726" t="s">
        <v>238</v>
      </c>
      <c r="R726" s="9">
        <v>161003.10759305279</v>
      </c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15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>
        <f t="shared" si="22"/>
        <v>161003.10759305279</v>
      </c>
      <c r="BM726" s="9">
        <f t="shared" si="23"/>
        <v>161000</v>
      </c>
    </row>
    <row r="727" spans="1:65" x14ac:dyDescent="0.3">
      <c r="A727" t="s">
        <v>1121</v>
      </c>
      <c r="B727" s="9">
        <v>162</v>
      </c>
      <c r="C727">
        <v>578495</v>
      </c>
      <c r="D727">
        <v>1</v>
      </c>
      <c r="E727">
        <v>0</v>
      </c>
      <c r="F727">
        <v>0</v>
      </c>
      <c r="G727">
        <v>0</v>
      </c>
      <c r="H727">
        <v>0</v>
      </c>
      <c r="I727" t="s">
        <v>151</v>
      </c>
      <c r="J727">
        <v>557544</v>
      </c>
      <c r="K727" t="s">
        <v>807</v>
      </c>
      <c r="L727">
        <v>557153</v>
      </c>
      <c r="M727" t="s">
        <v>808</v>
      </c>
      <c r="N727">
        <v>557153</v>
      </c>
      <c r="O727" t="s">
        <v>808</v>
      </c>
      <c r="P727">
        <v>557153</v>
      </c>
      <c r="Q727" t="s">
        <v>808</v>
      </c>
      <c r="R727" s="9">
        <v>71941.662785630979</v>
      </c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15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>
        <f t="shared" si="22"/>
        <v>71941.662785630979</v>
      </c>
      <c r="BM727" s="9">
        <f t="shared" si="23"/>
        <v>71900</v>
      </c>
    </row>
    <row r="728" spans="1:65" x14ac:dyDescent="0.3">
      <c r="A728" t="s">
        <v>1122</v>
      </c>
      <c r="B728" s="9">
        <v>518</v>
      </c>
      <c r="C728">
        <v>537080</v>
      </c>
      <c r="D728">
        <v>1</v>
      </c>
      <c r="E728">
        <v>0</v>
      </c>
      <c r="F728">
        <v>0</v>
      </c>
      <c r="G728">
        <v>0</v>
      </c>
      <c r="H728">
        <v>0</v>
      </c>
      <c r="I728" t="s">
        <v>86</v>
      </c>
      <c r="J728">
        <v>537128</v>
      </c>
      <c r="K728" t="s">
        <v>1123</v>
      </c>
      <c r="L728">
        <v>537489</v>
      </c>
      <c r="M728" t="s">
        <v>323</v>
      </c>
      <c r="N728">
        <v>537489</v>
      </c>
      <c r="O728" t="s">
        <v>323</v>
      </c>
      <c r="P728">
        <v>537683</v>
      </c>
      <c r="Q728" t="s">
        <v>324</v>
      </c>
      <c r="R728" s="9">
        <v>123460.95067329161</v>
      </c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15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>
        <f t="shared" si="22"/>
        <v>123460.95067329161</v>
      </c>
      <c r="BM728" s="9">
        <f t="shared" si="23"/>
        <v>123500</v>
      </c>
    </row>
    <row r="729" spans="1:65" x14ac:dyDescent="0.3">
      <c r="A729" t="s">
        <v>1124</v>
      </c>
      <c r="B729" s="9">
        <v>1182</v>
      </c>
      <c r="C729">
        <v>539155</v>
      </c>
      <c r="D729">
        <v>1</v>
      </c>
      <c r="E729">
        <v>0</v>
      </c>
      <c r="F729">
        <v>0</v>
      </c>
      <c r="G729">
        <v>0</v>
      </c>
      <c r="H729">
        <v>0</v>
      </c>
      <c r="I729" t="s">
        <v>86</v>
      </c>
      <c r="J729">
        <v>540765</v>
      </c>
      <c r="K729" t="s">
        <v>536</v>
      </c>
      <c r="L729">
        <v>540765</v>
      </c>
      <c r="M729" t="s">
        <v>536</v>
      </c>
      <c r="N729">
        <v>540765</v>
      </c>
      <c r="O729" t="s">
        <v>536</v>
      </c>
      <c r="P729">
        <v>539139</v>
      </c>
      <c r="Q729" t="s">
        <v>537</v>
      </c>
      <c r="R729" s="9">
        <v>278092.71357522713</v>
      </c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15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>
        <f t="shared" si="22"/>
        <v>278092.71357522713</v>
      </c>
      <c r="BM729" s="9">
        <f t="shared" si="23"/>
        <v>278100</v>
      </c>
    </row>
    <row r="730" spans="1:65" x14ac:dyDescent="0.3">
      <c r="A730" t="s">
        <v>781</v>
      </c>
      <c r="B730" s="9">
        <v>1055</v>
      </c>
      <c r="C730">
        <v>577944</v>
      </c>
      <c r="D730">
        <v>1</v>
      </c>
      <c r="E730">
        <v>0</v>
      </c>
      <c r="F730">
        <v>0</v>
      </c>
      <c r="G730">
        <v>0</v>
      </c>
      <c r="H730">
        <v>0</v>
      </c>
      <c r="I730" t="s">
        <v>96</v>
      </c>
      <c r="J730">
        <v>578347</v>
      </c>
      <c r="K730" t="s">
        <v>296</v>
      </c>
      <c r="L730">
        <v>578347</v>
      </c>
      <c r="M730" t="s">
        <v>296</v>
      </c>
      <c r="N730">
        <v>578347</v>
      </c>
      <c r="O730" t="s">
        <v>296</v>
      </c>
      <c r="P730">
        <v>578347</v>
      </c>
      <c r="Q730" t="s">
        <v>296</v>
      </c>
      <c r="R730" s="9">
        <v>248736.4941879604</v>
      </c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15"/>
      <c r="AR730" s="9">
        <v>1</v>
      </c>
      <c r="AS730" s="9">
        <f>AR730*30500</f>
        <v>30500</v>
      </c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>
        <f t="shared" si="22"/>
        <v>279236.4941879604</v>
      </c>
      <c r="BM730" s="9">
        <f t="shared" si="23"/>
        <v>279200</v>
      </c>
    </row>
    <row r="731" spans="1:65" x14ac:dyDescent="0.3">
      <c r="A731" s="18" t="s">
        <v>781</v>
      </c>
      <c r="B731" s="9">
        <v>902</v>
      </c>
      <c r="C731">
        <v>541699</v>
      </c>
      <c r="D731">
        <v>1</v>
      </c>
      <c r="E731">
        <v>1</v>
      </c>
      <c r="F731">
        <v>0</v>
      </c>
      <c r="G731">
        <v>0</v>
      </c>
      <c r="H731">
        <v>0</v>
      </c>
      <c r="I731" t="s">
        <v>86</v>
      </c>
      <c r="J731">
        <v>541699</v>
      </c>
      <c r="K731" t="s">
        <v>781</v>
      </c>
      <c r="L731">
        <v>541656</v>
      </c>
      <c r="M731" t="s">
        <v>227</v>
      </c>
      <c r="N731">
        <v>541656</v>
      </c>
      <c r="O731" t="s">
        <v>227</v>
      </c>
      <c r="P731">
        <v>541656</v>
      </c>
      <c r="Q731" t="s">
        <v>227</v>
      </c>
      <c r="R731" s="9">
        <v>213243.25352814811</v>
      </c>
      <c r="S731" s="9">
        <f>SUMIFS($B:$B,$J:$J,$C731)</f>
        <v>1344</v>
      </c>
      <c r="T731" s="9">
        <v>73202.644809523888</v>
      </c>
      <c r="U731" s="9">
        <v>0</v>
      </c>
      <c r="V731" s="9">
        <f>U731*768</f>
        <v>0</v>
      </c>
      <c r="W731" s="9">
        <v>25</v>
      </c>
      <c r="X731" s="9">
        <f>W731*3072</f>
        <v>76800</v>
      </c>
      <c r="Y731" s="9">
        <v>12</v>
      </c>
      <c r="Z731" s="9">
        <f>Y731*1024</f>
        <v>12288</v>
      </c>
      <c r="AA731" s="9">
        <v>2</v>
      </c>
      <c r="AB731" s="9">
        <f>AA731*256</f>
        <v>512</v>
      </c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15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>
        <f t="shared" si="22"/>
        <v>376045.898337672</v>
      </c>
      <c r="BM731" s="9">
        <f t="shared" si="23"/>
        <v>376000</v>
      </c>
    </row>
    <row r="732" spans="1:65" x14ac:dyDescent="0.3">
      <c r="A732" t="s">
        <v>781</v>
      </c>
      <c r="B732" s="9">
        <v>888</v>
      </c>
      <c r="C732">
        <v>535630</v>
      </c>
      <c r="D732">
        <v>1</v>
      </c>
      <c r="E732">
        <v>0</v>
      </c>
      <c r="F732">
        <v>0</v>
      </c>
      <c r="G732">
        <v>0</v>
      </c>
      <c r="H732">
        <v>0</v>
      </c>
      <c r="I732" t="s">
        <v>86</v>
      </c>
      <c r="J732">
        <v>535443</v>
      </c>
      <c r="K732" t="s">
        <v>268</v>
      </c>
      <c r="L732">
        <v>535443</v>
      </c>
      <c r="M732" t="s">
        <v>268</v>
      </c>
      <c r="N732">
        <v>535443</v>
      </c>
      <c r="O732" t="s">
        <v>268</v>
      </c>
      <c r="P732">
        <v>535419</v>
      </c>
      <c r="Q732" t="s">
        <v>170</v>
      </c>
      <c r="R732" s="9">
        <v>209988.19160519031</v>
      </c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15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>
        <f t="shared" si="22"/>
        <v>209988.19160519031</v>
      </c>
      <c r="BM732" s="9">
        <f t="shared" si="23"/>
        <v>210000</v>
      </c>
    </row>
    <row r="733" spans="1:65" x14ac:dyDescent="0.3">
      <c r="A733" t="s">
        <v>1125</v>
      </c>
      <c r="B733" s="9">
        <v>593</v>
      </c>
      <c r="C733">
        <v>577057</v>
      </c>
      <c r="D733">
        <v>1</v>
      </c>
      <c r="E733">
        <v>0</v>
      </c>
      <c r="F733">
        <v>0</v>
      </c>
      <c r="G733">
        <v>0</v>
      </c>
      <c r="H733">
        <v>0</v>
      </c>
      <c r="I733" t="s">
        <v>104</v>
      </c>
      <c r="J733">
        <v>577197</v>
      </c>
      <c r="K733" t="s">
        <v>300</v>
      </c>
      <c r="L733">
        <v>577197</v>
      </c>
      <c r="M733" t="s">
        <v>300</v>
      </c>
      <c r="N733">
        <v>577197</v>
      </c>
      <c r="O733" t="s">
        <v>300</v>
      </c>
      <c r="P733">
        <v>577197</v>
      </c>
      <c r="Q733" t="s">
        <v>300</v>
      </c>
      <c r="R733" s="9">
        <v>141084.48269442661</v>
      </c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15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>
        <f t="shared" si="22"/>
        <v>141084.48269442661</v>
      </c>
      <c r="BM733" s="9">
        <f t="shared" si="23"/>
        <v>141100</v>
      </c>
    </row>
    <row r="734" spans="1:65" x14ac:dyDescent="0.3">
      <c r="A734" t="s">
        <v>1126</v>
      </c>
      <c r="B734" s="9">
        <v>191</v>
      </c>
      <c r="C734">
        <v>569933</v>
      </c>
      <c r="D734">
        <v>1</v>
      </c>
      <c r="E734">
        <v>0</v>
      </c>
      <c r="F734">
        <v>0</v>
      </c>
      <c r="G734">
        <v>0</v>
      </c>
      <c r="H734">
        <v>0</v>
      </c>
      <c r="I734" t="s">
        <v>90</v>
      </c>
      <c r="J734">
        <v>571091</v>
      </c>
      <c r="K734" t="s">
        <v>1127</v>
      </c>
      <c r="L734">
        <v>569810</v>
      </c>
      <c r="M734" t="s">
        <v>284</v>
      </c>
      <c r="N734">
        <v>569810</v>
      </c>
      <c r="O734" t="s">
        <v>284</v>
      </c>
      <c r="P734">
        <v>569810</v>
      </c>
      <c r="Q734" t="s">
        <v>284</v>
      </c>
      <c r="R734" s="9">
        <v>71941.662785630979</v>
      </c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15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>
        <f t="shared" si="22"/>
        <v>71941.662785630979</v>
      </c>
      <c r="BM734" s="9">
        <f t="shared" si="23"/>
        <v>71900</v>
      </c>
    </row>
    <row r="735" spans="1:65" x14ac:dyDescent="0.3">
      <c r="A735" t="s">
        <v>1128</v>
      </c>
      <c r="B735" s="9">
        <v>558</v>
      </c>
      <c r="C735">
        <v>557641</v>
      </c>
      <c r="D735">
        <v>1</v>
      </c>
      <c r="E735">
        <v>0</v>
      </c>
      <c r="F735">
        <v>0</v>
      </c>
      <c r="G735">
        <v>0</v>
      </c>
      <c r="H735">
        <v>0</v>
      </c>
      <c r="I735" t="s">
        <v>151</v>
      </c>
      <c r="J735">
        <v>558435</v>
      </c>
      <c r="K735" t="s">
        <v>1129</v>
      </c>
      <c r="L735">
        <v>558435</v>
      </c>
      <c r="M735" t="s">
        <v>1129</v>
      </c>
      <c r="N735">
        <v>558249</v>
      </c>
      <c r="O735" t="s">
        <v>550</v>
      </c>
      <c r="P735">
        <v>558249</v>
      </c>
      <c r="Q735" t="s">
        <v>550</v>
      </c>
      <c r="R735" s="9">
        <v>132866.00796670589</v>
      </c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15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>
        <f t="shared" si="22"/>
        <v>132866.00796670589</v>
      </c>
      <c r="BM735" s="9">
        <f t="shared" si="23"/>
        <v>132900</v>
      </c>
    </row>
    <row r="736" spans="1:65" x14ac:dyDescent="0.3">
      <c r="A736" t="s">
        <v>1130</v>
      </c>
      <c r="B736" s="9">
        <v>141</v>
      </c>
      <c r="C736">
        <v>598704</v>
      </c>
      <c r="D736">
        <v>1</v>
      </c>
      <c r="E736">
        <v>0</v>
      </c>
      <c r="F736">
        <v>0</v>
      </c>
      <c r="G736">
        <v>0</v>
      </c>
      <c r="H736">
        <v>0</v>
      </c>
      <c r="I736" t="s">
        <v>123</v>
      </c>
      <c r="J736">
        <v>548456</v>
      </c>
      <c r="K736" t="s">
        <v>1131</v>
      </c>
      <c r="L736">
        <v>547492</v>
      </c>
      <c r="M736" t="s">
        <v>125</v>
      </c>
      <c r="N736">
        <v>547492</v>
      </c>
      <c r="O736" t="s">
        <v>125</v>
      </c>
      <c r="P736">
        <v>547492</v>
      </c>
      <c r="Q736" t="s">
        <v>125</v>
      </c>
      <c r="R736" s="9">
        <v>71941.662785630979</v>
      </c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15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>
        <f t="shared" si="22"/>
        <v>71941.662785630979</v>
      </c>
      <c r="BM736" s="9">
        <f t="shared" si="23"/>
        <v>71900</v>
      </c>
    </row>
    <row r="737" spans="1:65" x14ac:dyDescent="0.3">
      <c r="A737" t="s">
        <v>1130</v>
      </c>
      <c r="B737" s="9">
        <v>668</v>
      </c>
      <c r="C737">
        <v>557650</v>
      </c>
      <c r="D737">
        <v>1</v>
      </c>
      <c r="E737">
        <v>0</v>
      </c>
      <c r="F737">
        <v>0</v>
      </c>
      <c r="G737">
        <v>0</v>
      </c>
      <c r="H737">
        <v>0</v>
      </c>
      <c r="I737" t="s">
        <v>151</v>
      </c>
      <c r="J737">
        <v>558109</v>
      </c>
      <c r="K737" t="s">
        <v>1132</v>
      </c>
      <c r="L737">
        <v>558109</v>
      </c>
      <c r="M737" t="s">
        <v>1132</v>
      </c>
      <c r="N737">
        <v>558109</v>
      </c>
      <c r="O737" t="s">
        <v>1132</v>
      </c>
      <c r="P737">
        <v>558109</v>
      </c>
      <c r="Q737" t="s">
        <v>1132</v>
      </c>
      <c r="R737" s="9">
        <v>158662.62694725519</v>
      </c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15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>
        <f t="shared" si="22"/>
        <v>158662.62694725519</v>
      </c>
      <c r="BM737" s="9">
        <f t="shared" si="23"/>
        <v>158700</v>
      </c>
    </row>
    <row r="738" spans="1:65" x14ac:dyDescent="0.3">
      <c r="A738" t="s">
        <v>1133</v>
      </c>
      <c r="B738" s="9">
        <v>1511</v>
      </c>
      <c r="C738">
        <v>564711</v>
      </c>
      <c r="D738">
        <v>1</v>
      </c>
      <c r="E738">
        <v>0</v>
      </c>
      <c r="F738">
        <v>0</v>
      </c>
      <c r="G738">
        <v>0</v>
      </c>
      <c r="H738">
        <v>0</v>
      </c>
      <c r="I738" t="s">
        <v>131</v>
      </c>
      <c r="J738">
        <v>565229</v>
      </c>
      <c r="K738" t="s">
        <v>1041</v>
      </c>
      <c r="L738">
        <v>565229</v>
      </c>
      <c r="M738" t="s">
        <v>1041</v>
      </c>
      <c r="N738">
        <v>565229</v>
      </c>
      <c r="O738" t="s">
        <v>1041</v>
      </c>
      <c r="P738">
        <v>565229</v>
      </c>
      <c r="Q738" t="s">
        <v>1041</v>
      </c>
      <c r="R738" s="9">
        <v>353737.31809093372</v>
      </c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15"/>
      <c r="AR738" s="9">
        <v>24</v>
      </c>
      <c r="AS738" s="9">
        <f>AR738*30500</f>
        <v>732000</v>
      </c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>
        <f t="shared" si="22"/>
        <v>1085737.3180909338</v>
      </c>
      <c r="BM738" s="9">
        <f t="shared" si="23"/>
        <v>1085700</v>
      </c>
    </row>
    <row r="739" spans="1:65" x14ac:dyDescent="0.3">
      <c r="A739" t="s">
        <v>1134</v>
      </c>
      <c r="B739" s="9">
        <v>291</v>
      </c>
      <c r="C739">
        <v>551503</v>
      </c>
      <c r="D739">
        <v>1</v>
      </c>
      <c r="E739">
        <v>0</v>
      </c>
      <c r="F739">
        <v>0</v>
      </c>
      <c r="G739">
        <v>0</v>
      </c>
      <c r="H739">
        <v>0</v>
      </c>
      <c r="I739" t="s">
        <v>83</v>
      </c>
      <c r="J739">
        <v>545171</v>
      </c>
      <c r="K739" t="s">
        <v>584</v>
      </c>
      <c r="L739">
        <v>545171</v>
      </c>
      <c r="M739" t="s">
        <v>584</v>
      </c>
      <c r="N739">
        <v>545171</v>
      </c>
      <c r="O739" t="s">
        <v>584</v>
      </c>
      <c r="P739">
        <v>545171</v>
      </c>
      <c r="Q739" t="s">
        <v>584</v>
      </c>
      <c r="R739" s="9">
        <v>71941.662785630979</v>
      </c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15"/>
      <c r="AR739" s="9">
        <v>2</v>
      </c>
      <c r="AS739" s="9">
        <f>AR739*30500</f>
        <v>61000</v>
      </c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>
        <f t="shared" si="22"/>
        <v>132941.66278563096</v>
      </c>
      <c r="BM739" s="9">
        <f t="shared" si="23"/>
        <v>132900</v>
      </c>
    </row>
    <row r="740" spans="1:65" x14ac:dyDescent="0.3">
      <c r="A740" t="s">
        <v>1135</v>
      </c>
      <c r="B740" s="9">
        <v>297</v>
      </c>
      <c r="C740">
        <v>587117</v>
      </c>
      <c r="D740">
        <v>1</v>
      </c>
      <c r="E740">
        <v>0</v>
      </c>
      <c r="F740">
        <v>0</v>
      </c>
      <c r="G740">
        <v>0</v>
      </c>
      <c r="H740">
        <v>0</v>
      </c>
      <c r="I740" t="s">
        <v>123</v>
      </c>
      <c r="J740">
        <v>586846</v>
      </c>
      <c r="K740" t="s">
        <v>129</v>
      </c>
      <c r="L740">
        <v>586846</v>
      </c>
      <c r="M740" t="s">
        <v>129</v>
      </c>
      <c r="N740">
        <v>586846</v>
      </c>
      <c r="O740" t="s">
        <v>129</v>
      </c>
      <c r="P740">
        <v>586846</v>
      </c>
      <c r="Q740" t="s">
        <v>129</v>
      </c>
      <c r="R740" s="9">
        <v>71941.662785630979</v>
      </c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15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>
        <f t="shared" si="22"/>
        <v>71941.662785630979</v>
      </c>
      <c r="BM740" s="9">
        <f t="shared" si="23"/>
        <v>71900</v>
      </c>
    </row>
    <row r="741" spans="1:65" x14ac:dyDescent="0.3">
      <c r="A741" t="s">
        <v>1136</v>
      </c>
      <c r="B741" s="9">
        <v>1366</v>
      </c>
      <c r="C741">
        <v>549347</v>
      </c>
      <c r="D741">
        <v>1</v>
      </c>
      <c r="E741">
        <v>0</v>
      </c>
      <c r="F741">
        <v>0</v>
      </c>
      <c r="G741">
        <v>0</v>
      </c>
      <c r="H741">
        <v>0</v>
      </c>
      <c r="I741" t="s">
        <v>83</v>
      </c>
      <c r="J741">
        <v>549240</v>
      </c>
      <c r="K741" t="s">
        <v>102</v>
      </c>
      <c r="L741">
        <v>549240</v>
      </c>
      <c r="M741" t="s">
        <v>102</v>
      </c>
      <c r="N741">
        <v>549240</v>
      </c>
      <c r="O741" t="s">
        <v>102</v>
      </c>
      <c r="P741">
        <v>549240</v>
      </c>
      <c r="Q741" t="s">
        <v>102</v>
      </c>
      <c r="R741" s="9">
        <v>320467.19566848013</v>
      </c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15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>
        <f t="shared" si="22"/>
        <v>320467.19566848013</v>
      </c>
      <c r="BM741" s="9">
        <f t="shared" si="23"/>
        <v>320500</v>
      </c>
    </row>
    <row r="742" spans="1:65" x14ac:dyDescent="0.3">
      <c r="A742" s="2" t="s">
        <v>497</v>
      </c>
      <c r="B742" s="9">
        <v>1553</v>
      </c>
      <c r="C742">
        <v>550167</v>
      </c>
      <c r="D742">
        <v>1</v>
      </c>
      <c r="E742">
        <v>1</v>
      </c>
      <c r="F742">
        <v>0</v>
      </c>
      <c r="G742">
        <v>0</v>
      </c>
      <c r="H742">
        <v>0</v>
      </c>
      <c r="I742" t="s">
        <v>83</v>
      </c>
      <c r="J742">
        <v>550167</v>
      </c>
      <c r="K742" t="s">
        <v>497</v>
      </c>
      <c r="L742">
        <v>550647</v>
      </c>
      <c r="M742" t="s">
        <v>498</v>
      </c>
      <c r="N742">
        <v>550647</v>
      </c>
      <c r="O742" t="s">
        <v>498</v>
      </c>
      <c r="P742">
        <v>550647</v>
      </c>
      <c r="Q742" t="s">
        <v>498</v>
      </c>
      <c r="R742" s="9">
        <v>363354.93414361501</v>
      </c>
      <c r="S742" s="9">
        <f>SUMIFS($B:$B,$J:$J,$C742)</f>
        <v>2739</v>
      </c>
      <c r="T742" s="9">
        <v>148956.0281637829</v>
      </c>
      <c r="U742" s="9">
        <v>0</v>
      </c>
      <c r="V742" s="9">
        <f>U742*768</f>
        <v>0</v>
      </c>
      <c r="W742" s="9">
        <v>8</v>
      </c>
      <c r="X742" s="9">
        <f>W742*3072</f>
        <v>24576</v>
      </c>
      <c r="Y742" s="9">
        <v>6</v>
      </c>
      <c r="Z742" s="9">
        <f>Y742*1024</f>
        <v>6144</v>
      </c>
      <c r="AA742" s="9">
        <v>4</v>
      </c>
      <c r="AB742" s="9">
        <f>AA742*256</f>
        <v>1024</v>
      </c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15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>
        <f t="shared" si="22"/>
        <v>544054.96230739797</v>
      </c>
      <c r="BM742" s="9">
        <f t="shared" si="23"/>
        <v>544100</v>
      </c>
    </row>
    <row r="743" spans="1:65" x14ac:dyDescent="0.3">
      <c r="A743" t="s">
        <v>1137</v>
      </c>
      <c r="B743" s="9">
        <v>485</v>
      </c>
      <c r="C743">
        <v>561703</v>
      </c>
      <c r="D743">
        <v>1</v>
      </c>
      <c r="E743">
        <v>0</v>
      </c>
      <c r="F743">
        <v>0</v>
      </c>
      <c r="G743">
        <v>0</v>
      </c>
      <c r="H743">
        <v>0</v>
      </c>
      <c r="I743" t="s">
        <v>83</v>
      </c>
      <c r="J743">
        <v>546615</v>
      </c>
      <c r="K743" t="s">
        <v>1138</v>
      </c>
      <c r="L743">
        <v>545881</v>
      </c>
      <c r="M743" t="s">
        <v>238</v>
      </c>
      <c r="N743">
        <v>545881</v>
      </c>
      <c r="O743" t="s">
        <v>238</v>
      </c>
      <c r="P743">
        <v>545881</v>
      </c>
      <c r="Q743" t="s">
        <v>238</v>
      </c>
      <c r="R743" s="9">
        <v>115691.3628950569</v>
      </c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15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>
        <f t="shared" si="22"/>
        <v>115691.3628950569</v>
      </c>
      <c r="BM743" s="9">
        <f t="shared" si="23"/>
        <v>115700</v>
      </c>
    </row>
    <row r="744" spans="1:65" x14ac:dyDescent="0.3">
      <c r="A744" t="s">
        <v>1139</v>
      </c>
      <c r="B744" s="9">
        <v>127</v>
      </c>
      <c r="C744">
        <v>578568</v>
      </c>
      <c r="D744">
        <v>1</v>
      </c>
      <c r="E744">
        <v>0</v>
      </c>
      <c r="F744">
        <v>0</v>
      </c>
      <c r="G744">
        <v>0</v>
      </c>
      <c r="H744">
        <v>0</v>
      </c>
      <c r="I744" t="s">
        <v>151</v>
      </c>
      <c r="J744">
        <v>558109</v>
      </c>
      <c r="K744" t="s">
        <v>1132</v>
      </c>
      <c r="L744">
        <v>558109</v>
      </c>
      <c r="M744" t="s">
        <v>1132</v>
      </c>
      <c r="N744">
        <v>558109</v>
      </c>
      <c r="O744" t="s">
        <v>1132</v>
      </c>
      <c r="P744">
        <v>558109</v>
      </c>
      <c r="Q744" t="s">
        <v>1132</v>
      </c>
      <c r="R744" s="9">
        <v>71941.662785630979</v>
      </c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15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>
        <f t="shared" si="22"/>
        <v>71941.662785630979</v>
      </c>
      <c r="BM744" s="9">
        <f t="shared" si="23"/>
        <v>71900</v>
      </c>
    </row>
    <row r="745" spans="1:65" x14ac:dyDescent="0.3">
      <c r="A745" t="s">
        <v>1140</v>
      </c>
      <c r="B745" s="9">
        <v>611</v>
      </c>
      <c r="C745">
        <v>544531</v>
      </c>
      <c r="D745">
        <v>1</v>
      </c>
      <c r="E745">
        <v>0</v>
      </c>
      <c r="F745">
        <v>0</v>
      </c>
      <c r="G745">
        <v>0</v>
      </c>
      <c r="H745">
        <v>0</v>
      </c>
      <c r="I745" t="s">
        <v>104</v>
      </c>
      <c r="J745">
        <v>564451</v>
      </c>
      <c r="K745" t="s">
        <v>1141</v>
      </c>
      <c r="L745">
        <v>577626</v>
      </c>
      <c r="M745" t="s">
        <v>1142</v>
      </c>
      <c r="N745">
        <v>577626</v>
      </c>
      <c r="O745" t="s">
        <v>1142</v>
      </c>
      <c r="P745">
        <v>577626</v>
      </c>
      <c r="Q745" t="s">
        <v>1142</v>
      </c>
      <c r="R745" s="9">
        <v>145307.26171360031</v>
      </c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15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>
        <f t="shared" si="22"/>
        <v>145307.26171360031</v>
      </c>
      <c r="BM745" s="9">
        <f t="shared" si="23"/>
        <v>145300</v>
      </c>
    </row>
    <row r="746" spans="1:65" x14ac:dyDescent="0.3">
      <c r="A746" t="s">
        <v>1143</v>
      </c>
      <c r="B746" s="9">
        <v>800</v>
      </c>
      <c r="C746">
        <v>529567</v>
      </c>
      <c r="D746">
        <v>1</v>
      </c>
      <c r="E746">
        <v>0</v>
      </c>
      <c r="F746">
        <v>0</v>
      </c>
      <c r="G746">
        <v>0</v>
      </c>
      <c r="H746">
        <v>0</v>
      </c>
      <c r="I746" t="s">
        <v>86</v>
      </c>
      <c r="J746">
        <v>529516</v>
      </c>
      <c r="K746" t="s">
        <v>1012</v>
      </c>
      <c r="L746">
        <v>529303</v>
      </c>
      <c r="M746" t="s">
        <v>301</v>
      </c>
      <c r="N746">
        <v>529303</v>
      </c>
      <c r="O746" t="s">
        <v>301</v>
      </c>
      <c r="P746">
        <v>529303</v>
      </c>
      <c r="Q746" t="s">
        <v>301</v>
      </c>
      <c r="R746" s="9">
        <v>189498.258417879</v>
      </c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15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>
        <f t="shared" si="22"/>
        <v>189498.258417879</v>
      </c>
      <c r="BM746" s="9">
        <f t="shared" si="23"/>
        <v>189500</v>
      </c>
    </row>
    <row r="747" spans="1:65" x14ac:dyDescent="0.3">
      <c r="A747" t="s">
        <v>1144</v>
      </c>
      <c r="B747" s="9">
        <v>452</v>
      </c>
      <c r="C747">
        <v>582930</v>
      </c>
      <c r="D747">
        <v>1</v>
      </c>
      <c r="E747">
        <v>0</v>
      </c>
      <c r="F747">
        <v>0</v>
      </c>
      <c r="G747">
        <v>0</v>
      </c>
      <c r="H747">
        <v>0</v>
      </c>
      <c r="I747" t="s">
        <v>81</v>
      </c>
      <c r="J747">
        <v>583588</v>
      </c>
      <c r="K747" t="s">
        <v>407</v>
      </c>
      <c r="L747">
        <v>583588</v>
      </c>
      <c r="M747" t="s">
        <v>407</v>
      </c>
      <c r="N747">
        <v>583120</v>
      </c>
      <c r="O747" t="s">
        <v>408</v>
      </c>
      <c r="P747">
        <v>583120</v>
      </c>
      <c r="Q747" t="s">
        <v>408</v>
      </c>
      <c r="R747" s="9">
        <v>107911.9985734637</v>
      </c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15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>
        <f t="shared" si="22"/>
        <v>107911.9985734637</v>
      </c>
      <c r="BM747" s="9">
        <f t="shared" si="23"/>
        <v>107900</v>
      </c>
    </row>
    <row r="748" spans="1:65" x14ac:dyDescent="0.3">
      <c r="A748" s="5" t="s">
        <v>182</v>
      </c>
      <c r="B748" s="9">
        <v>7157</v>
      </c>
      <c r="C748">
        <v>546127</v>
      </c>
      <c r="D748">
        <v>1</v>
      </c>
      <c r="E748">
        <v>1</v>
      </c>
      <c r="F748">
        <v>1</v>
      </c>
      <c r="G748">
        <v>1</v>
      </c>
      <c r="H748">
        <v>1</v>
      </c>
      <c r="I748" t="s">
        <v>83</v>
      </c>
      <c r="J748">
        <v>546127</v>
      </c>
      <c r="K748" t="s">
        <v>182</v>
      </c>
      <c r="L748">
        <v>546127</v>
      </c>
      <c r="M748" t="s">
        <v>182</v>
      </c>
      <c r="N748">
        <v>546127</v>
      </c>
      <c r="O748" t="s">
        <v>182</v>
      </c>
      <c r="P748">
        <v>546127</v>
      </c>
      <c r="Q748" t="s">
        <v>182</v>
      </c>
      <c r="R748" s="9">
        <v>338015.36007947172</v>
      </c>
      <c r="S748" s="9">
        <f>SUMIFS($B:$B,$J:$J,$C748)</f>
        <v>12530</v>
      </c>
      <c r="T748" s="9">
        <v>285797.06208509329</v>
      </c>
      <c r="U748" s="9">
        <v>2</v>
      </c>
      <c r="V748" s="9">
        <f>U748*768</f>
        <v>1536</v>
      </c>
      <c r="W748" s="9">
        <v>43</v>
      </c>
      <c r="X748" s="9">
        <f>W748*3072</f>
        <v>132096</v>
      </c>
      <c r="Y748" s="9">
        <v>74</v>
      </c>
      <c r="Z748" s="9">
        <f>Y748*1024</f>
        <v>75776</v>
      </c>
      <c r="AA748" s="9">
        <v>42</v>
      </c>
      <c r="AB748" s="9">
        <f>AA748*256</f>
        <v>10752</v>
      </c>
      <c r="AC748" s="9">
        <f>SUMIFS($B:$B,$L:$L,$C748)</f>
        <v>12530</v>
      </c>
      <c r="AD748" s="9">
        <v>816734.71071243158</v>
      </c>
      <c r="AE748" s="9">
        <f>SUMIFS($B:$B,$P:$P,$C748)</f>
        <v>18355</v>
      </c>
      <c r="AF748" s="9">
        <v>1138989.9627704171</v>
      </c>
      <c r="AG748" s="9">
        <f>SUMIFS($B:$B,$N:$N,$C748)</f>
        <v>15005</v>
      </c>
      <c r="AH748" s="9">
        <v>2662304.5740958699</v>
      </c>
      <c r="AI748" s="9">
        <f>SUMIFS($B:$B,$P:$P,$C748)</f>
        <v>18355</v>
      </c>
      <c r="AJ748" s="9">
        <v>12104542.840069139</v>
      </c>
      <c r="AK748" s="9"/>
      <c r="AL748" s="9">
        <v>2277</v>
      </c>
      <c r="AM748" s="9">
        <f>AL748*141</f>
        <v>321057</v>
      </c>
      <c r="AN748" s="9"/>
      <c r="AO748" s="9"/>
      <c r="AP748" s="9"/>
      <c r="AQ748" s="15"/>
      <c r="AR748" s="9">
        <v>21</v>
      </c>
      <c r="AS748" s="9">
        <f>AR748*30500</f>
        <v>640500</v>
      </c>
      <c r="AT748" s="9">
        <v>118</v>
      </c>
      <c r="AU748" s="9">
        <f>AT748*2742</f>
        <v>323556</v>
      </c>
      <c r="AV748" s="9">
        <v>28</v>
      </c>
      <c r="AW748" s="9">
        <f>AV748*914</f>
        <v>25592</v>
      </c>
      <c r="AX748" s="9">
        <v>846</v>
      </c>
      <c r="AY748" s="9">
        <f>AX748*141</f>
        <v>119286</v>
      </c>
      <c r="AZ748" s="9">
        <v>657</v>
      </c>
      <c r="BA748" s="9">
        <f>AZ748*343</f>
        <v>225351</v>
      </c>
      <c r="BB748" s="9">
        <v>778</v>
      </c>
      <c r="BC748" s="9">
        <f>BB748*109</f>
        <v>84802</v>
      </c>
      <c r="BD748" s="9">
        <v>151</v>
      </c>
      <c r="BE748" s="9">
        <f>BD748*82</f>
        <v>12382</v>
      </c>
      <c r="BF748" s="9">
        <v>751</v>
      </c>
      <c r="BG748" s="9">
        <f>BF748*328</f>
        <v>246328</v>
      </c>
      <c r="BH748" s="9">
        <v>172</v>
      </c>
      <c r="BI748" s="9">
        <f>BH748*410</f>
        <v>70520</v>
      </c>
      <c r="BJ748" s="9">
        <v>18</v>
      </c>
      <c r="BK748" s="9">
        <f>BJ748*219</f>
        <v>3942</v>
      </c>
      <c r="BL748" s="9">
        <f t="shared" si="22"/>
        <v>19639860.509812422</v>
      </c>
      <c r="BM748" s="9">
        <f t="shared" si="23"/>
        <v>19639900</v>
      </c>
    </row>
    <row r="749" spans="1:65" x14ac:dyDescent="0.3">
      <c r="A749" t="s">
        <v>1145</v>
      </c>
      <c r="B749" s="9">
        <v>672</v>
      </c>
      <c r="C749">
        <v>595454</v>
      </c>
      <c r="D749">
        <v>1</v>
      </c>
      <c r="E749">
        <v>0</v>
      </c>
      <c r="F749">
        <v>0</v>
      </c>
      <c r="G749">
        <v>0</v>
      </c>
      <c r="H749">
        <v>0</v>
      </c>
      <c r="I749" t="s">
        <v>123</v>
      </c>
      <c r="J749">
        <v>595411</v>
      </c>
      <c r="K749" t="s">
        <v>446</v>
      </c>
      <c r="L749">
        <v>595411</v>
      </c>
      <c r="M749" t="s">
        <v>446</v>
      </c>
      <c r="N749">
        <v>595411</v>
      </c>
      <c r="O749" t="s">
        <v>446</v>
      </c>
      <c r="P749">
        <v>595411</v>
      </c>
      <c r="Q749" t="s">
        <v>446</v>
      </c>
      <c r="R749" s="9">
        <v>159598.90959321041</v>
      </c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15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>
        <f t="shared" si="22"/>
        <v>159598.90959321041</v>
      </c>
      <c r="BM749" s="9">
        <f t="shared" si="23"/>
        <v>159600</v>
      </c>
    </row>
    <row r="750" spans="1:65" x14ac:dyDescent="0.3">
      <c r="A750" t="s">
        <v>1146</v>
      </c>
      <c r="B750" s="9">
        <v>442</v>
      </c>
      <c r="C750">
        <v>540099</v>
      </c>
      <c r="D750">
        <v>1</v>
      </c>
      <c r="E750">
        <v>0</v>
      </c>
      <c r="F750">
        <v>0</v>
      </c>
      <c r="G750">
        <v>0</v>
      </c>
      <c r="H750">
        <v>0</v>
      </c>
      <c r="I750" t="s">
        <v>86</v>
      </c>
      <c r="J750">
        <v>540111</v>
      </c>
      <c r="K750" t="s">
        <v>576</v>
      </c>
      <c r="L750">
        <v>540111</v>
      </c>
      <c r="M750" t="s">
        <v>576</v>
      </c>
      <c r="N750">
        <v>540111</v>
      </c>
      <c r="O750" t="s">
        <v>576</v>
      </c>
      <c r="P750">
        <v>540111</v>
      </c>
      <c r="Q750" t="s">
        <v>576</v>
      </c>
      <c r="R750" s="9">
        <v>105552.6296400314</v>
      </c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15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>
        <f t="shared" si="22"/>
        <v>105552.6296400314</v>
      </c>
      <c r="BM750" s="9">
        <f t="shared" si="23"/>
        <v>105600</v>
      </c>
    </row>
    <row r="751" spans="1:65" x14ac:dyDescent="0.3">
      <c r="A751" t="s">
        <v>1147</v>
      </c>
      <c r="B751" s="9">
        <v>570</v>
      </c>
      <c r="C751">
        <v>590517</v>
      </c>
      <c r="D751">
        <v>1</v>
      </c>
      <c r="E751">
        <v>0</v>
      </c>
      <c r="F751">
        <v>0</v>
      </c>
      <c r="G751">
        <v>0</v>
      </c>
      <c r="H751">
        <v>0</v>
      </c>
      <c r="I751" t="s">
        <v>123</v>
      </c>
      <c r="J751">
        <v>590673</v>
      </c>
      <c r="K751" t="s">
        <v>162</v>
      </c>
      <c r="L751">
        <v>590673</v>
      </c>
      <c r="M751" t="s">
        <v>162</v>
      </c>
      <c r="N751">
        <v>590673</v>
      </c>
      <c r="O751" t="s">
        <v>162</v>
      </c>
      <c r="P751">
        <v>590266</v>
      </c>
      <c r="Q751" t="s">
        <v>163</v>
      </c>
      <c r="R751" s="9">
        <v>135684.9030536951</v>
      </c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15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>
        <f t="shared" si="22"/>
        <v>135684.9030536951</v>
      </c>
      <c r="BM751" s="9">
        <f t="shared" si="23"/>
        <v>135700</v>
      </c>
    </row>
    <row r="752" spans="1:65" x14ac:dyDescent="0.3">
      <c r="A752" t="s">
        <v>1147</v>
      </c>
      <c r="B752" s="9">
        <v>225</v>
      </c>
      <c r="C752">
        <v>530425</v>
      </c>
      <c r="D752">
        <v>1</v>
      </c>
      <c r="E752">
        <v>0</v>
      </c>
      <c r="F752">
        <v>0</v>
      </c>
      <c r="G752">
        <v>0</v>
      </c>
      <c r="H752">
        <v>0</v>
      </c>
      <c r="I752" t="s">
        <v>104</v>
      </c>
      <c r="J752">
        <v>563510</v>
      </c>
      <c r="K752" t="s">
        <v>244</v>
      </c>
      <c r="L752">
        <v>563510</v>
      </c>
      <c r="M752" t="s">
        <v>244</v>
      </c>
      <c r="N752">
        <v>563510</v>
      </c>
      <c r="O752" t="s">
        <v>244</v>
      </c>
      <c r="P752">
        <v>563510</v>
      </c>
      <c r="Q752" t="s">
        <v>244</v>
      </c>
      <c r="R752" s="9">
        <v>71941.662785630979</v>
      </c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15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>
        <f t="shared" si="22"/>
        <v>71941.662785630979</v>
      </c>
      <c r="BM752" s="9">
        <f t="shared" si="23"/>
        <v>71900</v>
      </c>
    </row>
    <row r="753" spans="1:65" x14ac:dyDescent="0.3">
      <c r="A753" t="s">
        <v>1148</v>
      </c>
      <c r="B753" s="9">
        <v>268</v>
      </c>
      <c r="C753">
        <v>570818</v>
      </c>
      <c r="D753">
        <v>1</v>
      </c>
      <c r="E753">
        <v>0</v>
      </c>
      <c r="F753">
        <v>0</v>
      </c>
      <c r="G753">
        <v>0</v>
      </c>
      <c r="H753">
        <v>0</v>
      </c>
      <c r="I753" t="s">
        <v>86</v>
      </c>
      <c r="J753">
        <v>535419</v>
      </c>
      <c r="K753" t="s">
        <v>170</v>
      </c>
      <c r="L753">
        <v>535419</v>
      </c>
      <c r="M753" t="s">
        <v>170</v>
      </c>
      <c r="N753">
        <v>535419</v>
      </c>
      <c r="O753" t="s">
        <v>170</v>
      </c>
      <c r="P753">
        <v>535419</v>
      </c>
      <c r="Q753" t="s">
        <v>170</v>
      </c>
      <c r="R753" s="9">
        <v>71941.662785630979</v>
      </c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15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>
        <f t="shared" si="22"/>
        <v>71941.662785630979</v>
      </c>
      <c r="BM753" s="9">
        <f t="shared" si="23"/>
        <v>71900</v>
      </c>
    </row>
    <row r="754" spans="1:65" x14ac:dyDescent="0.3">
      <c r="A754" t="s">
        <v>1148</v>
      </c>
      <c r="B754" s="9">
        <v>1964</v>
      </c>
      <c r="C754">
        <v>537918</v>
      </c>
      <c r="D754">
        <v>1</v>
      </c>
      <c r="E754">
        <v>0</v>
      </c>
      <c r="F754">
        <v>0</v>
      </c>
      <c r="G754">
        <v>0</v>
      </c>
      <c r="H754">
        <v>0</v>
      </c>
      <c r="I754" t="s">
        <v>77</v>
      </c>
      <c r="J754">
        <v>554961</v>
      </c>
      <c r="K754" t="s">
        <v>117</v>
      </c>
      <c r="L754">
        <v>554961</v>
      </c>
      <c r="M754" t="s">
        <v>117</v>
      </c>
      <c r="N754">
        <v>554961</v>
      </c>
      <c r="O754" t="s">
        <v>117</v>
      </c>
      <c r="P754">
        <v>554961</v>
      </c>
      <c r="Q754" t="s">
        <v>117</v>
      </c>
      <c r="R754" s="9">
        <v>457044.52416976693</v>
      </c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15"/>
      <c r="AR754" s="9">
        <v>1</v>
      </c>
      <c r="AS754" s="9">
        <f>AR754*30500</f>
        <v>30500</v>
      </c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>
        <f t="shared" si="22"/>
        <v>487544.52416976693</v>
      </c>
      <c r="BM754" s="9">
        <f t="shared" si="23"/>
        <v>487500</v>
      </c>
    </row>
    <row r="755" spans="1:65" x14ac:dyDescent="0.3">
      <c r="A755" s="2" t="s">
        <v>1149</v>
      </c>
      <c r="B755" s="9">
        <v>1545</v>
      </c>
      <c r="C755">
        <v>586129</v>
      </c>
      <c r="D755">
        <v>1</v>
      </c>
      <c r="E755">
        <v>1</v>
      </c>
      <c r="F755">
        <v>0</v>
      </c>
      <c r="G755">
        <v>0</v>
      </c>
      <c r="H755">
        <v>0</v>
      </c>
      <c r="I755" t="s">
        <v>81</v>
      </c>
      <c r="J755">
        <v>586129</v>
      </c>
      <c r="K755" t="s">
        <v>1149</v>
      </c>
      <c r="L755">
        <v>586803</v>
      </c>
      <c r="M755" t="s">
        <v>120</v>
      </c>
      <c r="N755">
        <v>586803</v>
      </c>
      <c r="O755" t="s">
        <v>120</v>
      </c>
      <c r="P755">
        <v>586307</v>
      </c>
      <c r="Q755" t="s">
        <v>121</v>
      </c>
      <c r="R755" s="9">
        <v>361523.65910356247</v>
      </c>
      <c r="S755" s="9">
        <f>SUMIFS($B:$B,$J:$J,$C755)</f>
        <v>1545</v>
      </c>
      <c r="T755" s="9">
        <v>84128.716836632128</v>
      </c>
      <c r="U755" s="9">
        <v>0</v>
      </c>
      <c r="V755" s="9">
        <f>U755*768</f>
        <v>0</v>
      </c>
      <c r="W755" s="9">
        <v>4</v>
      </c>
      <c r="X755" s="9">
        <f>W755*3072</f>
        <v>12288</v>
      </c>
      <c r="Y755" s="9">
        <v>3</v>
      </c>
      <c r="Z755" s="9">
        <f>Y755*1024</f>
        <v>3072</v>
      </c>
      <c r="AA755" s="9">
        <v>3</v>
      </c>
      <c r="AB755" s="9">
        <f>AA755*256</f>
        <v>768</v>
      </c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15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>
        <f t="shared" si="22"/>
        <v>461780.37594019459</v>
      </c>
      <c r="BM755" s="9">
        <f t="shared" si="23"/>
        <v>461800</v>
      </c>
    </row>
    <row r="756" spans="1:65" x14ac:dyDescent="0.3">
      <c r="A756" t="s">
        <v>1150</v>
      </c>
      <c r="B756" s="9">
        <v>379</v>
      </c>
      <c r="C756">
        <v>593907</v>
      </c>
      <c r="D756">
        <v>1</v>
      </c>
      <c r="E756">
        <v>0</v>
      </c>
      <c r="F756">
        <v>0</v>
      </c>
      <c r="G756">
        <v>0</v>
      </c>
      <c r="H756">
        <v>0</v>
      </c>
      <c r="I756" t="s">
        <v>81</v>
      </c>
      <c r="J756">
        <v>594458</v>
      </c>
      <c r="K756" t="s">
        <v>1151</v>
      </c>
      <c r="L756">
        <v>594458</v>
      </c>
      <c r="M756" t="s">
        <v>1151</v>
      </c>
      <c r="N756">
        <v>594458</v>
      </c>
      <c r="O756" t="s">
        <v>1151</v>
      </c>
      <c r="P756">
        <v>594482</v>
      </c>
      <c r="Q756" t="s">
        <v>526</v>
      </c>
      <c r="R756" s="9">
        <v>90666.434675568002</v>
      </c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15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>
        <f t="shared" si="22"/>
        <v>90666.434675568002</v>
      </c>
      <c r="BM756" s="9">
        <f t="shared" si="23"/>
        <v>90700</v>
      </c>
    </row>
    <row r="757" spans="1:65" x14ac:dyDescent="0.3">
      <c r="A757" t="s">
        <v>1152</v>
      </c>
      <c r="B757" s="9">
        <v>699</v>
      </c>
      <c r="C757">
        <v>580074</v>
      </c>
      <c r="D757">
        <v>1</v>
      </c>
      <c r="E757">
        <v>0</v>
      </c>
      <c r="F757">
        <v>0</v>
      </c>
      <c r="G757">
        <v>0</v>
      </c>
      <c r="H757">
        <v>0</v>
      </c>
      <c r="I757" t="s">
        <v>96</v>
      </c>
      <c r="J757">
        <v>580511</v>
      </c>
      <c r="K757" t="s">
        <v>97</v>
      </c>
      <c r="L757">
        <v>580511</v>
      </c>
      <c r="M757" t="s">
        <v>97</v>
      </c>
      <c r="N757">
        <v>580511</v>
      </c>
      <c r="O757" t="s">
        <v>97</v>
      </c>
      <c r="P757">
        <v>580511</v>
      </c>
      <c r="Q757" t="s">
        <v>97</v>
      </c>
      <c r="R757" s="9">
        <v>165915.6825970028</v>
      </c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15"/>
      <c r="AR757" s="9">
        <v>1</v>
      </c>
      <c r="AS757" s="9">
        <f>AR757*30500</f>
        <v>30500</v>
      </c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>
        <f t="shared" si="22"/>
        <v>196415.6825970028</v>
      </c>
      <c r="BM757" s="9">
        <f t="shared" si="23"/>
        <v>196400</v>
      </c>
    </row>
    <row r="758" spans="1:65" x14ac:dyDescent="0.3">
      <c r="A758" t="s">
        <v>1153</v>
      </c>
      <c r="B758" s="9">
        <v>171</v>
      </c>
      <c r="C758">
        <v>595462</v>
      </c>
      <c r="D758">
        <v>1</v>
      </c>
      <c r="E758">
        <v>0</v>
      </c>
      <c r="F758">
        <v>0</v>
      </c>
      <c r="G758">
        <v>0</v>
      </c>
      <c r="H758">
        <v>0</v>
      </c>
      <c r="I758" t="s">
        <v>123</v>
      </c>
      <c r="J758">
        <v>596787</v>
      </c>
      <c r="K758" t="s">
        <v>1154</v>
      </c>
      <c r="L758">
        <v>596230</v>
      </c>
      <c r="M758" t="s">
        <v>468</v>
      </c>
      <c r="N758">
        <v>596230</v>
      </c>
      <c r="O758" t="s">
        <v>468</v>
      </c>
      <c r="P758">
        <v>596230</v>
      </c>
      <c r="Q758" t="s">
        <v>468</v>
      </c>
      <c r="R758" s="9">
        <v>71941.662785630979</v>
      </c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15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>
        <f t="shared" si="22"/>
        <v>71941.662785630979</v>
      </c>
      <c r="BM758" s="9">
        <f t="shared" si="23"/>
        <v>71900</v>
      </c>
    </row>
    <row r="759" spans="1:65" x14ac:dyDescent="0.3">
      <c r="A759" t="s">
        <v>1155</v>
      </c>
      <c r="B759" s="9">
        <v>1363</v>
      </c>
      <c r="C759">
        <v>568228</v>
      </c>
      <c r="D759">
        <v>1</v>
      </c>
      <c r="E759">
        <v>0</v>
      </c>
      <c r="F759">
        <v>0</v>
      </c>
      <c r="G759">
        <v>0</v>
      </c>
      <c r="H759">
        <v>0</v>
      </c>
      <c r="I759" t="s">
        <v>94</v>
      </c>
      <c r="J759">
        <v>507016</v>
      </c>
      <c r="K759" t="s">
        <v>264</v>
      </c>
      <c r="L759">
        <v>507016</v>
      </c>
      <c r="M759" t="s">
        <v>264</v>
      </c>
      <c r="N759">
        <v>507016</v>
      </c>
      <c r="O759" t="s">
        <v>264</v>
      </c>
      <c r="P759">
        <v>507016</v>
      </c>
      <c r="Q759" t="s">
        <v>264</v>
      </c>
      <c r="R759" s="9">
        <v>319777.73348337231</v>
      </c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15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>
        <f t="shared" si="22"/>
        <v>319777.73348337231</v>
      </c>
      <c r="BM759" s="9">
        <f t="shared" si="23"/>
        <v>319800</v>
      </c>
    </row>
    <row r="760" spans="1:65" x14ac:dyDescent="0.3">
      <c r="A760" t="s">
        <v>1156</v>
      </c>
      <c r="B760" s="9">
        <v>624</v>
      </c>
      <c r="C760">
        <v>552445</v>
      </c>
      <c r="D760">
        <v>1</v>
      </c>
      <c r="E760">
        <v>0</v>
      </c>
      <c r="F760">
        <v>0</v>
      </c>
      <c r="G760">
        <v>0</v>
      </c>
      <c r="H760">
        <v>0</v>
      </c>
      <c r="I760" t="s">
        <v>111</v>
      </c>
      <c r="J760">
        <v>505668</v>
      </c>
      <c r="K760" t="s">
        <v>1157</v>
      </c>
      <c r="L760">
        <v>505668</v>
      </c>
      <c r="M760" t="s">
        <v>1157</v>
      </c>
      <c r="N760">
        <v>500496</v>
      </c>
      <c r="O760" t="s">
        <v>287</v>
      </c>
      <c r="P760">
        <v>500496</v>
      </c>
      <c r="Q760" t="s">
        <v>287</v>
      </c>
      <c r="R760" s="9">
        <v>148355.44585870981</v>
      </c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15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>
        <f t="shared" si="22"/>
        <v>148355.44585870981</v>
      </c>
      <c r="BM760" s="9">
        <f t="shared" si="23"/>
        <v>148400</v>
      </c>
    </row>
    <row r="761" spans="1:65" x14ac:dyDescent="0.3">
      <c r="A761" t="s">
        <v>1158</v>
      </c>
      <c r="B761" s="9">
        <v>246</v>
      </c>
      <c r="C761">
        <v>560332</v>
      </c>
      <c r="D761">
        <v>1</v>
      </c>
      <c r="E761">
        <v>0</v>
      </c>
      <c r="F761">
        <v>0</v>
      </c>
      <c r="G761">
        <v>0</v>
      </c>
      <c r="H761">
        <v>0</v>
      </c>
      <c r="I761" t="s">
        <v>77</v>
      </c>
      <c r="J761">
        <v>560499</v>
      </c>
      <c r="K761" t="s">
        <v>1159</v>
      </c>
      <c r="L761">
        <v>560286</v>
      </c>
      <c r="M761" t="s">
        <v>770</v>
      </c>
      <c r="N761">
        <v>560286</v>
      </c>
      <c r="O761" t="s">
        <v>770</v>
      </c>
      <c r="P761">
        <v>560286</v>
      </c>
      <c r="Q761" t="s">
        <v>770</v>
      </c>
      <c r="R761" s="9">
        <v>71941.662785630979</v>
      </c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15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>
        <f t="shared" si="22"/>
        <v>71941.662785630979</v>
      </c>
      <c r="BM761" s="9">
        <f t="shared" si="23"/>
        <v>71900</v>
      </c>
    </row>
    <row r="762" spans="1:65" x14ac:dyDescent="0.3">
      <c r="A762" t="s">
        <v>1160</v>
      </c>
      <c r="B762" s="9">
        <v>353</v>
      </c>
      <c r="C762">
        <v>535249</v>
      </c>
      <c r="D762">
        <v>1</v>
      </c>
      <c r="E762">
        <v>0</v>
      </c>
      <c r="F762">
        <v>0</v>
      </c>
      <c r="G762">
        <v>0</v>
      </c>
      <c r="H762">
        <v>0</v>
      </c>
      <c r="I762" t="s">
        <v>83</v>
      </c>
      <c r="J762">
        <v>544256</v>
      </c>
      <c r="K762" t="s">
        <v>85</v>
      </c>
      <c r="L762">
        <v>544256</v>
      </c>
      <c r="M762" t="s">
        <v>85</v>
      </c>
      <c r="N762">
        <v>544256</v>
      </c>
      <c r="O762" t="s">
        <v>85</v>
      </c>
      <c r="P762">
        <v>544256</v>
      </c>
      <c r="Q762" t="s">
        <v>85</v>
      </c>
      <c r="R762" s="9">
        <v>84511.27751876309</v>
      </c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15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>
        <f t="shared" si="22"/>
        <v>84511.27751876309</v>
      </c>
      <c r="BM762" s="9">
        <f t="shared" si="23"/>
        <v>84500</v>
      </c>
    </row>
    <row r="763" spans="1:65" x14ac:dyDescent="0.3">
      <c r="A763" s="3" t="s">
        <v>1161</v>
      </c>
      <c r="B763" s="9">
        <v>2692</v>
      </c>
      <c r="C763">
        <v>574899</v>
      </c>
      <c r="D763">
        <v>1</v>
      </c>
      <c r="E763">
        <v>1</v>
      </c>
      <c r="F763">
        <v>1</v>
      </c>
      <c r="G763">
        <v>0</v>
      </c>
      <c r="H763">
        <v>0</v>
      </c>
      <c r="I763" t="s">
        <v>96</v>
      </c>
      <c r="J763">
        <v>574899</v>
      </c>
      <c r="K763" t="s">
        <v>1161</v>
      </c>
      <c r="L763">
        <v>574899</v>
      </c>
      <c r="M763" t="s">
        <v>1161</v>
      </c>
      <c r="N763">
        <v>555134</v>
      </c>
      <c r="O763" t="s">
        <v>187</v>
      </c>
      <c r="P763">
        <v>555134</v>
      </c>
      <c r="Q763" t="s">
        <v>187</v>
      </c>
      <c r="R763" s="9">
        <v>621305.79195798293</v>
      </c>
      <c r="S763" s="9">
        <f>SUMIFS($B:$B,$J:$J,$C763)</f>
        <v>3435</v>
      </c>
      <c r="T763" s="9">
        <v>186693.13436442989</v>
      </c>
      <c r="U763" s="9">
        <v>0</v>
      </c>
      <c r="V763" s="9">
        <f>U763*768</f>
        <v>0</v>
      </c>
      <c r="W763" s="9">
        <v>24</v>
      </c>
      <c r="X763" s="9">
        <f>W763*3072</f>
        <v>73728</v>
      </c>
      <c r="Y763" s="9">
        <v>7</v>
      </c>
      <c r="Z763" s="9">
        <f>Y763*1024</f>
        <v>7168</v>
      </c>
      <c r="AA763" s="9">
        <v>6</v>
      </c>
      <c r="AB763" s="9">
        <f>AA763*256</f>
        <v>1536</v>
      </c>
      <c r="AC763" s="9">
        <f>SUMIFS($B:$B,$L:$L,$C763)</f>
        <v>4244</v>
      </c>
      <c r="AD763" s="9">
        <v>531065.52650623582</v>
      </c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15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>
        <f t="shared" si="22"/>
        <v>1421496.4528286485</v>
      </c>
      <c r="BM763" s="9">
        <f t="shared" si="23"/>
        <v>1421500</v>
      </c>
    </row>
    <row r="764" spans="1:65" x14ac:dyDescent="0.3">
      <c r="A764" s="2" t="s">
        <v>1162</v>
      </c>
      <c r="B764" s="9">
        <v>1891</v>
      </c>
      <c r="C764">
        <v>539163</v>
      </c>
      <c r="D764">
        <v>1</v>
      </c>
      <c r="E764">
        <v>1</v>
      </c>
      <c r="F764">
        <v>0</v>
      </c>
      <c r="G764">
        <v>0</v>
      </c>
      <c r="H764">
        <v>0</v>
      </c>
      <c r="I764" t="s">
        <v>86</v>
      </c>
      <c r="J764">
        <v>539163</v>
      </c>
      <c r="K764" t="s">
        <v>1162</v>
      </c>
      <c r="L764">
        <v>539732</v>
      </c>
      <c r="M764" t="s">
        <v>863</v>
      </c>
      <c r="N764">
        <v>539333</v>
      </c>
      <c r="O764" t="s">
        <v>864</v>
      </c>
      <c r="P764">
        <v>539139</v>
      </c>
      <c r="Q764" t="s">
        <v>537</v>
      </c>
      <c r="R764" s="9">
        <v>440457.92028266209</v>
      </c>
      <c r="S764" s="9">
        <f>SUMIFS($B:$B,$J:$J,$C764)</f>
        <v>3352</v>
      </c>
      <c r="T764" s="9">
        <v>182194.65757430831</v>
      </c>
      <c r="U764" s="9">
        <v>0</v>
      </c>
      <c r="V764" s="9">
        <f>U764*768</f>
        <v>0</v>
      </c>
      <c r="W764" s="9">
        <v>11</v>
      </c>
      <c r="X764" s="9">
        <f>W764*3072</f>
        <v>33792</v>
      </c>
      <c r="Y764" s="9">
        <v>12</v>
      </c>
      <c r="Z764" s="9">
        <f>Y764*1024</f>
        <v>12288</v>
      </c>
      <c r="AA764" s="9">
        <v>2</v>
      </c>
      <c r="AB764" s="9">
        <f>AA764*256</f>
        <v>512</v>
      </c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15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>
        <f t="shared" si="22"/>
        <v>669244.57785697037</v>
      </c>
      <c r="BM764" s="9">
        <f t="shared" si="23"/>
        <v>669200</v>
      </c>
    </row>
    <row r="765" spans="1:65" x14ac:dyDescent="0.3">
      <c r="A765" s="2" t="s">
        <v>661</v>
      </c>
      <c r="B765" s="9">
        <v>1132</v>
      </c>
      <c r="C765">
        <v>582948</v>
      </c>
      <c r="D765">
        <v>1</v>
      </c>
      <c r="E765">
        <v>1</v>
      </c>
      <c r="F765">
        <v>0</v>
      </c>
      <c r="G765">
        <v>0</v>
      </c>
      <c r="H765">
        <v>0</v>
      </c>
      <c r="I765" t="s">
        <v>81</v>
      </c>
      <c r="J765">
        <v>582948</v>
      </c>
      <c r="K765" t="s">
        <v>661</v>
      </c>
      <c r="L765">
        <v>584002</v>
      </c>
      <c r="M765" t="s">
        <v>278</v>
      </c>
      <c r="N765">
        <v>584002</v>
      </c>
      <c r="O765" t="s">
        <v>278</v>
      </c>
      <c r="P765">
        <v>584002</v>
      </c>
      <c r="Q765" t="s">
        <v>278</v>
      </c>
      <c r="R765" s="9">
        <v>266546.12232166762</v>
      </c>
      <c r="S765" s="9">
        <f>SUMIFS($B:$B,$J:$J,$C765)</f>
        <v>3340</v>
      </c>
      <c r="T765" s="9">
        <v>181544.23672549619</v>
      </c>
      <c r="U765" s="9">
        <v>2</v>
      </c>
      <c r="V765" s="9">
        <f>U765*768</f>
        <v>1536</v>
      </c>
      <c r="W765" s="9">
        <v>11</v>
      </c>
      <c r="X765" s="9">
        <f>W765*3072</f>
        <v>33792</v>
      </c>
      <c r="Y765" s="9">
        <v>17</v>
      </c>
      <c r="Z765" s="9">
        <f>Y765*1024</f>
        <v>17408</v>
      </c>
      <c r="AA765" s="9">
        <v>1</v>
      </c>
      <c r="AB765" s="9">
        <f>AA765*256</f>
        <v>256</v>
      </c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15"/>
      <c r="AR765" s="9">
        <v>1</v>
      </c>
      <c r="AS765" s="9">
        <f>AR765*30500</f>
        <v>30500</v>
      </c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>
        <f t="shared" si="22"/>
        <v>531582.35904716374</v>
      </c>
      <c r="BM765" s="9">
        <f t="shared" si="23"/>
        <v>531600</v>
      </c>
    </row>
    <row r="766" spans="1:65" x14ac:dyDescent="0.3">
      <c r="A766" t="s">
        <v>1163</v>
      </c>
      <c r="B766" s="9">
        <v>380</v>
      </c>
      <c r="C766">
        <v>564729</v>
      </c>
      <c r="D766">
        <v>1</v>
      </c>
      <c r="E766">
        <v>0</v>
      </c>
      <c r="F766">
        <v>0</v>
      </c>
      <c r="G766">
        <v>0</v>
      </c>
      <c r="H766">
        <v>0</v>
      </c>
      <c r="I766" t="s">
        <v>131</v>
      </c>
      <c r="J766">
        <v>565776</v>
      </c>
      <c r="K766" t="s">
        <v>1164</v>
      </c>
      <c r="L766">
        <v>565229</v>
      </c>
      <c r="M766" t="s">
        <v>1041</v>
      </c>
      <c r="N766">
        <v>565229</v>
      </c>
      <c r="O766" t="s">
        <v>1041</v>
      </c>
      <c r="P766">
        <v>565229</v>
      </c>
      <c r="Q766" t="s">
        <v>1041</v>
      </c>
      <c r="R766" s="9">
        <v>90903.031727811001</v>
      </c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15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>
        <f t="shared" si="22"/>
        <v>90903.031727811001</v>
      </c>
      <c r="BM766" s="9">
        <f t="shared" si="23"/>
        <v>90900</v>
      </c>
    </row>
    <row r="767" spans="1:65" x14ac:dyDescent="0.3">
      <c r="A767" s="5" t="s">
        <v>132</v>
      </c>
      <c r="B767" s="9">
        <v>46376</v>
      </c>
      <c r="C767">
        <v>562335</v>
      </c>
      <c r="D767">
        <v>1</v>
      </c>
      <c r="E767">
        <v>1</v>
      </c>
      <c r="F767">
        <v>1</v>
      </c>
      <c r="G767">
        <v>1</v>
      </c>
      <c r="H767">
        <v>1</v>
      </c>
      <c r="I767" t="s">
        <v>131</v>
      </c>
      <c r="J767">
        <v>562335</v>
      </c>
      <c r="K767" t="s">
        <v>132</v>
      </c>
      <c r="L767">
        <v>562335</v>
      </c>
      <c r="M767" t="s">
        <v>132</v>
      </c>
      <c r="N767">
        <v>562335</v>
      </c>
      <c r="O767" t="s">
        <v>132</v>
      </c>
      <c r="P767">
        <v>562335</v>
      </c>
      <c r="Q767" t="s">
        <v>132</v>
      </c>
      <c r="R767" s="9">
        <v>1940477.157074322</v>
      </c>
      <c r="S767" s="9">
        <f>SUMIFS($B:$B,$J:$J,$C767)</f>
        <v>53156</v>
      </c>
      <c r="T767" s="9">
        <v>1118133.942722427</v>
      </c>
      <c r="U767" s="9">
        <v>443</v>
      </c>
      <c r="V767" s="9">
        <f>U767*768</f>
        <v>340224</v>
      </c>
      <c r="W767" s="9">
        <v>153</v>
      </c>
      <c r="X767" s="9">
        <f>W767*3072</f>
        <v>470016</v>
      </c>
      <c r="Y767" s="9">
        <v>791</v>
      </c>
      <c r="Z767" s="9">
        <f>Y767*1024</f>
        <v>809984</v>
      </c>
      <c r="AA767" s="9">
        <v>237</v>
      </c>
      <c r="AB767" s="9">
        <f>AA767*256</f>
        <v>60672</v>
      </c>
      <c r="AC767" s="9">
        <f>SUMIFS($B:$B,$L:$L,$C767)</f>
        <v>58088</v>
      </c>
      <c r="AD767" s="9">
        <v>3482790.5180099942</v>
      </c>
      <c r="AE767" s="9">
        <f>SUMIFS($B:$B,$P:$P,$C767)</f>
        <v>74323</v>
      </c>
      <c r="AF767" s="9">
        <v>4259866.9664993938</v>
      </c>
      <c r="AG767" s="9">
        <f>SUMIFS($B:$B,$N:$N,$C767)</f>
        <v>58088</v>
      </c>
      <c r="AH767" s="9">
        <v>9415544.7574241031</v>
      </c>
      <c r="AI767" s="9">
        <f>SUMIFS($B:$B,$P:$P,$C767)</f>
        <v>74323</v>
      </c>
      <c r="AJ767" s="9">
        <v>27627035.495723229</v>
      </c>
      <c r="AK767" s="9"/>
      <c r="AL767" s="9">
        <v>9508</v>
      </c>
      <c r="AM767" s="9">
        <f>AL767*141</f>
        <v>1340628</v>
      </c>
      <c r="AN767" s="9"/>
      <c r="AO767" s="9"/>
      <c r="AP767" s="9"/>
      <c r="AQ767" s="15"/>
      <c r="AR767" s="9">
        <v>81</v>
      </c>
      <c r="AS767" s="9">
        <f>AR767*30500</f>
        <v>2470500</v>
      </c>
      <c r="AT767" s="9">
        <v>425</v>
      </c>
      <c r="AU767" s="9">
        <f>AT767*2742</f>
        <v>1165350</v>
      </c>
      <c r="AV767" s="9">
        <v>6</v>
      </c>
      <c r="AW767" s="9">
        <f>AV767*914</f>
        <v>5484</v>
      </c>
      <c r="AX767" s="9">
        <v>2413</v>
      </c>
      <c r="AY767" s="9">
        <f>AX767*141</f>
        <v>340233</v>
      </c>
      <c r="AZ767" s="9">
        <v>3408</v>
      </c>
      <c r="BA767" s="9">
        <f>AZ767*343</f>
        <v>1168944</v>
      </c>
      <c r="BB767" s="9">
        <v>1783</v>
      </c>
      <c r="BC767" s="9">
        <f>BB767*109</f>
        <v>194347</v>
      </c>
      <c r="BD767" s="9">
        <v>290</v>
      </c>
      <c r="BE767" s="9">
        <f>BD767*82</f>
        <v>23780</v>
      </c>
      <c r="BF767" s="9">
        <v>1704</v>
      </c>
      <c r="BG767" s="9">
        <f>BF767*328</f>
        <v>558912</v>
      </c>
      <c r="BH767" s="9">
        <v>322</v>
      </c>
      <c r="BI767" s="9">
        <f>BH767*410</f>
        <v>132020</v>
      </c>
      <c r="BJ767" s="9">
        <v>38</v>
      </c>
      <c r="BK767" s="9">
        <f>BJ767*219</f>
        <v>8322</v>
      </c>
      <c r="BL767" s="9">
        <f t="shared" si="22"/>
        <v>56933264.83745347</v>
      </c>
      <c r="BM767" s="9">
        <f t="shared" si="23"/>
        <v>56933300</v>
      </c>
    </row>
    <row r="768" spans="1:65" x14ac:dyDescent="0.3">
      <c r="A768" t="s">
        <v>1165</v>
      </c>
      <c r="B768" s="9">
        <v>143</v>
      </c>
      <c r="C768">
        <v>590525</v>
      </c>
      <c r="D768">
        <v>1</v>
      </c>
      <c r="E768">
        <v>0</v>
      </c>
      <c r="F768">
        <v>0</v>
      </c>
      <c r="G768">
        <v>0</v>
      </c>
      <c r="H768">
        <v>0</v>
      </c>
      <c r="I768" t="s">
        <v>123</v>
      </c>
      <c r="J768">
        <v>591181</v>
      </c>
      <c r="K768" t="s">
        <v>137</v>
      </c>
      <c r="L768">
        <v>591181</v>
      </c>
      <c r="M768" t="s">
        <v>137</v>
      </c>
      <c r="N768">
        <v>591181</v>
      </c>
      <c r="O768" t="s">
        <v>137</v>
      </c>
      <c r="P768">
        <v>591181</v>
      </c>
      <c r="Q768" t="s">
        <v>137</v>
      </c>
      <c r="R768" s="9">
        <v>71941.662785630979</v>
      </c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15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>
        <f t="shared" si="22"/>
        <v>71941.662785630979</v>
      </c>
      <c r="BM768" s="9">
        <f t="shared" si="23"/>
        <v>71900</v>
      </c>
    </row>
    <row r="769" spans="1:65" x14ac:dyDescent="0.3">
      <c r="A769" t="s">
        <v>1166</v>
      </c>
      <c r="B769" s="9">
        <v>125</v>
      </c>
      <c r="C769">
        <v>571300</v>
      </c>
      <c r="D769">
        <v>1</v>
      </c>
      <c r="E769">
        <v>0</v>
      </c>
      <c r="F769">
        <v>0</v>
      </c>
      <c r="G769">
        <v>0</v>
      </c>
      <c r="H769">
        <v>0</v>
      </c>
      <c r="I769" t="s">
        <v>96</v>
      </c>
      <c r="J769">
        <v>571393</v>
      </c>
      <c r="K769" t="s">
        <v>1167</v>
      </c>
      <c r="L769">
        <v>571393</v>
      </c>
      <c r="M769" t="s">
        <v>1167</v>
      </c>
      <c r="N769">
        <v>571393</v>
      </c>
      <c r="O769" t="s">
        <v>1167</v>
      </c>
      <c r="P769">
        <v>571393</v>
      </c>
      <c r="Q769" t="s">
        <v>1167</v>
      </c>
      <c r="R769" s="9">
        <v>71941.662785630979</v>
      </c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15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>
        <f t="shared" si="22"/>
        <v>71941.662785630979</v>
      </c>
      <c r="BM769" s="9">
        <f t="shared" si="23"/>
        <v>71900</v>
      </c>
    </row>
    <row r="770" spans="1:65" x14ac:dyDescent="0.3">
      <c r="A770" t="s">
        <v>1168</v>
      </c>
      <c r="B770" s="9">
        <v>121</v>
      </c>
      <c r="C770">
        <v>561924</v>
      </c>
      <c r="D770">
        <v>1</v>
      </c>
      <c r="E770">
        <v>0</v>
      </c>
      <c r="F770">
        <v>0</v>
      </c>
      <c r="G770">
        <v>0</v>
      </c>
      <c r="H770">
        <v>0</v>
      </c>
      <c r="I770" t="s">
        <v>123</v>
      </c>
      <c r="J770">
        <v>547492</v>
      </c>
      <c r="K770" t="s">
        <v>125</v>
      </c>
      <c r="L770">
        <v>547492</v>
      </c>
      <c r="M770" t="s">
        <v>125</v>
      </c>
      <c r="N770">
        <v>547492</v>
      </c>
      <c r="O770" t="s">
        <v>125</v>
      </c>
      <c r="P770">
        <v>547492</v>
      </c>
      <c r="Q770" t="s">
        <v>125</v>
      </c>
      <c r="R770" s="9">
        <v>71941.662785630979</v>
      </c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15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>
        <f t="shared" si="22"/>
        <v>71941.662785630979</v>
      </c>
      <c r="BM770" s="9">
        <f t="shared" si="23"/>
        <v>71900</v>
      </c>
    </row>
    <row r="771" spans="1:65" x14ac:dyDescent="0.3">
      <c r="A771" t="s">
        <v>1169</v>
      </c>
      <c r="B771" s="9">
        <v>745</v>
      </c>
      <c r="C771">
        <v>568236</v>
      </c>
      <c r="D771">
        <v>1</v>
      </c>
      <c r="E771">
        <v>0</v>
      </c>
      <c r="F771">
        <v>0</v>
      </c>
      <c r="G771">
        <v>0</v>
      </c>
      <c r="H771">
        <v>0</v>
      </c>
      <c r="I771" t="s">
        <v>94</v>
      </c>
      <c r="J771">
        <v>507016</v>
      </c>
      <c r="K771" t="s">
        <v>264</v>
      </c>
      <c r="L771">
        <v>507016</v>
      </c>
      <c r="M771" t="s">
        <v>264</v>
      </c>
      <c r="N771">
        <v>507016</v>
      </c>
      <c r="O771" t="s">
        <v>264</v>
      </c>
      <c r="P771">
        <v>507016</v>
      </c>
      <c r="Q771" t="s">
        <v>264</v>
      </c>
      <c r="R771" s="9">
        <v>176665.26236023189</v>
      </c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15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>
        <f t="shared" si="22"/>
        <v>176665.26236023189</v>
      </c>
      <c r="BM771" s="9">
        <f t="shared" si="23"/>
        <v>176700</v>
      </c>
    </row>
    <row r="772" spans="1:65" x14ac:dyDescent="0.3">
      <c r="A772" t="s">
        <v>1170</v>
      </c>
      <c r="B772" s="9">
        <v>62</v>
      </c>
      <c r="C772">
        <v>532746</v>
      </c>
      <c r="D772">
        <v>1</v>
      </c>
      <c r="E772">
        <v>0</v>
      </c>
      <c r="F772">
        <v>0</v>
      </c>
      <c r="G772">
        <v>0</v>
      </c>
      <c r="H772">
        <v>0</v>
      </c>
      <c r="I772" t="s">
        <v>86</v>
      </c>
      <c r="J772">
        <v>529648</v>
      </c>
      <c r="K772" t="s">
        <v>318</v>
      </c>
      <c r="L772">
        <v>530883</v>
      </c>
      <c r="M772" t="s">
        <v>319</v>
      </c>
      <c r="N772">
        <v>530883</v>
      </c>
      <c r="O772" t="s">
        <v>319</v>
      </c>
      <c r="P772">
        <v>530883</v>
      </c>
      <c r="Q772" t="s">
        <v>319</v>
      </c>
      <c r="R772" s="9">
        <v>71941.662785630979</v>
      </c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15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>
        <f t="shared" ref="BL772:BL835" si="24">SUMIF(R772:R772,"&lt;&gt;")+SUMIF(T772:T772,"&lt;&gt;")+SUMIF(V772:V772,"&lt;&gt;")+SUMIF(X772:X772,"&lt;&gt;")+SUMIF(Z772:Z772,"&lt;&gt;")+SUMIF(AB772:AB772,"&lt;&gt;")+SUMIF(AD772:AD772,"&lt;&gt;")+SUMIF(AF772:AF772,"&lt;&gt;")+SUMIF(AH772:AH772,"&lt;&gt;")+SUMIF(AJ772:AJ772,"&lt;&gt;")+SUMIF(AK772:AK772,"&lt;&gt;")+SUMIF(AM772:AM772,"&lt;&gt;")+SUMIF(AO772:AO772,"&lt;&gt;")+SUMIF(AQ772:AQ772,"&lt;&gt;")+SUMIF(AS772:AS772,"&lt;&gt;")+SUMIF(AU772:AU772,"&lt;&gt;")+SUMIF(AW772:AW772,"&lt;&gt;")+SUMIF(AY772:AY772,"&lt;&gt;")+SUMIF(BA772:BA772,"&lt;&gt;")+SUMIF(BC772:BC772,"&lt;&gt;")+SUMIF(BE772:BE772,"&lt;&gt;")+SUMIF(BG772:BG772,"&lt;&gt;")+SUMIF(BI772:BI772,"&lt;&gt;")+SUMIF(BK772:BK772,"&lt;&gt;")</f>
        <v>71941.662785630979</v>
      </c>
      <c r="BM772" s="9">
        <f t="shared" ref="BM772:BM835" si="25">ROUND(BL772/100,0)*100</f>
        <v>71900</v>
      </c>
    </row>
    <row r="773" spans="1:65" x14ac:dyDescent="0.3">
      <c r="A773" t="s">
        <v>1171</v>
      </c>
      <c r="B773" s="9">
        <v>245</v>
      </c>
      <c r="C773">
        <v>565181</v>
      </c>
      <c r="D773">
        <v>1</v>
      </c>
      <c r="E773">
        <v>0</v>
      </c>
      <c r="F773">
        <v>0</v>
      </c>
      <c r="G773">
        <v>0</v>
      </c>
      <c r="H773">
        <v>0</v>
      </c>
      <c r="I773" t="s">
        <v>86</v>
      </c>
      <c r="J773">
        <v>541834</v>
      </c>
      <c r="K773" t="s">
        <v>775</v>
      </c>
      <c r="L773">
        <v>541834</v>
      </c>
      <c r="M773" t="s">
        <v>775</v>
      </c>
      <c r="N773">
        <v>541834</v>
      </c>
      <c r="O773" t="s">
        <v>775</v>
      </c>
      <c r="P773">
        <v>541656</v>
      </c>
      <c r="Q773" t="s">
        <v>227</v>
      </c>
      <c r="R773" s="9">
        <v>71941.662785630979</v>
      </c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15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>
        <f t="shared" si="24"/>
        <v>71941.662785630979</v>
      </c>
      <c r="BM773" s="9">
        <f t="shared" si="25"/>
        <v>71900</v>
      </c>
    </row>
    <row r="774" spans="1:65" x14ac:dyDescent="0.3">
      <c r="A774" t="s">
        <v>1172</v>
      </c>
      <c r="B774" s="9">
        <v>465</v>
      </c>
      <c r="C774">
        <v>538116</v>
      </c>
      <c r="D774">
        <v>1</v>
      </c>
      <c r="E774">
        <v>0</v>
      </c>
      <c r="F774">
        <v>0</v>
      </c>
      <c r="G774">
        <v>0</v>
      </c>
      <c r="H774">
        <v>0</v>
      </c>
      <c r="I774" t="s">
        <v>77</v>
      </c>
      <c r="J774">
        <v>555398</v>
      </c>
      <c r="K774" t="s">
        <v>645</v>
      </c>
      <c r="L774">
        <v>555398</v>
      </c>
      <c r="M774" t="s">
        <v>645</v>
      </c>
      <c r="N774">
        <v>554961</v>
      </c>
      <c r="O774" t="s">
        <v>117</v>
      </c>
      <c r="P774">
        <v>554961</v>
      </c>
      <c r="Q774" t="s">
        <v>117</v>
      </c>
      <c r="R774" s="9">
        <v>110977.7867469535</v>
      </c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15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>
        <f t="shared" si="24"/>
        <v>110977.7867469535</v>
      </c>
      <c r="BM774" s="9">
        <f t="shared" si="25"/>
        <v>111000</v>
      </c>
    </row>
    <row r="775" spans="1:65" x14ac:dyDescent="0.3">
      <c r="A775" t="s">
        <v>1173</v>
      </c>
      <c r="B775" s="9">
        <v>371</v>
      </c>
      <c r="C775">
        <v>572357</v>
      </c>
      <c r="D775">
        <v>1</v>
      </c>
      <c r="E775">
        <v>0</v>
      </c>
      <c r="F775">
        <v>0</v>
      </c>
      <c r="G775">
        <v>0</v>
      </c>
      <c r="H775">
        <v>0</v>
      </c>
      <c r="I775" t="s">
        <v>96</v>
      </c>
      <c r="J775">
        <v>577995</v>
      </c>
      <c r="K775" t="s">
        <v>814</v>
      </c>
      <c r="L775">
        <v>578347</v>
      </c>
      <c r="M775" t="s">
        <v>296</v>
      </c>
      <c r="N775">
        <v>578347</v>
      </c>
      <c r="O775" t="s">
        <v>296</v>
      </c>
      <c r="P775">
        <v>578347</v>
      </c>
      <c r="Q775" t="s">
        <v>296</v>
      </c>
      <c r="R775" s="9">
        <v>88773.288750552674</v>
      </c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15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>
        <f t="shared" si="24"/>
        <v>88773.288750552674</v>
      </c>
      <c r="BM775" s="9">
        <f t="shared" si="25"/>
        <v>88800</v>
      </c>
    </row>
    <row r="776" spans="1:65" x14ac:dyDescent="0.3">
      <c r="A776" s="3" t="s">
        <v>1173</v>
      </c>
      <c r="B776" s="9">
        <v>2999</v>
      </c>
      <c r="C776">
        <v>563552</v>
      </c>
      <c r="D776">
        <v>1</v>
      </c>
      <c r="E776">
        <v>1</v>
      </c>
      <c r="F776">
        <v>1</v>
      </c>
      <c r="G776">
        <v>0</v>
      </c>
      <c r="H776">
        <v>0</v>
      </c>
      <c r="I776" t="s">
        <v>104</v>
      </c>
      <c r="J776">
        <v>563552</v>
      </c>
      <c r="K776" t="s">
        <v>1173</v>
      </c>
      <c r="L776">
        <v>563552</v>
      </c>
      <c r="M776" t="s">
        <v>1173</v>
      </c>
      <c r="N776">
        <v>563820</v>
      </c>
      <c r="O776" t="s">
        <v>106</v>
      </c>
      <c r="P776">
        <v>563820</v>
      </c>
      <c r="Q776" t="s">
        <v>106</v>
      </c>
      <c r="R776" s="9">
        <v>690001.74226746219</v>
      </c>
      <c r="S776" s="9">
        <f>SUMIFS($B:$B,$J:$J,$C776)</f>
        <v>3936</v>
      </c>
      <c r="T776" s="9">
        <v>213836.94720647411</v>
      </c>
      <c r="U776" s="9">
        <v>0</v>
      </c>
      <c r="V776" s="9">
        <f>U776*768</f>
        <v>0</v>
      </c>
      <c r="W776" s="9">
        <v>26</v>
      </c>
      <c r="X776" s="9">
        <f>W776*3072</f>
        <v>79872</v>
      </c>
      <c r="Y776" s="9">
        <v>14</v>
      </c>
      <c r="Z776" s="9">
        <f>Y776*1024</f>
        <v>14336</v>
      </c>
      <c r="AA776" s="9">
        <v>0</v>
      </c>
      <c r="AB776" s="9">
        <f>AA776*256</f>
        <v>0</v>
      </c>
      <c r="AC776" s="9">
        <f>SUMIFS($B:$B,$L:$L,$C776)</f>
        <v>3936</v>
      </c>
      <c r="AD776" s="9">
        <v>492826.02341366984</v>
      </c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15"/>
      <c r="AR776" s="9">
        <v>2</v>
      </c>
      <c r="AS776" s="9">
        <f>AR776*30500</f>
        <v>61000</v>
      </c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>
        <f t="shared" si="24"/>
        <v>1551872.7128876061</v>
      </c>
      <c r="BM776" s="9">
        <f t="shared" si="25"/>
        <v>1551900</v>
      </c>
    </row>
    <row r="777" spans="1:65" x14ac:dyDescent="0.3">
      <c r="A777" t="s">
        <v>1174</v>
      </c>
      <c r="B777" s="9">
        <v>717</v>
      </c>
      <c r="C777">
        <v>556041</v>
      </c>
      <c r="D777">
        <v>1</v>
      </c>
      <c r="E777">
        <v>0</v>
      </c>
      <c r="F777">
        <v>0</v>
      </c>
      <c r="G777">
        <v>0</v>
      </c>
      <c r="H777">
        <v>0</v>
      </c>
      <c r="I777" t="s">
        <v>151</v>
      </c>
      <c r="J777">
        <v>556831</v>
      </c>
      <c r="K777" t="s">
        <v>1175</v>
      </c>
      <c r="L777">
        <v>556831</v>
      </c>
      <c r="M777" t="s">
        <v>1175</v>
      </c>
      <c r="N777">
        <v>556831</v>
      </c>
      <c r="O777" t="s">
        <v>1175</v>
      </c>
      <c r="P777">
        <v>555771</v>
      </c>
      <c r="Q777" t="s">
        <v>247</v>
      </c>
      <c r="R777" s="9">
        <v>170123.8693598854</v>
      </c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15"/>
      <c r="AR777" s="9">
        <v>1</v>
      </c>
      <c r="AS777" s="9">
        <f>AR777*30500</f>
        <v>30500</v>
      </c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>
        <f t="shared" si="24"/>
        <v>200623.8693598854</v>
      </c>
      <c r="BM777" s="9">
        <f t="shared" si="25"/>
        <v>200600</v>
      </c>
    </row>
    <row r="778" spans="1:65" x14ac:dyDescent="0.3">
      <c r="A778" t="s">
        <v>1176</v>
      </c>
      <c r="B778" s="9">
        <v>206</v>
      </c>
      <c r="C778">
        <v>585157</v>
      </c>
      <c r="D778">
        <v>1</v>
      </c>
      <c r="E778">
        <v>0</v>
      </c>
      <c r="F778">
        <v>0</v>
      </c>
      <c r="G778">
        <v>0</v>
      </c>
      <c r="H778">
        <v>0</v>
      </c>
      <c r="I778" t="s">
        <v>135</v>
      </c>
      <c r="J778">
        <v>585777</v>
      </c>
      <c r="K778" t="s">
        <v>769</v>
      </c>
      <c r="L778">
        <v>585777</v>
      </c>
      <c r="M778" t="s">
        <v>769</v>
      </c>
      <c r="N778">
        <v>585939</v>
      </c>
      <c r="O778" t="s">
        <v>691</v>
      </c>
      <c r="P778">
        <v>585939</v>
      </c>
      <c r="Q778" t="s">
        <v>691</v>
      </c>
      <c r="R778" s="9">
        <v>71941.662785630979</v>
      </c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15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>
        <f t="shared" si="24"/>
        <v>71941.662785630979</v>
      </c>
      <c r="BM778" s="9">
        <f t="shared" si="25"/>
        <v>71900</v>
      </c>
    </row>
    <row r="779" spans="1:65" x14ac:dyDescent="0.3">
      <c r="A779" s="2" t="s">
        <v>1176</v>
      </c>
      <c r="B779" s="9">
        <v>584</v>
      </c>
      <c r="C779">
        <v>546143</v>
      </c>
      <c r="D779">
        <v>1</v>
      </c>
      <c r="E779">
        <v>1</v>
      </c>
      <c r="F779">
        <v>0</v>
      </c>
      <c r="G779">
        <v>0</v>
      </c>
      <c r="H779">
        <v>0</v>
      </c>
      <c r="I779" t="s">
        <v>83</v>
      </c>
      <c r="J779">
        <v>546143</v>
      </c>
      <c r="K779" t="s">
        <v>1176</v>
      </c>
      <c r="L779">
        <v>547166</v>
      </c>
      <c r="M779" t="s">
        <v>1177</v>
      </c>
      <c r="N779">
        <v>547166</v>
      </c>
      <c r="O779" t="s">
        <v>1177</v>
      </c>
      <c r="P779">
        <v>546127</v>
      </c>
      <c r="Q779" t="s">
        <v>182</v>
      </c>
      <c r="R779" s="9">
        <v>138972.11647865691</v>
      </c>
      <c r="S779" s="9">
        <f>SUMIFS($B:$B,$J:$J,$C779)</f>
        <v>633</v>
      </c>
      <c r="T779" s="9">
        <v>34515.73952993194</v>
      </c>
      <c r="U779" s="9">
        <v>0</v>
      </c>
      <c r="V779" s="9">
        <f>U779*768</f>
        <v>0</v>
      </c>
      <c r="W779" s="9">
        <v>0</v>
      </c>
      <c r="X779" s="9">
        <f>W779*3072</f>
        <v>0</v>
      </c>
      <c r="Y779" s="9">
        <v>1</v>
      </c>
      <c r="Z779" s="9">
        <f>Y779*1024</f>
        <v>1024</v>
      </c>
      <c r="AA779" s="9">
        <v>1</v>
      </c>
      <c r="AB779" s="9">
        <f>AA779*256</f>
        <v>256</v>
      </c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15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>
        <f t="shared" si="24"/>
        <v>174767.85600858886</v>
      </c>
      <c r="BM779" s="9">
        <f t="shared" si="25"/>
        <v>174800</v>
      </c>
    </row>
    <row r="780" spans="1:65" x14ac:dyDescent="0.3">
      <c r="A780" t="s">
        <v>1178</v>
      </c>
      <c r="B780" s="9">
        <v>454</v>
      </c>
      <c r="C780">
        <v>590533</v>
      </c>
      <c r="D780">
        <v>1</v>
      </c>
      <c r="E780">
        <v>0</v>
      </c>
      <c r="F780">
        <v>0</v>
      </c>
      <c r="G780">
        <v>0</v>
      </c>
      <c r="H780">
        <v>0</v>
      </c>
      <c r="I780" t="s">
        <v>123</v>
      </c>
      <c r="J780">
        <v>591181</v>
      </c>
      <c r="K780" t="s">
        <v>137</v>
      </c>
      <c r="L780">
        <v>591181</v>
      </c>
      <c r="M780" t="s">
        <v>137</v>
      </c>
      <c r="N780">
        <v>591181</v>
      </c>
      <c r="O780" t="s">
        <v>137</v>
      </c>
      <c r="P780">
        <v>591181</v>
      </c>
      <c r="Q780" t="s">
        <v>137</v>
      </c>
      <c r="R780" s="9">
        <v>108383.76019222831</v>
      </c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15"/>
      <c r="AR780" s="9">
        <v>1</v>
      </c>
      <c r="AS780" s="9">
        <f>AR780*30500</f>
        <v>30500</v>
      </c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>
        <f t="shared" si="24"/>
        <v>138883.76019222831</v>
      </c>
      <c r="BM780" s="9">
        <f t="shared" si="25"/>
        <v>138900</v>
      </c>
    </row>
    <row r="781" spans="1:65" x14ac:dyDescent="0.3">
      <c r="A781" t="s">
        <v>759</v>
      </c>
      <c r="B781" s="9">
        <v>215</v>
      </c>
      <c r="C781">
        <v>581518</v>
      </c>
      <c r="D781">
        <v>1</v>
      </c>
      <c r="E781">
        <v>0</v>
      </c>
      <c r="F781">
        <v>0</v>
      </c>
      <c r="G781">
        <v>0</v>
      </c>
      <c r="H781">
        <v>0</v>
      </c>
      <c r="I781" t="s">
        <v>81</v>
      </c>
      <c r="J781">
        <v>581917</v>
      </c>
      <c r="K781" t="s">
        <v>1179</v>
      </c>
      <c r="L781">
        <v>581917</v>
      </c>
      <c r="M781" t="s">
        <v>1179</v>
      </c>
      <c r="N781">
        <v>581917</v>
      </c>
      <c r="O781" t="s">
        <v>1179</v>
      </c>
      <c r="P781">
        <v>581372</v>
      </c>
      <c r="Q781" t="s">
        <v>243</v>
      </c>
      <c r="R781" s="9">
        <v>71941.662785630979</v>
      </c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15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>
        <f t="shared" si="24"/>
        <v>71941.662785630979</v>
      </c>
      <c r="BM781" s="9">
        <f t="shared" si="25"/>
        <v>71900</v>
      </c>
    </row>
    <row r="782" spans="1:65" x14ac:dyDescent="0.3">
      <c r="A782" s="2" t="s">
        <v>759</v>
      </c>
      <c r="B782" s="9">
        <v>754</v>
      </c>
      <c r="C782">
        <v>546151</v>
      </c>
      <c r="D782">
        <v>1</v>
      </c>
      <c r="E782">
        <v>1</v>
      </c>
      <c r="F782">
        <v>0</v>
      </c>
      <c r="G782">
        <v>0</v>
      </c>
      <c r="H782">
        <v>0</v>
      </c>
      <c r="I782" t="s">
        <v>83</v>
      </c>
      <c r="J782">
        <v>546151</v>
      </c>
      <c r="K782" t="s">
        <v>759</v>
      </c>
      <c r="L782">
        <v>545881</v>
      </c>
      <c r="M782" t="s">
        <v>238</v>
      </c>
      <c r="N782">
        <v>545881</v>
      </c>
      <c r="O782" t="s">
        <v>238</v>
      </c>
      <c r="P782">
        <v>545881</v>
      </c>
      <c r="Q782" t="s">
        <v>238</v>
      </c>
      <c r="R782" s="9">
        <v>178766.66054003441</v>
      </c>
      <c r="S782" s="9">
        <f>SUMIFS($B:$B,$J:$J,$C782)</f>
        <v>1213</v>
      </c>
      <c r="T782" s="9">
        <v>66079.34004743518</v>
      </c>
      <c r="U782" s="9">
        <v>0</v>
      </c>
      <c r="V782" s="9">
        <f>U782*768</f>
        <v>0</v>
      </c>
      <c r="W782" s="9">
        <v>8</v>
      </c>
      <c r="X782" s="9">
        <f>W782*3072</f>
        <v>24576</v>
      </c>
      <c r="Y782" s="9">
        <v>5</v>
      </c>
      <c r="Z782" s="9">
        <f>Y782*1024</f>
        <v>5120</v>
      </c>
      <c r="AA782" s="9">
        <v>2</v>
      </c>
      <c r="AB782" s="9">
        <f>AA782*256</f>
        <v>512</v>
      </c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15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>
        <f t="shared" si="24"/>
        <v>275054.00058746961</v>
      </c>
      <c r="BM782" s="9">
        <f t="shared" si="25"/>
        <v>275100</v>
      </c>
    </row>
    <row r="783" spans="1:65" x14ac:dyDescent="0.3">
      <c r="A783" t="s">
        <v>1180</v>
      </c>
      <c r="B783" s="9">
        <v>550</v>
      </c>
      <c r="C783">
        <v>576247</v>
      </c>
      <c r="D783">
        <v>1</v>
      </c>
      <c r="E783">
        <v>0</v>
      </c>
      <c r="F783">
        <v>0</v>
      </c>
      <c r="G783">
        <v>0</v>
      </c>
      <c r="H783">
        <v>0</v>
      </c>
      <c r="I783" t="s">
        <v>90</v>
      </c>
      <c r="J783">
        <v>576743</v>
      </c>
      <c r="K783" t="s">
        <v>1181</v>
      </c>
      <c r="L783">
        <v>576271</v>
      </c>
      <c r="M783" t="s">
        <v>160</v>
      </c>
      <c r="N783">
        <v>576271</v>
      </c>
      <c r="O783" t="s">
        <v>160</v>
      </c>
      <c r="P783">
        <v>576271</v>
      </c>
      <c r="Q783" t="s">
        <v>160</v>
      </c>
      <c r="R783" s="9">
        <v>130986.07922976289</v>
      </c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15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>
        <f t="shared" si="24"/>
        <v>130986.07922976289</v>
      </c>
      <c r="BM783" s="9">
        <f t="shared" si="25"/>
        <v>131000</v>
      </c>
    </row>
    <row r="784" spans="1:65" x14ac:dyDescent="0.3">
      <c r="A784" t="s">
        <v>1182</v>
      </c>
      <c r="B784" s="9">
        <v>246</v>
      </c>
      <c r="C784">
        <v>566128</v>
      </c>
      <c r="D784">
        <v>1</v>
      </c>
      <c r="E784">
        <v>0</v>
      </c>
      <c r="F784">
        <v>0</v>
      </c>
      <c r="G784">
        <v>0</v>
      </c>
      <c r="H784">
        <v>0</v>
      </c>
      <c r="I784" t="s">
        <v>131</v>
      </c>
      <c r="J784">
        <v>566454</v>
      </c>
      <c r="K784" t="s">
        <v>1183</v>
      </c>
      <c r="L784">
        <v>566985</v>
      </c>
      <c r="M784" t="s">
        <v>423</v>
      </c>
      <c r="N784">
        <v>566985</v>
      </c>
      <c r="O784" t="s">
        <v>423</v>
      </c>
      <c r="P784">
        <v>566985</v>
      </c>
      <c r="Q784" t="s">
        <v>423</v>
      </c>
      <c r="R784" s="9">
        <v>71941.662785630979</v>
      </c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15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>
        <f t="shared" si="24"/>
        <v>71941.662785630979</v>
      </c>
      <c r="BM784" s="9">
        <f t="shared" si="25"/>
        <v>71900</v>
      </c>
    </row>
    <row r="785" spans="1:65" x14ac:dyDescent="0.3">
      <c r="A785" t="s">
        <v>1184</v>
      </c>
      <c r="B785" s="9">
        <v>747</v>
      </c>
      <c r="C785">
        <v>572829</v>
      </c>
      <c r="D785">
        <v>1</v>
      </c>
      <c r="E785">
        <v>0</v>
      </c>
      <c r="F785">
        <v>0</v>
      </c>
      <c r="G785">
        <v>0</v>
      </c>
      <c r="H785">
        <v>0</v>
      </c>
      <c r="I785" t="s">
        <v>90</v>
      </c>
      <c r="J785">
        <v>573108</v>
      </c>
      <c r="K785" t="s">
        <v>156</v>
      </c>
      <c r="L785">
        <v>573108</v>
      </c>
      <c r="M785" t="s">
        <v>156</v>
      </c>
      <c r="N785">
        <v>573060</v>
      </c>
      <c r="O785" t="s">
        <v>157</v>
      </c>
      <c r="P785">
        <v>572659</v>
      </c>
      <c r="Q785" t="s">
        <v>158</v>
      </c>
      <c r="R785" s="9">
        <v>177132.28950038529</v>
      </c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15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>
        <f t="shared" si="24"/>
        <v>177132.28950038529</v>
      </c>
      <c r="BM785" s="9">
        <f t="shared" si="25"/>
        <v>177100</v>
      </c>
    </row>
    <row r="786" spans="1:65" x14ac:dyDescent="0.3">
      <c r="A786" t="s">
        <v>1185</v>
      </c>
      <c r="B786" s="9">
        <v>279</v>
      </c>
      <c r="C786">
        <v>592978</v>
      </c>
      <c r="D786">
        <v>1</v>
      </c>
      <c r="E786">
        <v>0</v>
      </c>
      <c r="F786">
        <v>0</v>
      </c>
      <c r="G786">
        <v>0</v>
      </c>
      <c r="H786">
        <v>0</v>
      </c>
      <c r="I786" t="s">
        <v>81</v>
      </c>
      <c r="J786">
        <v>593621</v>
      </c>
      <c r="K786" t="s">
        <v>1186</v>
      </c>
      <c r="L786">
        <v>593117</v>
      </c>
      <c r="M786" t="s">
        <v>1187</v>
      </c>
      <c r="N786">
        <v>593117</v>
      </c>
      <c r="O786" t="s">
        <v>1187</v>
      </c>
      <c r="P786">
        <v>592889</v>
      </c>
      <c r="Q786" t="s">
        <v>482</v>
      </c>
      <c r="R786" s="9">
        <v>71941.662785630979</v>
      </c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15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>
        <f t="shared" si="24"/>
        <v>71941.662785630979</v>
      </c>
      <c r="BM786" s="9">
        <f t="shared" si="25"/>
        <v>71900</v>
      </c>
    </row>
    <row r="787" spans="1:65" x14ac:dyDescent="0.3">
      <c r="A787" t="s">
        <v>1185</v>
      </c>
      <c r="B787" s="9">
        <v>541</v>
      </c>
      <c r="C787">
        <v>589420</v>
      </c>
      <c r="D787">
        <v>1</v>
      </c>
      <c r="E787">
        <v>0</v>
      </c>
      <c r="F787">
        <v>0</v>
      </c>
      <c r="G787">
        <v>0</v>
      </c>
      <c r="H787">
        <v>0</v>
      </c>
      <c r="I787" t="s">
        <v>111</v>
      </c>
      <c r="J787">
        <v>590126</v>
      </c>
      <c r="K787" t="s">
        <v>112</v>
      </c>
      <c r="L787">
        <v>589250</v>
      </c>
      <c r="M787" t="s">
        <v>113</v>
      </c>
      <c r="N787">
        <v>589250</v>
      </c>
      <c r="O787" t="s">
        <v>113</v>
      </c>
      <c r="P787">
        <v>589250</v>
      </c>
      <c r="Q787" t="s">
        <v>113</v>
      </c>
      <c r="R787" s="9">
        <v>128870.5172042288</v>
      </c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15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>
        <f t="shared" si="24"/>
        <v>128870.5172042288</v>
      </c>
      <c r="BM787" s="9">
        <f t="shared" si="25"/>
        <v>128900</v>
      </c>
    </row>
    <row r="788" spans="1:65" x14ac:dyDescent="0.3">
      <c r="A788" s="3" t="s">
        <v>1188</v>
      </c>
      <c r="B788" s="9">
        <v>4511</v>
      </c>
      <c r="C788">
        <v>598941</v>
      </c>
      <c r="D788">
        <v>1</v>
      </c>
      <c r="E788">
        <v>1</v>
      </c>
      <c r="F788">
        <v>1</v>
      </c>
      <c r="G788">
        <v>0</v>
      </c>
      <c r="H788">
        <v>0</v>
      </c>
      <c r="I788" t="s">
        <v>94</v>
      </c>
      <c r="J788">
        <v>598941</v>
      </c>
      <c r="K788" t="s">
        <v>1188</v>
      </c>
      <c r="L788">
        <v>598941</v>
      </c>
      <c r="M788" t="s">
        <v>1188</v>
      </c>
      <c r="N788">
        <v>598917</v>
      </c>
      <c r="O788" t="s">
        <v>1189</v>
      </c>
      <c r="P788">
        <v>598917</v>
      </c>
      <c r="Q788" t="s">
        <v>1189</v>
      </c>
      <c r="R788" s="9">
        <v>1024118.78235684</v>
      </c>
      <c r="S788" s="9">
        <f>SUMIFS($B:$B,$J:$J,$C788)</f>
        <v>4511</v>
      </c>
      <c r="T788" s="9">
        <v>244970.65624983161</v>
      </c>
      <c r="U788" s="9">
        <v>0</v>
      </c>
      <c r="V788" s="9">
        <f>U788*768</f>
        <v>0</v>
      </c>
      <c r="W788" s="9">
        <v>15</v>
      </c>
      <c r="X788" s="9">
        <f>W788*3072</f>
        <v>46080</v>
      </c>
      <c r="Y788" s="9">
        <v>12</v>
      </c>
      <c r="Z788" s="9">
        <f>Y788*1024</f>
        <v>12288</v>
      </c>
      <c r="AA788" s="9">
        <v>8</v>
      </c>
      <c r="AB788" s="9">
        <f>AA788*256</f>
        <v>2048</v>
      </c>
      <c r="AC788" s="9">
        <f>SUMIFS($B:$B,$L:$L,$C788)</f>
        <v>4511</v>
      </c>
      <c r="AD788" s="9">
        <v>564186.86714421702</v>
      </c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15"/>
      <c r="AR788" s="9">
        <v>2</v>
      </c>
      <c r="AS788" s="9">
        <f>AR788*30500</f>
        <v>61000</v>
      </c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>
        <f t="shared" si="24"/>
        <v>1954692.3057508885</v>
      </c>
      <c r="BM788" s="9">
        <f t="shared" si="25"/>
        <v>1954700</v>
      </c>
    </row>
    <row r="789" spans="1:65" x14ac:dyDescent="0.3">
      <c r="A789" t="s">
        <v>1190</v>
      </c>
      <c r="B789" s="9">
        <v>408</v>
      </c>
      <c r="C789">
        <v>577961</v>
      </c>
      <c r="D789">
        <v>1</v>
      </c>
      <c r="E789">
        <v>0</v>
      </c>
      <c r="F789">
        <v>0</v>
      </c>
      <c r="G789">
        <v>0</v>
      </c>
      <c r="H789">
        <v>0</v>
      </c>
      <c r="I789" t="s">
        <v>96</v>
      </c>
      <c r="J789">
        <v>577731</v>
      </c>
      <c r="K789" t="s">
        <v>178</v>
      </c>
      <c r="L789">
        <v>577731</v>
      </c>
      <c r="M789" t="s">
        <v>178</v>
      </c>
      <c r="N789">
        <v>577731</v>
      </c>
      <c r="O789" t="s">
        <v>178</v>
      </c>
      <c r="P789">
        <v>577731</v>
      </c>
      <c r="Q789" t="s">
        <v>178</v>
      </c>
      <c r="R789" s="9">
        <v>97523.652002419112</v>
      </c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15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>
        <f t="shared" si="24"/>
        <v>97523.652002419112</v>
      </c>
      <c r="BM789" s="9">
        <f t="shared" si="25"/>
        <v>97500</v>
      </c>
    </row>
    <row r="790" spans="1:65" x14ac:dyDescent="0.3">
      <c r="A790" t="s">
        <v>1190</v>
      </c>
      <c r="B790" s="9">
        <v>741</v>
      </c>
      <c r="C790">
        <v>546607</v>
      </c>
      <c r="D790">
        <v>1</v>
      </c>
      <c r="E790">
        <v>0</v>
      </c>
      <c r="F790">
        <v>0</v>
      </c>
      <c r="G790">
        <v>0</v>
      </c>
      <c r="H790">
        <v>0</v>
      </c>
      <c r="I790" t="s">
        <v>104</v>
      </c>
      <c r="J790">
        <v>564028</v>
      </c>
      <c r="K790" t="s">
        <v>401</v>
      </c>
      <c r="L790">
        <v>564028</v>
      </c>
      <c r="M790" t="s">
        <v>401</v>
      </c>
      <c r="N790">
        <v>564028</v>
      </c>
      <c r="O790" t="s">
        <v>401</v>
      </c>
      <c r="P790">
        <v>564028</v>
      </c>
      <c r="Q790" t="s">
        <v>401</v>
      </c>
      <c r="R790" s="9">
        <v>175731.1224972994</v>
      </c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15"/>
      <c r="AR790" s="9">
        <v>1</v>
      </c>
      <c r="AS790" s="9">
        <f>AR790*30500</f>
        <v>30500</v>
      </c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>
        <f t="shared" si="24"/>
        <v>206231.1224972994</v>
      </c>
      <c r="BM790" s="9">
        <f t="shared" si="25"/>
        <v>206200</v>
      </c>
    </row>
    <row r="791" spans="1:65" x14ac:dyDescent="0.3">
      <c r="A791" t="s">
        <v>1191</v>
      </c>
      <c r="B791" s="9">
        <v>397</v>
      </c>
      <c r="C791">
        <v>597252</v>
      </c>
      <c r="D791">
        <v>1</v>
      </c>
      <c r="E791">
        <v>0</v>
      </c>
      <c r="F791">
        <v>0</v>
      </c>
      <c r="G791">
        <v>0</v>
      </c>
      <c r="H791">
        <v>0</v>
      </c>
      <c r="I791" t="s">
        <v>94</v>
      </c>
      <c r="J791">
        <v>597180</v>
      </c>
      <c r="K791" t="s">
        <v>116</v>
      </c>
      <c r="L791">
        <v>597180</v>
      </c>
      <c r="M791" t="s">
        <v>116</v>
      </c>
      <c r="N791">
        <v>597180</v>
      </c>
      <c r="O791" t="s">
        <v>116</v>
      </c>
      <c r="P791">
        <v>597180</v>
      </c>
      <c r="Q791" t="s">
        <v>116</v>
      </c>
      <c r="R791" s="9">
        <v>94923.629951893672</v>
      </c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15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>
        <f t="shared" si="24"/>
        <v>94923.629951893672</v>
      </c>
      <c r="BM791" s="9">
        <f t="shared" si="25"/>
        <v>94900</v>
      </c>
    </row>
    <row r="792" spans="1:65" x14ac:dyDescent="0.3">
      <c r="A792" t="s">
        <v>1192</v>
      </c>
      <c r="B792" s="9">
        <v>183</v>
      </c>
      <c r="C792">
        <v>572683</v>
      </c>
      <c r="D792">
        <v>1</v>
      </c>
      <c r="E792">
        <v>0</v>
      </c>
      <c r="F792">
        <v>0</v>
      </c>
      <c r="G792">
        <v>0</v>
      </c>
      <c r="H792">
        <v>0</v>
      </c>
      <c r="I792" t="s">
        <v>96</v>
      </c>
      <c r="J792">
        <v>578444</v>
      </c>
      <c r="K792" t="s">
        <v>273</v>
      </c>
      <c r="L792">
        <v>578444</v>
      </c>
      <c r="M792" t="s">
        <v>273</v>
      </c>
      <c r="N792">
        <v>578444</v>
      </c>
      <c r="O792" t="s">
        <v>273</v>
      </c>
      <c r="P792">
        <v>578444</v>
      </c>
      <c r="Q792" t="s">
        <v>273</v>
      </c>
      <c r="R792" s="9">
        <v>71941.662785630979</v>
      </c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15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>
        <f t="shared" si="24"/>
        <v>71941.662785630979</v>
      </c>
      <c r="BM792" s="9">
        <f t="shared" si="25"/>
        <v>71900</v>
      </c>
    </row>
    <row r="793" spans="1:65" x14ac:dyDescent="0.3">
      <c r="A793" t="s">
        <v>1193</v>
      </c>
      <c r="B793" s="9">
        <v>64</v>
      </c>
      <c r="C793">
        <v>549118</v>
      </c>
      <c r="D793">
        <v>1</v>
      </c>
      <c r="E793">
        <v>0</v>
      </c>
      <c r="F793">
        <v>0</v>
      </c>
      <c r="G793">
        <v>0</v>
      </c>
      <c r="H793">
        <v>0</v>
      </c>
      <c r="I793" t="s">
        <v>90</v>
      </c>
      <c r="J793">
        <v>572659</v>
      </c>
      <c r="K793" t="s">
        <v>158</v>
      </c>
      <c r="L793">
        <v>572659</v>
      </c>
      <c r="M793" t="s">
        <v>158</v>
      </c>
      <c r="N793">
        <v>572659</v>
      </c>
      <c r="O793" t="s">
        <v>158</v>
      </c>
      <c r="P793">
        <v>572659</v>
      </c>
      <c r="Q793" t="s">
        <v>158</v>
      </c>
      <c r="R793" s="9">
        <v>71941.662785630979</v>
      </c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15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>
        <f t="shared" si="24"/>
        <v>71941.662785630979</v>
      </c>
      <c r="BM793" s="9">
        <f t="shared" si="25"/>
        <v>71900</v>
      </c>
    </row>
    <row r="794" spans="1:65" x14ac:dyDescent="0.3">
      <c r="A794" t="s">
        <v>1194</v>
      </c>
      <c r="B794" s="9">
        <v>378</v>
      </c>
      <c r="C794">
        <v>553557</v>
      </c>
      <c r="D794">
        <v>1</v>
      </c>
      <c r="E794">
        <v>0</v>
      </c>
      <c r="F794">
        <v>0</v>
      </c>
      <c r="G794">
        <v>0</v>
      </c>
      <c r="H794">
        <v>0</v>
      </c>
      <c r="I794" t="s">
        <v>151</v>
      </c>
      <c r="J794">
        <v>553794</v>
      </c>
      <c r="K794" t="s">
        <v>1195</v>
      </c>
      <c r="L794">
        <v>553794</v>
      </c>
      <c r="M794" t="s">
        <v>1195</v>
      </c>
      <c r="N794">
        <v>553425</v>
      </c>
      <c r="O794" t="s">
        <v>152</v>
      </c>
      <c r="P794">
        <v>553425</v>
      </c>
      <c r="Q794" t="s">
        <v>152</v>
      </c>
      <c r="R794" s="9">
        <v>90429.827392837396</v>
      </c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15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>
        <f t="shared" si="24"/>
        <v>90429.827392837396</v>
      </c>
      <c r="BM794" s="9">
        <f t="shared" si="25"/>
        <v>90400</v>
      </c>
    </row>
    <row r="795" spans="1:65" x14ac:dyDescent="0.3">
      <c r="A795" s="2" t="s">
        <v>1196</v>
      </c>
      <c r="B795" s="9">
        <v>424</v>
      </c>
      <c r="C795">
        <v>552208</v>
      </c>
      <c r="D795">
        <v>1</v>
      </c>
      <c r="E795">
        <v>1</v>
      </c>
      <c r="F795">
        <v>0</v>
      </c>
      <c r="G795">
        <v>0</v>
      </c>
      <c r="H795">
        <v>0</v>
      </c>
      <c r="I795" t="s">
        <v>83</v>
      </c>
      <c r="J795">
        <v>552208</v>
      </c>
      <c r="K795" t="s">
        <v>1196</v>
      </c>
      <c r="L795">
        <v>553131</v>
      </c>
      <c r="M795" t="s">
        <v>571</v>
      </c>
      <c r="N795">
        <v>553131</v>
      </c>
      <c r="O795" t="s">
        <v>571</v>
      </c>
      <c r="P795">
        <v>553131</v>
      </c>
      <c r="Q795" t="s">
        <v>571</v>
      </c>
      <c r="R795" s="9">
        <v>101303.38155133319</v>
      </c>
      <c r="S795" s="9">
        <f>SUMIFS($B:$B,$J:$J,$C795)</f>
        <v>494</v>
      </c>
      <c r="T795" s="9">
        <v>26944.148060688069</v>
      </c>
      <c r="U795" s="9">
        <v>0</v>
      </c>
      <c r="V795" s="9">
        <f>U795*768</f>
        <v>0</v>
      </c>
      <c r="W795" s="9">
        <v>24</v>
      </c>
      <c r="X795" s="9">
        <f>W795*3072</f>
        <v>73728</v>
      </c>
      <c r="Y795" s="9">
        <v>1</v>
      </c>
      <c r="Z795" s="9">
        <f>Y795*1024</f>
        <v>1024</v>
      </c>
      <c r="AA795" s="9">
        <v>0</v>
      </c>
      <c r="AB795" s="9">
        <f>AA795*256</f>
        <v>0</v>
      </c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15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>
        <f t="shared" si="24"/>
        <v>202999.52961202126</v>
      </c>
      <c r="BM795" s="9">
        <f t="shared" si="25"/>
        <v>203000</v>
      </c>
    </row>
    <row r="796" spans="1:65" x14ac:dyDescent="0.3">
      <c r="A796" t="s">
        <v>1197</v>
      </c>
      <c r="B796" s="9">
        <v>505</v>
      </c>
      <c r="C796">
        <v>584401</v>
      </c>
      <c r="D796">
        <v>1</v>
      </c>
      <c r="E796">
        <v>0</v>
      </c>
      <c r="F796">
        <v>0</v>
      </c>
      <c r="G796">
        <v>0</v>
      </c>
      <c r="H796">
        <v>0</v>
      </c>
      <c r="I796" t="s">
        <v>81</v>
      </c>
      <c r="J796">
        <v>584321</v>
      </c>
      <c r="K796" t="s">
        <v>544</v>
      </c>
      <c r="L796">
        <v>584495</v>
      </c>
      <c r="M796" t="s">
        <v>546</v>
      </c>
      <c r="N796">
        <v>584495</v>
      </c>
      <c r="O796" t="s">
        <v>546</v>
      </c>
      <c r="P796">
        <v>584495</v>
      </c>
      <c r="Q796" t="s">
        <v>546</v>
      </c>
      <c r="R796" s="9">
        <v>120401.34872941719</v>
      </c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15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>
        <f t="shared" si="24"/>
        <v>120401.34872941719</v>
      </c>
      <c r="BM796" s="9">
        <f t="shared" si="25"/>
        <v>120400</v>
      </c>
    </row>
    <row r="797" spans="1:65" x14ac:dyDescent="0.3">
      <c r="A797" t="s">
        <v>1198</v>
      </c>
      <c r="B797" s="9">
        <v>313</v>
      </c>
      <c r="C797">
        <v>551864</v>
      </c>
      <c r="D797">
        <v>1</v>
      </c>
      <c r="E797">
        <v>0</v>
      </c>
      <c r="F797">
        <v>0</v>
      </c>
      <c r="G797">
        <v>0</v>
      </c>
      <c r="H797">
        <v>0</v>
      </c>
      <c r="I797" t="s">
        <v>94</v>
      </c>
      <c r="J797">
        <v>597716</v>
      </c>
      <c r="K797" t="s">
        <v>520</v>
      </c>
      <c r="L797">
        <v>597716</v>
      </c>
      <c r="M797" t="s">
        <v>520</v>
      </c>
      <c r="N797">
        <v>597716</v>
      </c>
      <c r="O797" t="s">
        <v>520</v>
      </c>
      <c r="P797">
        <v>597520</v>
      </c>
      <c r="Q797" t="s">
        <v>521</v>
      </c>
      <c r="R797" s="9">
        <v>75027.676217933433</v>
      </c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15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>
        <f t="shared" si="24"/>
        <v>75027.676217933433</v>
      </c>
      <c r="BM797" s="9">
        <f t="shared" si="25"/>
        <v>75000</v>
      </c>
    </row>
    <row r="798" spans="1:65" x14ac:dyDescent="0.3">
      <c r="A798" t="s">
        <v>1199</v>
      </c>
      <c r="B798" s="9">
        <v>66</v>
      </c>
      <c r="C798">
        <v>529753</v>
      </c>
      <c r="D798">
        <v>1</v>
      </c>
      <c r="E798">
        <v>0</v>
      </c>
      <c r="F798">
        <v>0</v>
      </c>
      <c r="G798">
        <v>0</v>
      </c>
      <c r="H798">
        <v>0</v>
      </c>
      <c r="I798" t="s">
        <v>83</v>
      </c>
      <c r="J798">
        <v>546801</v>
      </c>
      <c r="K798" t="s">
        <v>239</v>
      </c>
      <c r="L798">
        <v>546801</v>
      </c>
      <c r="M798" t="s">
        <v>239</v>
      </c>
      <c r="N798">
        <v>545881</v>
      </c>
      <c r="O798" t="s">
        <v>238</v>
      </c>
      <c r="P798">
        <v>545881</v>
      </c>
      <c r="Q798" t="s">
        <v>238</v>
      </c>
      <c r="R798" s="9">
        <v>71941.662785630979</v>
      </c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15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>
        <f t="shared" si="24"/>
        <v>71941.662785630979</v>
      </c>
      <c r="BM798" s="9">
        <f t="shared" si="25"/>
        <v>71900</v>
      </c>
    </row>
    <row r="799" spans="1:65" x14ac:dyDescent="0.3">
      <c r="A799" t="s">
        <v>1200</v>
      </c>
      <c r="B799" s="9">
        <v>626</v>
      </c>
      <c r="C799">
        <v>544361</v>
      </c>
      <c r="D799">
        <v>1</v>
      </c>
      <c r="E799">
        <v>0</v>
      </c>
      <c r="F799">
        <v>0</v>
      </c>
      <c r="G799">
        <v>0</v>
      </c>
      <c r="H799">
        <v>0</v>
      </c>
      <c r="I799" t="s">
        <v>83</v>
      </c>
      <c r="J799">
        <v>545341</v>
      </c>
      <c r="K799" t="s">
        <v>1201</v>
      </c>
      <c r="L799">
        <v>545341</v>
      </c>
      <c r="M799" t="s">
        <v>1201</v>
      </c>
      <c r="N799">
        <v>545341</v>
      </c>
      <c r="O799" t="s">
        <v>1201</v>
      </c>
      <c r="P799">
        <v>544256</v>
      </c>
      <c r="Q799" t="s">
        <v>85</v>
      </c>
      <c r="R799" s="9">
        <v>148824.27924972991</v>
      </c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15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>
        <f t="shared" si="24"/>
        <v>148824.27924972991</v>
      </c>
      <c r="BM799" s="9">
        <f t="shared" si="25"/>
        <v>148800</v>
      </c>
    </row>
    <row r="800" spans="1:65" x14ac:dyDescent="0.3">
      <c r="A800" t="s">
        <v>1202</v>
      </c>
      <c r="B800" s="9">
        <v>272</v>
      </c>
      <c r="C800">
        <v>569941</v>
      </c>
      <c r="D800">
        <v>1</v>
      </c>
      <c r="E800">
        <v>0</v>
      </c>
      <c r="F800">
        <v>0</v>
      </c>
      <c r="G800">
        <v>0</v>
      </c>
      <c r="H800">
        <v>0</v>
      </c>
      <c r="I800" t="s">
        <v>90</v>
      </c>
      <c r="J800">
        <v>569917</v>
      </c>
      <c r="K800" t="s">
        <v>1037</v>
      </c>
      <c r="L800">
        <v>569917</v>
      </c>
      <c r="M800" t="s">
        <v>1037</v>
      </c>
      <c r="N800">
        <v>569810</v>
      </c>
      <c r="O800" t="s">
        <v>284</v>
      </c>
      <c r="P800">
        <v>569810</v>
      </c>
      <c r="Q800" t="s">
        <v>284</v>
      </c>
      <c r="R800" s="9">
        <v>71941.662785630979</v>
      </c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15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>
        <f t="shared" si="24"/>
        <v>71941.662785630979</v>
      </c>
      <c r="BM800" s="9">
        <f t="shared" si="25"/>
        <v>71900</v>
      </c>
    </row>
    <row r="801" spans="1:65" x14ac:dyDescent="0.3">
      <c r="A801" s="3" t="s">
        <v>388</v>
      </c>
      <c r="B801" s="9">
        <v>1831</v>
      </c>
      <c r="C801">
        <v>529621</v>
      </c>
      <c r="D801">
        <v>1</v>
      </c>
      <c r="E801">
        <v>1</v>
      </c>
      <c r="F801">
        <v>1</v>
      </c>
      <c r="G801">
        <v>0</v>
      </c>
      <c r="H801">
        <v>0</v>
      </c>
      <c r="I801" t="s">
        <v>86</v>
      </c>
      <c r="J801">
        <v>529621</v>
      </c>
      <c r="K801" t="s">
        <v>388</v>
      </c>
      <c r="L801">
        <v>529621</v>
      </c>
      <c r="M801" t="s">
        <v>388</v>
      </c>
      <c r="N801">
        <v>529303</v>
      </c>
      <c r="O801" t="s">
        <v>301</v>
      </c>
      <c r="P801">
        <v>529303</v>
      </c>
      <c r="Q801" t="s">
        <v>301</v>
      </c>
      <c r="R801" s="9">
        <v>426808.09338835231</v>
      </c>
      <c r="S801" s="9">
        <f>SUMIFS($B:$B,$J:$J,$C801)</f>
        <v>2314</v>
      </c>
      <c r="T801" s="9">
        <v>125894.8210191289</v>
      </c>
      <c r="U801" s="9">
        <v>0</v>
      </c>
      <c r="V801" s="9">
        <f>U801*768</f>
        <v>0</v>
      </c>
      <c r="W801" s="9">
        <v>9</v>
      </c>
      <c r="X801" s="9">
        <f>W801*3072</f>
        <v>27648</v>
      </c>
      <c r="Y801" s="9">
        <v>11</v>
      </c>
      <c r="Z801" s="9">
        <f>Y801*1024</f>
        <v>11264</v>
      </c>
      <c r="AA801" s="9">
        <v>5</v>
      </c>
      <c r="AB801" s="9">
        <f>AA801*256</f>
        <v>1280</v>
      </c>
      <c r="AC801" s="9">
        <f>SUMIFS($B:$B,$L:$L,$C801)</f>
        <v>2704</v>
      </c>
      <c r="AD801" s="9">
        <v>339494.12372464099</v>
      </c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15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>
        <f t="shared" si="24"/>
        <v>932389.03813212225</v>
      </c>
      <c r="BM801" s="9">
        <f t="shared" si="25"/>
        <v>932400</v>
      </c>
    </row>
    <row r="802" spans="1:65" x14ac:dyDescent="0.3">
      <c r="A802" t="s">
        <v>1203</v>
      </c>
      <c r="B802" s="9">
        <v>131</v>
      </c>
      <c r="C802">
        <v>564737</v>
      </c>
      <c r="D802">
        <v>1</v>
      </c>
      <c r="E802">
        <v>0</v>
      </c>
      <c r="F802">
        <v>0</v>
      </c>
      <c r="G802">
        <v>0</v>
      </c>
      <c r="H802">
        <v>0</v>
      </c>
      <c r="I802" t="s">
        <v>131</v>
      </c>
      <c r="J802">
        <v>565768</v>
      </c>
      <c r="K802" t="s">
        <v>1204</v>
      </c>
      <c r="L802">
        <v>565229</v>
      </c>
      <c r="M802" t="s">
        <v>1041</v>
      </c>
      <c r="N802">
        <v>565229</v>
      </c>
      <c r="O802" t="s">
        <v>1041</v>
      </c>
      <c r="P802">
        <v>565229</v>
      </c>
      <c r="Q802" t="s">
        <v>1041</v>
      </c>
      <c r="R802" s="9">
        <v>71941.662785630979</v>
      </c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15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>
        <f t="shared" si="24"/>
        <v>71941.662785630979</v>
      </c>
      <c r="BM802" s="9">
        <f t="shared" si="25"/>
        <v>71900</v>
      </c>
    </row>
    <row r="803" spans="1:65" x14ac:dyDescent="0.3">
      <c r="A803" t="s">
        <v>1205</v>
      </c>
      <c r="B803" s="9">
        <v>485</v>
      </c>
      <c r="C803">
        <v>556068</v>
      </c>
      <c r="D803">
        <v>1</v>
      </c>
      <c r="E803">
        <v>0</v>
      </c>
      <c r="F803">
        <v>0</v>
      </c>
      <c r="G803">
        <v>0</v>
      </c>
      <c r="H803">
        <v>0</v>
      </c>
      <c r="I803" t="s">
        <v>151</v>
      </c>
      <c r="J803">
        <v>556394</v>
      </c>
      <c r="K803" t="s">
        <v>246</v>
      </c>
      <c r="L803">
        <v>555771</v>
      </c>
      <c r="M803" t="s">
        <v>247</v>
      </c>
      <c r="N803">
        <v>555771</v>
      </c>
      <c r="O803" t="s">
        <v>247</v>
      </c>
      <c r="P803">
        <v>555771</v>
      </c>
      <c r="Q803" t="s">
        <v>247</v>
      </c>
      <c r="R803" s="9">
        <v>115691.3628950569</v>
      </c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15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>
        <f t="shared" si="24"/>
        <v>115691.3628950569</v>
      </c>
      <c r="BM803" s="9">
        <f t="shared" si="25"/>
        <v>115700</v>
      </c>
    </row>
    <row r="804" spans="1:65" x14ac:dyDescent="0.3">
      <c r="A804" t="s">
        <v>1206</v>
      </c>
      <c r="B804" s="9">
        <v>378</v>
      </c>
      <c r="C804">
        <v>587010</v>
      </c>
      <c r="D804">
        <v>1</v>
      </c>
      <c r="E804">
        <v>0</v>
      </c>
      <c r="F804">
        <v>0</v>
      </c>
      <c r="G804">
        <v>0</v>
      </c>
      <c r="H804">
        <v>0</v>
      </c>
      <c r="I804" t="s">
        <v>123</v>
      </c>
      <c r="J804">
        <v>587931</v>
      </c>
      <c r="K804" t="s">
        <v>726</v>
      </c>
      <c r="L804">
        <v>588032</v>
      </c>
      <c r="M804" t="s">
        <v>209</v>
      </c>
      <c r="N804">
        <v>586846</v>
      </c>
      <c r="O804" t="s">
        <v>129</v>
      </c>
      <c r="P804">
        <v>586846</v>
      </c>
      <c r="Q804" t="s">
        <v>129</v>
      </c>
      <c r="R804" s="9">
        <v>90429.827392837396</v>
      </c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15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>
        <f t="shared" si="24"/>
        <v>90429.827392837396</v>
      </c>
      <c r="BM804" s="9">
        <f t="shared" si="25"/>
        <v>90400</v>
      </c>
    </row>
    <row r="805" spans="1:65" x14ac:dyDescent="0.3">
      <c r="A805" t="s">
        <v>1207</v>
      </c>
      <c r="B805" s="9">
        <v>137</v>
      </c>
      <c r="C805">
        <v>581526</v>
      </c>
      <c r="D805">
        <v>1</v>
      </c>
      <c r="E805">
        <v>0</v>
      </c>
      <c r="F805">
        <v>0</v>
      </c>
      <c r="G805">
        <v>0</v>
      </c>
      <c r="H805">
        <v>0</v>
      </c>
      <c r="I805" t="s">
        <v>81</v>
      </c>
      <c r="J805">
        <v>581496</v>
      </c>
      <c r="K805" t="s">
        <v>619</v>
      </c>
      <c r="L805">
        <v>582018</v>
      </c>
      <c r="M805" t="s">
        <v>242</v>
      </c>
      <c r="N805">
        <v>581283</v>
      </c>
      <c r="O805" t="s">
        <v>82</v>
      </c>
      <c r="P805">
        <v>581283</v>
      </c>
      <c r="Q805" t="s">
        <v>82</v>
      </c>
      <c r="R805" s="9">
        <v>71941.662785630979</v>
      </c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15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>
        <f t="shared" si="24"/>
        <v>71941.662785630979</v>
      </c>
      <c r="BM805" s="9">
        <f t="shared" si="25"/>
        <v>71900</v>
      </c>
    </row>
    <row r="806" spans="1:65" x14ac:dyDescent="0.3">
      <c r="A806" t="s">
        <v>1207</v>
      </c>
      <c r="B806" s="9">
        <v>164</v>
      </c>
      <c r="C806">
        <v>563650</v>
      </c>
      <c r="D806">
        <v>1</v>
      </c>
      <c r="E806">
        <v>0</v>
      </c>
      <c r="F806">
        <v>0</v>
      </c>
      <c r="G806">
        <v>0</v>
      </c>
      <c r="H806">
        <v>0</v>
      </c>
      <c r="I806" t="s">
        <v>83</v>
      </c>
      <c r="J806">
        <v>552470</v>
      </c>
      <c r="K806" t="s">
        <v>1208</v>
      </c>
      <c r="L806">
        <v>552046</v>
      </c>
      <c r="M806" t="s">
        <v>174</v>
      </c>
      <c r="N806">
        <v>552046</v>
      </c>
      <c r="O806" t="s">
        <v>174</v>
      </c>
      <c r="P806">
        <v>552046</v>
      </c>
      <c r="Q806" t="s">
        <v>174</v>
      </c>
      <c r="R806" s="9">
        <v>71941.662785630979</v>
      </c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15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>
        <f t="shared" si="24"/>
        <v>71941.662785630979</v>
      </c>
      <c r="BM806" s="9">
        <f t="shared" si="25"/>
        <v>71900</v>
      </c>
    </row>
    <row r="807" spans="1:65" x14ac:dyDescent="0.3">
      <c r="A807" t="s">
        <v>1207</v>
      </c>
      <c r="B807" s="9">
        <v>491</v>
      </c>
      <c r="C807">
        <v>535656</v>
      </c>
      <c r="D807">
        <v>1</v>
      </c>
      <c r="E807">
        <v>0</v>
      </c>
      <c r="F807">
        <v>0</v>
      </c>
      <c r="G807">
        <v>0</v>
      </c>
      <c r="H807">
        <v>0</v>
      </c>
      <c r="I807" t="s">
        <v>86</v>
      </c>
      <c r="J807">
        <v>535419</v>
      </c>
      <c r="K807" t="s">
        <v>170</v>
      </c>
      <c r="L807">
        <v>535583</v>
      </c>
      <c r="M807" t="s">
        <v>765</v>
      </c>
      <c r="N807">
        <v>535419</v>
      </c>
      <c r="O807" t="s">
        <v>170</v>
      </c>
      <c r="P807">
        <v>535419</v>
      </c>
      <c r="Q807" t="s">
        <v>170</v>
      </c>
      <c r="R807" s="9">
        <v>117104.73205419449</v>
      </c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15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>
        <f t="shared" si="24"/>
        <v>117104.73205419449</v>
      </c>
      <c r="BM807" s="9">
        <f t="shared" si="25"/>
        <v>117100</v>
      </c>
    </row>
    <row r="808" spans="1:65" x14ac:dyDescent="0.3">
      <c r="A808" t="s">
        <v>1207</v>
      </c>
      <c r="B808" s="9">
        <v>464</v>
      </c>
      <c r="C808">
        <v>513504</v>
      </c>
      <c r="D808">
        <v>1</v>
      </c>
      <c r="E808">
        <v>0</v>
      </c>
      <c r="F808">
        <v>0</v>
      </c>
      <c r="G808">
        <v>0</v>
      </c>
      <c r="H808">
        <v>0</v>
      </c>
      <c r="I808" t="s">
        <v>86</v>
      </c>
      <c r="J808">
        <v>539911</v>
      </c>
      <c r="K808" t="s">
        <v>352</v>
      </c>
      <c r="L808">
        <v>539911</v>
      </c>
      <c r="M808" t="s">
        <v>352</v>
      </c>
      <c r="N808">
        <v>539911</v>
      </c>
      <c r="O808" t="s">
        <v>352</v>
      </c>
      <c r="P808">
        <v>539911</v>
      </c>
      <c r="Q808" t="s">
        <v>352</v>
      </c>
      <c r="R808" s="9">
        <v>110742.0122547022</v>
      </c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15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>
        <f t="shared" si="24"/>
        <v>110742.0122547022</v>
      </c>
      <c r="BM808" s="9">
        <f t="shared" si="25"/>
        <v>110700</v>
      </c>
    </row>
    <row r="809" spans="1:65" x14ac:dyDescent="0.3">
      <c r="A809" t="s">
        <v>1209</v>
      </c>
      <c r="B809" s="9">
        <v>564</v>
      </c>
      <c r="C809">
        <v>577987</v>
      </c>
      <c r="D809">
        <v>1</v>
      </c>
      <c r="E809">
        <v>0</v>
      </c>
      <c r="F809">
        <v>0</v>
      </c>
      <c r="G809">
        <v>0</v>
      </c>
      <c r="H809">
        <v>0</v>
      </c>
      <c r="I809" t="s">
        <v>96</v>
      </c>
      <c r="J809">
        <v>578444</v>
      </c>
      <c r="K809" t="s">
        <v>273</v>
      </c>
      <c r="L809">
        <v>578444</v>
      </c>
      <c r="M809" t="s">
        <v>273</v>
      </c>
      <c r="N809">
        <v>578444</v>
      </c>
      <c r="O809" t="s">
        <v>273</v>
      </c>
      <c r="P809">
        <v>578444</v>
      </c>
      <c r="Q809" t="s">
        <v>273</v>
      </c>
      <c r="R809" s="9">
        <v>134275.6045464589</v>
      </c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15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>
        <f t="shared" si="24"/>
        <v>134275.6045464589</v>
      </c>
      <c r="BM809" s="9">
        <f t="shared" si="25"/>
        <v>134300</v>
      </c>
    </row>
    <row r="810" spans="1:65" x14ac:dyDescent="0.3">
      <c r="A810" s="2" t="s">
        <v>1209</v>
      </c>
      <c r="B810" s="9">
        <v>1974</v>
      </c>
      <c r="C810">
        <v>501476</v>
      </c>
      <c r="D810">
        <v>1</v>
      </c>
      <c r="E810">
        <v>1</v>
      </c>
      <c r="F810">
        <v>0</v>
      </c>
      <c r="G810">
        <v>0</v>
      </c>
      <c r="H810">
        <v>0</v>
      </c>
      <c r="I810" t="s">
        <v>111</v>
      </c>
      <c r="J810">
        <v>501476</v>
      </c>
      <c r="K810" t="s">
        <v>1209</v>
      </c>
      <c r="L810">
        <v>505587</v>
      </c>
      <c r="M810" t="s">
        <v>1210</v>
      </c>
      <c r="N810">
        <v>505587</v>
      </c>
      <c r="O810" t="s">
        <v>1210</v>
      </c>
      <c r="P810">
        <v>505587</v>
      </c>
      <c r="Q810" t="s">
        <v>1210</v>
      </c>
      <c r="R810" s="9">
        <v>459314.91800814407</v>
      </c>
      <c r="S810" s="9">
        <f>SUMIFS($B:$B,$J:$J,$C810)</f>
        <v>1974</v>
      </c>
      <c r="T810" s="9">
        <v>107435.2212432284</v>
      </c>
      <c r="U810" s="9">
        <v>0</v>
      </c>
      <c r="V810" s="9">
        <f>U810*768</f>
        <v>0</v>
      </c>
      <c r="W810" s="9">
        <v>6</v>
      </c>
      <c r="X810" s="9">
        <f>W810*3072</f>
        <v>18432</v>
      </c>
      <c r="Y810" s="9">
        <v>5</v>
      </c>
      <c r="Z810" s="9">
        <f>Y810*1024</f>
        <v>5120</v>
      </c>
      <c r="AA810" s="9">
        <v>8</v>
      </c>
      <c r="AB810" s="9">
        <f>AA810*256</f>
        <v>2048</v>
      </c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15"/>
      <c r="AR810" s="9">
        <v>2</v>
      </c>
      <c r="AS810" s="9">
        <f>AR810*30500</f>
        <v>61000</v>
      </c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>
        <f t="shared" si="24"/>
        <v>653350.13925137243</v>
      </c>
      <c r="BM810" s="9">
        <f t="shared" si="25"/>
        <v>653400</v>
      </c>
    </row>
    <row r="811" spans="1:65" x14ac:dyDescent="0.3">
      <c r="A811" t="s">
        <v>1211</v>
      </c>
      <c r="B811" s="9">
        <v>103</v>
      </c>
      <c r="C811">
        <v>551708</v>
      </c>
      <c r="D811">
        <v>1</v>
      </c>
      <c r="E811">
        <v>0</v>
      </c>
      <c r="F811">
        <v>0</v>
      </c>
      <c r="G811">
        <v>0</v>
      </c>
      <c r="H811">
        <v>0</v>
      </c>
      <c r="I811" t="s">
        <v>94</v>
      </c>
      <c r="J811">
        <v>597180</v>
      </c>
      <c r="K811" t="s">
        <v>116</v>
      </c>
      <c r="L811">
        <v>597180</v>
      </c>
      <c r="M811" t="s">
        <v>116</v>
      </c>
      <c r="N811">
        <v>597180</v>
      </c>
      <c r="O811" t="s">
        <v>116</v>
      </c>
      <c r="P811">
        <v>597180</v>
      </c>
      <c r="Q811" t="s">
        <v>116</v>
      </c>
      <c r="R811" s="9">
        <v>71941.662785630979</v>
      </c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15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>
        <f t="shared" si="24"/>
        <v>71941.662785630979</v>
      </c>
      <c r="BM811" s="9">
        <f t="shared" si="25"/>
        <v>71900</v>
      </c>
    </row>
    <row r="812" spans="1:65" x14ac:dyDescent="0.3">
      <c r="A812" t="s">
        <v>1212</v>
      </c>
      <c r="B812" s="9">
        <v>1310</v>
      </c>
      <c r="C812">
        <v>548014</v>
      </c>
      <c r="D812">
        <v>1</v>
      </c>
      <c r="E812">
        <v>0</v>
      </c>
      <c r="F812">
        <v>0</v>
      </c>
      <c r="G812">
        <v>0</v>
      </c>
      <c r="H812">
        <v>0</v>
      </c>
      <c r="I812" t="s">
        <v>96</v>
      </c>
      <c r="J812">
        <v>579891</v>
      </c>
      <c r="K812" t="s">
        <v>658</v>
      </c>
      <c r="L812">
        <v>579891</v>
      </c>
      <c r="M812" t="s">
        <v>658</v>
      </c>
      <c r="N812">
        <v>579891</v>
      </c>
      <c r="O812" t="s">
        <v>658</v>
      </c>
      <c r="P812">
        <v>579891</v>
      </c>
      <c r="Q812" t="s">
        <v>658</v>
      </c>
      <c r="R812" s="9">
        <v>307589.58081045549</v>
      </c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15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>
        <f t="shared" si="24"/>
        <v>307589.58081045549</v>
      </c>
      <c r="BM812" s="9">
        <f t="shared" si="25"/>
        <v>307600</v>
      </c>
    </row>
    <row r="813" spans="1:65" x14ac:dyDescent="0.3">
      <c r="A813" t="s">
        <v>1213</v>
      </c>
      <c r="B813" s="9">
        <v>429</v>
      </c>
      <c r="C813">
        <v>568538</v>
      </c>
      <c r="D813">
        <v>1</v>
      </c>
      <c r="E813">
        <v>0</v>
      </c>
      <c r="F813">
        <v>0</v>
      </c>
      <c r="G813">
        <v>0</v>
      </c>
      <c r="H813">
        <v>0</v>
      </c>
      <c r="I813" t="s">
        <v>123</v>
      </c>
      <c r="J813">
        <v>568414</v>
      </c>
      <c r="K813" t="s">
        <v>166</v>
      </c>
      <c r="L813">
        <v>569321</v>
      </c>
      <c r="M813" t="s">
        <v>1214</v>
      </c>
      <c r="N813">
        <v>569321</v>
      </c>
      <c r="O813" t="s">
        <v>1214</v>
      </c>
      <c r="P813">
        <v>568414</v>
      </c>
      <c r="Q813" t="s">
        <v>166</v>
      </c>
      <c r="R813" s="9">
        <v>102484.03858091991</v>
      </c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15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>
        <f t="shared" si="24"/>
        <v>102484.03858091991</v>
      </c>
      <c r="BM813" s="9">
        <f t="shared" si="25"/>
        <v>102500</v>
      </c>
    </row>
    <row r="814" spans="1:65" x14ac:dyDescent="0.3">
      <c r="A814" t="s">
        <v>1213</v>
      </c>
      <c r="B814" s="9">
        <v>875</v>
      </c>
      <c r="C814">
        <v>556076</v>
      </c>
      <c r="D814">
        <v>1</v>
      </c>
      <c r="E814">
        <v>0</v>
      </c>
      <c r="F814">
        <v>0</v>
      </c>
      <c r="G814">
        <v>0</v>
      </c>
      <c r="H814">
        <v>0</v>
      </c>
      <c r="I814" t="s">
        <v>151</v>
      </c>
      <c r="J814">
        <v>557153</v>
      </c>
      <c r="K814" t="s">
        <v>808</v>
      </c>
      <c r="L814">
        <v>557153</v>
      </c>
      <c r="M814" t="s">
        <v>808</v>
      </c>
      <c r="N814">
        <v>557153</v>
      </c>
      <c r="O814" t="s">
        <v>808</v>
      </c>
      <c r="P814">
        <v>557153</v>
      </c>
      <c r="Q814" t="s">
        <v>808</v>
      </c>
      <c r="R814" s="9">
        <v>206964.496910708</v>
      </c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15"/>
      <c r="AR814" s="9">
        <v>1</v>
      </c>
      <c r="AS814" s="9">
        <f>AR814*30500</f>
        <v>30500</v>
      </c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>
        <f t="shared" si="24"/>
        <v>237464.496910708</v>
      </c>
      <c r="BM814" s="9">
        <f t="shared" si="25"/>
        <v>237500</v>
      </c>
    </row>
    <row r="815" spans="1:65" x14ac:dyDescent="0.3">
      <c r="A815" t="s">
        <v>1215</v>
      </c>
      <c r="B815" s="9">
        <v>256</v>
      </c>
      <c r="C815">
        <v>595471</v>
      </c>
      <c r="D815">
        <v>1</v>
      </c>
      <c r="E815">
        <v>0</v>
      </c>
      <c r="F815">
        <v>0</v>
      </c>
      <c r="G815">
        <v>0</v>
      </c>
      <c r="H815">
        <v>0</v>
      </c>
      <c r="I815" t="s">
        <v>123</v>
      </c>
      <c r="J815">
        <v>595268</v>
      </c>
      <c r="K815" t="s">
        <v>467</v>
      </c>
      <c r="L815">
        <v>596230</v>
      </c>
      <c r="M815" t="s">
        <v>468</v>
      </c>
      <c r="N815">
        <v>596230</v>
      </c>
      <c r="O815" t="s">
        <v>468</v>
      </c>
      <c r="P815">
        <v>596230</v>
      </c>
      <c r="Q815" t="s">
        <v>468</v>
      </c>
      <c r="R815" s="9">
        <v>71941.662785630979</v>
      </c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15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>
        <f t="shared" si="24"/>
        <v>71941.662785630979</v>
      </c>
      <c r="BM815" s="9">
        <f t="shared" si="25"/>
        <v>71900</v>
      </c>
    </row>
    <row r="816" spans="1:65" x14ac:dyDescent="0.3">
      <c r="A816" t="s">
        <v>1216</v>
      </c>
      <c r="B816" s="9">
        <v>463</v>
      </c>
      <c r="C816">
        <v>533688</v>
      </c>
      <c r="D816">
        <v>1</v>
      </c>
      <c r="E816">
        <v>0</v>
      </c>
      <c r="F816">
        <v>0</v>
      </c>
      <c r="G816">
        <v>0</v>
      </c>
      <c r="H816">
        <v>0</v>
      </c>
      <c r="I816" t="s">
        <v>111</v>
      </c>
      <c r="J816">
        <v>523704</v>
      </c>
      <c r="K816" t="s">
        <v>464</v>
      </c>
      <c r="L816">
        <v>523704</v>
      </c>
      <c r="M816" t="s">
        <v>464</v>
      </c>
      <c r="N816">
        <v>523704</v>
      </c>
      <c r="O816" t="s">
        <v>464</v>
      </c>
      <c r="P816">
        <v>523704</v>
      </c>
      <c r="Q816" t="s">
        <v>464</v>
      </c>
      <c r="R816" s="9">
        <v>110506.2285736023</v>
      </c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15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>
        <f t="shared" si="24"/>
        <v>110506.2285736023</v>
      </c>
      <c r="BM816" s="9">
        <f t="shared" si="25"/>
        <v>110500</v>
      </c>
    </row>
    <row r="817" spans="1:65" x14ac:dyDescent="0.3">
      <c r="A817" t="s">
        <v>1217</v>
      </c>
      <c r="B817" s="9">
        <v>823</v>
      </c>
      <c r="C817">
        <v>548031</v>
      </c>
      <c r="D817">
        <v>1</v>
      </c>
      <c r="E817">
        <v>0</v>
      </c>
      <c r="F817">
        <v>0</v>
      </c>
      <c r="G817">
        <v>0</v>
      </c>
      <c r="H817">
        <v>0</v>
      </c>
      <c r="I817" t="s">
        <v>96</v>
      </c>
      <c r="J817">
        <v>581259</v>
      </c>
      <c r="K817" t="s">
        <v>889</v>
      </c>
      <c r="L817">
        <v>581259</v>
      </c>
      <c r="M817" t="s">
        <v>889</v>
      </c>
      <c r="N817">
        <v>581259</v>
      </c>
      <c r="O817" t="s">
        <v>889</v>
      </c>
      <c r="P817">
        <v>581259</v>
      </c>
      <c r="Q817" t="s">
        <v>889</v>
      </c>
      <c r="R817" s="9">
        <v>194858.58565464159</v>
      </c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15"/>
      <c r="AR817" s="9">
        <v>1</v>
      </c>
      <c r="AS817" s="9">
        <f>AR817*30500</f>
        <v>30500</v>
      </c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>
        <f t="shared" si="24"/>
        <v>225358.58565464159</v>
      </c>
      <c r="BM817" s="9">
        <f t="shared" si="25"/>
        <v>225400</v>
      </c>
    </row>
    <row r="818" spans="1:65" x14ac:dyDescent="0.3">
      <c r="A818" t="s">
        <v>1218</v>
      </c>
      <c r="B818" s="9">
        <v>249</v>
      </c>
      <c r="C818">
        <v>537098</v>
      </c>
      <c r="D818">
        <v>1</v>
      </c>
      <c r="E818">
        <v>0</v>
      </c>
      <c r="F818">
        <v>0</v>
      </c>
      <c r="G818">
        <v>0</v>
      </c>
      <c r="H818">
        <v>0</v>
      </c>
      <c r="I818" t="s">
        <v>86</v>
      </c>
      <c r="J818">
        <v>537489</v>
      </c>
      <c r="K818" t="s">
        <v>323</v>
      </c>
      <c r="L818">
        <v>537489</v>
      </c>
      <c r="M818" t="s">
        <v>323</v>
      </c>
      <c r="N818">
        <v>537489</v>
      </c>
      <c r="O818" t="s">
        <v>323</v>
      </c>
      <c r="P818">
        <v>537683</v>
      </c>
      <c r="Q818" t="s">
        <v>324</v>
      </c>
      <c r="R818" s="9">
        <v>71941.662785630979</v>
      </c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15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>
        <f t="shared" si="24"/>
        <v>71941.662785630979</v>
      </c>
      <c r="BM818" s="9">
        <f t="shared" si="25"/>
        <v>71900</v>
      </c>
    </row>
    <row r="819" spans="1:65" x14ac:dyDescent="0.3">
      <c r="A819" t="s">
        <v>1219</v>
      </c>
      <c r="B819" s="9">
        <v>1006</v>
      </c>
      <c r="C819">
        <v>530468</v>
      </c>
      <c r="D819">
        <v>1</v>
      </c>
      <c r="E819">
        <v>0</v>
      </c>
      <c r="F819">
        <v>0</v>
      </c>
      <c r="G819">
        <v>0</v>
      </c>
      <c r="H819">
        <v>0</v>
      </c>
      <c r="I819" t="s">
        <v>104</v>
      </c>
      <c r="J819">
        <v>563889</v>
      </c>
      <c r="K819" t="s">
        <v>370</v>
      </c>
      <c r="L819">
        <v>563889</v>
      </c>
      <c r="M819" t="s">
        <v>370</v>
      </c>
      <c r="N819">
        <v>563889</v>
      </c>
      <c r="O819" t="s">
        <v>370</v>
      </c>
      <c r="P819">
        <v>563889</v>
      </c>
      <c r="Q819" t="s">
        <v>370</v>
      </c>
      <c r="R819" s="9">
        <v>237384.9675758197</v>
      </c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15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>
        <f t="shared" si="24"/>
        <v>237384.9675758197</v>
      </c>
      <c r="BM819" s="9">
        <f t="shared" si="25"/>
        <v>237400</v>
      </c>
    </row>
    <row r="820" spans="1:65" x14ac:dyDescent="0.3">
      <c r="A820" t="s">
        <v>1220</v>
      </c>
      <c r="B820" s="9">
        <v>400</v>
      </c>
      <c r="C820">
        <v>560839</v>
      </c>
      <c r="D820">
        <v>1</v>
      </c>
      <c r="E820">
        <v>0</v>
      </c>
      <c r="F820">
        <v>0</v>
      </c>
      <c r="G820">
        <v>0</v>
      </c>
      <c r="H820">
        <v>0</v>
      </c>
      <c r="I820" t="s">
        <v>151</v>
      </c>
      <c r="J820">
        <v>560715</v>
      </c>
      <c r="K820" t="s">
        <v>553</v>
      </c>
      <c r="L820">
        <v>560715</v>
      </c>
      <c r="M820" t="s">
        <v>553</v>
      </c>
      <c r="N820">
        <v>560715</v>
      </c>
      <c r="O820" t="s">
        <v>553</v>
      </c>
      <c r="P820">
        <v>560715</v>
      </c>
      <c r="Q820" t="s">
        <v>553</v>
      </c>
      <c r="R820" s="9">
        <v>95632.845923015266</v>
      </c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15"/>
      <c r="AR820" s="9">
        <v>1</v>
      </c>
      <c r="AS820" s="9">
        <f>AR820*30500</f>
        <v>30500</v>
      </c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>
        <f t="shared" si="24"/>
        <v>126132.84592301527</v>
      </c>
      <c r="BM820" s="9">
        <f t="shared" si="25"/>
        <v>126100</v>
      </c>
    </row>
    <row r="821" spans="1:65" x14ac:dyDescent="0.3">
      <c r="A821" t="s">
        <v>1221</v>
      </c>
      <c r="B821" s="9">
        <v>898</v>
      </c>
      <c r="C821">
        <v>557668</v>
      </c>
      <c r="D821">
        <v>1</v>
      </c>
      <c r="E821">
        <v>0</v>
      </c>
      <c r="F821">
        <v>0</v>
      </c>
      <c r="G821">
        <v>0</v>
      </c>
      <c r="H821">
        <v>0</v>
      </c>
      <c r="I821" t="s">
        <v>151</v>
      </c>
      <c r="J821">
        <v>557676</v>
      </c>
      <c r="K821" t="s">
        <v>1222</v>
      </c>
      <c r="L821">
        <v>557676</v>
      </c>
      <c r="M821" t="s">
        <v>1222</v>
      </c>
      <c r="N821">
        <v>557676</v>
      </c>
      <c r="O821" t="s">
        <v>1222</v>
      </c>
      <c r="P821">
        <v>558389</v>
      </c>
      <c r="Q821" t="s">
        <v>835</v>
      </c>
      <c r="R821" s="9">
        <v>212313.36482457921</v>
      </c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15"/>
      <c r="AR821" s="9">
        <v>8</v>
      </c>
      <c r="AS821" s="9">
        <f>AR821*30500</f>
        <v>244000</v>
      </c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>
        <f t="shared" si="24"/>
        <v>456313.36482457921</v>
      </c>
      <c r="BM821" s="9">
        <f t="shared" si="25"/>
        <v>456300</v>
      </c>
    </row>
    <row r="822" spans="1:65" x14ac:dyDescent="0.3">
      <c r="A822" t="s">
        <v>1223</v>
      </c>
      <c r="B822" s="9">
        <v>258</v>
      </c>
      <c r="C822">
        <v>593923</v>
      </c>
      <c r="D822">
        <v>1</v>
      </c>
      <c r="E822">
        <v>0</v>
      </c>
      <c r="F822">
        <v>0</v>
      </c>
      <c r="G822">
        <v>0</v>
      </c>
      <c r="H822">
        <v>0</v>
      </c>
      <c r="I822" t="s">
        <v>81</v>
      </c>
      <c r="J822">
        <v>594482</v>
      </c>
      <c r="K822" t="s">
        <v>526</v>
      </c>
      <c r="L822">
        <v>594482</v>
      </c>
      <c r="M822" t="s">
        <v>526</v>
      </c>
      <c r="N822">
        <v>594482</v>
      </c>
      <c r="O822" t="s">
        <v>526</v>
      </c>
      <c r="P822">
        <v>594482</v>
      </c>
      <c r="Q822" t="s">
        <v>526</v>
      </c>
      <c r="R822" s="9">
        <v>71941.662785630979</v>
      </c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15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>
        <f t="shared" si="24"/>
        <v>71941.662785630979</v>
      </c>
      <c r="BM822" s="9">
        <f t="shared" si="25"/>
        <v>71900</v>
      </c>
    </row>
    <row r="823" spans="1:65" x14ac:dyDescent="0.3">
      <c r="A823" t="s">
        <v>1224</v>
      </c>
      <c r="B823" s="9">
        <v>1150</v>
      </c>
      <c r="C823">
        <v>549363</v>
      </c>
      <c r="D823">
        <v>1</v>
      </c>
      <c r="E823">
        <v>0</v>
      </c>
      <c r="F823">
        <v>0</v>
      </c>
      <c r="G823">
        <v>0</v>
      </c>
      <c r="H823">
        <v>0</v>
      </c>
      <c r="I823" t="s">
        <v>83</v>
      </c>
      <c r="J823">
        <v>549240</v>
      </c>
      <c r="K823" t="s">
        <v>102</v>
      </c>
      <c r="L823">
        <v>549240</v>
      </c>
      <c r="M823" t="s">
        <v>102</v>
      </c>
      <c r="N823">
        <v>549240</v>
      </c>
      <c r="O823" t="s">
        <v>102</v>
      </c>
      <c r="P823">
        <v>549240</v>
      </c>
      <c r="Q823" t="s">
        <v>102</v>
      </c>
      <c r="R823" s="9">
        <v>270704.51199136092</v>
      </c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15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>
        <f t="shared" si="24"/>
        <v>270704.51199136092</v>
      </c>
      <c r="BM823" s="9">
        <f t="shared" si="25"/>
        <v>270700</v>
      </c>
    </row>
    <row r="824" spans="1:65" x14ac:dyDescent="0.3">
      <c r="A824" t="s">
        <v>1225</v>
      </c>
      <c r="B824" s="9">
        <v>647</v>
      </c>
      <c r="C824">
        <v>562408</v>
      </c>
      <c r="D824">
        <v>1</v>
      </c>
      <c r="E824">
        <v>0</v>
      </c>
      <c r="F824">
        <v>0</v>
      </c>
      <c r="G824">
        <v>0</v>
      </c>
      <c r="H824">
        <v>0</v>
      </c>
      <c r="I824" t="s">
        <v>131</v>
      </c>
      <c r="J824">
        <v>562335</v>
      </c>
      <c r="K824" t="s">
        <v>132</v>
      </c>
      <c r="L824">
        <v>562335</v>
      </c>
      <c r="M824" t="s">
        <v>132</v>
      </c>
      <c r="N824">
        <v>562335</v>
      </c>
      <c r="O824" t="s">
        <v>132</v>
      </c>
      <c r="P824">
        <v>562335</v>
      </c>
      <c r="Q824" t="s">
        <v>132</v>
      </c>
      <c r="R824" s="9">
        <v>153745.14922842459</v>
      </c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15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>
        <f t="shared" si="24"/>
        <v>153745.14922842459</v>
      </c>
      <c r="BM824" s="9">
        <f t="shared" si="25"/>
        <v>153700</v>
      </c>
    </row>
    <row r="825" spans="1:65" x14ac:dyDescent="0.3">
      <c r="A825" s="3" t="s">
        <v>1226</v>
      </c>
      <c r="B825" s="9">
        <v>3263</v>
      </c>
      <c r="C825">
        <v>598089</v>
      </c>
      <c r="D825">
        <v>1</v>
      </c>
      <c r="E825">
        <v>1</v>
      </c>
      <c r="F825">
        <v>1</v>
      </c>
      <c r="G825">
        <v>0</v>
      </c>
      <c r="H825">
        <v>0</v>
      </c>
      <c r="I825" t="s">
        <v>94</v>
      </c>
      <c r="J825">
        <v>598089</v>
      </c>
      <c r="K825" t="s">
        <v>1226</v>
      </c>
      <c r="L825">
        <v>598089</v>
      </c>
      <c r="M825" t="s">
        <v>1226</v>
      </c>
      <c r="N825">
        <v>598003</v>
      </c>
      <c r="O825" t="s">
        <v>201</v>
      </c>
      <c r="P825">
        <v>598003</v>
      </c>
      <c r="Q825" t="s">
        <v>201</v>
      </c>
      <c r="R825" s="9">
        <v>748827.79358862899</v>
      </c>
      <c r="S825" s="9">
        <f>SUMIFS($B:$B,$J:$J,$C825)</f>
        <v>9414</v>
      </c>
      <c r="T825" s="9">
        <v>509753.12987747148</v>
      </c>
      <c r="U825" s="9">
        <v>3</v>
      </c>
      <c r="V825" s="9">
        <f>U825*768</f>
        <v>2304</v>
      </c>
      <c r="W825" s="9">
        <v>21</v>
      </c>
      <c r="X825" s="9">
        <f>W825*3072</f>
        <v>64512</v>
      </c>
      <c r="Y825" s="9">
        <v>26</v>
      </c>
      <c r="Z825" s="9">
        <f>Y825*1024</f>
        <v>26624</v>
      </c>
      <c r="AA825" s="9">
        <v>7</v>
      </c>
      <c r="AB825" s="9">
        <f>AA825*256</f>
        <v>1792</v>
      </c>
      <c r="AC825" s="9">
        <f>SUMIFS($B:$B,$L:$L,$C825)</f>
        <v>8251</v>
      </c>
      <c r="AD825" s="9">
        <v>1025780.0130348672</v>
      </c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15"/>
      <c r="AR825" s="9">
        <v>1</v>
      </c>
      <c r="AS825" s="9">
        <f>AR825*30500</f>
        <v>30500</v>
      </c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>
        <f t="shared" si="24"/>
        <v>2410092.9365009675</v>
      </c>
      <c r="BM825" s="9">
        <f t="shared" si="25"/>
        <v>2410100</v>
      </c>
    </row>
    <row r="826" spans="1:65" x14ac:dyDescent="0.3">
      <c r="A826" t="s">
        <v>1227</v>
      </c>
      <c r="B826" s="9">
        <v>406</v>
      </c>
      <c r="C826">
        <v>595489</v>
      </c>
      <c r="D826">
        <v>1</v>
      </c>
      <c r="E826">
        <v>0</v>
      </c>
      <c r="F826">
        <v>0</v>
      </c>
      <c r="G826">
        <v>0</v>
      </c>
      <c r="H826">
        <v>0</v>
      </c>
      <c r="I826" t="s">
        <v>123</v>
      </c>
      <c r="J826">
        <v>595926</v>
      </c>
      <c r="K826" t="s">
        <v>1228</v>
      </c>
      <c r="L826">
        <v>597007</v>
      </c>
      <c r="M826" t="s">
        <v>172</v>
      </c>
      <c r="N826">
        <v>597007</v>
      </c>
      <c r="O826" t="s">
        <v>172</v>
      </c>
      <c r="P826">
        <v>597007</v>
      </c>
      <c r="Q826" t="s">
        <v>172</v>
      </c>
      <c r="R826" s="9">
        <v>97051.009771999277</v>
      </c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15"/>
      <c r="AR826" s="9">
        <v>1</v>
      </c>
      <c r="AS826" s="9">
        <f>AR826*30500</f>
        <v>30500</v>
      </c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>
        <f t="shared" si="24"/>
        <v>127551.00977199928</v>
      </c>
      <c r="BM826" s="9">
        <f t="shared" si="25"/>
        <v>127600</v>
      </c>
    </row>
    <row r="827" spans="1:65" x14ac:dyDescent="0.3">
      <c r="A827" t="s">
        <v>1227</v>
      </c>
      <c r="B827" s="9">
        <v>202</v>
      </c>
      <c r="C827">
        <v>561932</v>
      </c>
      <c r="D827">
        <v>1</v>
      </c>
      <c r="E827">
        <v>0</v>
      </c>
      <c r="F827">
        <v>0</v>
      </c>
      <c r="G827">
        <v>0</v>
      </c>
      <c r="H827">
        <v>0</v>
      </c>
      <c r="I827" t="s">
        <v>123</v>
      </c>
      <c r="J827">
        <v>547492</v>
      </c>
      <c r="K827" t="s">
        <v>125</v>
      </c>
      <c r="L827">
        <v>547492</v>
      </c>
      <c r="M827" t="s">
        <v>125</v>
      </c>
      <c r="N827">
        <v>547492</v>
      </c>
      <c r="O827" t="s">
        <v>125</v>
      </c>
      <c r="P827">
        <v>547492</v>
      </c>
      <c r="Q827" t="s">
        <v>125</v>
      </c>
      <c r="R827" s="9">
        <v>71941.662785630979</v>
      </c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15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>
        <f t="shared" si="24"/>
        <v>71941.662785630979</v>
      </c>
      <c r="BM827" s="9">
        <f t="shared" si="25"/>
        <v>71900</v>
      </c>
    </row>
    <row r="828" spans="1:65" x14ac:dyDescent="0.3">
      <c r="A828" t="s">
        <v>1229</v>
      </c>
      <c r="B828" s="9">
        <v>2652</v>
      </c>
      <c r="C828">
        <v>535206</v>
      </c>
      <c r="D828">
        <v>1</v>
      </c>
      <c r="E828">
        <v>0</v>
      </c>
      <c r="F828">
        <v>0</v>
      </c>
      <c r="G828">
        <v>0</v>
      </c>
      <c r="H828">
        <v>0</v>
      </c>
      <c r="I828" t="s">
        <v>83</v>
      </c>
      <c r="J828">
        <v>544256</v>
      </c>
      <c r="K828" t="s">
        <v>85</v>
      </c>
      <c r="L828">
        <v>544256</v>
      </c>
      <c r="M828" t="s">
        <v>85</v>
      </c>
      <c r="N828">
        <v>544256</v>
      </c>
      <c r="O828" t="s">
        <v>85</v>
      </c>
      <c r="P828">
        <v>544256</v>
      </c>
      <c r="Q828" t="s">
        <v>85</v>
      </c>
      <c r="R828" s="9">
        <v>612331.40258006554</v>
      </c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15"/>
      <c r="AR828" s="9">
        <v>6</v>
      </c>
      <c r="AS828" s="9">
        <f>AR828*30500</f>
        <v>183000</v>
      </c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>
        <f t="shared" si="24"/>
        <v>795331.40258006554</v>
      </c>
      <c r="BM828" s="9">
        <f t="shared" si="25"/>
        <v>795300</v>
      </c>
    </row>
    <row r="829" spans="1:65" x14ac:dyDescent="0.3">
      <c r="A829" t="s">
        <v>1230</v>
      </c>
      <c r="B829" s="9">
        <v>610</v>
      </c>
      <c r="C829">
        <v>572837</v>
      </c>
      <c r="D829">
        <v>1</v>
      </c>
      <c r="E829">
        <v>0</v>
      </c>
      <c r="F829">
        <v>0</v>
      </c>
      <c r="G829">
        <v>0</v>
      </c>
      <c r="H829">
        <v>0</v>
      </c>
      <c r="I829" t="s">
        <v>90</v>
      </c>
      <c r="J829">
        <v>572926</v>
      </c>
      <c r="K829" t="s">
        <v>203</v>
      </c>
      <c r="L829">
        <v>572926</v>
      </c>
      <c r="M829" t="s">
        <v>203</v>
      </c>
      <c r="N829">
        <v>572926</v>
      </c>
      <c r="O829" t="s">
        <v>203</v>
      </c>
      <c r="P829">
        <v>572926</v>
      </c>
      <c r="Q829" t="s">
        <v>203</v>
      </c>
      <c r="R829" s="9">
        <v>145072.7306801083</v>
      </c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15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>
        <f t="shared" si="24"/>
        <v>145072.7306801083</v>
      </c>
      <c r="BM829" s="9">
        <f t="shared" si="25"/>
        <v>145100</v>
      </c>
    </row>
    <row r="830" spans="1:65" x14ac:dyDescent="0.3">
      <c r="A830" t="s">
        <v>1231</v>
      </c>
      <c r="B830" s="9">
        <v>108</v>
      </c>
      <c r="C830">
        <v>561762</v>
      </c>
      <c r="D830">
        <v>1</v>
      </c>
      <c r="E830">
        <v>0</v>
      </c>
      <c r="F830">
        <v>0</v>
      </c>
      <c r="G830">
        <v>0</v>
      </c>
      <c r="H830">
        <v>0</v>
      </c>
      <c r="I830" t="s">
        <v>123</v>
      </c>
      <c r="J830">
        <v>548472</v>
      </c>
      <c r="K830" t="s">
        <v>1232</v>
      </c>
      <c r="L830">
        <v>548511</v>
      </c>
      <c r="M830" t="s">
        <v>693</v>
      </c>
      <c r="N830">
        <v>548511</v>
      </c>
      <c r="O830" t="s">
        <v>693</v>
      </c>
      <c r="P830">
        <v>548511</v>
      </c>
      <c r="Q830" t="s">
        <v>693</v>
      </c>
      <c r="R830" s="9">
        <v>71941.662785630979</v>
      </c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15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>
        <f t="shared" si="24"/>
        <v>71941.662785630979</v>
      </c>
      <c r="BM830" s="9">
        <f t="shared" si="25"/>
        <v>71900</v>
      </c>
    </row>
    <row r="831" spans="1:65" x14ac:dyDescent="0.3">
      <c r="A831" t="s">
        <v>1233</v>
      </c>
      <c r="B831" s="9">
        <v>1393</v>
      </c>
      <c r="C831">
        <v>552542</v>
      </c>
      <c r="D831">
        <v>1</v>
      </c>
      <c r="E831">
        <v>0</v>
      </c>
      <c r="F831">
        <v>0</v>
      </c>
      <c r="G831">
        <v>0</v>
      </c>
      <c r="H831">
        <v>0</v>
      </c>
      <c r="I831" t="s">
        <v>94</v>
      </c>
      <c r="J831">
        <v>598089</v>
      </c>
      <c r="K831" t="s">
        <v>1226</v>
      </c>
      <c r="L831">
        <v>598089</v>
      </c>
      <c r="M831" t="s">
        <v>1226</v>
      </c>
      <c r="N831">
        <v>598003</v>
      </c>
      <c r="O831" t="s">
        <v>201</v>
      </c>
      <c r="P831">
        <v>598003</v>
      </c>
      <c r="Q831" t="s">
        <v>201</v>
      </c>
      <c r="R831" s="9">
        <v>326670.28992614988</v>
      </c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15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>
        <f t="shared" si="24"/>
        <v>326670.28992614988</v>
      </c>
      <c r="BM831" s="9">
        <f t="shared" si="25"/>
        <v>326700</v>
      </c>
    </row>
    <row r="832" spans="1:65" x14ac:dyDescent="0.3">
      <c r="A832" t="s">
        <v>1234</v>
      </c>
      <c r="B832" s="9">
        <v>232</v>
      </c>
      <c r="C832">
        <v>513105</v>
      </c>
      <c r="D832">
        <v>1</v>
      </c>
      <c r="E832">
        <v>0</v>
      </c>
      <c r="F832">
        <v>0</v>
      </c>
      <c r="G832">
        <v>0</v>
      </c>
      <c r="H832">
        <v>0</v>
      </c>
      <c r="I832" t="s">
        <v>111</v>
      </c>
      <c r="J832">
        <v>513491</v>
      </c>
      <c r="K832" t="s">
        <v>310</v>
      </c>
      <c r="L832">
        <v>511382</v>
      </c>
      <c r="M832" t="s">
        <v>311</v>
      </c>
      <c r="N832">
        <v>511382</v>
      </c>
      <c r="O832" t="s">
        <v>311</v>
      </c>
      <c r="P832">
        <v>511382</v>
      </c>
      <c r="Q832" t="s">
        <v>311</v>
      </c>
      <c r="R832" s="9">
        <v>71941.662785630979</v>
      </c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15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>
        <f t="shared" si="24"/>
        <v>71941.662785630979</v>
      </c>
      <c r="BM832" s="9">
        <f t="shared" si="25"/>
        <v>71900</v>
      </c>
    </row>
    <row r="833" spans="1:65" x14ac:dyDescent="0.3">
      <c r="A833" t="s">
        <v>1235</v>
      </c>
      <c r="B833" s="9">
        <v>876</v>
      </c>
      <c r="C833">
        <v>576263</v>
      </c>
      <c r="D833">
        <v>1</v>
      </c>
      <c r="E833">
        <v>0</v>
      </c>
      <c r="F833">
        <v>0</v>
      </c>
      <c r="G833">
        <v>0</v>
      </c>
      <c r="H833">
        <v>0</v>
      </c>
      <c r="I833" t="s">
        <v>90</v>
      </c>
      <c r="J833">
        <v>576271</v>
      </c>
      <c r="K833" t="s">
        <v>160</v>
      </c>
      <c r="L833">
        <v>576271</v>
      </c>
      <c r="M833" t="s">
        <v>160</v>
      </c>
      <c r="N833">
        <v>576271</v>
      </c>
      <c r="O833" t="s">
        <v>160</v>
      </c>
      <c r="P833">
        <v>576271</v>
      </c>
      <c r="Q833" t="s">
        <v>160</v>
      </c>
      <c r="R833" s="9">
        <v>207197.12789621131</v>
      </c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15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>
        <f t="shared" si="24"/>
        <v>207197.12789621131</v>
      </c>
      <c r="BM833" s="9">
        <f t="shared" si="25"/>
        <v>207200</v>
      </c>
    </row>
    <row r="834" spans="1:65" x14ac:dyDescent="0.3">
      <c r="A834" t="s">
        <v>1236</v>
      </c>
      <c r="B834" s="9">
        <v>445</v>
      </c>
      <c r="C834">
        <v>584410</v>
      </c>
      <c r="D834">
        <v>1</v>
      </c>
      <c r="E834">
        <v>0</v>
      </c>
      <c r="F834">
        <v>0</v>
      </c>
      <c r="G834">
        <v>0</v>
      </c>
      <c r="H834">
        <v>0</v>
      </c>
      <c r="I834" t="s">
        <v>81</v>
      </c>
      <c r="J834">
        <v>584649</v>
      </c>
      <c r="K834" t="s">
        <v>217</v>
      </c>
      <c r="L834">
        <v>584444</v>
      </c>
      <c r="M834" t="s">
        <v>712</v>
      </c>
      <c r="N834">
        <v>584649</v>
      </c>
      <c r="O834" t="s">
        <v>217</v>
      </c>
      <c r="P834">
        <v>584649</v>
      </c>
      <c r="Q834" t="s">
        <v>217</v>
      </c>
      <c r="R834" s="9">
        <v>106260.53881669301</v>
      </c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15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>
        <f t="shared" si="24"/>
        <v>106260.53881669301</v>
      </c>
      <c r="BM834" s="9">
        <f t="shared" si="25"/>
        <v>106300</v>
      </c>
    </row>
    <row r="835" spans="1:65" x14ac:dyDescent="0.3">
      <c r="A835" t="s">
        <v>1237</v>
      </c>
      <c r="B835" s="9">
        <v>247</v>
      </c>
      <c r="C835">
        <v>585165</v>
      </c>
      <c r="D835">
        <v>1</v>
      </c>
      <c r="E835">
        <v>0</v>
      </c>
      <c r="F835">
        <v>0</v>
      </c>
      <c r="G835">
        <v>0</v>
      </c>
      <c r="H835">
        <v>0</v>
      </c>
      <c r="I835" t="s">
        <v>135</v>
      </c>
      <c r="J835">
        <v>585912</v>
      </c>
      <c r="K835" t="s">
        <v>1238</v>
      </c>
      <c r="L835">
        <v>585068</v>
      </c>
      <c r="M835" t="s">
        <v>515</v>
      </c>
      <c r="N835">
        <v>585068</v>
      </c>
      <c r="O835" t="s">
        <v>515</v>
      </c>
      <c r="P835">
        <v>585068</v>
      </c>
      <c r="Q835" t="s">
        <v>515</v>
      </c>
      <c r="R835" s="9">
        <v>71941.662785630979</v>
      </c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15"/>
      <c r="AR835" s="9">
        <v>1</v>
      </c>
      <c r="AS835" s="9">
        <f>AR835*30500</f>
        <v>30500</v>
      </c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>
        <f t="shared" si="24"/>
        <v>102441.66278563098</v>
      </c>
      <c r="BM835" s="9">
        <f t="shared" si="25"/>
        <v>102400</v>
      </c>
    </row>
    <row r="836" spans="1:65" x14ac:dyDescent="0.3">
      <c r="A836" t="s">
        <v>1239</v>
      </c>
      <c r="B836" s="9">
        <v>441</v>
      </c>
      <c r="C836">
        <v>545783</v>
      </c>
      <c r="D836">
        <v>1</v>
      </c>
      <c r="E836">
        <v>0</v>
      </c>
      <c r="F836">
        <v>0</v>
      </c>
      <c r="G836">
        <v>0</v>
      </c>
      <c r="H836">
        <v>0</v>
      </c>
      <c r="I836" t="s">
        <v>131</v>
      </c>
      <c r="J836">
        <v>562335</v>
      </c>
      <c r="K836" t="s">
        <v>132</v>
      </c>
      <c r="L836">
        <v>562335</v>
      </c>
      <c r="M836" t="s">
        <v>132</v>
      </c>
      <c r="N836">
        <v>562335</v>
      </c>
      <c r="O836" t="s">
        <v>132</v>
      </c>
      <c r="P836">
        <v>562335</v>
      </c>
      <c r="Q836" t="s">
        <v>132</v>
      </c>
      <c r="R836" s="9">
        <v>105316.6410709083</v>
      </c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15"/>
      <c r="AR836" s="9">
        <v>1</v>
      </c>
      <c r="AS836" s="9">
        <f>AR836*30500</f>
        <v>30500</v>
      </c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>
        <f t="shared" ref="BL836:BL899" si="26">SUMIF(R836:R836,"&lt;&gt;")+SUMIF(T836:T836,"&lt;&gt;")+SUMIF(V836:V836,"&lt;&gt;")+SUMIF(X836:X836,"&lt;&gt;")+SUMIF(Z836:Z836,"&lt;&gt;")+SUMIF(AB836:AB836,"&lt;&gt;")+SUMIF(AD836:AD836,"&lt;&gt;")+SUMIF(AF836:AF836,"&lt;&gt;")+SUMIF(AH836:AH836,"&lt;&gt;")+SUMIF(AJ836:AJ836,"&lt;&gt;")+SUMIF(AK836:AK836,"&lt;&gt;")+SUMIF(AM836:AM836,"&lt;&gt;")+SUMIF(AO836:AO836,"&lt;&gt;")+SUMIF(AQ836:AQ836,"&lt;&gt;")+SUMIF(AS836:AS836,"&lt;&gt;")+SUMIF(AU836:AU836,"&lt;&gt;")+SUMIF(AW836:AW836,"&lt;&gt;")+SUMIF(AY836:AY836,"&lt;&gt;")+SUMIF(BA836:BA836,"&lt;&gt;")+SUMIF(BC836:BC836,"&lt;&gt;")+SUMIF(BE836:BE836,"&lt;&gt;")+SUMIF(BG836:BG836,"&lt;&gt;")+SUMIF(BI836:BI836,"&lt;&gt;")+SUMIF(BK836:BK836,"&lt;&gt;")</f>
        <v>135816.64107090828</v>
      </c>
      <c r="BM836" s="9">
        <f t="shared" ref="BM836:BM899" si="27">ROUND(BL836/100,0)*100</f>
        <v>135800</v>
      </c>
    </row>
    <row r="837" spans="1:65" x14ac:dyDescent="0.3">
      <c r="A837" t="s">
        <v>1240</v>
      </c>
      <c r="B837" s="9">
        <v>232</v>
      </c>
      <c r="C837">
        <v>592986</v>
      </c>
      <c r="D837">
        <v>1</v>
      </c>
      <c r="E837">
        <v>0</v>
      </c>
      <c r="F837">
        <v>0</v>
      </c>
      <c r="G837">
        <v>0</v>
      </c>
      <c r="H837">
        <v>0</v>
      </c>
      <c r="I837" t="s">
        <v>81</v>
      </c>
      <c r="J837">
        <v>592927</v>
      </c>
      <c r="K837" t="s">
        <v>669</v>
      </c>
      <c r="L837">
        <v>592943</v>
      </c>
      <c r="M837" t="s">
        <v>476</v>
      </c>
      <c r="N837">
        <v>592943</v>
      </c>
      <c r="O837" t="s">
        <v>476</v>
      </c>
      <c r="P837">
        <v>592943</v>
      </c>
      <c r="Q837" t="s">
        <v>476</v>
      </c>
      <c r="R837" s="9">
        <v>71941.662785630979</v>
      </c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15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>
        <f t="shared" si="26"/>
        <v>71941.662785630979</v>
      </c>
      <c r="BM837" s="9">
        <f t="shared" si="27"/>
        <v>71900</v>
      </c>
    </row>
    <row r="838" spans="1:65" x14ac:dyDescent="0.3">
      <c r="A838" t="s">
        <v>1241</v>
      </c>
      <c r="B838" s="9">
        <v>333</v>
      </c>
      <c r="C838">
        <v>565008</v>
      </c>
      <c r="D838">
        <v>1</v>
      </c>
      <c r="E838">
        <v>0</v>
      </c>
      <c r="F838">
        <v>0</v>
      </c>
      <c r="G838">
        <v>0</v>
      </c>
      <c r="H838">
        <v>0</v>
      </c>
      <c r="I838" t="s">
        <v>86</v>
      </c>
      <c r="J838">
        <v>538957</v>
      </c>
      <c r="K838" t="s">
        <v>1242</v>
      </c>
      <c r="L838">
        <v>538957</v>
      </c>
      <c r="M838" t="s">
        <v>1242</v>
      </c>
      <c r="N838">
        <v>538957</v>
      </c>
      <c r="O838" t="s">
        <v>1242</v>
      </c>
      <c r="P838">
        <v>538094</v>
      </c>
      <c r="Q838" t="s">
        <v>207</v>
      </c>
      <c r="R838" s="9">
        <v>79771.668242672822</v>
      </c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15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>
        <f t="shared" si="26"/>
        <v>79771.668242672822</v>
      </c>
      <c r="BM838" s="9">
        <f t="shared" si="27"/>
        <v>79800</v>
      </c>
    </row>
    <row r="839" spans="1:65" x14ac:dyDescent="0.3">
      <c r="A839" t="s">
        <v>1243</v>
      </c>
      <c r="B839" s="9">
        <v>45</v>
      </c>
      <c r="C839">
        <v>562416</v>
      </c>
      <c r="D839">
        <v>1</v>
      </c>
      <c r="E839">
        <v>0</v>
      </c>
      <c r="F839">
        <v>0</v>
      </c>
      <c r="G839">
        <v>0</v>
      </c>
      <c r="H839">
        <v>0</v>
      </c>
      <c r="I839" t="s">
        <v>83</v>
      </c>
      <c r="J839">
        <v>546127</v>
      </c>
      <c r="K839" t="s">
        <v>182</v>
      </c>
      <c r="L839">
        <v>546127</v>
      </c>
      <c r="M839" t="s">
        <v>182</v>
      </c>
      <c r="N839">
        <v>546127</v>
      </c>
      <c r="O839" t="s">
        <v>182</v>
      </c>
      <c r="P839">
        <v>546127</v>
      </c>
      <c r="Q839" t="s">
        <v>182</v>
      </c>
      <c r="R839" s="9">
        <v>71941.662785630979</v>
      </c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15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>
        <f t="shared" si="26"/>
        <v>71941.662785630979</v>
      </c>
      <c r="BM839" s="9">
        <f t="shared" si="27"/>
        <v>71900</v>
      </c>
    </row>
    <row r="840" spans="1:65" x14ac:dyDescent="0.3">
      <c r="A840" t="s">
        <v>1244</v>
      </c>
      <c r="B840" s="9">
        <v>363</v>
      </c>
      <c r="C840">
        <v>589438</v>
      </c>
      <c r="D840">
        <v>1</v>
      </c>
      <c r="E840">
        <v>0</v>
      </c>
      <c r="F840">
        <v>0</v>
      </c>
      <c r="G840">
        <v>0</v>
      </c>
      <c r="H840">
        <v>0</v>
      </c>
      <c r="I840" t="s">
        <v>111</v>
      </c>
      <c r="J840">
        <v>589322</v>
      </c>
      <c r="K840" t="s">
        <v>718</v>
      </c>
      <c r="L840">
        <v>589250</v>
      </c>
      <c r="M840" t="s">
        <v>113</v>
      </c>
      <c r="N840">
        <v>589250</v>
      </c>
      <c r="O840" t="s">
        <v>113</v>
      </c>
      <c r="P840">
        <v>589250</v>
      </c>
      <c r="Q840" t="s">
        <v>113</v>
      </c>
      <c r="R840" s="9">
        <v>86879.480622518648</v>
      </c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15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>
        <f t="shared" si="26"/>
        <v>86879.480622518648</v>
      </c>
      <c r="BM840" s="9">
        <f t="shared" si="27"/>
        <v>86900</v>
      </c>
    </row>
    <row r="841" spans="1:65" x14ac:dyDescent="0.3">
      <c r="A841" t="s">
        <v>1245</v>
      </c>
      <c r="B841" s="9">
        <v>1407</v>
      </c>
      <c r="C841">
        <v>546861</v>
      </c>
      <c r="D841">
        <v>1</v>
      </c>
      <c r="E841">
        <v>0</v>
      </c>
      <c r="F841">
        <v>0</v>
      </c>
      <c r="G841">
        <v>0</v>
      </c>
      <c r="H841">
        <v>0</v>
      </c>
      <c r="I841" t="s">
        <v>131</v>
      </c>
      <c r="J841">
        <v>565971</v>
      </c>
      <c r="K841" t="s">
        <v>459</v>
      </c>
      <c r="L841">
        <v>565971</v>
      </c>
      <c r="M841" t="s">
        <v>459</v>
      </c>
      <c r="N841">
        <v>565971</v>
      </c>
      <c r="O841" t="s">
        <v>459</v>
      </c>
      <c r="P841">
        <v>565971</v>
      </c>
      <c r="Q841" t="s">
        <v>459</v>
      </c>
      <c r="R841" s="9">
        <v>329885.25412022183</v>
      </c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15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>
        <f t="shared" si="26"/>
        <v>329885.25412022183</v>
      </c>
      <c r="BM841" s="9">
        <f t="shared" si="27"/>
        <v>329900</v>
      </c>
    </row>
    <row r="842" spans="1:65" x14ac:dyDescent="0.3">
      <c r="A842" t="s">
        <v>1246</v>
      </c>
      <c r="B842" s="9">
        <v>797</v>
      </c>
      <c r="C842">
        <v>589446</v>
      </c>
      <c r="D842">
        <v>1</v>
      </c>
      <c r="E842">
        <v>0</v>
      </c>
      <c r="F842">
        <v>0</v>
      </c>
      <c r="G842">
        <v>0</v>
      </c>
      <c r="H842">
        <v>0</v>
      </c>
      <c r="I842" t="s">
        <v>111</v>
      </c>
      <c r="J842">
        <v>589764</v>
      </c>
      <c r="K842" t="s">
        <v>1247</v>
      </c>
      <c r="L842">
        <v>589756</v>
      </c>
      <c r="M842" t="s">
        <v>1248</v>
      </c>
      <c r="N842">
        <v>589756</v>
      </c>
      <c r="O842" t="s">
        <v>1248</v>
      </c>
      <c r="P842">
        <v>589250</v>
      </c>
      <c r="Q842" t="s">
        <v>113</v>
      </c>
      <c r="R842" s="9">
        <v>188798.81899993811</v>
      </c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15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>
        <f t="shared" si="26"/>
        <v>188798.81899993811</v>
      </c>
      <c r="BM842" s="9">
        <f t="shared" si="27"/>
        <v>188800</v>
      </c>
    </row>
    <row r="843" spans="1:65" x14ac:dyDescent="0.3">
      <c r="A843" t="s">
        <v>1249</v>
      </c>
      <c r="B843" s="9">
        <v>113</v>
      </c>
      <c r="C843">
        <v>552224</v>
      </c>
      <c r="D843">
        <v>1</v>
      </c>
      <c r="E843">
        <v>0</v>
      </c>
      <c r="F843">
        <v>0</v>
      </c>
      <c r="G843">
        <v>0</v>
      </c>
      <c r="H843">
        <v>0</v>
      </c>
      <c r="I843" t="s">
        <v>83</v>
      </c>
      <c r="J843">
        <v>552054</v>
      </c>
      <c r="K843" t="s">
        <v>254</v>
      </c>
      <c r="L843">
        <v>552054</v>
      </c>
      <c r="M843" t="s">
        <v>254</v>
      </c>
      <c r="N843">
        <v>552054</v>
      </c>
      <c r="O843" t="s">
        <v>254</v>
      </c>
      <c r="P843">
        <v>552046</v>
      </c>
      <c r="Q843" t="s">
        <v>174</v>
      </c>
      <c r="R843" s="9">
        <v>71941.662785630979</v>
      </c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15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>
        <f t="shared" si="26"/>
        <v>71941.662785630979</v>
      </c>
      <c r="BM843" s="9">
        <f t="shared" si="27"/>
        <v>71900</v>
      </c>
    </row>
    <row r="844" spans="1:65" x14ac:dyDescent="0.3">
      <c r="A844" s="2" t="s">
        <v>1250</v>
      </c>
      <c r="B844" s="9">
        <v>1883</v>
      </c>
      <c r="C844">
        <v>587028</v>
      </c>
      <c r="D844">
        <v>1</v>
      </c>
      <c r="E844">
        <v>1</v>
      </c>
      <c r="F844">
        <v>0</v>
      </c>
      <c r="G844">
        <v>0</v>
      </c>
      <c r="H844">
        <v>0</v>
      </c>
      <c r="I844" t="s">
        <v>123</v>
      </c>
      <c r="J844">
        <v>587028</v>
      </c>
      <c r="K844" t="s">
        <v>1250</v>
      </c>
      <c r="L844">
        <v>587711</v>
      </c>
      <c r="M844" t="s">
        <v>128</v>
      </c>
      <c r="N844">
        <v>587711</v>
      </c>
      <c r="O844" t="s">
        <v>128</v>
      </c>
      <c r="P844">
        <v>586846</v>
      </c>
      <c r="Q844" t="s">
        <v>129</v>
      </c>
      <c r="R844" s="9">
        <v>438638.83680390718</v>
      </c>
      <c r="S844" s="9">
        <f>SUMIFS($B:$B,$J:$J,$C844)</f>
        <v>2989</v>
      </c>
      <c r="T844" s="9">
        <v>162515.00478718709</v>
      </c>
      <c r="U844" s="9">
        <v>0</v>
      </c>
      <c r="V844" s="9">
        <f>U844*768</f>
        <v>0</v>
      </c>
      <c r="W844" s="9">
        <v>5</v>
      </c>
      <c r="X844" s="9">
        <f>W844*3072</f>
        <v>15360</v>
      </c>
      <c r="Y844" s="9">
        <v>37</v>
      </c>
      <c r="Z844" s="9">
        <f>Y844*1024</f>
        <v>37888</v>
      </c>
      <c r="AA844" s="9">
        <v>3</v>
      </c>
      <c r="AB844" s="9">
        <f>AA844*256</f>
        <v>768</v>
      </c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15"/>
      <c r="AR844" s="9">
        <v>1</v>
      </c>
      <c r="AS844" s="9">
        <f>AR844*30500</f>
        <v>30500</v>
      </c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>
        <f t="shared" si="26"/>
        <v>685669.84159109427</v>
      </c>
      <c r="BM844" s="9">
        <f t="shared" si="27"/>
        <v>685700</v>
      </c>
    </row>
    <row r="845" spans="1:65" x14ac:dyDescent="0.3">
      <c r="A845" t="s">
        <v>1251</v>
      </c>
      <c r="B845" s="9">
        <v>795</v>
      </c>
      <c r="C845">
        <v>569895</v>
      </c>
      <c r="D845">
        <v>1</v>
      </c>
      <c r="E845">
        <v>0</v>
      </c>
      <c r="F845">
        <v>0</v>
      </c>
      <c r="G845">
        <v>0</v>
      </c>
      <c r="H845">
        <v>0</v>
      </c>
      <c r="I845" t="s">
        <v>94</v>
      </c>
      <c r="J845">
        <v>507016</v>
      </c>
      <c r="K845" t="s">
        <v>264</v>
      </c>
      <c r="L845">
        <v>507016</v>
      </c>
      <c r="M845" t="s">
        <v>264</v>
      </c>
      <c r="N845">
        <v>507016</v>
      </c>
      <c r="O845" t="s">
        <v>264</v>
      </c>
      <c r="P845">
        <v>507016</v>
      </c>
      <c r="Q845" t="s">
        <v>264</v>
      </c>
      <c r="R845" s="9">
        <v>188332.49169827471</v>
      </c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15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>
        <f t="shared" si="26"/>
        <v>188332.49169827471</v>
      </c>
      <c r="BM845" s="9">
        <f t="shared" si="27"/>
        <v>188300</v>
      </c>
    </row>
    <row r="846" spans="1:65" x14ac:dyDescent="0.3">
      <c r="A846" t="s">
        <v>1252</v>
      </c>
      <c r="B846" s="9">
        <v>312</v>
      </c>
      <c r="C846">
        <v>587036</v>
      </c>
      <c r="D846">
        <v>1</v>
      </c>
      <c r="E846">
        <v>0</v>
      </c>
      <c r="F846">
        <v>0</v>
      </c>
      <c r="G846">
        <v>0</v>
      </c>
      <c r="H846">
        <v>0</v>
      </c>
      <c r="I846" t="s">
        <v>123</v>
      </c>
      <c r="J846">
        <v>587711</v>
      </c>
      <c r="K846" t="s">
        <v>128</v>
      </c>
      <c r="L846">
        <v>587711</v>
      </c>
      <c r="M846" t="s">
        <v>128</v>
      </c>
      <c r="N846">
        <v>587711</v>
      </c>
      <c r="O846" t="s">
        <v>128</v>
      </c>
      <c r="P846">
        <v>586846</v>
      </c>
      <c r="Q846" t="s">
        <v>129</v>
      </c>
      <c r="R846" s="9">
        <v>74790.359017299663</v>
      </c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15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>
        <f t="shared" si="26"/>
        <v>74790.359017299663</v>
      </c>
      <c r="BM846" s="9">
        <f t="shared" si="27"/>
        <v>74800</v>
      </c>
    </row>
    <row r="847" spans="1:65" x14ac:dyDescent="0.3">
      <c r="A847" s="3" t="s">
        <v>947</v>
      </c>
      <c r="B847" s="9">
        <v>3671</v>
      </c>
      <c r="C847">
        <v>535672</v>
      </c>
      <c r="D847">
        <v>1</v>
      </c>
      <c r="E847">
        <v>1</v>
      </c>
      <c r="F847">
        <v>1</v>
      </c>
      <c r="G847">
        <v>0</v>
      </c>
      <c r="H847">
        <v>0</v>
      </c>
      <c r="I847" t="s">
        <v>86</v>
      </c>
      <c r="J847">
        <v>535672</v>
      </c>
      <c r="K847" t="s">
        <v>947</v>
      </c>
      <c r="L847">
        <v>535672</v>
      </c>
      <c r="M847" t="s">
        <v>947</v>
      </c>
      <c r="N847">
        <v>535419</v>
      </c>
      <c r="O847" t="s">
        <v>170</v>
      </c>
      <c r="P847">
        <v>535419</v>
      </c>
      <c r="Q847" t="s">
        <v>170</v>
      </c>
      <c r="R847" s="9">
        <v>839316.05718414835</v>
      </c>
      <c r="S847" s="9">
        <f>SUMIFS($B:$B,$J:$J,$C847)</f>
        <v>6886</v>
      </c>
      <c r="T847" s="9">
        <v>373372.85721765523</v>
      </c>
      <c r="U847" s="9">
        <v>1</v>
      </c>
      <c r="V847" s="9">
        <f>U847*768</f>
        <v>768</v>
      </c>
      <c r="W847" s="9">
        <v>26</v>
      </c>
      <c r="X847" s="9">
        <f>W847*3072</f>
        <v>79872</v>
      </c>
      <c r="Y847" s="9">
        <v>18</v>
      </c>
      <c r="Z847" s="9">
        <f>Y847*1024</f>
        <v>18432</v>
      </c>
      <c r="AA847" s="9">
        <v>5</v>
      </c>
      <c r="AB847" s="9">
        <f>AA847*256</f>
        <v>1280</v>
      </c>
      <c r="AC847" s="9">
        <f>SUMIFS($B:$B,$L:$L,$C847)</f>
        <v>8109</v>
      </c>
      <c r="AD847" s="9">
        <v>1008326.0936841109</v>
      </c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15"/>
      <c r="AR847" s="9">
        <v>2</v>
      </c>
      <c r="AS847" s="9">
        <f>AR847*30500</f>
        <v>61000</v>
      </c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>
        <f t="shared" si="26"/>
        <v>2382367.0080859144</v>
      </c>
      <c r="BM847" s="9">
        <f t="shared" si="27"/>
        <v>2382400</v>
      </c>
    </row>
    <row r="848" spans="1:65" x14ac:dyDescent="0.3">
      <c r="A848" t="s">
        <v>1253</v>
      </c>
      <c r="B848" s="9">
        <v>131</v>
      </c>
      <c r="C848">
        <v>529559</v>
      </c>
      <c r="D848">
        <v>1</v>
      </c>
      <c r="E848">
        <v>0</v>
      </c>
      <c r="F848">
        <v>0</v>
      </c>
      <c r="G848">
        <v>0</v>
      </c>
      <c r="H848">
        <v>0</v>
      </c>
      <c r="I848" t="s">
        <v>86</v>
      </c>
      <c r="J848">
        <v>534005</v>
      </c>
      <c r="K848" t="s">
        <v>88</v>
      </c>
      <c r="L848">
        <v>534005</v>
      </c>
      <c r="M848" t="s">
        <v>88</v>
      </c>
      <c r="N848">
        <v>534005</v>
      </c>
      <c r="O848" t="s">
        <v>88</v>
      </c>
      <c r="P848">
        <v>534005</v>
      </c>
      <c r="Q848" t="s">
        <v>88</v>
      </c>
      <c r="R848" s="9">
        <v>71941.662785630979</v>
      </c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15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>
        <f t="shared" si="26"/>
        <v>71941.662785630979</v>
      </c>
      <c r="BM848" s="9">
        <f t="shared" si="27"/>
        <v>71900</v>
      </c>
    </row>
    <row r="849" spans="1:65" x14ac:dyDescent="0.3">
      <c r="A849" t="s">
        <v>1254</v>
      </c>
      <c r="B849" s="9">
        <v>577</v>
      </c>
      <c r="C849">
        <v>539171</v>
      </c>
      <c r="D849">
        <v>1</v>
      </c>
      <c r="E849">
        <v>0</v>
      </c>
      <c r="F849">
        <v>0</v>
      </c>
      <c r="G849">
        <v>0</v>
      </c>
      <c r="H849">
        <v>0</v>
      </c>
      <c r="I849" t="s">
        <v>86</v>
      </c>
      <c r="J849">
        <v>539244</v>
      </c>
      <c r="K849" t="s">
        <v>1072</v>
      </c>
      <c r="L849">
        <v>539244</v>
      </c>
      <c r="M849" t="s">
        <v>1072</v>
      </c>
      <c r="N849">
        <v>539244</v>
      </c>
      <c r="O849" t="s">
        <v>1072</v>
      </c>
      <c r="P849">
        <v>539139</v>
      </c>
      <c r="Q849" t="s">
        <v>537</v>
      </c>
      <c r="R849" s="9">
        <v>137328.7101606162</v>
      </c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15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>
        <f t="shared" si="26"/>
        <v>137328.7101606162</v>
      </c>
      <c r="BM849" s="9">
        <f t="shared" si="27"/>
        <v>137300</v>
      </c>
    </row>
    <row r="850" spans="1:65" x14ac:dyDescent="0.3">
      <c r="A850" t="s">
        <v>1255</v>
      </c>
      <c r="B850" s="9">
        <v>106</v>
      </c>
      <c r="C850">
        <v>530123</v>
      </c>
      <c r="D850">
        <v>1</v>
      </c>
      <c r="E850">
        <v>0</v>
      </c>
      <c r="F850">
        <v>0</v>
      </c>
      <c r="G850">
        <v>0</v>
      </c>
      <c r="H850">
        <v>0</v>
      </c>
      <c r="I850" t="s">
        <v>151</v>
      </c>
      <c r="J850">
        <v>557153</v>
      </c>
      <c r="K850" t="s">
        <v>808</v>
      </c>
      <c r="L850">
        <v>557153</v>
      </c>
      <c r="M850" t="s">
        <v>808</v>
      </c>
      <c r="N850">
        <v>557153</v>
      </c>
      <c r="O850" t="s">
        <v>808</v>
      </c>
      <c r="P850">
        <v>557153</v>
      </c>
      <c r="Q850" t="s">
        <v>808</v>
      </c>
      <c r="R850" s="9">
        <v>71941.662785630979</v>
      </c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15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>
        <f t="shared" si="26"/>
        <v>71941.662785630979</v>
      </c>
      <c r="BM850" s="9">
        <f t="shared" si="27"/>
        <v>71900</v>
      </c>
    </row>
    <row r="851" spans="1:65" x14ac:dyDescent="0.3">
      <c r="A851" s="5" t="s">
        <v>160</v>
      </c>
      <c r="B851" s="9">
        <v>6532</v>
      </c>
      <c r="C851">
        <v>576271</v>
      </c>
      <c r="D851">
        <v>1</v>
      </c>
      <c r="E851">
        <v>1</v>
      </c>
      <c r="F851">
        <v>1</v>
      </c>
      <c r="G851">
        <v>1</v>
      </c>
      <c r="H851">
        <v>1</v>
      </c>
      <c r="I851" t="s">
        <v>90</v>
      </c>
      <c r="J851">
        <v>576271</v>
      </c>
      <c r="K851" t="s">
        <v>160</v>
      </c>
      <c r="L851">
        <v>576271</v>
      </c>
      <c r="M851" t="s">
        <v>160</v>
      </c>
      <c r="N851">
        <v>576271</v>
      </c>
      <c r="O851" t="s">
        <v>160</v>
      </c>
      <c r="P851">
        <v>576271</v>
      </c>
      <c r="Q851" t="s">
        <v>160</v>
      </c>
      <c r="R851" s="9">
        <v>309649.3102555548</v>
      </c>
      <c r="S851" s="9">
        <f>SUMIFS($B:$B,$J:$J,$C851)</f>
        <v>10782</v>
      </c>
      <c r="T851" s="9">
        <v>244133.98595489861</v>
      </c>
      <c r="U851" s="9">
        <v>0</v>
      </c>
      <c r="V851" s="9">
        <f>U851*768</f>
        <v>0</v>
      </c>
      <c r="W851" s="9">
        <v>35</v>
      </c>
      <c r="X851" s="9">
        <f>W851*3072</f>
        <v>107520</v>
      </c>
      <c r="Y851" s="9">
        <v>37</v>
      </c>
      <c r="Z851" s="9">
        <f>Y851*1024</f>
        <v>37888</v>
      </c>
      <c r="AA851" s="9">
        <v>53</v>
      </c>
      <c r="AB851" s="9">
        <f>AA851*256</f>
        <v>13568</v>
      </c>
      <c r="AC851" s="9">
        <f>SUMIFS($B:$B,$L:$L,$C851)</f>
        <v>12206</v>
      </c>
      <c r="AD851" s="9">
        <v>800361.6611278326</v>
      </c>
      <c r="AE851" s="9">
        <f>SUMIFS($B:$B,$P:$P,$C851)</f>
        <v>20208</v>
      </c>
      <c r="AF851" s="9">
        <v>1263112.3542735761</v>
      </c>
      <c r="AG851" s="9">
        <f>SUMIFS($B:$B,$N:$N,$C851)</f>
        <v>12206</v>
      </c>
      <c r="AH851" s="9">
        <v>2172876.4859082662</v>
      </c>
      <c r="AI851" s="9">
        <f>SUMIFS($B:$B,$P:$P,$C851)</f>
        <v>20208</v>
      </c>
      <c r="AJ851" s="9">
        <v>12911763.58942591</v>
      </c>
      <c r="AK851" s="9"/>
      <c r="AL851" s="9">
        <v>2742</v>
      </c>
      <c r="AM851" s="9">
        <f>AL851*141</f>
        <v>386622</v>
      </c>
      <c r="AN851" s="9"/>
      <c r="AO851" s="9"/>
      <c r="AP851" s="9"/>
      <c r="AQ851" s="15"/>
      <c r="AR851" s="9">
        <v>4</v>
      </c>
      <c r="AS851" s="9">
        <f>AR851*30500</f>
        <v>122000</v>
      </c>
      <c r="AT851" s="9">
        <v>94</v>
      </c>
      <c r="AU851" s="9">
        <f>AT851*2742</f>
        <v>257748</v>
      </c>
      <c r="AV851" s="9">
        <v>14</v>
      </c>
      <c r="AW851" s="9">
        <f>AV851*914</f>
        <v>12796</v>
      </c>
      <c r="AX851" s="9">
        <v>823</v>
      </c>
      <c r="AY851" s="9">
        <f>AX851*141</f>
        <v>116043</v>
      </c>
      <c r="AZ851" s="9">
        <v>812</v>
      </c>
      <c r="BA851" s="9">
        <f>AZ851*343</f>
        <v>278516</v>
      </c>
      <c r="BB851" s="9">
        <v>381</v>
      </c>
      <c r="BC851" s="9">
        <f>BB851*109</f>
        <v>41529</v>
      </c>
      <c r="BD851" s="9">
        <v>42</v>
      </c>
      <c r="BE851" s="9">
        <f>BD851*82</f>
        <v>3444</v>
      </c>
      <c r="BF851" s="9">
        <v>551</v>
      </c>
      <c r="BG851" s="9">
        <f>BF851*328</f>
        <v>180728</v>
      </c>
      <c r="BH851" s="9">
        <v>44</v>
      </c>
      <c r="BI851" s="9">
        <f>BH851*410</f>
        <v>18040</v>
      </c>
      <c r="BJ851" s="9">
        <v>15</v>
      </c>
      <c r="BK851" s="9">
        <f>BJ851*219</f>
        <v>3285</v>
      </c>
      <c r="BL851" s="9">
        <f t="shared" si="26"/>
        <v>19281624.386946037</v>
      </c>
      <c r="BM851" s="9">
        <f t="shared" si="27"/>
        <v>19281600</v>
      </c>
    </row>
    <row r="852" spans="1:65" x14ac:dyDescent="0.3">
      <c r="A852" t="s">
        <v>1222</v>
      </c>
      <c r="B852" s="9">
        <v>129</v>
      </c>
      <c r="C852">
        <v>576280</v>
      </c>
      <c r="D852">
        <v>1</v>
      </c>
      <c r="E852">
        <v>0</v>
      </c>
      <c r="F852">
        <v>0</v>
      </c>
      <c r="G852">
        <v>0</v>
      </c>
      <c r="H852">
        <v>0</v>
      </c>
      <c r="I852" t="s">
        <v>90</v>
      </c>
      <c r="J852">
        <v>576743</v>
      </c>
      <c r="K852" t="s">
        <v>1181</v>
      </c>
      <c r="L852">
        <v>576271</v>
      </c>
      <c r="M852" t="s">
        <v>160</v>
      </c>
      <c r="N852">
        <v>576271</v>
      </c>
      <c r="O852" t="s">
        <v>160</v>
      </c>
      <c r="P852">
        <v>576271</v>
      </c>
      <c r="Q852" t="s">
        <v>160</v>
      </c>
      <c r="R852" s="9">
        <v>71941.662785630979</v>
      </c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15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>
        <f t="shared" si="26"/>
        <v>71941.662785630979</v>
      </c>
      <c r="BM852" s="9">
        <f t="shared" si="27"/>
        <v>71900</v>
      </c>
    </row>
    <row r="853" spans="1:65" x14ac:dyDescent="0.3">
      <c r="A853" s="4" t="s">
        <v>1222</v>
      </c>
      <c r="B853" s="9">
        <v>6504</v>
      </c>
      <c r="C853">
        <v>557676</v>
      </c>
      <c r="D853">
        <v>1</v>
      </c>
      <c r="E853">
        <v>1</v>
      </c>
      <c r="F853">
        <v>1</v>
      </c>
      <c r="G853">
        <v>1</v>
      </c>
      <c r="H853">
        <v>0</v>
      </c>
      <c r="I853" t="s">
        <v>151</v>
      </c>
      <c r="J853">
        <v>557676</v>
      </c>
      <c r="K853" t="s">
        <v>1222</v>
      </c>
      <c r="L853">
        <v>557676</v>
      </c>
      <c r="M853" t="s">
        <v>1222</v>
      </c>
      <c r="N853">
        <v>557676</v>
      </c>
      <c r="O853" t="s">
        <v>1222</v>
      </c>
      <c r="P853">
        <v>558389</v>
      </c>
      <c r="Q853" t="s">
        <v>835</v>
      </c>
      <c r="R853" s="9">
        <v>1455601.1547679841</v>
      </c>
      <c r="S853" s="9">
        <f>SUMIFS($B:$B,$J:$J,$C853)</f>
        <v>8505</v>
      </c>
      <c r="T853" s="9">
        <v>460746.16605481523</v>
      </c>
      <c r="U853" s="9">
        <v>0</v>
      </c>
      <c r="V853" s="9">
        <f>U853*768</f>
        <v>0</v>
      </c>
      <c r="W853" s="9">
        <v>25</v>
      </c>
      <c r="X853" s="9">
        <f>W853*3072</f>
        <v>76800</v>
      </c>
      <c r="Y853" s="9">
        <v>168</v>
      </c>
      <c r="Z853" s="9">
        <f>Y853*1024</f>
        <v>172032</v>
      </c>
      <c r="AA853" s="9">
        <v>24</v>
      </c>
      <c r="AB853" s="9">
        <f>AA853*256</f>
        <v>6144</v>
      </c>
      <c r="AC853" s="9">
        <f>SUMIFS($B:$B,$L:$L,$C853)</f>
        <v>10947</v>
      </c>
      <c r="AD853" s="9">
        <v>1356230.3878846751</v>
      </c>
      <c r="AE853" s="9"/>
      <c r="AF853" s="9"/>
      <c r="AG853" s="9">
        <f>SUMIFS($B:$B,$N:$N,$C853)</f>
        <v>8505</v>
      </c>
      <c r="AH853" s="9">
        <v>957561.75490891305</v>
      </c>
      <c r="AI853" s="9"/>
      <c r="AJ853" s="9"/>
      <c r="AK853" s="9"/>
      <c r="AL853" s="9"/>
      <c r="AM853" s="9"/>
      <c r="AN853" s="9"/>
      <c r="AO853" s="9"/>
      <c r="AP853" s="9"/>
      <c r="AQ853" s="15"/>
      <c r="AR853" s="9">
        <v>28</v>
      </c>
      <c r="AS853" s="9">
        <f>AR853*30500</f>
        <v>854000</v>
      </c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>
        <f t="shared" si="26"/>
        <v>5339115.4636163879</v>
      </c>
      <c r="BM853" s="9">
        <f t="shared" si="27"/>
        <v>5339100</v>
      </c>
    </row>
    <row r="854" spans="1:65" x14ac:dyDescent="0.3">
      <c r="A854" t="s">
        <v>1256</v>
      </c>
      <c r="B854" s="9">
        <v>1339</v>
      </c>
      <c r="C854">
        <v>538167</v>
      </c>
      <c r="D854">
        <v>1</v>
      </c>
      <c r="E854">
        <v>0</v>
      </c>
      <c r="F854">
        <v>0</v>
      </c>
      <c r="G854">
        <v>0</v>
      </c>
      <c r="H854">
        <v>0</v>
      </c>
      <c r="I854" t="s">
        <v>86</v>
      </c>
      <c r="J854">
        <v>538728</v>
      </c>
      <c r="K854" t="s">
        <v>141</v>
      </c>
      <c r="L854">
        <v>538728</v>
      </c>
      <c r="M854" t="s">
        <v>141</v>
      </c>
      <c r="N854">
        <v>538728</v>
      </c>
      <c r="O854" t="s">
        <v>141</v>
      </c>
      <c r="P854">
        <v>538728</v>
      </c>
      <c r="Q854" t="s">
        <v>141</v>
      </c>
      <c r="R854" s="9">
        <v>314260.37155823782</v>
      </c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15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>
        <f t="shared" si="26"/>
        <v>314260.37155823782</v>
      </c>
      <c r="BM854" s="9">
        <f t="shared" si="27"/>
        <v>314300</v>
      </c>
    </row>
    <row r="855" spans="1:65" x14ac:dyDescent="0.3">
      <c r="A855" t="s">
        <v>1257</v>
      </c>
      <c r="B855" s="9">
        <v>169</v>
      </c>
      <c r="C855">
        <v>531570</v>
      </c>
      <c r="D855">
        <v>1</v>
      </c>
      <c r="E855">
        <v>0</v>
      </c>
      <c r="F855">
        <v>0</v>
      </c>
      <c r="G855">
        <v>0</v>
      </c>
      <c r="H855">
        <v>0</v>
      </c>
      <c r="I855" t="s">
        <v>86</v>
      </c>
      <c r="J855">
        <v>535338</v>
      </c>
      <c r="K855" t="s">
        <v>1258</v>
      </c>
      <c r="L855">
        <v>534676</v>
      </c>
      <c r="M855" t="s">
        <v>874</v>
      </c>
      <c r="N855">
        <v>534676</v>
      </c>
      <c r="O855" t="s">
        <v>874</v>
      </c>
      <c r="P855">
        <v>534676</v>
      </c>
      <c r="Q855" t="s">
        <v>874</v>
      </c>
      <c r="R855" s="9">
        <v>71941.662785630979</v>
      </c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15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>
        <f t="shared" si="26"/>
        <v>71941.662785630979</v>
      </c>
      <c r="BM855" s="9">
        <f t="shared" si="27"/>
        <v>71900</v>
      </c>
    </row>
    <row r="856" spans="1:65" x14ac:dyDescent="0.3">
      <c r="A856" t="s">
        <v>1259</v>
      </c>
      <c r="B856" s="9">
        <v>569</v>
      </c>
      <c r="C856">
        <v>569968</v>
      </c>
      <c r="D856">
        <v>1</v>
      </c>
      <c r="E856">
        <v>0</v>
      </c>
      <c r="F856">
        <v>0</v>
      </c>
      <c r="G856">
        <v>0</v>
      </c>
      <c r="H856">
        <v>0</v>
      </c>
      <c r="I856" t="s">
        <v>90</v>
      </c>
      <c r="J856">
        <v>570656</v>
      </c>
      <c r="K856" t="s">
        <v>1260</v>
      </c>
      <c r="L856">
        <v>569810</v>
      </c>
      <c r="M856" t="s">
        <v>284</v>
      </c>
      <c r="N856">
        <v>569810</v>
      </c>
      <c r="O856" t="s">
        <v>284</v>
      </c>
      <c r="P856">
        <v>569810</v>
      </c>
      <c r="Q856" t="s">
        <v>284</v>
      </c>
      <c r="R856" s="9">
        <v>135450.04059682199</v>
      </c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15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>
        <f t="shared" si="26"/>
        <v>135450.04059682199</v>
      </c>
      <c r="BM856" s="9">
        <f t="shared" si="27"/>
        <v>135500</v>
      </c>
    </row>
    <row r="857" spans="1:65" x14ac:dyDescent="0.3">
      <c r="A857" t="s">
        <v>1261</v>
      </c>
      <c r="B857" s="9">
        <v>420</v>
      </c>
      <c r="C857">
        <v>558770</v>
      </c>
      <c r="D857">
        <v>1</v>
      </c>
      <c r="E857">
        <v>0</v>
      </c>
      <c r="F857">
        <v>0</v>
      </c>
      <c r="G857">
        <v>0</v>
      </c>
      <c r="H857">
        <v>0</v>
      </c>
      <c r="I857" t="s">
        <v>151</v>
      </c>
      <c r="J857">
        <v>559008</v>
      </c>
      <c r="K857" t="s">
        <v>1262</v>
      </c>
      <c r="L857">
        <v>559351</v>
      </c>
      <c r="M857" t="s">
        <v>1263</v>
      </c>
      <c r="N857">
        <v>559351</v>
      </c>
      <c r="O857" t="s">
        <v>1263</v>
      </c>
      <c r="P857">
        <v>559075</v>
      </c>
      <c r="Q857" t="s">
        <v>364</v>
      </c>
      <c r="R857" s="9">
        <v>100358.68248115919</v>
      </c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15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>
        <f t="shared" si="26"/>
        <v>100358.68248115919</v>
      </c>
      <c r="BM857" s="9">
        <f t="shared" si="27"/>
        <v>100400</v>
      </c>
    </row>
    <row r="858" spans="1:65" x14ac:dyDescent="0.3">
      <c r="A858" t="s">
        <v>1261</v>
      </c>
      <c r="B858" s="9">
        <v>453</v>
      </c>
      <c r="C858">
        <v>539180</v>
      </c>
      <c r="D858">
        <v>1</v>
      </c>
      <c r="E858">
        <v>0</v>
      </c>
      <c r="F858">
        <v>0</v>
      </c>
      <c r="G858">
        <v>0</v>
      </c>
      <c r="H858">
        <v>0</v>
      </c>
      <c r="I858" t="s">
        <v>86</v>
      </c>
      <c r="J858">
        <v>539350</v>
      </c>
      <c r="K858" t="s">
        <v>1264</v>
      </c>
      <c r="L858">
        <v>531723</v>
      </c>
      <c r="M858" t="s">
        <v>1071</v>
      </c>
      <c r="N858">
        <v>539244</v>
      </c>
      <c r="O858" t="s">
        <v>1072</v>
      </c>
      <c r="P858">
        <v>539139</v>
      </c>
      <c r="Q858" t="s">
        <v>537</v>
      </c>
      <c r="R858" s="9">
        <v>108147.88403629229</v>
      </c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15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>
        <f t="shared" si="26"/>
        <v>108147.88403629229</v>
      </c>
      <c r="BM858" s="9">
        <f t="shared" si="27"/>
        <v>108100</v>
      </c>
    </row>
    <row r="859" spans="1:65" x14ac:dyDescent="0.3">
      <c r="A859" t="s">
        <v>1265</v>
      </c>
      <c r="B859" s="9">
        <v>778</v>
      </c>
      <c r="C859">
        <v>533289</v>
      </c>
      <c r="D859">
        <v>1</v>
      </c>
      <c r="E859">
        <v>0</v>
      </c>
      <c r="F859">
        <v>0</v>
      </c>
      <c r="G859">
        <v>0</v>
      </c>
      <c r="H859">
        <v>0</v>
      </c>
      <c r="I859" t="s">
        <v>86</v>
      </c>
      <c r="J859">
        <v>537641</v>
      </c>
      <c r="K859" t="s">
        <v>919</v>
      </c>
      <c r="L859">
        <v>537641</v>
      </c>
      <c r="M859" t="s">
        <v>919</v>
      </c>
      <c r="N859">
        <v>537641</v>
      </c>
      <c r="O859" t="s">
        <v>919</v>
      </c>
      <c r="P859">
        <v>533165</v>
      </c>
      <c r="Q859" t="s">
        <v>191</v>
      </c>
      <c r="R859" s="9">
        <v>184367.5943416449</v>
      </c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15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>
        <f t="shared" si="26"/>
        <v>184367.5943416449</v>
      </c>
      <c r="BM859" s="9">
        <f t="shared" si="27"/>
        <v>184400</v>
      </c>
    </row>
    <row r="860" spans="1:65" x14ac:dyDescent="0.3">
      <c r="A860" s="3" t="s">
        <v>1043</v>
      </c>
      <c r="B860" s="9">
        <v>3772</v>
      </c>
      <c r="C860">
        <v>539198</v>
      </c>
      <c r="D860">
        <v>1</v>
      </c>
      <c r="E860">
        <v>1</v>
      </c>
      <c r="F860">
        <v>1</v>
      </c>
      <c r="G860">
        <v>0</v>
      </c>
      <c r="H860">
        <v>0</v>
      </c>
      <c r="I860" t="s">
        <v>86</v>
      </c>
      <c r="J860">
        <v>539198</v>
      </c>
      <c r="K860" t="s">
        <v>1043</v>
      </c>
      <c r="L860">
        <v>539198</v>
      </c>
      <c r="M860" t="s">
        <v>1043</v>
      </c>
      <c r="N860">
        <v>539139</v>
      </c>
      <c r="O860" t="s">
        <v>537</v>
      </c>
      <c r="P860">
        <v>539139</v>
      </c>
      <c r="Q860" t="s">
        <v>537</v>
      </c>
      <c r="R860" s="9">
        <v>861640.13601708598</v>
      </c>
      <c r="S860" s="9">
        <f>SUMIFS($B:$B,$J:$J,$C860)</f>
        <v>6588</v>
      </c>
      <c r="T860" s="9">
        <v>357277.48183471058</v>
      </c>
      <c r="U860" s="9">
        <v>3</v>
      </c>
      <c r="V860" s="9">
        <f>U860*768</f>
        <v>2304</v>
      </c>
      <c r="W860" s="9">
        <v>28</v>
      </c>
      <c r="X860" s="9">
        <f>W860*3072</f>
        <v>86016</v>
      </c>
      <c r="Y860" s="9">
        <v>21</v>
      </c>
      <c r="Z860" s="9">
        <f>Y860*1024</f>
        <v>21504</v>
      </c>
      <c r="AA860" s="9">
        <v>14</v>
      </c>
      <c r="AB860" s="9">
        <f>AA860*256</f>
        <v>3584</v>
      </c>
      <c r="AC860" s="9">
        <f>SUMIFS($B:$B,$L:$L,$C860)</f>
        <v>6012</v>
      </c>
      <c r="AD860" s="9">
        <v>749940.36732562829</v>
      </c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15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>
        <f t="shared" si="26"/>
        <v>2082265.9851774247</v>
      </c>
      <c r="BM860" s="9">
        <f t="shared" si="27"/>
        <v>2082300</v>
      </c>
    </row>
    <row r="861" spans="1:65" x14ac:dyDescent="0.3">
      <c r="A861" t="s">
        <v>1266</v>
      </c>
      <c r="B861" s="9">
        <v>580</v>
      </c>
      <c r="C861">
        <v>580091</v>
      </c>
      <c r="D861">
        <v>1</v>
      </c>
      <c r="E861">
        <v>0</v>
      </c>
      <c r="F861">
        <v>0</v>
      </c>
      <c r="G861">
        <v>0</v>
      </c>
      <c r="H861">
        <v>0</v>
      </c>
      <c r="I861" t="s">
        <v>96</v>
      </c>
      <c r="J861">
        <v>580350</v>
      </c>
      <c r="K861" t="s">
        <v>330</v>
      </c>
      <c r="L861">
        <v>581186</v>
      </c>
      <c r="M861" t="s">
        <v>331</v>
      </c>
      <c r="N861">
        <v>580350</v>
      </c>
      <c r="O861" t="s">
        <v>330</v>
      </c>
      <c r="P861">
        <v>581186</v>
      </c>
      <c r="Q861" t="s">
        <v>331</v>
      </c>
      <c r="R861" s="9">
        <v>138033.07607863451</v>
      </c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15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>
        <f t="shared" si="26"/>
        <v>138033.07607863451</v>
      </c>
      <c r="BM861" s="9">
        <f t="shared" si="27"/>
        <v>138000</v>
      </c>
    </row>
    <row r="862" spans="1:65" x14ac:dyDescent="0.3">
      <c r="A862" t="s">
        <v>1267</v>
      </c>
      <c r="B862" s="9">
        <v>558</v>
      </c>
      <c r="C862">
        <v>564745</v>
      </c>
      <c r="D862">
        <v>1</v>
      </c>
      <c r="E862">
        <v>0</v>
      </c>
      <c r="F862">
        <v>0</v>
      </c>
      <c r="G862">
        <v>0</v>
      </c>
      <c r="H862">
        <v>0</v>
      </c>
      <c r="I862" t="s">
        <v>131</v>
      </c>
      <c r="J862">
        <v>565555</v>
      </c>
      <c r="K862" t="s">
        <v>253</v>
      </c>
      <c r="L862">
        <v>565555</v>
      </c>
      <c r="M862" t="s">
        <v>253</v>
      </c>
      <c r="N862">
        <v>565555</v>
      </c>
      <c r="O862" t="s">
        <v>253</v>
      </c>
      <c r="P862">
        <v>565555</v>
      </c>
      <c r="Q862" t="s">
        <v>253</v>
      </c>
      <c r="R862" s="9">
        <v>132866.00796670589</v>
      </c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15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>
        <f t="shared" si="26"/>
        <v>132866.00796670589</v>
      </c>
      <c r="BM862" s="9">
        <f t="shared" si="27"/>
        <v>132900</v>
      </c>
    </row>
    <row r="863" spans="1:65" x14ac:dyDescent="0.3">
      <c r="A863" t="s">
        <v>1268</v>
      </c>
      <c r="B863" s="9">
        <v>404</v>
      </c>
      <c r="C863">
        <v>593931</v>
      </c>
      <c r="D863">
        <v>1</v>
      </c>
      <c r="E863">
        <v>0</v>
      </c>
      <c r="F863">
        <v>0</v>
      </c>
      <c r="G863">
        <v>0</v>
      </c>
      <c r="H863">
        <v>0</v>
      </c>
      <c r="I863" t="s">
        <v>81</v>
      </c>
      <c r="J863">
        <v>594482</v>
      </c>
      <c r="K863" t="s">
        <v>526</v>
      </c>
      <c r="L863">
        <v>594482</v>
      </c>
      <c r="M863" t="s">
        <v>526</v>
      </c>
      <c r="N863">
        <v>594482</v>
      </c>
      <c r="O863" t="s">
        <v>526</v>
      </c>
      <c r="P863">
        <v>594482</v>
      </c>
      <c r="Q863" t="s">
        <v>526</v>
      </c>
      <c r="R863" s="9">
        <v>96578.328084377848</v>
      </c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15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>
        <f t="shared" si="26"/>
        <v>96578.328084377848</v>
      </c>
      <c r="BM863" s="9">
        <f t="shared" si="27"/>
        <v>96600</v>
      </c>
    </row>
    <row r="864" spans="1:65" x14ac:dyDescent="0.3">
      <c r="A864" s="5" t="s">
        <v>576</v>
      </c>
      <c r="B864" s="9">
        <v>8870</v>
      </c>
      <c r="C864">
        <v>540111</v>
      </c>
      <c r="D864">
        <v>1</v>
      </c>
      <c r="E864">
        <v>1</v>
      </c>
      <c r="F864">
        <v>1</v>
      </c>
      <c r="G864">
        <v>1</v>
      </c>
      <c r="H864">
        <v>1</v>
      </c>
      <c r="I864" t="s">
        <v>86</v>
      </c>
      <c r="J864">
        <v>540111</v>
      </c>
      <c r="K864" t="s">
        <v>576</v>
      </c>
      <c r="L864">
        <v>540111</v>
      </c>
      <c r="M864" t="s">
        <v>576</v>
      </c>
      <c r="N864">
        <v>540111</v>
      </c>
      <c r="O864" t="s">
        <v>576</v>
      </c>
      <c r="P864">
        <v>540111</v>
      </c>
      <c r="Q864" t="s">
        <v>576</v>
      </c>
      <c r="R864" s="9">
        <v>415003.09243825421</v>
      </c>
      <c r="S864" s="9">
        <f>SUMIFS($B:$B,$J:$J,$C864)</f>
        <v>15771</v>
      </c>
      <c r="T864" s="9">
        <v>360066.36941758462</v>
      </c>
      <c r="U864" s="9">
        <v>0</v>
      </c>
      <c r="V864" s="9">
        <f>U864*768</f>
        <v>0</v>
      </c>
      <c r="W864" s="9">
        <v>96</v>
      </c>
      <c r="X864" s="9">
        <f>W864*3072</f>
        <v>294912</v>
      </c>
      <c r="Y864" s="9">
        <v>251</v>
      </c>
      <c r="Z864" s="9">
        <f>Y864*1024</f>
        <v>257024</v>
      </c>
      <c r="AA864" s="9">
        <v>59</v>
      </c>
      <c r="AB864" s="9">
        <f>AA864*256</f>
        <v>15104</v>
      </c>
      <c r="AC864" s="9">
        <f>SUMIFS($B:$B,$L:$L,$C864)</f>
        <v>16940</v>
      </c>
      <c r="AD864" s="9">
        <v>1104601.638975559</v>
      </c>
      <c r="AE864" s="9">
        <f>SUMIFS($B:$B,$P:$P,$C864)</f>
        <v>24250</v>
      </c>
      <c r="AF864" s="9">
        <v>1499993.7550230301</v>
      </c>
      <c r="AG864" s="9">
        <f>SUMIFS($B:$B,$N:$N,$C864)</f>
        <v>24250</v>
      </c>
      <c r="AH864" s="9">
        <v>4251337.1347824372</v>
      </c>
      <c r="AI864" s="9">
        <f>SUMIFS($B:$B,$P:$P,$C864)</f>
        <v>24250</v>
      </c>
      <c r="AJ864" s="9">
        <v>14425557.459336391</v>
      </c>
      <c r="AK864" s="9"/>
      <c r="AL864" s="9">
        <v>4504</v>
      </c>
      <c r="AM864" s="9">
        <f>AL864*141</f>
        <v>635064</v>
      </c>
      <c r="AN864" s="9"/>
      <c r="AO864" s="9"/>
      <c r="AP864" s="9"/>
      <c r="AQ864" s="15"/>
      <c r="AR864" s="9">
        <v>9</v>
      </c>
      <c r="AS864" s="9">
        <f>AR864*30500</f>
        <v>274500</v>
      </c>
      <c r="AT864" s="9">
        <v>423</v>
      </c>
      <c r="AU864" s="9">
        <f>AT864*2742</f>
        <v>1159866</v>
      </c>
      <c r="AV864" s="9">
        <v>0</v>
      </c>
      <c r="AW864" s="9">
        <f>AV864*914</f>
        <v>0</v>
      </c>
      <c r="AX864" s="9">
        <v>1673</v>
      </c>
      <c r="AY864" s="9">
        <f>AX864*141</f>
        <v>235893</v>
      </c>
      <c r="AZ864" s="9">
        <v>1143</v>
      </c>
      <c r="BA864" s="9">
        <f>AZ864*343</f>
        <v>392049</v>
      </c>
      <c r="BB864" s="9">
        <v>341</v>
      </c>
      <c r="BC864" s="9">
        <f>BB864*109</f>
        <v>37169</v>
      </c>
      <c r="BD864" s="9">
        <v>12</v>
      </c>
      <c r="BE864" s="9">
        <f>BD864*82</f>
        <v>984</v>
      </c>
      <c r="BF864" s="9">
        <v>396</v>
      </c>
      <c r="BG864" s="9">
        <f>BF864*328</f>
        <v>129888</v>
      </c>
      <c r="BH864" s="9">
        <v>11</v>
      </c>
      <c r="BI864" s="9">
        <f>BH864*410</f>
        <v>4510</v>
      </c>
      <c r="BJ864" s="9">
        <v>0</v>
      </c>
      <c r="BK864" s="9">
        <f>BJ864*219</f>
        <v>0</v>
      </c>
      <c r="BL864" s="9">
        <f t="shared" si="26"/>
        <v>25493522.449973255</v>
      </c>
      <c r="BM864" s="9">
        <f t="shared" si="27"/>
        <v>25493500</v>
      </c>
    </row>
    <row r="865" spans="1:65" x14ac:dyDescent="0.3">
      <c r="A865" t="s">
        <v>1269</v>
      </c>
      <c r="B865" s="9">
        <v>1357</v>
      </c>
      <c r="C865">
        <v>559776</v>
      </c>
      <c r="D865">
        <v>1</v>
      </c>
      <c r="E865">
        <v>0</v>
      </c>
      <c r="F865">
        <v>0</v>
      </c>
      <c r="G865">
        <v>0</v>
      </c>
      <c r="H865">
        <v>0</v>
      </c>
      <c r="I865" t="s">
        <v>151</v>
      </c>
      <c r="J865">
        <v>559717</v>
      </c>
      <c r="K865" t="s">
        <v>346</v>
      </c>
      <c r="L865">
        <v>559717</v>
      </c>
      <c r="M865" t="s">
        <v>346</v>
      </c>
      <c r="N865">
        <v>559717</v>
      </c>
      <c r="O865" t="s">
        <v>346</v>
      </c>
      <c r="P865">
        <v>559717</v>
      </c>
      <c r="Q865" t="s">
        <v>346</v>
      </c>
      <c r="R865" s="9">
        <v>318398.67074942339</v>
      </c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15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>
        <f t="shared" si="26"/>
        <v>318398.67074942339</v>
      </c>
      <c r="BM865" s="9">
        <f t="shared" si="27"/>
        <v>318400</v>
      </c>
    </row>
    <row r="866" spans="1:65" x14ac:dyDescent="0.3">
      <c r="A866" t="s">
        <v>1270</v>
      </c>
      <c r="B866" s="9">
        <v>2272</v>
      </c>
      <c r="C866">
        <v>546941</v>
      </c>
      <c r="D866">
        <v>1</v>
      </c>
      <c r="E866">
        <v>0</v>
      </c>
      <c r="F866">
        <v>0</v>
      </c>
      <c r="G866">
        <v>0</v>
      </c>
      <c r="H866">
        <v>0</v>
      </c>
      <c r="I866" t="s">
        <v>81</v>
      </c>
      <c r="J866">
        <v>593711</v>
      </c>
      <c r="K866" t="s">
        <v>185</v>
      </c>
      <c r="L866">
        <v>593711</v>
      </c>
      <c r="M866" t="s">
        <v>185</v>
      </c>
      <c r="N866">
        <v>593711</v>
      </c>
      <c r="O866" t="s">
        <v>185</v>
      </c>
      <c r="P866">
        <v>593711</v>
      </c>
      <c r="Q866" t="s">
        <v>185</v>
      </c>
      <c r="R866" s="9">
        <v>526786.52395304642</v>
      </c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15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>
        <f t="shared" si="26"/>
        <v>526786.52395304642</v>
      </c>
      <c r="BM866" s="9">
        <f t="shared" si="27"/>
        <v>526800</v>
      </c>
    </row>
    <row r="867" spans="1:65" x14ac:dyDescent="0.3">
      <c r="A867" t="s">
        <v>1270</v>
      </c>
      <c r="B867" s="9">
        <v>257</v>
      </c>
      <c r="C867">
        <v>537101</v>
      </c>
      <c r="D867">
        <v>1</v>
      </c>
      <c r="E867">
        <v>0</v>
      </c>
      <c r="F867">
        <v>0</v>
      </c>
      <c r="G867">
        <v>0</v>
      </c>
      <c r="H867">
        <v>0</v>
      </c>
      <c r="I867" t="s">
        <v>86</v>
      </c>
      <c r="J867">
        <v>537772</v>
      </c>
      <c r="K867" t="s">
        <v>1271</v>
      </c>
      <c r="L867">
        <v>537489</v>
      </c>
      <c r="M867" t="s">
        <v>323</v>
      </c>
      <c r="N867">
        <v>537489</v>
      </c>
      <c r="O867" t="s">
        <v>323</v>
      </c>
      <c r="P867">
        <v>537683</v>
      </c>
      <c r="Q867" t="s">
        <v>324</v>
      </c>
      <c r="R867" s="9">
        <v>71941.662785630979</v>
      </c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15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>
        <f t="shared" si="26"/>
        <v>71941.662785630979</v>
      </c>
      <c r="BM867" s="9">
        <f t="shared" si="27"/>
        <v>71900</v>
      </c>
    </row>
    <row r="868" spans="1:65" x14ac:dyDescent="0.3">
      <c r="A868" t="s">
        <v>1270</v>
      </c>
      <c r="B868" s="9">
        <v>139</v>
      </c>
      <c r="C868">
        <v>536199</v>
      </c>
      <c r="D868">
        <v>1</v>
      </c>
      <c r="E868">
        <v>0</v>
      </c>
      <c r="F868">
        <v>0</v>
      </c>
      <c r="G868">
        <v>0</v>
      </c>
      <c r="H868">
        <v>0</v>
      </c>
      <c r="I868" t="s">
        <v>83</v>
      </c>
      <c r="J868">
        <v>545201</v>
      </c>
      <c r="K868" t="s">
        <v>230</v>
      </c>
      <c r="L868">
        <v>545201</v>
      </c>
      <c r="M868" t="s">
        <v>230</v>
      </c>
      <c r="N868">
        <v>545201</v>
      </c>
      <c r="O868" t="s">
        <v>230</v>
      </c>
      <c r="P868">
        <v>545201</v>
      </c>
      <c r="Q868" t="s">
        <v>230</v>
      </c>
      <c r="R868" s="9">
        <v>71941.662785630979</v>
      </c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15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>
        <f t="shared" si="26"/>
        <v>71941.662785630979</v>
      </c>
      <c r="BM868" s="9">
        <f t="shared" si="27"/>
        <v>71900</v>
      </c>
    </row>
    <row r="869" spans="1:65" x14ac:dyDescent="0.3">
      <c r="A869" t="s">
        <v>1272</v>
      </c>
      <c r="B869" s="9">
        <v>298</v>
      </c>
      <c r="C869">
        <v>571989</v>
      </c>
      <c r="D869">
        <v>1</v>
      </c>
      <c r="E869">
        <v>0</v>
      </c>
      <c r="F869">
        <v>0</v>
      </c>
      <c r="G869">
        <v>0</v>
      </c>
      <c r="H869">
        <v>0</v>
      </c>
      <c r="I869" t="s">
        <v>86</v>
      </c>
      <c r="J869">
        <v>535702</v>
      </c>
      <c r="K869" t="s">
        <v>1273</v>
      </c>
      <c r="L869">
        <v>535702</v>
      </c>
      <c r="M869" t="s">
        <v>1273</v>
      </c>
      <c r="N869">
        <v>535419</v>
      </c>
      <c r="O869" t="s">
        <v>170</v>
      </c>
      <c r="P869">
        <v>535419</v>
      </c>
      <c r="Q869" t="s">
        <v>170</v>
      </c>
      <c r="R869" s="9">
        <v>71941.662785630979</v>
      </c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15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>
        <f t="shared" si="26"/>
        <v>71941.662785630979</v>
      </c>
      <c r="BM869" s="9">
        <f t="shared" si="27"/>
        <v>71900</v>
      </c>
    </row>
    <row r="870" spans="1:65" x14ac:dyDescent="0.3">
      <c r="A870" t="s">
        <v>1274</v>
      </c>
      <c r="B870" s="9">
        <v>439</v>
      </c>
      <c r="C870">
        <v>569976</v>
      </c>
      <c r="D870">
        <v>1</v>
      </c>
      <c r="E870">
        <v>0</v>
      </c>
      <c r="F870">
        <v>0</v>
      </c>
      <c r="G870">
        <v>0</v>
      </c>
      <c r="H870">
        <v>0</v>
      </c>
      <c r="I870" t="s">
        <v>90</v>
      </c>
      <c r="J870">
        <v>571091</v>
      </c>
      <c r="K870" t="s">
        <v>1127</v>
      </c>
      <c r="L870">
        <v>569810</v>
      </c>
      <c r="M870" t="s">
        <v>284</v>
      </c>
      <c r="N870">
        <v>569810</v>
      </c>
      <c r="O870" t="s">
        <v>284</v>
      </c>
      <c r="P870">
        <v>569810</v>
      </c>
      <c r="Q870" t="s">
        <v>284</v>
      </c>
      <c r="R870" s="9">
        <v>104844.6355992231</v>
      </c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15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>
        <f t="shared" si="26"/>
        <v>104844.6355992231</v>
      </c>
      <c r="BM870" s="9">
        <f t="shared" si="27"/>
        <v>104800</v>
      </c>
    </row>
    <row r="871" spans="1:65" x14ac:dyDescent="0.3">
      <c r="A871" t="s">
        <v>1275</v>
      </c>
      <c r="B871" s="9">
        <v>458</v>
      </c>
      <c r="C871">
        <v>564753</v>
      </c>
      <c r="D871">
        <v>1</v>
      </c>
      <c r="E871">
        <v>0</v>
      </c>
      <c r="F871">
        <v>0</v>
      </c>
      <c r="G871">
        <v>0</v>
      </c>
      <c r="H871">
        <v>0</v>
      </c>
      <c r="I871" t="s">
        <v>131</v>
      </c>
      <c r="J871">
        <v>565555</v>
      </c>
      <c r="K871" t="s">
        <v>253</v>
      </c>
      <c r="L871">
        <v>565555</v>
      </c>
      <c r="M871" t="s">
        <v>253</v>
      </c>
      <c r="N871">
        <v>565555</v>
      </c>
      <c r="O871" t="s">
        <v>253</v>
      </c>
      <c r="P871">
        <v>565555</v>
      </c>
      <c r="Q871" t="s">
        <v>253</v>
      </c>
      <c r="R871" s="9">
        <v>109327.17196468011</v>
      </c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15"/>
      <c r="AR871" s="9">
        <v>1</v>
      </c>
      <c r="AS871" s="9">
        <f>AR871*30500</f>
        <v>30500</v>
      </c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>
        <f t="shared" si="26"/>
        <v>139827.17196468011</v>
      </c>
      <c r="BM871" s="9">
        <f t="shared" si="27"/>
        <v>139800</v>
      </c>
    </row>
    <row r="872" spans="1:65" x14ac:dyDescent="0.3">
      <c r="A872" s="17" t="s">
        <v>354</v>
      </c>
      <c r="B872" s="9">
        <v>5115</v>
      </c>
      <c r="C872">
        <v>561495</v>
      </c>
      <c r="D872">
        <v>1</v>
      </c>
      <c r="E872">
        <v>1</v>
      </c>
      <c r="F872">
        <v>1</v>
      </c>
      <c r="G872">
        <v>1</v>
      </c>
      <c r="H872">
        <v>0</v>
      </c>
      <c r="I872" t="s">
        <v>104</v>
      </c>
      <c r="J872">
        <v>561495</v>
      </c>
      <c r="K872" t="s">
        <v>354</v>
      </c>
      <c r="L872">
        <v>561495</v>
      </c>
      <c r="M872" t="s">
        <v>354</v>
      </c>
      <c r="N872">
        <v>561495</v>
      </c>
      <c r="O872" t="s">
        <v>354</v>
      </c>
      <c r="P872">
        <v>561380</v>
      </c>
      <c r="Q872" t="s">
        <v>355</v>
      </c>
      <c r="R872" s="9">
        <v>1155861.224564153</v>
      </c>
      <c r="S872" s="9">
        <f>SUMIFS($B:$B,$J:$J,$C872)</f>
        <v>6433</v>
      </c>
      <c r="T872" s="9">
        <v>348904.03785667988</v>
      </c>
      <c r="U872" s="9">
        <v>0</v>
      </c>
      <c r="V872" s="9">
        <f>U872*768</f>
        <v>0</v>
      </c>
      <c r="W872" s="9">
        <v>37</v>
      </c>
      <c r="X872" s="9">
        <f>W872*3072</f>
        <v>113664</v>
      </c>
      <c r="Y872" s="9">
        <v>35</v>
      </c>
      <c r="Z872" s="9">
        <f>Y872*1024</f>
        <v>35840</v>
      </c>
      <c r="AA872" s="9">
        <v>21</v>
      </c>
      <c r="AB872" s="9">
        <f>AA872*256</f>
        <v>5376</v>
      </c>
      <c r="AC872" s="9">
        <f>SUMIFS($B:$B,$L:$L,$C872)</f>
        <v>6433</v>
      </c>
      <c r="AD872" s="9">
        <v>801914.14025884168</v>
      </c>
      <c r="AE872" s="9"/>
      <c r="AF872" s="9"/>
      <c r="AG872" s="9">
        <f>SUMIFS($B:$B,$N:$N,$C872)</f>
        <v>8879</v>
      </c>
      <c r="AH872" s="9">
        <v>999322.4747457318</v>
      </c>
      <c r="AI872" s="9"/>
      <c r="AJ872" s="9"/>
      <c r="AK872" s="9"/>
      <c r="AL872" s="9"/>
      <c r="AM872" s="9"/>
      <c r="AN872" s="9"/>
      <c r="AO872" s="9"/>
      <c r="AP872" s="9"/>
      <c r="AQ872" s="15"/>
      <c r="AR872" s="9">
        <v>4</v>
      </c>
      <c r="AS872" s="9">
        <f>AR872*30500</f>
        <v>122000</v>
      </c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>
        <f t="shared" si="26"/>
        <v>3582881.8774254061</v>
      </c>
      <c r="BM872" s="9">
        <f t="shared" si="27"/>
        <v>3582900</v>
      </c>
    </row>
    <row r="873" spans="1:65" x14ac:dyDescent="0.3">
      <c r="A873" t="s">
        <v>354</v>
      </c>
      <c r="B873" s="9">
        <v>1736</v>
      </c>
      <c r="C873">
        <v>532223</v>
      </c>
      <c r="D873">
        <v>1</v>
      </c>
      <c r="E873">
        <v>0</v>
      </c>
      <c r="F873">
        <v>0</v>
      </c>
      <c r="G873">
        <v>0</v>
      </c>
      <c r="H873">
        <v>0</v>
      </c>
      <c r="I873" t="s">
        <v>86</v>
      </c>
      <c r="J873">
        <v>532452</v>
      </c>
      <c r="K873" t="s">
        <v>280</v>
      </c>
      <c r="L873">
        <v>532053</v>
      </c>
      <c r="M873" t="s">
        <v>281</v>
      </c>
      <c r="N873">
        <v>532053</v>
      </c>
      <c r="O873" t="s">
        <v>281</v>
      </c>
      <c r="P873">
        <v>532053</v>
      </c>
      <c r="Q873" t="s">
        <v>281</v>
      </c>
      <c r="R873" s="9">
        <v>405163.76278512762</v>
      </c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15"/>
      <c r="AR873" s="9">
        <v>1</v>
      </c>
      <c r="AS873" s="9">
        <f>AR873*30500</f>
        <v>30500</v>
      </c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>
        <f t="shared" si="26"/>
        <v>435663.76278512762</v>
      </c>
      <c r="BM873" s="9">
        <f t="shared" si="27"/>
        <v>435700</v>
      </c>
    </row>
    <row r="874" spans="1:65" x14ac:dyDescent="0.3">
      <c r="A874" t="s">
        <v>1276</v>
      </c>
      <c r="B874" s="9">
        <v>284</v>
      </c>
      <c r="C874">
        <v>553646</v>
      </c>
      <c r="D874">
        <v>1</v>
      </c>
      <c r="E874">
        <v>0</v>
      </c>
      <c r="F874">
        <v>0</v>
      </c>
      <c r="G874">
        <v>0</v>
      </c>
      <c r="H874">
        <v>0</v>
      </c>
      <c r="I874" t="s">
        <v>131</v>
      </c>
      <c r="J874">
        <v>564621</v>
      </c>
      <c r="K874" t="s">
        <v>723</v>
      </c>
      <c r="L874">
        <v>564567</v>
      </c>
      <c r="M874" t="s">
        <v>523</v>
      </c>
      <c r="N874">
        <v>564567</v>
      </c>
      <c r="O874" t="s">
        <v>523</v>
      </c>
      <c r="P874">
        <v>564567</v>
      </c>
      <c r="Q874" t="s">
        <v>523</v>
      </c>
      <c r="R874" s="9">
        <v>71941.662785630979</v>
      </c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15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>
        <f t="shared" si="26"/>
        <v>71941.662785630979</v>
      </c>
      <c r="BM874" s="9">
        <f t="shared" si="27"/>
        <v>71900</v>
      </c>
    </row>
    <row r="875" spans="1:65" x14ac:dyDescent="0.3">
      <c r="A875" t="s">
        <v>286</v>
      </c>
      <c r="B875" s="9">
        <v>434</v>
      </c>
      <c r="C875">
        <v>574902</v>
      </c>
      <c r="D875">
        <v>1</v>
      </c>
      <c r="E875">
        <v>0</v>
      </c>
      <c r="F875">
        <v>0</v>
      </c>
      <c r="G875">
        <v>0</v>
      </c>
      <c r="H875">
        <v>0</v>
      </c>
      <c r="I875" t="s">
        <v>96</v>
      </c>
      <c r="J875">
        <v>574767</v>
      </c>
      <c r="K875" t="s">
        <v>853</v>
      </c>
      <c r="L875">
        <v>574767</v>
      </c>
      <c r="M875" t="s">
        <v>853</v>
      </c>
      <c r="N875">
        <v>574767</v>
      </c>
      <c r="O875" t="s">
        <v>853</v>
      </c>
      <c r="P875">
        <v>555134</v>
      </c>
      <c r="Q875" t="s">
        <v>187</v>
      </c>
      <c r="R875" s="9">
        <v>103664.45610706561</v>
      </c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15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>
        <f t="shared" si="26"/>
        <v>103664.45610706561</v>
      </c>
      <c r="BM875" s="9">
        <f t="shared" si="27"/>
        <v>103700</v>
      </c>
    </row>
    <row r="876" spans="1:65" x14ac:dyDescent="0.3">
      <c r="A876" t="s">
        <v>286</v>
      </c>
      <c r="B876" s="9">
        <v>736</v>
      </c>
      <c r="C876">
        <v>574015</v>
      </c>
      <c r="D876">
        <v>1</v>
      </c>
      <c r="E876">
        <v>0</v>
      </c>
      <c r="F876">
        <v>0</v>
      </c>
      <c r="G876">
        <v>0</v>
      </c>
      <c r="H876">
        <v>0</v>
      </c>
      <c r="I876" t="s">
        <v>90</v>
      </c>
      <c r="J876">
        <v>574121</v>
      </c>
      <c r="K876" t="s">
        <v>1277</v>
      </c>
      <c r="L876">
        <v>574121</v>
      </c>
      <c r="M876" t="s">
        <v>1277</v>
      </c>
      <c r="N876">
        <v>574121</v>
      </c>
      <c r="O876" t="s">
        <v>1277</v>
      </c>
      <c r="P876">
        <v>574121</v>
      </c>
      <c r="Q876" t="s">
        <v>1277</v>
      </c>
      <c r="R876" s="9">
        <v>174563.28677213329</v>
      </c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15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>
        <f t="shared" si="26"/>
        <v>174563.28677213329</v>
      </c>
      <c r="BM876" s="9">
        <f t="shared" si="27"/>
        <v>174600</v>
      </c>
    </row>
    <row r="877" spans="1:65" x14ac:dyDescent="0.3">
      <c r="A877" t="s">
        <v>286</v>
      </c>
      <c r="B877" s="9">
        <v>290</v>
      </c>
      <c r="C877">
        <v>558788</v>
      </c>
      <c r="D877">
        <v>1</v>
      </c>
      <c r="E877">
        <v>0</v>
      </c>
      <c r="F877">
        <v>0</v>
      </c>
      <c r="G877">
        <v>0</v>
      </c>
      <c r="H877">
        <v>0</v>
      </c>
      <c r="I877" t="s">
        <v>151</v>
      </c>
      <c r="J877">
        <v>559521</v>
      </c>
      <c r="K877" t="s">
        <v>802</v>
      </c>
      <c r="L877">
        <v>559521</v>
      </c>
      <c r="M877" t="s">
        <v>802</v>
      </c>
      <c r="N877">
        <v>559521</v>
      </c>
      <c r="O877" t="s">
        <v>802</v>
      </c>
      <c r="P877">
        <v>559300</v>
      </c>
      <c r="Q877" t="s">
        <v>223</v>
      </c>
      <c r="R877" s="9">
        <v>71941.662785630979</v>
      </c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15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>
        <f t="shared" si="26"/>
        <v>71941.662785630979</v>
      </c>
      <c r="BM877" s="9">
        <f t="shared" si="27"/>
        <v>71900</v>
      </c>
    </row>
    <row r="878" spans="1:65" x14ac:dyDescent="0.3">
      <c r="A878" t="s">
        <v>286</v>
      </c>
      <c r="B878" s="9">
        <v>979</v>
      </c>
      <c r="C878">
        <v>556106</v>
      </c>
      <c r="D878">
        <v>1</v>
      </c>
      <c r="E878">
        <v>0</v>
      </c>
      <c r="F878">
        <v>0</v>
      </c>
      <c r="G878">
        <v>0</v>
      </c>
      <c r="H878">
        <v>0</v>
      </c>
      <c r="I878" t="s">
        <v>151</v>
      </c>
      <c r="J878">
        <v>555771</v>
      </c>
      <c r="K878" t="s">
        <v>247</v>
      </c>
      <c r="L878">
        <v>555771</v>
      </c>
      <c r="M878" t="s">
        <v>247</v>
      </c>
      <c r="N878">
        <v>555771</v>
      </c>
      <c r="O878" t="s">
        <v>247</v>
      </c>
      <c r="P878">
        <v>555771</v>
      </c>
      <c r="Q878" t="s">
        <v>247</v>
      </c>
      <c r="R878" s="9">
        <v>231123.85677908259</v>
      </c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15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>
        <f t="shared" si="26"/>
        <v>231123.85677908259</v>
      </c>
      <c r="BM878" s="9">
        <f t="shared" si="27"/>
        <v>231100</v>
      </c>
    </row>
    <row r="879" spans="1:65" x14ac:dyDescent="0.3">
      <c r="A879" t="s">
        <v>286</v>
      </c>
      <c r="B879" s="9">
        <v>297</v>
      </c>
      <c r="C879">
        <v>513130</v>
      </c>
      <c r="D879">
        <v>1</v>
      </c>
      <c r="E879">
        <v>0</v>
      </c>
      <c r="F879">
        <v>0</v>
      </c>
      <c r="G879">
        <v>0</v>
      </c>
      <c r="H879">
        <v>0</v>
      </c>
      <c r="I879" t="s">
        <v>86</v>
      </c>
      <c r="J879">
        <v>532053</v>
      </c>
      <c r="K879" t="s">
        <v>281</v>
      </c>
      <c r="L879">
        <v>532053</v>
      </c>
      <c r="M879" t="s">
        <v>281</v>
      </c>
      <c r="N879">
        <v>532053</v>
      </c>
      <c r="O879" t="s">
        <v>281</v>
      </c>
      <c r="P879">
        <v>532053</v>
      </c>
      <c r="Q879" t="s">
        <v>281</v>
      </c>
      <c r="R879" s="9">
        <v>71941.662785630979</v>
      </c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15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>
        <f t="shared" si="26"/>
        <v>71941.662785630979</v>
      </c>
      <c r="BM879" s="9">
        <f t="shared" si="27"/>
        <v>71900</v>
      </c>
    </row>
    <row r="880" spans="1:65" x14ac:dyDescent="0.3">
      <c r="A880" s="3" t="s">
        <v>286</v>
      </c>
      <c r="B880" s="9">
        <v>2961</v>
      </c>
      <c r="C880">
        <v>501646</v>
      </c>
      <c r="D880">
        <v>1</v>
      </c>
      <c r="E880">
        <v>1</v>
      </c>
      <c r="F880">
        <v>1</v>
      </c>
      <c r="G880">
        <v>0</v>
      </c>
      <c r="H880">
        <v>0</v>
      </c>
      <c r="I880" t="s">
        <v>111</v>
      </c>
      <c r="J880">
        <v>501646</v>
      </c>
      <c r="K880" t="s">
        <v>286</v>
      </c>
      <c r="L880">
        <v>501646</v>
      </c>
      <c r="M880" t="s">
        <v>286</v>
      </c>
      <c r="N880">
        <v>500496</v>
      </c>
      <c r="O880" t="s">
        <v>287</v>
      </c>
      <c r="P880">
        <v>500496</v>
      </c>
      <c r="Q880" t="s">
        <v>287</v>
      </c>
      <c r="R880" s="9">
        <v>681515.80627098377</v>
      </c>
      <c r="S880" s="9">
        <f>SUMIFS($B:$B,$J:$J,$C880)</f>
        <v>5916</v>
      </c>
      <c r="T880" s="9">
        <v>320965.97990222252</v>
      </c>
      <c r="U880" s="9">
        <v>0</v>
      </c>
      <c r="V880" s="9">
        <f>U880*768</f>
        <v>0</v>
      </c>
      <c r="W880" s="9">
        <v>48</v>
      </c>
      <c r="X880" s="9">
        <f>W880*3072</f>
        <v>147456</v>
      </c>
      <c r="Y880" s="9">
        <v>14</v>
      </c>
      <c r="Z880" s="9">
        <f>Y880*1024</f>
        <v>14336</v>
      </c>
      <c r="AA880" s="9">
        <v>8</v>
      </c>
      <c r="AB880" s="9">
        <f>AA880*256</f>
        <v>2048</v>
      </c>
      <c r="AC880" s="9">
        <f>SUMIFS($B:$B,$L:$L,$C880)</f>
        <v>5916</v>
      </c>
      <c r="AD880" s="9">
        <v>738081.45097184402</v>
      </c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15"/>
      <c r="AR880" s="9">
        <v>1</v>
      </c>
      <c r="AS880" s="9">
        <f>AR880*30500</f>
        <v>30500</v>
      </c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>
        <f t="shared" si="26"/>
        <v>1934903.2371450504</v>
      </c>
      <c r="BM880" s="9">
        <f t="shared" si="27"/>
        <v>1934900</v>
      </c>
    </row>
    <row r="881" spans="1:65" x14ac:dyDescent="0.3">
      <c r="A881" t="s">
        <v>1278</v>
      </c>
      <c r="B881" s="9">
        <v>938</v>
      </c>
      <c r="C881">
        <v>539201</v>
      </c>
      <c r="D881">
        <v>1</v>
      </c>
      <c r="E881">
        <v>0</v>
      </c>
      <c r="F881">
        <v>0</v>
      </c>
      <c r="G881">
        <v>0</v>
      </c>
      <c r="H881">
        <v>0</v>
      </c>
      <c r="I881" t="s">
        <v>86</v>
      </c>
      <c r="J881">
        <v>534951</v>
      </c>
      <c r="K881" t="s">
        <v>1279</v>
      </c>
      <c r="L881">
        <v>534951</v>
      </c>
      <c r="M881" t="s">
        <v>1279</v>
      </c>
      <c r="N881">
        <v>534951</v>
      </c>
      <c r="O881" t="s">
        <v>1279</v>
      </c>
      <c r="P881">
        <v>534951</v>
      </c>
      <c r="Q881" t="s">
        <v>1279</v>
      </c>
      <c r="R881" s="9">
        <v>221607.65447253981</v>
      </c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15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>
        <f t="shared" si="26"/>
        <v>221607.65447253981</v>
      </c>
      <c r="BM881" s="9">
        <f t="shared" si="27"/>
        <v>221600</v>
      </c>
    </row>
    <row r="882" spans="1:65" x14ac:dyDescent="0.3">
      <c r="A882" t="s">
        <v>1280</v>
      </c>
      <c r="B882" s="9">
        <v>293</v>
      </c>
      <c r="C882">
        <v>539945</v>
      </c>
      <c r="D882">
        <v>1</v>
      </c>
      <c r="E882">
        <v>0</v>
      </c>
      <c r="F882">
        <v>0</v>
      </c>
      <c r="G882">
        <v>0</v>
      </c>
      <c r="H882">
        <v>0</v>
      </c>
      <c r="I882" t="s">
        <v>151</v>
      </c>
      <c r="J882">
        <v>558249</v>
      </c>
      <c r="K882" t="s">
        <v>550</v>
      </c>
      <c r="L882">
        <v>558249</v>
      </c>
      <c r="M882" t="s">
        <v>550</v>
      </c>
      <c r="N882">
        <v>558249</v>
      </c>
      <c r="O882" t="s">
        <v>550</v>
      </c>
      <c r="P882">
        <v>558249</v>
      </c>
      <c r="Q882" t="s">
        <v>550</v>
      </c>
      <c r="R882" s="9">
        <v>71941.662785630979</v>
      </c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15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>
        <f t="shared" si="26"/>
        <v>71941.662785630979</v>
      </c>
      <c r="BM882" s="9">
        <f t="shared" si="27"/>
        <v>71900</v>
      </c>
    </row>
    <row r="883" spans="1:65" x14ac:dyDescent="0.3">
      <c r="A883" t="s">
        <v>1281</v>
      </c>
      <c r="B883" s="9">
        <v>136</v>
      </c>
      <c r="C883">
        <v>593958</v>
      </c>
      <c r="D883">
        <v>1</v>
      </c>
      <c r="E883">
        <v>0</v>
      </c>
      <c r="F883">
        <v>0</v>
      </c>
      <c r="G883">
        <v>0</v>
      </c>
      <c r="H883">
        <v>0</v>
      </c>
      <c r="I883" t="s">
        <v>81</v>
      </c>
      <c r="J883">
        <v>594458</v>
      </c>
      <c r="K883" t="s">
        <v>1151</v>
      </c>
      <c r="L883">
        <v>594458</v>
      </c>
      <c r="M883" t="s">
        <v>1151</v>
      </c>
      <c r="N883">
        <v>594458</v>
      </c>
      <c r="O883" t="s">
        <v>1151</v>
      </c>
      <c r="P883">
        <v>594482</v>
      </c>
      <c r="Q883" t="s">
        <v>526</v>
      </c>
      <c r="R883" s="9">
        <v>71941.662785630979</v>
      </c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15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>
        <f t="shared" si="26"/>
        <v>71941.662785630979</v>
      </c>
      <c r="BM883" s="9">
        <f t="shared" si="27"/>
        <v>71900</v>
      </c>
    </row>
    <row r="884" spans="1:65" x14ac:dyDescent="0.3">
      <c r="A884" t="s">
        <v>1282</v>
      </c>
      <c r="B884" s="9">
        <v>1929</v>
      </c>
      <c r="C884">
        <v>541800</v>
      </c>
      <c r="D884">
        <v>1</v>
      </c>
      <c r="E884">
        <v>0</v>
      </c>
      <c r="F884">
        <v>0</v>
      </c>
      <c r="G884">
        <v>0</v>
      </c>
      <c r="H884">
        <v>0</v>
      </c>
      <c r="I884" t="s">
        <v>135</v>
      </c>
      <c r="J884">
        <v>544841</v>
      </c>
      <c r="K884" t="s">
        <v>1283</v>
      </c>
      <c r="L884">
        <v>544841</v>
      </c>
      <c r="M884" t="s">
        <v>1283</v>
      </c>
      <c r="N884">
        <v>544841</v>
      </c>
      <c r="O884" t="s">
        <v>1283</v>
      </c>
      <c r="P884">
        <v>544841</v>
      </c>
      <c r="Q884" t="s">
        <v>1283</v>
      </c>
      <c r="R884" s="9">
        <v>449094.84914740408</v>
      </c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15"/>
      <c r="AR884" s="9">
        <v>1</v>
      </c>
      <c r="AS884" s="9">
        <f>AR884*30500</f>
        <v>30500</v>
      </c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>
        <f t="shared" si="26"/>
        <v>479594.84914740408</v>
      </c>
      <c r="BM884" s="9">
        <f t="shared" si="27"/>
        <v>479600</v>
      </c>
    </row>
    <row r="885" spans="1:65" x14ac:dyDescent="0.3">
      <c r="A885" s="12" t="s">
        <v>1284</v>
      </c>
      <c r="B885" s="9">
        <v>450</v>
      </c>
      <c r="C885" s="12">
        <v>558796</v>
      </c>
      <c r="D885" s="12">
        <v>1</v>
      </c>
      <c r="E885" s="12">
        <v>0</v>
      </c>
      <c r="F885" s="12">
        <v>0</v>
      </c>
      <c r="G885" s="12">
        <v>0</v>
      </c>
      <c r="H885" s="12">
        <v>0</v>
      </c>
      <c r="I885" s="12" t="s">
        <v>151</v>
      </c>
      <c r="J885" s="12">
        <v>559351</v>
      </c>
      <c r="K885" s="12" t="s">
        <v>1263</v>
      </c>
      <c r="L885" s="12">
        <v>559351</v>
      </c>
      <c r="M885" s="12" t="s">
        <v>1263</v>
      </c>
      <c r="N885" s="12">
        <v>559351</v>
      </c>
      <c r="O885" s="12" t="s">
        <v>1263</v>
      </c>
      <c r="P885" s="12">
        <v>559075</v>
      </c>
      <c r="Q885" s="12" t="s">
        <v>364</v>
      </c>
      <c r="R885" s="13">
        <v>107440.19968331361</v>
      </c>
      <c r="S885" s="9"/>
      <c r="T885" s="13"/>
      <c r="U885" s="9"/>
      <c r="V885" s="9"/>
      <c r="W885" s="9"/>
      <c r="X885" s="9"/>
      <c r="Y885" s="9"/>
      <c r="Z885" s="9"/>
      <c r="AA885" s="9"/>
      <c r="AB885" s="9"/>
      <c r="AC885" s="9"/>
      <c r="AD885" s="13"/>
      <c r="AE885" s="9"/>
      <c r="AF885" s="13"/>
      <c r="AG885" s="9"/>
      <c r="AH885" s="13"/>
      <c r="AI885" s="9"/>
      <c r="AJ885" s="13"/>
      <c r="AK885" s="13"/>
      <c r="AL885" s="13"/>
      <c r="AM885" s="9"/>
      <c r="AN885" s="13"/>
      <c r="AO885" s="9"/>
      <c r="AP885" s="9"/>
      <c r="AQ885" s="15"/>
      <c r="AR885" s="9">
        <v>1</v>
      </c>
      <c r="AS885" s="9">
        <f>AR885*30500</f>
        <v>30500</v>
      </c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>
        <f t="shared" si="26"/>
        <v>137940.19968331361</v>
      </c>
      <c r="BM885" s="13">
        <f t="shared" si="27"/>
        <v>137900</v>
      </c>
    </row>
    <row r="886" spans="1:65" x14ac:dyDescent="0.3">
      <c r="A886" s="3" t="s">
        <v>511</v>
      </c>
      <c r="B886" s="9">
        <v>3869</v>
      </c>
      <c r="C886">
        <v>506702</v>
      </c>
      <c r="D886">
        <v>1</v>
      </c>
      <c r="E886">
        <v>1</v>
      </c>
      <c r="F886">
        <v>1</v>
      </c>
      <c r="G886">
        <v>0</v>
      </c>
      <c r="H886">
        <v>0</v>
      </c>
      <c r="I886" t="s">
        <v>94</v>
      </c>
      <c r="J886">
        <v>506702</v>
      </c>
      <c r="K886" t="s">
        <v>511</v>
      </c>
      <c r="L886">
        <v>506702</v>
      </c>
      <c r="M886" t="s">
        <v>511</v>
      </c>
      <c r="N886">
        <v>507016</v>
      </c>
      <c r="O886" t="s">
        <v>264</v>
      </c>
      <c r="P886">
        <v>507016</v>
      </c>
      <c r="Q886" t="s">
        <v>264</v>
      </c>
      <c r="R886" s="9">
        <v>883052.53935572528</v>
      </c>
      <c r="S886" s="9">
        <f>SUMIFS($B:$B,$J:$J,$C886)</f>
        <v>6275</v>
      </c>
      <c r="T886" s="9">
        <v>340367.31906957331</v>
      </c>
      <c r="U886" s="9">
        <v>1</v>
      </c>
      <c r="V886" s="9">
        <f>U886*768</f>
        <v>768</v>
      </c>
      <c r="W886" s="9">
        <v>15</v>
      </c>
      <c r="X886" s="9">
        <f>W886*3072</f>
        <v>46080</v>
      </c>
      <c r="Y886" s="9">
        <v>15</v>
      </c>
      <c r="Z886" s="9">
        <f>Y886*1024</f>
        <v>15360</v>
      </c>
      <c r="AA886" s="9">
        <v>9</v>
      </c>
      <c r="AB886" s="9">
        <f>AA886*256</f>
        <v>2304</v>
      </c>
      <c r="AC886" s="9">
        <f>SUMIFS($B:$B,$L:$L,$C886)</f>
        <v>6275</v>
      </c>
      <c r="AD886" s="9">
        <v>782414.68834806187</v>
      </c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15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>
        <f t="shared" si="26"/>
        <v>2070346.5467733606</v>
      </c>
      <c r="BM886" s="9">
        <f t="shared" si="27"/>
        <v>2070300</v>
      </c>
    </row>
    <row r="887" spans="1:65" x14ac:dyDescent="0.3">
      <c r="A887" t="s">
        <v>1285</v>
      </c>
      <c r="B887" s="9">
        <v>1573</v>
      </c>
      <c r="C887">
        <v>534765</v>
      </c>
      <c r="D887">
        <v>1</v>
      </c>
      <c r="E887">
        <v>0</v>
      </c>
      <c r="F887">
        <v>0</v>
      </c>
      <c r="G887">
        <v>0</v>
      </c>
      <c r="H887">
        <v>0</v>
      </c>
      <c r="I887" t="s">
        <v>86</v>
      </c>
      <c r="J887">
        <v>534676</v>
      </c>
      <c r="K887" t="s">
        <v>874</v>
      </c>
      <c r="L887">
        <v>534676</v>
      </c>
      <c r="M887" t="s">
        <v>874</v>
      </c>
      <c r="N887">
        <v>534676</v>
      </c>
      <c r="O887" t="s">
        <v>874</v>
      </c>
      <c r="P887">
        <v>534676</v>
      </c>
      <c r="Q887" t="s">
        <v>874</v>
      </c>
      <c r="R887" s="9">
        <v>367931.78971958329</v>
      </c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15"/>
      <c r="AR887" s="9">
        <v>1</v>
      </c>
      <c r="AS887" s="9">
        <f>AR887*30500</f>
        <v>30500</v>
      </c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>
        <f t="shared" si="26"/>
        <v>398431.78971958329</v>
      </c>
      <c r="BM887" s="9">
        <f t="shared" si="27"/>
        <v>398400</v>
      </c>
    </row>
    <row r="888" spans="1:65" x14ac:dyDescent="0.3">
      <c r="A888" t="s">
        <v>1286</v>
      </c>
      <c r="B888" s="9">
        <v>282</v>
      </c>
      <c r="C888">
        <v>505030</v>
      </c>
      <c r="D888">
        <v>1</v>
      </c>
      <c r="E888">
        <v>0</v>
      </c>
      <c r="F888">
        <v>0</v>
      </c>
      <c r="G888">
        <v>0</v>
      </c>
      <c r="H888">
        <v>0</v>
      </c>
      <c r="I888" t="s">
        <v>96</v>
      </c>
      <c r="J888">
        <v>571164</v>
      </c>
      <c r="K888" t="s">
        <v>334</v>
      </c>
      <c r="L888">
        <v>571164</v>
      </c>
      <c r="M888" t="s">
        <v>334</v>
      </c>
      <c r="N888">
        <v>571164</v>
      </c>
      <c r="O888" t="s">
        <v>334</v>
      </c>
      <c r="P888">
        <v>571164</v>
      </c>
      <c r="Q888" t="s">
        <v>334</v>
      </c>
      <c r="R888" s="9">
        <v>71941.662785630979</v>
      </c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15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>
        <f t="shared" si="26"/>
        <v>71941.662785630979</v>
      </c>
      <c r="BM888" s="9">
        <f t="shared" si="27"/>
        <v>71900</v>
      </c>
    </row>
    <row r="889" spans="1:65" x14ac:dyDescent="0.3">
      <c r="A889" s="2" t="s">
        <v>1287</v>
      </c>
      <c r="B889" s="9">
        <v>3076</v>
      </c>
      <c r="C889">
        <v>586137</v>
      </c>
      <c r="D889">
        <v>1</v>
      </c>
      <c r="E889">
        <v>1</v>
      </c>
      <c r="F889">
        <v>0</v>
      </c>
      <c r="G889">
        <v>0</v>
      </c>
      <c r="H889">
        <v>0</v>
      </c>
      <c r="I889" t="s">
        <v>81</v>
      </c>
      <c r="J889">
        <v>586137</v>
      </c>
      <c r="K889" t="s">
        <v>1287</v>
      </c>
      <c r="L889">
        <v>586021</v>
      </c>
      <c r="M889" t="s">
        <v>987</v>
      </c>
      <c r="N889">
        <v>586021</v>
      </c>
      <c r="O889" t="s">
        <v>987</v>
      </c>
      <c r="P889">
        <v>586021</v>
      </c>
      <c r="Q889" t="s">
        <v>987</v>
      </c>
      <c r="R889" s="9">
        <v>707182.44690083468</v>
      </c>
      <c r="S889" s="9">
        <f>SUMIFS($B:$B,$J:$J,$C889)</f>
        <v>3076</v>
      </c>
      <c r="T889" s="9">
        <v>167232.4609113475</v>
      </c>
      <c r="U889" s="9">
        <v>0</v>
      </c>
      <c r="V889" s="9">
        <f>U889*768</f>
        <v>0</v>
      </c>
      <c r="W889" s="9">
        <v>7</v>
      </c>
      <c r="X889" s="9">
        <f>W889*3072</f>
        <v>21504</v>
      </c>
      <c r="Y889" s="9">
        <v>12</v>
      </c>
      <c r="Z889" s="9">
        <f>Y889*1024</f>
        <v>12288</v>
      </c>
      <c r="AA889" s="9">
        <v>4</v>
      </c>
      <c r="AB889" s="9">
        <f>AA889*256</f>
        <v>1024</v>
      </c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15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>
        <f t="shared" si="26"/>
        <v>909230.90781218221</v>
      </c>
      <c r="BM889" s="9">
        <f t="shared" si="27"/>
        <v>909200</v>
      </c>
    </row>
    <row r="890" spans="1:65" x14ac:dyDescent="0.3">
      <c r="A890" s="3" t="s">
        <v>1273</v>
      </c>
      <c r="B890" s="9">
        <v>3011</v>
      </c>
      <c r="C890">
        <v>535702</v>
      </c>
      <c r="D890">
        <v>1</v>
      </c>
      <c r="E890">
        <v>1</v>
      </c>
      <c r="F890">
        <v>1</v>
      </c>
      <c r="G890">
        <v>0</v>
      </c>
      <c r="H890">
        <v>0</v>
      </c>
      <c r="I890" t="s">
        <v>86</v>
      </c>
      <c r="J890">
        <v>535702</v>
      </c>
      <c r="K890" t="s">
        <v>1273</v>
      </c>
      <c r="L890">
        <v>535702</v>
      </c>
      <c r="M890" t="s">
        <v>1273</v>
      </c>
      <c r="N890">
        <v>535419</v>
      </c>
      <c r="O890" t="s">
        <v>170</v>
      </c>
      <c r="P890">
        <v>535419</v>
      </c>
      <c r="Q890" t="s">
        <v>170</v>
      </c>
      <c r="R890" s="9">
        <v>692680.52620306134</v>
      </c>
      <c r="S890" s="9">
        <f>SUMIFS($B:$B,$J:$J,$C890)</f>
        <v>4767</v>
      </c>
      <c r="T890" s="9">
        <v>258825.61868646659</v>
      </c>
      <c r="U890" s="9">
        <v>0</v>
      </c>
      <c r="V890" s="9">
        <f>U890*768</f>
        <v>0</v>
      </c>
      <c r="W890" s="9">
        <v>29</v>
      </c>
      <c r="X890" s="9">
        <f>W890*3072</f>
        <v>89088</v>
      </c>
      <c r="Y890" s="9">
        <v>30</v>
      </c>
      <c r="Z890" s="9">
        <f>Y890*1024</f>
        <v>30720</v>
      </c>
      <c r="AA890" s="9">
        <v>12</v>
      </c>
      <c r="AB890" s="9">
        <f>AA890*256</f>
        <v>3072</v>
      </c>
      <c r="AC890" s="9">
        <f>SUMIFS($B:$B,$L:$L,$C890)</f>
        <v>5123</v>
      </c>
      <c r="AD890" s="9">
        <v>640012.32173137937</v>
      </c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15"/>
      <c r="AR890" s="9">
        <v>3</v>
      </c>
      <c r="AS890" s="9">
        <f>AR890*30500</f>
        <v>91500</v>
      </c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>
        <f t="shared" si="26"/>
        <v>1805898.4666209072</v>
      </c>
      <c r="BM890" s="9">
        <f t="shared" si="27"/>
        <v>1805900</v>
      </c>
    </row>
    <row r="891" spans="1:65" x14ac:dyDescent="0.3">
      <c r="A891" t="s">
        <v>1288</v>
      </c>
      <c r="B891" s="9">
        <v>1031</v>
      </c>
      <c r="C891">
        <v>579122</v>
      </c>
      <c r="D891">
        <v>1</v>
      </c>
      <c r="E891">
        <v>0</v>
      </c>
      <c r="F891">
        <v>0</v>
      </c>
      <c r="G891">
        <v>0</v>
      </c>
      <c r="H891">
        <v>0</v>
      </c>
      <c r="I891" t="s">
        <v>90</v>
      </c>
      <c r="J891">
        <v>579858</v>
      </c>
      <c r="K891" t="s">
        <v>1016</v>
      </c>
      <c r="L891">
        <v>579858</v>
      </c>
      <c r="M891" t="s">
        <v>1016</v>
      </c>
      <c r="N891">
        <v>579858</v>
      </c>
      <c r="O891" t="s">
        <v>1016</v>
      </c>
      <c r="P891">
        <v>579858</v>
      </c>
      <c r="Q891" t="s">
        <v>1016</v>
      </c>
      <c r="R891" s="9">
        <v>243178.35531142831</v>
      </c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15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>
        <f t="shared" si="26"/>
        <v>243178.35531142831</v>
      </c>
      <c r="BM891" s="9">
        <f t="shared" si="27"/>
        <v>243200</v>
      </c>
    </row>
    <row r="892" spans="1:65" x14ac:dyDescent="0.3">
      <c r="A892" t="s">
        <v>1289</v>
      </c>
      <c r="B892" s="9">
        <v>376</v>
      </c>
      <c r="C892">
        <v>554863</v>
      </c>
      <c r="D892">
        <v>1</v>
      </c>
      <c r="E892">
        <v>0</v>
      </c>
      <c r="F892">
        <v>0</v>
      </c>
      <c r="G892">
        <v>0</v>
      </c>
      <c r="H892">
        <v>0</v>
      </c>
      <c r="I892" t="s">
        <v>90</v>
      </c>
      <c r="J892">
        <v>579068</v>
      </c>
      <c r="K892" t="s">
        <v>375</v>
      </c>
      <c r="L892">
        <v>579203</v>
      </c>
      <c r="M892" t="s">
        <v>376</v>
      </c>
      <c r="N892">
        <v>579203</v>
      </c>
      <c r="O892" t="s">
        <v>376</v>
      </c>
      <c r="P892">
        <v>579203</v>
      </c>
      <c r="Q892" t="s">
        <v>376</v>
      </c>
      <c r="R892" s="9">
        <v>89956.582078604566</v>
      </c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15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>
        <f t="shared" si="26"/>
        <v>89956.582078604566</v>
      </c>
      <c r="BM892" s="9">
        <f t="shared" si="27"/>
        <v>90000</v>
      </c>
    </row>
    <row r="893" spans="1:65" x14ac:dyDescent="0.3">
      <c r="A893" s="3" t="s">
        <v>1290</v>
      </c>
      <c r="B893" s="9">
        <v>4735</v>
      </c>
      <c r="C893">
        <v>539210</v>
      </c>
      <c r="D893">
        <v>1</v>
      </c>
      <c r="E893">
        <v>1</v>
      </c>
      <c r="F893">
        <v>1</v>
      </c>
      <c r="G893">
        <v>0</v>
      </c>
      <c r="H893">
        <v>0</v>
      </c>
      <c r="I893" t="s">
        <v>86</v>
      </c>
      <c r="J893">
        <v>539210</v>
      </c>
      <c r="K893" t="s">
        <v>1290</v>
      </c>
      <c r="L893">
        <v>539210</v>
      </c>
      <c r="M893" t="s">
        <v>1290</v>
      </c>
      <c r="N893">
        <v>539325</v>
      </c>
      <c r="O893" t="s">
        <v>775</v>
      </c>
      <c r="P893">
        <v>539139</v>
      </c>
      <c r="Q893" t="s">
        <v>537</v>
      </c>
      <c r="R893" s="9">
        <v>1073082.9454692211</v>
      </c>
      <c r="S893" s="9">
        <f>SUMIFS($B:$B,$J:$J,$C893)</f>
        <v>6150</v>
      </c>
      <c r="T893" s="9">
        <v>333612.71146731201</v>
      </c>
      <c r="U893" s="9">
        <v>0</v>
      </c>
      <c r="V893" s="9">
        <f t="shared" ref="V893:V898" si="28">U893*768</f>
        <v>0</v>
      </c>
      <c r="W893" s="9">
        <v>16</v>
      </c>
      <c r="X893" s="9">
        <f t="shared" ref="X893:X898" si="29">W893*3072</f>
        <v>49152</v>
      </c>
      <c r="Y893" s="9">
        <v>13</v>
      </c>
      <c r="Z893" s="9">
        <f t="shared" ref="Z893:Z898" si="30">Y893*1024</f>
        <v>13312</v>
      </c>
      <c r="AA893" s="9">
        <v>19</v>
      </c>
      <c r="AB893" s="9">
        <f t="shared" ref="AB893:AB898" si="31">AA893*256</f>
        <v>4864</v>
      </c>
      <c r="AC893" s="9">
        <f>SUMIFS($B:$B,$L:$L,$C893)</f>
        <v>7780</v>
      </c>
      <c r="AD893" s="9">
        <v>967867.05047854537</v>
      </c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15"/>
      <c r="AR893" s="9">
        <v>1</v>
      </c>
      <c r="AS893" s="9">
        <f>AR893*30500</f>
        <v>30500</v>
      </c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>
        <f t="shared" si="26"/>
        <v>2472390.7074150783</v>
      </c>
      <c r="BM893" s="9">
        <f t="shared" si="27"/>
        <v>2472400</v>
      </c>
    </row>
    <row r="894" spans="1:65" x14ac:dyDescent="0.3">
      <c r="A894" s="2" t="s">
        <v>1291</v>
      </c>
      <c r="B894" s="9">
        <v>1712</v>
      </c>
      <c r="C894">
        <v>544388</v>
      </c>
      <c r="D894">
        <v>1</v>
      </c>
      <c r="E894">
        <v>1</v>
      </c>
      <c r="F894">
        <v>0</v>
      </c>
      <c r="G894">
        <v>0</v>
      </c>
      <c r="H894">
        <v>0</v>
      </c>
      <c r="I894" t="s">
        <v>83</v>
      </c>
      <c r="J894">
        <v>544388</v>
      </c>
      <c r="K894" t="s">
        <v>1291</v>
      </c>
      <c r="L894">
        <v>545201</v>
      </c>
      <c r="M894" t="s">
        <v>230</v>
      </c>
      <c r="N894">
        <v>545201</v>
      </c>
      <c r="O894" t="s">
        <v>230</v>
      </c>
      <c r="P894">
        <v>545201</v>
      </c>
      <c r="Q894" t="s">
        <v>230</v>
      </c>
      <c r="R894" s="9">
        <v>399689.37700906763</v>
      </c>
      <c r="S894" s="9">
        <f>SUMIFS($B:$B,$J:$J,$C894)</f>
        <v>1906</v>
      </c>
      <c r="T894" s="9">
        <v>103742.09340061811</v>
      </c>
      <c r="U894" s="9">
        <v>0</v>
      </c>
      <c r="V894" s="9">
        <f t="shared" si="28"/>
        <v>0</v>
      </c>
      <c r="W894" s="9">
        <v>5</v>
      </c>
      <c r="X894" s="9">
        <f t="shared" si="29"/>
        <v>15360</v>
      </c>
      <c r="Y894" s="9">
        <v>6</v>
      </c>
      <c r="Z894" s="9">
        <f t="shared" si="30"/>
        <v>6144</v>
      </c>
      <c r="AA894" s="9">
        <v>6</v>
      </c>
      <c r="AB894" s="9">
        <f t="shared" si="31"/>
        <v>1536</v>
      </c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15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>
        <f t="shared" si="26"/>
        <v>526471.47040968575</v>
      </c>
      <c r="BM894" s="9">
        <f t="shared" si="27"/>
        <v>526500</v>
      </c>
    </row>
    <row r="895" spans="1:65" x14ac:dyDescent="0.3">
      <c r="A895" s="2" t="s">
        <v>1292</v>
      </c>
      <c r="B895" s="9">
        <v>1233</v>
      </c>
      <c r="C895">
        <v>587044</v>
      </c>
      <c r="D895">
        <v>1</v>
      </c>
      <c r="E895">
        <v>1</v>
      </c>
      <c r="F895">
        <v>0</v>
      </c>
      <c r="G895">
        <v>0</v>
      </c>
      <c r="H895">
        <v>0</v>
      </c>
      <c r="I895" t="s">
        <v>123</v>
      </c>
      <c r="J895">
        <v>587044</v>
      </c>
      <c r="K895" t="s">
        <v>1292</v>
      </c>
      <c r="L895">
        <v>586862</v>
      </c>
      <c r="M895" t="s">
        <v>208</v>
      </c>
      <c r="N895">
        <v>586846</v>
      </c>
      <c r="O895" t="s">
        <v>129</v>
      </c>
      <c r="P895">
        <v>586846</v>
      </c>
      <c r="Q895" t="s">
        <v>129</v>
      </c>
      <c r="R895" s="9">
        <v>289855.96378209163</v>
      </c>
      <c r="S895" s="9">
        <f>SUMIFS($B:$B,$J:$J,$C895)</f>
        <v>1647</v>
      </c>
      <c r="T895" s="9">
        <v>89671.715730594136</v>
      </c>
      <c r="U895" s="9">
        <v>0</v>
      </c>
      <c r="V895" s="9">
        <f t="shared" si="28"/>
        <v>0</v>
      </c>
      <c r="W895" s="9">
        <v>2</v>
      </c>
      <c r="X895" s="9">
        <f t="shared" si="29"/>
        <v>6144</v>
      </c>
      <c r="Y895" s="9">
        <v>7</v>
      </c>
      <c r="Z895" s="9">
        <f t="shared" si="30"/>
        <v>7168</v>
      </c>
      <c r="AA895" s="9">
        <v>0</v>
      </c>
      <c r="AB895" s="9">
        <f t="shared" si="31"/>
        <v>0</v>
      </c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15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>
        <f t="shared" si="26"/>
        <v>392839.67951268575</v>
      </c>
      <c r="BM895" s="9">
        <f t="shared" si="27"/>
        <v>392800</v>
      </c>
    </row>
    <row r="896" spans="1:65" x14ac:dyDescent="0.3">
      <c r="A896" s="3" t="s">
        <v>1293</v>
      </c>
      <c r="B896" s="9">
        <v>1352</v>
      </c>
      <c r="C896">
        <v>580112</v>
      </c>
      <c r="D896">
        <v>1</v>
      </c>
      <c r="E896">
        <v>1</v>
      </c>
      <c r="F896">
        <v>1</v>
      </c>
      <c r="G896">
        <v>0</v>
      </c>
      <c r="H896">
        <v>0</v>
      </c>
      <c r="I896" t="s">
        <v>96</v>
      </c>
      <c r="J896">
        <v>580112</v>
      </c>
      <c r="K896" t="s">
        <v>1293</v>
      </c>
      <c r="L896">
        <v>580112</v>
      </c>
      <c r="M896" t="s">
        <v>1293</v>
      </c>
      <c r="N896">
        <v>580511</v>
      </c>
      <c r="O896" t="s">
        <v>97</v>
      </c>
      <c r="P896">
        <v>580511</v>
      </c>
      <c r="Q896" t="s">
        <v>97</v>
      </c>
      <c r="R896" s="9">
        <v>317249.31061010913</v>
      </c>
      <c r="S896" s="9">
        <f>SUMIFS($B:$B,$J:$J,$C896)</f>
        <v>2600</v>
      </c>
      <c r="T896" s="9">
        <v>141415.21154618479</v>
      </c>
      <c r="U896" s="9">
        <v>1</v>
      </c>
      <c r="V896" s="9">
        <f t="shared" si="28"/>
        <v>768</v>
      </c>
      <c r="W896" s="9">
        <v>17</v>
      </c>
      <c r="X896" s="9">
        <f t="shared" si="29"/>
        <v>52224</v>
      </c>
      <c r="Y896" s="9">
        <v>14</v>
      </c>
      <c r="Z896" s="9">
        <f t="shared" si="30"/>
        <v>14336</v>
      </c>
      <c r="AA896" s="9">
        <v>1</v>
      </c>
      <c r="AB896" s="9">
        <f t="shared" si="31"/>
        <v>256</v>
      </c>
      <c r="AC896" s="9">
        <f>SUMIFS($B:$B,$L:$L,$C896)</f>
        <v>2600</v>
      </c>
      <c r="AD896" s="9">
        <v>326520.70296210848</v>
      </c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15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>
        <f t="shared" si="26"/>
        <v>852769.22511840239</v>
      </c>
      <c r="BM896" s="9">
        <f t="shared" si="27"/>
        <v>852800</v>
      </c>
    </row>
    <row r="897" spans="1:65" x14ac:dyDescent="0.3">
      <c r="A897" s="3" t="s">
        <v>1294</v>
      </c>
      <c r="B897" s="9">
        <v>2597</v>
      </c>
      <c r="C897">
        <v>580121</v>
      </c>
      <c r="D897">
        <v>1</v>
      </c>
      <c r="E897">
        <v>1</v>
      </c>
      <c r="F897">
        <v>1</v>
      </c>
      <c r="G897">
        <v>0</v>
      </c>
      <c r="H897">
        <v>0</v>
      </c>
      <c r="I897" t="s">
        <v>96</v>
      </c>
      <c r="J897">
        <v>580121</v>
      </c>
      <c r="K897" t="s">
        <v>1294</v>
      </c>
      <c r="L897">
        <v>580121</v>
      </c>
      <c r="M897" t="s">
        <v>1294</v>
      </c>
      <c r="N897">
        <v>579891</v>
      </c>
      <c r="O897" t="s">
        <v>658</v>
      </c>
      <c r="P897">
        <v>579891</v>
      </c>
      <c r="Q897" t="s">
        <v>658</v>
      </c>
      <c r="R897" s="9">
        <v>599982.41158563073</v>
      </c>
      <c r="S897" s="9">
        <f>SUMIFS($B:$B,$J:$J,$C897)</f>
        <v>3411</v>
      </c>
      <c r="T897" s="9">
        <v>185392.41784380499</v>
      </c>
      <c r="U897" s="9">
        <v>1</v>
      </c>
      <c r="V897" s="9">
        <f t="shared" si="28"/>
        <v>768</v>
      </c>
      <c r="W897" s="9">
        <v>9</v>
      </c>
      <c r="X897" s="9">
        <f t="shared" si="29"/>
        <v>27648</v>
      </c>
      <c r="Y897" s="9">
        <v>6</v>
      </c>
      <c r="Z897" s="9">
        <f t="shared" si="30"/>
        <v>6144</v>
      </c>
      <c r="AA897" s="9">
        <v>3</v>
      </c>
      <c r="AB897" s="9">
        <f t="shared" si="31"/>
        <v>768</v>
      </c>
      <c r="AC897" s="9">
        <f>SUMIFS($B:$B,$L:$L,$C897)</f>
        <v>2597</v>
      </c>
      <c r="AD897" s="9">
        <v>326146.39523043379</v>
      </c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15"/>
      <c r="AR897" s="9">
        <v>2</v>
      </c>
      <c r="AS897" s="9">
        <f>AR897*30500</f>
        <v>61000</v>
      </c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>
        <f t="shared" si="26"/>
        <v>1207849.2246598694</v>
      </c>
      <c r="BM897" s="9">
        <f t="shared" si="27"/>
        <v>1207800</v>
      </c>
    </row>
    <row r="898" spans="1:65" x14ac:dyDescent="0.3">
      <c r="A898" s="2" t="s">
        <v>1295</v>
      </c>
      <c r="B898" s="9">
        <v>1472</v>
      </c>
      <c r="C898">
        <v>598101</v>
      </c>
      <c r="D898">
        <v>1</v>
      </c>
      <c r="E898">
        <v>1</v>
      </c>
      <c r="F898">
        <v>0</v>
      </c>
      <c r="G898">
        <v>0</v>
      </c>
      <c r="H898">
        <v>0</v>
      </c>
      <c r="I898" t="s">
        <v>94</v>
      </c>
      <c r="J898">
        <v>598101</v>
      </c>
      <c r="K898" t="s">
        <v>1295</v>
      </c>
      <c r="L898">
        <v>598003</v>
      </c>
      <c r="M898" t="s">
        <v>201</v>
      </c>
      <c r="N898">
        <v>598003</v>
      </c>
      <c r="O898" t="s">
        <v>201</v>
      </c>
      <c r="P898">
        <v>598003</v>
      </c>
      <c r="Q898" t="s">
        <v>201</v>
      </c>
      <c r="R898" s="9">
        <v>344799.03640119452</v>
      </c>
      <c r="S898" s="9">
        <f>SUMIFS($B:$B,$J:$J,$C898)</f>
        <v>3510</v>
      </c>
      <c r="T898" s="9">
        <v>190757.62451974591</v>
      </c>
      <c r="U898" s="9">
        <v>1</v>
      </c>
      <c r="V898" s="9">
        <f t="shared" si="28"/>
        <v>768</v>
      </c>
      <c r="W898" s="9">
        <v>33</v>
      </c>
      <c r="X898" s="9">
        <f t="shared" si="29"/>
        <v>101376</v>
      </c>
      <c r="Y898" s="9">
        <v>16</v>
      </c>
      <c r="Z898" s="9">
        <f t="shared" si="30"/>
        <v>16384</v>
      </c>
      <c r="AA898" s="9">
        <v>3</v>
      </c>
      <c r="AB898" s="9">
        <f t="shared" si="31"/>
        <v>768</v>
      </c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15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>
        <f t="shared" si="26"/>
        <v>654852.66092094046</v>
      </c>
      <c r="BM898" s="9">
        <f t="shared" si="27"/>
        <v>654900</v>
      </c>
    </row>
    <row r="899" spans="1:65" x14ac:dyDescent="0.3">
      <c r="A899" t="s">
        <v>1296</v>
      </c>
      <c r="B899" s="9">
        <v>473</v>
      </c>
      <c r="C899">
        <v>593966</v>
      </c>
      <c r="D899">
        <v>1</v>
      </c>
      <c r="E899">
        <v>0</v>
      </c>
      <c r="F899">
        <v>0</v>
      </c>
      <c r="G899">
        <v>0</v>
      </c>
      <c r="H899">
        <v>0</v>
      </c>
      <c r="I899" t="s">
        <v>81</v>
      </c>
      <c r="J899">
        <v>594482</v>
      </c>
      <c r="K899" t="s">
        <v>526</v>
      </c>
      <c r="L899">
        <v>594482</v>
      </c>
      <c r="M899" t="s">
        <v>526</v>
      </c>
      <c r="N899">
        <v>594482</v>
      </c>
      <c r="O899" t="s">
        <v>526</v>
      </c>
      <c r="P899">
        <v>594482</v>
      </c>
      <c r="Q899" t="s">
        <v>526</v>
      </c>
      <c r="R899" s="9">
        <v>112863.6531420533</v>
      </c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15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>
        <f t="shared" si="26"/>
        <v>112863.6531420533</v>
      </c>
      <c r="BM899" s="9">
        <f t="shared" si="27"/>
        <v>112900</v>
      </c>
    </row>
    <row r="900" spans="1:65" x14ac:dyDescent="0.3">
      <c r="A900" s="2" t="s">
        <v>711</v>
      </c>
      <c r="B900" s="9">
        <v>1715</v>
      </c>
      <c r="C900">
        <v>584428</v>
      </c>
      <c r="D900">
        <v>1</v>
      </c>
      <c r="E900">
        <v>1</v>
      </c>
      <c r="F900">
        <v>0</v>
      </c>
      <c r="G900">
        <v>0</v>
      </c>
      <c r="H900">
        <v>0</v>
      </c>
      <c r="I900" t="s">
        <v>81</v>
      </c>
      <c r="J900">
        <v>584428</v>
      </c>
      <c r="K900" t="s">
        <v>711</v>
      </c>
      <c r="L900">
        <v>584649</v>
      </c>
      <c r="M900" t="s">
        <v>217</v>
      </c>
      <c r="N900">
        <v>584649</v>
      </c>
      <c r="O900" t="s">
        <v>217</v>
      </c>
      <c r="P900">
        <v>584649</v>
      </c>
      <c r="Q900" t="s">
        <v>217</v>
      </c>
      <c r="R900" s="9">
        <v>400373.81692305353</v>
      </c>
      <c r="S900" s="9">
        <f>SUMIFS($B:$B,$J:$J,$C900)</f>
        <v>3066</v>
      </c>
      <c r="T900" s="9">
        <v>166690.2520975073</v>
      </c>
      <c r="U900" s="9">
        <v>0</v>
      </c>
      <c r="V900" s="9">
        <f>U900*768</f>
        <v>0</v>
      </c>
      <c r="W900" s="9">
        <v>19</v>
      </c>
      <c r="X900" s="9">
        <f>W900*3072</f>
        <v>58368</v>
      </c>
      <c r="Y900" s="9">
        <v>13</v>
      </c>
      <c r="Z900" s="9">
        <f>Y900*1024</f>
        <v>13312</v>
      </c>
      <c r="AA900" s="9">
        <v>6</v>
      </c>
      <c r="AB900" s="9">
        <f>AA900*256</f>
        <v>1536</v>
      </c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15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>
        <f t="shared" ref="BL900:BL963" si="32">SUMIF(R900:R900,"&lt;&gt;")+SUMIF(T900:T900,"&lt;&gt;")+SUMIF(V900:V900,"&lt;&gt;")+SUMIF(X900:X900,"&lt;&gt;")+SUMIF(Z900:Z900,"&lt;&gt;")+SUMIF(AB900:AB900,"&lt;&gt;")+SUMIF(AD900:AD900,"&lt;&gt;")+SUMIF(AF900:AF900,"&lt;&gt;")+SUMIF(AH900:AH900,"&lt;&gt;")+SUMIF(AJ900:AJ900,"&lt;&gt;")+SUMIF(AK900:AK900,"&lt;&gt;")+SUMIF(AM900:AM900,"&lt;&gt;")+SUMIF(AO900:AO900,"&lt;&gt;")+SUMIF(AQ900:AQ900,"&lt;&gt;")+SUMIF(AS900:AS900,"&lt;&gt;")+SUMIF(AU900:AU900,"&lt;&gt;")+SUMIF(AW900:AW900,"&lt;&gt;")+SUMIF(AY900:AY900,"&lt;&gt;")+SUMIF(BA900:BA900,"&lt;&gt;")+SUMIF(BC900:BC900,"&lt;&gt;")+SUMIF(BE900:BE900,"&lt;&gt;")+SUMIF(BG900:BG900,"&lt;&gt;")+SUMIF(BI900:BI900,"&lt;&gt;")+SUMIF(BK900:BK900,"&lt;&gt;")</f>
        <v>640280.06902056083</v>
      </c>
      <c r="BM900" s="9">
        <f t="shared" ref="BM900:BM963" si="33">ROUND(BL900/100,0)*100</f>
        <v>640300</v>
      </c>
    </row>
    <row r="901" spans="1:65" x14ac:dyDescent="0.3">
      <c r="A901" s="2" t="s">
        <v>1297</v>
      </c>
      <c r="B901" s="9">
        <v>1388</v>
      </c>
      <c r="C901">
        <v>545465</v>
      </c>
      <c r="D901">
        <v>1</v>
      </c>
      <c r="E901">
        <v>1</v>
      </c>
      <c r="F901">
        <v>0</v>
      </c>
      <c r="G901">
        <v>0</v>
      </c>
      <c r="H901">
        <v>0</v>
      </c>
      <c r="I901" t="s">
        <v>83</v>
      </c>
      <c r="J901">
        <v>545465</v>
      </c>
      <c r="K901" t="s">
        <v>1297</v>
      </c>
      <c r="L901">
        <v>545562</v>
      </c>
      <c r="M901" t="s">
        <v>303</v>
      </c>
      <c r="N901">
        <v>545562</v>
      </c>
      <c r="O901" t="s">
        <v>303</v>
      </c>
      <c r="P901">
        <v>545562</v>
      </c>
      <c r="Q901" t="s">
        <v>303</v>
      </c>
      <c r="R901" s="9">
        <v>325521.84831532708</v>
      </c>
      <c r="S901" s="9">
        <f>SUMIFS($B:$B,$J:$J,$C901)</f>
        <v>1388</v>
      </c>
      <c r="T901" s="9">
        <v>75594.784293925564</v>
      </c>
      <c r="U901" s="9">
        <v>0</v>
      </c>
      <c r="V901" s="9">
        <f>U901*768</f>
        <v>0</v>
      </c>
      <c r="W901" s="9">
        <v>4</v>
      </c>
      <c r="X901" s="9">
        <f>W901*3072</f>
        <v>12288</v>
      </c>
      <c r="Y901" s="9">
        <v>4</v>
      </c>
      <c r="Z901" s="9">
        <f>Y901*1024</f>
        <v>4096</v>
      </c>
      <c r="AA901" s="9">
        <v>6</v>
      </c>
      <c r="AB901" s="9">
        <f>AA901*256</f>
        <v>1536</v>
      </c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15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>
        <f t="shared" si="32"/>
        <v>419036.63260925264</v>
      </c>
      <c r="BM901" s="9">
        <f t="shared" si="33"/>
        <v>419000</v>
      </c>
    </row>
    <row r="902" spans="1:65" x14ac:dyDescent="0.3">
      <c r="A902" t="s">
        <v>1298</v>
      </c>
      <c r="B902" s="9">
        <v>255</v>
      </c>
      <c r="C902">
        <v>579149</v>
      </c>
      <c r="D902">
        <v>1</v>
      </c>
      <c r="E902">
        <v>0</v>
      </c>
      <c r="F902">
        <v>0</v>
      </c>
      <c r="G902">
        <v>0</v>
      </c>
      <c r="H902">
        <v>0</v>
      </c>
      <c r="I902" t="s">
        <v>90</v>
      </c>
      <c r="J902">
        <v>579858</v>
      </c>
      <c r="K902" t="s">
        <v>1016</v>
      </c>
      <c r="L902">
        <v>579858</v>
      </c>
      <c r="M902" t="s">
        <v>1016</v>
      </c>
      <c r="N902">
        <v>579858</v>
      </c>
      <c r="O902" t="s">
        <v>1016</v>
      </c>
      <c r="P902">
        <v>579858</v>
      </c>
      <c r="Q902" t="s">
        <v>1016</v>
      </c>
      <c r="R902" s="9">
        <v>71941.662785630979</v>
      </c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15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>
        <f t="shared" si="32"/>
        <v>71941.662785630979</v>
      </c>
      <c r="BM902" s="9">
        <f t="shared" si="33"/>
        <v>71900</v>
      </c>
    </row>
    <row r="903" spans="1:65" x14ac:dyDescent="0.3">
      <c r="A903" t="s">
        <v>1299</v>
      </c>
      <c r="B903" s="9">
        <v>614</v>
      </c>
      <c r="C903">
        <v>545856</v>
      </c>
      <c r="D903">
        <v>1</v>
      </c>
      <c r="E903">
        <v>0</v>
      </c>
      <c r="F903">
        <v>0</v>
      </c>
      <c r="G903">
        <v>0</v>
      </c>
      <c r="H903">
        <v>0</v>
      </c>
      <c r="I903" t="s">
        <v>131</v>
      </c>
      <c r="J903">
        <v>562351</v>
      </c>
      <c r="K903" t="s">
        <v>304</v>
      </c>
      <c r="L903">
        <v>562351</v>
      </c>
      <c r="M903" t="s">
        <v>304</v>
      </c>
      <c r="N903">
        <v>562351</v>
      </c>
      <c r="O903" t="s">
        <v>304</v>
      </c>
      <c r="P903">
        <v>562335</v>
      </c>
      <c r="Q903" t="s">
        <v>132</v>
      </c>
      <c r="R903" s="9">
        <v>146010.8072502357</v>
      </c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15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>
        <f t="shared" si="32"/>
        <v>146010.8072502357</v>
      </c>
      <c r="BM903" s="9">
        <f t="shared" si="33"/>
        <v>146000</v>
      </c>
    </row>
    <row r="904" spans="1:65" x14ac:dyDescent="0.3">
      <c r="A904" s="2" t="s">
        <v>1300</v>
      </c>
      <c r="B904" s="9">
        <v>919</v>
      </c>
      <c r="C904">
        <v>540129</v>
      </c>
      <c r="D904">
        <v>1</v>
      </c>
      <c r="E904">
        <v>1</v>
      </c>
      <c r="F904">
        <v>0</v>
      </c>
      <c r="G904">
        <v>0</v>
      </c>
      <c r="H904">
        <v>0</v>
      </c>
      <c r="I904" t="s">
        <v>86</v>
      </c>
      <c r="J904">
        <v>540129</v>
      </c>
      <c r="K904" t="s">
        <v>1300</v>
      </c>
      <c r="L904">
        <v>540439</v>
      </c>
      <c r="M904" t="s">
        <v>1301</v>
      </c>
      <c r="N904">
        <v>539911</v>
      </c>
      <c r="O904" t="s">
        <v>352</v>
      </c>
      <c r="P904">
        <v>539911</v>
      </c>
      <c r="Q904" t="s">
        <v>352</v>
      </c>
      <c r="R904" s="9">
        <v>217194.13645195321</v>
      </c>
      <c r="S904" s="9">
        <f>SUMIFS($B:$B,$J:$J,$C904)</f>
        <v>1338</v>
      </c>
      <c r="T904" s="9">
        <v>72876.427832977701</v>
      </c>
      <c r="U904" s="9">
        <v>0</v>
      </c>
      <c r="V904" s="9">
        <f>U904*768</f>
        <v>0</v>
      </c>
      <c r="W904" s="9">
        <v>11</v>
      </c>
      <c r="X904" s="9">
        <f>W904*3072</f>
        <v>33792</v>
      </c>
      <c r="Y904" s="9">
        <v>3</v>
      </c>
      <c r="Z904" s="9">
        <f>Y904*1024</f>
        <v>3072</v>
      </c>
      <c r="AA904" s="9">
        <v>3</v>
      </c>
      <c r="AB904" s="9">
        <f>AA904*256</f>
        <v>768</v>
      </c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15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>
        <f t="shared" si="32"/>
        <v>327702.56428493094</v>
      </c>
      <c r="BM904" s="9">
        <f t="shared" si="33"/>
        <v>327700</v>
      </c>
    </row>
    <row r="905" spans="1:65" x14ac:dyDescent="0.3">
      <c r="A905" t="s">
        <v>1302</v>
      </c>
      <c r="B905" s="9">
        <v>584</v>
      </c>
      <c r="C905">
        <v>595501</v>
      </c>
      <c r="D905">
        <v>1</v>
      </c>
      <c r="E905">
        <v>0</v>
      </c>
      <c r="F905">
        <v>0</v>
      </c>
      <c r="G905">
        <v>0</v>
      </c>
      <c r="H905">
        <v>0</v>
      </c>
      <c r="I905" t="s">
        <v>123</v>
      </c>
      <c r="J905">
        <v>597007</v>
      </c>
      <c r="K905" t="s">
        <v>172</v>
      </c>
      <c r="L905">
        <v>597007</v>
      </c>
      <c r="M905" t="s">
        <v>172</v>
      </c>
      <c r="N905">
        <v>597007</v>
      </c>
      <c r="O905" t="s">
        <v>172</v>
      </c>
      <c r="P905">
        <v>597007</v>
      </c>
      <c r="Q905" t="s">
        <v>172</v>
      </c>
      <c r="R905" s="9">
        <v>138972.11647865691</v>
      </c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15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>
        <f t="shared" si="32"/>
        <v>138972.11647865691</v>
      </c>
      <c r="BM905" s="9">
        <f t="shared" si="33"/>
        <v>139000</v>
      </c>
    </row>
    <row r="906" spans="1:65" x14ac:dyDescent="0.3">
      <c r="A906" t="s">
        <v>1303</v>
      </c>
      <c r="B906" s="9">
        <v>857</v>
      </c>
      <c r="C906">
        <v>552241</v>
      </c>
      <c r="D906">
        <v>1</v>
      </c>
      <c r="E906">
        <v>0</v>
      </c>
      <c r="F906">
        <v>0</v>
      </c>
      <c r="G906">
        <v>0</v>
      </c>
      <c r="H906">
        <v>0</v>
      </c>
      <c r="I906" t="s">
        <v>83</v>
      </c>
      <c r="J906">
        <v>552496</v>
      </c>
      <c r="K906" t="s">
        <v>647</v>
      </c>
      <c r="L906">
        <v>552496</v>
      </c>
      <c r="M906" t="s">
        <v>647</v>
      </c>
      <c r="N906">
        <v>552046</v>
      </c>
      <c r="O906" t="s">
        <v>174</v>
      </c>
      <c r="P906">
        <v>552046</v>
      </c>
      <c r="Q906" t="s">
        <v>174</v>
      </c>
      <c r="R906" s="9">
        <v>202776.01803532231</v>
      </c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15"/>
      <c r="AR906" s="9">
        <v>1</v>
      </c>
      <c r="AS906" s="9">
        <f>AR906*30500</f>
        <v>30500</v>
      </c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>
        <f t="shared" si="32"/>
        <v>233276.01803532231</v>
      </c>
      <c r="BM906" s="9">
        <f t="shared" si="33"/>
        <v>233300</v>
      </c>
    </row>
    <row r="907" spans="1:65" x14ac:dyDescent="0.3">
      <c r="A907" t="s">
        <v>1304</v>
      </c>
      <c r="B907" s="9">
        <v>68</v>
      </c>
      <c r="C907">
        <v>558800</v>
      </c>
      <c r="D907">
        <v>1</v>
      </c>
      <c r="E907">
        <v>0</v>
      </c>
      <c r="F907">
        <v>0</v>
      </c>
      <c r="G907">
        <v>0</v>
      </c>
      <c r="H907">
        <v>0</v>
      </c>
      <c r="I907" t="s">
        <v>151</v>
      </c>
      <c r="J907">
        <v>559075</v>
      </c>
      <c r="K907" t="s">
        <v>364</v>
      </c>
      <c r="L907">
        <v>559075</v>
      </c>
      <c r="M907" t="s">
        <v>364</v>
      </c>
      <c r="N907">
        <v>559075</v>
      </c>
      <c r="O907" t="s">
        <v>364</v>
      </c>
      <c r="P907">
        <v>559075</v>
      </c>
      <c r="Q907" t="s">
        <v>364</v>
      </c>
      <c r="R907" s="9">
        <v>71941.662785630979</v>
      </c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15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>
        <f t="shared" si="32"/>
        <v>71941.662785630979</v>
      </c>
      <c r="BM907" s="9">
        <f t="shared" si="33"/>
        <v>71900</v>
      </c>
    </row>
    <row r="908" spans="1:65" x14ac:dyDescent="0.3">
      <c r="A908" t="s">
        <v>1305</v>
      </c>
      <c r="B908" s="9">
        <v>128</v>
      </c>
      <c r="C908">
        <v>560529</v>
      </c>
      <c r="D908">
        <v>1</v>
      </c>
      <c r="E908">
        <v>0</v>
      </c>
      <c r="F908">
        <v>0</v>
      </c>
      <c r="G908">
        <v>0</v>
      </c>
      <c r="H908">
        <v>0</v>
      </c>
      <c r="I908" t="s">
        <v>83</v>
      </c>
      <c r="J908">
        <v>552992</v>
      </c>
      <c r="K908" t="s">
        <v>1306</v>
      </c>
      <c r="L908">
        <v>552704</v>
      </c>
      <c r="M908" t="s">
        <v>279</v>
      </c>
      <c r="N908">
        <v>552046</v>
      </c>
      <c r="O908" t="s">
        <v>174</v>
      </c>
      <c r="P908">
        <v>552046</v>
      </c>
      <c r="Q908" t="s">
        <v>174</v>
      </c>
      <c r="R908" s="9">
        <v>71941.662785630979</v>
      </c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15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>
        <f t="shared" si="32"/>
        <v>71941.662785630979</v>
      </c>
      <c r="BM908" s="9">
        <f t="shared" si="33"/>
        <v>71900</v>
      </c>
    </row>
    <row r="909" spans="1:65" x14ac:dyDescent="0.3">
      <c r="A909" t="s">
        <v>1307</v>
      </c>
      <c r="B909" s="9">
        <v>504</v>
      </c>
      <c r="C909">
        <v>533297</v>
      </c>
      <c r="D909">
        <v>1</v>
      </c>
      <c r="E909">
        <v>0</v>
      </c>
      <c r="F909">
        <v>0</v>
      </c>
      <c r="G909">
        <v>0</v>
      </c>
      <c r="H909">
        <v>0</v>
      </c>
      <c r="I909" t="s">
        <v>86</v>
      </c>
      <c r="J909">
        <v>533921</v>
      </c>
      <c r="K909" t="s">
        <v>189</v>
      </c>
      <c r="L909">
        <v>533921</v>
      </c>
      <c r="M909" t="s">
        <v>189</v>
      </c>
      <c r="N909">
        <v>533165</v>
      </c>
      <c r="O909" t="s">
        <v>191</v>
      </c>
      <c r="P909">
        <v>533165</v>
      </c>
      <c r="Q909" t="s">
        <v>191</v>
      </c>
      <c r="R909" s="9">
        <v>120165.93350696719</v>
      </c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15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>
        <f t="shared" si="32"/>
        <v>120165.93350696719</v>
      </c>
      <c r="BM909" s="9">
        <f t="shared" si="33"/>
        <v>120200</v>
      </c>
    </row>
    <row r="910" spans="1:65" x14ac:dyDescent="0.3">
      <c r="A910" t="s">
        <v>1308</v>
      </c>
      <c r="B910" s="9">
        <v>691</v>
      </c>
      <c r="C910">
        <v>579157</v>
      </c>
      <c r="D910">
        <v>1</v>
      </c>
      <c r="E910">
        <v>0</v>
      </c>
      <c r="F910">
        <v>0</v>
      </c>
      <c r="G910">
        <v>0</v>
      </c>
      <c r="H910">
        <v>0</v>
      </c>
      <c r="I910" t="s">
        <v>90</v>
      </c>
      <c r="J910">
        <v>579297</v>
      </c>
      <c r="K910" t="s">
        <v>1015</v>
      </c>
      <c r="L910">
        <v>579858</v>
      </c>
      <c r="M910" t="s">
        <v>1016</v>
      </c>
      <c r="N910">
        <v>579858</v>
      </c>
      <c r="O910" t="s">
        <v>1016</v>
      </c>
      <c r="P910">
        <v>579858</v>
      </c>
      <c r="Q910" t="s">
        <v>1016</v>
      </c>
      <c r="R910" s="9">
        <v>164044.61200580059</v>
      </c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15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>
        <f t="shared" si="32"/>
        <v>164044.61200580059</v>
      </c>
      <c r="BM910" s="9">
        <f t="shared" si="33"/>
        <v>164000</v>
      </c>
    </row>
    <row r="911" spans="1:65" x14ac:dyDescent="0.3">
      <c r="A911" s="3" t="s">
        <v>684</v>
      </c>
      <c r="B911" s="9">
        <v>2571</v>
      </c>
      <c r="C911">
        <v>582956</v>
      </c>
      <c r="D911">
        <v>1</v>
      </c>
      <c r="E911">
        <v>1</v>
      </c>
      <c r="F911">
        <v>1</v>
      </c>
      <c r="G911">
        <v>0</v>
      </c>
      <c r="H911">
        <v>0</v>
      </c>
      <c r="I911" t="s">
        <v>81</v>
      </c>
      <c r="J911">
        <v>582956</v>
      </c>
      <c r="K911" t="s">
        <v>684</v>
      </c>
      <c r="L911">
        <v>582956</v>
      </c>
      <c r="M911" t="s">
        <v>684</v>
      </c>
      <c r="N911">
        <v>583120</v>
      </c>
      <c r="O911" t="s">
        <v>408</v>
      </c>
      <c r="P911">
        <v>583120</v>
      </c>
      <c r="Q911" t="s">
        <v>408</v>
      </c>
      <c r="R911" s="9">
        <v>594140.96349809226</v>
      </c>
      <c r="S911" s="9">
        <f>SUMIFS($B:$B,$J:$J,$C911)</f>
        <v>6847</v>
      </c>
      <c r="T911" s="9">
        <v>371266.65580365842</v>
      </c>
      <c r="U911" s="9">
        <v>0</v>
      </c>
      <c r="V911" s="9">
        <f>U911*768</f>
        <v>0</v>
      </c>
      <c r="W911" s="9">
        <v>100</v>
      </c>
      <c r="X911" s="9">
        <f>W911*3072</f>
        <v>307200</v>
      </c>
      <c r="Y911" s="9">
        <v>14</v>
      </c>
      <c r="Z911" s="9">
        <f>Y911*1024</f>
        <v>14336</v>
      </c>
      <c r="AA911" s="9">
        <v>11</v>
      </c>
      <c r="AB911" s="9">
        <f>AA911*256</f>
        <v>2816</v>
      </c>
      <c r="AC911" s="9">
        <f>SUMIFS($B:$B,$L:$L,$C911)</f>
        <v>8456</v>
      </c>
      <c r="AD911" s="9">
        <v>1050968.5104238831</v>
      </c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15"/>
      <c r="AR911" s="9">
        <v>1</v>
      </c>
      <c r="AS911" s="9">
        <f>AR911*30500</f>
        <v>30500</v>
      </c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>
        <f t="shared" si="32"/>
        <v>2371228.1297256341</v>
      </c>
      <c r="BM911" s="9">
        <f t="shared" si="33"/>
        <v>2371200</v>
      </c>
    </row>
    <row r="912" spans="1:65" x14ac:dyDescent="0.3">
      <c r="A912" s="3" t="s">
        <v>318</v>
      </c>
      <c r="B912" s="9">
        <v>907</v>
      </c>
      <c r="C912">
        <v>529648</v>
      </c>
      <c r="D912">
        <v>1</v>
      </c>
      <c r="E912">
        <v>1</v>
      </c>
      <c r="F912">
        <v>1</v>
      </c>
      <c r="G912">
        <v>0</v>
      </c>
      <c r="H912">
        <v>0</v>
      </c>
      <c r="I912" t="s">
        <v>86</v>
      </c>
      <c r="J912">
        <v>529648</v>
      </c>
      <c r="K912" t="s">
        <v>318</v>
      </c>
      <c r="L912">
        <v>529648</v>
      </c>
      <c r="M912" t="s">
        <v>318</v>
      </c>
      <c r="N912">
        <v>530883</v>
      </c>
      <c r="O912" t="s">
        <v>319</v>
      </c>
      <c r="P912">
        <v>530883</v>
      </c>
      <c r="Q912" t="s">
        <v>319</v>
      </c>
      <c r="R912" s="9">
        <v>214405.46985106761</v>
      </c>
      <c r="S912" s="9">
        <f>SUMIFS($B:$B,$J:$J,$C912)</f>
        <v>2560</v>
      </c>
      <c r="T912" s="9">
        <v>139244.9169266645</v>
      </c>
      <c r="U912" s="9">
        <v>1</v>
      </c>
      <c r="V912" s="9">
        <f>U912*768</f>
        <v>768</v>
      </c>
      <c r="W912" s="9">
        <v>11</v>
      </c>
      <c r="X912" s="9">
        <f>W912*3072</f>
        <v>33792</v>
      </c>
      <c r="Y912" s="9">
        <v>14</v>
      </c>
      <c r="Z912" s="9">
        <f>Y912*1024</f>
        <v>14336</v>
      </c>
      <c r="AA912" s="9">
        <v>1</v>
      </c>
      <c r="AB912" s="9">
        <f>AA912*256</f>
        <v>256</v>
      </c>
      <c r="AC912" s="9">
        <f>SUMIFS($B:$B,$L:$L,$C912)</f>
        <v>1295</v>
      </c>
      <c r="AD912" s="9">
        <v>163256.96603255579</v>
      </c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15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>
        <f t="shared" si="32"/>
        <v>566059.35281028785</v>
      </c>
      <c r="BM912" s="9">
        <f t="shared" si="33"/>
        <v>566100</v>
      </c>
    </row>
    <row r="913" spans="1:65" x14ac:dyDescent="0.3">
      <c r="A913" t="s">
        <v>1309</v>
      </c>
      <c r="B913" s="9">
        <v>437</v>
      </c>
      <c r="C913">
        <v>568597</v>
      </c>
      <c r="D913">
        <v>1</v>
      </c>
      <c r="E913">
        <v>0</v>
      </c>
      <c r="F913">
        <v>0</v>
      </c>
      <c r="G913">
        <v>0</v>
      </c>
      <c r="H913">
        <v>0</v>
      </c>
      <c r="I913" t="s">
        <v>123</v>
      </c>
      <c r="J913">
        <v>568414</v>
      </c>
      <c r="K913" t="s">
        <v>166</v>
      </c>
      <c r="L913">
        <v>568414</v>
      </c>
      <c r="M913" t="s">
        <v>166</v>
      </c>
      <c r="N913">
        <v>568414</v>
      </c>
      <c r="O913" t="s">
        <v>166</v>
      </c>
      <c r="P913">
        <v>568414</v>
      </c>
      <c r="Q913" t="s">
        <v>166</v>
      </c>
      <c r="R913" s="9">
        <v>104372.5922734513</v>
      </c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15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>
        <f t="shared" si="32"/>
        <v>104372.5922734513</v>
      </c>
      <c r="BM913" s="9">
        <f t="shared" si="33"/>
        <v>104400</v>
      </c>
    </row>
    <row r="914" spans="1:65" x14ac:dyDescent="0.3">
      <c r="A914" t="s">
        <v>1309</v>
      </c>
      <c r="B914" s="9">
        <v>244</v>
      </c>
      <c r="C914">
        <v>535711</v>
      </c>
      <c r="D914">
        <v>1</v>
      </c>
      <c r="E914">
        <v>0</v>
      </c>
      <c r="F914">
        <v>0</v>
      </c>
      <c r="G914">
        <v>0</v>
      </c>
      <c r="H914">
        <v>0</v>
      </c>
      <c r="I914" t="s">
        <v>86</v>
      </c>
      <c r="J914">
        <v>536326</v>
      </c>
      <c r="K914" t="s">
        <v>372</v>
      </c>
      <c r="L914">
        <v>536326</v>
      </c>
      <c r="M914" t="s">
        <v>372</v>
      </c>
      <c r="N914">
        <v>536326</v>
      </c>
      <c r="O914" t="s">
        <v>372</v>
      </c>
      <c r="P914">
        <v>536326</v>
      </c>
      <c r="Q914" t="s">
        <v>372</v>
      </c>
      <c r="R914" s="9">
        <v>71941.662785630979</v>
      </c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15"/>
      <c r="AR914" s="9">
        <v>1</v>
      </c>
      <c r="AS914" s="9">
        <f>AR914*30500</f>
        <v>30500</v>
      </c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>
        <f t="shared" si="32"/>
        <v>102441.66278563098</v>
      </c>
      <c r="BM914" s="9">
        <f t="shared" si="33"/>
        <v>102400</v>
      </c>
    </row>
    <row r="915" spans="1:65" x14ac:dyDescent="0.3">
      <c r="A915" t="s">
        <v>1310</v>
      </c>
      <c r="B915" s="9">
        <v>824</v>
      </c>
      <c r="C915">
        <v>579165</v>
      </c>
      <c r="D915">
        <v>1</v>
      </c>
      <c r="E915">
        <v>0</v>
      </c>
      <c r="F915">
        <v>0</v>
      </c>
      <c r="G915">
        <v>0</v>
      </c>
      <c r="H915">
        <v>0</v>
      </c>
      <c r="I915" t="s">
        <v>90</v>
      </c>
      <c r="J915">
        <v>579858</v>
      </c>
      <c r="K915" t="s">
        <v>1016</v>
      </c>
      <c r="L915">
        <v>579858</v>
      </c>
      <c r="M915" t="s">
        <v>1016</v>
      </c>
      <c r="N915">
        <v>579858</v>
      </c>
      <c r="O915" t="s">
        <v>1016</v>
      </c>
      <c r="P915">
        <v>579858</v>
      </c>
      <c r="Q915" t="s">
        <v>1016</v>
      </c>
      <c r="R915" s="9">
        <v>195091.561913752</v>
      </c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15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>
        <f t="shared" si="32"/>
        <v>195091.561913752</v>
      </c>
      <c r="BM915" s="9">
        <f t="shared" si="33"/>
        <v>195100</v>
      </c>
    </row>
    <row r="916" spans="1:65" x14ac:dyDescent="0.3">
      <c r="A916" t="s">
        <v>1311</v>
      </c>
      <c r="B916" s="9">
        <v>159</v>
      </c>
      <c r="C916">
        <v>587664</v>
      </c>
      <c r="D916">
        <v>1</v>
      </c>
      <c r="E916">
        <v>0</v>
      </c>
      <c r="F916">
        <v>0</v>
      </c>
      <c r="G916">
        <v>0</v>
      </c>
      <c r="H916">
        <v>0</v>
      </c>
      <c r="I916" t="s">
        <v>123</v>
      </c>
      <c r="J916">
        <v>591181</v>
      </c>
      <c r="K916" t="s">
        <v>137</v>
      </c>
      <c r="L916">
        <v>591181</v>
      </c>
      <c r="M916" t="s">
        <v>137</v>
      </c>
      <c r="N916">
        <v>591181</v>
      </c>
      <c r="O916" t="s">
        <v>137</v>
      </c>
      <c r="P916">
        <v>591181</v>
      </c>
      <c r="Q916" t="s">
        <v>137</v>
      </c>
      <c r="R916" s="9">
        <v>71941.662785630979</v>
      </c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15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>
        <f t="shared" si="32"/>
        <v>71941.662785630979</v>
      </c>
      <c r="BM916" s="9">
        <f t="shared" si="33"/>
        <v>71900</v>
      </c>
    </row>
    <row r="917" spans="1:65" x14ac:dyDescent="0.3">
      <c r="A917" t="s">
        <v>1312</v>
      </c>
      <c r="B917" s="9">
        <v>709</v>
      </c>
      <c r="C917">
        <v>585173</v>
      </c>
      <c r="D917">
        <v>1</v>
      </c>
      <c r="E917">
        <v>0</v>
      </c>
      <c r="F917">
        <v>0</v>
      </c>
      <c r="G917">
        <v>0</v>
      </c>
      <c r="H917">
        <v>0</v>
      </c>
      <c r="I917" t="s">
        <v>135</v>
      </c>
      <c r="J917">
        <v>585459</v>
      </c>
      <c r="K917" t="s">
        <v>411</v>
      </c>
      <c r="L917">
        <v>585459</v>
      </c>
      <c r="M917" t="s">
        <v>411</v>
      </c>
      <c r="N917">
        <v>585459</v>
      </c>
      <c r="O917" t="s">
        <v>411</v>
      </c>
      <c r="P917">
        <v>585459</v>
      </c>
      <c r="Q917" t="s">
        <v>411</v>
      </c>
      <c r="R917" s="9">
        <v>168253.85715071589</v>
      </c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15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>
        <f t="shared" si="32"/>
        <v>168253.85715071589</v>
      </c>
      <c r="BM917" s="9">
        <f t="shared" si="33"/>
        <v>168300</v>
      </c>
    </row>
    <row r="918" spans="1:65" x14ac:dyDescent="0.3">
      <c r="A918" t="s">
        <v>1312</v>
      </c>
      <c r="B918" s="9">
        <v>1535</v>
      </c>
      <c r="C918">
        <v>506711</v>
      </c>
      <c r="D918">
        <v>1</v>
      </c>
      <c r="E918">
        <v>0</v>
      </c>
      <c r="F918">
        <v>0</v>
      </c>
      <c r="G918">
        <v>0</v>
      </c>
      <c r="H918">
        <v>0</v>
      </c>
      <c r="I918" t="s">
        <v>94</v>
      </c>
      <c r="J918">
        <v>510882</v>
      </c>
      <c r="K918" t="s">
        <v>821</v>
      </c>
      <c r="L918">
        <v>510882</v>
      </c>
      <c r="M918" t="s">
        <v>821</v>
      </c>
      <c r="N918">
        <v>554821</v>
      </c>
      <c r="O918" t="s">
        <v>973</v>
      </c>
      <c r="P918">
        <v>554821</v>
      </c>
      <c r="Q918" t="s">
        <v>973</v>
      </c>
      <c r="R918" s="9">
        <v>359234.13519971858</v>
      </c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15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>
        <f t="shared" si="32"/>
        <v>359234.13519971858</v>
      </c>
      <c r="BM918" s="9">
        <f t="shared" si="33"/>
        <v>359200</v>
      </c>
    </row>
    <row r="919" spans="1:65" x14ac:dyDescent="0.3">
      <c r="A919" t="s">
        <v>1313</v>
      </c>
      <c r="B919" s="9">
        <v>137</v>
      </c>
      <c r="C919">
        <v>595519</v>
      </c>
      <c r="D919">
        <v>1</v>
      </c>
      <c r="E919">
        <v>0</v>
      </c>
      <c r="F919">
        <v>0</v>
      </c>
      <c r="G919">
        <v>0</v>
      </c>
      <c r="H919">
        <v>0</v>
      </c>
      <c r="I919" t="s">
        <v>123</v>
      </c>
      <c r="J919">
        <v>595926</v>
      </c>
      <c r="K919" t="s">
        <v>1228</v>
      </c>
      <c r="L919">
        <v>597007</v>
      </c>
      <c r="M919" t="s">
        <v>172</v>
      </c>
      <c r="N919">
        <v>597007</v>
      </c>
      <c r="O919" t="s">
        <v>172</v>
      </c>
      <c r="P919">
        <v>597007</v>
      </c>
      <c r="Q919" t="s">
        <v>172</v>
      </c>
      <c r="R919" s="9">
        <v>71941.662785630979</v>
      </c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15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>
        <f t="shared" si="32"/>
        <v>71941.662785630979</v>
      </c>
      <c r="BM919" s="9">
        <f t="shared" si="33"/>
        <v>71900</v>
      </c>
    </row>
    <row r="920" spans="1:65" x14ac:dyDescent="0.3">
      <c r="A920" t="s">
        <v>1314</v>
      </c>
      <c r="B920" s="9">
        <v>54</v>
      </c>
      <c r="C920">
        <v>549088</v>
      </c>
      <c r="D920">
        <v>1</v>
      </c>
      <c r="E920">
        <v>0</v>
      </c>
      <c r="F920">
        <v>0</v>
      </c>
      <c r="G920">
        <v>0</v>
      </c>
      <c r="H920">
        <v>0</v>
      </c>
      <c r="I920" t="s">
        <v>90</v>
      </c>
      <c r="J920">
        <v>572659</v>
      </c>
      <c r="K920" t="s">
        <v>158</v>
      </c>
      <c r="L920">
        <v>572659</v>
      </c>
      <c r="M920" t="s">
        <v>158</v>
      </c>
      <c r="N920">
        <v>572659</v>
      </c>
      <c r="O920" t="s">
        <v>158</v>
      </c>
      <c r="P920">
        <v>572659</v>
      </c>
      <c r="Q920" t="s">
        <v>158</v>
      </c>
      <c r="R920" s="9">
        <v>71941.662785630979</v>
      </c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15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>
        <f t="shared" si="32"/>
        <v>71941.662785630979</v>
      </c>
      <c r="BM920" s="9">
        <f t="shared" si="33"/>
        <v>71900</v>
      </c>
    </row>
    <row r="921" spans="1:65" x14ac:dyDescent="0.3">
      <c r="A921" t="s">
        <v>1315</v>
      </c>
      <c r="B921" s="9">
        <v>911</v>
      </c>
      <c r="C921">
        <v>511951</v>
      </c>
      <c r="D921">
        <v>1</v>
      </c>
      <c r="E921">
        <v>0</v>
      </c>
      <c r="F921">
        <v>0</v>
      </c>
      <c r="G921">
        <v>0</v>
      </c>
      <c r="H921">
        <v>0</v>
      </c>
      <c r="I921" t="s">
        <v>94</v>
      </c>
      <c r="J921">
        <v>598259</v>
      </c>
      <c r="K921" t="s">
        <v>471</v>
      </c>
      <c r="L921">
        <v>598259</v>
      </c>
      <c r="M921" t="s">
        <v>471</v>
      </c>
      <c r="N921">
        <v>598259</v>
      </c>
      <c r="O921" t="s">
        <v>471</v>
      </c>
      <c r="P921">
        <v>598259</v>
      </c>
      <c r="Q921" t="s">
        <v>471</v>
      </c>
      <c r="R921" s="9">
        <v>215335.12756546101</v>
      </c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15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>
        <f t="shared" si="32"/>
        <v>215335.12756546101</v>
      </c>
      <c r="BM921" s="9">
        <f t="shared" si="33"/>
        <v>215300</v>
      </c>
    </row>
    <row r="922" spans="1:65" x14ac:dyDescent="0.3">
      <c r="A922" s="2" t="s">
        <v>592</v>
      </c>
      <c r="B922" s="9">
        <v>1320</v>
      </c>
      <c r="C922">
        <v>595527</v>
      </c>
      <c r="D922">
        <v>1</v>
      </c>
      <c r="E922">
        <v>1</v>
      </c>
      <c r="F922">
        <v>0</v>
      </c>
      <c r="G922">
        <v>0</v>
      </c>
      <c r="H922">
        <v>0</v>
      </c>
      <c r="I922" t="s">
        <v>81</v>
      </c>
      <c r="J922">
        <v>595527</v>
      </c>
      <c r="K922" t="s">
        <v>592</v>
      </c>
      <c r="L922">
        <v>584002</v>
      </c>
      <c r="M922" t="s">
        <v>278</v>
      </c>
      <c r="N922">
        <v>584002</v>
      </c>
      <c r="O922" t="s">
        <v>278</v>
      </c>
      <c r="P922">
        <v>584002</v>
      </c>
      <c r="Q922" t="s">
        <v>278</v>
      </c>
      <c r="R922" s="9">
        <v>309890.3482174775</v>
      </c>
      <c r="S922" s="9">
        <f>SUMIFS($B:$B,$J:$J,$C922)</f>
        <v>4131</v>
      </c>
      <c r="T922" s="9">
        <v>224397.58721810329</v>
      </c>
      <c r="U922" s="9">
        <v>2</v>
      </c>
      <c r="V922" s="9">
        <f>U922*768</f>
        <v>1536</v>
      </c>
      <c r="W922" s="9">
        <v>17</v>
      </c>
      <c r="X922" s="9">
        <f>W922*3072</f>
        <v>52224</v>
      </c>
      <c r="Y922" s="9">
        <v>19</v>
      </c>
      <c r="Z922" s="9">
        <f>Y922*1024</f>
        <v>19456</v>
      </c>
      <c r="AA922" s="9">
        <v>2</v>
      </c>
      <c r="AB922" s="9">
        <f>AA922*256</f>
        <v>512</v>
      </c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15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>
        <f t="shared" si="32"/>
        <v>608015.93543558079</v>
      </c>
      <c r="BM922" s="9">
        <f t="shared" si="33"/>
        <v>608000</v>
      </c>
    </row>
    <row r="923" spans="1:65" x14ac:dyDescent="0.3">
      <c r="A923" t="s">
        <v>1316</v>
      </c>
      <c r="B923" s="9">
        <v>1091</v>
      </c>
      <c r="C923">
        <v>557684</v>
      </c>
      <c r="D923">
        <v>1</v>
      </c>
      <c r="E923">
        <v>0</v>
      </c>
      <c r="F923">
        <v>0</v>
      </c>
      <c r="G923">
        <v>0</v>
      </c>
      <c r="H923">
        <v>0</v>
      </c>
      <c r="I923" t="s">
        <v>151</v>
      </c>
      <c r="J923">
        <v>558249</v>
      </c>
      <c r="K923" t="s">
        <v>550</v>
      </c>
      <c r="L923">
        <v>558249</v>
      </c>
      <c r="M923" t="s">
        <v>550</v>
      </c>
      <c r="N923">
        <v>558249</v>
      </c>
      <c r="O923" t="s">
        <v>550</v>
      </c>
      <c r="P923">
        <v>558249</v>
      </c>
      <c r="Q923" t="s">
        <v>550</v>
      </c>
      <c r="R923" s="9">
        <v>257067.34444595221</v>
      </c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15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>
        <f t="shared" si="32"/>
        <v>257067.34444595221</v>
      </c>
      <c r="BM923" s="9">
        <f t="shared" si="33"/>
        <v>257100</v>
      </c>
    </row>
    <row r="924" spans="1:65" x14ac:dyDescent="0.3">
      <c r="A924" s="3" t="s">
        <v>1317</v>
      </c>
      <c r="B924" s="9">
        <v>5326</v>
      </c>
      <c r="C924">
        <v>598968</v>
      </c>
      <c r="D924">
        <v>1</v>
      </c>
      <c r="E924">
        <v>1</v>
      </c>
      <c r="F924">
        <v>1</v>
      </c>
      <c r="G924">
        <v>0</v>
      </c>
      <c r="H924">
        <v>0</v>
      </c>
      <c r="I924" t="s">
        <v>94</v>
      </c>
      <c r="J924">
        <v>598968</v>
      </c>
      <c r="K924" t="s">
        <v>1317</v>
      </c>
      <c r="L924">
        <v>598968</v>
      </c>
      <c r="M924" t="s">
        <v>1317</v>
      </c>
      <c r="N924">
        <v>599051</v>
      </c>
      <c r="O924" t="s">
        <v>499</v>
      </c>
      <c r="P924">
        <v>599051</v>
      </c>
      <c r="Q924" t="s">
        <v>499</v>
      </c>
      <c r="R924" s="9">
        <v>1201674.664485506</v>
      </c>
      <c r="S924" s="9">
        <f>SUMIFS($B:$B,$J:$J,$C924)</f>
        <v>5326</v>
      </c>
      <c r="T924" s="9">
        <v>289066.3946904816</v>
      </c>
      <c r="U924" s="9">
        <v>0</v>
      </c>
      <c r="V924" s="9">
        <f>U924*768</f>
        <v>0</v>
      </c>
      <c r="W924" s="9">
        <v>23</v>
      </c>
      <c r="X924" s="9">
        <f>W924*3072</f>
        <v>70656</v>
      </c>
      <c r="Y924" s="9">
        <v>19</v>
      </c>
      <c r="Z924" s="9">
        <f>Y924*1024</f>
        <v>19456</v>
      </c>
      <c r="AA924" s="9">
        <v>7</v>
      </c>
      <c r="AB924" s="9">
        <f>AA924*256</f>
        <v>1792</v>
      </c>
      <c r="AC924" s="9">
        <f>SUMIFS($B:$B,$L:$L,$C924)</f>
        <v>5326</v>
      </c>
      <c r="AD924" s="9">
        <v>665136.04263890837</v>
      </c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15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>
        <f t="shared" si="32"/>
        <v>2247781.1018148959</v>
      </c>
      <c r="BM924" s="9">
        <f t="shared" si="33"/>
        <v>2247800</v>
      </c>
    </row>
    <row r="925" spans="1:65" x14ac:dyDescent="0.3">
      <c r="A925" t="s">
        <v>1318</v>
      </c>
      <c r="B925" s="9">
        <v>956</v>
      </c>
      <c r="C925">
        <v>568601</v>
      </c>
      <c r="D925">
        <v>1</v>
      </c>
      <c r="E925">
        <v>0</v>
      </c>
      <c r="F925">
        <v>0</v>
      </c>
      <c r="G925">
        <v>0</v>
      </c>
      <c r="H925">
        <v>0</v>
      </c>
      <c r="I925" t="s">
        <v>123</v>
      </c>
      <c r="J925">
        <v>569569</v>
      </c>
      <c r="K925" t="s">
        <v>260</v>
      </c>
      <c r="L925">
        <v>569569</v>
      </c>
      <c r="M925" t="s">
        <v>260</v>
      </c>
      <c r="N925">
        <v>569569</v>
      </c>
      <c r="O925" t="s">
        <v>260</v>
      </c>
      <c r="P925">
        <v>569569</v>
      </c>
      <c r="Q925" t="s">
        <v>260</v>
      </c>
      <c r="R925" s="9">
        <v>225786.78689279201</v>
      </c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15"/>
      <c r="AR925" s="9">
        <v>1</v>
      </c>
      <c r="AS925" s="9">
        <f>AR925*30500</f>
        <v>30500</v>
      </c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>
        <f t="shared" si="32"/>
        <v>256286.78689279201</v>
      </c>
      <c r="BM925" s="9">
        <f t="shared" si="33"/>
        <v>256300</v>
      </c>
    </row>
    <row r="926" spans="1:65" x14ac:dyDescent="0.3">
      <c r="A926" t="s">
        <v>1319</v>
      </c>
      <c r="B926" s="9">
        <v>409</v>
      </c>
      <c r="C926">
        <v>580163</v>
      </c>
      <c r="D926">
        <v>1</v>
      </c>
      <c r="E926">
        <v>0</v>
      </c>
      <c r="F926">
        <v>0</v>
      </c>
      <c r="G926">
        <v>0</v>
      </c>
      <c r="H926">
        <v>0</v>
      </c>
      <c r="I926" t="s">
        <v>96</v>
      </c>
      <c r="J926">
        <v>580481</v>
      </c>
      <c r="K926" t="s">
        <v>1064</v>
      </c>
      <c r="L926">
        <v>580481</v>
      </c>
      <c r="M926" t="s">
        <v>1064</v>
      </c>
      <c r="N926">
        <v>580481</v>
      </c>
      <c r="O926" t="s">
        <v>1064</v>
      </c>
      <c r="P926">
        <v>580481</v>
      </c>
      <c r="Q926" t="s">
        <v>1064</v>
      </c>
      <c r="R926" s="9">
        <v>97759.958353293259</v>
      </c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15"/>
      <c r="AR926" s="9">
        <v>1</v>
      </c>
      <c r="AS926" s="9">
        <f>AR926*30500</f>
        <v>30500</v>
      </c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>
        <f t="shared" si="32"/>
        <v>128259.95835329326</v>
      </c>
      <c r="BM926" s="9">
        <f t="shared" si="33"/>
        <v>128300</v>
      </c>
    </row>
    <row r="927" spans="1:65" x14ac:dyDescent="0.3">
      <c r="A927" t="s">
        <v>1320</v>
      </c>
      <c r="B927" s="9">
        <v>366</v>
      </c>
      <c r="C927">
        <v>597287</v>
      </c>
      <c r="D927">
        <v>1</v>
      </c>
      <c r="E927">
        <v>0</v>
      </c>
      <c r="F927">
        <v>0</v>
      </c>
      <c r="G927">
        <v>0</v>
      </c>
      <c r="H927">
        <v>0</v>
      </c>
      <c r="I927" t="s">
        <v>94</v>
      </c>
      <c r="J927">
        <v>597783</v>
      </c>
      <c r="K927" t="s">
        <v>787</v>
      </c>
      <c r="L927">
        <v>597783</v>
      </c>
      <c r="M927" t="s">
        <v>787</v>
      </c>
      <c r="N927">
        <v>597783</v>
      </c>
      <c r="O927" t="s">
        <v>787</v>
      </c>
      <c r="P927">
        <v>597783</v>
      </c>
      <c r="Q927" t="s">
        <v>787</v>
      </c>
      <c r="R927" s="9">
        <v>87589.736754300058</v>
      </c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15"/>
      <c r="AR927" s="9">
        <v>1</v>
      </c>
      <c r="AS927" s="9">
        <f>AR927*30500</f>
        <v>30500</v>
      </c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>
        <f t="shared" si="32"/>
        <v>118089.73675430006</v>
      </c>
      <c r="BM927" s="9">
        <f t="shared" si="33"/>
        <v>118100</v>
      </c>
    </row>
    <row r="928" spans="1:65" x14ac:dyDescent="0.3">
      <c r="A928" s="2" t="s">
        <v>1321</v>
      </c>
      <c r="B928" s="9">
        <v>2866</v>
      </c>
      <c r="C928">
        <v>592145</v>
      </c>
      <c r="D928">
        <v>1</v>
      </c>
      <c r="E928">
        <v>1</v>
      </c>
      <c r="F928">
        <v>0</v>
      </c>
      <c r="G928">
        <v>0</v>
      </c>
      <c r="H928">
        <v>0</v>
      </c>
      <c r="I928" t="s">
        <v>135</v>
      </c>
      <c r="J928">
        <v>592145</v>
      </c>
      <c r="K928" t="s">
        <v>1321</v>
      </c>
      <c r="L928">
        <v>592170</v>
      </c>
      <c r="M928" t="s">
        <v>598</v>
      </c>
      <c r="N928">
        <v>592731</v>
      </c>
      <c r="O928" t="s">
        <v>180</v>
      </c>
      <c r="P928">
        <v>592731</v>
      </c>
      <c r="Q928" t="s">
        <v>180</v>
      </c>
      <c r="R928" s="9">
        <v>660280.01977671986</v>
      </c>
      <c r="S928" s="9">
        <f>SUMIFS($B:$B,$J:$J,$C928)</f>
        <v>2866</v>
      </c>
      <c r="T928" s="9">
        <v>155844.564118896</v>
      </c>
      <c r="U928" s="9">
        <v>0</v>
      </c>
      <c r="V928" s="9">
        <f>U928*768</f>
        <v>0</v>
      </c>
      <c r="W928" s="9">
        <v>5</v>
      </c>
      <c r="X928" s="9">
        <f>W928*3072</f>
        <v>15360</v>
      </c>
      <c r="Y928" s="9">
        <v>19</v>
      </c>
      <c r="Z928" s="9">
        <f>Y928*1024</f>
        <v>19456</v>
      </c>
      <c r="AA928" s="9">
        <v>7</v>
      </c>
      <c r="AB928" s="9">
        <f>AA928*256</f>
        <v>1792</v>
      </c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15"/>
      <c r="AR928" s="9">
        <v>2</v>
      </c>
      <c r="AS928" s="9">
        <f>AR928*30500</f>
        <v>61000</v>
      </c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>
        <f t="shared" si="32"/>
        <v>913732.58389561588</v>
      </c>
      <c r="BM928" s="9">
        <f t="shared" si="33"/>
        <v>913700</v>
      </c>
    </row>
    <row r="929" spans="1:65" x14ac:dyDescent="0.3">
      <c r="A929" t="s">
        <v>1322</v>
      </c>
      <c r="B929" s="9">
        <v>260</v>
      </c>
      <c r="C929">
        <v>569259</v>
      </c>
      <c r="D929">
        <v>1</v>
      </c>
      <c r="E929">
        <v>0</v>
      </c>
      <c r="F929">
        <v>0</v>
      </c>
      <c r="G929">
        <v>0</v>
      </c>
      <c r="H929">
        <v>0</v>
      </c>
      <c r="I929" t="s">
        <v>111</v>
      </c>
      <c r="J929">
        <v>517844</v>
      </c>
      <c r="K929" t="s">
        <v>1323</v>
      </c>
      <c r="L929">
        <v>514705</v>
      </c>
      <c r="M929" t="s">
        <v>517</v>
      </c>
      <c r="N929">
        <v>514705</v>
      </c>
      <c r="O929" t="s">
        <v>517</v>
      </c>
      <c r="P929">
        <v>514705</v>
      </c>
      <c r="Q929" t="s">
        <v>517</v>
      </c>
      <c r="R929" s="9">
        <v>71941.662785630979</v>
      </c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15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>
        <f t="shared" si="32"/>
        <v>71941.662785630979</v>
      </c>
      <c r="BM929" s="9">
        <f t="shared" si="33"/>
        <v>71900</v>
      </c>
    </row>
    <row r="930" spans="1:65" x14ac:dyDescent="0.3">
      <c r="A930" t="s">
        <v>1324</v>
      </c>
      <c r="B930" s="9">
        <v>360</v>
      </c>
      <c r="C930">
        <v>560341</v>
      </c>
      <c r="D930">
        <v>1</v>
      </c>
      <c r="E930">
        <v>0</v>
      </c>
      <c r="F930">
        <v>0</v>
      </c>
      <c r="G930">
        <v>0</v>
      </c>
      <c r="H930">
        <v>0</v>
      </c>
      <c r="I930" t="s">
        <v>77</v>
      </c>
      <c r="J930">
        <v>560286</v>
      </c>
      <c r="K930" t="s">
        <v>770</v>
      </c>
      <c r="L930">
        <v>560286</v>
      </c>
      <c r="M930" t="s">
        <v>770</v>
      </c>
      <c r="N930">
        <v>560286</v>
      </c>
      <c r="O930" t="s">
        <v>770</v>
      </c>
      <c r="P930">
        <v>560286</v>
      </c>
      <c r="Q930" t="s">
        <v>770</v>
      </c>
      <c r="R930" s="9">
        <v>86169.130291380352</v>
      </c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15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>
        <f t="shared" si="32"/>
        <v>86169.130291380352</v>
      </c>
      <c r="BM930" s="9">
        <f t="shared" si="33"/>
        <v>86200</v>
      </c>
    </row>
    <row r="931" spans="1:65" x14ac:dyDescent="0.3">
      <c r="A931" t="s">
        <v>1325</v>
      </c>
      <c r="B931" s="9">
        <v>266</v>
      </c>
      <c r="C931">
        <v>562301</v>
      </c>
      <c r="D931">
        <v>1</v>
      </c>
      <c r="E931">
        <v>0</v>
      </c>
      <c r="F931">
        <v>0</v>
      </c>
      <c r="G931">
        <v>0</v>
      </c>
      <c r="H931">
        <v>0</v>
      </c>
      <c r="I931" t="s">
        <v>83</v>
      </c>
      <c r="J931">
        <v>550027</v>
      </c>
      <c r="K931" t="s">
        <v>1326</v>
      </c>
      <c r="L931">
        <v>549240</v>
      </c>
      <c r="M931" t="s">
        <v>102</v>
      </c>
      <c r="N931">
        <v>549240</v>
      </c>
      <c r="O931" t="s">
        <v>102</v>
      </c>
      <c r="P931">
        <v>549240</v>
      </c>
      <c r="Q931" t="s">
        <v>102</v>
      </c>
      <c r="R931" s="9">
        <v>71941.662785630979</v>
      </c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15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>
        <f t="shared" si="32"/>
        <v>71941.662785630979</v>
      </c>
      <c r="BM931" s="9">
        <f t="shared" si="33"/>
        <v>71900</v>
      </c>
    </row>
    <row r="932" spans="1:65" x14ac:dyDescent="0.3">
      <c r="A932" t="s">
        <v>1327</v>
      </c>
      <c r="B932" s="9">
        <v>372</v>
      </c>
      <c r="C932">
        <v>579173</v>
      </c>
      <c r="D932">
        <v>1</v>
      </c>
      <c r="E932">
        <v>0</v>
      </c>
      <c r="F932">
        <v>0</v>
      </c>
      <c r="G932">
        <v>0</v>
      </c>
      <c r="H932">
        <v>0</v>
      </c>
      <c r="I932" t="s">
        <v>90</v>
      </c>
      <c r="J932">
        <v>579025</v>
      </c>
      <c r="K932" t="s">
        <v>213</v>
      </c>
      <c r="L932">
        <v>579297</v>
      </c>
      <c r="M932" t="s">
        <v>1015</v>
      </c>
      <c r="N932">
        <v>579025</v>
      </c>
      <c r="O932" t="s">
        <v>213</v>
      </c>
      <c r="P932">
        <v>579025</v>
      </c>
      <c r="Q932" t="s">
        <v>213</v>
      </c>
      <c r="R932" s="9">
        <v>89009.968050677679</v>
      </c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15"/>
      <c r="AR932" s="9">
        <v>1</v>
      </c>
      <c r="AS932" s="9">
        <f>AR932*30500</f>
        <v>30500</v>
      </c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>
        <f t="shared" si="32"/>
        <v>119509.96805067768</v>
      </c>
      <c r="BM932" s="9">
        <f t="shared" si="33"/>
        <v>119500</v>
      </c>
    </row>
    <row r="933" spans="1:65" x14ac:dyDescent="0.3">
      <c r="A933" t="s">
        <v>1328</v>
      </c>
      <c r="B933" s="9">
        <v>440</v>
      </c>
      <c r="C933">
        <v>562467</v>
      </c>
      <c r="D933">
        <v>1</v>
      </c>
      <c r="E933">
        <v>0</v>
      </c>
      <c r="F933">
        <v>0</v>
      </c>
      <c r="G933">
        <v>0</v>
      </c>
      <c r="H933">
        <v>0</v>
      </c>
      <c r="I933" t="s">
        <v>83</v>
      </c>
      <c r="J933">
        <v>545881</v>
      </c>
      <c r="K933" t="s">
        <v>238</v>
      </c>
      <c r="L933">
        <v>545881</v>
      </c>
      <c r="M933" t="s">
        <v>238</v>
      </c>
      <c r="N933">
        <v>545881</v>
      </c>
      <c r="O933" t="s">
        <v>238</v>
      </c>
      <c r="P933">
        <v>545881</v>
      </c>
      <c r="Q933" t="s">
        <v>238</v>
      </c>
      <c r="R933" s="9">
        <v>105080.6430611041</v>
      </c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15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>
        <f t="shared" si="32"/>
        <v>105080.6430611041</v>
      </c>
      <c r="BM933" s="9">
        <f t="shared" si="33"/>
        <v>105100</v>
      </c>
    </row>
    <row r="934" spans="1:65" x14ac:dyDescent="0.3">
      <c r="A934" t="s">
        <v>1329</v>
      </c>
      <c r="B934" s="9">
        <v>1153</v>
      </c>
      <c r="C934">
        <v>562432</v>
      </c>
      <c r="D934">
        <v>1</v>
      </c>
      <c r="E934">
        <v>0</v>
      </c>
      <c r="F934">
        <v>0</v>
      </c>
      <c r="G934">
        <v>0</v>
      </c>
      <c r="H934">
        <v>0</v>
      </c>
      <c r="I934" t="s">
        <v>131</v>
      </c>
      <c r="J934">
        <v>562882</v>
      </c>
      <c r="K934" t="s">
        <v>1330</v>
      </c>
      <c r="L934">
        <v>562882</v>
      </c>
      <c r="M934" t="s">
        <v>1330</v>
      </c>
      <c r="N934">
        <v>562882</v>
      </c>
      <c r="O934" t="s">
        <v>1330</v>
      </c>
      <c r="P934">
        <v>562882</v>
      </c>
      <c r="Q934" t="s">
        <v>1330</v>
      </c>
      <c r="R934" s="9">
        <v>271397.39928196318</v>
      </c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15"/>
      <c r="AR934" s="9">
        <v>1</v>
      </c>
      <c r="AS934" s="9">
        <f>AR934*30500</f>
        <v>30500</v>
      </c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>
        <f t="shared" si="32"/>
        <v>301897.39928196318</v>
      </c>
      <c r="BM934" s="9">
        <f t="shared" si="33"/>
        <v>301900</v>
      </c>
    </row>
    <row r="935" spans="1:65" x14ac:dyDescent="0.3">
      <c r="A935" t="s">
        <v>1331</v>
      </c>
      <c r="B935" s="9">
        <v>127</v>
      </c>
      <c r="C935">
        <v>531260</v>
      </c>
      <c r="D935">
        <v>1</v>
      </c>
      <c r="E935">
        <v>0</v>
      </c>
      <c r="F935">
        <v>0</v>
      </c>
      <c r="G935">
        <v>0</v>
      </c>
      <c r="H935">
        <v>0</v>
      </c>
      <c r="I935" t="s">
        <v>86</v>
      </c>
      <c r="J935">
        <v>534633</v>
      </c>
      <c r="K935" t="s">
        <v>1332</v>
      </c>
      <c r="L935">
        <v>534633</v>
      </c>
      <c r="M935" t="s">
        <v>1332</v>
      </c>
      <c r="N935">
        <v>534633</v>
      </c>
      <c r="O935" t="s">
        <v>1332</v>
      </c>
      <c r="P935">
        <v>533955</v>
      </c>
      <c r="Q935" t="s">
        <v>314</v>
      </c>
      <c r="R935" s="9">
        <v>71941.662785630979</v>
      </c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15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>
        <f t="shared" si="32"/>
        <v>71941.662785630979</v>
      </c>
      <c r="BM935" s="9">
        <f t="shared" si="33"/>
        <v>71900</v>
      </c>
    </row>
    <row r="936" spans="1:65" x14ac:dyDescent="0.3">
      <c r="A936" t="s">
        <v>1333</v>
      </c>
      <c r="B936" s="9">
        <v>1668</v>
      </c>
      <c r="C936">
        <v>562441</v>
      </c>
      <c r="D936">
        <v>1</v>
      </c>
      <c r="E936">
        <v>0</v>
      </c>
      <c r="F936">
        <v>0</v>
      </c>
      <c r="G936">
        <v>0</v>
      </c>
      <c r="H936">
        <v>0</v>
      </c>
      <c r="I936" t="s">
        <v>131</v>
      </c>
      <c r="J936">
        <v>562912</v>
      </c>
      <c r="K936" t="s">
        <v>1334</v>
      </c>
      <c r="L936">
        <v>562858</v>
      </c>
      <c r="M936" t="s">
        <v>1335</v>
      </c>
      <c r="N936">
        <v>562858</v>
      </c>
      <c r="O936" t="s">
        <v>1335</v>
      </c>
      <c r="P936">
        <v>562777</v>
      </c>
      <c r="Q936" t="s">
        <v>1336</v>
      </c>
      <c r="R936" s="9">
        <v>389646.23909727501</v>
      </c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15"/>
      <c r="AR936" s="9">
        <v>32</v>
      </c>
      <c r="AS936" s="9">
        <f>AR936*30500</f>
        <v>976000</v>
      </c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>
        <f t="shared" si="32"/>
        <v>1365646.2390972751</v>
      </c>
      <c r="BM936" s="9">
        <f t="shared" si="33"/>
        <v>1365600</v>
      </c>
    </row>
    <row r="937" spans="1:65" x14ac:dyDescent="0.3">
      <c r="A937" t="s">
        <v>1337</v>
      </c>
      <c r="B937" s="9">
        <v>763</v>
      </c>
      <c r="C937">
        <v>569984</v>
      </c>
      <c r="D937">
        <v>1</v>
      </c>
      <c r="E937">
        <v>0</v>
      </c>
      <c r="F937">
        <v>0</v>
      </c>
      <c r="G937">
        <v>0</v>
      </c>
      <c r="H937">
        <v>0</v>
      </c>
      <c r="I937" t="s">
        <v>90</v>
      </c>
      <c r="J937">
        <v>570451</v>
      </c>
      <c r="K937" t="s">
        <v>474</v>
      </c>
      <c r="L937">
        <v>570451</v>
      </c>
      <c r="M937" t="s">
        <v>474</v>
      </c>
      <c r="N937">
        <v>570451</v>
      </c>
      <c r="O937" t="s">
        <v>474</v>
      </c>
      <c r="P937">
        <v>569810</v>
      </c>
      <c r="Q937" t="s">
        <v>284</v>
      </c>
      <c r="R937" s="9">
        <v>180867.48504819829</v>
      </c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15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>
        <f t="shared" si="32"/>
        <v>180867.48504819829</v>
      </c>
      <c r="BM937" s="9">
        <f t="shared" si="33"/>
        <v>180900</v>
      </c>
    </row>
    <row r="938" spans="1:65" x14ac:dyDescent="0.3">
      <c r="A938" t="s">
        <v>1338</v>
      </c>
      <c r="B938" s="9">
        <v>758</v>
      </c>
      <c r="C938">
        <v>574023</v>
      </c>
      <c r="D938">
        <v>1</v>
      </c>
      <c r="E938">
        <v>0</v>
      </c>
      <c r="F938">
        <v>0</v>
      </c>
      <c r="G938">
        <v>0</v>
      </c>
      <c r="H938">
        <v>0</v>
      </c>
      <c r="I938" t="s">
        <v>90</v>
      </c>
      <c r="J938">
        <v>573868</v>
      </c>
      <c r="K938" t="s">
        <v>349</v>
      </c>
      <c r="L938">
        <v>573868</v>
      </c>
      <c r="M938" t="s">
        <v>349</v>
      </c>
      <c r="N938">
        <v>573868</v>
      </c>
      <c r="O938" t="s">
        <v>349</v>
      </c>
      <c r="P938">
        <v>573868</v>
      </c>
      <c r="Q938" t="s">
        <v>349</v>
      </c>
      <c r="R938" s="9">
        <v>179700.4309254229</v>
      </c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15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>
        <f t="shared" si="32"/>
        <v>179700.4309254229</v>
      </c>
      <c r="BM938" s="9">
        <f t="shared" si="33"/>
        <v>179700</v>
      </c>
    </row>
    <row r="939" spans="1:65" x14ac:dyDescent="0.3">
      <c r="A939" t="s">
        <v>1339</v>
      </c>
      <c r="B939" s="9">
        <v>2123</v>
      </c>
      <c r="C939">
        <v>574911</v>
      </c>
      <c r="D939">
        <v>1</v>
      </c>
      <c r="E939">
        <v>0</v>
      </c>
      <c r="F939">
        <v>0</v>
      </c>
      <c r="G939">
        <v>0</v>
      </c>
      <c r="H939">
        <v>0</v>
      </c>
      <c r="I939" t="s">
        <v>96</v>
      </c>
      <c r="J939">
        <v>574988</v>
      </c>
      <c r="K939" t="s">
        <v>901</v>
      </c>
      <c r="L939">
        <v>574988</v>
      </c>
      <c r="M939" t="s">
        <v>901</v>
      </c>
      <c r="N939">
        <v>574988</v>
      </c>
      <c r="O939" t="s">
        <v>901</v>
      </c>
      <c r="P939">
        <v>574988</v>
      </c>
      <c r="Q939" t="s">
        <v>901</v>
      </c>
      <c r="R939" s="9">
        <v>493095.09592214727</v>
      </c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15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>
        <f t="shared" si="32"/>
        <v>493095.09592214727</v>
      </c>
      <c r="BM939" s="9">
        <f t="shared" si="33"/>
        <v>493100</v>
      </c>
    </row>
    <row r="940" spans="1:65" x14ac:dyDescent="0.3">
      <c r="A940" s="2" t="s">
        <v>445</v>
      </c>
      <c r="B940" s="9">
        <v>583</v>
      </c>
      <c r="C940">
        <v>595535</v>
      </c>
      <c r="D940">
        <v>1</v>
      </c>
      <c r="E940">
        <v>1</v>
      </c>
      <c r="F940">
        <v>0</v>
      </c>
      <c r="G940">
        <v>0</v>
      </c>
      <c r="H940">
        <v>0</v>
      </c>
      <c r="I940" t="s">
        <v>123</v>
      </c>
      <c r="J940">
        <v>595535</v>
      </c>
      <c r="K940" t="s">
        <v>445</v>
      </c>
      <c r="L940">
        <v>595411</v>
      </c>
      <c r="M940" t="s">
        <v>446</v>
      </c>
      <c r="N940">
        <v>595411</v>
      </c>
      <c r="O940" t="s">
        <v>446</v>
      </c>
      <c r="P940">
        <v>595411</v>
      </c>
      <c r="Q940" t="s">
        <v>446</v>
      </c>
      <c r="R940" s="9">
        <v>138737.36858724331</v>
      </c>
      <c r="S940" s="9">
        <f>SUMIFS($B:$B,$J:$J,$C940)</f>
        <v>2087</v>
      </c>
      <c r="T940" s="9">
        <v>113571.4238216574</v>
      </c>
      <c r="U940" s="9">
        <v>0</v>
      </c>
      <c r="V940" s="9">
        <f>U940*768</f>
        <v>0</v>
      </c>
      <c r="W940" s="9">
        <v>26</v>
      </c>
      <c r="X940" s="9">
        <f>W940*3072</f>
        <v>79872</v>
      </c>
      <c r="Y940" s="9">
        <v>12</v>
      </c>
      <c r="Z940" s="9">
        <f>Y940*1024</f>
        <v>12288</v>
      </c>
      <c r="AA940" s="9">
        <v>4</v>
      </c>
      <c r="AB940" s="9">
        <f>AA940*256</f>
        <v>1024</v>
      </c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15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>
        <f t="shared" si="32"/>
        <v>345492.79240890068</v>
      </c>
      <c r="BM940" s="9">
        <f t="shared" si="33"/>
        <v>345500</v>
      </c>
    </row>
    <row r="941" spans="1:65" x14ac:dyDescent="0.3">
      <c r="A941" t="s">
        <v>1340</v>
      </c>
      <c r="B941" s="9">
        <v>1282</v>
      </c>
      <c r="C941">
        <v>538591</v>
      </c>
      <c r="D941">
        <v>1</v>
      </c>
      <c r="E941">
        <v>0</v>
      </c>
      <c r="F941">
        <v>0</v>
      </c>
      <c r="G941">
        <v>0</v>
      </c>
      <c r="H941">
        <v>0</v>
      </c>
      <c r="I941" t="s">
        <v>77</v>
      </c>
      <c r="J941">
        <v>560286</v>
      </c>
      <c r="K941" t="s">
        <v>770</v>
      </c>
      <c r="L941">
        <v>560286</v>
      </c>
      <c r="M941" t="s">
        <v>770</v>
      </c>
      <c r="N941">
        <v>560286</v>
      </c>
      <c r="O941" t="s">
        <v>770</v>
      </c>
      <c r="P941">
        <v>560286</v>
      </c>
      <c r="Q941" t="s">
        <v>770</v>
      </c>
      <c r="R941" s="9">
        <v>301144.63927123178</v>
      </c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15"/>
      <c r="AR941" s="9">
        <v>2</v>
      </c>
      <c r="AS941" s="9">
        <f>AR941*30500</f>
        <v>61000</v>
      </c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>
        <f t="shared" si="32"/>
        <v>362144.63927123178</v>
      </c>
      <c r="BM941" s="9">
        <f t="shared" si="33"/>
        <v>362100</v>
      </c>
    </row>
    <row r="942" spans="1:65" x14ac:dyDescent="0.3">
      <c r="A942" t="s">
        <v>1341</v>
      </c>
      <c r="B942" s="9">
        <v>575</v>
      </c>
      <c r="C942">
        <v>563994</v>
      </c>
      <c r="D942">
        <v>1</v>
      </c>
      <c r="E942">
        <v>0</v>
      </c>
      <c r="F942">
        <v>0</v>
      </c>
      <c r="G942">
        <v>0</v>
      </c>
      <c r="H942">
        <v>0</v>
      </c>
      <c r="I942" t="s">
        <v>104</v>
      </c>
      <c r="J942">
        <v>564028</v>
      </c>
      <c r="K942" t="s">
        <v>401</v>
      </c>
      <c r="L942">
        <v>564028</v>
      </c>
      <c r="M942" t="s">
        <v>401</v>
      </c>
      <c r="N942">
        <v>564028</v>
      </c>
      <c r="O942" t="s">
        <v>401</v>
      </c>
      <c r="P942">
        <v>564028</v>
      </c>
      <c r="Q942" t="s">
        <v>401</v>
      </c>
      <c r="R942" s="9">
        <v>136859.09199811841</v>
      </c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15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>
        <f t="shared" si="32"/>
        <v>136859.09199811841</v>
      </c>
      <c r="BM942" s="9">
        <f t="shared" si="33"/>
        <v>136900</v>
      </c>
    </row>
    <row r="943" spans="1:65" x14ac:dyDescent="0.3">
      <c r="A943" t="s">
        <v>1342</v>
      </c>
      <c r="B943" s="9">
        <v>1070</v>
      </c>
      <c r="C943">
        <v>574929</v>
      </c>
      <c r="D943">
        <v>1</v>
      </c>
      <c r="E943">
        <v>0</v>
      </c>
      <c r="F943">
        <v>0</v>
      </c>
      <c r="G943">
        <v>0</v>
      </c>
      <c r="H943">
        <v>0</v>
      </c>
      <c r="I943" t="s">
        <v>96</v>
      </c>
      <c r="J943">
        <v>574988</v>
      </c>
      <c r="K943" t="s">
        <v>901</v>
      </c>
      <c r="L943">
        <v>574988</v>
      </c>
      <c r="M943" t="s">
        <v>901</v>
      </c>
      <c r="N943">
        <v>574988</v>
      </c>
      <c r="O943" t="s">
        <v>901</v>
      </c>
      <c r="P943">
        <v>574988</v>
      </c>
      <c r="Q943" t="s">
        <v>901</v>
      </c>
      <c r="R943" s="9">
        <v>252208.602798012</v>
      </c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15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>
        <f t="shared" si="32"/>
        <v>252208.602798012</v>
      </c>
      <c r="BM943" s="9">
        <f t="shared" si="33"/>
        <v>252200</v>
      </c>
    </row>
    <row r="944" spans="1:65" x14ac:dyDescent="0.3">
      <c r="A944" t="s">
        <v>1343</v>
      </c>
      <c r="B944" s="9">
        <v>391</v>
      </c>
      <c r="C944">
        <v>535729</v>
      </c>
      <c r="D944">
        <v>1</v>
      </c>
      <c r="E944">
        <v>0</v>
      </c>
      <c r="F944">
        <v>0</v>
      </c>
      <c r="G944">
        <v>0</v>
      </c>
      <c r="H944">
        <v>0</v>
      </c>
      <c r="I944" t="s">
        <v>86</v>
      </c>
      <c r="J944">
        <v>535451</v>
      </c>
      <c r="K944" t="s">
        <v>298</v>
      </c>
      <c r="L944">
        <v>535451</v>
      </c>
      <c r="M944" t="s">
        <v>298</v>
      </c>
      <c r="N944">
        <v>535451</v>
      </c>
      <c r="O944" t="s">
        <v>298</v>
      </c>
      <c r="P944">
        <v>535419</v>
      </c>
      <c r="Q944" t="s">
        <v>170</v>
      </c>
      <c r="R944" s="9">
        <v>93504.928127862106</v>
      </c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15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>
        <f t="shared" si="32"/>
        <v>93504.928127862106</v>
      </c>
      <c r="BM944" s="9">
        <f t="shared" si="33"/>
        <v>93500</v>
      </c>
    </row>
    <row r="945" spans="1:65" x14ac:dyDescent="0.3">
      <c r="A945" t="s">
        <v>1344</v>
      </c>
      <c r="B945" s="9">
        <v>81</v>
      </c>
      <c r="C945">
        <v>548448</v>
      </c>
      <c r="D945">
        <v>1</v>
      </c>
      <c r="E945">
        <v>0</v>
      </c>
      <c r="F945">
        <v>0</v>
      </c>
      <c r="G945">
        <v>0</v>
      </c>
      <c r="H945">
        <v>0</v>
      </c>
      <c r="I945" t="s">
        <v>123</v>
      </c>
      <c r="J945">
        <v>568759</v>
      </c>
      <c r="K945" t="s">
        <v>343</v>
      </c>
      <c r="L945">
        <v>568759</v>
      </c>
      <c r="M945" t="s">
        <v>343</v>
      </c>
      <c r="N945">
        <v>568759</v>
      </c>
      <c r="O945" t="s">
        <v>343</v>
      </c>
      <c r="P945">
        <v>568759</v>
      </c>
      <c r="Q945" t="s">
        <v>343</v>
      </c>
      <c r="R945" s="9">
        <v>71941.662785630979</v>
      </c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15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>
        <f t="shared" si="32"/>
        <v>71941.662785630979</v>
      </c>
      <c r="BM945" s="9">
        <f t="shared" si="33"/>
        <v>71900</v>
      </c>
    </row>
    <row r="946" spans="1:65" x14ac:dyDescent="0.3">
      <c r="A946" t="s">
        <v>1345</v>
      </c>
      <c r="B946" s="9">
        <v>329</v>
      </c>
      <c r="C946">
        <v>570940</v>
      </c>
      <c r="D946">
        <v>1</v>
      </c>
      <c r="E946">
        <v>0</v>
      </c>
      <c r="F946">
        <v>0</v>
      </c>
      <c r="G946">
        <v>0</v>
      </c>
      <c r="H946">
        <v>0</v>
      </c>
      <c r="I946" t="s">
        <v>86</v>
      </c>
      <c r="J946">
        <v>535419</v>
      </c>
      <c r="K946" t="s">
        <v>170</v>
      </c>
      <c r="L946">
        <v>535419</v>
      </c>
      <c r="M946" t="s">
        <v>170</v>
      </c>
      <c r="N946">
        <v>535419</v>
      </c>
      <c r="O946" t="s">
        <v>170</v>
      </c>
      <c r="P946">
        <v>535419</v>
      </c>
      <c r="Q946" t="s">
        <v>170</v>
      </c>
      <c r="R946" s="9">
        <v>78823.22492219272</v>
      </c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15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>
        <f t="shared" si="32"/>
        <v>78823.22492219272</v>
      </c>
      <c r="BM946" s="9">
        <f t="shared" si="33"/>
        <v>78800</v>
      </c>
    </row>
    <row r="947" spans="1:65" x14ac:dyDescent="0.3">
      <c r="A947" t="s">
        <v>1346</v>
      </c>
      <c r="B947" s="9">
        <v>1421</v>
      </c>
      <c r="C947">
        <v>553379</v>
      </c>
      <c r="D947">
        <v>1</v>
      </c>
      <c r="E947">
        <v>0</v>
      </c>
      <c r="F947">
        <v>0</v>
      </c>
      <c r="G947">
        <v>0</v>
      </c>
      <c r="H947">
        <v>0</v>
      </c>
      <c r="I947" t="s">
        <v>111</v>
      </c>
      <c r="J947">
        <v>523704</v>
      </c>
      <c r="K947" t="s">
        <v>464</v>
      </c>
      <c r="L947">
        <v>523704</v>
      </c>
      <c r="M947" t="s">
        <v>464</v>
      </c>
      <c r="N947">
        <v>523704</v>
      </c>
      <c r="O947" t="s">
        <v>464</v>
      </c>
      <c r="P947">
        <v>523704</v>
      </c>
      <c r="Q947" t="s">
        <v>464</v>
      </c>
      <c r="R947" s="9">
        <v>333099.23183499789</v>
      </c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15"/>
      <c r="AR947" s="9">
        <v>2</v>
      </c>
      <c r="AS947" s="9">
        <f>AR947*30500</f>
        <v>61000</v>
      </c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>
        <f t="shared" si="32"/>
        <v>394099.23183499789</v>
      </c>
      <c r="BM947" s="9">
        <f t="shared" si="33"/>
        <v>394100</v>
      </c>
    </row>
    <row r="948" spans="1:65" x14ac:dyDescent="0.3">
      <c r="A948" t="s">
        <v>1347</v>
      </c>
      <c r="B948" s="9">
        <v>63</v>
      </c>
      <c r="C948">
        <v>552984</v>
      </c>
      <c r="D948">
        <v>1</v>
      </c>
      <c r="E948">
        <v>0</v>
      </c>
      <c r="F948">
        <v>0</v>
      </c>
      <c r="G948">
        <v>0</v>
      </c>
      <c r="H948">
        <v>0</v>
      </c>
      <c r="I948" t="s">
        <v>111</v>
      </c>
      <c r="J948">
        <v>513750</v>
      </c>
      <c r="K948" t="s">
        <v>290</v>
      </c>
      <c r="L948">
        <v>513750</v>
      </c>
      <c r="M948" t="s">
        <v>290</v>
      </c>
      <c r="N948">
        <v>513750</v>
      </c>
      <c r="O948" t="s">
        <v>290</v>
      </c>
      <c r="P948">
        <v>513750</v>
      </c>
      <c r="Q948" t="s">
        <v>290</v>
      </c>
      <c r="R948" s="9">
        <v>71941.662785630979</v>
      </c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15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>
        <f t="shared" si="32"/>
        <v>71941.662785630979</v>
      </c>
      <c r="BM948" s="9">
        <f t="shared" si="33"/>
        <v>71900</v>
      </c>
    </row>
    <row r="949" spans="1:65" x14ac:dyDescent="0.3">
      <c r="A949" t="s">
        <v>1348</v>
      </c>
      <c r="B949" s="9">
        <v>428</v>
      </c>
      <c r="C949">
        <v>552607</v>
      </c>
      <c r="D949">
        <v>1</v>
      </c>
      <c r="E949">
        <v>0</v>
      </c>
      <c r="F949">
        <v>0</v>
      </c>
      <c r="G949">
        <v>0</v>
      </c>
      <c r="H949">
        <v>0</v>
      </c>
      <c r="I949" t="s">
        <v>94</v>
      </c>
      <c r="J949">
        <v>598089</v>
      </c>
      <c r="K949" t="s">
        <v>1226</v>
      </c>
      <c r="L949">
        <v>598160</v>
      </c>
      <c r="M949" t="s">
        <v>1349</v>
      </c>
      <c r="N949">
        <v>598003</v>
      </c>
      <c r="O949" t="s">
        <v>201</v>
      </c>
      <c r="P949">
        <v>598003</v>
      </c>
      <c r="Q949" t="s">
        <v>201</v>
      </c>
      <c r="R949" s="9">
        <v>102247.9263827524</v>
      </c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15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>
        <f t="shared" si="32"/>
        <v>102247.9263827524</v>
      </c>
      <c r="BM949" s="9">
        <f t="shared" si="33"/>
        <v>102200</v>
      </c>
    </row>
    <row r="950" spans="1:65" x14ac:dyDescent="0.3">
      <c r="A950" t="s">
        <v>1350</v>
      </c>
      <c r="B950" s="9">
        <v>1348</v>
      </c>
      <c r="C950">
        <v>545473</v>
      </c>
      <c r="D950">
        <v>1</v>
      </c>
      <c r="E950">
        <v>0</v>
      </c>
      <c r="F950">
        <v>0</v>
      </c>
      <c r="G950">
        <v>0</v>
      </c>
      <c r="H950">
        <v>0</v>
      </c>
      <c r="I950" t="s">
        <v>83</v>
      </c>
      <c r="J950">
        <v>545392</v>
      </c>
      <c r="K950" t="s">
        <v>488</v>
      </c>
      <c r="L950">
        <v>545392</v>
      </c>
      <c r="M950" t="s">
        <v>488</v>
      </c>
      <c r="N950">
        <v>545392</v>
      </c>
      <c r="O950" t="s">
        <v>488</v>
      </c>
      <c r="P950">
        <v>545392</v>
      </c>
      <c r="Q950" t="s">
        <v>488</v>
      </c>
      <c r="R950" s="9">
        <v>316329.72989140882</v>
      </c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15"/>
      <c r="AR950" s="9">
        <v>1</v>
      </c>
      <c r="AS950" s="9">
        <f>AR950*30500</f>
        <v>30500</v>
      </c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>
        <f t="shared" si="32"/>
        <v>346829.72989140882</v>
      </c>
      <c r="BM950" s="9">
        <f t="shared" si="33"/>
        <v>346800</v>
      </c>
    </row>
    <row r="951" spans="1:65" x14ac:dyDescent="0.3">
      <c r="A951" s="2" t="s">
        <v>814</v>
      </c>
      <c r="B951" s="9">
        <v>1957</v>
      </c>
      <c r="C951">
        <v>577995</v>
      </c>
      <c r="D951">
        <v>1</v>
      </c>
      <c r="E951">
        <v>1</v>
      </c>
      <c r="F951">
        <v>0</v>
      </c>
      <c r="G951">
        <v>0</v>
      </c>
      <c r="H951">
        <v>0</v>
      </c>
      <c r="I951" t="s">
        <v>96</v>
      </c>
      <c r="J951">
        <v>577995</v>
      </c>
      <c r="K951" t="s">
        <v>814</v>
      </c>
      <c r="L951">
        <v>578347</v>
      </c>
      <c r="M951" t="s">
        <v>296</v>
      </c>
      <c r="N951">
        <v>578347</v>
      </c>
      <c r="O951" t="s">
        <v>296</v>
      </c>
      <c r="P951">
        <v>578347</v>
      </c>
      <c r="Q951" t="s">
        <v>296</v>
      </c>
      <c r="R951" s="9">
        <v>455455.00007804809</v>
      </c>
      <c r="S951" s="9">
        <f>SUMIFS($B:$B,$J:$J,$C951)</f>
        <v>4494</v>
      </c>
      <c r="T951" s="9">
        <v>244050.46550983039</v>
      </c>
      <c r="U951" s="9">
        <v>0</v>
      </c>
      <c r="V951" s="9">
        <f>U951*768</f>
        <v>0</v>
      </c>
      <c r="W951" s="9">
        <v>19</v>
      </c>
      <c r="X951" s="9">
        <f>W951*3072</f>
        <v>58368</v>
      </c>
      <c r="Y951" s="9">
        <v>19</v>
      </c>
      <c r="Z951" s="9">
        <f>Y951*1024</f>
        <v>19456</v>
      </c>
      <c r="AA951" s="9">
        <v>2</v>
      </c>
      <c r="AB951" s="9">
        <f>AA951*256</f>
        <v>512</v>
      </c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15"/>
      <c r="AR951" s="9">
        <v>1</v>
      </c>
      <c r="AS951" s="9">
        <f>AR951*30500</f>
        <v>30500</v>
      </c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>
        <f t="shared" si="32"/>
        <v>808341.46558787848</v>
      </c>
      <c r="BM951" s="9">
        <f t="shared" si="33"/>
        <v>808300</v>
      </c>
    </row>
    <row r="952" spans="1:65" x14ac:dyDescent="0.3">
      <c r="A952" t="s">
        <v>814</v>
      </c>
      <c r="B952" s="9">
        <v>1255</v>
      </c>
      <c r="C952">
        <v>513199</v>
      </c>
      <c r="D952">
        <v>1</v>
      </c>
      <c r="E952">
        <v>0</v>
      </c>
      <c r="F952">
        <v>0</v>
      </c>
      <c r="G952">
        <v>0</v>
      </c>
      <c r="H952">
        <v>0</v>
      </c>
      <c r="I952" t="s">
        <v>111</v>
      </c>
      <c r="J952">
        <v>514705</v>
      </c>
      <c r="K952" t="s">
        <v>517</v>
      </c>
      <c r="L952">
        <v>514705</v>
      </c>
      <c r="M952" t="s">
        <v>517</v>
      </c>
      <c r="N952">
        <v>514705</v>
      </c>
      <c r="O952" t="s">
        <v>517</v>
      </c>
      <c r="P952">
        <v>514705</v>
      </c>
      <c r="Q952" t="s">
        <v>517</v>
      </c>
      <c r="R952" s="9">
        <v>294925.94003357342</v>
      </c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15"/>
      <c r="AR952" s="9">
        <v>1</v>
      </c>
      <c r="AS952" s="9">
        <f>AR952*30500</f>
        <v>30500</v>
      </c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>
        <f t="shared" si="32"/>
        <v>325425.94003357342</v>
      </c>
      <c r="BM952" s="9">
        <f t="shared" si="33"/>
        <v>325400</v>
      </c>
    </row>
    <row r="953" spans="1:65" x14ac:dyDescent="0.3">
      <c r="A953" s="2" t="s">
        <v>1351</v>
      </c>
      <c r="B953" s="9">
        <v>306</v>
      </c>
      <c r="C953">
        <v>584436</v>
      </c>
      <c r="D953">
        <v>1</v>
      </c>
      <c r="E953">
        <v>1</v>
      </c>
      <c r="F953">
        <v>0</v>
      </c>
      <c r="G953">
        <v>0</v>
      </c>
      <c r="H953">
        <v>0</v>
      </c>
      <c r="I953" t="s">
        <v>81</v>
      </c>
      <c r="J953">
        <v>584436</v>
      </c>
      <c r="K953" t="s">
        <v>1351</v>
      </c>
      <c r="L953">
        <v>584649</v>
      </c>
      <c r="M953" t="s">
        <v>217</v>
      </c>
      <c r="N953">
        <v>584649</v>
      </c>
      <c r="O953" t="s">
        <v>217</v>
      </c>
      <c r="P953">
        <v>584649</v>
      </c>
      <c r="Q953" t="s">
        <v>217</v>
      </c>
      <c r="R953" s="9">
        <v>73366.217065850942</v>
      </c>
      <c r="S953" s="9">
        <f>SUMIFS($B:$B,$J:$J,$C953)</f>
        <v>1455</v>
      </c>
      <c r="T953" s="9">
        <v>79236.965924872551</v>
      </c>
      <c r="U953" s="9">
        <v>0</v>
      </c>
      <c r="V953" s="9">
        <f>U953*768</f>
        <v>0</v>
      </c>
      <c r="W953" s="9">
        <v>10</v>
      </c>
      <c r="X953" s="9">
        <f>W953*3072</f>
        <v>30720</v>
      </c>
      <c r="Y953" s="9">
        <v>5</v>
      </c>
      <c r="Z953" s="9">
        <f>Y953*1024</f>
        <v>5120</v>
      </c>
      <c r="AA953" s="9">
        <v>4</v>
      </c>
      <c r="AB953" s="9">
        <f>AA953*256</f>
        <v>1024</v>
      </c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15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>
        <f t="shared" si="32"/>
        <v>189467.18299072349</v>
      </c>
      <c r="BM953" s="9">
        <f t="shared" si="33"/>
        <v>189500</v>
      </c>
    </row>
    <row r="954" spans="1:65" x14ac:dyDescent="0.3">
      <c r="A954" t="s">
        <v>1352</v>
      </c>
      <c r="B954" s="9">
        <v>425</v>
      </c>
      <c r="C954">
        <v>590550</v>
      </c>
      <c r="D954">
        <v>1</v>
      </c>
      <c r="E954">
        <v>0</v>
      </c>
      <c r="F954">
        <v>0</v>
      </c>
      <c r="G954">
        <v>0</v>
      </c>
      <c r="H954">
        <v>0</v>
      </c>
      <c r="I954" t="s">
        <v>123</v>
      </c>
      <c r="J954">
        <v>590266</v>
      </c>
      <c r="K954" t="s">
        <v>163</v>
      </c>
      <c r="L954">
        <v>590266</v>
      </c>
      <c r="M954" t="s">
        <v>163</v>
      </c>
      <c r="N954">
        <v>590266</v>
      </c>
      <c r="O954" t="s">
        <v>163</v>
      </c>
      <c r="P954">
        <v>590266</v>
      </c>
      <c r="Q954" t="s">
        <v>163</v>
      </c>
      <c r="R954" s="9">
        <v>101539.5321889257</v>
      </c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15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>
        <f t="shared" si="32"/>
        <v>101539.5321889257</v>
      </c>
      <c r="BM954" s="9">
        <f t="shared" si="33"/>
        <v>101500</v>
      </c>
    </row>
    <row r="955" spans="1:65" x14ac:dyDescent="0.3">
      <c r="A955" t="s">
        <v>1353</v>
      </c>
      <c r="B955" s="9">
        <v>97</v>
      </c>
      <c r="C955">
        <v>587061</v>
      </c>
      <c r="D955">
        <v>1</v>
      </c>
      <c r="E955">
        <v>0</v>
      </c>
      <c r="F955">
        <v>0</v>
      </c>
      <c r="G955">
        <v>0</v>
      </c>
      <c r="H955">
        <v>0</v>
      </c>
      <c r="I955" t="s">
        <v>123</v>
      </c>
      <c r="J955">
        <v>587591</v>
      </c>
      <c r="K955" t="s">
        <v>506</v>
      </c>
      <c r="L955">
        <v>587591</v>
      </c>
      <c r="M955" t="s">
        <v>506</v>
      </c>
      <c r="N955">
        <v>588024</v>
      </c>
      <c r="O955" t="s">
        <v>507</v>
      </c>
      <c r="P955">
        <v>588024</v>
      </c>
      <c r="Q955" t="s">
        <v>507</v>
      </c>
      <c r="R955" s="9">
        <v>71941.662785630979</v>
      </c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15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>
        <f t="shared" si="32"/>
        <v>71941.662785630979</v>
      </c>
      <c r="BM955" s="9">
        <f t="shared" si="33"/>
        <v>71900</v>
      </c>
    </row>
    <row r="956" spans="1:65" x14ac:dyDescent="0.3">
      <c r="A956" t="s">
        <v>1354</v>
      </c>
      <c r="B956" s="9">
        <v>559</v>
      </c>
      <c r="C956">
        <v>567931</v>
      </c>
      <c r="D956">
        <v>1</v>
      </c>
      <c r="E956">
        <v>0</v>
      </c>
      <c r="F956">
        <v>0</v>
      </c>
      <c r="G956">
        <v>0</v>
      </c>
      <c r="H956">
        <v>0</v>
      </c>
      <c r="I956" t="s">
        <v>131</v>
      </c>
      <c r="J956">
        <v>554804</v>
      </c>
      <c r="K956" t="s">
        <v>1355</v>
      </c>
      <c r="L956">
        <v>554804</v>
      </c>
      <c r="M956" t="s">
        <v>1355</v>
      </c>
      <c r="N956">
        <v>554804</v>
      </c>
      <c r="O956" t="s">
        <v>1355</v>
      </c>
      <c r="P956">
        <v>554804</v>
      </c>
      <c r="Q956" t="s">
        <v>1355</v>
      </c>
      <c r="R956" s="9">
        <v>133100.9615017726</v>
      </c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15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>
        <f t="shared" si="32"/>
        <v>133100.9615017726</v>
      </c>
      <c r="BM956" s="9">
        <f t="shared" si="33"/>
        <v>133100</v>
      </c>
    </row>
    <row r="957" spans="1:65" x14ac:dyDescent="0.3">
      <c r="A957" t="s">
        <v>1356</v>
      </c>
      <c r="B957" s="9">
        <v>104</v>
      </c>
      <c r="C957">
        <v>531987</v>
      </c>
      <c r="D957">
        <v>1</v>
      </c>
      <c r="E957">
        <v>0</v>
      </c>
      <c r="F957">
        <v>0</v>
      </c>
      <c r="G957">
        <v>0</v>
      </c>
      <c r="H957">
        <v>0</v>
      </c>
      <c r="I957" t="s">
        <v>86</v>
      </c>
      <c r="J957">
        <v>535001</v>
      </c>
      <c r="K957" t="s">
        <v>1357</v>
      </c>
      <c r="L957">
        <v>534676</v>
      </c>
      <c r="M957" t="s">
        <v>874</v>
      </c>
      <c r="N957">
        <v>534676</v>
      </c>
      <c r="O957" t="s">
        <v>874</v>
      </c>
      <c r="P957">
        <v>534676</v>
      </c>
      <c r="Q957" t="s">
        <v>874</v>
      </c>
      <c r="R957" s="9">
        <v>71941.662785630979</v>
      </c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15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>
        <f t="shared" si="32"/>
        <v>71941.662785630979</v>
      </c>
      <c r="BM957" s="9">
        <f t="shared" si="33"/>
        <v>71900</v>
      </c>
    </row>
    <row r="958" spans="1:65" x14ac:dyDescent="0.3">
      <c r="A958" s="2" t="s">
        <v>1358</v>
      </c>
      <c r="B958" s="9">
        <v>1174</v>
      </c>
      <c r="C958">
        <v>554502</v>
      </c>
      <c r="D958">
        <v>1</v>
      </c>
      <c r="E958">
        <v>1</v>
      </c>
      <c r="F958">
        <v>0</v>
      </c>
      <c r="G958">
        <v>0</v>
      </c>
      <c r="H958">
        <v>0</v>
      </c>
      <c r="I958" t="s">
        <v>77</v>
      </c>
      <c r="J958">
        <v>554502</v>
      </c>
      <c r="K958" t="s">
        <v>1358</v>
      </c>
      <c r="L958">
        <v>554481</v>
      </c>
      <c r="M958" t="s">
        <v>1359</v>
      </c>
      <c r="N958">
        <v>554481</v>
      </c>
      <c r="O958" t="s">
        <v>1359</v>
      </c>
      <c r="P958">
        <v>554481</v>
      </c>
      <c r="Q958" t="s">
        <v>1359</v>
      </c>
      <c r="R958" s="9">
        <v>276246.19854666281</v>
      </c>
      <c r="S958" s="9">
        <f>SUMIFS($B:$B,$J:$J,$C958)</f>
        <v>1716</v>
      </c>
      <c r="T958" s="9">
        <v>93420.813928378906</v>
      </c>
      <c r="U958" s="9">
        <v>0</v>
      </c>
      <c r="V958" s="9">
        <f>U958*768</f>
        <v>0</v>
      </c>
      <c r="W958" s="9">
        <v>19</v>
      </c>
      <c r="X958" s="9">
        <f>W958*3072</f>
        <v>58368</v>
      </c>
      <c r="Y958" s="9">
        <v>8</v>
      </c>
      <c r="Z958" s="9">
        <f>Y958*1024</f>
        <v>8192</v>
      </c>
      <c r="AA958" s="9">
        <v>5</v>
      </c>
      <c r="AB958" s="9">
        <f>AA958*256</f>
        <v>1280</v>
      </c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15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>
        <f t="shared" si="32"/>
        <v>437507.01247504173</v>
      </c>
      <c r="BM958" s="9">
        <f t="shared" si="33"/>
        <v>437500</v>
      </c>
    </row>
    <row r="959" spans="1:65" x14ac:dyDescent="0.3">
      <c r="A959" t="s">
        <v>1360</v>
      </c>
      <c r="B959" s="9">
        <v>167</v>
      </c>
      <c r="C959">
        <v>562602</v>
      </c>
      <c r="D959">
        <v>1</v>
      </c>
      <c r="E959">
        <v>0</v>
      </c>
      <c r="F959">
        <v>0</v>
      </c>
      <c r="G959">
        <v>0</v>
      </c>
      <c r="H959">
        <v>0</v>
      </c>
      <c r="I959" t="s">
        <v>83</v>
      </c>
      <c r="J959">
        <v>547221</v>
      </c>
      <c r="K959" t="s">
        <v>1361</v>
      </c>
      <c r="L959">
        <v>545881</v>
      </c>
      <c r="M959" t="s">
        <v>238</v>
      </c>
      <c r="N959">
        <v>545881</v>
      </c>
      <c r="O959" t="s">
        <v>238</v>
      </c>
      <c r="P959">
        <v>545881</v>
      </c>
      <c r="Q959" t="s">
        <v>238</v>
      </c>
      <c r="R959" s="9">
        <v>71941.662785630979</v>
      </c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15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>
        <f t="shared" si="32"/>
        <v>71941.662785630979</v>
      </c>
      <c r="BM959" s="9">
        <f t="shared" si="33"/>
        <v>71900</v>
      </c>
    </row>
    <row r="960" spans="1:65" x14ac:dyDescent="0.3">
      <c r="A960" t="s">
        <v>1362</v>
      </c>
      <c r="B960" s="9">
        <v>1045</v>
      </c>
      <c r="C960">
        <v>553051</v>
      </c>
      <c r="D960">
        <v>1</v>
      </c>
      <c r="E960">
        <v>0</v>
      </c>
      <c r="F960">
        <v>0</v>
      </c>
      <c r="G960">
        <v>0</v>
      </c>
      <c r="H960">
        <v>0</v>
      </c>
      <c r="I960" t="s">
        <v>94</v>
      </c>
      <c r="J960">
        <v>507920</v>
      </c>
      <c r="K960" t="s">
        <v>695</v>
      </c>
      <c r="L960">
        <v>507920</v>
      </c>
      <c r="M960" t="s">
        <v>695</v>
      </c>
      <c r="N960">
        <v>505927</v>
      </c>
      <c r="O960" t="s">
        <v>668</v>
      </c>
      <c r="P960">
        <v>505927</v>
      </c>
      <c r="Q960" t="s">
        <v>668</v>
      </c>
      <c r="R960" s="9">
        <v>246421.01837230381</v>
      </c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15"/>
      <c r="AR960" s="9">
        <v>40</v>
      </c>
      <c r="AS960" s="9">
        <f>AR960*30500</f>
        <v>1220000</v>
      </c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>
        <f t="shared" si="32"/>
        <v>1466421.0183723038</v>
      </c>
      <c r="BM960" s="9">
        <f t="shared" si="33"/>
        <v>1466400</v>
      </c>
    </row>
    <row r="961" spans="1:65" x14ac:dyDescent="0.3">
      <c r="A961" t="s">
        <v>1363</v>
      </c>
      <c r="B961" s="9">
        <v>523</v>
      </c>
      <c r="C961">
        <v>589454</v>
      </c>
      <c r="D961">
        <v>1</v>
      </c>
      <c r="E961">
        <v>0</v>
      </c>
      <c r="F961">
        <v>0</v>
      </c>
      <c r="G961">
        <v>0</v>
      </c>
      <c r="H961">
        <v>0</v>
      </c>
      <c r="I961" t="s">
        <v>111</v>
      </c>
      <c r="J961">
        <v>589764</v>
      </c>
      <c r="K961" t="s">
        <v>1247</v>
      </c>
      <c r="L961">
        <v>589756</v>
      </c>
      <c r="M961" t="s">
        <v>1248</v>
      </c>
      <c r="N961">
        <v>589756</v>
      </c>
      <c r="O961" t="s">
        <v>1248</v>
      </c>
      <c r="P961">
        <v>589250</v>
      </c>
      <c r="Q961" t="s">
        <v>113</v>
      </c>
      <c r="R961" s="9">
        <v>124637.3296382416</v>
      </c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15"/>
      <c r="AR961" s="9">
        <v>1</v>
      </c>
      <c r="AS961" s="9">
        <f>AR961*30500</f>
        <v>30500</v>
      </c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>
        <f t="shared" si="32"/>
        <v>155137.32963824162</v>
      </c>
      <c r="BM961" s="9">
        <f t="shared" si="33"/>
        <v>155100</v>
      </c>
    </row>
    <row r="962" spans="1:65" x14ac:dyDescent="0.3">
      <c r="A962" s="2" t="s">
        <v>1363</v>
      </c>
      <c r="B962" s="9">
        <v>1338</v>
      </c>
      <c r="C962">
        <v>568392</v>
      </c>
      <c r="D962">
        <v>1</v>
      </c>
      <c r="E962">
        <v>1</v>
      </c>
      <c r="F962">
        <v>0</v>
      </c>
      <c r="G962">
        <v>0</v>
      </c>
      <c r="H962">
        <v>0</v>
      </c>
      <c r="I962" t="s">
        <v>111</v>
      </c>
      <c r="J962">
        <v>568392</v>
      </c>
      <c r="K962" t="s">
        <v>1363</v>
      </c>
      <c r="L962">
        <v>505366</v>
      </c>
      <c r="M962" t="s">
        <v>1364</v>
      </c>
      <c r="N962">
        <v>500496</v>
      </c>
      <c r="O962" t="s">
        <v>287</v>
      </c>
      <c r="P962">
        <v>500496</v>
      </c>
      <c r="Q962" t="s">
        <v>287</v>
      </c>
      <c r="R962" s="9">
        <v>314030.41701722721</v>
      </c>
      <c r="S962" s="9">
        <f>SUMIFS($B:$B,$J:$J,$C962)</f>
        <v>1338</v>
      </c>
      <c r="T962" s="9">
        <v>72876.427832977701</v>
      </c>
      <c r="U962" s="9">
        <v>0</v>
      </c>
      <c r="V962" s="9">
        <f>U962*768</f>
        <v>0</v>
      </c>
      <c r="W962" s="9">
        <v>2</v>
      </c>
      <c r="X962" s="9">
        <f>W962*3072</f>
        <v>6144</v>
      </c>
      <c r="Y962" s="9">
        <v>0</v>
      </c>
      <c r="Z962" s="9">
        <f>Y962*1024</f>
        <v>0</v>
      </c>
      <c r="AA962" s="9">
        <v>2</v>
      </c>
      <c r="AB962" s="9">
        <f>AA962*256</f>
        <v>512</v>
      </c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15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>
        <f t="shared" si="32"/>
        <v>393562.84485020489</v>
      </c>
      <c r="BM962" s="9">
        <f t="shared" si="33"/>
        <v>393600</v>
      </c>
    </row>
    <row r="963" spans="1:65" x14ac:dyDescent="0.3">
      <c r="A963" t="s">
        <v>1365</v>
      </c>
      <c r="B963" s="9">
        <v>315</v>
      </c>
      <c r="C963">
        <v>590568</v>
      </c>
      <c r="D963">
        <v>1</v>
      </c>
      <c r="E963">
        <v>0</v>
      </c>
      <c r="F963">
        <v>0</v>
      </c>
      <c r="G963">
        <v>0</v>
      </c>
      <c r="H963">
        <v>0</v>
      </c>
      <c r="I963" t="s">
        <v>123</v>
      </c>
      <c r="J963">
        <v>591181</v>
      </c>
      <c r="K963" t="s">
        <v>137</v>
      </c>
      <c r="L963">
        <v>591181</v>
      </c>
      <c r="M963" t="s">
        <v>137</v>
      </c>
      <c r="N963">
        <v>591181</v>
      </c>
      <c r="O963" t="s">
        <v>137</v>
      </c>
      <c r="P963">
        <v>591181</v>
      </c>
      <c r="Q963" t="s">
        <v>137</v>
      </c>
      <c r="R963" s="9">
        <v>75502.276685008284</v>
      </c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15"/>
      <c r="AR963" s="9">
        <v>1</v>
      </c>
      <c r="AS963" s="9">
        <f>AR963*30500</f>
        <v>30500</v>
      </c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>
        <f t="shared" si="32"/>
        <v>106002.27668500828</v>
      </c>
      <c r="BM963" s="9">
        <f t="shared" si="33"/>
        <v>106000</v>
      </c>
    </row>
    <row r="964" spans="1:65" x14ac:dyDescent="0.3">
      <c r="A964" s="2" t="s">
        <v>1366</v>
      </c>
      <c r="B964" s="9">
        <v>1022</v>
      </c>
      <c r="C964">
        <v>586145</v>
      </c>
      <c r="D964">
        <v>1</v>
      </c>
      <c r="E964">
        <v>1</v>
      </c>
      <c r="F964">
        <v>0</v>
      </c>
      <c r="G964">
        <v>0</v>
      </c>
      <c r="H964">
        <v>0</v>
      </c>
      <c r="I964" t="s">
        <v>81</v>
      </c>
      <c r="J964">
        <v>586145</v>
      </c>
      <c r="K964" t="s">
        <v>1366</v>
      </c>
      <c r="L964">
        <v>586081</v>
      </c>
      <c r="M964" t="s">
        <v>903</v>
      </c>
      <c r="N964">
        <v>586081</v>
      </c>
      <c r="O964" t="s">
        <v>903</v>
      </c>
      <c r="P964">
        <v>586307</v>
      </c>
      <c r="Q964" t="s">
        <v>121</v>
      </c>
      <c r="R964" s="9">
        <v>241093.1684542165</v>
      </c>
      <c r="S964" s="9">
        <f>SUMIFS($B:$B,$J:$J,$C964)</f>
        <v>1022</v>
      </c>
      <c r="T964" s="9">
        <v>55689.918792761629</v>
      </c>
      <c r="U964" s="9">
        <v>0</v>
      </c>
      <c r="V964" s="9">
        <f>U964*768</f>
        <v>0</v>
      </c>
      <c r="W964" s="9">
        <v>0</v>
      </c>
      <c r="X964" s="9">
        <f>W964*3072</f>
        <v>0</v>
      </c>
      <c r="Y964" s="9">
        <v>5</v>
      </c>
      <c r="Z964" s="9">
        <f>Y964*1024</f>
        <v>5120</v>
      </c>
      <c r="AA964" s="9">
        <v>0</v>
      </c>
      <c r="AB964" s="9">
        <f>AA964*256</f>
        <v>0</v>
      </c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15"/>
      <c r="AR964" s="9">
        <v>1</v>
      </c>
      <c r="AS964" s="9">
        <f>AR964*30500</f>
        <v>30500</v>
      </c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>
        <f t="shared" ref="BL964:BL1027" si="34">SUMIF(R964:R964,"&lt;&gt;")+SUMIF(T964:T964,"&lt;&gt;")+SUMIF(V964:V964,"&lt;&gt;")+SUMIF(X964:X964,"&lt;&gt;")+SUMIF(Z964:Z964,"&lt;&gt;")+SUMIF(AB964:AB964,"&lt;&gt;")+SUMIF(AD964:AD964,"&lt;&gt;")+SUMIF(AF964:AF964,"&lt;&gt;")+SUMIF(AH964:AH964,"&lt;&gt;")+SUMIF(AJ964:AJ964,"&lt;&gt;")+SUMIF(AK964:AK964,"&lt;&gt;")+SUMIF(AM964:AM964,"&lt;&gt;")+SUMIF(AO964:AO964,"&lt;&gt;")+SUMIF(AQ964:AQ964,"&lt;&gt;")+SUMIF(AS964:AS964,"&lt;&gt;")+SUMIF(AU964:AU964,"&lt;&gt;")+SUMIF(AW964:AW964,"&lt;&gt;")+SUMIF(AY964:AY964,"&lt;&gt;")+SUMIF(BA964:BA964,"&lt;&gt;")+SUMIF(BC964:BC964,"&lt;&gt;")+SUMIF(BE964:BE964,"&lt;&gt;")+SUMIF(BG964:BG964,"&lt;&gt;")+SUMIF(BI964:BI964,"&lt;&gt;")+SUMIF(BK964:BK964,"&lt;&gt;")</f>
        <v>332403.08724697813</v>
      </c>
      <c r="BM964" s="9">
        <f t="shared" ref="BM964:BM1027" si="35">ROUND(BL964/100,0)*100</f>
        <v>332400</v>
      </c>
    </row>
    <row r="965" spans="1:65" x14ac:dyDescent="0.3">
      <c r="A965" t="s">
        <v>1366</v>
      </c>
      <c r="B965" s="9">
        <v>437</v>
      </c>
      <c r="C965">
        <v>562840</v>
      </c>
      <c r="D965">
        <v>1</v>
      </c>
      <c r="E965">
        <v>0</v>
      </c>
      <c r="F965">
        <v>0</v>
      </c>
      <c r="G965">
        <v>0</v>
      </c>
      <c r="H965">
        <v>0</v>
      </c>
      <c r="I965" t="s">
        <v>83</v>
      </c>
      <c r="J965">
        <v>547336</v>
      </c>
      <c r="K965" t="s">
        <v>914</v>
      </c>
      <c r="L965">
        <v>547336</v>
      </c>
      <c r="M965" t="s">
        <v>914</v>
      </c>
      <c r="N965">
        <v>547336</v>
      </c>
      <c r="O965" t="s">
        <v>914</v>
      </c>
      <c r="P965">
        <v>547336</v>
      </c>
      <c r="Q965" t="s">
        <v>914</v>
      </c>
      <c r="R965" s="9">
        <v>104372.5922734513</v>
      </c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15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>
        <f t="shared" si="34"/>
        <v>104372.5922734513</v>
      </c>
      <c r="BM965" s="9">
        <f t="shared" si="35"/>
        <v>104400</v>
      </c>
    </row>
    <row r="966" spans="1:65" x14ac:dyDescent="0.3">
      <c r="A966" t="s">
        <v>1367</v>
      </c>
      <c r="B966" s="9">
        <v>111</v>
      </c>
      <c r="C966">
        <v>513181</v>
      </c>
      <c r="D966">
        <v>1</v>
      </c>
      <c r="E966">
        <v>0</v>
      </c>
      <c r="F966">
        <v>0</v>
      </c>
      <c r="G966">
        <v>0</v>
      </c>
      <c r="H966">
        <v>0</v>
      </c>
      <c r="I966" t="s">
        <v>86</v>
      </c>
      <c r="J966">
        <v>533947</v>
      </c>
      <c r="K966" t="s">
        <v>1368</v>
      </c>
      <c r="L966">
        <v>533165</v>
      </c>
      <c r="M966" t="s">
        <v>191</v>
      </c>
      <c r="N966">
        <v>533165</v>
      </c>
      <c r="O966" t="s">
        <v>191</v>
      </c>
      <c r="P966">
        <v>533165</v>
      </c>
      <c r="Q966" t="s">
        <v>191</v>
      </c>
      <c r="R966" s="9">
        <v>71941.662785630979</v>
      </c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15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>
        <f t="shared" si="34"/>
        <v>71941.662785630979</v>
      </c>
      <c r="BM966" s="9">
        <f t="shared" si="35"/>
        <v>71900</v>
      </c>
    </row>
    <row r="967" spans="1:65" x14ac:dyDescent="0.3">
      <c r="A967" t="s">
        <v>1369</v>
      </c>
      <c r="B967" s="9">
        <v>188</v>
      </c>
      <c r="C967">
        <v>563048</v>
      </c>
      <c r="D967">
        <v>1</v>
      </c>
      <c r="E967">
        <v>0</v>
      </c>
      <c r="F967">
        <v>0</v>
      </c>
      <c r="G967">
        <v>0</v>
      </c>
      <c r="H967">
        <v>0</v>
      </c>
      <c r="I967" t="s">
        <v>131</v>
      </c>
      <c r="J967">
        <v>563129</v>
      </c>
      <c r="K967" t="s">
        <v>1370</v>
      </c>
      <c r="L967">
        <v>563129</v>
      </c>
      <c r="M967" t="s">
        <v>1370</v>
      </c>
      <c r="N967">
        <v>563129</v>
      </c>
      <c r="O967" t="s">
        <v>1370</v>
      </c>
      <c r="P967">
        <v>563102</v>
      </c>
      <c r="Q967" t="s">
        <v>1371</v>
      </c>
      <c r="R967" s="9">
        <v>71941.662785630979</v>
      </c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15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>
        <f t="shared" si="34"/>
        <v>71941.662785630979</v>
      </c>
      <c r="BM967" s="9">
        <f t="shared" si="35"/>
        <v>71900</v>
      </c>
    </row>
    <row r="968" spans="1:65" x14ac:dyDescent="0.3">
      <c r="A968" t="s">
        <v>1372</v>
      </c>
      <c r="B968" s="9">
        <v>709</v>
      </c>
      <c r="C968">
        <v>582964</v>
      </c>
      <c r="D968">
        <v>1</v>
      </c>
      <c r="E968">
        <v>0</v>
      </c>
      <c r="F968">
        <v>0</v>
      </c>
      <c r="G968">
        <v>0</v>
      </c>
      <c r="H968">
        <v>0</v>
      </c>
      <c r="I968" t="s">
        <v>81</v>
      </c>
      <c r="J968">
        <v>583839</v>
      </c>
      <c r="K968" t="s">
        <v>141</v>
      </c>
      <c r="L968">
        <v>583782</v>
      </c>
      <c r="M968" t="s">
        <v>149</v>
      </c>
      <c r="N968">
        <v>583782</v>
      </c>
      <c r="O968" t="s">
        <v>149</v>
      </c>
      <c r="P968">
        <v>583782</v>
      </c>
      <c r="Q968" t="s">
        <v>149</v>
      </c>
      <c r="R968" s="9">
        <v>168253.85715071589</v>
      </c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15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>
        <f t="shared" si="34"/>
        <v>168253.85715071589</v>
      </c>
      <c r="BM968" s="9">
        <f t="shared" si="35"/>
        <v>168300</v>
      </c>
    </row>
    <row r="969" spans="1:65" x14ac:dyDescent="0.3">
      <c r="A969" t="s">
        <v>1373</v>
      </c>
      <c r="B969" s="9">
        <v>485</v>
      </c>
      <c r="C969">
        <v>545279</v>
      </c>
      <c r="D969">
        <v>1</v>
      </c>
      <c r="E969">
        <v>0</v>
      </c>
      <c r="F969">
        <v>0</v>
      </c>
      <c r="G969">
        <v>0</v>
      </c>
      <c r="H969">
        <v>0</v>
      </c>
      <c r="I969" t="s">
        <v>111</v>
      </c>
      <c r="J969">
        <v>505188</v>
      </c>
      <c r="K969" t="s">
        <v>140</v>
      </c>
      <c r="L969">
        <v>505188</v>
      </c>
      <c r="M969" t="s">
        <v>140</v>
      </c>
      <c r="N969">
        <v>505188</v>
      </c>
      <c r="O969" t="s">
        <v>140</v>
      </c>
      <c r="P969">
        <v>505188</v>
      </c>
      <c r="Q969" t="s">
        <v>140</v>
      </c>
      <c r="R969" s="9">
        <v>115691.3628950569</v>
      </c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15"/>
      <c r="AR969" s="9">
        <v>1</v>
      </c>
      <c r="AS969" s="9">
        <f>AR969*30500</f>
        <v>30500</v>
      </c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>
        <f t="shared" si="34"/>
        <v>146191.3628950569</v>
      </c>
      <c r="BM969" s="9">
        <f t="shared" si="35"/>
        <v>146200</v>
      </c>
    </row>
    <row r="970" spans="1:65" x14ac:dyDescent="0.3">
      <c r="A970" t="s">
        <v>1374</v>
      </c>
      <c r="B970" s="9">
        <v>354</v>
      </c>
      <c r="C970">
        <v>552313</v>
      </c>
      <c r="D970">
        <v>1</v>
      </c>
      <c r="E970">
        <v>0</v>
      </c>
      <c r="F970">
        <v>0</v>
      </c>
      <c r="G970">
        <v>0</v>
      </c>
      <c r="H970">
        <v>0</v>
      </c>
      <c r="I970" t="s">
        <v>111</v>
      </c>
      <c r="J970">
        <v>505188</v>
      </c>
      <c r="K970" t="s">
        <v>140</v>
      </c>
      <c r="L970">
        <v>505188</v>
      </c>
      <c r="M970" t="s">
        <v>140</v>
      </c>
      <c r="N970">
        <v>505188</v>
      </c>
      <c r="O970" t="s">
        <v>140</v>
      </c>
      <c r="P970">
        <v>505188</v>
      </c>
      <c r="Q970" t="s">
        <v>140</v>
      </c>
      <c r="R970" s="9">
        <v>84748.145369489866</v>
      </c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15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>
        <f t="shared" si="34"/>
        <v>84748.145369489866</v>
      </c>
      <c r="BM970" s="9">
        <f t="shared" si="35"/>
        <v>84700</v>
      </c>
    </row>
    <row r="971" spans="1:65" x14ac:dyDescent="0.3">
      <c r="A971" s="2" t="s">
        <v>984</v>
      </c>
      <c r="B971" s="9">
        <v>531</v>
      </c>
      <c r="C971">
        <v>513211</v>
      </c>
      <c r="D971">
        <v>1</v>
      </c>
      <c r="E971">
        <v>1</v>
      </c>
      <c r="F971">
        <v>0</v>
      </c>
      <c r="G971">
        <v>0</v>
      </c>
      <c r="H971">
        <v>0</v>
      </c>
      <c r="I971" t="s">
        <v>111</v>
      </c>
      <c r="J971">
        <v>513211</v>
      </c>
      <c r="K971" t="s">
        <v>984</v>
      </c>
      <c r="L971">
        <v>513229</v>
      </c>
      <c r="M971" t="s">
        <v>361</v>
      </c>
      <c r="N971">
        <v>511382</v>
      </c>
      <c r="O971" t="s">
        <v>311</v>
      </c>
      <c r="P971">
        <v>511382</v>
      </c>
      <c r="Q971" t="s">
        <v>311</v>
      </c>
      <c r="R971" s="9">
        <v>126519.08815590369</v>
      </c>
      <c r="S971" s="9">
        <f>SUMIFS($B:$B,$J:$J,$C971)</f>
        <v>1120</v>
      </c>
      <c r="T971" s="9">
        <v>61021.157305262859</v>
      </c>
      <c r="U971" s="9">
        <v>0</v>
      </c>
      <c r="V971" s="9">
        <f>U971*768</f>
        <v>0</v>
      </c>
      <c r="W971" s="9">
        <v>7</v>
      </c>
      <c r="X971" s="9">
        <f>W971*3072</f>
        <v>21504</v>
      </c>
      <c r="Y971" s="9">
        <v>5</v>
      </c>
      <c r="Z971" s="9">
        <f>Y971*1024</f>
        <v>5120</v>
      </c>
      <c r="AA971" s="9">
        <v>0</v>
      </c>
      <c r="AB971" s="9">
        <f>AA971*256</f>
        <v>0</v>
      </c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15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>
        <f t="shared" si="34"/>
        <v>214164.24546116655</v>
      </c>
      <c r="BM971" s="9">
        <f t="shared" si="35"/>
        <v>214200</v>
      </c>
    </row>
    <row r="972" spans="1:65" x14ac:dyDescent="0.3">
      <c r="A972" s="5" t="s">
        <v>152</v>
      </c>
      <c r="B972" s="9">
        <v>11133</v>
      </c>
      <c r="C972">
        <v>553425</v>
      </c>
      <c r="D972">
        <v>1</v>
      </c>
      <c r="E972">
        <v>1</v>
      </c>
      <c r="F972">
        <v>1</v>
      </c>
      <c r="G972">
        <v>1</v>
      </c>
      <c r="H972">
        <v>1</v>
      </c>
      <c r="I972" t="s">
        <v>151</v>
      </c>
      <c r="J972">
        <v>553425</v>
      </c>
      <c r="K972" t="s">
        <v>152</v>
      </c>
      <c r="L972">
        <v>553425</v>
      </c>
      <c r="M972" t="s">
        <v>152</v>
      </c>
      <c r="N972">
        <v>553425</v>
      </c>
      <c r="O972" t="s">
        <v>152</v>
      </c>
      <c r="P972">
        <v>553425</v>
      </c>
      <c r="Q972" t="s">
        <v>152</v>
      </c>
      <c r="R972" s="9">
        <v>515188.37199282408</v>
      </c>
      <c r="S972" s="9">
        <f>SUMIFS($B:$B,$J:$J,$C972)</f>
        <v>17647</v>
      </c>
      <c r="T972" s="9">
        <v>396382.38352617261</v>
      </c>
      <c r="U972" s="9">
        <v>260</v>
      </c>
      <c r="V972" s="9">
        <f>U972*768</f>
        <v>199680</v>
      </c>
      <c r="W972" s="9">
        <v>71</v>
      </c>
      <c r="X972" s="9">
        <f>W972*3072</f>
        <v>218112</v>
      </c>
      <c r="Y972" s="9">
        <v>322</v>
      </c>
      <c r="Z972" s="9">
        <f>Y972*1024</f>
        <v>329728</v>
      </c>
      <c r="AA972" s="9">
        <v>111</v>
      </c>
      <c r="AB972" s="9">
        <f>AA972*256</f>
        <v>28416</v>
      </c>
      <c r="AC972" s="9">
        <f>SUMIFS($B:$B,$L:$L,$C972)</f>
        <v>18652</v>
      </c>
      <c r="AD972" s="9">
        <v>1199967.55865059</v>
      </c>
      <c r="AE972" s="9">
        <f>SUMIFS($B:$B,$P:$P,$C972)</f>
        <v>40810</v>
      </c>
      <c r="AF972" s="9">
        <v>2520337.6885192748</v>
      </c>
      <c r="AG972" s="9">
        <f>SUMIFS($B:$B,$N:$N,$C972)</f>
        <v>25000</v>
      </c>
      <c r="AH972" s="9">
        <v>4353589.7374637825</v>
      </c>
      <c r="AI972" s="9">
        <f>SUMIFS($B:$B,$P:$P,$C972)</f>
        <v>40810</v>
      </c>
      <c r="AJ972" s="9">
        <v>19991637.24759924</v>
      </c>
      <c r="AK972" s="9"/>
      <c r="AL972" s="9">
        <v>5649</v>
      </c>
      <c r="AM972" s="9">
        <f>AL972*141</f>
        <v>796509</v>
      </c>
      <c r="AN972" s="9"/>
      <c r="AO972" s="9"/>
      <c r="AP972" s="9"/>
      <c r="AQ972" s="15"/>
      <c r="AR972" s="9">
        <v>17</v>
      </c>
      <c r="AS972" s="9">
        <f>AR972*30500</f>
        <v>518500</v>
      </c>
      <c r="AT972" s="9">
        <v>196</v>
      </c>
      <c r="AU972" s="9">
        <f>AT972*2742</f>
        <v>537432</v>
      </c>
      <c r="AV972" s="9">
        <v>0</v>
      </c>
      <c r="AW972" s="9">
        <f>AV972*914</f>
        <v>0</v>
      </c>
      <c r="AX972" s="9">
        <v>1802</v>
      </c>
      <c r="AY972" s="9">
        <f>AX972*141</f>
        <v>254082</v>
      </c>
      <c r="AZ972" s="9">
        <v>1586</v>
      </c>
      <c r="BA972" s="9">
        <f>AZ972*343</f>
        <v>543998</v>
      </c>
      <c r="BB972" s="9">
        <v>696</v>
      </c>
      <c r="BC972" s="9">
        <f>BB972*109</f>
        <v>75864</v>
      </c>
      <c r="BD972" s="9">
        <v>77</v>
      </c>
      <c r="BE972" s="9">
        <f>BD972*82</f>
        <v>6314</v>
      </c>
      <c r="BF972" s="9">
        <v>788</v>
      </c>
      <c r="BG972" s="9">
        <f>BF972*328</f>
        <v>258464</v>
      </c>
      <c r="BH972" s="9">
        <v>69</v>
      </c>
      <c r="BI972" s="9">
        <f>BH972*410</f>
        <v>28290</v>
      </c>
      <c r="BJ972" s="9">
        <v>36</v>
      </c>
      <c r="BK972" s="9">
        <f>BJ972*219</f>
        <v>7884</v>
      </c>
      <c r="BL972" s="9">
        <f t="shared" si="34"/>
        <v>32780375.987751886</v>
      </c>
      <c r="BM972" s="9">
        <f t="shared" si="35"/>
        <v>32780400</v>
      </c>
    </row>
    <row r="973" spans="1:65" x14ac:dyDescent="0.3">
      <c r="A973" t="s">
        <v>1375</v>
      </c>
      <c r="B973" s="9">
        <v>53</v>
      </c>
      <c r="C973">
        <v>578517</v>
      </c>
      <c r="D973">
        <v>1</v>
      </c>
      <c r="E973">
        <v>0</v>
      </c>
      <c r="F973">
        <v>0</v>
      </c>
      <c r="G973">
        <v>0</v>
      </c>
      <c r="H973">
        <v>0</v>
      </c>
      <c r="I973" t="s">
        <v>151</v>
      </c>
      <c r="J973">
        <v>557544</v>
      </c>
      <c r="K973" t="s">
        <v>807</v>
      </c>
      <c r="L973">
        <v>557153</v>
      </c>
      <c r="M973" t="s">
        <v>808</v>
      </c>
      <c r="N973">
        <v>557153</v>
      </c>
      <c r="O973" t="s">
        <v>808</v>
      </c>
      <c r="P973">
        <v>557153</v>
      </c>
      <c r="Q973" t="s">
        <v>808</v>
      </c>
      <c r="R973" s="9">
        <v>71941.662785630979</v>
      </c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15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>
        <f t="shared" si="34"/>
        <v>71941.662785630979</v>
      </c>
      <c r="BM973" s="9">
        <f t="shared" si="35"/>
        <v>71900</v>
      </c>
    </row>
    <row r="974" spans="1:65" x14ac:dyDescent="0.3">
      <c r="A974" t="s">
        <v>1376</v>
      </c>
      <c r="B974" s="9">
        <v>303</v>
      </c>
      <c r="C974">
        <v>535745</v>
      </c>
      <c r="D974">
        <v>1</v>
      </c>
      <c r="E974">
        <v>0</v>
      </c>
      <c r="F974">
        <v>0</v>
      </c>
      <c r="G974">
        <v>0</v>
      </c>
      <c r="H974">
        <v>0</v>
      </c>
      <c r="I974" t="s">
        <v>86</v>
      </c>
      <c r="J974">
        <v>535702</v>
      </c>
      <c r="K974" t="s">
        <v>1273</v>
      </c>
      <c r="L974">
        <v>535702</v>
      </c>
      <c r="M974" t="s">
        <v>1273</v>
      </c>
      <c r="N974">
        <v>535419</v>
      </c>
      <c r="O974" t="s">
        <v>170</v>
      </c>
      <c r="P974">
        <v>535419</v>
      </c>
      <c r="Q974" t="s">
        <v>170</v>
      </c>
      <c r="R974" s="9">
        <v>72653.99173377041</v>
      </c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15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>
        <f t="shared" si="34"/>
        <v>72653.99173377041</v>
      </c>
      <c r="BM974" s="9">
        <f t="shared" si="35"/>
        <v>72700</v>
      </c>
    </row>
    <row r="975" spans="1:65" x14ac:dyDescent="0.3">
      <c r="A975" t="s">
        <v>1377</v>
      </c>
      <c r="B975" s="9">
        <v>632</v>
      </c>
      <c r="C975">
        <v>566152</v>
      </c>
      <c r="D975">
        <v>1</v>
      </c>
      <c r="E975">
        <v>0</v>
      </c>
      <c r="F975">
        <v>0</v>
      </c>
      <c r="G975">
        <v>0</v>
      </c>
      <c r="H975">
        <v>0</v>
      </c>
      <c r="I975" t="s">
        <v>131</v>
      </c>
      <c r="J975">
        <v>566217</v>
      </c>
      <c r="K975" t="s">
        <v>1378</v>
      </c>
      <c r="L975">
        <v>565971</v>
      </c>
      <c r="M975" t="s">
        <v>459</v>
      </c>
      <c r="N975">
        <v>565971</v>
      </c>
      <c r="O975" t="s">
        <v>459</v>
      </c>
      <c r="P975">
        <v>565971</v>
      </c>
      <c r="Q975" t="s">
        <v>459</v>
      </c>
      <c r="R975" s="9">
        <v>150230.59173374431</v>
      </c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15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>
        <f t="shared" si="34"/>
        <v>150230.59173374431</v>
      </c>
      <c r="BM975" s="9">
        <f t="shared" si="35"/>
        <v>150200</v>
      </c>
    </row>
    <row r="976" spans="1:65" x14ac:dyDescent="0.3">
      <c r="A976" t="s">
        <v>1379</v>
      </c>
      <c r="B976" s="9">
        <v>74</v>
      </c>
      <c r="C976">
        <v>507610</v>
      </c>
      <c r="D976">
        <v>1</v>
      </c>
      <c r="E976">
        <v>0</v>
      </c>
      <c r="F976">
        <v>0</v>
      </c>
      <c r="G976">
        <v>0</v>
      </c>
      <c r="H976">
        <v>0</v>
      </c>
      <c r="I976" t="s">
        <v>83</v>
      </c>
      <c r="J976">
        <v>546542</v>
      </c>
      <c r="K976" t="s">
        <v>1380</v>
      </c>
      <c r="L976">
        <v>545881</v>
      </c>
      <c r="M976" t="s">
        <v>238</v>
      </c>
      <c r="N976">
        <v>545881</v>
      </c>
      <c r="O976" t="s">
        <v>238</v>
      </c>
      <c r="P976">
        <v>545881</v>
      </c>
      <c r="Q976" t="s">
        <v>238</v>
      </c>
      <c r="R976" s="9">
        <v>71941.662785630979</v>
      </c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15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>
        <f t="shared" si="34"/>
        <v>71941.662785630979</v>
      </c>
      <c r="BM976" s="9">
        <f t="shared" si="35"/>
        <v>71900</v>
      </c>
    </row>
    <row r="977" spans="1:65" x14ac:dyDescent="0.3">
      <c r="A977" t="s">
        <v>1381</v>
      </c>
      <c r="B977" s="9">
        <v>476</v>
      </c>
      <c r="C977">
        <v>564885</v>
      </c>
      <c r="D977">
        <v>1</v>
      </c>
      <c r="E977">
        <v>0</v>
      </c>
      <c r="F977">
        <v>0</v>
      </c>
      <c r="G977">
        <v>0</v>
      </c>
      <c r="H977">
        <v>0</v>
      </c>
      <c r="I977" t="s">
        <v>86</v>
      </c>
      <c r="J977">
        <v>538728</v>
      </c>
      <c r="K977" t="s">
        <v>141</v>
      </c>
      <c r="L977">
        <v>538728</v>
      </c>
      <c r="M977" t="s">
        <v>141</v>
      </c>
      <c r="N977">
        <v>538728</v>
      </c>
      <c r="O977" t="s">
        <v>141</v>
      </c>
      <c r="P977">
        <v>538728</v>
      </c>
      <c r="Q977" t="s">
        <v>141</v>
      </c>
      <c r="R977" s="9">
        <v>113570.7026831571</v>
      </c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15"/>
      <c r="AR977" s="9">
        <v>1</v>
      </c>
      <c r="AS977" s="9">
        <f>AR977*30500</f>
        <v>30500</v>
      </c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>
        <f t="shared" si="34"/>
        <v>144070.70268315711</v>
      </c>
      <c r="BM977" s="9">
        <f t="shared" si="35"/>
        <v>144100</v>
      </c>
    </row>
    <row r="978" spans="1:65" x14ac:dyDescent="0.3">
      <c r="A978" t="s">
        <v>1382</v>
      </c>
      <c r="B978" s="9">
        <v>97</v>
      </c>
      <c r="C978">
        <v>530417</v>
      </c>
      <c r="D978">
        <v>1</v>
      </c>
      <c r="E978">
        <v>0</v>
      </c>
      <c r="F978">
        <v>0</v>
      </c>
      <c r="G978">
        <v>0</v>
      </c>
      <c r="H978">
        <v>0</v>
      </c>
      <c r="I978" t="s">
        <v>131</v>
      </c>
      <c r="J978">
        <v>562611</v>
      </c>
      <c r="K978" t="s">
        <v>1383</v>
      </c>
      <c r="L978">
        <v>562777</v>
      </c>
      <c r="M978" t="s">
        <v>1336</v>
      </c>
      <c r="N978">
        <v>562777</v>
      </c>
      <c r="O978" t="s">
        <v>1336</v>
      </c>
      <c r="P978">
        <v>562777</v>
      </c>
      <c r="Q978" t="s">
        <v>1336</v>
      </c>
      <c r="R978" s="9">
        <v>71941.662785630979</v>
      </c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15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>
        <f t="shared" si="34"/>
        <v>71941.662785630979</v>
      </c>
      <c r="BM978" s="9">
        <f t="shared" si="35"/>
        <v>71900</v>
      </c>
    </row>
    <row r="979" spans="1:65" x14ac:dyDescent="0.3">
      <c r="A979" s="3" t="s">
        <v>1384</v>
      </c>
      <c r="B979" s="9">
        <v>1146</v>
      </c>
      <c r="C979">
        <v>568864</v>
      </c>
      <c r="D979">
        <v>1</v>
      </c>
      <c r="E979">
        <v>0</v>
      </c>
      <c r="F979">
        <v>1</v>
      </c>
      <c r="G979">
        <v>0</v>
      </c>
      <c r="H979">
        <v>0</v>
      </c>
      <c r="I979" t="s">
        <v>94</v>
      </c>
      <c r="J979">
        <v>599069</v>
      </c>
      <c r="K979" t="s">
        <v>1385</v>
      </c>
      <c r="L979">
        <v>568864</v>
      </c>
      <c r="M979" t="s">
        <v>1384</v>
      </c>
      <c r="N979">
        <v>599069</v>
      </c>
      <c r="O979" t="s">
        <v>1385</v>
      </c>
      <c r="P979">
        <v>599069</v>
      </c>
      <c r="Q979" t="s">
        <v>1385</v>
      </c>
      <c r="R979" s="9">
        <v>269780.58348996151</v>
      </c>
      <c r="S979" s="9"/>
      <c r="T979" s="9"/>
      <c r="U979" s="9">
        <v>0</v>
      </c>
      <c r="V979" s="9">
        <f>U979*768</f>
        <v>0</v>
      </c>
      <c r="W979" s="9">
        <v>3</v>
      </c>
      <c r="X979" s="9">
        <f>W979*3072</f>
        <v>9216</v>
      </c>
      <c r="Y979" s="9">
        <v>3</v>
      </c>
      <c r="Z979" s="9">
        <f>Y979*1024</f>
        <v>3072</v>
      </c>
      <c r="AA979" s="9">
        <v>2</v>
      </c>
      <c r="AB979" s="9">
        <f>AA979*256</f>
        <v>512</v>
      </c>
      <c r="AC979" s="9">
        <f>SUMIFS($B:$B,$L:$L,$C979)</f>
        <v>1146</v>
      </c>
      <c r="AD979" s="9">
        <v>144551.89252923091</v>
      </c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15"/>
      <c r="AR979" s="9">
        <v>2</v>
      </c>
      <c r="AS979" s="9">
        <f>AR979*30500</f>
        <v>61000</v>
      </c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>
        <f t="shared" si="34"/>
        <v>488132.47601919243</v>
      </c>
      <c r="BM979" s="9">
        <f t="shared" si="35"/>
        <v>488100</v>
      </c>
    </row>
    <row r="980" spans="1:65" x14ac:dyDescent="0.3">
      <c r="A980" t="s">
        <v>1386</v>
      </c>
      <c r="B980" s="9">
        <v>1426</v>
      </c>
      <c r="C980">
        <v>533301</v>
      </c>
      <c r="D980">
        <v>1</v>
      </c>
      <c r="E980">
        <v>0</v>
      </c>
      <c r="F980">
        <v>0</v>
      </c>
      <c r="G980">
        <v>0</v>
      </c>
      <c r="H980">
        <v>0</v>
      </c>
      <c r="I980" t="s">
        <v>86</v>
      </c>
      <c r="J980">
        <v>533271</v>
      </c>
      <c r="K980" t="s">
        <v>785</v>
      </c>
      <c r="L980">
        <v>533271</v>
      </c>
      <c r="M980" t="s">
        <v>785</v>
      </c>
      <c r="N980">
        <v>533271</v>
      </c>
      <c r="O980" t="s">
        <v>785</v>
      </c>
      <c r="P980">
        <v>533271</v>
      </c>
      <c r="Q980" t="s">
        <v>785</v>
      </c>
      <c r="R980" s="9">
        <v>334246.84298075043</v>
      </c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15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>
        <f t="shared" si="34"/>
        <v>334246.84298075043</v>
      </c>
      <c r="BM980" s="9">
        <f t="shared" si="35"/>
        <v>334200</v>
      </c>
    </row>
    <row r="981" spans="1:65" x14ac:dyDescent="0.3">
      <c r="A981" t="s">
        <v>1387</v>
      </c>
      <c r="B981" s="9">
        <v>388</v>
      </c>
      <c r="C981">
        <v>579181</v>
      </c>
      <c r="D981">
        <v>1</v>
      </c>
      <c r="E981">
        <v>0</v>
      </c>
      <c r="F981">
        <v>0</v>
      </c>
      <c r="G981">
        <v>0</v>
      </c>
      <c r="H981">
        <v>0</v>
      </c>
      <c r="I981" t="s">
        <v>90</v>
      </c>
      <c r="J981">
        <v>579190</v>
      </c>
      <c r="K981" t="s">
        <v>382</v>
      </c>
      <c r="L981">
        <v>579203</v>
      </c>
      <c r="M981" t="s">
        <v>376</v>
      </c>
      <c r="N981">
        <v>579203</v>
      </c>
      <c r="O981" t="s">
        <v>376</v>
      </c>
      <c r="P981">
        <v>579203</v>
      </c>
      <c r="Q981" t="s">
        <v>376</v>
      </c>
      <c r="R981" s="9">
        <v>92795.441547240291</v>
      </c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15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>
        <f t="shared" si="34"/>
        <v>92795.441547240291</v>
      </c>
      <c r="BM981" s="9">
        <f t="shared" si="35"/>
        <v>92800</v>
      </c>
    </row>
    <row r="982" spans="1:65" x14ac:dyDescent="0.3">
      <c r="A982" t="s">
        <v>1387</v>
      </c>
      <c r="B982" s="9">
        <v>253</v>
      </c>
      <c r="C982">
        <v>550981</v>
      </c>
      <c r="D982">
        <v>1</v>
      </c>
      <c r="E982">
        <v>0</v>
      </c>
      <c r="F982">
        <v>0</v>
      </c>
      <c r="G982">
        <v>0</v>
      </c>
      <c r="H982">
        <v>0</v>
      </c>
      <c r="I982" t="s">
        <v>83</v>
      </c>
      <c r="J982">
        <v>550787</v>
      </c>
      <c r="K982" t="s">
        <v>908</v>
      </c>
      <c r="L982">
        <v>550787</v>
      </c>
      <c r="M982" t="s">
        <v>908</v>
      </c>
      <c r="N982">
        <v>550787</v>
      </c>
      <c r="O982" t="s">
        <v>908</v>
      </c>
      <c r="P982">
        <v>550787</v>
      </c>
      <c r="Q982" t="s">
        <v>908</v>
      </c>
      <c r="R982" s="9">
        <v>71941.662785630979</v>
      </c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15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>
        <f t="shared" si="34"/>
        <v>71941.662785630979</v>
      </c>
      <c r="BM982" s="9">
        <f t="shared" si="35"/>
        <v>71900</v>
      </c>
    </row>
    <row r="983" spans="1:65" x14ac:dyDescent="0.3">
      <c r="A983" t="s">
        <v>1387</v>
      </c>
      <c r="B983" s="9">
        <v>335</v>
      </c>
      <c r="C983">
        <v>535664</v>
      </c>
      <c r="D983">
        <v>1</v>
      </c>
      <c r="E983">
        <v>0</v>
      </c>
      <c r="F983">
        <v>0</v>
      </c>
      <c r="G983">
        <v>0</v>
      </c>
      <c r="H983">
        <v>0</v>
      </c>
      <c r="I983" t="s">
        <v>83</v>
      </c>
      <c r="J983">
        <v>544256</v>
      </c>
      <c r="K983" t="s">
        <v>85</v>
      </c>
      <c r="L983">
        <v>544256</v>
      </c>
      <c r="M983" t="s">
        <v>85</v>
      </c>
      <c r="N983">
        <v>544256</v>
      </c>
      <c r="O983" t="s">
        <v>85</v>
      </c>
      <c r="P983">
        <v>544256</v>
      </c>
      <c r="Q983" t="s">
        <v>85</v>
      </c>
      <c r="R983" s="9">
        <v>80245.824107481807</v>
      </c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15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>
        <f t="shared" si="34"/>
        <v>80245.824107481807</v>
      </c>
      <c r="BM983" s="9">
        <f t="shared" si="35"/>
        <v>80200</v>
      </c>
    </row>
    <row r="984" spans="1:65" x14ac:dyDescent="0.3">
      <c r="A984" s="2" t="s">
        <v>1388</v>
      </c>
      <c r="B984" s="9">
        <v>1333</v>
      </c>
      <c r="C984">
        <v>581542</v>
      </c>
      <c r="D984">
        <v>1</v>
      </c>
      <c r="E984">
        <v>1</v>
      </c>
      <c r="F984">
        <v>0</v>
      </c>
      <c r="G984">
        <v>0</v>
      </c>
      <c r="H984">
        <v>0</v>
      </c>
      <c r="I984" t="s">
        <v>81</v>
      </c>
      <c r="J984">
        <v>581542</v>
      </c>
      <c r="K984" t="s">
        <v>1388</v>
      </c>
      <c r="L984">
        <v>581283</v>
      </c>
      <c r="M984" t="s">
        <v>82</v>
      </c>
      <c r="N984">
        <v>581283</v>
      </c>
      <c r="O984" t="s">
        <v>82</v>
      </c>
      <c r="P984">
        <v>581283</v>
      </c>
      <c r="Q984" t="s">
        <v>82</v>
      </c>
      <c r="R984" s="9">
        <v>312880.56663983851</v>
      </c>
      <c r="S984" s="9">
        <f>SUMIFS($B:$B,$J:$J,$C984)</f>
        <v>1589</v>
      </c>
      <c r="T984" s="9">
        <v>86519.940962741224</v>
      </c>
      <c r="U984" s="9">
        <v>0</v>
      </c>
      <c r="V984" s="9">
        <f>U984*768</f>
        <v>0</v>
      </c>
      <c r="W984" s="9">
        <v>5</v>
      </c>
      <c r="X984" s="9">
        <f>W984*3072</f>
        <v>15360</v>
      </c>
      <c r="Y984" s="9">
        <v>9</v>
      </c>
      <c r="Z984" s="9">
        <f>Y984*1024</f>
        <v>9216</v>
      </c>
      <c r="AA984" s="9">
        <v>2</v>
      </c>
      <c r="AB984" s="9">
        <f>AA984*256</f>
        <v>512</v>
      </c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15"/>
      <c r="AR984" s="9">
        <v>1</v>
      </c>
      <c r="AS984" s="9">
        <f>AR984*30500</f>
        <v>30500</v>
      </c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>
        <f t="shared" si="34"/>
        <v>454988.50760257972</v>
      </c>
      <c r="BM984" s="9">
        <f t="shared" si="35"/>
        <v>455000</v>
      </c>
    </row>
    <row r="985" spans="1:65" x14ac:dyDescent="0.3">
      <c r="A985" t="s">
        <v>1389</v>
      </c>
      <c r="B985" s="9">
        <v>159</v>
      </c>
      <c r="C985">
        <v>571067</v>
      </c>
      <c r="D985">
        <v>1</v>
      </c>
      <c r="E985">
        <v>0</v>
      </c>
      <c r="F985">
        <v>0</v>
      </c>
      <c r="G985">
        <v>0</v>
      </c>
      <c r="H985">
        <v>0</v>
      </c>
      <c r="I985" t="s">
        <v>86</v>
      </c>
      <c r="J985">
        <v>536636</v>
      </c>
      <c r="K985" t="s">
        <v>562</v>
      </c>
      <c r="L985">
        <v>535419</v>
      </c>
      <c r="M985" t="s">
        <v>170</v>
      </c>
      <c r="N985">
        <v>535419</v>
      </c>
      <c r="O985" t="s">
        <v>170</v>
      </c>
      <c r="P985">
        <v>535419</v>
      </c>
      <c r="Q985" t="s">
        <v>170</v>
      </c>
      <c r="R985" s="9">
        <v>71941.662785630979</v>
      </c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15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>
        <f t="shared" si="34"/>
        <v>71941.662785630979</v>
      </c>
      <c r="BM985" s="9">
        <f t="shared" si="35"/>
        <v>71900</v>
      </c>
    </row>
    <row r="986" spans="1:65" x14ac:dyDescent="0.3">
      <c r="A986" s="2" t="s">
        <v>558</v>
      </c>
      <c r="B986" s="9">
        <v>861</v>
      </c>
      <c r="C986">
        <v>595551</v>
      </c>
      <c r="D986">
        <v>1</v>
      </c>
      <c r="E986">
        <v>1</v>
      </c>
      <c r="F986">
        <v>0</v>
      </c>
      <c r="G986">
        <v>0</v>
      </c>
      <c r="H986">
        <v>0</v>
      </c>
      <c r="I986" t="s">
        <v>81</v>
      </c>
      <c r="J986">
        <v>595551</v>
      </c>
      <c r="K986" t="s">
        <v>558</v>
      </c>
      <c r="L986">
        <v>584002</v>
      </c>
      <c r="M986" t="s">
        <v>278</v>
      </c>
      <c r="N986">
        <v>584002</v>
      </c>
      <c r="O986" t="s">
        <v>278</v>
      </c>
      <c r="P986">
        <v>584002</v>
      </c>
      <c r="Q986" t="s">
        <v>278</v>
      </c>
      <c r="R986" s="9">
        <v>203706.97527274649</v>
      </c>
      <c r="S986" s="9">
        <f>SUMIFS($B:$B,$J:$J,$C986)</f>
        <v>1889</v>
      </c>
      <c r="T986" s="9">
        <v>102818.74626949</v>
      </c>
      <c r="U986" s="9">
        <v>0</v>
      </c>
      <c r="V986" s="9">
        <f>U986*768</f>
        <v>0</v>
      </c>
      <c r="W986" s="9">
        <v>31</v>
      </c>
      <c r="X986" s="9">
        <f>W986*3072</f>
        <v>95232</v>
      </c>
      <c r="Y986" s="9">
        <v>9</v>
      </c>
      <c r="Z986" s="9">
        <f>Y986*1024</f>
        <v>9216</v>
      </c>
      <c r="AA986" s="9">
        <v>2</v>
      </c>
      <c r="AB986" s="9">
        <f>AA986*256</f>
        <v>512</v>
      </c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15"/>
      <c r="AR986" s="9">
        <v>1</v>
      </c>
      <c r="AS986" s="9">
        <f>AR986*30500</f>
        <v>30500</v>
      </c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>
        <f t="shared" si="34"/>
        <v>441985.72154223651</v>
      </c>
      <c r="BM986" s="9">
        <f t="shared" si="35"/>
        <v>442000</v>
      </c>
    </row>
    <row r="987" spans="1:65" x14ac:dyDescent="0.3">
      <c r="A987" t="s">
        <v>1390</v>
      </c>
      <c r="B987" s="9">
        <v>604</v>
      </c>
      <c r="C987">
        <v>585181</v>
      </c>
      <c r="D987">
        <v>1</v>
      </c>
      <c r="E987">
        <v>0</v>
      </c>
      <c r="F987">
        <v>0</v>
      </c>
      <c r="G987">
        <v>0</v>
      </c>
      <c r="H987">
        <v>0</v>
      </c>
      <c r="I987" t="s">
        <v>135</v>
      </c>
      <c r="J987">
        <v>585912</v>
      </c>
      <c r="K987" t="s">
        <v>1238</v>
      </c>
      <c r="L987">
        <v>585068</v>
      </c>
      <c r="M987" t="s">
        <v>515</v>
      </c>
      <c r="N987">
        <v>585068</v>
      </c>
      <c r="O987" t="s">
        <v>515</v>
      </c>
      <c r="P987">
        <v>585068</v>
      </c>
      <c r="Q987" t="s">
        <v>515</v>
      </c>
      <c r="R987" s="9">
        <v>143665.37751637379</v>
      </c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15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>
        <f t="shared" si="34"/>
        <v>143665.37751637379</v>
      </c>
      <c r="BM987" s="9">
        <f t="shared" si="35"/>
        <v>143700</v>
      </c>
    </row>
    <row r="988" spans="1:65" x14ac:dyDescent="0.3">
      <c r="A988" t="s">
        <v>1391</v>
      </c>
      <c r="B988" s="9">
        <v>464</v>
      </c>
      <c r="C988">
        <v>544400</v>
      </c>
      <c r="D988">
        <v>1</v>
      </c>
      <c r="E988">
        <v>0</v>
      </c>
      <c r="F988">
        <v>0</v>
      </c>
      <c r="G988">
        <v>0</v>
      </c>
      <c r="H988">
        <v>0</v>
      </c>
      <c r="I988" t="s">
        <v>83</v>
      </c>
      <c r="J988">
        <v>544256</v>
      </c>
      <c r="K988" t="s">
        <v>85</v>
      </c>
      <c r="L988">
        <v>544256</v>
      </c>
      <c r="M988" t="s">
        <v>85</v>
      </c>
      <c r="N988">
        <v>544256</v>
      </c>
      <c r="O988" t="s">
        <v>85</v>
      </c>
      <c r="P988">
        <v>544256</v>
      </c>
      <c r="Q988" t="s">
        <v>85</v>
      </c>
      <c r="R988" s="9">
        <v>110742.0122547022</v>
      </c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15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>
        <f t="shared" si="34"/>
        <v>110742.0122547022</v>
      </c>
      <c r="BM988" s="9">
        <f t="shared" si="35"/>
        <v>110700</v>
      </c>
    </row>
    <row r="989" spans="1:65" x14ac:dyDescent="0.3">
      <c r="A989" s="2" t="s">
        <v>1392</v>
      </c>
      <c r="B989" s="9">
        <v>1787</v>
      </c>
      <c r="C989">
        <v>576301</v>
      </c>
      <c r="D989">
        <v>1</v>
      </c>
      <c r="E989">
        <v>1</v>
      </c>
      <c r="F989">
        <v>0</v>
      </c>
      <c r="G989">
        <v>0</v>
      </c>
      <c r="H989">
        <v>0</v>
      </c>
      <c r="I989" t="s">
        <v>90</v>
      </c>
      <c r="J989">
        <v>576301</v>
      </c>
      <c r="K989" t="s">
        <v>1392</v>
      </c>
      <c r="L989">
        <v>576361</v>
      </c>
      <c r="M989" t="s">
        <v>100</v>
      </c>
      <c r="N989">
        <v>576361</v>
      </c>
      <c r="O989" t="s">
        <v>100</v>
      </c>
      <c r="P989">
        <v>576361</v>
      </c>
      <c r="Q989" t="s">
        <v>100</v>
      </c>
      <c r="R989" s="9">
        <v>416788.29612776631</v>
      </c>
      <c r="S989" s="9">
        <f>SUMIFS($B:$B,$J:$J,$C989)</f>
        <v>1787</v>
      </c>
      <c r="T989" s="9">
        <v>97278.106830131786</v>
      </c>
      <c r="U989" s="9">
        <v>0</v>
      </c>
      <c r="V989" s="9">
        <f>U989*768</f>
        <v>0</v>
      </c>
      <c r="W989" s="9">
        <v>14</v>
      </c>
      <c r="X989" s="9">
        <f>W989*3072</f>
        <v>43008</v>
      </c>
      <c r="Y989" s="9">
        <v>7</v>
      </c>
      <c r="Z989" s="9">
        <f>Y989*1024</f>
        <v>7168</v>
      </c>
      <c r="AA989" s="9">
        <v>4</v>
      </c>
      <c r="AB989" s="9">
        <f>AA989*256</f>
        <v>1024</v>
      </c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15"/>
      <c r="AR989" s="9">
        <v>1</v>
      </c>
      <c r="AS989" s="9">
        <f>AR989*30500</f>
        <v>30500</v>
      </c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>
        <f t="shared" si="34"/>
        <v>595766.4029578981</v>
      </c>
      <c r="BM989" s="9">
        <f t="shared" si="35"/>
        <v>595800</v>
      </c>
    </row>
    <row r="990" spans="1:65" x14ac:dyDescent="0.3">
      <c r="A990" t="s">
        <v>1393</v>
      </c>
      <c r="B990" s="9">
        <v>105</v>
      </c>
      <c r="C990">
        <v>587079</v>
      </c>
      <c r="D990">
        <v>1</v>
      </c>
      <c r="E990">
        <v>0</v>
      </c>
      <c r="F990">
        <v>0</v>
      </c>
      <c r="G990">
        <v>0</v>
      </c>
      <c r="H990">
        <v>0</v>
      </c>
      <c r="I990" t="s">
        <v>123</v>
      </c>
      <c r="J990">
        <v>588024</v>
      </c>
      <c r="K990" t="s">
        <v>507</v>
      </c>
      <c r="L990">
        <v>588024</v>
      </c>
      <c r="M990" t="s">
        <v>507</v>
      </c>
      <c r="N990">
        <v>588024</v>
      </c>
      <c r="O990" t="s">
        <v>507</v>
      </c>
      <c r="P990">
        <v>588024</v>
      </c>
      <c r="Q990" t="s">
        <v>507</v>
      </c>
      <c r="R990" s="9">
        <v>71941.662785630979</v>
      </c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15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>
        <f t="shared" si="34"/>
        <v>71941.662785630979</v>
      </c>
      <c r="BM990" s="9">
        <f t="shared" si="35"/>
        <v>71900</v>
      </c>
    </row>
    <row r="991" spans="1:65" x14ac:dyDescent="0.3">
      <c r="A991" t="s">
        <v>1394</v>
      </c>
      <c r="B991" s="9">
        <v>163</v>
      </c>
      <c r="C991">
        <v>500127</v>
      </c>
      <c r="D991">
        <v>1</v>
      </c>
      <c r="E991">
        <v>0</v>
      </c>
      <c r="F991">
        <v>0</v>
      </c>
      <c r="G991">
        <v>0</v>
      </c>
      <c r="H991">
        <v>0</v>
      </c>
      <c r="I991" t="s">
        <v>77</v>
      </c>
      <c r="J991">
        <v>555428</v>
      </c>
      <c r="K991" t="s">
        <v>79</v>
      </c>
      <c r="L991">
        <v>555428</v>
      </c>
      <c r="M991" t="s">
        <v>79</v>
      </c>
      <c r="N991">
        <v>555428</v>
      </c>
      <c r="O991" t="s">
        <v>79</v>
      </c>
      <c r="P991">
        <v>555428</v>
      </c>
      <c r="Q991" t="s">
        <v>79</v>
      </c>
      <c r="R991" s="9">
        <v>71941.662785630979</v>
      </c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15"/>
      <c r="AR991" s="9">
        <v>1</v>
      </c>
      <c r="AS991" s="9">
        <f>AR991*30500</f>
        <v>30500</v>
      </c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>
        <f t="shared" si="34"/>
        <v>102441.66278563098</v>
      </c>
      <c r="BM991" s="9">
        <f t="shared" si="35"/>
        <v>102400</v>
      </c>
    </row>
    <row r="992" spans="1:65" x14ac:dyDescent="0.3">
      <c r="A992" s="2" t="s">
        <v>1395</v>
      </c>
      <c r="B992" s="9">
        <v>1810</v>
      </c>
      <c r="C992">
        <v>501751</v>
      </c>
      <c r="D992">
        <v>1</v>
      </c>
      <c r="E992">
        <v>1</v>
      </c>
      <c r="F992">
        <v>0</v>
      </c>
      <c r="G992">
        <v>0</v>
      </c>
      <c r="H992">
        <v>0</v>
      </c>
      <c r="I992" t="s">
        <v>111</v>
      </c>
      <c r="J992">
        <v>501751</v>
      </c>
      <c r="K992" t="s">
        <v>1395</v>
      </c>
      <c r="L992">
        <v>504505</v>
      </c>
      <c r="M992" t="s">
        <v>1396</v>
      </c>
      <c r="N992">
        <v>500496</v>
      </c>
      <c r="O992" t="s">
        <v>287</v>
      </c>
      <c r="P992">
        <v>500496</v>
      </c>
      <c r="Q992" t="s">
        <v>287</v>
      </c>
      <c r="R992" s="9">
        <v>422026.97364074248</v>
      </c>
      <c r="S992" s="9">
        <f>SUMIFS($B:$B,$J:$J,$C992)</f>
        <v>1810</v>
      </c>
      <c r="T992" s="9">
        <v>98527.550764081854</v>
      </c>
      <c r="U992" s="9">
        <v>0</v>
      </c>
      <c r="V992" s="9">
        <f>U992*768</f>
        <v>0</v>
      </c>
      <c r="W992" s="9">
        <v>6</v>
      </c>
      <c r="X992" s="9">
        <f>W992*3072</f>
        <v>18432</v>
      </c>
      <c r="Y992" s="9">
        <v>8</v>
      </c>
      <c r="Z992" s="9">
        <f>Y992*1024</f>
        <v>8192</v>
      </c>
      <c r="AA992" s="9">
        <v>4</v>
      </c>
      <c r="AB992" s="9">
        <f>AA992*256</f>
        <v>1024</v>
      </c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15"/>
      <c r="AR992" s="9">
        <v>3</v>
      </c>
      <c r="AS992" s="9">
        <f>AR992*30500</f>
        <v>91500</v>
      </c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>
        <f t="shared" si="34"/>
        <v>639702.52440482436</v>
      </c>
      <c r="BM992" s="9">
        <f t="shared" si="35"/>
        <v>639700</v>
      </c>
    </row>
    <row r="993" spans="1:65" x14ac:dyDescent="0.3">
      <c r="A993" s="2" t="s">
        <v>633</v>
      </c>
      <c r="B993" s="9">
        <v>523</v>
      </c>
      <c r="C993">
        <v>589462</v>
      </c>
      <c r="D993">
        <v>1</v>
      </c>
      <c r="E993">
        <v>1</v>
      </c>
      <c r="F993">
        <v>0</v>
      </c>
      <c r="G993">
        <v>0</v>
      </c>
      <c r="H993">
        <v>0</v>
      </c>
      <c r="I993" t="s">
        <v>111</v>
      </c>
      <c r="J993">
        <v>589462</v>
      </c>
      <c r="K993" t="s">
        <v>633</v>
      </c>
      <c r="L993">
        <v>589896</v>
      </c>
      <c r="M993" t="s">
        <v>634</v>
      </c>
      <c r="N993">
        <v>589250</v>
      </c>
      <c r="O993" t="s">
        <v>113</v>
      </c>
      <c r="P993">
        <v>589250</v>
      </c>
      <c r="Q993" t="s">
        <v>113</v>
      </c>
      <c r="R993" s="9">
        <v>124637.3296382416</v>
      </c>
      <c r="S993" s="9">
        <f>SUMIFS($B:$B,$J:$J,$C993)</f>
        <v>1885</v>
      </c>
      <c r="T993" s="9">
        <v>102601.4843027546</v>
      </c>
      <c r="U993" s="9">
        <v>0</v>
      </c>
      <c r="V993" s="9">
        <f>U993*768</f>
        <v>0</v>
      </c>
      <c r="W993" s="9">
        <v>7</v>
      </c>
      <c r="X993" s="9">
        <f>W993*3072</f>
        <v>21504</v>
      </c>
      <c r="Y993" s="9">
        <v>7</v>
      </c>
      <c r="Z993" s="9">
        <f>Y993*1024</f>
        <v>7168</v>
      </c>
      <c r="AA993" s="9">
        <v>0</v>
      </c>
      <c r="AB993" s="9">
        <f>AA993*256</f>
        <v>0</v>
      </c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15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>
        <f t="shared" si="34"/>
        <v>255910.81394099619</v>
      </c>
      <c r="BM993" s="9">
        <f t="shared" si="35"/>
        <v>255900</v>
      </c>
    </row>
    <row r="994" spans="1:65" x14ac:dyDescent="0.3">
      <c r="A994" t="s">
        <v>1397</v>
      </c>
      <c r="B994" s="9">
        <v>1626</v>
      </c>
      <c r="C994">
        <v>531146</v>
      </c>
      <c r="D994">
        <v>1</v>
      </c>
      <c r="E994">
        <v>0</v>
      </c>
      <c r="F994">
        <v>0</v>
      </c>
      <c r="G994">
        <v>0</v>
      </c>
      <c r="H994">
        <v>0</v>
      </c>
      <c r="I994" t="s">
        <v>86</v>
      </c>
      <c r="J994">
        <v>531723</v>
      </c>
      <c r="K994" t="s">
        <v>1071</v>
      </c>
      <c r="L994">
        <v>531723</v>
      </c>
      <c r="M994" t="s">
        <v>1071</v>
      </c>
      <c r="N994">
        <v>539244</v>
      </c>
      <c r="O994" t="s">
        <v>1072</v>
      </c>
      <c r="P994">
        <v>539139</v>
      </c>
      <c r="Q994" t="s">
        <v>537</v>
      </c>
      <c r="R994" s="9">
        <v>380051.34169095499</v>
      </c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15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>
        <f t="shared" si="34"/>
        <v>380051.34169095499</v>
      </c>
      <c r="BM994" s="9">
        <f t="shared" si="35"/>
        <v>380100</v>
      </c>
    </row>
    <row r="995" spans="1:65" x14ac:dyDescent="0.3">
      <c r="A995" t="s">
        <v>1398</v>
      </c>
      <c r="B995" s="9">
        <v>156</v>
      </c>
      <c r="C995">
        <v>599298</v>
      </c>
      <c r="D995">
        <v>1</v>
      </c>
      <c r="E995">
        <v>0</v>
      </c>
      <c r="F995">
        <v>0</v>
      </c>
      <c r="G995">
        <v>0</v>
      </c>
      <c r="H995">
        <v>0</v>
      </c>
      <c r="I995" t="s">
        <v>86</v>
      </c>
      <c r="J995">
        <v>540013</v>
      </c>
      <c r="K995" t="s">
        <v>762</v>
      </c>
      <c r="L995">
        <v>540013</v>
      </c>
      <c r="M995" t="s">
        <v>762</v>
      </c>
      <c r="N995">
        <v>540013</v>
      </c>
      <c r="O995" t="s">
        <v>762</v>
      </c>
      <c r="P995">
        <v>539911</v>
      </c>
      <c r="Q995" t="s">
        <v>352</v>
      </c>
      <c r="R995" s="9">
        <v>71941.662785630979</v>
      </c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15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>
        <f t="shared" si="34"/>
        <v>71941.662785630979</v>
      </c>
      <c r="BM995" s="9">
        <f t="shared" si="35"/>
        <v>71900</v>
      </c>
    </row>
    <row r="996" spans="1:65" x14ac:dyDescent="0.3">
      <c r="A996" t="s">
        <v>1399</v>
      </c>
      <c r="B996" s="9">
        <v>133</v>
      </c>
      <c r="C996">
        <v>540251</v>
      </c>
      <c r="D996">
        <v>1</v>
      </c>
      <c r="E996">
        <v>0</v>
      </c>
      <c r="F996">
        <v>0</v>
      </c>
      <c r="G996">
        <v>0</v>
      </c>
      <c r="H996">
        <v>0</v>
      </c>
      <c r="I996" t="s">
        <v>151</v>
      </c>
      <c r="J996">
        <v>557951</v>
      </c>
      <c r="K996" t="s">
        <v>1400</v>
      </c>
      <c r="L996">
        <v>557587</v>
      </c>
      <c r="M996" t="s">
        <v>456</v>
      </c>
      <c r="N996">
        <v>557587</v>
      </c>
      <c r="O996" t="s">
        <v>456</v>
      </c>
      <c r="P996">
        <v>557587</v>
      </c>
      <c r="Q996" t="s">
        <v>456</v>
      </c>
      <c r="R996" s="9">
        <v>71941.662785630979</v>
      </c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15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>
        <f t="shared" si="34"/>
        <v>71941.662785630979</v>
      </c>
      <c r="BM996" s="9">
        <f t="shared" si="35"/>
        <v>71900</v>
      </c>
    </row>
    <row r="997" spans="1:65" x14ac:dyDescent="0.3">
      <c r="A997" t="s">
        <v>1401</v>
      </c>
      <c r="B997" s="9">
        <v>573</v>
      </c>
      <c r="C997">
        <v>540145</v>
      </c>
      <c r="D997">
        <v>1</v>
      </c>
      <c r="E997">
        <v>0</v>
      </c>
      <c r="F997">
        <v>0</v>
      </c>
      <c r="G997">
        <v>0</v>
      </c>
      <c r="H997">
        <v>0</v>
      </c>
      <c r="I997" t="s">
        <v>86</v>
      </c>
      <c r="J997">
        <v>540935</v>
      </c>
      <c r="K997" t="s">
        <v>1402</v>
      </c>
      <c r="L997">
        <v>540404</v>
      </c>
      <c r="M997" t="s">
        <v>687</v>
      </c>
      <c r="N997">
        <v>539911</v>
      </c>
      <c r="O997" t="s">
        <v>352</v>
      </c>
      <c r="P997">
        <v>539911</v>
      </c>
      <c r="Q997" t="s">
        <v>352</v>
      </c>
      <c r="R997" s="9">
        <v>136389.44105753509</v>
      </c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15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>
        <f t="shared" si="34"/>
        <v>136389.44105753509</v>
      </c>
      <c r="BM997" s="9">
        <f t="shared" si="35"/>
        <v>136400</v>
      </c>
    </row>
    <row r="998" spans="1:65" x14ac:dyDescent="0.3">
      <c r="A998" t="s">
        <v>1403</v>
      </c>
      <c r="B998" s="9">
        <v>111</v>
      </c>
      <c r="C998">
        <v>532151</v>
      </c>
      <c r="D998">
        <v>1</v>
      </c>
      <c r="E998">
        <v>0</v>
      </c>
      <c r="F998">
        <v>0</v>
      </c>
      <c r="G998">
        <v>0</v>
      </c>
      <c r="H998">
        <v>0</v>
      </c>
      <c r="I998" t="s">
        <v>86</v>
      </c>
      <c r="J998">
        <v>529621</v>
      </c>
      <c r="K998" t="s">
        <v>388</v>
      </c>
      <c r="L998">
        <v>529621</v>
      </c>
      <c r="M998" t="s">
        <v>388</v>
      </c>
      <c r="N998">
        <v>529303</v>
      </c>
      <c r="O998" t="s">
        <v>301</v>
      </c>
      <c r="P998">
        <v>529303</v>
      </c>
      <c r="Q998" t="s">
        <v>301</v>
      </c>
      <c r="R998" s="9">
        <v>71941.662785630979</v>
      </c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15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>
        <f t="shared" si="34"/>
        <v>71941.662785630979</v>
      </c>
      <c r="BM998" s="9">
        <f t="shared" si="35"/>
        <v>71900</v>
      </c>
    </row>
    <row r="999" spans="1:65" x14ac:dyDescent="0.3">
      <c r="A999" t="s">
        <v>1404</v>
      </c>
      <c r="B999" s="9">
        <v>247</v>
      </c>
      <c r="C999">
        <v>564681</v>
      </c>
      <c r="D999">
        <v>1</v>
      </c>
      <c r="E999">
        <v>0</v>
      </c>
      <c r="F999">
        <v>0</v>
      </c>
      <c r="G999">
        <v>0</v>
      </c>
      <c r="H999">
        <v>0</v>
      </c>
      <c r="I999" t="s">
        <v>86</v>
      </c>
      <c r="J999">
        <v>533921</v>
      </c>
      <c r="K999" t="s">
        <v>189</v>
      </c>
      <c r="L999">
        <v>533921</v>
      </c>
      <c r="M999" t="s">
        <v>189</v>
      </c>
      <c r="N999">
        <v>533165</v>
      </c>
      <c r="O999" t="s">
        <v>191</v>
      </c>
      <c r="P999">
        <v>533165</v>
      </c>
      <c r="Q999" t="s">
        <v>191</v>
      </c>
      <c r="R999" s="9">
        <v>71941.662785630979</v>
      </c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15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>
        <f t="shared" si="34"/>
        <v>71941.662785630979</v>
      </c>
      <c r="BM999" s="9">
        <f t="shared" si="35"/>
        <v>71900</v>
      </c>
    </row>
    <row r="1000" spans="1:65" x14ac:dyDescent="0.3">
      <c r="A1000" t="s">
        <v>1405</v>
      </c>
      <c r="B1000" s="9">
        <v>296</v>
      </c>
      <c r="C1000">
        <v>564770</v>
      </c>
      <c r="D1000">
        <v>1</v>
      </c>
      <c r="E1000">
        <v>0</v>
      </c>
      <c r="F1000">
        <v>0</v>
      </c>
      <c r="G1000">
        <v>0</v>
      </c>
      <c r="H1000">
        <v>0</v>
      </c>
      <c r="I1000" t="s">
        <v>131</v>
      </c>
      <c r="J1000">
        <v>565431</v>
      </c>
      <c r="K1000" t="s">
        <v>1406</v>
      </c>
      <c r="L1000">
        <v>564567</v>
      </c>
      <c r="M1000" t="s">
        <v>523</v>
      </c>
      <c r="N1000">
        <v>564567</v>
      </c>
      <c r="O1000" t="s">
        <v>523</v>
      </c>
      <c r="P1000">
        <v>564567</v>
      </c>
      <c r="Q1000" t="s">
        <v>523</v>
      </c>
      <c r="R1000" s="9">
        <v>71941.662785630979</v>
      </c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15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>
        <f t="shared" si="34"/>
        <v>71941.662785630979</v>
      </c>
      <c r="BM1000" s="9">
        <f t="shared" si="35"/>
        <v>71900</v>
      </c>
    </row>
    <row r="1001" spans="1:65" x14ac:dyDescent="0.3">
      <c r="A1001" t="s">
        <v>1407</v>
      </c>
      <c r="B1001" s="9">
        <v>413</v>
      </c>
      <c r="C1001">
        <v>551015</v>
      </c>
      <c r="D1001">
        <v>1</v>
      </c>
      <c r="E1001">
        <v>0</v>
      </c>
      <c r="F1001">
        <v>0</v>
      </c>
      <c r="G1001">
        <v>0</v>
      </c>
      <c r="H1001">
        <v>0</v>
      </c>
      <c r="I1001" t="s">
        <v>83</v>
      </c>
      <c r="J1001">
        <v>551953</v>
      </c>
      <c r="K1001" t="s">
        <v>215</v>
      </c>
      <c r="L1001">
        <v>551953</v>
      </c>
      <c r="M1001" t="s">
        <v>215</v>
      </c>
      <c r="N1001">
        <v>551953</v>
      </c>
      <c r="O1001" t="s">
        <v>215</v>
      </c>
      <c r="P1001">
        <v>551953</v>
      </c>
      <c r="Q1001" t="s">
        <v>215</v>
      </c>
      <c r="R1001" s="9">
        <v>98705.085625151027</v>
      </c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15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>
        <f t="shared" si="34"/>
        <v>98705.085625151027</v>
      </c>
      <c r="BM1001" s="9">
        <f t="shared" si="35"/>
        <v>98700</v>
      </c>
    </row>
    <row r="1002" spans="1:65" x14ac:dyDescent="0.3">
      <c r="A1002" t="s">
        <v>1408</v>
      </c>
      <c r="B1002" s="9">
        <v>112</v>
      </c>
      <c r="C1002">
        <v>595560</v>
      </c>
      <c r="D1002">
        <v>1</v>
      </c>
      <c r="E1002">
        <v>0</v>
      </c>
      <c r="F1002">
        <v>0</v>
      </c>
      <c r="G1002">
        <v>0</v>
      </c>
      <c r="H1002">
        <v>0</v>
      </c>
      <c r="I1002" t="s">
        <v>81</v>
      </c>
      <c r="J1002">
        <v>595551</v>
      </c>
      <c r="K1002" t="s">
        <v>558</v>
      </c>
      <c r="L1002">
        <v>584002</v>
      </c>
      <c r="M1002" t="s">
        <v>278</v>
      </c>
      <c r="N1002">
        <v>584002</v>
      </c>
      <c r="O1002" t="s">
        <v>278</v>
      </c>
      <c r="P1002">
        <v>584002</v>
      </c>
      <c r="Q1002" t="s">
        <v>278</v>
      </c>
      <c r="R1002" s="9">
        <v>71941.662785630979</v>
      </c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15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>
        <f t="shared" si="34"/>
        <v>71941.662785630979</v>
      </c>
      <c r="BM1002" s="9">
        <f t="shared" si="35"/>
        <v>71900</v>
      </c>
    </row>
    <row r="1003" spans="1:65" x14ac:dyDescent="0.3">
      <c r="A1003" t="s">
        <v>1409</v>
      </c>
      <c r="B1003" s="9">
        <v>134</v>
      </c>
      <c r="C1003">
        <v>530379</v>
      </c>
      <c r="D1003">
        <v>1</v>
      </c>
      <c r="E1003">
        <v>0</v>
      </c>
      <c r="F1003">
        <v>0</v>
      </c>
      <c r="G1003">
        <v>0</v>
      </c>
      <c r="H1003">
        <v>0</v>
      </c>
      <c r="I1003" t="s">
        <v>151</v>
      </c>
      <c r="J1003">
        <v>560260</v>
      </c>
      <c r="K1003" t="s">
        <v>912</v>
      </c>
      <c r="L1003">
        <v>560260</v>
      </c>
      <c r="M1003" t="s">
        <v>912</v>
      </c>
      <c r="N1003">
        <v>560260</v>
      </c>
      <c r="O1003" t="s">
        <v>912</v>
      </c>
      <c r="P1003">
        <v>559717</v>
      </c>
      <c r="Q1003" t="s">
        <v>346</v>
      </c>
      <c r="R1003" s="9">
        <v>71941.662785630979</v>
      </c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15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>
        <f t="shared" si="34"/>
        <v>71941.662785630979</v>
      </c>
      <c r="BM1003" s="9">
        <f t="shared" si="35"/>
        <v>71900</v>
      </c>
    </row>
    <row r="1004" spans="1:65" x14ac:dyDescent="0.3">
      <c r="A1004" t="s">
        <v>1410</v>
      </c>
      <c r="B1004" s="9">
        <v>334</v>
      </c>
      <c r="C1004">
        <v>535958</v>
      </c>
      <c r="D1004">
        <v>1</v>
      </c>
      <c r="E1004">
        <v>0</v>
      </c>
      <c r="F1004">
        <v>0</v>
      </c>
      <c r="G1004">
        <v>0</v>
      </c>
      <c r="H1004">
        <v>0</v>
      </c>
      <c r="I1004" t="s">
        <v>83</v>
      </c>
      <c r="J1004">
        <v>545121</v>
      </c>
      <c r="K1004" t="s">
        <v>625</v>
      </c>
      <c r="L1004">
        <v>544256</v>
      </c>
      <c r="M1004" t="s">
        <v>85</v>
      </c>
      <c r="N1004">
        <v>544256</v>
      </c>
      <c r="O1004" t="s">
        <v>85</v>
      </c>
      <c r="P1004">
        <v>544256</v>
      </c>
      <c r="Q1004" t="s">
        <v>85</v>
      </c>
      <c r="R1004" s="9">
        <v>80008.751643555675</v>
      </c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15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>
        <f t="shared" si="34"/>
        <v>80008.751643555675</v>
      </c>
      <c r="BM1004" s="9">
        <f t="shared" si="35"/>
        <v>80000</v>
      </c>
    </row>
    <row r="1005" spans="1:65" x14ac:dyDescent="0.3">
      <c r="A1005" t="s">
        <v>1411</v>
      </c>
      <c r="B1005" s="9">
        <v>207</v>
      </c>
      <c r="C1005">
        <v>553573</v>
      </c>
      <c r="D1005">
        <v>1</v>
      </c>
      <c r="E1005">
        <v>0</v>
      </c>
      <c r="F1005">
        <v>0</v>
      </c>
      <c r="G1005">
        <v>0</v>
      </c>
      <c r="H1005">
        <v>0</v>
      </c>
      <c r="I1005" t="s">
        <v>151</v>
      </c>
      <c r="J1005">
        <v>554111</v>
      </c>
      <c r="K1005" t="s">
        <v>266</v>
      </c>
      <c r="L1005">
        <v>554111</v>
      </c>
      <c r="M1005" t="s">
        <v>266</v>
      </c>
      <c r="N1005">
        <v>554111</v>
      </c>
      <c r="O1005" t="s">
        <v>266</v>
      </c>
      <c r="P1005">
        <v>553425</v>
      </c>
      <c r="Q1005" t="s">
        <v>152</v>
      </c>
      <c r="R1005" s="9">
        <v>71941.662785630979</v>
      </c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15"/>
      <c r="AR1005" s="9">
        <v>2</v>
      </c>
      <c r="AS1005" s="9">
        <f>AR1005*30500</f>
        <v>61000</v>
      </c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>
        <f t="shared" si="34"/>
        <v>132941.66278563096</v>
      </c>
      <c r="BM1005" s="9">
        <f t="shared" si="35"/>
        <v>132900</v>
      </c>
    </row>
    <row r="1006" spans="1:65" x14ac:dyDescent="0.3">
      <c r="A1006" t="s">
        <v>1412</v>
      </c>
      <c r="B1006" s="9">
        <v>78</v>
      </c>
      <c r="C1006">
        <v>529711</v>
      </c>
      <c r="D1006">
        <v>1</v>
      </c>
      <c r="E1006">
        <v>0</v>
      </c>
      <c r="F1006">
        <v>0</v>
      </c>
      <c r="G1006">
        <v>0</v>
      </c>
      <c r="H1006">
        <v>0</v>
      </c>
      <c r="I1006" t="s">
        <v>86</v>
      </c>
      <c r="J1006">
        <v>541834</v>
      </c>
      <c r="K1006" t="s">
        <v>775</v>
      </c>
      <c r="L1006">
        <v>541834</v>
      </c>
      <c r="M1006" t="s">
        <v>775</v>
      </c>
      <c r="N1006">
        <v>541834</v>
      </c>
      <c r="O1006" t="s">
        <v>775</v>
      </c>
      <c r="P1006">
        <v>541656</v>
      </c>
      <c r="Q1006" t="s">
        <v>227</v>
      </c>
      <c r="R1006" s="9">
        <v>71941.662785630979</v>
      </c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15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>
        <f t="shared" si="34"/>
        <v>71941.662785630979</v>
      </c>
      <c r="BM1006" s="9">
        <f t="shared" si="35"/>
        <v>71900</v>
      </c>
    </row>
    <row r="1007" spans="1:65" x14ac:dyDescent="0.3">
      <c r="A1007" t="s">
        <v>1413</v>
      </c>
      <c r="B1007" s="9">
        <v>149</v>
      </c>
      <c r="C1007">
        <v>563765</v>
      </c>
      <c r="D1007">
        <v>1</v>
      </c>
      <c r="E1007">
        <v>0</v>
      </c>
      <c r="F1007">
        <v>0</v>
      </c>
      <c r="G1007">
        <v>0</v>
      </c>
      <c r="H1007">
        <v>0</v>
      </c>
      <c r="I1007" t="s">
        <v>83</v>
      </c>
      <c r="J1007">
        <v>553271</v>
      </c>
      <c r="K1007" t="s">
        <v>570</v>
      </c>
      <c r="L1007">
        <v>553271</v>
      </c>
      <c r="M1007" t="s">
        <v>570</v>
      </c>
      <c r="N1007">
        <v>553271</v>
      </c>
      <c r="O1007" t="s">
        <v>570</v>
      </c>
      <c r="P1007">
        <v>553131</v>
      </c>
      <c r="Q1007" t="s">
        <v>571</v>
      </c>
      <c r="R1007" s="9">
        <v>71941.662785630979</v>
      </c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15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>
        <f t="shared" si="34"/>
        <v>71941.662785630979</v>
      </c>
      <c r="BM1007" s="9">
        <f t="shared" si="35"/>
        <v>71900</v>
      </c>
    </row>
    <row r="1008" spans="1:65" x14ac:dyDescent="0.3">
      <c r="A1008" t="s">
        <v>1414</v>
      </c>
      <c r="B1008" s="9">
        <v>196</v>
      </c>
      <c r="C1008">
        <v>560219</v>
      </c>
      <c r="D1008">
        <v>1</v>
      </c>
      <c r="E1008">
        <v>0</v>
      </c>
      <c r="F1008">
        <v>0</v>
      </c>
      <c r="G1008">
        <v>0</v>
      </c>
      <c r="H1008">
        <v>0</v>
      </c>
      <c r="I1008" t="s">
        <v>83</v>
      </c>
      <c r="J1008">
        <v>550787</v>
      </c>
      <c r="K1008" t="s">
        <v>908</v>
      </c>
      <c r="L1008">
        <v>550787</v>
      </c>
      <c r="M1008" t="s">
        <v>908</v>
      </c>
      <c r="N1008">
        <v>550787</v>
      </c>
      <c r="O1008" t="s">
        <v>908</v>
      </c>
      <c r="P1008">
        <v>550787</v>
      </c>
      <c r="Q1008" t="s">
        <v>908</v>
      </c>
      <c r="R1008" s="9">
        <v>71941.662785630979</v>
      </c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15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>
        <f t="shared" si="34"/>
        <v>71941.662785630979</v>
      </c>
      <c r="BM1008" s="9">
        <f t="shared" si="35"/>
        <v>71900</v>
      </c>
    </row>
    <row r="1009" spans="1:65" x14ac:dyDescent="0.3">
      <c r="A1009" t="s">
        <v>1415</v>
      </c>
      <c r="B1009" s="9">
        <v>222</v>
      </c>
      <c r="C1009">
        <v>552275</v>
      </c>
      <c r="D1009">
        <v>1</v>
      </c>
      <c r="E1009">
        <v>0</v>
      </c>
      <c r="F1009">
        <v>0</v>
      </c>
      <c r="G1009">
        <v>0</v>
      </c>
      <c r="H1009">
        <v>0</v>
      </c>
      <c r="I1009" t="s">
        <v>83</v>
      </c>
      <c r="J1009">
        <v>553131</v>
      </c>
      <c r="K1009" t="s">
        <v>571</v>
      </c>
      <c r="L1009">
        <v>553131</v>
      </c>
      <c r="M1009" t="s">
        <v>571</v>
      </c>
      <c r="N1009">
        <v>553131</v>
      </c>
      <c r="O1009" t="s">
        <v>571</v>
      </c>
      <c r="P1009">
        <v>553131</v>
      </c>
      <c r="Q1009" t="s">
        <v>571</v>
      </c>
      <c r="R1009" s="9">
        <v>71941.662785630979</v>
      </c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15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>
        <f t="shared" si="34"/>
        <v>71941.662785630979</v>
      </c>
      <c r="BM1009" s="9">
        <f t="shared" si="35"/>
        <v>71900</v>
      </c>
    </row>
    <row r="1010" spans="1:65" x14ac:dyDescent="0.3">
      <c r="A1010" t="s">
        <v>1416</v>
      </c>
      <c r="B1010" s="9">
        <v>2103</v>
      </c>
      <c r="C1010">
        <v>582972</v>
      </c>
      <c r="D1010">
        <v>1</v>
      </c>
      <c r="E1010">
        <v>0</v>
      </c>
      <c r="F1010">
        <v>0</v>
      </c>
      <c r="G1010">
        <v>0</v>
      </c>
      <c r="H1010">
        <v>0</v>
      </c>
      <c r="I1010" t="s">
        <v>81</v>
      </c>
      <c r="J1010">
        <v>584002</v>
      </c>
      <c r="K1010" t="s">
        <v>278</v>
      </c>
      <c r="L1010">
        <v>584002</v>
      </c>
      <c r="M1010" t="s">
        <v>278</v>
      </c>
      <c r="N1010">
        <v>584002</v>
      </c>
      <c r="O1010" t="s">
        <v>278</v>
      </c>
      <c r="P1010">
        <v>584002</v>
      </c>
      <c r="Q1010" t="s">
        <v>278</v>
      </c>
      <c r="R1010" s="9">
        <v>488566.07860408077</v>
      </c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15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>
        <f t="shared" si="34"/>
        <v>488566.07860408077</v>
      </c>
      <c r="BM1010" s="9">
        <f t="shared" si="35"/>
        <v>488600</v>
      </c>
    </row>
    <row r="1011" spans="1:65" x14ac:dyDescent="0.3">
      <c r="A1011" t="s">
        <v>1416</v>
      </c>
      <c r="B1011" s="9">
        <v>432</v>
      </c>
      <c r="C1011">
        <v>540153</v>
      </c>
      <c r="D1011">
        <v>1</v>
      </c>
      <c r="E1011">
        <v>0</v>
      </c>
      <c r="F1011">
        <v>0</v>
      </c>
      <c r="G1011">
        <v>0</v>
      </c>
      <c r="H1011">
        <v>0</v>
      </c>
      <c r="I1011" t="s">
        <v>86</v>
      </c>
      <c r="J1011">
        <v>541516</v>
      </c>
      <c r="K1011" t="s">
        <v>1417</v>
      </c>
      <c r="L1011">
        <v>539911</v>
      </c>
      <c r="M1011" t="s">
        <v>352</v>
      </c>
      <c r="N1011">
        <v>539911</v>
      </c>
      <c r="O1011" t="s">
        <v>352</v>
      </c>
      <c r="P1011">
        <v>539911</v>
      </c>
      <c r="Q1011" t="s">
        <v>352</v>
      </c>
      <c r="R1011" s="9">
        <v>103192.3177424024</v>
      </c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15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>
        <f t="shared" si="34"/>
        <v>103192.3177424024</v>
      </c>
      <c r="BM1011" s="9">
        <f t="shared" si="35"/>
        <v>103200</v>
      </c>
    </row>
    <row r="1012" spans="1:65" x14ac:dyDescent="0.3">
      <c r="A1012" s="12" t="s">
        <v>1418</v>
      </c>
      <c r="B1012" s="9">
        <v>170</v>
      </c>
      <c r="C1012" s="12">
        <v>578665</v>
      </c>
      <c r="D1012" s="12">
        <v>1</v>
      </c>
      <c r="E1012" s="12">
        <v>0</v>
      </c>
      <c r="F1012" s="12">
        <v>0</v>
      </c>
      <c r="G1012" s="12">
        <v>0</v>
      </c>
      <c r="H1012" s="12">
        <v>0</v>
      </c>
      <c r="I1012" s="12" t="s">
        <v>151</v>
      </c>
      <c r="J1012" s="12">
        <v>559202</v>
      </c>
      <c r="K1012" s="12" t="s">
        <v>363</v>
      </c>
      <c r="L1012" s="12">
        <v>559202</v>
      </c>
      <c r="M1012" s="12" t="s">
        <v>363</v>
      </c>
      <c r="N1012" s="12">
        <v>559202</v>
      </c>
      <c r="O1012" s="12" t="s">
        <v>363</v>
      </c>
      <c r="P1012" s="12">
        <v>559075</v>
      </c>
      <c r="Q1012" s="12" t="s">
        <v>364</v>
      </c>
      <c r="R1012" s="13">
        <v>71941.662785630979</v>
      </c>
      <c r="S1012" s="9"/>
      <c r="T1012" s="13"/>
      <c r="U1012" s="9"/>
      <c r="V1012" s="9"/>
      <c r="W1012" s="9"/>
      <c r="X1012" s="9"/>
      <c r="Y1012" s="9"/>
      <c r="Z1012" s="9"/>
      <c r="AA1012" s="9"/>
      <c r="AB1012" s="9"/>
      <c r="AC1012" s="9"/>
      <c r="AD1012" s="13"/>
      <c r="AE1012" s="9"/>
      <c r="AF1012" s="13"/>
      <c r="AG1012" s="9"/>
      <c r="AH1012" s="13"/>
      <c r="AI1012" s="9"/>
      <c r="AJ1012" s="13"/>
      <c r="AK1012" s="13"/>
      <c r="AL1012" s="13"/>
      <c r="AM1012" s="9"/>
      <c r="AN1012" s="13"/>
      <c r="AO1012" s="9"/>
      <c r="AP1012" s="9"/>
      <c r="AQ1012" s="15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>
        <f t="shared" si="34"/>
        <v>71941.662785630979</v>
      </c>
      <c r="BM1012" s="13">
        <f t="shared" si="35"/>
        <v>71900</v>
      </c>
    </row>
    <row r="1013" spans="1:65" x14ac:dyDescent="0.3">
      <c r="A1013" t="s">
        <v>1419</v>
      </c>
      <c r="B1013" s="9">
        <v>470</v>
      </c>
      <c r="C1013">
        <v>553581</v>
      </c>
      <c r="D1013">
        <v>1</v>
      </c>
      <c r="E1013">
        <v>0</v>
      </c>
      <c r="F1013">
        <v>0</v>
      </c>
      <c r="G1013">
        <v>0</v>
      </c>
      <c r="H1013">
        <v>0</v>
      </c>
      <c r="I1013" t="s">
        <v>151</v>
      </c>
      <c r="J1013">
        <v>553794</v>
      </c>
      <c r="K1013" t="s">
        <v>1195</v>
      </c>
      <c r="L1013">
        <v>553425</v>
      </c>
      <c r="M1013" t="s">
        <v>152</v>
      </c>
      <c r="N1013">
        <v>553425</v>
      </c>
      <c r="O1013" t="s">
        <v>152</v>
      </c>
      <c r="P1013">
        <v>553425</v>
      </c>
      <c r="Q1013" t="s">
        <v>152</v>
      </c>
      <c r="R1013" s="9">
        <v>112156.5217425908</v>
      </c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15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>
        <f t="shared" si="34"/>
        <v>112156.5217425908</v>
      </c>
      <c r="BM1013" s="9">
        <f t="shared" si="35"/>
        <v>112200</v>
      </c>
    </row>
    <row r="1014" spans="1:65" x14ac:dyDescent="0.3">
      <c r="A1014" t="s">
        <v>1420</v>
      </c>
      <c r="B1014" s="9">
        <v>846</v>
      </c>
      <c r="C1014">
        <v>552283</v>
      </c>
      <c r="D1014">
        <v>1</v>
      </c>
      <c r="E1014">
        <v>0</v>
      </c>
      <c r="F1014">
        <v>0</v>
      </c>
      <c r="G1014">
        <v>0</v>
      </c>
      <c r="H1014">
        <v>0</v>
      </c>
      <c r="I1014" t="s">
        <v>83</v>
      </c>
      <c r="J1014">
        <v>552046</v>
      </c>
      <c r="K1014" t="s">
        <v>174</v>
      </c>
      <c r="L1014">
        <v>552046</v>
      </c>
      <c r="M1014" t="s">
        <v>174</v>
      </c>
      <c r="N1014">
        <v>552046</v>
      </c>
      <c r="O1014" t="s">
        <v>174</v>
      </c>
      <c r="P1014">
        <v>552046</v>
      </c>
      <c r="Q1014" t="s">
        <v>174</v>
      </c>
      <c r="R1014" s="9">
        <v>200215.33971067061</v>
      </c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15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>
        <f t="shared" si="34"/>
        <v>200215.33971067061</v>
      </c>
      <c r="BM1014" s="9">
        <f t="shared" si="35"/>
        <v>200200</v>
      </c>
    </row>
    <row r="1015" spans="1:65" x14ac:dyDescent="0.3">
      <c r="A1015" t="s">
        <v>1421</v>
      </c>
      <c r="B1015" s="9">
        <v>283</v>
      </c>
      <c r="C1015">
        <v>549371</v>
      </c>
      <c r="D1015">
        <v>1</v>
      </c>
      <c r="E1015">
        <v>0</v>
      </c>
      <c r="F1015">
        <v>0</v>
      </c>
      <c r="G1015">
        <v>0</v>
      </c>
      <c r="H1015">
        <v>0</v>
      </c>
      <c r="I1015" t="s">
        <v>83</v>
      </c>
      <c r="J1015">
        <v>545201</v>
      </c>
      <c r="K1015" t="s">
        <v>230</v>
      </c>
      <c r="L1015">
        <v>545201</v>
      </c>
      <c r="M1015" t="s">
        <v>230</v>
      </c>
      <c r="N1015">
        <v>545201</v>
      </c>
      <c r="O1015" t="s">
        <v>230</v>
      </c>
      <c r="P1015">
        <v>545201</v>
      </c>
      <c r="Q1015" t="s">
        <v>230</v>
      </c>
      <c r="R1015" s="9">
        <v>71941.662785630979</v>
      </c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15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>
        <f t="shared" si="34"/>
        <v>71941.662785630979</v>
      </c>
      <c r="BM1015" s="9">
        <f t="shared" si="35"/>
        <v>71900</v>
      </c>
    </row>
    <row r="1016" spans="1:65" x14ac:dyDescent="0.3">
      <c r="A1016" t="s">
        <v>1422</v>
      </c>
      <c r="B1016" s="9">
        <v>173</v>
      </c>
      <c r="C1016">
        <v>552291</v>
      </c>
      <c r="D1016">
        <v>1</v>
      </c>
      <c r="E1016">
        <v>0</v>
      </c>
      <c r="F1016">
        <v>0</v>
      </c>
      <c r="G1016">
        <v>0</v>
      </c>
      <c r="H1016">
        <v>0</v>
      </c>
      <c r="I1016" t="s">
        <v>83</v>
      </c>
      <c r="J1016">
        <v>552666</v>
      </c>
      <c r="K1016" t="s">
        <v>229</v>
      </c>
      <c r="L1016">
        <v>552046</v>
      </c>
      <c r="M1016" t="s">
        <v>174</v>
      </c>
      <c r="N1016">
        <v>552046</v>
      </c>
      <c r="O1016" t="s">
        <v>174</v>
      </c>
      <c r="P1016">
        <v>552046</v>
      </c>
      <c r="Q1016" t="s">
        <v>174</v>
      </c>
      <c r="R1016" s="9">
        <v>71941.662785630979</v>
      </c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15"/>
      <c r="AR1016" s="9">
        <v>1</v>
      </c>
      <c r="AS1016" s="9">
        <f>AR1016*30500</f>
        <v>30500</v>
      </c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>
        <f t="shared" si="34"/>
        <v>102441.66278563098</v>
      </c>
      <c r="BM1016" s="9">
        <f t="shared" si="35"/>
        <v>102400</v>
      </c>
    </row>
    <row r="1017" spans="1:65" x14ac:dyDescent="0.3">
      <c r="A1017" t="s">
        <v>1423</v>
      </c>
      <c r="B1017" s="9">
        <v>228</v>
      </c>
      <c r="C1017">
        <v>551023</v>
      </c>
      <c r="D1017">
        <v>1</v>
      </c>
      <c r="E1017">
        <v>0</v>
      </c>
      <c r="F1017">
        <v>0</v>
      </c>
      <c r="G1017">
        <v>0</v>
      </c>
      <c r="H1017">
        <v>0</v>
      </c>
      <c r="I1017" t="s">
        <v>83</v>
      </c>
      <c r="J1017">
        <v>550957</v>
      </c>
      <c r="K1017" t="s">
        <v>1095</v>
      </c>
      <c r="L1017">
        <v>551970</v>
      </c>
      <c r="M1017" t="s">
        <v>1010</v>
      </c>
      <c r="N1017">
        <v>551970</v>
      </c>
      <c r="O1017" t="s">
        <v>1010</v>
      </c>
      <c r="P1017">
        <v>550787</v>
      </c>
      <c r="Q1017" t="s">
        <v>908</v>
      </c>
      <c r="R1017" s="9">
        <v>71941.662785630979</v>
      </c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15"/>
      <c r="AR1017" s="9">
        <v>1</v>
      </c>
      <c r="AS1017" s="9">
        <f>AR1017*30500</f>
        <v>30500</v>
      </c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>
        <f t="shared" si="34"/>
        <v>102441.66278563098</v>
      </c>
      <c r="BM1017" s="9">
        <f t="shared" si="35"/>
        <v>102400</v>
      </c>
    </row>
    <row r="1018" spans="1:65" x14ac:dyDescent="0.3">
      <c r="A1018" t="s">
        <v>1424</v>
      </c>
      <c r="B1018" s="9">
        <v>948</v>
      </c>
      <c r="C1018">
        <v>592994</v>
      </c>
      <c r="D1018">
        <v>1</v>
      </c>
      <c r="E1018">
        <v>0</v>
      </c>
      <c r="F1018">
        <v>0</v>
      </c>
      <c r="G1018">
        <v>0</v>
      </c>
      <c r="H1018">
        <v>0</v>
      </c>
      <c r="I1018" t="s">
        <v>81</v>
      </c>
      <c r="J1018">
        <v>593257</v>
      </c>
      <c r="K1018" t="s">
        <v>1425</v>
      </c>
      <c r="L1018">
        <v>592943</v>
      </c>
      <c r="M1018" t="s">
        <v>476</v>
      </c>
      <c r="N1018">
        <v>592943</v>
      </c>
      <c r="O1018" t="s">
        <v>476</v>
      </c>
      <c r="P1018">
        <v>592943</v>
      </c>
      <c r="Q1018" t="s">
        <v>476</v>
      </c>
      <c r="R1018" s="9">
        <v>223929.6449700431</v>
      </c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15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>
        <f t="shared" si="34"/>
        <v>223929.6449700431</v>
      </c>
      <c r="BM1018" s="9">
        <f t="shared" si="35"/>
        <v>223900</v>
      </c>
    </row>
    <row r="1019" spans="1:65" x14ac:dyDescent="0.3">
      <c r="A1019" t="s">
        <v>1424</v>
      </c>
      <c r="B1019" s="9">
        <v>167</v>
      </c>
      <c r="C1019">
        <v>566683</v>
      </c>
      <c r="D1019">
        <v>1</v>
      </c>
      <c r="E1019">
        <v>0</v>
      </c>
      <c r="F1019">
        <v>0</v>
      </c>
      <c r="G1019">
        <v>0</v>
      </c>
      <c r="H1019">
        <v>0</v>
      </c>
      <c r="I1019" t="s">
        <v>151</v>
      </c>
      <c r="J1019">
        <v>557536</v>
      </c>
      <c r="K1019" t="s">
        <v>1426</v>
      </c>
      <c r="L1019">
        <v>557153</v>
      </c>
      <c r="M1019" t="s">
        <v>808</v>
      </c>
      <c r="N1019">
        <v>557153</v>
      </c>
      <c r="O1019" t="s">
        <v>808</v>
      </c>
      <c r="P1019">
        <v>557153</v>
      </c>
      <c r="Q1019" t="s">
        <v>808</v>
      </c>
      <c r="R1019" s="9">
        <v>71941.662785630979</v>
      </c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15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>
        <f t="shared" si="34"/>
        <v>71941.662785630979</v>
      </c>
      <c r="BM1019" s="9">
        <f t="shared" si="35"/>
        <v>71900</v>
      </c>
    </row>
    <row r="1020" spans="1:65" x14ac:dyDescent="0.3">
      <c r="A1020" t="s">
        <v>1427</v>
      </c>
      <c r="B1020" s="9">
        <v>257</v>
      </c>
      <c r="C1020">
        <v>586153</v>
      </c>
      <c r="D1020">
        <v>1</v>
      </c>
      <c r="E1020">
        <v>0</v>
      </c>
      <c r="F1020">
        <v>0</v>
      </c>
      <c r="G1020">
        <v>0</v>
      </c>
      <c r="H1020">
        <v>0</v>
      </c>
      <c r="I1020" t="s">
        <v>81</v>
      </c>
      <c r="J1020">
        <v>586803</v>
      </c>
      <c r="K1020" t="s">
        <v>120</v>
      </c>
      <c r="L1020">
        <v>586803</v>
      </c>
      <c r="M1020" t="s">
        <v>120</v>
      </c>
      <c r="N1020">
        <v>586803</v>
      </c>
      <c r="O1020" t="s">
        <v>120</v>
      </c>
      <c r="P1020">
        <v>586307</v>
      </c>
      <c r="Q1020" t="s">
        <v>121</v>
      </c>
      <c r="R1020" s="9">
        <v>71941.662785630979</v>
      </c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15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>
        <f t="shared" si="34"/>
        <v>71941.662785630979</v>
      </c>
      <c r="BM1020" s="9">
        <f t="shared" si="35"/>
        <v>71900</v>
      </c>
    </row>
    <row r="1021" spans="1:65" x14ac:dyDescent="0.3">
      <c r="A1021" t="s">
        <v>1428</v>
      </c>
      <c r="B1021" s="9">
        <v>402</v>
      </c>
      <c r="C1021">
        <v>540170</v>
      </c>
      <c r="D1021">
        <v>1</v>
      </c>
      <c r="E1021">
        <v>0</v>
      </c>
      <c r="F1021">
        <v>0</v>
      </c>
      <c r="G1021">
        <v>0</v>
      </c>
      <c r="H1021">
        <v>0</v>
      </c>
      <c r="I1021" t="s">
        <v>86</v>
      </c>
      <c r="J1021">
        <v>540111</v>
      </c>
      <c r="K1021" t="s">
        <v>576</v>
      </c>
      <c r="L1021">
        <v>540111</v>
      </c>
      <c r="M1021" t="s">
        <v>576</v>
      </c>
      <c r="N1021">
        <v>540111</v>
      </c>
      <c r="O1021" t="s">
        <v>576</v>
      </c>
      <c r="P1021">
        <v>540111</v>
      </c>
      <c r="Q1021" t="s">
        <v>576</v>
      </c>
      <c r="R1021" s="9">
        <v>96105.606836119114</v>
      </c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15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>
        <f t="shared" si="34"/>
        <v>96105.606836119114</v>
      </c>
      <c r="BM1021" s="9">
        <f t="shared" si="35"/>
        <v>96100</v>
      </c>
    </row>
    <row r="1022" spans="1:65" x14ac:dyDescent="0.3">
      <c r="A1022" t="s">
        <v>1429</v>
      </c>
      <c r="B1022" s="9">
        <v>225</v>
      </c>
      <c r="C1022">
        <v>563307</v>
      </c>
      <c r="D1022">
        <v>1</v>
      </c>
      <c r="E1022">
        <v>0</v>
      </c>
      <c r="F1022">
        <v>0</v>
      </c>
      <c r="G1022">
        <v>0</v>
      </c>
      <c r="H1022">
        <v>0</v>
      </c>
      <c r="I1022" t="s">
        <v>83</v>
      </c>
      <c r="J1022">
        <v>552046</v>
      </c>
      <c r="K1022" t="s">
        <v>174</v>
      </c>
      <c r="L1022">
        <v>552046</v>
      </c>
      <c r="M1022" t="s">
        <v>174</v>
      </c>
      <c r="N1022">
        <v>552046</v>
      </c>
      <c r="O1022" t="s">
        <v>174</v>
      </c>
      <c r="P1022">
        <v>552046</v>
      </c>
      <c r="Q1022" t="s">
        <v>174</v>
      </c>
      <c r="R1022" s="9">
        <v>71941.662785630979</v>
      </c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15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>
        <f t="shared" si="34"/>
        <v>71941.662785630979</v>
      </c>
      <c r="BM1022" s="9">
        <f t="shared" si="35"/>
        <v>71900</v>
      </c>
    </row>
    <row r="1023" spans="1:65" x14ac:dyDescent="0.3">
      <c r="A1023" t="s">
        <v>1430</v>
      </c>
      <c r="B1023" s="9">
        <v>667</v>
      </c>
      <c r="C1023">
        <v>549380</v>
      </c>
      <c r="D1023">
        <v>1</v>
      </c>
      <c r="E1023">
        <v>0</v>
      </c>
      <c r="F1023">
        <v>0</v>
      </c>
      <c r="G1023">
        <v>0</v>
      </c>
      <c r="H1023">
        <v>0</v>
      </c>
      <c r="I1023" t="s">
        <v>83</v>
      </c>
      <c r="J1023">
        <v>549240</v>
      </c>
      <c r="K1023" t="s">
        <v>102</v>
      </c>
      <c r="L1023">
        <v>549240</v>
      </c>
      <c r="M1023" t="s">
        <v>102</v>
      </c>
      <c r="N1023">
        <v>549240</v>
      </c>
      <c r="O1023" t="s">
        <v>102</v>
      </c>
      <c r="P1023">
        <v>549240</v>
      </c>
      <c r="Q1023" t="s">
        <v>102</v>
      </c>
      <c r="R1023" s="9">
        <v>158428.53739955</v>
      </c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15"/>
      <c r="AR1023" s="9">
        <v>13</v>
      </c>
      <c r="AS1023" s="9">
        <f>AR1023*30500</f>
        <v>396500</v>
      </c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>
        <f t="shared" si="34"/>
        <v>554928.53739954997</v>
      </c>
      <c r="BM1023" s="9">
        <f t="shared" si="35"/>
        <v>554900</v>
      </c>
    </row>
    <row r="1024" spans="1:65" x14ac:dyDescent="0.3">
      <c r="A1024" t="s">
        <v>1431</v>
      </c>
      <c r="B1024" s="9">
        <v>302</v>
      </c>
      <c r="C1024">
        <v>540188</v>
      </c>
      <c r="D1024">
        <v>1</v>
      </c>
      <c r="E1024">
        <v>0</v>
      </c>
      <c r="F1024">
        <v>0</v>
      </c>
      <c r="G1024">
        <v>0</v>
      </c>
      <c r="H1024">
        <v>0</v>
      </c>
      <c r="I1024" t="s">
        <v>86</v>
      </c>
      <c r="J1024">
        <v>540111</v>
      </c>
      <c r="K1024" t="s">
        <v>576</v>
      </c>
      <c r="L1024">
        <v>540111</v>
      </c>
      <c r="M1024" t="s">
        <v>576</v>
      </c>
      <c r="N1024">
        <v>540111</v>
      </c>
      <c r="O1024" t="s">
        <v>576</v>
      </c>
      <c r="P1024">
        <v>540111</v>
      </c>
      <c r="Q1024" t="s">
        <v>576</v>
      </c>
      <c r="R1024" s="9">
        <v>72416.560290642476</v>
      </c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15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>
        <f t="shared" si="34"/>
        <v>72416.560290642476</v>
      </c>
      <c r="BM1024" s="9">
        <f t="shared" si="35"/>
        <v>72400</v>
      </c>
    </row>
    <row r="1025" spans="1:65" x14ac:dyDescent="0.3">
      <c r="A1025" t="s">
        <v>1432</v>
      </c>
      <c r="B1025" s="9">
        <v>1014</v>
      </c>
      <c r="C1025">
        <v>554511</v>
      </c>
      <c r="D1025">
        <v>1</v>
      </c>
      <c r="E1025">
        <v>0</v>
      </c>
      <c r="F1025">
        <v>0</v>
      </c>
      <c r="G1025">
        <v>0</v>
      </c>
      <c r="H1025">
        <v>0</v>
      </c>
      <c r="I1025" t="s">
        <v>77</v>
      </c>
      <c r="J1025">
        <v>539279</v>
      </c>
      <c r="K1025" t="s">
        <v>1433</v>
      </c>
      <c r="L1025">
        <v>554642</v>
      </c>
      <c r="M1025" t="s">
        <v>1434</v>
      </c>
      <c r="N1025">
        <v>554642</v>
      </c>
      <c r="O1025" t="s">
        <v>1434</v>
      </c>
      <c r="P1025">
        <v>554642</v>
      </c>
      <c r="Q1025" t="s">
        <v>1434</v>
      </c>
      <c r="R1025" s="9">
        <v>239239.2609244441</v>
      </c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15"/>
      <c r="AR1025" s="9">
        <v>1</v>
      </c>
      <c r="AS1025" s="9">
        <f>AR1025*30500</f>
        <v>30500</v>
      </c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>
        <f t="shared" si="34"/>
        <v>269739.26092444407</v>
      </c>
      <c r="BM1025" s="9">
        <f t="shared" si="35"/>
        <v>269700</v>
      </c>
    </row>
    <row r="1026" spans="1:65" x14ac:dyDescent="0.3">
      <c r="A1026" t="s">
        <v>1435</v>
      </c>
      <c r="B1026" s="9">
        <v>186</v>
      </c>
      <c r="C1026">
        <v>512991</v>
      </c>
      <c r="D1026">
        <v>1</v>
      </c>
      <c r="E1026">
        <v>0</v>
      </c>
      <c r="F1026">
        <v>0</v>
      </c>
      <c r="G1026">
        <v>0</v>
      </c>
      <c r="H1026">
        <v>0</v>
      </c>
      <c r="I1026" t="s">
        <v>86</v>
      </c>
      <c r="J1026">
        <v>532819</v>
      </c>
      <c r="K1026" t="s">
        <v>327</v>
      </c>
      <c r="L1026">
        <v>532819</v>
      </c>
      <c r="M1026" t="s">
        <v>327</v>
      </c>
      <c r="N1026">
        <v>532819</v>
      </c>
      <c r="O1026" t="s">
        <v>327</v>
      </c>
      <c r="P1026">
        <v>532819</v>
      </c>
      <c r="Q1026" t="s">
        <v>327</v>
      </c>
      <c r="R1026" s="9">
        <v>71941.662785630979</v>
      </c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15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>
        <f t="shared" si="34"/>
        <v>71941.662785630979</v>
      </c>
      <c r="BM1026" s="9">
        <f t="shared" si="35"/>
        <v>71900</v>
      </c>
    </row>
    <row r="1027" spans="1:65" x14ac:dyDescent="0.3">
      <c r="A1027" s="3" t="s">
        <v>712</v>
      </c>
      <c r="B1027" s="9">
        <v>1826</v>
      </c>
      <c r="C1027">
        <v>584444</v>
      </c>
      <c r="D1027">
        <v>1</v>
      </c>
      <c r="E1027">
        <v>1</v>
      </c>
      <c r="F1027">
        <v>1</v>
      </c>
      <c r="G1027">
        <v>0</v>
      </c>
      <c r="H1027">
        <v>0</v>
      </c>
      <c r="I1027" t="s">
        <v>81</v>
      </c>
      <c r="J1027">
        <v>584444</v>
      </c>
      <c r="K1027" t="s">
        <v>712</v>
      </c>
      <c r="L1027">
        <v>584444</v>
      </c>
      <c r="M1027" t="s">
        <v>712</v>
      </c>
      <c r="N1027">
        <v>584649</v>
      </c>
      <c r="O1027" t="s">
        <v>217</v>
      </c>
      <c r="P1027">
        <v>584649</v>
      </c>
      <c r="Q1027" t="s">
        <v>217</v>
      </c>
      <c r="R1027" s="9">
        <v>425669.90578256128</v>
      </c>
      <c r="S1027" s="9">
        <f>SUMIFS($B:$B,$J:$J,$C1027)</f>
        <v>2514</v>
      </c>
      <c r="T1027" s="9">
        <v>136748.92369003981</v>
      </c>
      <c r="U1027" s="9">
        <v>0</v>
      </c>
      <c r="V1027" s="9">
        <f>U1027*768</f>
        <v>0</v>
      </c>
      <c r="W1027" s="9">
        <v>15</v>
      </c>
      <c r="X1027" s="9">
        <f>W1027*3072</f>
        <v>46080</v>
      </c>
      <c r="Y1027" s="9">
        <v>15</v>
      </c>
      <c r="Z1027" s="9">
        <f>Y1027*1024</f>
        <v>15360</v>
      </c>
      <c r="AA1027" s="9">
        <v>8</v>
      </c>
      <c r="AB1027" s="9">
        <f>AA1027*256</f>
        <v>2048</v>
      </c>
      <c r="AC1027" s="9">
        <f>SUMIFS($B:$B,$L:$L,$C1027)</f>
        <v>5254</v>
      </c>
      <c r="AD1027" s="9">
        <v>656226.69582766329</v>
      </c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15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>
        <f t="shared" si="34"/>
        <v>1282133.5253002644</v>
      </c>
      <c r="BM1027" s="9">
        <f t="shared" si="35"/>
        <v>1282100</v>
      </c>
    </row>
    <row r="1028" spans="1:65" x14ac:dyDescent="0.3">
      <c r="A1028" s="2" t="s">
        <v>1436</v>
      </c>
      <c r="B1028" s="9">
        <v>2405</v>
      </c>
      <c r="C1028">
        <v>593001</v>
      </c>
      <c r="D1028">
        <v>1</v>
      </c>
      <c r="E1028">
        <v>1</v>
      </c>
      <c r="F1028">
        <v>0</v>
      </c>
      <c r="G1028">
        <v>0</v>
      </c>
      <c r="H1028">
        <v>0</v>
      </c>
      <c r="I1028" t="s">
        <v>81</v>
      </c>
      <c r="J1028">
        <v>593001</v>
      </c>
      <c r="K1028" t="s">
        <v>1436</v>
      </c>
      <c r="L1028">
        <v>592889</v>
      </c>
      <c r="M1028" t="s">
        <v>482</v>
      </c>
      <c r="N1028">
        <v>592889</v>
      </c>
      <c r="O1028" t="s">
        <v>482</v>
      </c>
      <c r="P1028">
        <v>592889</v>
      </c>
      <c r="Q1028" t="s">
        <v>482</v>
      </c>
      <c r="R1028" s="9">
        <v>556787.85629798297</v>
      </c>
      <c r="S1028" s="9">
        <f>SUMIFS($B:$B,$J:$J,$C1028)</f>
        <v>2795</v>
      </c>
      <c r="T1028" s="9">
        <v>151993.64109561639</v>
      </c>
      <c r="U1028" s="9">
        <v>0</v>
      </c>
      <c r="V1028" s="9">
        <f>U1028*768</f>
        <v>0</v>
      </c>
      <c r="W1028" s="9">
        <v>23</v>
      </c>
      <c r="X1028" s="9">
        <f>W1028*3072</f>
        <v>70656</v>
      </c>
      <c r="Y1028" s="9">
        <v>6</v>
      </c>
      <c r="Z1028" s="9">
        <f>Y1028*1024</f>
        <v>6144</v>
      </c>
      <c r="AA1028" s="9">
        <v>3</v>
      </c>
      <c r="AB1028" s="9">
        <f>AA1028*256</f>
        <v>768</v>
      </c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15"/>
      <c r="AR1028" s="9">
        <v>1</v>
      </c>
      <c r="AS1028" s="9">
        <f>AR1028*30500</f>
        <v>30500</v>
      </c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>
        <f t="shared" ref="BL1028:BL1091" si="36">SUMIF(R1028:R1028,"&lt;&gt;")+SUMIF(T1028:T1028,"&lt;&gt;")+SUMIF(V1028:V1028,"&lt;&gt;")+SUMIF(X1028:X1028,"&lt;&gt;")+SUMIF(Z1028:Z1028,"&lt;&gt;")+SUMIF(AB1028:AB1028,"&lt;&gt;")+SUMIF(AD1028:AD1028,"&lt;&gt;")+SUMIF(AF1028:AF1028,"&lt;&gt;")+SUMIF(AH1028:AH1028,"&lt;&gt;")+SUMIF(AJ1028:AJ1028,"&lt;&gt;")+SUMIF(AK1028:AK1028,"&lt;&gt;")+SUMIF(AM1028:AM1028,"&lt;&gt;")+SUMIF(AO1028:AO1028,"&lt;&gt;")+SUMIF(AQ1028:AQ1028,"&lt;&gt;")+SUMIF(AS1028:AS1028,"&lt;&gt;")+SUMIF(AU1028:AU1028,"&lt;&gt;")+SUMIF(AW1028:AW1028,"&lt;&gt;")+SUMIF(AY1028:AY1028,"&lt;&gt;")+SUMIF(BA1028:BA1028,"&lt;&gt;")+SUMIF(BC1028:BC1028,"&lt;&gt;")+SUMIF(BE1028:BE1028,"&lt;&gt;")+SUMIF(BG1028:BG1028,"&lt;&gt;")+SUMIF(BI1028:BI1028,"&lt;&gt;")+SUMIF(BK1028:BK1028,"&lt;&gt;")</f>
        <v>816849.49739359936</v>
      </c>
      <c r="BM1028" s="9">
        <f t="shared" ref="BM1028:BM1091" si="37">ROUND(BL1028/100,0)*100</f>
        <v>816800</v>
      </c>
    </row>
    <row r="1029" spans="1:65" x14ac:dyDescent="0.3">
      <c r="A1029" t="s">
        <v>1436</v>
      </c>
      <c r="B1029" s="9">
        <v>449</v>
      </c>
      <c r="C1029">
        <v>585190</v>
      </c>
      <c r="D1029">
        <v>1</v>
      </c>
      <c r="E1029">
        <v>0</v>
      </c>
      <c r="F1029">
        <v>0</v>
      </c>
      <c r="G1029">
        <v>0</v>
      </c>
      <c r="H1029">
        <v>0</v>
      </c>
      <c r="I1029" t="s">
        <v>135</v>
      </c>
      <c r="J1029">
        <v>585882</v>
      </c>
      <c r="K1029" t="s">
        <v>1437</v>
      </c>
      <c r="L1029">
        <v>585891</v>
      </c>
      <c r="M1029" t="s">
        <v>730</v>
      </c>
      <c r="N1029">
        <v>585891</v>
      </c>
      <c r="O1029" t="s">
        <v>730</v>
      </c>
      <c r="P1029">
        <v>585891</v>
      </c>
      <c r="Q1029" t="s">
        <v>730</v>
      </c>
      <c r="R1029" s="9">
        <v>107204.2862339929</v>
      </c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15"/>
      <c r="AR1029" s="9">
        <v>1</v>
      </c>
      <c r="AS1029" s="9">
        <f>AR1029*30500</f>
        <v>30500</v>
      </c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>
        <f t="shared" si="36"/>
        <v>137704.2862339929</v>
      </c>
      <c r="BM1029" s="9">
        <f t="shared" si="37"/>
        <v>137700</v>
      </c>
    </row>
    <row r="1030" spans="1:65" x14ac:dyDescent="0.3">
      <c r="A1030" t="s">
        <v>1436</v>
      </c>
      <c r="B1030" s="9">
        <v>1377</v>
      </c>
      <c r="C1030">
        <v>581551</v>
      </c>
      <c r="D1030">
        <v>1</v>
      </c>
      <c r="E1030">
        <v>0</v>
      </c>
      <c r="F1030">
        <v>0</v>
      </c>
      <c r="G1030">
        <v>0</v>
      </c>
      <c r="H1030">
        <v>0</v>
      </c>
      <c r="I1030" t="s">
        <v>81</v>
      </c>
      <c r="J1030">
        <v>582018</v>
      </c>
      <c r="K1030" t="s">
        <v>242</v>
      </c>
      <c r="L1030">
        <v>582018</v>
      </c>
      <c r="M1030" t="s">
        <v>242</v>
      </c>
      <c r="N1030">
        <v>581372</v>
      </c>
      <c r="O1030" t="s">
        <v>243</v>
      </c>
      <c r="P1030">
        <v>581372</v>
      </c>
      <c r="Q1030" t="s">
        <v>243</v>
      </c>
      <c r="R1030" s="9">
        <v>322994.83015361248</v>
      </c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15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>
        <f t="shared" si="36"/>
        <v>322994.83015361248</v>
      </c>
      <c r="BM1030" s="9">
        <f t="shared" si="37"/>
        <v>323000</v>
      </c>
    </row>
    <row r="1031" spans="1:65" x14ac:dyDescent="0.3">
      <c r="A1031" t="s">
        <v>1438</v>
      </c>
      <c r="B1031" s="9">
        <v>394</v>
      </c>
      <c r="C1031">
        <v>531341</v>
      </c>
      <c r="D1031">
        <v>1</v>
      </c>
      <c r="E1031">
        <v>0</v>
      </c>
      <c r="F1031">
        <v>0</v>
      </c>
      <c r="G1031">
        <v>0</v>
      </c>
      <c r="H1031">
        <v>0</v>
      </c>
      <c r="I1031" t="s">
        <v>86</v>
      </c>
      <c r="J1031">
        <v>534480</v>
      </c>
      <c r="K1031" t="s">
        <v>87</v>
      </c>
      <c r="L1031">
        <v>534005</v>
      </c>
      <c r="M1031" t="s">
        <v>88</v>
      </c>
      <c r="N1031">
        <v>534005</v>
      </c>
      <c r="O1031" t="s">
        <v>88</v>
      </c>
      <c r="P1031">
        <v>534005</v>
      </c>
      <c r="Q1031" t="s">
        <v>88</v>
      </c>
      <c r="R1031" s="9">
        <v>94214.324140767538</v>
      </c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15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>
        <f t="shared" si="36"/>
        <v>94214.324140767538</v>
      </c>
      <c r="BM1031" s="9">
        <f t="shared" si="37"/>
        <v>94200</v>
      </c>
    </row>
    <row r="1032" spans="1:65" x14ac:dyDescent="0.3">
      <c r="A1032" t="s">
        <v>1439</v>
      </c>
      <c r="B1032" s="9">
        <v>130</v>
      </c>
      <c r="C1032">
        <v>560243</v>
      </c>
      <c r="D1032">
        <v>1</v>
      </c>
      <c r="E1032">
        <v>0</v>
      </c>
      <c r="F1032">
        <v>0</v>
      </c>
      <c r="G1032">
        <v>0</v>
      </c>
      <c r="H1032">
        <v>0</v>
      </c>
      <c r="I1032" t="s">
        <v>83</v>
      </c>
      <c r="J1032">
        <v>550787</v>
      </c>
      <c r="K1032" t="s">
        <v>908</v>
      </c>
      <c r="L1032">
        <v>550787</v>
      </c>
      <c r="M1032" t="s">
        <v>908</v>
      </c>
      <c r="N1032">
        <v>550787</v>
      </c>
      <c r="O1032" t="s">
        <v>908</v>
      </c>
      <c r="P1032">
        <v>550787</v>
      </c>
      <c r="Q1032" t="s">
        <v>908</v>
      </c>
      <c r="R1032" s="9">
        <v>71941.662785630979</v>
      </c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15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>
        <f t="shared" si="36"/>
        <v>71941.662785630979</v>
      </c>
      <c r="BM1032" s="9">
        <f t="shared" si="37"/>
        <v>71900</v>
      </c>
    </row>
    <row r="1033" spans="1:65" x14ac:dyDescent="0.3">
      <c r="A1033" t="s">
        <v>1440</v>
      </c>
      <c r="B1033" s="9">
        <v>857</v>
      </c>
      <c r="C1033">
        <v>563056</v>
      </c>
      <c r="D1033">
        <v>1</v>
      </c>
      <c r="E1033">
        <v>0</v>
      </c>
      <c r="F1033">
        <v>0</v>
      </c>
      <c r="G1033">
        <v>0</v>
      </c>
      <c r="H1033">
        <v>0</v>
      </c>
      <c r="I1033" t="s">
        <v>131</v>
      </c>
      <c r="J1033">
        <v>562971</v>
      </c>
      <c r="K1033" t="s">
        <v>384</v>
      </c>
      <c r="L1033">
        <v>562971</v>
      </c>
      <c r="M1033" t="s">
        <v>384</v>
      </c>
      <c r="N1033">
        <v>562971</v>
      </c>
      <c r="O1033" t="s">
        <v>384</v>
      </c>
      <c r="P1033">
        <v>562971</v>
      </c>
      <c r="Q1033" t="s">
        <v>384</v>
      </c>
      <c r="R1033" s="9">
        <v>202776.01803532231</v>
      </c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15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>
        <f t="shared" si="36"/>
        <v>202776.01803532231</v>
      </c>
      <c r="BM1033" s="9">
        <f t="shared" si="37"/>
        <v>202800</v>
      </c>
    </row>
    <row r="1034" spans="1:65" x14ac:dyDescent="0.3">
      <c r="A1034" t="s">
        <v>1441</v>
      </c>
      <c r="B1034" s="9">
        <v>355</v>
      </c>
      <c r="C1034">
        <v>570141</v>
      </c>
      <c r="D1034">
        <v>1</v>
      </c>
      <c r="E1034">
        <v>0</v>
      </c>
      <c r="F1034">
        <v>0</v>
      </c>
      <c r="G1034">
        <v>0</v>
      </c>
      <c r="H1034">
        <v>0</v>
      </c>
      <c r="I1034" t="s">
        <v>111</v>
      </c>
      <c r="J1034">
        <v>541354</v>
      </c>
      <c r="K1034" t="s">
        <v>510</v>
      </c>
      <c r="L1034">
        <v>541354</v>
      </c>
      <c r="M1034" t="s">
        <v>510</v>
      </c>
      <c r="N1034">
        <v>541354</v>
      </c>
      <c r="O1034" t="s">
        <v>510</v>
      </c>
      <c r="P1034">
        <v>541354</v>
      </c>
      <c r="Q1034" t="s">
        <v>510</v>
      </c>
      <c r="R1034" s="9">
        <v>84985.002613887918</v>
      </c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15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>
        <f t="shared" si="36"/>
        <v>84985.002613887918</v>
      </c>
      <c r="BM1034" s="9">
        <f t="shared" si="37"/>
        <v>85000</v>
      </c>
    </row>
    <row r="1035" spans="1:65" x14ac:dyDescent="0.3">
      <c r="A1035" t="s">
        <v>1441</v>
      </c>
      <c r="B1035" s="9">
        <v>814</v>
      </c>
      <c r="C1035">
        <v>531154</v>
      </c>
      <c r="D1035">
        <v>1</v>
      </c>
      <c r="E1035">
        <v>0</v>
      </c>
      <c r="F1035">
        <v>0</v>
      </c>
      <c r="G1035">
        <v>0</v>
      </c>
      <c r="H1035">
        <v>0</v>
      </c>
      <c r="I1035" t="s">
        <v>86</v>
      </c>
      <c r="J1035">
        <v>531138</v>
      </c>
      <c r="K1035" t="s">
        <v>921</v>
      </c>
      <c r="L1035">
        <v>532029</v>
      </c>
      <c r="M1035" t="s">
        <v>771</v>
      </c>
      <c r="N1035">
        <v>531189</v>
      </c>
      <c r="O1035" t="s">
        <v>338</v>
      </c>
      <c r="P1035">
        <v>531189</v>
      </c>
      <c r="Q1035" t="s">
        <v>338</v>
      </c>
      <c r="R1035" s="9">
        <v>192761.4948454893</v>
      </c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15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>
        <f t="shared" si="36"/>
        <v>192761.4948454893</v>
      </c>
      <c r="BM1035" s="9">
        <f t="shared" si="37"/>
        <v>192800</v>
      </c>
    </row>
    <row r="1036" spans="1:65" x14ac:dyDescent="0.3">
      <c r="A1036" t="s">
        <v>1442</v>
      </c>
      <c r="B1036" s="9">
        <v>512</v>
      </c>
      <c r="C1036">
        <v>592153</v>
      </c>
      <c r="D1036">
        <v>1</v>
      </c>
      <c r="E1036">
        <v>0</v>
      </c>
      <c r="F1036">
        <v>0</v>
      </c>
      <c r="G1036">
        <v>0</v>
      </c>
      <c r="H1036">
        <v>0</v>
      </c>
      <c r="I1036" t="s">
        <v>135</v>
      </c>
      <c r="J1036">
        <v>592200</v>
      </c>
      <c r="K1036" t="s">
        <v>1443</v>
      </c>
      <c r="L1036">
        <v>592731</v>
      </c>
      <c r="M1036" t="s">
        <v>180</v>
      </c>
      <c r="N1036">
        <v>592731</v>
      </c>
      <c r="O1036" t="s">
        <v>180</v>
      </c>
      <c r="P1036">
        <v>592731</v>
      </c>
      <c r="Q1036" t="s">
        <v>180</v>
      </c>
      <c r="R1036" s="9">
        <v>122049.0098670368</v>
      </c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15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>
        <f t="shared" si="36"/>
        <v>122049.0098670368</v>
      </c>
      <c r="BM1036" s="9">
        <f t="shared" si="37"/>
        <v>122000</v>
      </c>
    </row>
    <row r="1037" spans="1:65" x14ac:dyDescent="0.3">
      <c r="A1037" t="s">
        <v>1442</v>
      </c>
      <c r="B1037" s="9">
        <v>96</v>
      </c>
      <c r="C1037">
        <v>537187</v>
      </c>
      <c r="D1037">
        <v>1</v>
      </c>
      <c r="E1037">
        <v>0</v>
      </c>
      <c r="F1037">
        <v>0</v>
      </c>
      <c r="G1037">
        <v>0</v>
      </c>
      <c r="H1037">
        <v>0</v>
      </c>
      <c r="I1037" t="s">
        <v>83</v>
      </c>
      <c r="J1037">
        <v>550230</v>
      </c>
      <c r="K1037" t="s">
        <v>1444</v>
      </c>
      <c r="L1037">
        <v>550094</v>
      </c>
      <c r="M1037" t="s">
        <v>143</v>
      </c>
      <c r="N1037">
        <v>550094</v>
      </c>
      <c r="O1037" t="s">
        <v>143</v>
      </c>
      <c r="P1037">
        <v>550094</v>
      </c>
      <c r="Q1037" t="s">
        <v>143</v>
      </c>
      <c r="R1037" s="9">
        <v>71941.662785630979</v>
      </c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15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>
        <f t="shared" si="36"/>
        <v>71941.662785630979</v>
      </c>
      <c r="BM1037" s="9">
        <f t="shared" si="37"/>
        <v>71900</v>
      </c>
    </row>
    <row r="1038" spans="1:65" x14ac:dyDescent="0.3">
      <c r="A1038" t="s">
        <v>1445</v>
      </c>
      <c r="B1038" s="9">
        <v>159</v>
      </c>
      <c r="C1038">
        <v>568619</v>
      </c>
      <c r="D1038">
        <v>1</v>
      </c>
      <c r="E1038">
        <v>0</v>
      </c>
      <c r="F1038">
        <v>0</v>
      </c>
      <c r="G1038">
        <v>0</v>
      </c>
      <c r="H1038">
        <v>0</v>
      </c>
      <c r="I1038" t="s">
        <v>123</v>
      </c>
      <c r="J1038">
        <v>569569</v>
      </c>
      <c r="K1038" t="s">
        <v>260</v>
      </c>
      <c r="L1038">
        <v>569569</v>
      </c>
      <c r="M1038" t="s">
        <v>260</v>
      </c>
      <c r="N1038">
        <v>569569</v>
      </c>
      <c r="O1038" t="s">
        <v>260</v>
      </c>
      <c r="P1038">
        <v>569569</v>
      </c>
      <c r="Q1038" t="s">
        <v>260</v>
      </c>
      <c r="R1038" s="9">
        <v>71941.662785630979</v>
      </c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15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>
        <f t="shared" si="36"/>
        <v>71941.662785630979</v>
      </c>
      <c r="BM1038" s="9">
        <f t="shared" si="37"/>
        <v>71900</v>
      </c>
    </row>
    <row r="1039" spans="1:65" x14ac:dyDescent="0.3">
      <c r="A1039" t="s">
        <v>1446</v>
      </c>
      <c r="B1039" s="9">
        <v>56</v>
      </c>
      <c r="C1039">
        <v>560987</v>
      </c>
      <c r="D1039">
        <v>1</v>
      </c>
      <c r="E1039">
        <v>0</v>
      </c>
      <c r="F1039">
        <v>0</v>
      </c>
      <c r="G1039">
        <v>0</v>
      </c>
      <c r="H1039">
        <v>0</v>
      </c>
      <c r="I1039" t="s">
        <v>83</v>
      </c>
      <c r="J1039">
        <v>546151</v>
      </c>
      <c r="K1039" t="s">
        <v>759</v>
      </c>
      <c r="L1039">
        <v>545881</v>
      </c>
      <c r="M1039" t="s">
        <v>238</v>
      </c>
      <c r="N1039">
        <v>545881</v>
      </c>
      <c r="O1039" t="s">
        <v>238</v>
      </c>
      <c r="P1039">
        <v>545881</v>
      </c>
      <c r="Q1039" t="s">
        <v>238</v>
      </c>
      <c r="R1039" s="9">
        <v>71941.662785630979</v>
      </c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15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>
        <f t="shared" si="36"/>
        <v>71941.662785630979</v>
      </c>
      <c r="BM1039" s="9">
        <f t="shared" si="37"/>
        <v>71900</v>
      </c>
    </row>
    <row r="1040" spans="1:65" x14ac:dyDescent="0.3">
      <c r="A1040" t="s">
        <v>1447</v>
      </c>
      <c r="B1040" s="9">
        <v>791</v>
      </c>
      <c r="C1040">
        <v>558834</v>
      </c>
      <c r="D1040">
        <v>1</v>
      </c>
      <c r="E1040">
        <v>0</v>
      </c>
      <c r="F1040">
        <v>0</v>
      </c>
      <c r="G1040">
        <v>0</v>
      </c>
      <c r="H1040">
        <v>0</v>
      </c>
      <c r="I1040" t="s">
        <v>151</v>
      </c>
      <c r="J1040">
        <v>559521</v>
      </c>
      <c r="K1040" t="s">
        <v>802</v>
      </c>
      <c r="L1040">
        <v>559521</v>
      </c>
      <c r="M1040" t="s">
        <v>802</v>
      </c>
      <c r="N1040">
        <v>559521</v>
      </c>
      <c r="O1040" t="s">
        <v>802</v>
      </c>
      <c r="P1040">
        <v>559300</v>
      </c>
      <c r="Q1040" t="s">
        <v>223</v>
      </c>
      <c r="R1040" s="9">
        <v>187399.7544710412</v>
      </c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15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>
        <f t="shared" si="36"/>
        <v>187399.7544710412</v>
      </c>
      <c r="BM1040" s="9">
        <f t="shared" si="37"/>
        <v>187400</v>
      </c>
    </row>
    <row r="1041" spans="1:65" x14ac:dyDescent="0.3">
      <c r="A1041" t="s">
        <v>1448</v>
      </c>
      <c r="B1041" s="9">
        <v>1074</v>
      </c>
      <c r="C1041">
        <v>532274</v>
      </c>
      <c r="D1041">
        <v>1</v>
      </c>
      <c r="E1041">
        <v>0</v>
      </c>
      <c r="F1041">
        <v>0</v>
      </c>
      <c r="G1041">
        <v>0</v>
      </c>
      <c r="H1041">
        <v>0</v>
      </c>
      <c r="I1041" t="s">
        <v>86</v>
      </c>
      <c r="J1041">
        <v>532053</v>
      </c>
      <c r="K1041" t="s">
        <v>281</v>
      </c>
      <c r="L1041">
        <v>532053</v>
      </c>
      <c r="M1041" t="s">
        <v>281</v>
      </c>
      <c r="N1041">
        <v>532053</v>
      </c>
      <c r="O1041" t="s">
        <v>281</v>
      </c>
      <c r="P1041">
        <v>532053</v>
      </c>
      <c r="Q1041" t="s">
        <v>281</v>
      </c>
      <c r="R1041" s="9">
        <v>253134.2755736009</v>
      </c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15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>
        <f t="shared" si="36"/>
        <v>253134.2755736009</v>
      </c>
      <c r="BM1041" s="9">
        <f t="shared" si="37"/>
        <v>253100</v>
      </c>
    </row>
    <row r="1042" spans="1:65" x14ac:dyDescent="0.3">
      <c r="A1042" t="s">
        <v>1449</v>
      </c>
      <c r="B1042" s="9">
        <v>621</v>
      </c>
      <c r="C1042">
        <v>593010</v>
      </c>
      <c r="D1042">
        <v>1</v>
      </c>
      <c r="E1042">
        <v>0</v>
      </c>
      <c r="F1042">
        <v>0</v>
      </c>
      <c r="G1042">
        <v>0</v>
      </c>
      <c r="H1042">
        <v>0</v>
      </c>
      <c r="I1042" t="s">
        <v>81</v>
      </c>
      <c r="J1042">
        <v>593508</v>
      </c>
      <c r="K1042" t="s">
        <v>1450</v>
      </c>
      <c r="L1042">
        <v>592889</v>
      </c>
      <c r="M1042" t="s">
        <v>482</v>
      </c>
      <c r="N1042">
        <v>592889</v>
      </c>
      <c r="O1042" t="s">
        <v>482</v>
      </c>
      <c r="P1042">
        <v>592889</v>
      </c>
      <c r="Q1042" t="s">
        <v>482</v>
      </c>
      <c r="R1042" s="9">
        <v>147652.1369344547</v>
      </c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15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>
        <f t="shared" si="36"/>
        <v>147652.1369344547</v>
      </c>
      <c r="BM1042" s="9">
        <f t="shared" si="37"/>
        <v>147700</v>
      </c>
    </row>
    <row r="1043" spans="1:65" x14ac:dyDescent="0.3">
      <c r="A1043" t="s">
        <v>1451</v>
      </c>
      <c r="B1043" s="9">
        <v>580</v>
      </c>
      <c r="C1043">
        <v>563561</v>
      </c>
      <c r="D1043">
        <v>1</v>
      </c>
      <c r="E1043">
        <v>0</v>
      </c>
      <c r="F1043">
        <v>0</v>
      </c>
      <c r="G1043">
        <v>0</v>
      </c>
      <c r="H1043">
        <v>0</v>
      </c>
      <c r="I1043" t="s">
        <v>104</v>
      </c>
      <c r="J1043">
        <v>563871</v>
      </c>
      <c r="K1043" t="s">
        <v>1452</v>
      </c>
      <c r="L1043">
        <v>563838</v>
      </c>
      <c r="M1043" t="s">
        <v>1453</v>
      </c>
      <c r="N1043">
        <v>563871</v>
      </c>
      <c r="O1043" t="s">
        <v>1452</v>
      </c>
      <c r="P1043">
        <v>563871</v>
      </c>
      <c r="Q1043" t="s">
        <v>1452</v>
      </c>
      <c r="R1043" s="9">
        <v>138033.07607863451</v>
      </c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15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>
        <f t="shared" si="36"/>
        <v>138033.07607863451</v>
      </c>
      <c r="BM1043" s="9">
        <f t="shared" si="37"/>
        <v>138000</v>
      </c>
    </row>
    <row r="1044" spans="1:65" x14ac:dyDescent="0.3">
      <c r="A1044" t="s">
        <v>1454</v>
      </c>
      <c r="B1044" s="9">
        <v>364</v>
      </c>
      <c r="C1044">
        <v>585203</v>
      </c>
      <c r="D1044">
        <v>1</v>
      </c>
      <c r="E1044">
        <v>0</v>
      </c>
      <c r="F1044">
        <v>0</v>
      </c>
      <c r="G1044">
        <v>0</v>
      </c>
      <c r="H1044">
        <v>0</v>
      </c>
      <c r="I1044" t="s">
        <v>135</v>
      </c>
      <c r="J1044">
        <v>585343</v>
      </c>
      <c r="K1044" t="s">
        <v>1455</v>
      </c>
      <c r="L1044">
        <v>585068</v>
      </c>
      <c r="M1044" t="s">
        <v>515</v>
      </c>
      <c r="N1044">
        <v>585068</v>
      </c>
      <c r="O1044" t="s">
        <v>515</v>
      </c>
      <c r="P1044">
        <v>585068</v>
      </c>
      <c r="Q1044" t="s">
        <v>515</v>
      </c>
      <c r="R1044" s="9">
        <v>87116.243112740689</v>
      </c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15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>
        <f t="shared" si="36"/>
        <v>87116.243112740689</v>
      </c>
      <c r="BM1044" s="9">
        <f t="shared" si="37"/>
        <v>87100</v>
      </c>
    </row>
    <row r="1045" spans="1:65" x14ac:dyDescent="0.3">
      <c r="A1045" t="s">
        <v>1456</v>
      </c>
      <c r="B1045" s="9">
        <v>1676</v>
      </c>
      <c r="C1045">
        <v>558419</v>
      </c>
      <c r="D1045">
        <v>1</v>
      </c>
      <c r="E1045">
        <v>0</v>
      </c>
      <c r="F1045">
        <v>0</v>
      </c>
      <c r="G1045">
        <v>0</v>
      </c>
      <c r="H1045">
        <v>0</v>
      </c>
      <c r="I1045" t="s">
        <v>111</v>
      </c>
      <c r="J1045">
        <v>589250</v>
      </c>
      <c r="K1045" t="s">
        <v>113</v>
      </c>
      <c r="L1045">
        <v>589250</v>
      </c>
      <c r="M1045" t="s">
        <v>113</v>
      </c>
      <c r="N1045">
        <v>589250</v>
      </c>
      <c r="O1045" t="s">
        <v>113</v>
      </c>
      <c r="P1045">
        <v>589250</v>
      </c>
      <c r="Q1045" t="s">
        <v>113</v>
      </c>
      <c r="R1045" s="9">
        <v>391472.91955788177</v>
      </c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15"/>
      <c r="AR1045" s="9">
        <v>1</v>
      </c>
      <c r="AS1045" s="9">
        <f>AR1045*30500</f>
        <v>30500</v>
      </c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>
        <f t="shared" si="36"/>
        <v>421972.91955788177</v>
      </c>
      <c r="BM1045" s="9">
        <f t="shared" si="37"/>
        <v>422000</v>
      </c>
    </row>
    <row r="1046" spans="1:65" x14ac:dyDescent="0.3">
      <c r="A1046" t="s">
        <v>1457</v>
      </c>
      <c r="B1046" s="9">
        <v>415</v>
      </c>
      <c r="C1046">
        <v>504301</v>
      </c>
      <c r="D1046">
        <v>1</v>
      </c>
      <c r="E1046">
        <v>0</v>
      </c>
      <c r="F1046">
        <v>0</v>
      </c>
      <c r="G1046">
        <v>0</v>
      </c>
      <c r="H1046">
        <v>0</v>
      </c>
      <c r="I1046" t="s">
        <v>96</v>
      </c>
      <c r="J1046">
        <v>571164</v>
      </c>
      <c r="K1046" t="s">
        <v>334</v>
      </c>
      <c r="L1046">
        <v>571164</v>
      </c>
      <c r="M1046" t="s">
        <v>334</v>
      </c>
      <c r="N1046">
        <v>571164</v>
      </c>
      <c r="O1046" t="s">
        <v>334</v>
      </c>
      <c r="P1046">
        <v>571164</v>
      </c>
      <c r="Q1046" t="s">
        <v>334</v>
      </c>
      <c r="R1046" s="9">
        <v>99177.590558992917</v>
      </c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15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>
        <f t="shared" si="36"/>
        <v>99177.590558992917</v>
      </c>
      <c r="BM1046" s="9">
        <f t="shared" si="37"/>
        <v>99200</v>
      </c>
    </row>
    <row r="1047" spans="1:65" x14ac:dyDescent="0.3">
      <c r="A1047" t="s">
        <v>1458</v>
      </c>
      <c r="B1047" s="9">
        <v>328</v>
      </c>
      <c r="C1047">
        <v>551040</v>
      </c>
      <c r="D1047">
        <v>1</v>
      </c>
      <c r="E1047">
        <v>0</v>
      </c>
      <c r="F1047">
        <v>0</v>
      </c>
      <c r="G1047">
        <v>0</v>
      </c>
      <c r="H1047">
        <v>0</v>
      </c>
      <c r="I1047" t="s">
        <v>83</v>
      </c>
      <c r="J1047">
        <v>550957</v>
      </c>
      <c r="K1047" t="s">
        <v>1095</v>
      </c>
      <c r="L1047">
        <v>551970</v>
      </c>
      <c r="M1047" t="s">
        <v>1010</v>
      </c>
      <c r="N1047">
        <v>551970</v>
      </c>
      <c r="O1047" t="s">
        <v>1010</v>
      </c>
      <c r="P1047">
        <v>550787</v>
      </c>
      <c r="Q1047" t="s">
        <v>908</v>
      </c>
      <c r="R1047" s="9">
        <v>78586.086575299298</v>
      </c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15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>
        <f t="shared" si="36"/>
        <v>78586.086575299298</v>
      </c>
      <c r="BM1047" s="9">
        <f t="shared" si="37"/>
        <v>78600</v>
      </c>
    </row>
    <row r="1048" spans="1:65" x14ac:dyDescent="0.3">
      <c r="A1048" t="s">
        <v>1459</v>
      </c>
      <c r="B1048" s="9">
        <v>453</v>
      </c>
      <c r="C1048">
        <v>532282</v>
      </c>
      <c r="D1048">
        <v>1</v>
      </c>
      <c r="E1048">
        <v>0</v>
      </c>
      <c r="F1048">
        <v>0</v>
      </c>
      <c r="G1048">
        <v>0</v>
      </c>
      <c r="H1048">
        <v>0</v>
      </c>
      <c r="I1048" t="s">
        <v>86</v>
      </c>
      <c r="J1048">
        <v>532118</v>
      </c>
      <c r="K1048" t="s">
        <v>450</v>
      </c>
      <c r="L1048">
        <v>532053</v>
      </c>
      <c r="M1048" t="s">
        <v>281</v>
      </c>
      <c r="N1048">
        <v>532053</v>
      </c>
      <c r="O1048" t="s">
        <v>281</v>
      </c>
      <c r="P1048">
        <v>532053</v>
      </c>
      <c r="Q1048" t="s">
        <v>281</v>
      </c>
      <c r="R1048" s="9">
        <v>108147.88403629229</v>
      </c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15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>
        <f t="shared" si="36"/>
        <v>108147.88403629229</v>
      </c>
      <c r="BM1048" s="9">
        <f t="shared" si="37"/>
        <v>108100</v>
      </c>
    </row>
    <row r="1049" spans="1:65" x14ac:dyDescent="0.3">
      <c r="A1049" t="s">
        <v>1460</v>
      </c>
      <c r="B1049" s="9">
        <v>756</v>
      </c>
      <c r="C1049">
        <v>538191</v>
      </c>
      <c r="D1049">
        <v>1</v>
      </c>
      <c r="E1049">
        <v>0</v>
      </c>
      <c r="F1049">
        <v>0</v>
      </c>
      <c r="G1049">
        <v>0</v>
      </c>
      <c r="H1049">
        <v>0</v>
      </c>
      <c r="I1049" t="s">
        <v>86</v>
      </c>
      <c r="J1049">
        <v>538094</v>
      </c>
      <c r="K1049" t="s">
        <v>207</v>
      </c>
      <c r="L1049">
        <v>538094</v>
      </c>
      <c r="M1049" t="s">
        <v>207</v>
      </c>
      <c r="N1049">
        <v>538094</v>
      </c>
      <c r="O1049" t="s">
        <v>207</v>
      </c>
      <c r="P1049">
        <v>538094</v>
      </c>
      <c r="Q1049" t="s">
        <v>207</v>
      </c>
      <c r="R1049" s="9">
        <v>179233.55987705311</v>
      </c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15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>
        <f t="shared" si="36"/>
        <v>179233.55987705311</v>
      </c>
      <c r="BM1049" s="9">
        <f t="shared" si="37"/>
        <v>179200</v>
      </c>
    </row>
    <row r="1050" spans="1:65" x14ac:dyDescent="0.3">
      <c r="A1050" t="s">
        <v>1461</v>
      </c>
      <c r="B1050" s="9">
        <v>295</v>
      </c>
      <c r="C1050">
        <v>573337</v>
      </c>
      <c r="D1050">
        <v>1</v>
      </c>
      <c r="E1050">
        <v>0</v>
      </c>
      <c r="F1050">
        <v>0</v>
      </c>
      <c r="G1050">
        <v>0</v>
      </c>
      <c r="H1050">
        <v>0</v>
      </c>
      <c r="I1050" t="s">
        <v>90</v>
      </c>
      <c r="J1050">
        <v>572659</v>
      </c>
      <c r="K1050" t="s">
        <v>158</v>
      </c>
      <c r="L1050">
        <v>572659</v>
      </c>
      <c r="M1050" t="s">
        <v>158</v>
      </c>
      <c r="N1050">
        <v>572659</v>
      </c>
      <c r="O1050" t="s">
        <v>158</v>
      </c>
      <c r="P1050">
        <v>572659</v>
      </c>
      <c r="Q1050" t="s">
        <v>158</v>
      </c>
      <c r="R1050" s="9">
        <v>71941.662785630979</v>
      </c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15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>
        <f t="shared" si="36"/>
        <v>71941.662785630979</v>
      </c>
      <c r="BM1050" s="9">
        <f t="shared" si="37"/>
        <v>71900</v>
      </c>
    </row>
    <row r="1051" spans="1:65" x14ac:dyDescent="0.3">
      <c r="A1051" t="s">
        <v>1462</v>
      </c>
      <c r="B1051" s="9">
        <v>460</v>
      </c>
      <c r="C1051">
        <v>589489</v>
      </c>
      <c r="D1051">
        <v>1</v>
      </c>
      <c r="E1051">
        <v>0</v>
      </c>
      <c r="F1051">
        <v>0</v>
      </c>
      <c r="G1051">
        <v>0</v>
      </c>
      <c r="H1051">
        <v>0</v>
      </c>
      <c r="I1051" t="s">
        <v>111</v>
      </c>
      <c r="J1051">
        <v>589764</v>
      </c>
      <c r="K1051" t="s">
        <v>1247</v>
      </c>
      <c r="L1051">
        <v>589756</v>
      </c>
      <c r="M1051" t="s">
        <v>1248</v>
      </c>
      <c r="N1051">
        <v>589756</v>
      </c>
      <c r="O1051" t="s">
        <v>1248</v>
      </c>
      <c r="P1051">
        <v>589250</v>
      </c>
      <c r="Q1051" t="s">
        <v>113</v>
      </c>
      <c r="R1051" s="9">
        <v>109798.82229147109</v>
      </c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15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>
        <f t="shared" si="36"/>
        <v>109798.82229147109</v>
      </c>
      <c r="BM1051" s="9">
        <f t="shared" si="37"/>
        <v>109800</v>
      </c>
    </row>
    <row r="1052" spans="1:65" x14ac:dyDescent="0.3">
      <c r="A1052" s="3" t="s">
        <v>361</v>
      </c>
      <c r="B1052" s="9">
        <v>1460</v>
      </c>
      <c r="C1052">
        <v>513229</v>
      </c>
      <c r="D1052">
        <v>1</v>
      </c>
      <c r="E1052">
        <v>1</v>
      </c>
      <c r="F1052">
        <v>1</v>
      </c>
      <c r="G1052">
        <v>0</v>
      </c>
      <c r="H1052">
        <v>0</v>
      </c>
      <c r="I1052" t="s">
        <v>111</v>
      </c>
      <c r="J1052">
        <v>513229</v>
      </c>
      <c r="K1052" t="s">
        <v>361</v>
      </c>
      <c r="L1052">
        <v>513229</v>
      </c>
      <c r="M1052" t="s">
        <v>361</v>
      </c>
      <c r="N1052">
        <v>511382</v>
      </c>
      <c r="O1052" t="s">
        <v>311</v>
      </c>
      <c r="P1052">
        <v>511382</v>
      </c>
      <c r="Q1052" t="s">
        <v>311</v>
      </c>
      <c r="R1052" s="9">
        <v>342047.2989919596</v>
      </c>
      <c r="S1052" s="9">
        <f>SUMIFS($B:$B,$J:$J,$C1052)</f>
        <v>3130</v>
      </c>
      <c r="T1052" s="9">
        <v>170160.2659348106</v>
      </c>
      <c r="U1052" s="9">
        <v>0</v>
      </c>
      <c r="V1052" s="9">
        <f>U1052*768</f>
        <v>0</v>
      </c>
      <c r="W1052" s="9">
        <v>8</v>
      </c>
      <c r="X1052" s="9">
        <f>W1052*3072</f>
        <v>24576</v>
      </c>
      <c r="Y1052" s="9">
        <v>48</v>
      </c>
      <c r="Z1052" s="9">
        <f>Y1052*1024</f>
        <v>49152</v>
      </c>
      <c r="AA1052" s="9">
        <v>4</v>
      </c>
      <c r="AB1052" s="9">
        <f>AA1052*256</f>
        <v>1024</v>
      </c>
      <c r="AC1052" s="9">
        <f>SUMIFS($B:$B,$L:$L,$C1052)</f>
        <v>4521</v>
      </c>
      <c r="AD1052" s="9">
        <v>565426.87629527354</v>
      </c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15"/>
      <c r="AR1052" s="9">
        <v>46</v>
      </c>
      <c r="AS1052" s="9">
        <f>AR1052*30500</f>
        <v>1403000</v>
      </c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>
        <f t="shared" si="36"/>
        <v>2555386.4412220437</v>
      </c>
      <c r="BM1052" s="9">
        <f t="shared" si="37"/>
        <v>2555400</v>
      </c>
    </row>
    <row r="1053" spans="1:65" x14ac:dyDescent="0.3">
      <c r="A1053" t="s">
        <v>1463</v>
      </c>
      <c r="B1053" s="9">
        <v>434</v>
      </c>
      <c r="C1053">
        <v>588431</v>
      </c>
      <c r="D1053">
        <v>1</v>
      </c>
      <c r="E1053">
        <v>0</v>
      </c>
      <c r="F1053">
        <v>0</v>
      </c>
      <c r="G1053">
        <v>0</v>
      </c>
      <c r="H1053">
        <v>0</v>
      </c>
      <c r="I1053" t="s">
        <v>135</v>
      </c>
      <c r="J1053">
        <v>588768</v>
      </c>
      <c r="K1053" t="s">
        <v>1464</v>
      </c>
      <c r="L1053">
        <v>588768</v>
      </c>
      <c r="M1053" t="s">
        <v>1464</v>
      </c>
      <c r="N1053">
        <v>588768</v>
      </c>
      <c r="O1053" t="s">
        <v>1464</v>
      </c>
      <c r="P1053">
        <v>588296</v>
      </c>
      <c r="Q1053" t="s">
        <v>199</v>
      </c>
      <c r="R1053" s="9">
        <v>103664.45610706561</v>
      </c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15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>
        <f t="shared" si="36"/>
        <v>103664.45610706561</v>
      </c>
      <c r="BM1053" s="9">
        <f t="shared" si="37"/>
        <v>103700</v>
      </c>
    </row>
    <row r="1054" spans="1:65" x14ac:dyDescent="0.3">
      <c r="A1054" t="s">
        <v>1463</v>
      </c>
      <c r="B1054" s="9">
        <v>504</v>
      </c>
      <c r="C1054">
        <v>534773</v>
      </c>
      <c r="D1054">
        <v>1</v>
      </c>
      <c r="E1054">
        <v>0</v>
      </c>
      <c r="F1054">
        <v>0</v>
      </c>
      <c r="G1054">
        <v>0</v>
      </c>
      <c r="H1054">
        <v>0</v>
      </c>
      <c r="I1054" t="s">
        <v>86</v>
      </c>
      <c r="J1054">
        <v>534951</v>
      </c>
      <c r="K1054" t="s">
        <v>1279</v>
      </c>
      <c r="L1054">
        <v>534951</v>
      </c>
      <c r="M1054" t="s">
        <v>1279</v>
      </c>
      <c r="N1054">
        <v>534951</v>
      </c>
      <c r="O1054" t="s">
        <v>1279</v>
      </c>
      <c r="P1054">
        <v>534951</v>
      </c>
      <c r="Q1054" t="s">
        <v>1279</v>
      </c>
      <c r="R1054" s="9">
        <v>120165.93350696719</v>
      </c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15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>
        <f t="shared" si="36"/>
        <v>120165.93350696719</v>
      </c>
      <c r="BM1054" s="9">
        <f t="shared" si="37"/>
        <v>120200</v>
      </c>
    </row>
    <row r="1055" spans="1:65" x14ac:dyDescent="0.3">
      <c r="A1055" t="s">
        <v>1463</v>
      </c>
      <c r="B1055" s="9">
        <v>335</v>
      </c>
      <c r="C1055">
        <v>532291</v>
      </c>
      <c r="D1055">
        <v>1</v>
      </c>
      <c r="E1055">
        <v>0</v>
      </c>
      <c r="F1055">
        <v>0</v>
      </c>
      <c r="G1055">
        <v>0</v>
      </c>
      <c r="H1055">
        <v>0</v>
      </c>
      <c r="I1055" t="s">
        <v>86</v>
      </c>
      <c r="J1055">
        <v>533114</v>
      </c>
      <c r="K1055" t="s">
        <v>326</v>
      </c>
      <c r="L1055">
        <v>533114</v>
      </c>
      <c r="M1055" t="s">
        <v>326</v>
      </c>
      <c r="N1055">
        <v>532819</v>
      </c>
      <c r="O1055" t="s">
        <v>327</v>
      </c>
      <c r="P1055">
        <v>532819</v>
      </c>
      <c r="Q1055" t="s">
        <v>327</v>
      </c>
      <c r="R1055" s="9">
        <v>80245.824107481807</v>
      </c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15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>
        <f t="shared" si="36"/>
        <v>80245.824107481807</v>
      </c>
      <c r="BM1055" s="9">
        <f t="shared" si="37"/>
        <v>80200</v>
      </c>
    </row>
    <row r="1056" spans="1:65" x14ac:dyDescent="0.3">
      <c r="A1056" s="2" t="s">
        <v>566</v>
      </c>
      <c r="B1056" s="9">
        <v>1108</v>
      </c>
      <c r="C1056">
        <v>534781</v>
      </c>
      <c r="D1056">
        <v>1</v>
      </c>
      <c r="E1056">
        <v>1</v>
      </c>
      <c r="F1056">
        <v>0</v>
      </c>
      <c r="G1056">
        <v>0</v>
      </c>
      <c r="H1056">
        <v>0</v>
      </c>
      <c r="I1056" t="s">
        <v>86</v>
      </c>
      <c r="J1056">
        <v>534781</v>
      </c>
      <c r="K1056" t="s">
        <v>566</v>
      </c>
      <c r="L1056">
        <v>535320</v>
      </c>
      <c r="M1056" t="s">
        <v>567</v>
      </c>
      <c r="N1056">
        <v>538094</v>
      </c>
      <c r="O1056" t="s">
        <v>207</v>
      </c>
      <c r="P1056">
        <v>538094</v>
      </c>
      <c r="Q1056" t="s">
        <v>207</v>
      </c>
      <c r="R1056" s="9">
        <v>260998.73956369751</v>
      </c>
      <c r="S1056" s="9">
        <f>SUMIFS($B:$B,$J:$J,$C1056)</f>
        <v>2634</v>
      </c>
      <c r="T1056" s="9">
        <v>143259.8645290538</v>
      </c>
      <c r="U1056" s="9">
        <v>1</v>
      </c>
      <c r="V1056" s="9">
        <f>U1056*768</f>
        <v>768</v>
      </c>
      <c r="W1056" s="9">
        <v>9</v>
      </c>
      <c r="X1056" s="9">
        <f>W1056*3072</f>
        <v>27648</v>
      </c>
      <c r="Y1056" s="9">
        <v>10</v>
      </c>
      <c r="Z1056" s="9">
        <f>Y1056*1024</f>
        <v>10240</v>
      </c>
      <c r="AA1056" s="9">
        <v>10</v>
      </c>
      <c r="AB1056" s="9">
        <f>AA1056*256</f>
        <v>2560</v>
      </c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15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>
        <f t="shared" si="36"/>
        <v>445474.60409275128</v>
      </c>
      <c r="BM1056" s="9">
        <f t="shared" si="37"/>
        <v>445500</v>
      </c>
    </row>
    <row r="1057" spans="1:65" x14ac:dyDescent="0.3">
      <c r="A1057" t="s">
        <v>1465</v>
      </c>
      <c r="B1057" s="9">
        <v>655</v>
      </c>
      <c r="C1057">
        <v>574953</v>
      </c>
      <c r="D1057">
        <v>1</v>
      </c>
      <c r="E1057">
        <v>0</v>
      </c>
      <c r="F1057">
        <v>0</v>
      </c>
      <c r="G1057">
        <v>0</v>
      </c>
      <c r="H1057">
        <v>0</v>
      </c>
      <c r="I1057" t="s">
        <v>96</v>
      </c>
      <c r="J1057">
        <v>555134</v>
      </c>
      <c r="K1057" t="s">
        <v>187</v>
      </c>
      <c r="L1057">
        <v>555134</v>
      </c>
      <c r="M1057" t="s">
        <v>187</v>
      </c>
      <c r="N1057">
        <v>555134</v>
      </c>
      <c r="O1057" t="s">
        <v>187</v>
      </c>
      <c r="P1057">
        <v>555134</v>
      </c>
      <c r="Q1057" t="s">
        <v>187</v>
      </c>
      <c r="R1057" s="9">
        <v>155618.8708681344</v>
      </c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15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>
        <f t="shared" si="36"/>
        <v>155618.8708681344</v>
      </c>
      <c r="BM1057" s="9">
        <f t="shared" si="37"/>
        <v>155600</v>
      </c>
    </row>
    <row r="1058" spans="1:65" x14ac:dyDescent="0.3">
      <c r="A1058" s="2" t="s">
        <v>1466</v>
      </c>
      <c r="B1058" s="9">
        <v>1711</v>
      </c>
      <c r="C1058">
        <v>544426</v>
      </c>
      <c r="D1058">
        <v>1</v>
      </c>
      <c r="E1058">
        <v>1</v>
      </c>
      <c r="F1058">
        <v>0</v>
      </c>
      <c r="G1058">
        <v>0</v>
      </c>
      <c r="H1058">
        <v>0</v>
      </c>
      <c r="I1058" t="s">
        <v>83</v>
      </c>
      <c r="J1058">
        <v>544426</v>
      </c>
      <c r="K1058" t="s">
        <v>1466</v>
      </c>
      <c r="L1058">
        <v>544485</v>
      </c>
      <c r="M1058" t="s">
        <v>1467</v>
      </c>
      <c r="N1058">
        <v>544485</v>
      </c>
      <c r="O1058" t="s">
        <v>1467</v>
      </c>
      <c r="P1058">
        <v>544256</v>
      </c>
      <c r="Q1058" t="s">
        <v>85</v>
      </c>
      <c r="R1058" s="9">
        <v>399461.22135028319</v>
      </c>
      <c r="S1058" s="9">
        <f>SUMIFS($B:$B,$J:$J,$C1058)</f>
        <v>2759</v>
      </c>
      <c r="T1058" s="9">
        <v>150040.91694711189</v>
      </c>
      <c r="U1058" s="9">
        <v>0</v>
      </c>
      <c r="V1058" s="9">
        <f>U1058*768</f>
        <v>0</v>
      </c>
      <c r="W1058" s="9">
        <v>21</v>
      </c>
      <c r="X1058" s="9">
        <f>W1058*3072</f>
        <v>64512</v>
      </c>
      <c r="Y1058" s="9">
        <v>8</v>
      </c>
      <c r="Z1058" s="9">
        <f>Y1058*1024</f>
        <v>8192</v>
      </c>
      <c r="AA1058" s="9">
        <v>4</v>
      </c>
      <c r="AB1058" s="9">
        <f>AA1058*256</f>
        <v>1024</v>
      </c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15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>
        <f t="shared" si="36"/>
        <v>623230.13829739508</v>
      </c>
      <c r="BM1058" s="9">
        <f t="shared" si="37"/>
        <v>623200</v>
      </c>
    </row>
    <row r="1059" spans="1:65" x14ac:dyDescent="0.3">
      <c r="A1059" t="s">
        <v>1468</v>
      </c>
      <c r="B1059" s="9">
        <v>425</v>
      </c>
      <c r="C1059">
        <v>550183</v>
      </c>
      <c r="D1059">
        <v>1</v>
      </c>
      <c r="E1059">
        <v>0</v>
      </c>
      <c r="F1059">
        <v>0</v>
      </c>
      <c r="G1059">
        <v>0</v>
      </c>
      <c r="H1059">
        <v>0</v>
      </c>
      <c r="I1059" t="s">
        <v>83</v>
      </c>
      <c r="J1059">
        <v>550540</v>
      </c>
      <c r="K1059" t="s">
        <v>1469</v>
      </c>
      <c r="L1059">
        <v>550094</v>
      </c>
      <c r="M1059" t="s">
        <v>143</v>
      </c>
      <c r="N1059">
        <v>550094</v>
      </c>
      <c r="O1059" t="s">
        <v>143</v>
      </c>
      <c r="P1059">
        <v>550094</v>
      </c>
      <c r="Q1059" t="s">
        <v>143</v>
      </c>
      <c r="R1059" s="9">
        <v>101539.5321889257</v>
      </c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15"/>
      <c r="AR1059" s="9">
        <v>2</v>
      </c>
      <c r="AS1059" s="9">
        <f>AR1059*30500</f>
        <v>61000</v>
      </c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>
        <f t="shared" si="36"/>
        <v>162539.53218892572</v>
      </c>
      <c r="BM1059" s="9">
        <f t="shared" si="37"/>
        <v>162500</v>
      </c>
    </row>
    <row r="1060" spans="1:65" x14ac:dyDescent="0.3">
      <c r="A1060" s="2" t="s">
        <v>1470</v>
      </c>
      <c r="B1060" s="9">
        <v>1632</v>
      </c>
      <c r="C1060">
        <v>501794</v>
      </c>
      <c r="D1060">
        <v>1</v>
      </c>
      <c r="E1060">
        <v>1</v>
      </c>
      <c r="F1060">
        <v>0</v>
      </c>
      <c r="G1060">
        <v>0</v>
      </c>
      <c r="H1060">
        <v>0</v>
      </c>
      <c r="I1060" t="s">
        <v>111</v>
      </c>
      <c r="J1060">
        <v>501794</v>
      </c>
      <c r="K1060" t="s">
        <v>1470</v>
      </c>
      <c r="L1060">
        <v>500496</v>
      </c>
      <c r="M1060" t="s">
        <v>287</v>
      </c>
      <c r="N1060">
        <v>500496</v>
      </c>
      <c r="O1060" t="s">
        <v>287</v>
      </c>
      <c r="P1060">
        <v>500496</v>
      </c>
      <c r="Q1060" t="s">
        <v>287</v>
      </c>
      <c r="R1060" s="9">
        <v>381422.54007707263</v>
      </c>
      <c r="S1060" s="9">
        <f>SUMIFS($B:$B,$J:$J,$C1060)</f>
        <v>3965</v>
      </c>
      <c r="T1060" s="9">
        <v>215407.6535102753</v>
      </c>
      <c r="U1060" s="9">
        <v>1</v>
      </c>
      <c r="V1060" s="9">
        <f>U1060*768</f>
        <v>768</v>
      </c>
      <c r="W1060" s="9">
        <v>15</v>
      </c>
      <c r="X1060" s="9">
        <f>W1060*3072</f>
        <v>46080</v>
      </c>
      <c r="Y1060" s="9">
        <v>14</v>
      </c>
      <c r="Z1060" s="9">
        <f>Y1060*1024</f>
        <v>14336</v>
      </c>
      <c r="AA1060" s="9">
        <v>8</v>
      </c>
      <c r="AB1060" s="9">
        <f>AA1060*256</f>
        <v>2048</v>
      </c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15"/>
      <c r="AR1060" s="9">
        <v>1</v>
      </c>
      <c r="AS1060" s="9">
        <f>AR1060*30500</f>
        <v>30500</v>
      </c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>
        <f t="shared" si="36"/>
        <v>690562.19358734787</v>
      </c>
      <c r="BM1060" s="9">
        <f t="shared" si="37"/>
        <v>690600</v>
      </c>
    </row>
    <row r="1061" spans="1:65" x14ac:dyDescent="0.3">
      <c r="A1061" s="3" t="s">
        <v>428</v>
      </c>
      <c r="B1061" s="9">
        <v>1672</v>
      </c>
      <c r="C1061">
        <v>561533</v>
      </c>
      <c r="D1061">
        <v>1</v>
      </c>
      <c r="E1061">
        <v>1</v>
      </c>
      <c r="F1061">
        <v>1</v>
      </c>
      <c r="G1061">
        <v>0</v>
      </c>
      <c r="H1061">
        <v>0</v>
      </c>
      <c r="I1061" t="s">
        <v>104</v>
      </c>
      <c r="J1061">
        <v>561533</v>
      </c>
      <c r="K1061" t="s">
        <v>428</v>
      </c>
      <c r="L1061">
        <v>561533</v>
      </c>
      <c r="M1061" t="s">
        <v>428</v>
      </c>
      <c r="N1061">
        <v>561495</v>
      </c>
      <c r="O1061" t="s">
        <v>354</v>
      </c>
      <c r="P1061">
        <v>561380</v>
      </c>
      <c r="Q1061" t="s">
        <v>355</v>
      </c>
      <c r="R1061" s="9">
        <v>390559.61589968583</v>
      </c>
      <c r="S1061" s="9">
        <f>SUMIFS($B:$B,$J:$J,$C1061)</f>
        <v>2446</v>
      </c>
      <c r="T1061" s="9">
        <v>133058.88882716981</v>
      </c>
      <c r="U1061" s="9">
        <v>0</v>
      </c>
      <c r="V1061" s="9">
        <f>U1061*768</f>
        <v>0</v>
      </c>
      <c r="W1061" s="9">
        <v>16</v>
      </c>
      <c r="X1061" s="9">
        <f>W1061*3072</f>
        <v>49152</v>
      </c>
      <c r="Y1061" s="9">
        <v>10</v>
      </c>
      <c r="Z1061" s="9">
        <f>Y1061*1024</f>
        <v>10240</v>
      </c>
      <c r="AA1061" s="9">
        <v>4</v>
      </c>
      <c r="AB1061" s="9">
        <f>AA1061*256</f>
        <v>1024</v>
      </c>
      <c r="AC1061" s="9">
        <f>SUMIFS($B:$B,$L:$L,$C1061)</f>
        <v>2446</v>
      </c>
      <c r="AD1061" s="9">
        <v>307300.75311323162</v>
      </c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15"/>
      <c r="AR1061" s="9">
        <v>2</v>
      </c>
      <c r="AS1061" s="9">
        <f>AR1061*30500</f>
        <v>61000</v>
      </c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>
        <f t="shared" si="36"/>
        <v>952335.25784008729</v>
      </c>
      <c r="BM1061" s="9">
        <f t="shared" si="37"/>
        <v>952300</v>
      </c>
    </row>
    <row r="1062" spans="1:65" x14ac:dyDescent="0.3">
      <c r="A1062" t="s">
        <v>1471</v>
      </c>
      <c r="B1062" s="9">
        <v>330</v>
      </c>
      <c r="C1062">
        <v>572977</v>
      </c>
      <c r="D1062">
        <v>1</v>
      </c>
      <c r="E1062">
        <v>0</v>
      </c>
      <c r="F1062">
        <v>0</v>
      </c>
      <c r="G1062">
        <v>0</v>
      </c>
      <c r="H1062">
        <v>0</v>
      </c>
      <c r="I1062" t="s">
        <v>96</v>
      </c>
      <c r="J1062">
        <v>555134</v>
      </c>
      <c r="K1062" t="s">
        <v>187</v>
      </c>
      <c r="L1062">
        <v>555134</v>
      </c>
      <c r="M1062" t="s">
        <v>187</v>
      </c>
      <c r="N1062">
        <v>555134</v>
      </c>
      <c r="O1062" t="s">
        <v>187</v>
      </c>
      <c r="P1062">
        <v>555134</v>
      </c>
      <c r="Q1062" t="s">
        <v>187</v>
      </c>
      <c r="R1062" s="9">
        <v>79060.352244789989</v>
      </c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15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>
        <f t="shared" si="36"/>
        <v>79060.352244789989</v>
      </c>
      <c r="BM1062" s="9">
        <f t="shared" si="37"/>
        <v>79100</v>
      </c>
    </row>
    <row r="1063" spans="1:65" x14ac:dyDescent="0.3">
      <c r="A1063" t="s">
        <v>1472</v>
      </c>
      <c r="B1063" s="9">
        <v>281</v>
      </c>
      <c r="C1063">
        <v>552071</v>
      </c>
      <c r="D1063">
        <v>1</v>
      </c>
      <c r="E1063">
        <v>0</v>
      </c>
      <c r="F1063">
        <v>0</v>
      </c>
      <c r="G1063">
        <v>0</v>
      </c>
      <c r="H1063">
        <v>0</v>
      </c>
      <c r="I1063" t="s">
        <v>111</v>
      </c>
      <c r="J1063">
        <v>502839</v>
      </c>
      <c r="K1063" t="s">
        <v>394</v>
      </c>
      <c r="L1063">
        <v>505081</v>
      </c>
      <c r="M1063" t="s">
        <v>1473</v>
      </c>
      <c r="N1063">
        <v>503444</v>
      </c>
      <c r="O1063" t="s">
        <v>374</v>
      </c>
      <c r="P1063">
        <v>503444</v>
      </c>
      <c r="Q1063" t="s">
        <v>374</v>
      </c>
      <c r="R1063" s="9">
        <v>71941.662785630979</v>
      </c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15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>
        <f t="shared" si="36"/>
        <v>71941.662785630979</v>
      </c>
      <c r="BM1063" s="9">
        <f t="shared" si="37"/>
        <v>71900</v>
      </c>
    </row>
    <row r="1064" spans="1:65" x14ac:dyDescent="0.3">
      <c r="A1064" t="s">
        <v>382</v>
      </c>
      <c r="B1064" s="9">
        <v>366</v>
      </c>
      <c r="C1064">
        <v>598381</v>
      </c>
      <c r="D1064">
        <v>1</v>
      </c>
      <c r="E1064">
        <v>0</v>
      </c>
      <c r="F1064">
        <v>0</v>
      </c>
      <c r="G1064">
        <v>0</v>
      </c>
      <c r="H1064">
        <v>0</v>
      </c>
      <c r="I1064" t="s">
        <v>86</v>
      </c>
      <c r="J1064">
        <v>539911</v>
      </c>
      <c r="K1064" t="s">
        <v>352</v>
      </c>
      <c r="L1064">
        <v>539911</v>
      </c>
      <c r="M1064" t="s">
        <v>352</v>
      </c>
      <c r="N1064">
        <v>539911</v>
      </c>
      <c r="O1064" t="s">
        <v>352</v>
      </c>
      <c r="P1064">
        <v>539911</v>
      </c>
      <c r="Q1064" t="s">
        <v>352</v>
      </c>
      <c r="R1064" s="9">
        <v>87589.736754300058</v>
      </c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15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>
        <f t="shared" si="36"/>
        <v>87589.736754300058</v>
      </c>
      <c r="BM1064" s="9">
        <f t="shared" si="37"/>
        <v>87600</v>
      </c>
    </row>
    <row r="1065" spans="1:65" x14ac:dyDescent="0.3">
      <c r="A1065" s="2" t="s">
        <v>382</v>
      </c>
      <c r="B1065" s="9">
        <v>686</v>
      </c>
      <c r="C1065">
        <v>579190</v>
      </c>
      <c r="D1065">
        <v>1</v>
      </c>
      <c r="E1065">
        <v>1</v>
      </c>
      <c r="F1065">
        <v>0</v>
      </c>
      <c r="G1065">
        <v>0</v>
      </c>
      <c r="H1065">
        <v>0</v>
      </c>
      <c r="I1065" t="s">
        <v>90</v>
      </c>
      <c r="J1065">
        <v>579190</v>
      </c>
      <c r="K1065" t="s">
        <v>382</v>
      </c>
      <c r="L1065">
        <v>579203</v>
      </c>
      <c r="M1065" t="s">
        <v>376</v>
      </c>
      <c r="N1065">
        <v>579203</v>
      </c>
      <c r="O1065" t="s">
        <v>376</v>
      </c>
      <c r="P1065">
        <v>579203</v>
      </c>
      <c r="Q1065" t="s">
        <v>376</v>
      </c>
      <c r="R1065" s="9">
        <v>162874.95179529671</v>
      </c>
      <c r="S1065" s="9">
        <f>SUMIFS($B:$B,$J:$J,$C1065)</f>
        <v>2514</v>
      </c>
      <c r="T1065" s="9">
        <v>136748.92369003981</v>
      </c>
      <c r="U1065" s="9">
        <v>0</v>
      </c>
      <c r="V1065" s="9">
        <f>U1065*768</f>
        <v>0</v>
      </c>
      <c r="W1065" s="9">
        <v>19</v>
      </c>
      <c r="X1065" s="9">
        <f>W1065*3072</f>
        <v>58368</v>
      </c>
      <c r="Y1065" s="9">
        <v>6</v>
      </c>
      <c r="Z1065" s="9">
        <f>Y1065*1024</f>
        <v>6144</v>
      </c>
      <c r="AA1065" s="9">
        <v>3</v>
      </c>
      <c r="AB1065" s="9">
        <f>AA1065*256</f>
        <v>768</v>
      </c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15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>
        <f t="shared" si="36"/>
        <v>364903.87548533652</v>
      </c>
      <c r="BM1065" s="9">
        <f t="shared" si="37"/>
        <v>364900</v>
      </c>
    </row>
    <row r="1066" spans="1:65" x14ac:dyDescent="0.3">
      <c r="A1066" s="3" t="s">
        <v>1474</v>
      </c>
      <c r="B1066" s="9">
        <v>8114</v>
      </c>
      <c r="C1066">
        <v>567507</v>
      </c>
      <c r="D1066">
        <v>1</v>
      </c>
      <c r="E1066">
        <v>1</v>
      </c>
      <c r="F1066">
        <v>1</v>
      </c>
      <c r="G1066">
        <v>0</v>
      </c>
      <c r="H1066">
        <v>0</v>
      </c>
      <c r="I1066" t="s">
        <v>131</v>
      </c>
      <c r="J1066">
        <v>567507</v>
      </c>
      <c r="K1066" t="s">
        <v>1474</v>
      </c>
      <c r="L1066">
        <v>567507</v>
      </c>
      <c r="M1066" t="s">
        <v>1474</v>
      </c>
      <c r="N1066">
        <v>567442</v>
      </c>
      <c r="O1066" t="s">
        <v>617</v>
      </c>
      <c r="P1066">
        <v>567442</v>
      </c>
      <c r="Q1066" t="s">
        <v>617</v>
      </c>
      <c r="R1066" s="9">
        <v>1798050.461666554</v>
      </c>
      <c r="S1066" s="9">
        <f>SUMIFS($B:$B,$J:$J,$C1066)</f>
        <v>8114</v>
      </c>
      <c r="T1066" s="9">
        <v>439655.50413679332</v>
      </c>
      <c r="U1066" s="9">
        <v>0</v>
      </c>
      <c r="V1066" s="9">
        <f>U1066*768</f>
        <v>0</v>
      </c>
      <c r="W1066" s="9">
        <v>31</v>
      </c>
      <c r="X1066" s="9">
        <f>W1066*3072</f>
        <v>95232</v>
      </c>
      <c r="Y1066" s="9">
        <v>102</v>
      </c>
      <c r="Z1066" s="9">
        <f>Y1066*1024</f>
        <v>104448</v>
      </c>
      <c r="AA1066" s="9">
        <v>8</v>
      </c>
      <c r="AB1066" s="9">
        <f>AA1066*256</f>
        <v>2048</v>
      </c>
      <c r="AC1066" s="9">
        <f>SUMIFS($B:$B,$L:$L,$C1066)</f>
        <v>8114</v>
      </c>
      <c r="AD1066" s="9">
        <v>1008940.756217369</v>
      </c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15"/>
      <c r="AR1066" s="9">
        <v>7</v>
      </c>
      <c r="AS1066" s="9">
        <f>AR1066*30500</f>
        <v>213500</v>
      </c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>
        <f t="shared" si="36"/>
        <v>3661874.7220207164</v>
      </c>
      <c r="BM1066" s="9">
        <f t="shared" si="37"/>
        <v>3661900</v>
      </c>
    </row>
    <row r="1067" spans="1:65" x14ac:dyDescent="0.3">
      <c r="A1067" s="2" t="s">
        <v>509</v>
      </c>
      <c r="B1067" s="9">
        <v>1121</v>
      </c>
      <c r="C1067">
        <v>534927</v>
      </c>
      <c r="D1067">
        <v>1</v>
      </c>
      <c r="E1067">
        <v>1</v>
      </c>
      <c r="F1067">
        <v>0</v>
      </c>
      <c r="G1067">
        <v>0</v>
      </c>
      <c r="H1067">
        <v>0</v>
      </c>
      <c r="I1067" t="s">
        <v>111</v>
      </c>
      <c r="J1067">
        <v>534927</v>
      </c>
      <c r="K1067" t="s">
        <v>509</v>
      </c>
      <c r="L1067">
        <v>541354</v>
      </c>
      <c r="M1067" t="s">
        <v>510</v>
      </c>
      <c r="N1067">
        <v>541354</v>
      </c>
      <c r="O1067" t="s">
        <v>510</v>
      </c>
      <c r="P1067">
        <v>541354</v>
      </c>
      <c r="Q1067" t="s">
        <v>510</v>
      </c>
      <c r="R1067" s="9">
        <v>264003.9799941532</v>
      </c>
      <c r="S1067" s="9">
        <f>SUMIFS($B:$B,$J:$J,$C1067)</f>
        <v>2326</v>
      </c>
      <c r="T1067" s="9">
        <v>126546.1584399344</v>
      </c>
      <c r="U1067" s="9">
        <v>0</v>
      </c>
      <c r="V1067" s="9">
        <f>U1067*768</f>
        <v>0</v>
      </c>
      <c r="W1067" s="9">
        <v>4</v>
      </c>
      <c r="X1067" s="9">
        <f>W1067*3072</f>
        <v>12288</v>
      </c>
      <c r="Y1067" s="9">
        <v>8</v>
      </c>
      <c r="Z1067" s="9">
        <f>Y1067*1024</f>
        <v>8192</v>
      </c>
      <c r="AA1067" s="9">
        <v>3</v>
      </c>
      <c r="AB1067" s="9">
        <f>AA1067*256</f>
        <v>768</v>
      </c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15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>
        <f t="shared" si="36"/>
        <v>411798.13843408762</v>
      </c>
      <c r="BM1067" s="9">
        <f t="shared" si="37"/>
        <v>411800</v>
      </c>
    </row>
    <row r="1068" spans="1:65" x14ac:dyDescent="0.3">
      <c r="A1068" t="s">
        <v>1475</v>
      </c>
      <c r="B1068" s="9">
        <v>418</v>
      </c>
      <c r="C1068">
        <v>535788</v>
      </c>
      <c r="D1068">
        <v>1</v>
      </c>
      <c r="E1068">
        <v>0</v>
      </c>
      <c r="F1068">
        <v>0</v>
      </c>
      <c r="G1068">
        <v>0</v>
      </c>
      <c r="H1068">
        <v>0</v>
      </c>
      <c r="I1068" t="s">
        <v>83</v>
      </c>
      <c r="J1068">
        <v>544981</v>
      </c>
      <c r="K1068" t="s">
        <v>84</v>
      </c>
      <c r="L1068">
        <v>544981</v>
      </c>
      <c r="M1068" t="s">
        <v>84</v>
      </c>
      <c r="N1068">
        <v>544256</v>
      </c>
      <c r="O1068" t="s">
        <v>85</v>
      </c>
      <c r="P1068">
        <v>544256</v>
      </c>
      <c r="Q1068" t="s">
        <v>85</v>
      </c>
      <c r="R1068" s="9">
        <v>99886.274863869141</v>
      </c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15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>
        <f t="shared" si="36"/>
        <v>99886.274863869141</v>
      </c>
      <c r="BM1068" s="9">
        <f t="shared" si="37"/>
        <v>99900</v>
      </c>
    </row>
    <row r="1069" spans="1:65" x14ac:dyDescent="0.3">
      <c r="A1069" s="2" t="s">
        <v>1476</v>
      </c>
      <c r="B1069" s="9">
        <v>1070</v>
      </c>
      <c r="C1069">
        <v>540218</v>
      </c>
      <c r="D1069">
        <v>1</v>
      </c>
      <c r="E1069">
        <v>1</v>
      </c>
      <c r="F1069">
        <v>0</v>
      </c>
      <c r="G1069">
        <v>0</v>
      </c>
      <c r="H1069">
        <v>0</v>
      </c>
      <c r="I1069" t="s">
        <v>86</v>
      </c>
      <c r="J1069">
        <v>540218</v>
      </c>
      <c r="K1069" t="s">
        <v>1476</v>
      </c>
      <c r="L1069">
        <v>541281</v>
      </c>
      <c r="M1069" t="s">
        <v>1477</v>
      </c>
      <c r="N1069">
        <v>541281</v>
      </c>
      <c r="O1069" t="s">
        <v>1477</v>
      </c>
      <c r="P1069">
        <v>541281</v>
      </c>
      <c r="Q1069" t="s">
        <v>1477</v>
      </c>
      <c r="R1069" s="9">
        <v>252208.602798012</v>
      </c>
      <c r="S1069" s="9">
        <f>SUMIFS($B:$B,$J:$J,$C1069)</f>
        <v>1070</v>
      </c>
      <c r="T1069" s="9">
        <v>58301.283152378943</v>
      </c>
      <c r="U1069" s="9">
        <v>0</v>
      </c>
      <c r="V1069" s="9">
        <f>U1069*768</f>
        <v>0</v>
      </c>
      <c r="W1069" s="9">
        <v>6</v>
      </c>
      <c r="X1069" s="9">
        <f>W1069*3072</f>
        <v>18432</v>
      </c>
      <c r="Y1069" s="9">
        <v>2</v>
      </c>
      <c r="Z1069" s="9">
        <f>Y1069*1024</f>
        <v>2048</v>
      </c>
      <c r="AA1069" s="9">
        <v>1</v>
      </c>
      <c r="AB1069" s="9">
        <f>AA1069*256</f>
        <v>256</v>
      </c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15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>
        <f t="shared" si="36"/>
        <v>331245.88595039095</v>
      </c>
      <c r="BM1069" s="9">
        <f t="shared" si="37"/>
        <v>331200</v>
      </c>
    </row>
    <row r="1070" spans="1:65" x14ac:dyDescent="0.3">
      <c r="A1070" s="3" t="s">
        <v>1478</v>
      </c>
      <c r="B1070" s="9">
        <v>6202</v>
      </c>
      <c r="C1070">
        <v>586161</v>
      </c>
      <c r="D1070">
        <v>1</v>
      </c>
      <c r="E1070">
        <v>1</v>
      </c>
      <c r="F1070">
        <v>1</v>
      </c>
      <c r="G1070">
        <v>0</v>
      </c>
      <c r="H1070">
        <v>0</v>
      </c>
      <c r="I1070" t="s">
        <v>81</v>
      </c>
      <c r="J1070">
        <v>586161</v>
      </c>
      <c r="K1070" t="s">
        <v>1478</v>
      </c>
      <c r="L1070">
        <v>586161</v>
      </c>
      <c r="M1070" t="s">
        <v>1478</v>
      </c>
      <c r="N1070">
        <v>586021</v>
      </c>
      <c r="O1070" t="s">
        <v>987</v>
      </c>
      <c r="P1070">
        <v>586021</v>
      </c>
      <c r="Q1070" t="s">
        <v>987</v>
      </c>
      <c r="R1070" s="9">
        <v>1390790.2927669459</v>
      </c>
      <c r="S1070" s="9">
        <f>SUMIFS($B:$B,$J:$J,$C1070)</f>
        <v>6202</v>
      </c>
      <c r="T1070" s="9">
        <v>336422.72264723468</v>
      </c>
      <c r="U1070" s="9">
        <v>0</v>
      </c>
      <c r="V1070" s="9">
        <f>U1070*768</f>
        <v>0</v>
      </c>
      <c r="W1070" s="9">
        <v>11</v>
      </c>
      <c r="X1070" s="9">
        <f>W1070*3072</f>
        <v>33792</v>
      </c>
      <c r="Y1070" s="9">
        <v>21</v>
      </c>
      <c r="Z1070" s="9">
        <f>Y1070*1024</f>
        <v>21504</v>
      </c>
      <c r="AA1070" s="9">
        <v>12</v>
      </c>
      <c r="AB1070" s="9">
        <f>AA1070*256</f>
        <v>3072</v>
      </c>
      <c r="AC1070" s="9">
        <f>SUMIFS($B:$B,$L:$L,$C1070)</f>
        <v>6202</v>
      </c>
      <c r="AD1070" s="9">
        <v>773402.96773997648</v>
      </c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15"/>
      <c r="AR1070" s="9">
        <v>6</v>
      </c>
      <c r="AS1070" s="9">
        <f>AR1070*30500</f>
        <v>183000</v>
      </c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>
        <f t="shared" si="36"/>
        <v>2741983.9831541572</v>
      </c>
      <c r="BM1070" s="9">
        <f t="shared" si="37"/>
        <v>2742000</v>
      </c>
    </row>
    <row r="1071" spans="1:65" x14ac:dyDescent="0.3">
      <c r="A1071" s="2" t="s">
        <v>663</v>
      </c>
      <c r="B1071" s="9">
        <v>1747</v>
      </c>
      <c r="C1071">
        <v>544442</v>
      </c>
      <c r="D1071">
        <v>1</v>
      </c>
      <c r="E1071">
        <v>1</v>
      </c>
      <c r="F1071">
        <v>0</v>
      </c>
      <c r="G1071">
        <v>0</v>
      </c>
      <c r="H1071">
        <v>0</v>
      </c>
      <c r="I1071" t="s">
        <v>83</v>
      </c>
      <c r="J1071">
        <v>544442</v>
      </c>
      <c r="K1071" t="s">
        <v>663</v>
      </c>
      <c r="L1071">
        <v>544256</v>
      </c>
      <c r="M1071" t="s">
        <v>85</v>
      </c>
      <c r="N1071">
        <v>544256</v>
      </c>
      <c r="O1071" t="s">
        <v>85</v>
      </c>
      <c r="P1071">
        <v>544256</v>
      </c>
      <c r="Q1071" t="s">
        <v>85</v>
      </c>
      <c r="R1071" s="9">
        <v>407671.99336182838</v>
      </c>
      <c r="S1071" s="9">
        <f>SUMIFS($B:$B,$J:$J,$C1071)</f>
        <v>5302</v>
      </c>
      <c r="T1071" s="9">
        <v>287768.39497716952</v>
      </c>
      <c r="U1071" s="9">
        <v>0</v>
      </c>
      <c r="V1071" s="9">
        <f>U1071*768</f>
        <v>0</v>
      </c>
      <c r="W1071" s="9">
        <v>42</v>
      </c>
      <c r="X1071" s="9">
        <f>W1071*3072</f>
        <v>129024</v>
      </c>
      <c r="Y1071" s="9">
        <v>11</v>
      </c>
      <c r="Z1071" s="9">
        <f>Y1071*1024</f>
        <v>11264</v>
      </c>
      <c r="AA1071" s="9">
        <v>2</v>
      </c>
      <c r="AB1071" s="9">
        <f>AA1071*256</f>
        <v>512</v>
      </c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15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>
        <f t="shared" si="36"/>
        <v>836240.38833899796</v>
      </c>
      <c r="BM1071" s="9">
        <f t="shared" si="37"/>
        <v>836200</v>
      </c>
    </row>
    <row r="1072" spans="1:65" x14ac:dyDescent="0.3">
      <c r="A1072" t="s">
        <v>1479</v>
      </c>
      <c r="B1072" s="9">
        <v>640</v>
      </c>
      <c r="C1072">
        <v>561541</v>
      </c>
      <c r="D1072">
        <v>1</v>
      </c>
      <c r="E1072">
        <v>0</v>
      </c>
      <c r="F1072">
        <v>0</v>
      </c>
      <c r="G1072">
        <v>0</v>
      </c>
      <c r="H1072">
        <v>0</v>
      </c>
      <c r="I1072" t="s">
        <v>104</v>
      </c>
      <c r="J1072">
        <v>562092</v>
      </c>
      <c r="K1072" t="s">
        <v>1480</v>
      </c>
      <c r="L1072">
        <v>562092</v>
      </c>
      <c r="M1072" t="s">
        <v>1480</v>
      </c>
      <c r="N1072">
        <v>561835</v>
      </c>
      <c r="O1072" t="s">
        <v>708</v>
      </c>
      <c r="P1072">
        <v>561380</v>
      </c>
      <c r="Q1072" t="s">
        <v>355</v>
      </c>
      <c r="R1072" s="9">
        <v>152105.23909009781</v>
      </c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15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>
        <f t="shared" si="36"/>
        <v>152105.23909009781</v>
      </c>
      <c r="BM1072" s="9">
        <f t="shared" si="37"/>
        <v>152100</v>
      </c>
    </row>
    <row r="1073" spans="1:65" x14ac:dyDescent="0.3">
      <c r="A1073" t="s">
        <v>1481</v>
      </c>
      <c r="B1073" s="9">
        <v>366</v>
      </c>
      <c r="C1073">
        <v>564508</v>
      </c>
      <c r="D1073">
        <v>1</v>
      </c>
      <c r="E1073">
        <v>0</v>
      </c>
      <c r="F1073">
        <v>0</v>
      </c>
      <c r="G1073">
        <v>0</v>
      </c>
      <c r="H1073">
        <v>0</v>
      </c>
      <c r="I1073" t="s">
        <v>86</v>
      </c>
      <c r="J1073">
        <v>539911</v>
      </c>
      <c r="K1073" t="s">
        <v>352</v>
      </c>
      <c r="L1073">
        <v>539911</v>
      </c>
      <c r="M1073" t="s">
        <v>352</v>
      </c>
      <c r="N1073">
        <v>539911</v>
      </c>
      <c r="O1073" t="s">
        <v>352</v>
      </c>
      <c r="P1073">
        <v>539911</v>
      </c>
      <c r="Q1073" t="s">
        <v>352</v>
      </c>
      <c r="R1073" s="9">
        <v>87589.736754300058</v>
      </c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15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>
        <f t="shared" si="36"/>
        <v>87589.736754300058</v>
      </c>
      <c r="BM1073" s="9">
        <f t="shared" si="37"/>
        <v>87600</v>
      </c>
    </row>
    <row r="1074" spans="1:65" x14ac:dyDescent="0.3">
      <c r="A1074" t="s">
        <v>1482</v>
      </c>
      <c r="B1074" s="9">
        <v>80</v>
      </c>
      <c r="C1074">
        <v>551546</v>
      </c>
      <c r="D1074">
        <v>1</v>
      </c>
      <c r="E1074">
        <v>0</v>
      </c>
      <c r="F1074">
        <v>0</v>
      </c>
      <c r="G1074">
        <v>0</v>
      </c>
      <c r="H1074">
        <v>0</v>
      </c>
      <c r="I1074" t="s">
        <v>123</v>
      </c>
      <c r="J1074">
        <v>547492</v>
      </c>
      <c r="K1074" t="s">
        <v>125</v>
      </c>
      <c r="L1074">
        <v>547492</v>
      </c>
      <c r="M1074" t="s">
        <v>125</v>
      </c>
      <c r="N1074">
        <v>547492</v>
      </c>
      <c r="O1074" t="s">
        <v>125</v>
      </c>
      <c r="P1074">
        <v>547492</v>
      </c>
      <c r="Q1074" t="s">
        <v>125</v>
      </c>
      <c r="R1074" s="9">
        <v>71941.662785630979</v>
      </c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15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>
        <f t="shared" si="36"/>
        <v>71941.662785630979</v>
      </c>
      <c r="BM1074" s="9">
        <f t="shared" si="37"/>
        <v>71900</v>
      </c>
    </row>
    <row r="1075" spans="1:65" x14ac:dyDescent="0.3">
      <c r="A1075" t="s">
        <v>1483</v>
      </c>
      <c r="B1075" s="9">
        <v>198</v>
      </c>
      <c r="C1075">
        <v>587087</v>
      </c>
      <c r="D1075">
        <v>1</v>
      </c>
      <c r="E1075">
        <v>0</v>
      </c>
      <c r="F1075">
        <v>0</v>
      </c>
      <c r="G1075">
        <v>0</v>
      </c>
      <c r="H1075">
        <v>0</v>
      </c>
      <c r="I1075" t="s">
        <v>123</v>
      </c>
      <c r="J1075">
        <v>588121</v>
      </c>
      <c r="K1075" t="s">
        <v>1484</v>
      </c>
      <c r="L1075">
        <v>586846</v>
      </c>
      <c r="M1075" t="s">
        <v>129</v>
      </c>
      <c r="N1075">
        <v>586846</v>
      </c>
      <c r="O1075" t="s">
        <v>129</v>
      </c>
      <c r="P1075">
        <v>586846</v>
      </c>
      <c r="Q1075" t="s">
        <v>129</v>
      </c>
      <c r="R1075" s="9">
        <v>71941.662785630979</v>
      </c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15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>
        <f t="shared" si="36"/>
        <v>71941.662785630979</v>
      </c>
      <c r="BM1075" s="9">
        <f t="shared" si="37"/>
        <v>71900</v>
      </c>
    </row>
    <row r="1076" spans="1:65" x14ac:dyDescent="0.3">
      <c r="A1076" s="4" t="s">
        <v>1485</v>
      </c>
      <c r="B1076" s="9">
        <v>8695</v>
      </c>
      <c r="C1076">
        <v>567515</v>
      </c>
      <c r="D1076">
        <v>1</v>
      </c>
      <c r="E1076">
        <v>1</v>
      </c>
      <c r="F1076">
        <v>1</v>
      </c>
      <c r="G1076">
        <v>1</v>
      </c>
      <c r="H1076">
        <v>0</v>
      </c>
      <c r="I1076" t="s">
        <v>131</v>
      </c>
      <c r="J1076">
        <v>567515</v>
      </c>
      <c r="K1076" t="s">
        <v>1485</v>
      </c>
      <c r="L1076">
        <v>567515</v>
      </c>
      <c r="M1076" t="s">
        <v>1485</v>
      </c>
      <c r="N1076">
        <v>567515</v>
      </c>
      <c r="O1076" t="s">
        <v>1485</v>
      </c>
      <c r="P1076">
        <v>567442</v>
      </c>
      <c r="Q1076" t="s">
        <v>617</v>
      </c>
      <c r="R1076" s="9">
        <v>1920447.9315698941</v>
      </c>
      <c r="S1076" s="9">
        <f>SUMIFS($B:$B,$J:$J,$C1076)</f>
        <v>11392</v>
      </c>
      <c r="T1076" s="9">
        <v>616280.33885267773</v>
      </c>
      <c r="U1076" s="9">
        <v>0</v>
      </c>
      <c r="V1076" s="9">
        <f>U1076*768</f>
        <v>0</v>
      </c>
      <c r="W1076" s="9">
        <v>53</v>
      </c>
      <c r="X1076" s="9">
        <f>W1076*3072</f>
        <v>162816</v>
      </c>
      <c r="Y1076" s="9">
        <v>161</v>
      </c>
      <c r="Z1076" s="9">
        <f>Y1076*1024</f>
        <v>164864</v>
      </c>
      <c r="AA1076" s="9">
        <v>16</v>
      </c>
      <c r="AB1076" s="9">
        <f>AA1076*256</f>
        <v>4096</v>
      </c>
      <c r="AC1076" s="9">
        <f>SUMIFS($B:$B,$L:$L,$C1076)</f>
        <v>18895</v>
      </c>
      <c r="AD1076" s="9">
        <v>2321740.3454199773</v>
      </c>
      <c r="AE1076" s="9"/>
      <c r="AF1076" s="9"/>
      <c r="AG1076" s="9">
        <f>SUMIFS($B:$B,$N:$N,$C1076)</f>
        <v>22873</v>
      </c>
      <c r="AH1076" s="9">
        <v>2549167.9029791099</v>
      </c>
      <c r="AI1076" s="9"/>
      <c r="AJ1076" s="9"/>
      <c r="AK1076" s="9"/>
      <c r="AL1076" s="9"/>
      <c r="AM1076" s="9"/>
      <c r="AN1076" s="9"/>
      <c r="AO1076" s="9"/>
      <c r="AP1076" s="9"/>
      <c r="AQ1076" s="15"/>
      <c r="AR1076" s="9">
        <v>11</v>
      </c>
      <c r="AS1076" s="9">
        <f>AR1076*30500</f>
        <v>335500</v>
      </c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>
        <f t="shared" si="36"/>
        <v>8074912.5188216586</v>
      </c>
      <c r="BM1076" s="9">
        <f t="shared" si="37"/>
        <v>8074900</v>
      </c>
    </row>
    <row r="1077" spans="1:65" x14ac:dyDescent="0.3">
      <c r="A1077" s="2" t="s">
        <v>1486</v>
      </c>
      <c r="B1077" s="9">
        <v>854</v>
      </c>
      <c r="C1077">
        <v>590576</v>
      </c>
      <c r="D1077">
        <v>1</v>
      </c>
      <c r="E1077">
        <v>1</v>
      </c>
      <c r="F1077">
        <v>0</v>
      </c>
      <c r="G1077">
        <v>0</v>
      </c>
      <c r="H1077">
        <v>0</v>
      </c>
      <c r="I1077" t="s">
        <v>123</v>
      </c>
      <c r="J1077">
        <v>590576</v>
      </c>
      <c r="K1077" t="s">
        <v>1486</v>
      </c>
      <c r="L1077">
        <v>590673</v>
      </c>
      <c r="M1077" t="s">
        <v>162</v>
      </c>
      <c r="N1077">
        <v>590673</v>
      </c>
      <c r="O1077" t="s">
        <v>162</v>
      </c>
      <c r="P1077">
        <v>590266</v>
      </c>
      <c r="Q1077" t="s">
        <v>163</v>
      </c>
      <c r="R1077" s="9">
        <v>202077.73074412631</v>
      </c>
      <c r="S1077" s="9">
        <f>SUMIFS($B:$B,$J:$J,$C1077)</f>
        <v>854</v>
      </c>
      <c r="T1077" s="9">
        <v>46547.843963594452</v>
      </c>
      <c r="U1077" s="9">
        <v>0</v>
      </c>
      <c r="V1077" s="9">
        <f>U1077*768</f>
        <v>0</v>
      </c>
      <c r="W1077" s="9">
        <v>2</v>
      </c>
      <c r="X1077" s="9">
        <f>W1077*3072</f>
        <v>6144</v>
      </c>
      <c r="Y1077" s="9">
        <v>2</v>
      </c>
      <c r="Z1077" s="9">
        <f>Y1077*1024</f>
        <v>2048</v>
      </c>
      <c r="AA1077" s="9">
        <v>1</v>
      </c>
      <c r="AB1077" s="9">
        <f>AA1077*256</f>
        <v>256</v>
      </c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15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>
        <f t="shared" si="36"/>
        <v>257073.57470772078</v>
      </c>
      <c r="BM1077" s="9">
        <f t="shared" si="37"/>
        <v>257100</v>
      </c>
    </row>
    <row r="1078" spans="1:65" x14ac:dyDescent="0.3">
      <c r="A1078" t="s">
        <v>1487</v>
      </c>
      <c r="B1078" s="9">
        <v>51</v>
      </c>
      <c r="C1078">
        <v>529869</v>
      </c>
      <c r="D1078">
        <v>1</v>
      </c>
      <c r="E1078">
        <v>0</v>
      </c>
      <c r="F1078">
        <v>0</v>
      </c>
      <c r="G1078">
        <v>0</v>
      </c>
      <c r="H1078">
        <v>0</v>
      </c>
      <c r="I1078" t="s">
        <v>123</v>
      </c>
      <c r="J1078">
        <v>548511</v>
      </c>
      <c r="K1078" t="s">
        <v>693</v>
      </c>
      <c r="L1078">
        <v>548511</v>
      </c>
      <c r="M1078" t="s">
        <v>693</v>
      </c>
      <c r="N1078">
        <v>548511</v>
      </c>
      <c r="O1078" t="s">
        <v>693</v>
      </c>
      <c r="P1078">
        <v>548511</v>
      </c>
      <c r="Q1078" t="s">
        <v>693</v>
      </c>
      <c r="R1078" s="9">
        <v>71941.662785630979</v>
      </c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15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>
        <f t="shared" si="36"/>
        <v>71941.662785630979</v>
      </c>
      <c r="BM1078" s="9">
        <f t="shared" si="37"/>
        <v>71900</v>
      </c>
    </row>
    <row r="1079" spans="1:65" x14ac:dyDescent="0.3">
      <c r="A1079" t="s">
        <v>1488</v>
      </c>
      <c r="B1079" s="9">
        <v>228</v>
      </c>
      <c r="C1079">
        <v>562815</v>
      </c>
      <c r="D1079">
        <v>1</v>
      </c>
      <c r="E1079">
        <v>0</v>
      </c>
      <c r="F1079">
        <v>0</v>
      </c>
      <c r="G1079">
        <v>0</v>
      </c>
      <c r="H1079">
        <v>0</v>
      </c>
      <c r="I1079" t="s">
        <v>83</v>
      </c>
      <c r="J1079">
        <v>547336</v>
      </c>
      <c r="K1079" t="s">
        <v>914</v>
      </c>
      <c r="L1079">
        <v>547336</v>
      </c>
      <c r="M1079" t="s">
        <v>914</v>
      </c>
      <c r="N1079">
        <v>547336</v>
      </c>
      <c r="O1079" t="s">
        <v>914</v>
      </c>
      <c r="P1079">
        <v>547336</v>
      </c>
      <c r="Q1079" t="s">
        <v>914</v>
      </c>
      <c r="R1079" s="9">
        <v>71941.662785630979</v>
      </c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15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>
        <f t="shared" si="36"/>
        <v>71941.662785630979</v>
      </c>
      <c r="BM1079" s="9">
        <f t="shared" si="37"/>
        <v>71900</v>
      </c>
    </row>
    <row r="1080" spans="1:65" x14ac:dyDescent="0.3">
      <c r="A1080" t="s">
        <v>1489</v>
      </c>
      <c r="B1080" s="9">
        <v>66</v>
      </c>
      <c r="C1080">
        <v>532843</v>
      </c>
      <c r="D1080">
        <v>1</v>
      </c>
      <c r="E1080">
        <v>0</v>
      </c>
      <c r="F1080">
        <v>0</v>
      </c>
      <c r="G1080">
        <v>0</v>
      </c>
      <c r="H1080">
        <v>0</v>
      </c>
      <c r="I1080" t="s">
        <v>86</v>
      </c>
      <c r="J1080">
        <v>529648</v>
      </c>
      <c r="K1080" t="s">
        <v>318</v>
      </c>
      <c r="L1080">
        <v>530883</v>
      </c>
      <c r="M1080" t="s">
        <v>319</v>
      </c>
      <c r="N1080">
        <v>530883</v>
      </c>
      <c r="O1080" t="s">
        <v>319</v>
      </c>
      <c r="P1080">
        <v>530883</v>
      </c>
      <c r="Q1080" t="s">
        <v>319</v>
      </c>
      <c r="R1080" s="9">
        <v>71941.662785630979</v>
      </c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15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>
        <f t="shared" si="36"/>
        <v>71941.662785630979</v>
      </c>
      <c r="BM1080" s="9">
        <f t="shared" si="37"/>
        <v>71900</v>
      </c>
    </row>
    <row r="1081" spans="1:65" x14ac:dyDescent="0.3">
      <c r="A1081" s="2" t="s">
        <v>600</v>
      </c>
      <c r="B1081" s="9">
        <v>478</v>
      </c>
      <c r="C1081">
        <v>587095</v>
      </c>
      <c r="D1081">
        <v>1</v>
      </c>
      <c r="E1081">
        <v>1</v>
      </c>
      <c r="F1081">
        <v>0</v>
      </c>
      <c r="G1081">
        <v>0</v>
      </c>
      <c r="H1081">
        <v>0</v>
      </c>
      <c r="I1081" t="s">
        <v>123</v>
      </c>
      <c r="J1081">
        <v>587095</v>
      </c>
      <c r="K1081" t="s">
        <v>600</v>
      </c>
      <c r="L1081">
        <v>586846</v>
      </c>
      <c r="M1081" t="s">
        <v>129</v>
      </c>
      <c r="N1081">
        <v>586846</v>
      </c>
      <c r="O1081" t="s">
        <v>129</v>
      </c>
      <c r="P1081">
        <v>586846</v>
      </c>
      <c r="Q1081" t="s">
        <v>129</v>
      </c>
      <c r="R1081" s="9">
        <v>114042.02370301919</v>
      </c>
      <c r="S1081" s="9">
        <f>SUMIFS($B:$B,$J:$J,$C1081)</f>
        <v>1599</v>
      </c>
      <c r="T1081" s="9">
        <v>87063.374074943044</v>
      </c>
      <c r="U1081" s="9">
        <v>0</v>
      </c>
      <c r="V1081" s="9">
        <f>U1081*768</f>
        <v>0</v>
      </c>
      <c r="W1081" s="9">
        <v>4</v>
      </c>
      <c r="X1081" s="9">
        <f>W1081*3072</f>
        <v>12288</v>
      </c>
      <c r="Y1081" s="9">
        <v>4</v>
      </c>
      <c r="Z1081" s="9">
        <f>Y1081*1024</f>
        <v>4096</v>
      </c>
      <c r="AA1081" s="9">
        <v>1</v>
      </c>
      <c r="AB1081" s="9">
        <f>AA1081*256</f>
        <v>256</v>
      </c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15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>
        <f t="shared" si="36"/>
        <v>217745.39777796224</v>
      </c>
      <c r="BM1081" s="9">
        <f t="shared" si="37"/>
        <v>217700</v>
      </c>
    </row>
    <row r="1082" spans="1:65" x14ac:dyDescent="0.3">
      <c r="A1082" t="s">
        <v>1490</v>
      </c>
      <c r="B1082" s="9">
        <v>450</v>
      </c>
      <c r="C1082">
        <v>564818</v>
      </c>
      <c r="D1082">
        <v>1</v>
      </c>
      <c r="E1082">
        <v>0</v>
      </c>
      <c r="F1082">
        <v>0</v>
      </c>
      <c r="G1082">
        <v>0</v>
      </c>
      <c r="H1082">
        <v>0</v>
      </c>
      <c r="I1082" t="s">
        <v>131</v>
      </c>
      <c r="J1082">
        <v>565555</v>
      </c>
      <c r="K1082" t="s">
        <v>253</v>
      </c>
      <c r="L1082">
        <v>565555</v>
      </c>
      <c r="M1082" t="s">
        <v>253</v>
      </c>
      <c r="N1082">
        <v>565555</v>
      </c>
      <c r="O1082" t="s">
        <v>253</v>
      </c>
      <c r="P1082">
        <v>565555</v>
      </c>
      <c r="Q1082" t="s">
        <v>253</v>
      </c>
      <c r="R1082" s="9">
        <v>107440.19968331361</v>
      </c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15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>
        <f t="shared" si="36"/>
        <v>107440.19968331361</v>
      </c>
      <c r="BM1082" s="9">
        <f t="shared" si="37"/>
        <v>107400</v>
      </c>
    </row>
    <row r="1083" spans="1:65" x14ac:dyDescent="0.3">
      <c r="A1083" t="s">
        <v>1491</v>
      </c>
      <c r="B1083" s="9">
        <v>210</v>
      </c>
      <c r="C1083">
        <v>504955</v>
      </c>
      <c r="D1083">
        <v>1</v>
      </c>
      <c r="E1083">
        <v>0</v>
      </c>
      <c r="F1083">
        <v>0</v>
      </c>
      <c r="G1083">
        <v>0</v>
      </c>
      <c r="H1083">
        <v>0</v>
      </c>
      <c r="I1083" t="s">
        <v>96</v>
      </c>
      <c r="J1083">
        <v>571164</v>
      </c>
      <c r="K1083" t="s">
        <v>334</v>
      </c>
      <c r="L1083">
        <v>571164</v>
      </c>
      <c r="M1083" t="s">
        <v>334</v>
      </c>
      <c r="N1083">
        <v>571164</v>
      </c>
      <c r="O1083" t="s">
        <v>334</v>
      </c>
      <c r="P1083">
        <v>571164</v>
      </c>
      <c r="Q1083" t="s">
        <v>334</v>
      </c>
      <c r="R1083" s="9">
        <v>71941.662785630979</v>
      </c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15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>
        <f t="shared" si="36"/>
        <v>71941.662785630979</v>
      </c>
      <c r="BM1083" s="9">
        <f t="shared" si="37"/>
        <v>71900</v>
      </c>
    </row>
    <row r="1084" spans="1:65" x14ac:dyDescent="0.3">
      <c r="A1084" s="2" t="s">
        <v>379</v>
      </c>
      <c r="B1084" s="9">
        <v>1241</v>
      </c>
      <c r="C1084">
        <v>597317</v>
      </c>
      <c r="D1084">
        <v>1</v>
      </c>
      <c r="E1084">
        <v>1</v>
      </c>
      <c r="F1084">
        <v>0</v>
      </c>
      <c r="G1084">
        <v>0</v>
      </c>
      <c r="H1084">
        <v>0</v>
      </c>
      <c r="I1084" t="s">
        <v>94</v>
      </c>
      <c r="J1084">
        <v>597317</v>
      </c>
      <c r="K1084" t="s">
        <v>379</v>
      </c>
      <c r="L1084">
        <v>597180</v>
      </c>
      <c r="M1084" t="s">
        <v>116</v>
      </c>
      <c r="N1084">
        <v>597180</v>
      </c>
      <c r="O1084" t="s">
        <v>116</v>
      </c>
      <c r="P1084">
        <v>597180</v>
      </c>
      <c r="Q1084" t="s">
        <v>116</v>
      </c>
      <c r="R1084" s="9">
        <v>291699.89337044058</v>
      </c>
      <c r="S1084" s="9">
        <f>SUMIFS($B:$B,$J:$J,$C1084)</f>
        <v>1693</v>
      </c>
      <c r="T1084" s="9">
        <v>92171.165535835127</v>
      </c>
      <c r="U1084" s="9">
        <v>0</v>
      </c>
      <c r="V1084" s="9">
        <f>U1084*768</f>
        <v>0</v>
      </c>
      <c r="W1084" s="9">
        <v>5</v>
      </c>
      <c r="X1084" s="9">
        <f>W1084*3072</f>
        <v>15360</v>
      </c>
      <c r="Y1084" s="9">
        <v>59</v>
      </c>
      <c r="Z1084" s="9">
        <f>Y1084*1024</f>
        <v>60416</v>
      </c>
      <c r="AA1084" s="9">
        <v>4</v>
      </c>
      <c r="AB1084" s="9">
        <f>AA1084*256</f>
        <v>1024</v>
      </c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15"/>
      <c r="AR1084" s="9">
        <v>1</v>
      </c>
      <c r="AS1084" s="9">
        <f>AR1084*30500</f>
        <v>30500</v>
      </c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>
        <f t="shared" si="36"/>
        <v>491171.05890627572</v>
      </c>
      <c r="BM1084" s="9">
        <f t="shared" si="37"/>
        <v>491200</v>
      </c>
    </row>
    <row r="1085" spans="1:65" x14ac:dyDescent="0.3">
      <c r="A1085" t="s">
        <v>379</v>
      </c>
      <c r="B1085" s="9">
        <v>209</v>
      </c>
      <c r="C1085">
        <v>506729</v>
      </c>
      <c r="D1085">
        <v>1</v>
      </c>
      <c r="E1085">
        <v>0</v>
      </c>
      <c r="F1085">
        <v>0</v>
      </c>
      <c r="G1085">
        <v>0</v>
      </c>
      <c r="H1085">
        <v>0</v>
      </c>
      <c r="I1085" t="s">
        <v>123</v>
      </c>
      <c r="J1085">
        <v>587401</v>
      </c>
      <c r="K1085" t="s">
        <v>910</v>
      </c>
      <c r="L1085">
        <v>586846</v>
      </c>
      <c r="M1085" t="s">
        <v>129</v>
      </c>
      <c r="N1085">
        <v>586846</v>
      </c>
      <c r="O1085" t="s">
        <v>129</v>
      </c>
      <c r="P1085">
        <v>586846</v>
      </c>
      <c r="Q1085" t="s">
        <v>129</v>
      </c>
      <c r="R1085" s="9">
        <v>71941.662785630979</v>
      </c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15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>
        <f t="shared" si="36"/>
        <v>71941.662785630979</v>
      </c>
      <c r="BM1085" s="9">
        <f t="shared" si="37"/>
        <v>71900</v>
      </c>
    </row>
    <row r="1086" spans="1:65" x14ac:dyDescent="0.3">
      <c r="A1086" t="s">
        <v>1492</v>
      </c>
      <c r="B1086" s="9">
        <v>93</v>
      </c>
      <c r="C1086">
        <v>537144</v>
      </c>
      <c r="D1086">
        <v>1</v>
      </c>
      <c r="E1086">
        <v>0</v>
      </c>
      <c r="F1086">
        <v>0</v>
      </c>
      <c r="G1086">
        <v>0</v>
      </c>
      <c r="H1086">
        <v>0</v>
      </c>
      <c r="I1086" t="s">
        <v>83</v>
      </c>
      <c r="J1086">
        <v>550230</v>
      </c>
      <c r="K1086" t="s">
        <v>1444</v>
      </c>
      <c r="L1086">
        <v>550094</v>
      </c>
      <c r="M1086" t="s">
        <v>143</v>
      </c>
      <c r="N1086">
        <v>550094</v>
      </c>
      <c r="O1086" t="s">
        <v>143</v>
      </c>
      <c r="P1086">
        <v>550094</v>
      </c>
      <c r="Q1086" t="s">
        <v>143</v>
      </c>
      <c r="R1086" s="9">
        <v>71941.662785630979</v>
      </c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15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>
        <f t="shared" si="36"/>
        <v>71941.662785630979</v>
      </c>
      <c r="BM1086" s="9">
        <f t="shared" si="37"/>
        <v>71900</v>
      </c>
    </row>
    <row r="1087" spans="1:65" x14ac:dyDescent="0.3">
      <c r="A1087" t="s">
        <v>1492</v>
      </c>
      <c r="B1087" s="9">
        <v>598</v>
      </c>
      <c r="C1087">
        <v>537110</v>
      </c>
      <c r="D1087">
        <v>1</v>
      </c>
      <c r="E1087">
        <v>0</v>
      </c>
      <c r="F1087">
        <v>0</v>
      </c>
      <c r="G1087">
        <v>0</v>
      </c>
      <c r="H1087">
        <v>0</v>
      </c>
      <c r="I1087" t="s">
        <v>86</v>
      </c>
      <c r="J1087">
        <v>537004</v>
      </c>
      <c r="K1087" t="s">
        <v>466</v>
      </c>
      <c r="L1087">
        <v>537004</v>
      </c>
      <c r="M1087" t="s">
        <v>466</v>
      </c>
      <c r="N1087">
        <v>537004</v>
      </c>
      <c r="O1087" t="s">
        <v>466</v>
      </c>
      <c r="P1087">
        <v>537004</v>
      </c>
      <c r="Q1087" t="s">
        <v>466</v>
      </c>
      <c r="R1087" s="9">
        <v>142257.73702933651</v>
      </c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15"/>
      <c r="AR1087" s="9">
        <v>1</v>
      </c>
      <c r="AS1087" s="9">
        <f>AR1087*30500</f>
        <v>30500</v>
      </c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>
        <f t="shared" si="36"/>
        <v>172757.73702933651</v>
      </c>
      <c r="BM1087" s="9">
        <f t="shared" si="37"/>
        <v>172800</v>
      </c>
    </row>
    <row r="1088" spans="1:65" x14ac:dyDescent="0.3">
      <c r="A1088" t="s">
        <v>1493</v>
      </c>
      <c r="B1088" s="9">
        <v>388</v>
      </c>
      <c r="C1088">
        <v>509141</v>
      </c>
      <c r="D1088">
        <v>1</v>
      </c>
      <c r="E1088">
        <v>0</v>
      </c>
      <c r="F1088">
        <v>0</v>
      </c>
      <c r="G1088">
        <v>0</v>
      </c>
      <c r="H1088">
        <v>0</v>
      </c>
      <c r="I1088" t="s">
        <v>83</v>
      </c>
      <c r="J1088">
        <v>547280</v>
      </c>
      <c r="K1088" t="s">
        <v>1494</v>
      </c>
      <c r="L1088">
        <v>547280</v>
      </c>
      <c r="M1088" t="s">
        <v>1494</v>
      </c>
      <c r="N1088">
        <v>547280</v>
      </c>
      <c r="O1088" t="s">
        <v>1494</v>
      </c>
      <c r="P1088">
        <v>547336</v>
      </c>
      <c r="Q1088" t="s">
        <v>914</v>
      </c>
      <c r="R1088" s="9">
        <v>92795.441547240291</v>
      </c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15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>
        <f t="shared" si="36"/>
        <v>92795.441547240291</v>
      </c>
      <c r="BM1088" s="9">
        <f t="shared" si="37"/>
        <v>92800</v>
      </c>
    </row>
    <row r="1089" spans="1:65" x14ac:dyDescent="0.3">
      <c r="A1089" s="5" t="s">
        <v>376</v>
      </c>
      <c r="B1089" s="9">
        <v>15322</v>
      </c>
      <c r="C1089">
        <v>579203</v>
      </c>
      <c r="D1089">
        <v>1</v>
      </c>
      <c r="E1089">
        <v>1</v>
      </c>
      <c r="F1089">
        <v>1</v>
      </c>
      <c r="G1089">
        <v>1</v>
      </c>
      <c r="H1089">
        <v>1</v>
      </c>
      <c r="I1089" t="s">
        <v>90</v>
      </c>
      <c r="J1089">
        <v>579203</v>
      </c>
      <c r="K1089" t="s">
        <v>376</v>
      </c>
      <c r="L1089">
        <v>579203</v>
      </c>
      <c r="M1089" t="s">
        <v>376</v>
      </c>
      <c r="N1089">
        <v>579203</v>
      </c>
      <c r="O1089" t="s">
        <v>376</v>
      </c>
      <c r="P1089">
        <v>579203</v>
      </c>
      <c r="Q1089" t="s">
        <v>376</v>
      </c>
      <c r="R1089" s="9">
        <v>696758.20380948111</v>
      </c>
      <c r="S1089" s="9">
        <f>SUMIFS($B:$B,$J:$J,$C1089)</f>
        <v>19345</v>
      </c>
      <c r="T1089" s="9">
        <v>418071.70353382558</v>
      </c>
      <c r="U1089" s="9">
        <v>0</v>
      </c>
      <c r="V1089" s="9">
        <f>U1089*768</f>
        <v>0</v>
      </c>
      <c r="W1089" s="9">
        <v>105</v>
      </c>
      <c r="X1089" s="9">
        <f>W1089*3072</f>
        <v>322560</v>
      </c>
      <c r="Y1089" s="9">
        <v>369</v>
      </c>
      <c r="Z1089" s="9">
        <f>Y1089*1024</f>
        <v>377856</v>
      </c>
      <c r="AA1089" s="9">
        <v>74</v>
      </c>
      <c r="AB1089" s="9">
        <f>AA1089*256</f>
        <v>18944</v>
      </c>
      <c r="AC1089" s="9">
        <f>SUMIFS($B:$B,$L:$L,$C1089)</f>
        <v>24895</v>
      </c>
      <c r="AD1089" s="9">
        <v>1584528.9992057111</v>
      </c>
      <c r="AE1089" s="9">
        <f>SUMIFS($B:$B,$P:$P,$C1089)</f>
        <v>27119</v>
      </c>
      <c r="AF1089" s="9">
        <v>1624909.9051344581</v>
      </c>
      <c r="AG1089" s="9">
        <f>SUMIFS($B:$B,$N:$N,$C1089)</f>
        <v>27119</v>
      </c>
      <c r="AH1089" s="9">
        <v>4666894.8410221199</v>
      </c>
      <c r="AI1089" s="9">
        <f>SUMIFS($B:$B,$P:$P,$C1089)</f>
        <v>27119</v>
      </c>
      <c r="AJ1089" s="9">
        <v>15238516.324405961</v>
      </c>
      <c r="AK1089" s="9"/>
      <c r="AL1089" s="9">
        <v>3628</v>
      </c>
      <c r="AM1089" s="9">
        <f>AL1089*141</f>
        <v>511548</v>
      </c>
      <c r="AN1089" s="9"/>
      <c r="AO1089" s="9"/>
      <c r="AP1089" s="9"/>
      <c r="AQ1089" s="15"/>
      <c r="AR1089" s="9">
        <v>32</v>
      </c>
      <c r="AS1089" s="9">
        <f>AR1089*30500</f>
        <v>976000</v>
      </c>
      <c r="AT1089" s="9">
        <v>235</v>
      </c>
      <c r="AU1089" s="9">
        <f>AT1089*2742</f>
        <v>644370</v>
      </c>
      <c r="AV1089" s="9">
        <v>0</v>
      </c>
      <c r="AW1089" s="9">
        <f>AV1089*914</f>
        <v>0</v>
      </c>
      <c r="AX1089" s="9">
        <v>1089</v>
      </c>
      <c r="AY1089" s="9">
        <f>AX1089*141</f>
        <v>153549</v>
      </c>
      <c r="AZ1089" s="9">
        <v>1077</v>
      </c>
      <c r="BA1089" s="9">
        <f>AZ1089*343</f>
        <v>369411</v>
      </c>
      <c r="BB1089" s="9">
        <v>479</v>
      </c>
      <c r="BC1089" s="9">
        <f>BB1089*109</f>
        <v>52211</v>
      </c>
      <c r="BD1089" s="9">
        <v>81</v>
      </c>
      <c r="BE1089" s="9">
        <f>BD1089*82</f>
        <v>6642</v>
      </c>
      <c r="BF1089" s="9">
        <v>636</v>
      </c>
      <c r="BG1089" s="9">
        <f>BF1089*328</f>
        <v>208608</v>
      </c>
      <c r="BH1089" s="9">
        <v>88</v>
      </c>
      <c r="BI1089" s="9">
        <f>BH1089*410</f>
        <v>36080</v>
      </c>
      <c r="BJ1089" s="9">
        <v>67</v>
      </c>
      <c r="BK1089" s="9">
        <f>BJ1089*219</f>
        <v>14673</v>
      </c>
      <c r="BL1089" s="9">
        <f t="shared" si="36"/>
        <v>27922131.977111556</v>
      </c>
      <c r="BM1089" s="9">
        <f t="shared" si="37"/>
        <v>27922100</v>
      </c>
    </row>
    <row r="1090" spans="1:65" x14ac:dyDescent="0.3">
      <c r="A1090" t="s">
        <v>1495</v>
      </c>
      <c r="B1090" s="9">
        <v>919</v>
      </c>
      <c r="C1090">
        <v>593974</v>
      </c>
      <c r="D1090">
        <v>1</v>
      </c>
      <c r="E1090">
        <v>0</v>
      </c>
      <c r="F1090">
        <v>0</v>
      </c>
      <c r="G1090">
        <v>0</v>
      </c>
      <c r="H1090">
        <v>0</v>
      </c>
      <c r="I1090" t="s">
        <v>81</v>
      </c>
      <c r="J1090">
        <v>594199</v>
      </c>
      <c r="K1090" t="s">
        <v>1496</v>
      </c>
      <c r="L1090">
        <v>594199</v>
      </c>
      <c r="M1090" t="s">
        <v>1496</v>
      </c>
      <c r="N1090">
        <v>593711</v>
      </c>
      <c r="O1090" t="s">
        <v>185</v>
      </c>
      <c r="P1090">
        <v>593711</v>
      </c>
      <c r="Q1090" t="s">
        <v>185</v>
      </c>
      <c r="R1090" s="9">
        <v>217194.13645195321</v>
      </c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15"/>
      <c r="AR1090" s="9">
        <v>2</v>
      </c>
      <c r="AS1090" s="9">
        <f>AR1090*30500</f>
        <v>61000</v>
      </c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>
        <f t="shared" si="36"/>
        <v>278194.13645195321</v>
      </c>
      <c r="BM1090" s="9">
        <f t="shared" si="37"/>
        <v>278200</v>
      </c>
    </row>
    <row r="1091" spans="1:65" x14ac:dyDescent="0.3">
      <c r="A1091" t="s">
        <v>1497</v>
      </c>
      <c r="B1091" s="9">
        <v>586</v>
      </c>
      <c r="C1091">
        <v>593982</v>
      </c>
      <c r="D1091">
        <v>1</v>
      </c>
      <c r="E1091">
        <v>0</v>
      </c>
      <c r="F1091">
        <v>0</v>
      </c>
      <c r="G1091">
        <v>0</v>
      </c>
      <c r="H1091">
        <v>0</v>
      </c>
      <c r="I1091" t="s">
        <v>81</v>
      </c>
      <c r="J1091">
        <v>593711</v>
      </c>
      <c r="K1091" t="s">
        <v>185</v>
      </c>
      <c r="L1091">
        <v>593711</v>
      </c>
      <c r="M1091" t="s">
        <v>185</v>
      </c>
      <c r="N1091">
        <v>593711</v>
      </c>
      <c r="O1091" t="s">
        <v>185</v>
      </c>
      <c r="P1091">
        <v>593711</v>
      </c>
      <c r="Q1091" t="s">
        <v>185</v>
      </c>
      <c r="R1091" s="9">
        <v>139441.58788914111</v>
      </c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15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>
        <f t="shared" si="36"/>
        <v>139441.58788914111</v>
      </c>
      <c r="BM1091" s="9">
        <f t="shared" si="37"/>
        <v>139400</v>
      </c>
    </row>
    <row r="1092" spans="1:65" x14ac:dyDescent="0.3">
      <c r="A1092" t="s">
        <v>1498</v>
      </c>
      <c r="B1092" s="9">
        <v>508</v>
      </c>
      <c r="C1092">
        <v>593991</v>
      </c>
      <c r="D1092">
        <v>1</v>
      </c>
      <c r="E1092">
        <v>0</v>
      </c>
      <c r="F1092">
        <v>0</v>
      </c>
      <c r="G1092">
        <v>0</v>
      </c>
      <c r="H1092">
        <v>0</v>
      </c>
      <c r="I1092" t="s">
        <v>81</v>
      </c>
      <c r="J1092">
        <v>593711</v>
      </c>
      <c r="K1092" t="s">
        <v>185</v>
      </c>
      <c r="L1092">
        <v>593711</v>
      </c>
      <c r="M1092" t="s">
        <v>185</v>
      </c>
      <c r="N1092">
        <v>593711</v>
      </c>
      <c r="O1092" t="s">
        <v>185</v>
      </c>
      <c r="P1092">
        <v>593711</v>
      </c>
      <c r="Q1092" t="s">
        <v>185</v>
      </c>
      <c r="R1092" s="9">
        <v>121107.5417331186</v>
      </c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15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>
        <f t="shared" ref="BL1092:BL1155" si="38">SUMIF(R1092:R1092,"&lt;&gt;")+SUMIF(T1092:T1092,"&lt;&gt;")+SUMIF(V1092:V1092,"&lt;&gt;")+SUMIF(X1092:X1092,"&lt;&gt;")+SUMIF(Z1092:Z1092,"&lt;&gt;")+SUMIF(AB1092:AB1092,"&lt;&gt;")+SUMIF(AD1092:AD1092,"&lt;&gt;")+SUMIF(AF1092:AF1092,"&lt;&gt;")+SUMIF(AH1092:AH1092,"&lt;&gt;")+SUMIF(AJ1092:AJ1092,"&lt;&gt;")+SUMIF(AK1092:AK1092,"&lt;&gt;")+SUMIF(AM1092:AM1092,"&lt;&gt;")+SUMIF(AO1092:AO1092,"&lt;&gt;")+SUMIF(AQ1092:AQ1092,"&lt;&gt;")+SUMIF(AS1092:AS1092,"&lt;&gt;")+SUMIF(AU1092:AU1092,"&lt;&gt;")+SUMIF(AW1092:AW1092,"&lt;&gt;")+SUMIF(AY1092:AY1092,"&lt;&gt;")+SUMIF(BA1092:BA1092,"&lt;&gt;")+SUMIF(BC1092:BC1092,"&lt;&gt;")+SUMIF(BE1092:BE1092,"&lt;&gt;")+SUMIF(BG1092:BG1092,"&lt;&gt;")+SUMIF(BI1092:BI1092,"&lt;&gt;")+SUMIF(BK1092:BK1092,"&lt;&gt;")</f>
        <v>121107.5417331186</v>
      </c>
      <c r="BM1092" s="9">
        <f t="shared" ref="BM1092:BM1155" si="39">ROUND(BL1092/100,0)*100</f>
        <v>121100</v>
      </c>
    </row>
    <row r="1093" spans="1:65" x14ac:dyDescent="0.3">
      <c r="A1093" t="s">
        <v>1499</v>
      </c>
      <c r="B1093" s="9">
        <v>137</v>
      </c>
      <c r="C1093">
        <v>587109</v>
      </c>
      <c r="D1093">
        <v>1</v>
      </c>
      <c r="E1093">
        <v>0</v>
      </c>
      <c r="F1093">
        <v>0</v>
      </c>
      <c r="G1093">
        <v>0</v>
      </c>
      <c r="H1093">
        <v>0</v>
      </c>
      <c r="I1093" t="s">
        <v>123</v>
      </c>
      <c r="J1093">
        <v>588024</v>
      </c>
      <c r="K1093" t="s">
        <v>507</v>
      </c>
      <c r="L1093">
        <v>588024</v>
      </c>
      <c r="M1093" t="s">
        <v>507</v>
      </c>
      <c r="N1093">
        <v>588024</v>
      </c>
      <c r="O1093" t="s">
        <v>507</v>
      </c>
      <c r="P1093">
        <v>588024</v>
      </c>
      <c r="Q1093" t="s">
        <v>507</v>
      </c>
      <c r="R1093" s="9">
        <v>71941.662785630979</v>
      </c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15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>
        <f t="shared" si="38"/>
        <v>71941.662785630979</v>
      </c>
      <c r="BM1093" s="9">
        <f t="shared" si="39"/>
        <v>71900</v>
      </c>
    </row>
    <row r="1094" spans="1:65" x14ac:dyDescent="0.3">
      <c r="A1094" s="2" t="s">
        <v>1123</v>
      </c>
      <c r="B1094" s="9">
        <v>908</v>
      </c>
      <c r="C1094">
        <v>537128</v>
      </c>
      <c r="D1094">
        <v>1</v>
      </c>
      <c r="E1094">
        <v>1</v>
      </c>
      <c r="F1094">
        <v>0</v>
      </c>
      <c r="G1094">
        <v>0</v>
      </c>
      <c r="H1094">
        <v>0</v>
      </c>
      <c r="I1094" t="s">
        <v>86</v>
      </c>
      <c r="J1094">
        <v>537128</v>
      </c>
      <c r="K1094" t="s">
        <v>1123</v>
      </c>
      <c r="L1094">
        <v>537489</v>
      </c>
      <c r="M1094" t="s">
        <v>323</v>
      </c>
      <c r="N1094">
        <v>537489</v>
      </c>
      <c r="O1094" t="s">
        <v>323</v>
      </c>
      <c r="P1094">
        <v>537683</v>
      </c>
      <c r="Q1094" t="s">
        <v>324</v>
      </c>
      <c r="R1094" s="9">
        <v>214637.89388012109</v>
      </c>
      <c r="S1094" s="9">
        <f>SUMIFS($B:$B,$J:$J,$C1094)</f>
        <v>1634</v>
      </c>
      <c r="T1094" s="9">
        <v>88965.312197248568</v>
      </c>
      <c r="U1094" s="9">
        <v>0</v>
      </c>
      <c r="V1094" s="9">
        <f>U1094*768</f>
        <v>0</v>
      </c>
      <c r="W1094" s="9">
        <v>12</v>
      </c>
      <c r="X1094" s="9">
        <f>W1094*3072</f>
        <v>36864</v>
      </c>
      <c r="Y1094" s="9">
        <v>10</v>
      </c>
      <c r="Z1094" s="9">
        <f>Y1094*1024</f>
        <v>10240</v>
      </c>
      <c r="AA1094" s="9">
        <v>3</v>
      </c>
      <c r="AB1094" s="9">
        <f>AA1094*256</f>
        <v>768</v>
      </c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15"/>
      <c r="AR1094" s="9">
        <v>1</v>
      </c>
      <c r="AS1094" s="9">
        <f>AR1094*30500</f>
        <v>30500</v>
      </c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>
        <f t="shared" si="38"/>
        <v>381975.20607736963</v>
      </c>
      <c r="BM1094" s="9">
        <f t="shared" si="39"/>
        <v>382000</v>
      </c>
    </row>
    <row r="1095" spans="1:65" x14ac:dyDescent="0.3">
      <c r="A1095" t="s">
        <v>1500</v>
      </c>
      <c r="B1095" s="9">
        <v>380</v>
      </c>
      <c r="C1095">
        <v>544451</v>
      </c>
      <c r="D1095">
        <v>1</v>
      </c>
      <c r="E1095">
        <v>0</v>
      </c>
      <c r="F1095">
        <v>0</v>
      </c>
      <c r="G1095">
        <v>0</v>
      </c>
      <c r="H1095">
        <v>0</v>
      </c>
      <c r="I1095" t="s">
        <v>83</v>
      </c>
      <c r="J1095">
        <v>545121</v>
      </c>
      <c r="K1095" t="s">
        <v>625</v>
      </c>
      <c r="L1095">
        <v>544256</v>
      </c>
      <c r="M1095" t="s">
        <v>85</v>
      </c>
      <c r="N1095">
        <v>544256</v>
      </c>
      <c r="O1095" t="s">
        <v>85</v>
      </c>
      <c r="P1095">
        <v>544256</v>
      </c>
      <c r="Q1095" t="s">
        <v>85</v>
      </c>
      <c r="R1095" s="9">
        <v>90903.031727811001</v>
      </c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15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>
        <f t="shared" si="38"/>
        <v>90903.031727811001</v>
      </c>
      <c r="BM1095" s="9">
        <f t="shared" si="39"/>
        <v>90900</v>
      </c>
    </row>
    <row r="1096" spans="1:65" x14ac:dyDescent="0.3">
      <c r="A1096" t="s">
        <v>1501</v>
      </c>
      <c r="B1096" s="9">
        <v>2112</v>
      </c>
      <c r="C1096">
        <v>558851</v>
      </c>
      <c r="D1096">
        <v>1</v>
      </c>
      <c r="E1096">
        <v>0</v>
      </c>
      <c r="F1096">
        <v>0</v>
      </c>
      <c r="G1096">
        <v>0</v>
      </c>
      <c r="H1096">
        <v>0</v>
      </c>
      <c r="I1096" t="s">
        <v>151</v>
      </c>
      <c r="J1096">
        <v>558966</v>
      </c>
      <c r="K1096" t="s">
        <v>1502</v>
      </c>
      <c r="L1096">
        <v>554791</v>
      </c>
      <c r="M1096" t="s">
        <v>1503</v>
      </c>
      <c r="N1096">
        <v>554791</v>
      </c>
      <c r="O1096" t="s">
        <v>1503</v>
      </c>
      <c r="P1096">
        <v>554791</v>
      </c>
      <c r="Q1096" t="s">
        <v>1503</v>
      </c>
      <c r="R1096" s="9">
        <v>490604.33475504123</v>
      </c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15"/>
      <c r="AR1096" s="9">
        <v>1</v>
      </c>
      <c r="AS1096" s="9">
        <f>AR1096*30500</f>
        <v>30500</v>
      </c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>
        <f t="shared" si="38"/>
        <v>521104.33475504123</v>
      </c>
      <c r="BM1096" s="9">
        <f t="shared" si="39"/>
        <v>521100</v>
      </c>
    </row>
    <row r="1097" spans="1:65" x14ac:dyDescent="0.3">
      <c r="A1097" t="s">
        <v>1504</v>
      </c>
      <c r="B1097" s="9">
        <v>244</v>
      </c>
      <c r="C1097">
        <v>589497</v>
      </c>
      <c r="D1097">
        <v>1</v>
      </c>
      <c r="E1097">
        <v>0</v>
      </c>
      <c r="F1097">
        <v>0</v>
      </c>
      <c r="G1097">
        <v>0</v>
      </c>
      <c r="H1097">
        <v>0</v>
      </c>
      <c r="I1097" t="s">
        <v>111</v>
      </c>
      <c r="J1097">
        <v>589624</v>
      </c>
      <c r="K1097" t="s">
        <v>505</v>
      </c>
      <c r="L1097">
        <v>589624</v>
      </c>
      <c r="M1097" t="s">
        <v>505</v>
      </c>
      <c r="N1097">
        <v>589624</v>
      </c>
      <c r="O1097" t="s">
        <v>505</v>
      </c>
      <c r="P1097">
        <v>589624</v>
      </c>
      <c r="Q1097" t="s">
        <v>505</v>
      </c>
      <c r="R1097" s="9">
        <v>71941.662785630979</v>
      </c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15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>
        <f t="shared" si="38"/>
        <v>71941.662785630979</v>
      </c>
      <c r="BM1097" s="9">
        <f t="shared" si="39"/>
        <v>71900</v>
      </c>
    </row>
    <row r="1098" spans="1:65" x14ac:dyDescent="0.3">
      <c r="A1098" t="s">
        <v>1505</v>
      </c>
      <c r="B1098" s="9">
        <v>135</v>
      </c>
      <c r="C1098">
        <v>594008</v>
      </c>
      <c r="D1098">
        <v>1</v>
      </c>
      <c r="E1098">
        <v>0</v>
      </c>
      <c r="F1098">
        <v>0</v>
      </c>
      <c r="G1098">
        <v>0</v>
      </c>
      <c r="H1098">
        <v>0</v>
      </c>
      <c r="I1098" t="s">
        <v>81</v>
      </c>
      <c r="J1098">
        <v>594482</v>
      </c>
      <c r="K1098" t="s">
        <v>526</v>
      </c>
      <c r="L1098">
        <v>595071</v>
      </c>
      <c r="M1098" t="s">
        <v>250</v>
      </c>
      <c r="N1098">
        <v>594482</v>
      </c>
      <c r="O1098" t="s">
        <v>526</v>
      </c>
      <c r="P1098">
        <v>594482</v>
      </c>
      <c r="Q1098" t="s">
        <v>526</v>
      </c>
      <c r="R1098" s="9">
        <v>71941.662785630979</v>
      </c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15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>
        <f t="shared" si="38"/>
        <v>71941.662785630979</v>
      </c>
      <c r="BM1098" s="9">
        <f t="shared" si="39"/>
        <v>71900</v>
      </c>
    </row>
    <row r="1099" spans="1:65" x14ac:dyDescent="0.3">
      <c r="A1099" t="s">
        <v>1506</v>
      </c>
      <c r="B1099" s="9">
        <v>373</v>
      </c>
      <c r="C1099">
        <v>580210</v>
      </c>
      <c r="D1099">
        <v>1</v>
      </c>
      <c r="E1099">
        <v>0</v>
      </c>
      <c r="F1099">
        <v>0</v>
      </c>
      <c r="G1099">
        <v>0</v>
      </c>
      <c r="H1099">
        <v>0</v>
      </c>
      <c r="I1099" t="s">
        <v>96</v>
      </c>
      <c r="J1099">
        <v>581186</v>
      </c>
      <c r="K1099" t="s">
        <v>331</v>
      </c>
      <c r="L1099">
        <v>581186</v>
      </c>
      <c r="M1099" t="s">
        <v>331</v>
      </c>
      <c r="N1099">
        <v>581186</v>
      </c>
      <c r="O1099" t="s">
        <v>331</v>
      </c>
      <c r="P1099">
        <v>581186</v>
      </c>
      <c r="Q1099" t="s">
        <v>331</v>
      </c>
      <c r="R1099" s="9">
        <v>89246.637018914102</v>
      </c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15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>
        <f t="shared" si="38"/>
        <v>89246.637018914102</v>
      </c>
      <c r="BM1099" s="9">
        <f t="shared" si="39"/>
        <v>89200</v>
      </c>
    </row>
    <row r="1100" spans="1:65" x14ac:dyDescent="0.3">
      <c r="A1100" t="s">
        <v>1507</v>
      </c>
      <c r="B1100" s="9">
        <v>807</v>
      </c>
      <c r="C1100">
        <v>559792</v>
      </c>
      <c r="D1100">
        <v>1</v>
      </c>
      <c r="E1100">
        <v>0</v>
      </c>
      <c r="F1100">
        <v>0</v>
      </c>
      <c r="G1100">
        <v>0</v>
      </c>
      <c r="H1100">
        <v>0</v>
      </c>
      <c r="I1100" t="s">
        <v>151</v>
      </c>
      <c r="J1100">
        <v>559717</v>
      </c>
      <c r="K1100" t="s">
        <v>346</v>
      </c>
      <c r="L1100">
        <v>559717</v>
      </c>
      <c r="M1100" t="s">
        <v>346</v>
      </c>
      <c r="N1100">
        <v>559717</v>
      </c>
      <c r="O1100" t="s">
        <v>346</v>
      </c>
      <c r="P1100">
        <v>559717</v>
      </c>
      <c r="Q1100" t="s">
        <v>346</v>
      </c>
      <c r="R1100" s="9">
        <v>191130.04388264121</v>
      </c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15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>
        <f t="shared" si="38"/>
        <v>191130.04388264121</v>
      </c>
      <c r="BM1100" s="9">
        <f t="shared" si="39"/>
        <v>191100</v>
      </c>
    </row>
    <row r="1101" spans="1:65" x14ac:dyDescent="0.3">
      <c r="A1101" t="s">
        <v>1508</v>
      </c>
      <c r="B1101" s="9">
        <v>348</v>
      </c>
      <c r="C1101">
        <v>560855</v>
      </c>
      <c r="D1101">
        <v>1</v>
      </c>
      <c r="E1101">
        <v>0</v>
      </c>
      <c r="F1101">
        <v>0</v>
      </c>
      <c r="G1101">
        <v>0</v>
      </c>
      <c r="H1101">
        <v>0</v>
      </c>
      <c r="I1101" t="s">
        <v>151</v>
      </c>
      <c r="J1101">
        <v>561215</v>
      </c>
      <c r="K1101" t="s">
        <v>307</v>
      </c>
      <c r="L1101">
        <v>561215</v>
      </c>
      <c r="M1101" t="s">
        <v>307</v>
      </c>
      <c r="N1101">
        <v>561215</v>
      </c>
      <c r="O1101" t="s">
        <v>307</v>
      </c>
      <c r="P1101">
        <v>561215</v>
      </c>
      <c r="Q1101" t="s">
        <v>307</v>
      </c>
      <c r="R1101" s="9">
        <v>83326.778612713635</v>
      </c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15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>
        <f t="shared" si="38"/>
        <v>83326.778612713635</v>
      </c>
      <c r="BM1101" s="9">
        <f t="shared" si="39"/>
        <v>83300</v>
      </c>
    </row>
    <row r="1102" spans="1:65" x14ac:dyDescent="0.3">
      <c r="A1102" t="s">
        <v>1509</v>
      </c>
      <c r="B1102" s="9">
        <v>65</v>
      </c>
      <c r="C1102">
        <v>561754</v>
      </c>
      <c r="D1102">
        <v>1</v>
      </c>
      <c r="E1102">
        <v>0</v>
      </c>
      <c r="F1102">
        <v>0</v>
      </c>
      <c r="G1102">
        <v>0</v>
      </c>
      <c r="H1102">
        <v>0</v>
      </c>
      <c r="I1102" t="s">
        <v>123</v>
      </c>
      <c r="J1102">
        <v>548472</v>
      </c>
      <c r="K1102" t="s">
        <v>1232</v>
      </c>
      <c r="L1102">
        <v>548511</v>
      </c>
      <c r="M1102" t="s">
        <v>693</v>
      </c>
      <c r="N1102">
        <v>548511</v>
      </c>
      <c r="O1102" t="s">
        <v>693</v>
      </c>
      <c r="P1102">
        <v>548511</v>
      </c>
      <c r="Q1102" t="s">
        <v>693</v>
      </c>
      <c r="R1102" s="9">
        <v>71941.662785630979</v>
      </c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15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>
        <f t="shared" si="38"/>
        <v>71941.662785630979</v>
      </c>
      <c r="BM1102" s="9">
        <f t="shared" si="39"/>
        <v>71900</v>
      </c>
    </row>
    <row r="1103" spans="1:65" x14ac:dyDescent="0.3">
      <c r="A1103" t="s">
        <v>1510</v>
      </c>
      <c r="B1103" s="9">
        <v>294</v>
      </c>
      <c r="C1103">
        <v>564834</v>
      </c>
      <c r="D1103">
        <v>1</v>
      </c>
      <c r="E1103">
        <v>0</v>
      </c>
      <c r="F1103">
        <v>0</v>
      </c>
      <c r="G1103">
        <v>0</v>
      </c>
      <c r="H1103">
        <v>0</v>
      </c>
      <c r="I1103" t="s">
        <v>131</v>
      </c>
      <c r="J1103">
        <v>565164</v>
      </c>
      <c r="K1103" t="s">
        <v>825</v>
      </c>
      <c r="L1103">
        <v>565164</v>
      </c>
      <c r="M1103" t="s">
        <v>825</v>
      </c>
      <c r="N1103">
        <v>565164</v>
      </c>
      <c r="O1103" t="s">
        <v>825</v>
      </c>
      <c r="P1103">
        <v>565229</v>
      </c>
      <c r="Q1103" t="s">
        <v>1041</v>
      </c>
      <c r="R1103" s="9">
        <v>71941.662785630979</v>
      </c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15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>
        <f t="shared" si="38"/>
        <v>71941.662785630979</v>
      </c>
      <c r="BM1103" s="9">
        <f t="shared" si="39"/>
        <v>71900</v>
      </c>
    </row>
    <row r="1104" spans="1:65" x14ac:dyDescent="0.3">
      <c r="A1104" t="s">
        <v>1511</v>
      </c>
      <c r="B1104" s="9">
        <v>302</v>
      </c>
      <c r="C1104">
        <v>531162</v>
      </c>
      <c r="D1104">
        <v>1</v>
      </c>
      <c r="E1104">
        <v>0</v>
      </c>
      <c r="F1104">
        <v>0</v>
      </c>
      <c r="G1104">
        <v>0</v>
      </c>
      <c r="H1104">
        <v>0</v>
      </c>
      <c r="I1104" t="s">
        <v>86</v>
      </c>
      <c r="J1104">
        <v>531189</v>
      </c>
      <c r="K1104" t="s">
        <v>338</v>
      </c>
      <c r="L1104">
        <v>531189</v>
      </c>
      <c r="M1104" t="s">
        <v>338</v>
      </c>
      <c r="N1104">
        <v>531189</v>
      </c>
      <c r="O1104" t="s">
        <v>338</v>
      </c>
      <c r="P1104">
        <v>531189</v>
      </c>
      <c r="Q1104" t="s">
        <v>338</v>
      </c>
      <c r="R1104" s="9">
        <v>72416.560290642476</v>
      </c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15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>
        <f t="shared" si="38"/>
        <v>72416.560290642476</v>
      </c>
      <c r="BM1104" s="9">
        <f t="shared" si="39"/>
        <v>72400</v>
      </c>
    </row>
    <row r="1105" spans="1:65" x14ac:dyDescent="0.3">
      <c r="A1105" t="s">
        <v>1512</v>
      </c>
      <c r="B1105" s="9">
        <v>157</v>
      </c>
      <c r="C1105">
        <v>562637</v>
      </c>
      <c r="D1105">
        <v>1</v>
      </c>
      <c r="E1105">
        <v>0</v>
      </c>
      <c r="F1105">
        <v>0</v>
      </c>
      <c r="G1105">
        <v>0</v>
      </c>
      <c r="H1105">
        <v>0</v>
      </c>
      <c r="I1105" t="s">
        <v>83</v>
      </c>
      <c r="J1105">
        <v>546674</v>
      </c>
      <c r="K1105" t="s">
        <v>1513</v>
      </c>
      <c r="L1105">
        <v>547336</v>
      </c>
      <c r="M1105" t="s">
        <v>914</v>
      </c>
      <c r="N1105">
        <v>547336</v>
      </c>
      <c r="O1105" t="s">
        <v>914</v>
      </c>
      <c r="P1105">
        <v>547336</v>
      </c>
      <c r="Q1105" t="s">
        <v>914</v>
      </c>
      <c r="R1105" s="9">
        <v>71941.662785630979</v>
      </c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15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>
        <f t="shared" si="38"/>
        <v>71941.662785630979</v>
      </c>
      <c r="BM1105" s="9">
        <f t="shared" si="39"/>
        <v>71900</v>
      </c>
    </row>
    <row r="1106" spans="1:65" x14ac:dyDescent="0.3">
      <c r="A1106" t="s">
        <v>1514</v>
      </c>
      <c r="B1106" s="9">
        <v>1465</v>
      </c>
      <c r="C1106">
        <v>542644</v>
      </c>
      <c r="D1106">
        <v>1</v>
      </c>
      <c r="E1106">
        <v>0</v>
      </c>
      <c r="F1106">
        <v>0</v>
      </c>
      <c r="G1106">
        <v>0</v>
      </c>
      <c r="H1106">
        <v>0</v>
      </c>
      <c r="I1106" t="s">
        <v>135</v>
      </c>
      <c r="J1106">
        <v>542725</v>
      </c>
      <c r="K1106" t="s">
        <v>1515</v>
      </c>
      <c r="L1106">
        <v>542725</v>
      </c>
      <c r="M1106" t="s">
        <v>1515</v>
      </c>
      <c r="N1106">
        <v>542725</v>
      </c>
      <c r="O1106" t="s">
        <v>1515</v>
      </c>
      <c r="P1106">
        <v>541630</v>
      </c>
      <c r="Q1106" t="s">
        <v>895</v>
      </c>
      <c r="R1106" s="9">
        <v>343193.94234739413</v>
      </c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15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>
        <f t="shared" si="38"/>
        <v>343193.94234739413</v>
      </c>
      <c r="BM1106" s="9">
        <f t="shared" si="39"/>
        <v>343200</v>
      </c>
    </row>
    <row r="1107" spans="1:65" x14ac:dyDescent="0.3">
      <c r="A1107" t="s">
        <v>1516</v>
      </c>
      <c r="B1107" s="9">
        <v>401</v>
      </c>
      <c r="C1107">
        <v>545899</v>
      </c>
      <c r="D1107">
        <v>1</v>
      </c>
      <c r="E1107">
        <v>0</v>
      </c>
      <c r="F1107">
        <v>0</v>
      </c>
      <c r="G1107">
        <v>0</v>
      </c>
      <c r="H1107">
        <v>0</v>
      </c>
      <c r="I1107" t="s">
        <v>131</v>
      </c>
      <c r="J1107">
        <v>562351</v>
      </c>
      <c r="K1107" t="s">
        <v>304</v>
      </c>
      <c r="L1107">
        <v>562351</v>
      </c>
      <c r="M1107" t="s">
        <v>304</v>
      </c>
      <c r="N1107">
        <v>562351</v>
      </c>
      <c r="O1107" t="s">
        <v>304</v>
      </c>
      <c r="P1107">
        <v>562335</v>
      </c>
      <c r="Q1107" t="s">
        <v>132</v>
      </c>
      <c r="R1107" s="9">
        <v>95869.231344216256</v>
      </c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15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>
        <f t="shared" si="38"/>
        <v>95869.231344216256</v>
      </c>
      <c r="BM1107" s="9">
        <f t="shared" si="39"/>
        <v>95900</v>
      </c>
    </row>
    <row r="1108" spans="1:65" x14ac:dyDescent="0.3">
      <c r="A1108" s="3" t="s">
        <v>1517</v>
      </c>
      <c r="B1108" s="9">
        <v>5607</v>
      </c>
      <c r="C1108">
        <v>554529</v>
      </c>
      <c r="D1108">
        <v>1</v>
      </c>
      <c r="E1108">
        <v>1</v>
      </c>
      <c r="F1108">
        <v>1</v>
      </c>
      <c r="G1108">
        <v>0</v>
      </c>
      <c r="H1108">
        <v>0</v>
      </c>
      <c r="I1108" t="s">
        <v>77</v>
      </c>
      <c r="J1108">
        <v>554529</v>
      </c>
      <c r="K1108" t="s">
        <v>1517</v>
      </c>
      <c r="L1108">
        <v>554529</v>
      </c>
      <c r="M1108" t="s">
        <v>1517</v>
      </c>
      <c r="N1108">
        <v>554481</v>
      </c>
      <c r="O1108" t="s">
        <v>1359</v>
      </c>
      <c r="P1108">
        <v>554481</v>
      </c>
      <c r="Q1108" t="s">
        <v>1359</v>
      </c>
      <c r="R1108" s="9">
        <v>1262525.7797292881</v>
      </c>
      <c r="S1108" s="9">
        <f>SUMIFS($B:$B,$J:$J,$C1108)</f>
        <v>6504</v>
      </c>
      <c r="T1108" s="9">
        <v>352739.76024131721</v>
      </c>
      <c r="U1108" s="9">
        <v>0</v>
      </c>
      <c r="V1108" s="9">
        <f t="shared" ref="V1108:V1113" si="40">U1108*768</f>
        <v>0</v>
      </c>
      <c r="W1108" s="9">
        <v>38</v>
      </c>
      <c r="X1108" s="9">
        <f t="shared" ref="X1108:X1113" si="41">W1108*3072</f>
        <v>116736</v>
      </c>
      <c r="Y1108" s="9">
        <v>22</v>
      </c>
      <c r="Z1108" s="9">
        <f t="shared" ref="Z1108:Z1113" si="42">Y1108*1024</f>
        <v>22528</v>
      </c>
      <c r="AA1108" s="9">
        <v>12</v>
      </c>
      <c r="AB1108" s="9">
        <f t="shared" ref="AB1108:AB1113" si="43">AA1108*256</f>
        <v>3072</v>
      </c>
      <c r="AC1108" s="9">
        <f>SUMIFS($B:$B,$L:$L,$C1108)</f>
        <v>7309</v>
      </c>
      <c r="AD1108" s="9">
        <v>909895.68512456282</v>
      </c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15"/>
      <c r="AR1108" s="9">
        <v>4</v>
      </c>
      <c r="AS1108" s="9">
        <f>AR1108*30500</f>
        <v>122000</v>
      </c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>
        <f t="shared" si="38"/>
        <v>2789497.2250951678</v>
      </c>
      <c r="BM1108" s="9">
        <f t="shared" si="39"/>
        <v>2789500</v>
      </c>
    </row>
    <row r="1109" spans="1:65" x14ac:dyDescent="0.3">
      <c r="A1109" s="5" t="s">
        <v>560</v>
      </c>
      <c r="B1109" s="9">
        <v>10554</v>
      </c>
      <c r="C1109">
        <v>599344</v>
      </c>
      <c r="D1109">
        <v>1</v>
      </c>
      <c r="E1109">
        <v>1</v>
      </c>
      <c r="F1109">
        <v>1</v>
      </c>
      <c r="G1109">
        <v>1</v>
      </c>
      <c r="H1109">
        <v>1</v>
      </c>
      <c r="I1109" t="s">
        <v>94</v>
      </c>
      <c r="J1109">
        <v>599344</v>
      </c>
      <c r="K1109" t="s">
        <v>560</v>
      </c>
      <c r="L1109">
        <v>599344</v>
      </c>
      <c r="M1109" t="s">
        <v>560</v>
      </c>
      <c r="N1109">
        <v>599344</v>
      </c>
      <c r="O1109" t="s">
        <v>560</v>
      </c>
      <c r="P1109">
        <v>599344</v>
      </c>
      <c r="Q1109" t="s">
        <v>560</v>
      </c>
      <c r="R1109" s="9">
        <v>489708.1627072377</v>
      </c>
      <c r="S1109" s="9">
        <f>SUMIFS($B:$B,$J:$J,$C1109)</f>
        <v>13981</v>
      </c>
      <c r="T1109" s="9">
        <v>305361.22358646232</v>
      </c>
      <c r="U1109" s="9">
        <v>1</v>
      </c>
      <c r="V1109" s="9">
        <f t="shared" si="40"/>
        <v>768</v>
      </c>
      <c r="W1109" s="9">
        <v>109</v>
      </c>
      <c r="X1109" s="9">
        <f t="shared" si="41"/>
        <v>334848</v>
      </c>
      <c r="Y1109" s="9">
        <v>101</v>
      </c>
      <c r="Z1109" s="9">
        <f t="shared" si="42"/>
        <v>103424</v>
      </c>
      <c r="AA1109" s="9">
        <v>43</v>
      </c>
      <c r="AB1109" s="9">
        <f t="shared" si="43"/>
        <v>11008</v>
      </c>
      <c r="AC1109" s="9">
        <f>SUMIFS($B:$B,$L:$L,$C1109)</f>
        <v>19566</v>
      </c>
      <c r="AD1109" s="9">
        <v>1268241.931926074</v>
      </c>
      <c r="AE1109" s="9">
        <f>SUMIFS($B:$B,$P:$P,$C1109)</f>
        <v>19566</v>
      </c>
      <c r="AF1109" s="9">
        <v>1186573.507430658</v>
      </c>
      <c r="AG1109" s="9">
        <f>SUMIFS($B:$B,$N:$N,$C1109)</f>
        <v>19566</v>
      </c>
      <c r="AH1109" s="9">
        <v>3422010.1868790439</v>
      </c>
      <c r="AI1109" s="9">
        <f>SUMIFS($B:$B,$P:$P,$C1109)</f>
        <v>19566</v>
      </c>
      <c r="AJ1109" s="9">
        <v>12481225.585137481</v>
      </c>
      <c r="AK1109" s="9"/>
      <c r="AL1109" s="9">
        <v>2640</v>
      </c>
      <c r="AM1109" s="9">
        <f>AL1109*141</f>
        <v>372240</v>
      </c>
      <c r="AN1109" s="9"/>
      <c r="AO1109" s="9"/>
      <c r="AP1109" s="9"/>
      <c r="AQ1109" s="15"/>
      <c r="AR1109" s="9">
        <v>13</v>
      </c>
      <c r="AS1109" s="9">
        <f>AR1109*30500</f>
        <v>396500</v>
      </c>
      <c r="AT1109" s="9">
        <v>159</v>
      </c>
      <c r="AU1109" s="9">
        <f>AT1109*2742</f>
        <v>435978</v>
      </c>
      <c r="AV1109" s="9">
        <v>0</v>
      </c>
      <c r="AW1109" s="9">
        <f>AV1109*914</f>
        <v>0</v>
      </c>
      <c r="AX1109" s="9">
        <v>801</v>
      </c>
      <c r="AY1109" s="9">
        <f>AX1109*141</f>
        <v>112941</v>
      </c>
      <c r="AZ1109" s="9">
        <v>846</v>
      </c>
      <c r="BA1109" s="9">
        <f>AZ1109*343</f>
        <v>290178</v>
      </c>
      <c r="BB1109" s="9">
        <v>380</v>
      </c>
      <c r="BC1109" s="9">
        <f>BB1109*109</f>
        <v>41420</v>
      </c>
      <c r="BD1109" s="9">
        <v>40</v>
      </c>
      <c r="BE1109" s="9">
        <f>BD1109*82</f>
        <v>3280</v>
      </c>
      <c r="BF1109" s="9">
        <v>493</v>
      </c>
      <c r="BG1109" s="9">
        <f>BF1109*328</f>
        <v>161704</v>
      </c>
      <c r="BH1109" s="9">
        <v>43</v>
      </c>
      <c r="BI1109" s="9">
        <f>BH1109*410</f>
        <v>17630</v>
      </c>
      <c r="BJ1109" s="9">
        <v>0</v>
      </c>
      <c r="BK1109" s="9">
        <f>BJ1109*219</f>
        <v>0</v>
      </c>
      <c r="BL1109" s="9">
        <f t="shared" si="38"/>
        <v>21435039.597666956</v>
      </c>
      <c r="BM1109" s="9">
        <f t="shared" si="39"/>
        <v>21435000</v>
      </c>
    </row>
    <row r="1110" spans="1:65" x14ac:dyDescent="0.3">
      <c r="A1110" s="2" t="s">
        <v>1518</v>
      </c>
      <c r="B1110" s="9">
        <v>2425</v>
      </c>
      <c r="C1110">
        <v>598135</v>
      </c>
      <c r="D1110">
        <v>1</v>
      </c>
      <c r="E1110">
        <v>1</v>
      </c>
      <c r="F1110">
        <v>0</v>
      </c>
      <c r="G1110">
        <v>0</v>
      </c>
      <c r="H1110">
        <v>0</v>
      </c>
      <c r="I1110" t="s">
        <v>94</v>
      </c>
      <c r="J1110">
        <v>598135</v>
      </c>
      <c r="K1110" t="s">
        <v>1518</v>
      </c>
      <c r="L1110">
        <v>598038</v>
      </c>
      <c r="M1110" t="s">
        <v>734</v>
      </c>
      <c r="N1110">
        <v>598003</v>
      </c>
      <c r="O1110" t="s">
        <v>201</v>
      </c>
      <c r="P1110">
        <v>598003</v>
      </c>
      <c r="Q1110" t="s">
        <v>201</v>
      </c>
      <c r="R1110" s="9">
        <v>561293.58746573969</v>
      </c>
      <c r="S1110" s="9">
        <f>SUMIFS($B:$B,$J:$J,$C1110)</f>
        <v>2425</v>
      </c>
      <c r="T1110" s="9">
        <v>131919.24484725151</v>
      </c>
      <c r="U1110" s="9">
        <v>0</v>
      </c>
      <c r="V1110" s="9">
        <f t="shared" si="40"/>
        <v>0</v>
      </c>
      <c r="W1110" s="9">
        <v>22</v>
      </c>
      <c r="X1110" s="9">
        <f t="shared" si="41"/>
        <v>67584</v>
      </c>
      <c r="Y1110" s="9">
        <v>8</v>
      </c>
      <c r="Z1110" s="9">
        <f t="shared" si="42"/>
        <v>8192</v>
      </c>
      <c r="AA1110" s="9">
        <v>3</v>
      </c>
      <c r="AB1110" s="9">
        <f t="shared" si="43"/>
        <v>768</v>
      </c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15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>
        <f t="shared" si="38"/>
        <v>769756.83231299114</v>
      </c>
      <c r="BM1110" s="9">
        <f t="shared" si="39"/>
        <v>769800</v>
      </c>
    </row>
    <row r="1111" spans="1:65" x14ac:dyDescent="0.3">
      <c r="A1111" s="5" t="s">
        <v>201</v>
      </c>
      <c r="B1111" s="9">
        <v>53590</v>
      </c>
      <c r="C1111">
        <v>598003</v>
      </c>
      <c r="D1111">
        <v>1</v>
      </c>
      <c r="E1111">
        <v>1</v>
      </c>
      <c r="F1111">
        <v>1</v>
      </c>
      <c r="G1111">
        <v>1</v>
      </c>
      <c r="H1111">
        <v>1</v>
      </c>
      <c r="I1111" t="s">
        <v>94</v>
      </c>
      <c r="J1111">
        <v>598003</v>
      </c>
      <c r="K1111" t="s">
        <v>201</v>
      </c>
      <c r="L1111">
        <v>598003</v>
      </c>
      <c r="M1111" t="s">
        <v>201</v>
      </c>
      <c r="N1111">
        <v>598003</v>
      </c>
      <c r="O1111" t="s">
        <v>201</v>
      </c>
      <c r="P1111">
        <v>598003</v>
      </c>
      <c r="Q1111" t="s">
        <v>201</v>
      </c>
      <c r="R1111" s="9">
        <v>2211189.5675597819</v>
      </c>
      <c r="S1111" s="9">
        <f>SUMIFS($B:$B,$J:$J,$C1111)</f>
        <v>63283</v>
      </c>
      <c r="T1111" s="9">
        <v>1337332.8354766429</v>
      </c>
      <c r="U1111" s="9">
        <v>883</v>
      </c>
      <c r="V1111" s="9">
        <f t="shared" si="40"/>
        <v>678144</v>
      </c>
      <c r="W1111" s="9">
        <v>151</v>
      </c>
      <c r="X1111" s="9">
        <f t="shared" si="41"/>
        <v>463872</v>
      </c>
      <c r="Y1111" s="9">
        <v>1144</v>
      </c>
      <c r="Z1111" s="9">
        <f t="shared" si="42"/>
        <v>1171456</v>
      </c>
      <c r="AA1111" s="9">
        <v>271</v>
      </c>
      <c r="AB1111" s="9">
        <f t="shared" si="43"/>
        <v>69376</v>
      </c>
      <c r="AC1111" s="9">
        <f>SUMIFS($B:$B,$L:$L,$C1111)</f>
        <v>83255</v>
      </c>
      <c r="AD1111" s="9">
        <v>5032092.7329115057</v>
      </c>
      <c r="AE1111" s="9">
        <f>SUMIFS($B:$B,$P:$P,$C1111)</f>
        <v>112659</v>
      </c>
      <c r="AF1111" s="9">
        <v>6475474.1174693909</v>
      </c>
      <c r="AG1111" s="9">
        <f>SUMIFS($B:$B,$N:$N,$C1111)</f>
        <v>112659</v>
      </c>
      <c r="AH1111" s="9">
        <v>17763852.521684501</v>
      </c>
      <c r="AI1111" s="9">
        <f>SUMIFS($B:$B,$P:$P,$C1111)</f>
        <v>112659</v>
      </c>
      <c r="AJ1111" s="9">
        <v>35820846.775544263</v>
      </c>
      <c r="AK1111" s="9"/>
      <c r="AL1111" s="9">
        <v>13991</v>
      </c>
      <c r="AM1111" s="9">
        <f>AL1111*141</f>
        <v>1972731</v>
      </c>
      <c r="AN1111" s="9"/>
      <c r="AO1111" s="9"/>
      <c r="AP1111" s="9"/>
      <c r="AQ1111" s="15"/>
      <c r="AR1111" s="9">
        <v>114</v>
      </c>
      <c r="AS1111" s="9">
        <f>AR1111*30500</f>
        <v>3477000</v>
      </c>
      <c r="AT1111" s="9">
        <v>786</v>
      </c>
      <c r="AU1111" s="9">
        <f>AT1111*2742</f>
        <v>2155212</v>
      </c>
      <c r="AV1111" s="9">
        <v>0</v>
      </c>
      <c r="AW1111" s="9">
        <f>AV1111*914</f>
        <v>0</v>
      </c>
      <c r="AX1111" s="9">
        <v>3442</v>
      </c>
      <c r="AY1111" s="9">
        <f>AX1111*141</f>
        <v>485322</v>
      </c>
      <c r="AZ1111" s="9">
        <v>5025</v>
      </c>
      <c r="BA1111" s="9">
        <f>AZ1111*343</f>
        <v>1723575</v>
      </c>
      <c r="BB1111" s="9">
        <v>1409</v>
      </c>
      <c r="BC1111" s="9">
        <f>BB1111*109</f>
        <v>153581</v>
      </c>
      <c r="BD1111" s="9">
        <v>175</v>
      </c>
      <c r="BE1111" s="9">
        <f>BD1111*82</f>
        <v>14350</v>
      </c>
      <c r="BF1111" s="9">
        <v>1725</v>
      </c>
      <c r="BG1111" s="9">
        <f>BF1111*328</f>
        <v>565800</v>
      </c>
      <c r="BH1111" s="9">
        <v>188</v>
      </c>
      <c r="BI1111" s="9">
        <f>BH1111*410</f>
        <v>77080</v>
      </c>
      <c r="BJ1111" s="9">
        <v>46</v>
      </c>
      <c r="BK1111" s="9">
        <f>BJ1111*219</f>
        <v>10074</v>
      </c>
      <c r="BL1111" s="9">
        <f t="shared" si="38"/>
        <v>81658361.550646096</v>
      </c>
      <c r="BM1111" s="9">
        <f t="shared" si="39"/>
        <v>81658400</v>
      </c>
    </row>
    <row r="1112" spans="1:65" x14ac:dyDescent="0.3">
      <c r="A1112" s="5" t="s">
        <v>401</v>
      </c>
      <c r="B1112" s="9">
        <v>7379</v>
      </c>
      <c r="C1112">
        <v>564028</v>
      </c>
      <c r="D1112">
        <v>1</v>
      </c>
      <c r="E1112">
        <v>1</v>
      </c>
      <c r="F1112">
        <v>1</v>
      </c>
      <c r="G1112">
        <v>1</v>
      </c>
      <c r="H1112">
        <v>1</v>
      </c>
      <c r="I1112" t="s">
        <v>104</v>
      </c>
      <c r="J1112">
        <v>564028</v>
      </c>
      <c r="K1112" t="s">
        <v>401</v>
      </c>
      <c r="L1112">
        <v>564028</v>
      </c>
      <c r="M1112" t="s">
        <v>401</v>
      </c>
      <c r="N1112">
        <v>564028</v>
      </c>
      <c r="O1112" t="s">
        <v>401</v>
      </c>
      <c r="P1112">
        <v>564028</v>
      </c>
      <c r="Q1112" t="s">
        <v>401</v>
      </c>
      <c r="R1112" s="9">
        <v>348053.94015413709</v>
      </c>
      <c r="S1112" s="9">
        <f>SUMIFS($B:$B,$J:$J,$C1112)</f>
        <v>13394</v>
      </c>
      <c r="T1112" s="9">
        <v>306829.78618127469</v>
      </c>
      <c r="U1112" s="9">
        <v>1</v>
      </c>
      <c r="V1112" s="9">
        <f t="shared" si="40"/>
        <v>768</v>
      </c>
      <c r="W1112" s="9">
        <v>85</v>
      </c>
      <c r="X1112" s="9">
        <f t="shared" si="41"/>
        <v>261120</v>
      </c>
      <c r="Y1112" s="9">
        <v>131</v>
      </c>
      <c r="Z1112" s="9">
        <f t="shared" si="42"/>
        <v>134144</v>
      </c>
      <c r="AA1112" s="9">
        <v>46</v>
      </c>
      <c r="AB1112" s="9">
        <f t="shared" si="43"/>
        <v>11776</v>
      </c>
      <c r="AC1112" s="9">
        <f>SUMIFS($B:$B,$L:$L,$C1112)</f>
        <v>13394</v>
      </c>
      <c r="AD1112" s="9">
        <v>874472.89808072697</v>
      </c>
      <c r="AE1112" s="9">
        <f>SUMIFS($B:$B,$P:$P,$C1112)</f>
        <v>24544</v>
      </c>
      <c r="AF1112" s="9">
        <v>1531817.887403528</v>
      </c>
      <c r="AG1112" s="9">
        <f>SUMIFS($B:$B,$N:$N,$C1112)</f>
        <v>19675</v>
      </c>
      <c r="AH1112" s="9">
        <v>3478055.4247222659</v>
      </c>
      <c r="AI1112" s="9">
        <f>SUMIFS($B:$B,$P:$P,$C1112)</f>
        <v>24544</v>
      </c>
      <c r="AJ1112" s="9">
        <v>14598515.381629139</v>
      </c>
      <c r="AK1112" s="9"/>
      <c r="AL1112" s="9">
        <v>2966</v>
      </c>
      <c r="AM1112" s="9">
        <f>AL1112*141</f>
        <v>418206</v>
      </c>
      <c r="AN1112" s="9"/>
      <c r="AO1112" s="9"/>
      <c r="AP1112" s="9"/>
      <c r="AQ1112" s="15"/>
      <c r="AR1112" s="9">
        <v>5</v>
      </c>
      <c r="AS1112" s="9">
        <f>AR1112*30500</f>
        <v>152500</v>
      </c>
      <c r="AT1112" s="9">
        <v>177</v>
      </c>
      <c r="AU1112" s="9">
        <f>AT1112*2742</f>
        <v>485334</v>
      </c>
      <c r="AV1112" s="9">
        <v>0</v>
      </c>
      <c r="AW1112" s="9">
        <f>AV1112*914</f>
        <v>0</v>
      </c>
      <c r="AX1112" s="9">
        <v>843</v>
      </c>
      <c r="AY1112" s="9">
        <f>AX1112*141</f>
        <v>118863</v>
      </c>
      <c r="AZ1112" s="9">
        <v>1018</v>
      </c>
      <c r="BA1112" s="9">
        <f>AZ1112*343</f>
        <v>349174</v>
      </c>
      <c r="BB1112" s="9">
        <v>606</v>
      </c>
      <c r="BC1112" s="9">
        <f>BB1112*109</f>
        <v>66054</v>
      </c>
      <c r="BD1112" s="9">
        <v>60</v>
      </c>
      <c r="BE1112" s="9">
        <f>BD1112*82</f>
        <v>4920</v>
      </c>
      <c r="BF1112" s="9">
        <v>746</v>
      </c>
      <c r="BG1112" s="9">
        <f>BF1112*328</f>
        <v>244688</v>
      </c>
      <c r="BH1112" s="9">
        <v>70</v>
      </c>
      <c r="BI1112" s="9">
        <f>BH1112*410</f>
        <v>28700</v>
      </c>
      <c r="BJ1112" s="9">
        <v>20</v>
      </c>
      <c r="BK1112" s="9">
        <f>BJ1112*219</f>
        <v>4380</v>
      </c>
      <c r="BL1112" s="9">
        <f t="shared" si="38"/>
        <v>23418372.318171073</v>
      </c>
      <c r="BM1112" s="9">
        <f t="shared" si="39"/>
        <v>23418400</v>
      </c>
    </row>
    <row r="1113" spans="1:65" x14ac:dyDescent="0.3">
      <c r="A1113" s="5" t="s">
        <v>368</v>
      </c>
      <c r="B1113" s="9">
        <v>9835</v>
      </c>
      <c r="C1113">
        <v>598143</v>
      </c>
      <c r="D1113">
        <v>1</v>
      </c>
      <c r="E1113">
        <v>1</v>
      </c>
      <c r="F1113">
        <v>1</v>
      </c>
      <c r="G1113">
        <v>1</v>
      </c>
      <c r="H1113">
        <v>1</v>
      </c>
      <c r="I1113" t="s">
        <v>94</v>
      </c>
      <c r="J1113">
        <v>598143</v>
      </c>
      <c r="K1113" t="s">
        <v>368</v>
      </c>
      <c r="L1113">
        <v>598143</v>
      </c>
      <c r="M1113" t="s">
        <v>368</v>
      </c>
      <c r="N1113">
        <v>598143</v>
      </c>
      <c r="O1113" t="s">
        <v>368</v>
      </c>
      <c r="P1113">
        <v>598143</v>
      </c>
      <c r="Q1113" t="s">
        <v>368</v>
      </c>
      <c r="R1113" s="9">
        <v>457923.72469697328</v>
      </c>
      <c r="S1113" s="9">
        <f>SUMIFS($B:$B,$J:$J,$C1113)</f>
        <v>16564</v>
      </c>
      <c r="T1113" s="9">
        <v>375377.92241698358</v>
      </c>
      <c r="U1113" s="9">
        <v>2</v>
      </c>
      <c r="V1113" s="9">
        <f t="shared" si="40"/>
        <v>1536</v>
      </c>
      <c r="W1113" s="9">
        <v>81</v>
      </c>
      <c r="X1113" s="9">
        <f t="shared" si="41"/>
        <v>248832</v>
      </c>
      <c r="Y1113" s="9">
        <v>101</v>
      </c>
      <c r="Z1113" s="9">
        <f t="shared" si="42"/>
        <v>103424</v>
      </c>
      <c r="AA1113" s="9">
        <v>42</v>
      </c>
      <c r="AB1113" s="9">
        <f t="shared" si="43"/>
        <v>10752</v>
      </c>
      <c r="AC1113" s="9">
        <f>SUMIFS($B:$B,$L:$L,$C1113)</f>
        <v>19024</v>
      </c>
      <c r="AD1113" s="9">
        <v>1238178.8845524141</v>
      </c>
      <c r="AE1113" s="9">
        <f>SUMIFS($B:$B,$P:$P,$C1113)</f>
        <v>25334</v>
      </c>
      <c r="AF1113" s="9">
        <v>1560273.2730647461</v>
      </c>
      <c r="AG1113" s="9">
        <f>SUMIFS($B:$B,$N:$N,$C1113)</f>
        <v>25334</v>
      </c>
      <c r="AH1113" s="9">
        <v>4425974.1598472334</v>
      </c>
      <c r="AI1113" s="9">
        <f>SUMIFS($B:$B,$P:$P,$C1113)</f>
        <v>25334</v>
      </c>
      <c r="AJ1113" s="9">
        <v>14798373.20776609</v>
      </c>
      <c r="AK1113" s="9"/>
      <c r="AL1113" s="9">
        <v>3400</v>
      </c>
      <c r="AM1113" s="9">
        <f>AL1113*141</f>
        <v>479400</v>
      </c>
      <c r="AN1113" s="9"/>
      <c r="AO1113" s="9"/>
      <c r="AP1113" s="9"/>
      <c r="AQ1113" s="15"/>
      <c r="AR1113" s="9">
        <v>10</v>
      </c>
      <c r="AS1113" s="9">
        <f>AR1113*30500</f>
        <v>305000</v>
      </c>
      <c r="AT1113" s="9">
        <v>174</v>
      </c>
      <c r="AU1113" s="9">
        <f>AT1113*2742</f>
        <v>477108</v>
      </c>
      <c r="AV1113" s="9">
        <v>114</v>
      </c>
      <c r="AW1113" s="9">
        <f>AV1113*914</f>
        <v>104196</v>
      </c>
      <c r="AX1113" s="9">
        <v>1056</v>
      </c>
      <c r="AY1113" s="9">
        <f>AX1113*141</f>
        <v>148896</v>
      </c>
      <c r="AZ1113" s="9">
        <v>1277</v>
      </c>
      <c r="BA1113" s="9">
        <f>AZ1113*343</f>
        <v>438011</v>
      </c>
      <c r="BB1113" s="9">
        <v>658</v>
      </c>
      <c r="BC1113" s="9">
        <f>BB1113*109</f>
        <v>71722</v>
      </c>
      <c r="BD1113" s="9">
        <v>0</v>
      </c>
      <c r="BE1113" s="9">
        <f>BD1113*82</f>
        <v>0</v>
      </c>
      <c r="BF1113" s="9">
        <v>1134</v>
      </c>
      <c r="BG1113" s="9">
        <f>BF1113*328</f>
        <v>371952</v>
      </c>
      <c r="BH1113" s="9">
        <v>0</v>
      </c>
      <c r="BI1113" s="9">
        <f>BH1113*410</f>
        <v>0</v>
      </c>
      <c r="BJ1113" s="9">
        <v>0</v>
      </c>
      <c r="BK1113" s="9">
        <f>BJ1113*219</f>
        <v>0</v>
      </c>
      <c r="BL1113" s="9">
        <f t="shared" si="38"/>
        <v>25616930.172344439</v>
      </c>
      <c r="BM1113" s="9">
        <f t="shared" si="39"/>
        <v>25616900</v>
      </c>
    </row>
    <row r="1114" spans="1:65" x14ac:dyDescent="0.3">
      <c r="A1114" t="s">
        <v>1519</v>
      </c>
      <c r="B1114" s="9">
        <v>850</v>
      </c>
      <c r="C1114">
        <v>563579</v>
      </c>
      <c r="D1114">
        <v>1</v>
      </c>
      <c r="E1114">
        <v>0</v>
      </c>
      <c r="F1114">
        <v>0</v>
      </c>
      <c r="G1114">
        <v>0</v>
      </c>
      <c r="H1114">
        <v>0</v>
      </c>
      <c r="I1114" t="s">
        <v>104</v>
      </c>
      <c r="J1114">
        <v>563790</v>
      </c>
      <c r="K1114" t="s">
        <v>1520</v>
      </c>
      <c r="L1114">
        <v>563510</v>
      </c>
      <c r="M1114" t="s">
        <v>244</v>
      </c>
      <c r="N1114">
        <v>563510</v>
      </c>
      <c r="O1114" t="s">
        <v>244</v>
      </c>
      <c r="P1114">
        <v>563510</v>
      </c>
      <c r="Q1114" t="s">
        <v>244</v>
      </c>
      <c r="R1114" s="9">
        <v>201146.5883227388</v>
      </c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15"/>
      <c r="AR1114" s="9">
        <v>2</v>
      </c>
      <c r="AS1114" s="9">
        <f>AR1114*30500</f>
        <v>61000</v>
      </c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>
        <f t="shared" si="38"/>
        <v>262146.58832273877</v>
      </c>
      <c r="BM1114" s="9">
        <f t="shared" si="39"/>
        <v>262100</v>
      </c>
    </row>
    <row r="1115" spans="1:65" x14ac:dyDescent="0.3">
      <c r="A1115" t="s">
        <v>1521</v>
      </c>
      <c r="B1115" s="9">
        <v>107</v>
      </c>
      <c r="C1115">
        <v>578525</v>
      </c>
      <c r="D1115">
        <v>1</v>
      </c>
      <c r="E1115">
        <v>0</v>
      </c>
      <c r="F1115">
        <v>0</v>
      </c>
      <c r="G1115">
        <v>0</v>
      </c>
      <c r="H1115">
        <v>0</v>
      </c>
      <c r="I1115" t="s">
        <v>151</v>
      </c>
      <c r="J1115">
        <v>557544</v>
      </c>
      <c r="K1115" t="s">
        <v>807</v>
      </c>
      <c r="L1115">
        <v>557153</v>
      </c>
      <c r="M1115" t="s">
        <v>808</v>
      </c>
      <c r="N1115">
        <v>557153</v>
      </c>
      <c r="O1115" t="s">
        <v>808</v>
      </c>
      <c r="P1115">
        <v>557153</v>
      </c>
      <c r="Q1115" t="s">
        <v>808</v>
      </c>
      <c r="R1115" s="9">
        <v>71941.662785630979</v>
      </c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15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>
        <f t="shared" si="38"/>
        <v>71941.662785630979</v>
      </c>
      <c r="BM1115" s="9">
        <f t="shared" si="39"/>
        <v>71900</v>
      </c>
    </row>
    <row r="1116" spans="1:65" x14ac:dyDescent="0.3">
      <c r="A1116" s="2" t="s">
        <v>1521</v>
      </c>
      <c r="B1116" s="9">
        <v>1355</v>
      </c>
      <c r="C1116">
        <v>545481</v>
      </c>
      <c r="D1116">
        <v>1</v>
      </c>
      <c r="E1116">
        <v>1</v>
      </c>
      <c r="F1116">
        <v>0</v>
      </c>
      <c r="G1116">
        <v>0</v>
      </c>
      <c r="H1116">
        <v>0</v>
      </c>
      <c r="I1116" t="s">
        <v>83</v>
      </c>
      <c r="J1116">
        <v>545481</v>
      </c>
      <c r="K1116" t="s">
        <v>1521</v>
      </c>
      <c r="L1116">
        <v>545511</v>
      </c>
      <c r="M1116" t="s">
        <v>1023</v>
      </c>
      <c r="N1116">
        <v>545511</v>
      </c>
      <c r="O1116" t="s">
        <v>1023</v>
      </c>
      <c r="P1116">
        <v>545392</v>
      </c>
      <c r="Q1116" t="s">
        <v>488</v>
      </c>
      <c r="R1116" s="9">
        <v>317938.94211349683</v>
      </c>
      <c r="S1116" s="9">
        <f>SUMIFS($B:$B,$J:$J,$C1116)</f>
        <v>2231</v>
      </c>
      <c r="T1116" s="9">
        <v>121389.411674905</v>
      </c>
      <c r="U1116" s="9">
        <v>0</v>
      </c>
      <c r="V1116" s="9">
        <f>U1116*768</f>
        <v>0</v>
      </c>
      <c r="W1116" s="9">
        <v>13</v>
      </c>
      <c r="X1116" s="9">
        <f>W1116*3072</f>
        <v>39936</v>
      </c>
      <c r="Y1116" s="9">
        <v>10</v>
      </c>
      <c r="Z1116" s="9">
        <f>Y1116*1024</f>
        <v>10240</v>
      </c>
      <c r="AA1116" s="9">
        <v>7</v>
      </c>
      <c r="AB1116" s="9">
        <f>AA1116*256</f>
        <v>1792</v>
      </c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15"/>
      <c r="AR1116" s="9">
        <v>1</v>
      </c>
      <c r="AS1116" s="9">
        <f>AR1116*30500</f>
        <v>30500</v>
      </c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>
        <f t="shared" si="38"/>
        <v>521796.35378840182</v>
      </c>
      <c r="BM1116" s="9">
        <f t="shared" si="39"/>
        <v>521800</v>
      </c>
    </row>
    <row r="1117" spans="1:65" x14ac:dyDescent="0.3">
      <c r="A1117" t="s">
        <v>1522</v>
      </c>
      <c r="B1117" s="9">
        <v>326</v>
      </c>
      <c r="C1117">
        <v>595578</v>
      </c>
      <c r="D1117">
        <v>1</v>
      </c>
      <c r="E1117">
        <v>0</v>
      </c>
      <c r="F1117">
        <v>0</v>
      </c>
      <c r="G1117">
        <v>0</v>
      </c>
      <c r="H1117">
        <v>0</v>
      </c>
      <c r="I1117" t="s">
        <v>123</v>
      </c>
      <c r="J1117">
        <v>596230</v>
      </c>
      <c r="K1117" t="s">
        <v>468</v>
      </c>
      <c r="L1117">
        <v>596230</v>
      </c>
      <c r="M1117" t="s">
        <v>468</v>
      </c>
      <c r="N1117">
        <v>596230</v>
      </c>
      <c r="O1117" t="s">
        <v>468</v>
      </c>
      <c r="P1117">
        <v>596230</v>
      </c>
      <c r="Q1117" t="s">
        <v>468</v>
      </c>
      <c r="R1117" s="9">
        <v>78111.776737712877</v>
      </c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15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>
        <f t="shared" si="38"/>
        <v>78111.776737712877</v>
      </c>
      <c r="BM1117" s="9">
        <f t="shared" si="39"/>
        <v>78100</v>
      </c>
    </row>
    <row r="1118" spans="1:65" x14ac:dyDescent="0.3">
      <c r="A1118" s="2" t="s">
        <v>1523</v>
      </c>
      <c r="B1118" s="9">
        <v>3834</v>
      </c>
      <c r="C1118">
        <v>585211</v>
      </c>
      <c r="D1118">
        <v>1</v>
      </c>
      <c r="E1118">
        <v>1</v>
      </c>
      <c r="F1118">
        <v>0</v>
      </c>
      <c r="G1118">
        <v>0</v>
      </c>
      <c r="H1118">
        <v>0</v>
      </c>
      <c r="I1118" t="s">
        <v>135</v>
      </c>
      <c r="J1118">
        <v>585211</v>
      </c>
      <c r="K1118" t="s">
        <v>1523</v>
      </c>
      <c r="L1118">
        <v>585068</v>
      </c>
      <c r="M1118" t="s">
        <v>515</v>
      </c>
      <c r="N1118">
        <v>585068</v>
      </c>
      <c r="O1118" t="s">
        <v>515</v>
      </c>
      <c r="P1118">
        <v>585068</v>
      </c>
      <c r="Q1118" t="s">
        <v>515</v>
      </c>
      <c r="R1118" s="9">
        <v>875329.50140020216</v>
      </c>
      <c r="S1118" s="9">
        <f>SUMIFS($B:$B,$J:$J,$C1118)</f>
        <v>4269</v>
      </c>
      <c r="T1118" s="9">
        <v>231869.86090888051</v>
      </c>
      <c r="U1118" s="9">
        <v>0</v>
      </c>
      <c r="V1118" s="9">
        <f>U1118*768</f>
        <v>0</v>
      </c>
      <c r="W1118" s="9">
        <v>6</v>
      </c>
      <c r="X1118" s="9">
        <f>W1118*3072</f>
        <v>18432</v>
      </c>
      <c r="Y1118" s="9">
        <v>22</v>
      </c>
      <c r="Z1118" s="9">
        <f>Y1118*1024</f>
        <v>22528</v>
      </c>
      <c r="AA1118" s="9">
        <v>9</v>
      </c>
      <c r="AB1118" s="9">
        <f>AA1118*256</f>
        <v>2304</v>
      </c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15"/>
      <c r="AR1118" s="9">
        <v>1</v>
      </c>
      <c r="AS1118" s="9">
        <f>AR1118*30500</f>
        <v>30500</v>
      </c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>
        <f t="shared" si="38"/>
        <v>1180963.3623090826</v>
      </c>
      <c r="BM1118" s="9">
        <f t="shared" si="39"/>
        <v>1181000</v>
      </c>
    </row>
    <row r="1119" spans="1:65" x14ac:dyDescent="0.3">
      <c r="A1119" s="4" t="s">
        <v>1524</v>
      </c>
      <c r="B1119" s="9">
        <v>5472</v>
      </c>
      <c r="C1119">
        <v>599352</v>
      </c>
      <c r="D1119">
        <v>1</v>
      </c>
      <c r="E1119">
        <v>1</v>
      </c>
      <c r="F1119">
        <v>1</v>
      </c>
      <c r="G1119">
        <v>1</v>
      </c>
      <c r="H1119">
        <v>0</v>
      </c>
      <c r="I1119" t="s">
        <v>94</v>
      </c>
      <c r="J1119">
        <v>599352</v>
      </c>
      <c r="K1119" t="s">
        <v>1524</v>
      </c>
      <c r="L1119">
        <v>599352</v>
      </c>
      <c r="M1119" t="s">
        <v>1524</v>
      </c>
      <c r="N1119">
        <v>599352</v>
      </c>
      <c r="O1119" t="s">
        <v>1524</v>
      </c>
      <c r="P1119">
        <v>599701</v>
      </c>
      <c r="Q1119" t="s">
        <v>1525</v>
      </c>
      <c r="R1119" s="9">
        <v>1233313.9195379829</v>
      </c>
      <c r="S1119" s="9">
        <f>SUMIFS($B:$B,$J:$J,$C1119)</f>
        <v>5697</v>
      </c>
      <c r="T1119" s="9">
        <v>309127.40797111968</v>
      </c>
      <c r="U1119" s="9">
        <v>0</v>
      </c>
      <c r="V1119" s="9">
        <f>U1119*768</f>
        <v>0</v>
      </c>
      <c r="W1119" s="9">
        <v>35</v>
      </c>
      <c r="X1119" s="9">
        <f>W1119*3072</f>
        <v>107520</v>
      </c>
      <c r="Y1119" s="9">
        <v>14</v>
      </c>
      <c r="Z1119" s="9">
        <f>Y1119*1024</f>
        <v>14336</v>
      </c>
      <c r="AA1119" s="9">
        <v>19</v>
      </c>
      <c r="AB1119" s="9">
        <f>AA1119*256</f>
        <v>4864</v>
      </c>
      <c r="AC1119" s="9">
        <f>SUMIFS($B:$B,$L:$L,$C1119)</f>
        <v>6735</v>
      </c>
      <c r="AD1119" s="9">
        <v>839165.10835859366</v>
      </c>
      <c r="AE1119" s="9"/>
      <c r="AF1119" s="9"/>
      <c r="AG1119" s="9">
        <f>SUMIFS($B:$B,$N:$N,$C1119)</f>
        <v>5697</v>
      </c>
      <c r="AH1119" s="9">
        <v>643280.17607595876</v>
      </c>
      <c r="AI1119" s="9"/>
      <c r="AJ1119" s="9"/>
      <c r="AK1119" s="9"/>
      <c r="AL1119" s="9"/>
      <c r="AM1119" s="9"/>
      <c r="AN1119" s="9"/>
      <c r="AO1119" s="9"/>
      <c r="AP1119" s="9"/>
      <c r="AQ1119" s="15"/>
      <c r="AR1119" s="9">
        <v>11</v>
      </c>
      <c r="AS1119" s="9">
        <f>AR1119*30500</f>
        <v>335500</v>
      </c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>
        <f t="shared" si="38"/>
        <v>3487106.6119436547</v>
      </c>
      <c r="BM1119" s="9">
        <f t="shared" si="39"/>
        <v>3487100</v>
      </c>
    </row>
    <row r="1120" spans="1:65" x14ac:dyDescent="0.3">
      <c r="A1120" s="4" t="s">
        <v>1526</v>
      </c>
      <c r="B1120" s="9">
        <v>2821</v>
      </c>
      <c r="C1120">
        <v>568635</v>
      </c>
      <c r="D1120">
        <v>1</v>
      </c>
      <c r="E1120">
        <v>1</v>
      </c>
      <c r="F1120">
        <v>1</v>
      </c>
      <c r="G1120">
        <v>1</v>
      </c>
      <c r="H1120">
        <v>0</v>
      </c>
      <c r="I1120" t="s">
        <v>123</v>
      </c>
      <c r="J1120">
        <v>568635</v>
      </c>
      <c r="K1120" t="s">
        <v>1526</v>
      </c>
      <c r="L1120">
        <v>568635</v>
      </c>
      <c r="M1120" t="s">
        <v>1526</v>
      </c>
      <c r="N1120">
        <v>568635</v>
      </c>
      <c r="O1120" t="s">
        <v>1526</v>
      </c>
      <c r="P1120">
        <v>568414</v>
      </c>
      <c r="Q1120" t="s">
        <v>166</v>
      </c>
      <c r="R1120" s="9">
        <v>650210.39508443768</v>
      </c>
      <c r="S1120" s="9">
        <f>SUMIFS($B:$B,$J:$J,$C1120)</f>
        <v>3497</v>
      </c>
      <c r="T1120" s="9">
        <v>190053.13980586699</v>
      </c>
      <c r="U1120" s="9">
        <v>0</v>
      </c>
      <c r="V1120" s="9">
        <f>U1120*768</f>
        <v>0</v>
      </c>
      <c r="W1120" s="9">
        <v>17</v>
      </c>
      <c r="X1120" s="9">
        <f>W1120*3072</f>
        <v>52224</v>
      </c>
      <c r="Y1120" s="9">
        <v>4</v>
      </c>
      <c r="Z1120" s="9">
        <f>Y1120*1024</f>
        <v>4096</v>
      </c>
      <c r="AA1120" s="9">
        <v>8</v>
      </c>
      <c r="AB1120" s="9">
        <f>AA1120*256</f>
        <v>2048</v>
      </c>
      <c r="AC1120" s="9">
        <f>SUMIFS($B:$B,$L:$L,$C1120)</f>
        <v>3497</v>
      </c>
      <c r="AD1120" s="9">
        <v>438260.19267386489</v>
      </c>
      <c r="AE1120" s="9"/>
      <c r="AF1120" s="9"/>
      <c r="AG1120" s="9">
        <f>SUMIFS($B:$B,$N:$N,$C1120)</f>
        <v>3497</v>
      </c>
      <c r="AH1120" s="9">
        <v>395990.15131050808</v>
      </c>
      <c r="AI1120" s="9"/>
      <c r="AJ1120" s="9"/>
      <c r="AK1120" s="9"/>
      <c r="AL1120" s="9"/>
      <c r="AM1120" s="9"/>
      <c r="AN1120" s="9"/>
      <c r="AO1120" s="9"/>
      <c r="AP1120" s="9"/>
      <c r="AQ1120" s="15"/>
      <c r="AR1120" s="9">
        <v>9</v>
      </c>
      <c r="AS1120" s="9">
        <f>AR1120*30500</f>
        <v>274500</v>
      </c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>
        <f t="shared" si="38"/>
        <v>2007381.8788746777</v>
      </c>
      <c r="BM1120" s="9">
        <f t="shared" si="39"/>
        <v>2007400</v>
      </c>
    </row>
    <row r="1121" spans="1:65" x14ac:dyDescent="0.3">
      <c r="A1121" t="s">
        <v>1527</v>
      </c>
      <c r="B1121" s="9">
        <v>215</v>
      </c>
      <c r="C1121">
        <v>594016</v>
      </c>
      <c r="D1121">
        <v>1</v>
      </c>
      <c r="E1121">
        <v>0</v>
      </c>
      <c r="F1121">
        <v>0</v>
      </c>
      <c r="G1121">
        <v>0</v>
      </c>
      <c r="H1121">
        <v>0</v>
      </c>
      <c r="I1121" t="s">
        <v>81</v>
      </c>
      <c r="J1121">
        <v>593770</v>
      </c>
      <c r="K1121" t="s">
        <v>426</v>
      </c>
      <c r="L1121">
        <v>594911</v>
      </c>
      <c r="M1121" t="s">
        <v>416</v>
      </c>
      <c r="N1121">
        <v>593711</v>
      </c>
      <c r="O1121" t="s">
        <v>185</v>
      </c>
      <c r="P1121">
        <v>593711</v>
      </c>
      <c r="Q1121" t="s">
        <v>185</v>
      </c>
      <c r="R1121" s="9">
        <v>71941.662785630979</v>
      </c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15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>
        <f t="shared" si="38"/>
        <v>71941.662785630979</v>
      </c>
      <c r="BM1121" s="9">
        <f t="shared" si="39"/>
        <v>71900</v>
      </c>
    </row>
    <row r="1122" spans="1:65" x14ac:dyDescent="0.3">
      <c r="A1122" t="s">
        <v>1528</v>
      </c>
      <c r="B1122" s="9">
        <v>254</v>
      </c>
      <c r="C1122">
        <v>574325</v>
      </c>
      <c r="D1122">
        <v>1</v>
      </c>
      <c r="E1122">
        <v>0</v>
      </c>
      <c r="F1122">
        <v>0</v>
      </c>
      <c r="G1122">
        <v>0</v>
      </c>
      <c r="H1122">
        <v>0</v>
      </c>
      <c r="I1122" t="s">
        <v>96</v>
      </c>
      <c r="J1122">
        <v>578444</v>
      </c>
      <c r="K1122" t="s">
        <v>273</v>
      </c>
      <c r="L1122">
        <v>578444</v>
      </c>
      <c r="M1122" t="s">
        <v>273</v>
      </c>
      <c r="N1122">
        <v>578444</v>
      </c>
      <c r="O1122" t="s">
        <v>273</v>
      </c>
      <c r="P1122">
        <v>578444</v>
      </c>
      <c r="Q1122" t="s">
        <v>273</v>
      </c>
      <c r="R1122" s="9">
        <v>71941.662785630979</v>
      </c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15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>
        <f t="shared" si="38"/>
        <v>71941.662785630979</v>
      </c>
      <c r="BM1122" s="9">
        <f t="shared" si="39"/>
        <v>71900</v>
      </c>
    </row>
    <row r="1123" spans="1:65" x14ac:dyDescent="0.3">
      <c r="A1123" t="s">
        <v>1529</v>
      </c>
      <c r="B1123" s="9">
        <v>98</v>
      </c>
      <c r="C1123">
        <v>599450</v>
      </c>
      <c r="D1123">
        <v>1</v>
      </c>
      <c r="E1123">
        <v>0</v>
      </c>
      <c r="F1123">
        <v>0</v>
      </c>
      <c r="G1123">
        <v>0</v>
      </c>
      <c r="H1123">
        <v>0</v>
      </c>
      <c r="I1123" t="s">
        <v>86</v>
      </c>
      <c r="J1123">
        <v>533165</v>
      </c>
      <c r="K1123" t="s">
        <v>191</v>
      </c>
      <c r="L1123">
        <v>533165</v>
      </c>
      <c r="M1123" t="s">
        <v>191</v>
      </c>
      <c r="N1123">
        <v>533165</v>
      </c>
      <c r="O1123" t="s">
        <v>191</v>
      </c>
      <c r="P1123">
        <v>533165</v>
      </c>
      <c r="Q1123" t="s">
        <v>191</v>
      </c>
      <c r="R1123" s="9">
        <v>71941.662785630979</v>
      </c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15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>
        <f t="shared" si="38"/>
        <v>71941.662785630979</v>
      </c>
      <c r="BM1123" s="9">
        <f t="shared" si="39"/>
        <v>71900</v>
      </c>
    </row>
    <row r="1124" spans="1:65" x14ac:dyDescent="0.3">
      <c r="A1124" t="s">
        <v>1530</v>
      </c>
      <c r="B1124" s="9">
        <v>1548</v>
      </c>
      <c r="C1124">
        <v>501841</v>
      </c>
      <c r="D1124">
        <v>1</v>
      </c>
      <c r="E1124">
        <v>0</v>
      </c>
      <c r="F1124">
        <v>0</v>
      </c>
      <c r="G1124">
        <v>0</v>
      </c>
      <c r="H1124">
        <v>0</v>
      </c>
      <c r="I1124" t="s">
        <v>111</v>
      </c>
      <c r="J1124">
        <v>505650</v>
      </c>
      <c r="K1124" t="s">
        <v>1531</v>
      </c>
      <c r="L1124">
        <v>500496</v>
      </c>
      <c r="M1124" t="s">
        <v>287</v>
      </c>
      <c r="N1124">
        <v>500496</v>
      </c>
      <c r="O1124" t="s">
        <v>287</v>
      </c>
      <c r="P1124">
        <v>500496</v>
      </c>
      <c r="Q1124" t="s">
        <v>287</v>
      </c>
      <c r="R1124" s="9">
        <v>362210.42302954302</v>
      </c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15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>
        <f t="shared" si="38"/>
        <v>362210.42302954302</v>
      </c>
      <c r="BM1124" s="9">
        <f t="shared" si="39"/>
        <v>362200</v>
      </c>
    </row>
    <row r="1125" spans="1:65" x14ac:dyDescent="0.3">
      <c r="A1125" t="s">
        <v>1532</v>
      </c>
      <c r="B1125" s="9">
        <v>162</v>
      </c>
      <c r="C1125">
        <v>569194</v>
      </c>
      <c r="D1125">
        <v>1</v>
      </c>
      <c r="E1125">
        <v>0</v>
      </c>
      <c r="F1125">
        <v>0</v>
      </c>
      <c r="G1125">
        <v>0</v>
      </c>
      <c r="H1125">
        <v>0</v>
      </c>
      <c r="I1125" t="s">
        <v>111</v>
      </c>
      <c r="J1125">
        <v>517534</v>
      </c>
      <c r="K1125" t="s">
        <v>831</v>
      </c>
      <c r="L1125">
        <v>511382</v>
      </c>
      <c r="M1125" t="s">
        <v>311</v>
      </c>
      <c r="N1125">
        <v>511382</v>
      </c>
      <c r="O1125" t="s">
        <v>311</v>
      </c>
      <c r="P1125">
        <v>511382</v>
      </c>
      <c r="Q1125" t="s">
        <v>311</v>
      </c>
      <c r="R1125" s="9">
        <v>71941.662785630979</v>
      </c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15"/>
      <c r="AR1125" s="9">
        <v>1</v>
      </c>
      <c r="AS1125" s="9">
        <f>AR1125*30500</f>
        <v>30500</v>
      </c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>
        <f t="shared" si="38"/>
        <v>102441.66278563098</v>
      </c>
      <c r="BM1125" s="9">
        <f t="shared" si="39"/>
        <v>102400</v>
      </c>
    </row>
    <row r="1126" spans="1:65" x14ac:dyDescent="0.3">
      <c r="A1126" t="s">
        <v>1533</v>
      </c>
      <c r="B1126" s="9">
        <v>472</v>
      </c>
      <c r="C1126">
        <v>564036</v>
      </c>
      <c r="D1126">
        <v>1</v>
      </c>
      <c r="E1126">
        <v>0</v>
      </c>
      <c r="F1126">
        <v>0</v>
      </c>
      <c r="G1126">
        <v>0</v>
      </c>
      <c r="H1126">
        <v>0</v>
      </c>
      <c r="I1126" t="s">
        <v>104</v>
      </c>
      <c r="J1126">
        <v>564028</v>
      </c>
      <c r="K1126" t="s">
        <v>401</v>
      </c>
      <c r="L1126">
        <v>564028</v>
      </c>
      <c r="M1126" t="s">
        <v>401</v>
      </c>
      <c r="N1126">
        <v>564028</v>
      </c>
      <c r="O1126" t="s">
        <v>401</v>
      </c>
      <c r="P1126">
        <v>564028</v>
      </c>
      <c r="Q1126" t="s">
        <v>401</v>
      </c>
      <c r="R1126" s="9">
        <v>112627.95178460301</v>
      </c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15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>
        <f t="shared" si="38"/>
        <v>112627.95178460301</v>
      </c>
      <c r="BM1126" s="9">
        <f t="shared" si="39"/>
        <v>112600</v>
      </c>
    </row>
    <row r="1127" spans="1:65" x14ac:dyDescent="0.3">
      <c r="A1127" s="2" t="s">
        <v>1534</v>
      </c>
      <c r="B1127" s="9">
        <v>4691</v>
      </c>
      <c r="C1127">
        <v>560359</v>
      </c>
      <c r="D1127">
        <v>1</v>
      </c>
      <c r="E1127">
        <v>1</v>
      </c>
      <c r="F1127">
        <v>0</v>
      </c>
      <c r="G1127">
        <v>0</v>
      </c>
      <c r="H1127">
        <v>0</v>
      </c>
      <c r="I1127" t="s">
        <v>77</v>
      </c>
      <c r="J1127">
        <v>560359</v>
      </c>
      <c r="K1127" t="s">
        <v>1534</v>
      </c>
      <c r="L1127">
        <v>560286</v>
      </c>
      <c r="M1127" t="s">
        <v>770</v>
      </c>
      <c r="N1127">
        <v>560286</v>
      </c>
      <c r="O1127" t="s">
        <v>770</v>
      </c>
      <c r="P1127">
        <v>560286</v>
      </c>
      <c r="Q1127" t="s">
        <v>770</v>
      </c>
      <c r="R1127" s="9">
        <v>1063475.026811284</v>
      </c>
      <c r="S1127" s="9">
        <f>SUMIFS($B:$B,$J:$J,$C1127)</f>
        <v>6023</v>
      </c>
      <c r="T1127" s="9">
        <v>326749.2301651953</v>
      </c>
      <c r="U1127" s="9">
        <v>1</v>
      </c>
      <c r="V1127" s="9">
        <f>U1127*768</f>
        <v>768</v>
      </c>
      <c r="W1127" s="9">
        <v>9</v>
      </c>
      <c r="X1127" s="9">
        <f>W1127*3072</f>
        <v>27648</v>
      </c>
      <c r="Y1127" s="9">
        <v>10</v>
      </c>
      <c r="Z1127" s="9">
        <f>Y1127*1024</f>
        <v>10240</v>
      </c>
      <c r="AA1127" s="9">
        <v>9</v>
      </c>
      <c r="AB1127" s="9">
        <f>AA1127*256</f>
        <v>2304</v>
      </c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15"/>
      <c r="AR1127" s="9">
        <v>11</v>
      </c>
      <c r="AS1127" s="9">
        <f>AR1127*30500</f>
        <v>335500</v>
      </c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>
        <f t="shared" si="38"/>
        <v>1766684.2569764792</v>
      </c>
      <c r="BM1127" s="9">
        <f t="shared" si="39"/>
        <v>1766700</v>
      </c>
    </row>
    <row r="1128" spans="1:65" x14ac:dyDescent="0.3">
      <c r="A1128" t="s">
        <v>1535</v>
      </c>
      <c r="B1128" s="9">
        <v>928</v>
      </c>
      <c r="C1128">
        <v>593028</v>
      </c>
      <c r="D1128">
        <v>1</v>
      </c>
      <c r="E1128">
        <v>0</v>
      </c>
      <c r="F1128">
        <v>0</v>
      </c>
      <c r="G1128">
        <v>0</v>
      </c>
      <c r="H1128">
        <v>0</v>
      </c>
      <c r="I1128" t="s">
        <v>81</v>
      </c>
      <c r="J1128">
        <v>593559</v>
      </c>
      <c r="K1128" t="s">
        <v>1536</v>
      </c>
      <c r="L1128">
        <v>593559</v>
      </c>
      <c r="M1128" t="s">
        <v>1536</v>
      </c>
      <c r="N1128">
        <v>593559</v>
      </c>
      <c r="O1128" t="s">
        <v>1536</v>
      </c>
      <c r="P1128">
        <v>592889</v>
      </c>
      <c r="Q1128" t="s">
        <v>482</v>
      </c>
      <c r="R1128" s="9">
        <v>219285.03492619461</v>
      </c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15"/>
      <c r="AR1128" s="9">
        <v>3</v>
      </c>
      <c r="AS1128" s="9">
        <f>AR1128*30500</f>
        <v>91500</v>
      </c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>
        <f t="shared" si="38"/>
        <v>310785.03492619458</v>
      </c>
      <c r="BM1128" s="9">
        <f t="shared" si="39"/>
        <v>310800</v>
      </c>
    </row>
    <row r="1129" spans="1:65" x14ac:dyDescent="0.3">
      <c r="A1129" t="s">
        <v>1535</v>
      </c>
      <c r="B1129" s="9">
        <v>226</v>
      </c>
      <c r="C1129">
        <v>567957</v>
      </c>
      <c r="D1129">
        <v>1</v>
      </c>
      <c r="E1129">
        <v>0</v>
      </c>
      <c r="F1129">
        <v>0</v>
      </c>
      <c r="G1129">
        <v>0</v>
      </c>
      <c r="H1129">
        <v>0</v>
      </c>
      <c r="I1129" t="s">
        <v>131</v>
      </c>
      <c r="J1129">
        <v>568201</v>
      </c>
      <c r="K1129" t="s">
        <v>1537</v>
      </c>
      <c r="L1129">
        <v>553697</v>
      </c>
      <c r="M1129" t="s">
        <v>1538</v>
      </c>
      <c r="N1129">
        <v>554804</v>
      </c>
      <c r="O1129" t="s">
        <v>1355</v>
      </c>
      <c r="P1129">
        <v>554804</v>
      </c>
      <c r="Q1129" t="s">
        <v>1355</v>
      </c>
      <c r="R1129" s="9">
        <v>71941.662785630979</v>
      </c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15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>
        <f t="shared" si="38"/>
        <v>71941.662785630979</v>
      </c>
      <c r="BM1129" s="9">
        <f t="shared" si="39"/>
        <v>71900</v>
      </c>
    </row>
    <row r="1130" spans="1:65" x14ac:dyDescent="0.3">
      <c r="A1130" t="s">
        <v>1539</v>
      </c>
      <c r="B1130" s="9">
        <v>417</v>
      </c>
      <c r="C1130">
        <v>581569</v>
      </c>
      <c r="D1130">
        <v>1</v>
      </c>
      <c r="E1130">
        <v>0</v>
      </c>
      <c r="F1130">
        <v>0</v>
      </c>
      <c r="G1130">
        <v>0</v>
      </c>
      <c r="H1130">
        <v>0</v>
      </c>
      <c r="I1130" t="s">
        <v>81</v>
      </c>
      <c r="J1130">
        <v>581828</v>
      </c>
      <c r="K1130" t="s">
        <v>845</v>
      </c>
      <c r="L1130">
        <v>581682</v>
      </c>
      <c r="M1130" t="s">
        <v>758</v>
      </c>
      <c r="N1130">
        <v>581283</v>
      </c>
      <c r="O1130" t="s">
        <v>82</v>
      </c>
      <c r="P1130">
        <v>581283</v>
      </c>
      <c r="Q1130" t="s">
        <v>82</v>
      </c>
      <c r="R1130" s="9">
        <v>99650.056491788084</v>
      </c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15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>
        <f t="shared" si="38"/>
        <v>99650.056491788084</v>
      </c>
      <c r="BM1130" s="9">
        <f t="shared" si="39"/>
        <v>99700</v>
      </c>
    </row>
    <row r="1131" spans="1:65" x14ac:dyDescent="0.3">
      <c r="A1131" s="3" t="s">
        <v>165</v>
      </c>
      <c r="B1131" s="9">
        <v>1309</v>
      </c>
      <c r="C1131">
        <v>568651</v>
      </c>
      <c r="D1131">
        <v>1</v>
      </c>
      <c r="E1131">
        <v>1</v>
      </c>
      <c r="F1131">
        <v>1</v>
      </c>
      <c r="G1131">
        <v>0</v>
      </c>
      <c r="H1131">
        <v>0</v>
      </c>
      <c r="I1131" t="s">
        <v>123</v>
      </c>
      <c r="J1131">
        <v>568651</v>
      </c>
      <c r="K1131" t="s">
        <v>165</v>
      </c>
      <c r="L1131">
        <v>568651</v>
      </c>
      <c r="M1131" t="s">
        <v>165</v>
      </c>
      <c r="N1131">
        <v>568414</v>
      </c>
      <c r="O1131" t="s">
        <v>166</v>
      </c>
      <c r="P1131">
        <v>568414</v>
      </c>
      <c r="Q1131" t="s">
        <v>166</v>
      </c>
      <c r="R1131" s="9">
        <v>307359.47530688142</v>
      </c>
      <c r="S1131" s="9">
        <f>SUMIFS($B:$B,$J:$J,$C1131)</f>
        <v>2055</v>
      </c>
      <c r="T1131" s="9">
        <v>111833.8516357468</v>
      </c>
      <c r="U1131" s="9">
        <v>1</v>
      </c>
      <c r="V1131" s="9">
        <f>U1131*768</f>
        <v>768</v>
      </c>
      <c r="W1131" s="9">
        <v>5</v>
      </c>
      <c r="X1131" s="9">
        <f>W1131*3072</f>
        <v>15360</v>
      </c>
      <c r="Y1131" s="9">
        <v>11</v>
      </c>
      <c r="Z1131" s="9">
        <f>Y1131*1024</f>
        <v>11264</v>
      </c>
      <c r="AA1131" s="9">
        <v>0</v>
      </c>
      <c r="AB1131" s="9">
        <f>AA1131*256</f>
        <v>0</v>
      </c>
      <c r="AC1131" s="9">
        <f>SUMIFS($B:$B,$L:$L,$C1131)</f>
        <v>2454</v>
      </c>
      <c r="AD1131" s="9">
        <v>308299.47033548175</v>
      </c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15"/>
      <c r="AR1131" s="9">
        <v>29</v>
      </c>
      <c r="AS1131" s="9">
        <f>AR1131*30500</f>
        <v>884500</v>
      </c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>
        <f t="shared" si="38"/>
        <v>1639384.7972781099</v>
      </c>
      <c r="BM1131" s="9">
        <f t="shared" si="39"/>
        <v>1639400</v>
      </c>
    </row>
    <row r="1132" spans="1:65" x14ac:dyDescent="0.3">
      <c r="A1132" t="s">
        <v>1540</v>
      </c>
      <c r="B1132" s="9">
        <v>126</v>
      </c>
      <c r="C1132">
        <v>535575</v>
      </c>
      <c r="D1132">
        <v>1</v>
      </c>
      <c r="E1132">
        <v>0</v>
      </c>
      <c r="F1132">
        <v>0</v>
      </c>
      <c r="G1132">
        <v>0</v>
      </c>
      <c r="H1132">
        <v>0</v>
      </c>
      <c r="I1132" t="s">
        <v>83</v>
      </c>
      <c r="J1132">
        <v>544442</v>
      </c>
      <c r="K1132" t="s">
        <v>663</v>
      </c>
      <c r="L1132">
        <v>544256</v>
      </c>
      <c r="M1132" t="s">
        <v>85</v>
      </c>
      <c r="N1132">
        <v>544256</v>
      </c>
      <c r="O1132" t="s">
        <v>85</v>
      </c>
      <c r="P1132">
        <v>544256</v>
      </c>
      <c r="Q1132" t="s">
        <v>85</v>
      </c>
      <c r="R1132" s="9">
        <v>71941.662785630979</v>
      </c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15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>
        <f t="shared" si="38"/>
        <v>71941.662785630979</v>
      </c>
      <c r="BM1132" s="9">
        <f t="shared" si="39"/>
        <v>71900</v>
      </c>
    </row>
    <row r="1133" spans="1:65" x14ac:dyDescent="0.3">
      <c r="A1133" t="s">
        <v>1541</v>
      </c>
      <c r="B1133" s="9">
        <v>315</v>
      </c>
      <c r="C1133">
        <v>569992</v>
      </c>
      <c r="D1133">
        <v>1</v>
      </c>
      <c r="E1133">
        <v>0</v>
      </c>
      <c r="F1133">
        <v>0</v>
      </c>
      <c r="G1133">
        <v>0</v>
      </c>
      <c r="H1133">
        <v>0</v>
      </c>
      <c r="I1133" t="s">
        <v>90</v>
      </c>
      <c r="J1133">
        <v>570877</v>
      </c>
      <c r="K1133" t="s">
        <v>297</v>
      </c>
      <c r="L1133">
        <v>570877</v>
      </c>
      <c r="M1133" t="s">
        <v>297</v>
      </c>
      <c r="N1133">
        <v>570877</v>
      </c>
      <c r="O1133" t="s">
        <v>297</v>
      </c>
      <c r="P1133">
        <v>569810</v>
      </c>
      <c r="Q1133" t="s">
        <v>284</v>
      </c>
      <c r="R1133" s="9">
        <v>75502.276685008284</v>
      </c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15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>
        <f t="shared" si="38"/>
        <v>75502.276685008284</v>
      </c>
      <c r="BM1133" s="9">
        <f t="shared" si="39"/>
        <v>75500</v>
      </c>
    </row>
    <row r="1134" spans="1:65" x14ac:dyDescent="0.3">
      <c r="A1134" t="s">
        <v>1542</v>
      </c>
      <c r="B1134" s="9">
        <v>112</v>
      </c>
      <c r="C1134">
        <v>549967</v>
      </c>
      <c r="D1134">
        <v>1</v>
      </c>
      <c r="E1134">
        <v>0</v>
      </c>
      <c r="F1134">
        <v>0</v>
      </c>
      <c r="G1134">
        <v>0</v>
      </c>
      <c r="H1134">
        <v>0</v>
      </c>
      <c r="I1134" t="s">
        <v>111</v>
      </c>
      <c r="J1134">
        <v>589292</v>
      </c>
      <c r="K1134" t="s">
        <v>504</v>
      </c>
      <c r="L1134">
        <v>589624</v>
      </c>
      <c r="M1134" t="s">
        <v>505</v>
      </c>
      <c r="N1134">
        <v>589624</v>
      </c>
      <c r="O1134" t="s">
        <v>505</v>
      </c>
      <c r="P1134">
        <v>589624</v>
      </c>
      <c r="Q1134" t="s">
        <v>505</v>
      </c>
      <c r="R1134" s="9">
        <v>71941.662785630979</v>
      </c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15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>
        <f t="shared" si="38"/>
        <v>71941.662785630979</v>
      </c>
      <c r="BM1134" s="9">
        <f t="shared" si="39"/>
        <v>71900</v>
      </c>
    </row>
    <row r="1135" spans="1:65" x14ac:dyDescent="0.3">
      <c r="A1135" t="s">
        <v>1543</v>
      </c>
      <c r="B1135" s="9">
        <v>53</v>
      </c>
      <c r="C1135">
        <v>562696</v>
      </c>
      <c r="D1135">
        <v>1</v>
      </c>
      <c r="E1135">
        <v>0</v>
      </c>
      <c r="F1135">
        <v>0</v>
      </c>
      <c r="G1135">
        <v>0</v>
      </c>
      <c r="H1135">
        <v>0</v>
      </c>
      <c r="I1135" t="s">
        <v>83</v>
      </c>
      <c r="J1135">
        <v>546801</v>
      </c>
      <c r="K1135" t="s">
        <v>239</v>
      </c>
      <c r="L1135">
        <v>546801</v>
      </c>
      <c r="M1135" t="s">
        <v>239</v>
      </c>
      <c r="N1135">
        <v>545881</v>
      </c>
      <c r="O1135" t="s">
        <v>238</v>
      </c>
      <c r="P1135">
        <v>545881</v>
      </c>
      <c r="Q1135" t="s">
        <v>238</v>
      </c>
      <c r="R1135" s="9">
        <v>71941.662785630979</v>
      </c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15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>
        <f t="shared" si="38"/>
        <v>71941.662785630979</v>
      </c>
      <c r="BM1135" s="9">
        <f t="shared" si="39"/>
        <v>71900</v>
      </c>
    </row>
    <row r="1136" spans="1:65" x14ac:dyDescent="0.3">
      <c r="A1136" t="s">
        <v>1544</v>
      </c>
      <c r="B1136" s="9">
        <v>1353</v>
      </c>
      <c r="C1136">
        <v>567523</v>
      </c>
      <c r="D1136">
        <v>1</v>
      </c>
      <c r="E1136">
        <v>0</v>
      </c>
      <c r="F1136">
        <v>0</v>
      </c>
      <c r="G1136">
        <v>0</v>
      </c>
      <c r="H1136">
        <v>0</v>
      </c>
      <c r="I1136" t="s">
        <v>131</v>
      </c>
      <c r="J1136">
        <v>567779</v>
      </c>
      <c r="K1136" t="s">
        <v>1545</v>
      </c>
      <c r="L1136">
        <v>567515</v>
      </c>
      <c r="M1136" t="s">
        <v>1485</v>
      </c>
      <c r="N1136">
        <v>567515</v>
      </c>
      <c r="O1136" t="s">
        <v>1485</v>
      </c>
      <c r="P1136">
        <v>567442</v>
      </c>
      <c r="Q1136" t="s">
        <v>617</v>
      </c>
      <c r="R1136" s="9">
        <v>317479.19292064209</v>
      </c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15"/>
      <c r="AR1136" s="9">
        <v>44</v>
      </c>
      <c r="AS1136" s="9">
        <f>AR1136*30500</f>
        <v>1342000</v>
      </c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>
        <f t="shared" si="38"/>
        <v>1659479.192920642</v>
      </c>
      <c r="BM1136" s="9">
        <f t="shared" si="39"/>
        <v>1659500</v>
      </c>
    </row>
    <row r="1137" spans="1:65" x14ac:dyDescent="0.3">
      <c r="A1137" s="3" t="s">
        <v>1546</v>
      </c>
      <c r="B1137" s="9">
        <v>3239</v>
      </c>
      <c r="C1137">
        <v>506753</v>
      </c>
      <c r="D1137">
        <v>1</v>
      </c>
      <c r="E1137">
        <v>1</v>
      </c>
      <c r="F1137">
        <v>1</v>
      </c>
      <c r="G1137">
        <v>0</v>
      </c>
      <c r="H1137">
        <v>0</v>
      </c>
      <c r="I1137" t="s">
        <v>94</v>
      </c>
      <c r="J1137">
        <v>506753</v>
      </c>
      <c r="K1137" t="s">
        <v>1546</v>
      </c>
      <c r="L1137">
        <v>506753</v>
      </c>
      <c r="M1137" t="s">
        <v>1546</v>
      </c>
      <c r="N1137">
        <v>505927</v>
      </c>
      <c r="O1137" t="s">
        <v>668</v>
      </c>
      <c r="P1137">
        <v>505927</v>
      </c>
      <c r="Q1137" t="s">
        <v>668</v>
      </c>
      <c r="R1137" s="9">
        <v>743489.12171269697</v>
      </c>
      <c r="S1137" s="9">
        <f>SUMIFS($B:$B,$J:$J,$C1137)</f>
        <v>4406</v>
      </c>
      <c r="T1137" s="9">
        <v>239286.85351536339</v>
      </c>
      <c r="U1137" s="9">
        <v>0</v>
      </c>
      <c r="V1137" s="9">
        <f>U1137*768</f>
        <v>0</v>
      </c>
      <c r="W1137" s="9">
        <v>48</v>
      </c>
      <c r="X1137" s="9">
        <f>W1137*3072</f>
        <v>147456</v>
      </c>
      <c r="Y1137" s="9">
        <v>18</v>
      </c>
      <c r="Z1137" s="9">
        <f>Y1137*1024</f>
        <v>18432</v>
      </c>
      <c r="AA1137" s="9">
        <v>3</v>
      </c>
      <c r="AB1137" s="9">
        <f>AA1137*256</f>
        <v>768</v>
      </c>
      <c r="AC1137" s="9">
        <f>SUMIFS($B:$B,$L:$L,$C1137)</f>
        <v>3239</v>
      </c>
      <c r="AD1137" s="9">
        <v>406156.19001225336</v>
      </c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15"/>
      <c r="AR1137" s="9">
        <v>1</v>
      </c>
      <c r="AS1137" s="9">
        <f>AR1137*30500</f>
        <v>30500</v>
      </c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>
        <f t="shared" si="38"/>
        <v>1586088.1652403139</v>
      </c>
      <c r="BM1137" s="9">
        <f t="shared" si="39"/>
        <v>1586100</v>
      </c>
    </row>
    <row r="1138" spans="1:65" x14ac:dyDescent="0.3">
      <c r="A1138" t="s">
        <v>1547</v>
      </c>
      <c r="B1138" s="9">
        <v>713</v>
      </c>
      <c r="C1138">
        <v>582999</v>
      </c>
      <c r="D1138">
        <v>1</v>
      </c>
      <c r="E1138">
        <v>0</v>
      </c>
      <c r="F1138">
        <v>0</v>
      </c>
      <c r="G1138">
        <v>0</v>
      </c>
      <c r="H1138">
        <v>0</v>
      </c>
      <c r="I1138" t="s">
        <v>81</v>
      </c>
      <c r="J1138">
        <v>583391</v>
      </c>
      <c r="K1138" t="s">
        <v>1548</v>
      </c>
      <c r="L1138">
        <v>583758</v>
      </c>
      <c r="M1138" t="s">
        <v>683</v>
      </c>
      <c r="N1138">
        <v>583952</v>
      </c>
      <c r="O1138" t="s">
        <v>146</v>
      </c>
      <c r="P1138">
        <v>583952</v>
      </c>
      <c r="Q1138" t="s">
        <v>146</v>
      </c>
      <c r="R1138" s="9">
        <v>169188.92165124629</v>
      </c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15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>
        <f t="shared" si="38"/>
        <v>169188.92165124629</v>
      </c>
      <c r="BM1138" s="9">
        <f t="shared" si="39"/>
        <v>169200</v>
      </c>
    </row>
    <row r="1139" spans="1:65" x14ac:dyDescent="0.3">
      <c r="A1139" t="s">
        <v>1547</v>
      </c>
      <c r="B1139" s="9">
        <v>173</v>
      </c>
      <c r="C1139">
        <v>551597</v>
      </c>
      <c r="D1139">
        <v>1</v>
      </c>
      <c r="E1139">
        <v>0</v>
      </c>
      <c r="F1139">
        <v>0</v>
      </c>
      <c r="G1139">
        <v>0</v>
      </c>
      <c r="H1139">
        <v>0</v>
      </c>
      <c r="I1139" t="s">
        <v>83</v>
      </c>
      <c r="J1139">
        <v>550850</v>
      </c>
      <c r="K1139" t="s">
        <v>275</v>
      </c>
      <c r="L1139">
        <v>550850</v>
      </c>
      <c r="M1139" t="s">
        <v>275</v>
      </c>
      <c r="N1139">
        <v>550850</v>
      </c>
      <c r="O1139" t="s">
        <v>275</v>
      </c>
      <c r="P1139">
        <v>550850</v>
      </c>
      <c r="Q1139" t="s">
        <v>275</v>
      </c>
      <c r="R1139" s="9">
        <v>71941.662785630979</v>
      </c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15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>
        <f t="shared" si="38"/>
        <v>71941.662785630979</v>
      </c>
      <c r="BM1139" s="9">
        <f t="shared" si="39"/>
        <v>71900</v>
      </c>
    </row>
    <row r="1140" spans="1:65" x14ac:dyDescent="0.3">
      <c r="A1140" t="s">
        <v>1549</v>
      </c>
      <c r="B1140" s="9">
        <v>599</v>
      </c>
      <c r="C1140">
        <v>598402</v>
      </c>
      <c r="D1140">
        <v>1</v>
      </c>
      <c r="E1140">
        <v>0</v>
      </c>
      <c r="F1140">
        <v>0</v>
      </c>
      <c r="G1140">
        <v>0</v>
      </c>
      <c r="H1140">
        <v>0</v>
      </c>
      <c r="I1140" t="s">
        <v>86</v>
      </c>
      <c r="J1140">
        <v>539911</v>
      </c>
      <c r="K1140" t="s">
        <v>352</v>
      </c>
      <c r="L1140">
        <v>539911</v>
      </c>
      <c r="M1140" t="s">
        <v>352</v>
      </c>
      <c r="N1140">
        <v>539911</v>
      </c>
      <c r="O1140" t="s">
        <v>352</v>
      </c>
      <c r="P1140">
        <v>539911</v>
      </c>
      <c r="Q1140" t="s">
        <v>352</v>
      </c>
      <c r="R1140" s="9">
        <v>142492.36379538619</v>
      </c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15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>
        <f t="shared" si="38"/>
        <v>142492.36379538619</v>
      </c>
      <c r="BM1140" s="9">
        <f t="shared" si="39"/>
        <v>142500</v>
      </c>
    </row>
    <row r="1141" spans="1:65" x14ac:dyDescent="0.3">
      <c r="A1141" t="s">
        <v>1550</v>
      </c>
      <c r="B1141" s="9">
        <v>667</v>
      </c>
      <c r="C1141">
        <v>577073</v>
      </c>
      <c r="D1141">
        <v>1</v>
      </c>
      <c r="E1141">
        <v>0</v>
      </c>
      <c r="F1141">
        <v>0</v>
      </c>
      <c r="G1141">
        <v>0</v>
      </c>
      <c r="H1141">
        <v>0</v>
      </c>
      <c r="I1141" t="s">
        <v>104</v>
      </c>
      <c r="J1141">
        <v>576964</v>
      </c>
      <c r="K1141" t="s">
        <v>257</v>
      </c>
      <c r="L1141">
        <v>576964</v>
      </c>
      <c r="M1141" t="s">
        <v>257</v>
      </c>
      <c r="N1141">
        <v>576964</v>
      </c>
      <c r="O1141" t="s">
        <v>257</v>
      </c>
      <c r="P1141">
        <v>576964</v>
      </c>
      <c r="Q1141" t="s">
        <v>257</v>
      </c>
      <c r="R1141" s="9">
        <v>158428.53739955</v>
      </c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15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>
        <f t="shared" si="38"/>
        <v>158428.53739955</v>
      </c>
      <c r="BM1141" s="9">
        <f t="shared" si="39"/>
        <v>158400</v>
      </c>
    </row>
    <row r="1142" spans="1:65" x14ac:dyDescent="0.3">
      <c r="A1142" t="s">
        <v>1551</v>
      </c>
      <c r="B1142" s="9">
        <v>46</v>
      </c>
      <c r="C1142">
        <v>561690</v>
      </c>
      <c r="D1142">
        <v>1</v>
      </c>
      <c r="E1142">
        <v>0</v>
      </c>
      <c r="F1142">
        <v>0</v>
      </c>
      <c r="G1142">
        <v>0</v>
      </c>
      <c r="H1142">
        <v>0</v>
      </c>
      <c r="I1142" t="s">
        <v>83</v>
      </c>
      <c r="J1142">
        <v>550809</v>
      </c>
      <c r="K1142" t="s">
        <v>214</v>
      </c>
      <c r="L1142">
        <v>551953</v>
      </c>
      <c r="M1142" t="s">
        <v>215</v>
      </c>
      <c r="N1142">
        <v>551953</v>
      </c>
      <c r="O1142" t="s">
        <v>215</v>
      </c>
      <c r="P1142">
        <v>551953</v>
      </c>
      <c r="Q1142" t="s">
        <v>215</v>
      </c>
      <c r="R1142" s="9">
        <v>71941.662785630979</v>
      </c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15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>
        <f t="shared" si="38"/>
        <v>71941.662785630979</v>
      </c>
      <c r="BM1142" s="9">
        <f t="shared" si="39"/>
        <v>71900</v>
      </c>
    </row>
    <row r="1143" spans="1:65" x14ac:dyDescent="0.3">
      <c r="A1143" t="s">
        <v>1551</v>
      </c>
      <c r="B1143" s="9">
        <v>641</v>
      </c>
      <c r="C1143">
        <v>538159</v>
      </c>
      <c r="D1143">
        <v>1</v>
      </c>
      <c r="E1143">
        <v>0</v>
      </c>
      <c r="F1143">
        <v>0</v>
      </c>
      <c r="G1143">
        <v>0</v>
      </c>
      <c r="H1143">
        <v>0</v>
      </c>
      <c r="I1143" t="s">
        <v>77</v>
      </c>
      <c r="J1143">
        <v>555428</v>
      </c>
      <c r="K1143" t="s">
        <v>79</v>
      </c>
      <c r="L1143">
        <v>555428</v>
      </c>
      <c r="M1143" t="s">
        <v>79</v>
      </c>
      <c r="N1143">
        <v>555428</v>
      </c>
      <c r="O1143" t="s">
        <v>79</v>
      </c>
      <c r="P1143">
        <v>555428</v>
      </c>
      <c r="Q1143" t="s">
        <v>79</v>
      </c>
      <c r="R1143" s="9">
        <v>152339.53512555969</v>
      </c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15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>
        <f t="shared" si="38"/>
        <v>152339.53512555969</v>
      </c>
      <c r="BM1143" s="9">
        <f t="shared" si="39"/>
        <v>152300</v>
      </c>
    </row>
    <row r="1144" spans="1:65" x14ac:dyDescent="0.3">
      <c r="A1144" t="s">
        <v>1552</v>
      </c>
      <c r="B1144" s="9">
        <v>1082</v>
      </c>
      <c r="C1144">
        <v>579211</v>
      </c>
      <c r="D1144">
        <v>1</v>
      </c>
      <c r="E1144">
        <v>0</v>
      </c>
      <c r="F1144">
        <v>0</v>
      </c>
      <c r="G1144">
        <v>0</v>
      </c>
      <c r="H1144">
        <v>0</v>
      </c>
      <c r="I1144" t="s">
        <v>90</v>
      </c>
      <c r="J1144">
        <v>579025</v>
      </c>
      <c r="K1144" t="s">
        <v>213</v>
      </c>
      <c r="L1144">
        <v>579025</v>
      </c>
      <c r="M1144" t="s">
        <v>213</v>
      </c>
      <c r="N1144">
        <v>579025</v>
      </c>
      <c r="O1144" t="s">
        <v>213</v>
      </c>
      <c r="P1144">
        <v>579025</v>
      </c>
      <c r="Q1144" t="s">
        <v>213</v>
      </c>
      <c r="R1144" s="9">
        <v>254985.3409205775</v>
      </c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15"/>
      <c r="AR1144" s="9">
        <v>22</v>
      </c>
      <c r="AS1144" s="9">
        <f>AR1144*30500</f>
        <v>671000</v>
      </c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>
        <f t="shared" si="38"/>
        <v>925985.34092057752</v>
      </c>
      <c r="BM1144" s="9">
        <f t="shared" si="39"/>
        <v>926000</v>
      </c>
    </row>
    <row r="1145" spans="1:65" x14ac:dyDescent="0.3">
      <c r="A1145" t="s">
        <v>1553</v>
      </c>
      <c r="B1145" s="9">
        <v>154</v>
      </c>
      <c r="C1145">
        <v>562807</v>
      </c>
      <c r="D1145">
        <v>1</v>
      </c>
      <c r="E1145">
        <v>0</v>
      </c>
      <c r="F1145">
        <v>0</v>
      </c>
      <c r="G1145">
        <v>0</v>
      </c>
      <c r="H1145">
        <v>0</v>
      </c>
      <c r="I1145" t="s">
        <v>83</v>
      </c>
      <c r="J1145">
        <v>547280</v>
      </c>
      <c r="K1145" t="s">
        <v>1494</v>
      </c>
      <c r="L1145">
        <v>547280</v>
      </c>
      <c r="M1145" t="s">
        <v>1494</v>
      </c>
      <c r="N1145">
        <v>547280</v>
      </c>
      <c r="O1145" t="s">
        <v>1494</v>
      </c>
      <c r="P1145">
        <v>547336</v>
      </c>
      <c r="Q1145" t="s">
        <v>914</v>
      </c>
      <c r="R1145" s="9">
        <v>71941.662785630979</v>
      </c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15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>
        <f t="shared" si="38"/>
        <v>71941.662785630979</v>
      </c>
      <c r="BM1145" s="9">
        <f t="shared" si="39"/>
        <v>71900</v>
      </c>
    </row>
    <row r="1146" spans="1:65" x14ac:dyDescent="0.3">
      <c r="A1146" s="2" t="s">
        <v>1554</v>
      </c>
      <c r="B1146" s="9">
        <v>2348</v>
      </c>
      <c r="C1146">
        <v>542679</v>
      </c>
      <c r="D1146">
        <v>1</v>
      </c>
      <c r="E1146">
        <v>1</v>
      </c>
      <c r="F1146">
        <v>0</v>
      </c>
      <c r="G1146">
        <v>0</v>
      </c>
      <c r="H1146">
        <v>0</v>
      </c>
      <c r="I1146" t="s">
        <v>135</v>
      </c>
      <c r="J1146">
        <v>542679</v>
      </c>
      <c r="K1146" t="s">
        <v>1554</v>
      </c>
      <c r="L1146">
        <v>541630</v>
      </c>
      <c r="M1146" t="s">
        <v>895</v>
      </c>
      <c r="N1146">
        <v>542911</v>
      </c>
      <c r="O1146" t="s">
        <v>1555</v>
      </c>
      <c r="P1146">
        <v>541630</v>
      </c>
      <c r="Q1146" t="s">
        <v>895</v>
      </c>
      <c r="R1146" s="9">
        <v>543938.32940789941</v>
      </c>
      <c r="S1146" s="9">
        <f>SUMIFS($B:$B,$J:$J,$C1146)</f>
        <v>2348</v>
      </c>
      <c r="T1146" s="9">
        <v>127740.2464287138</v>
      </c>
      <c r="U1146" s="9">
        <v>0</v>
      </c>
      <c r="V1146" s="9">
        <f>U1146*768</f>
        <v>0</v>
      </c>
      <c r="W1146" s="9">
        <v>9</v>
      </c>
      <c r="X1146" s="9">
        <f>W1146*3072</f>
        <v>27648</v>
      </c>
      <c r="Y1146" s="9">
        <v>14</v>
      </c>
      <c r="Z1146" s="9">
        <f>Y1146*1024</f>
        <v>14336</v>
      </c>
      <c r="AA1146" s="9">
        <v>1</v>
      </c>
      <c r="AB1146" s="9">
        <f>AA1146*256</f>
        <v>256</v>
      </c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15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>
        <f t="shared" si="38"/>
        <v>713918.57583661319</v>
      </c>
      <c r="BM1146" s="9">
        <f t="shared" si="39"/>
        <v>713900</v>
      </c>
    </row>
    <row r="1147" spans="1:65" x14ac:dyDescent="0.3">
      <c r="A1147" s="2" t="s">
        <v>1556</v>
      </c>
      <c r="B1147" s="9">
        <v>2029</v>
      </c>
      <c r="C1147">
        <v>585220</v>
      </c>
      <c r="D1147">
        <v>1</v>
      </c>
      <c r="E1147">
        <v>1</v>
      </c>
      <c r="F1147">
        <v>0</v>
      </c>
      <c r="G1147">
        <v>0</v>
      </c>
      <c r="H1147">
        <v>0</v>
      </c>
      <c r="I1147" t="s">
        <v>135</v>
      </c>
      <c r="J1147">
        <v>585220</v>
      </c>
      <c r="K1147" t="s">
        <v>1556</v>
      </c>
      <c r="L1147">
        <v>585513</v>
      </c>
      <c r="M1147" t="s">
        <v>1557</v>
      </c>
      <c r="N1147">
        <v>585513</v>
      </c>
      <c r="O1147" t="s">
        <v>1557</v>
      </c>
      <c r="P1147">
        <v>585599</v>
      </c>
      <c r="Q1147" t="s">
        <v>292</v>
      </c>
      <c r="R1147" s="9">
        <v>471794.67236565711</v>
      </c>
      <c r="S1147" s="9">
        <f>SUMIFS($B:$B,$J:$J,$C1147)</f>
        <v>2029</v>
      </c>
      <c r="T1147" s="9">
        <v>110422.0085024561</v>
      </c>
      <c r="U1147" s="9">
        <v>0</v>
      </c>
      <c r="V1147" s="9">
        <f>U1147*768</f>
        <v>0</v>
      </c>
      <c r="W1147" s="9">
        <v>10</v>
      </c>
      <c r="X1147" s="9">
        <f>W1147*3072</f>
        <v>30720</v>
      </c>
      <c r="Y1147" s="9">
        <v>7</v>
      </c>
      <c r="Z1147" s="9">
        <f>Y1147*1024</f>
        <v>7168</v>
      </c>
      <c r="AA1147" s="9">
        <v>8</v>
      </c>
      <c r="AB1147" s="9">
        <f>AA1147*256</f>
        <v>2048</v>
      </c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15"/>
      <c r="AR1147" s="9">
        <v>2</v>
      </c>
      <c r="AS1147" s="9">
        <f>AR1147*30500</f>
        <v>61000</v>
      </c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>
        <f t="shared" si="38"/>
        <v>683152.68086811318</v>
      </c>
      <c r="BM1147" s="9">
        <f t="shared" si="39"/>
        <v>683200</v>
      </c>
    </row>
    <row r="1148" spans="1:65" x14ac:dyDescent="0.3">
      <c r="A1148" t="s">
        <v>1558</v>
      </c>
      <c r="B1148" s="9">
        <v>82</v>
      </c>
      <c r="C1148">
        <v>585238</v>
      </c>
      <c r="D1148">
        <v>1</v>
      </c>
      <c r="E1148">
        <v>0</v>
      </c>
      <c r="F1148">
        <v>0</v>
      </c>
      <c r="G1148">
        <v>0</v>
      </c>
      <c r="H1148">
        <v>0</v>
      </c>
      <c r="I1148" t="s">
        <v>135</v>
      </c>
      <c r="J1148">
        <v>585955</v>
      </c>
      <c r="K1148" t="s">
        <v>1559</v>
      </c>
      <c r="L1148">
        <v>585891</v>
      </c>
      <c r="M1148" t="s">
        <v>730</v>
      </c>
      <c r="N1148">
        <v>585891</v>
      </c>
      <c r="O1148" t="s">
        <v>730</v>
      </c>
      <c r="P1148">
        <v>585891</v>
      </c>
      <c r="Q1148" t="s">
        <v>730</v>
      </c>
      <c r="R1148" s="9">
        <v>71941.662785630979</v>
      </c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15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>
        <f t="shared" si="38"/>
        <v>71941.662785630979</v>
      </c>
      <c r="BM1148" s="9">
        <f t="shared" si="39"/>
        <v>71900</v>
      </c>
    </row>
    <row r="1149" spans="1:65" x14ac:dyDescent="0.3">
      <c r="A1149" t="s">
        <v>1560</v>
      </c>
      <c r="B1149" s="9">
        <v>1084</v>
      </c>
      <c r="C1149">
        <v>560863</v>
      </c>
      <c r="D1149">
        <v>1</v>
      </c>
      <c r="E1149">
        <v>0</v>
      </c>
      <c r="F1149">
        <v>0</v>
      </c>
      <c r="G1149">
        <v>0</v>
      </c>
      <c r="H1149">
        <v>0</v>
      </c>
      <c r="I1149" t="s">
        <v>151</v>
      </c>
      <c r="J1149">
        <v>560715</v>
      </c>
      <c r="K1149" t="s">
        <v>553</v>
      </c>
      <c r="L1149">
        <v>560715</v>
      </c>
      <c r="M1149" t="s">
        <v>553</v>
      </c>
      <c r="N1149">
        <v>560715</v>
      </c>
      <c r="O1149" t="s">
        <v>553</v>
      </c>
      <c r="P1149">
        <v>560715</v>
      </c>
      <c r="Q1149" t="s">
        <v>553</v>
      </c>
      <c r="R1149" s="9">
        <v>255448.0490199505</v>
      </c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15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>
        <f t="shared" si="38"/>
        <v>255448.0490199505</v>
      </c>
      <c r="BM1149" s="9">
        <f t="shared" si="39"/>
        <v>255400</v>
      </c>
    </row>
    <row r="1150" spans="1:65" x14ac:dyDescent="0.3">
      <c r="A1150" t="s">
        <v>1561</v>
      </c>
      <c r="B1150" s="9">
        <v>345</v>
      </c>
      <c r="C1150">
        <v>562386</v>
      </c>
      <c r="D1150">
        <v>1</v>
      </c>
      <c r="E1150">
        <v>0</v>
      </c>
      <c r="F1150">
        <v>0</v>
      </c>
      <c r="G1150">
        <v>0</v>
      </c>
      <c r="H1150">
        <v>0</v>
      </c>
      <c r="I1150" t="s">
        <v>83</v>
      </c>
      <c r="J1150">
        <v>546461</v>
      </c>
      <c r="K1150" t="s">
        <v>1562</v>
      </c>
      <c r="L1150">
        <v>547336</v>
      </c>
      <c r="M1150" t="s">
        <v>914</v>
      </c>
      <c r="N1150">
        <v>547336</v>
      </c>
      <c r="O1150" t="s">
        <v>914</v>
      </c>
      <c r="P1150">
        <v>547336</v>
      </c>
      <c r="Q1150" t="s">
        <v>914</v>
      </c>
      <c r="R1150" s="9">
        <v>82615.950967563855</v>
      </c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15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>
        <f t="shared" si="38"/>
        <v>82615.950967563855</v>
      </c>
      <c r="BM1150" s="9">
        <f t="shared" si="39"/>
        <v>82600</v>
      </c>
    </row>
    <row r="1151" spans="1:65" x14ac:dyDescent="0.3">
      <c r="A1151" t="s">
        <v>1563</v>
      </c>
      <c r="B1151" s="9">
        <v>471</v>
      </c>
      <c r="C1151">
        <v>544337</v>
      </c>
      <c r="D1151">
        <v>1</v>
      </c>
      <c r="E1151">
        <v>0</v>
      </c>
      <c r="F1151">
        <v>0</v>
      </c>
      <c r="G1151">
        <v>0</v>
      </c>
      <c r="H1151">
        <v>0</v>
      </c>
      <c r="I1151" t="s">
        <v>104</v>
      </c>
      <c r="J1151">
        <v>562092</v>
      </c>
      <c r="K1151" t="s">
        <v>1480</v>
      </c>
      <c r="L1151">
        <v>562092</v>
      </c>
      <c r="M1151" t="s">
        <v>1480</v>
      </c>
      <c r="N1151">
        <v>561835</v>
      </c>
      <c r="O1151" t="s">
        <v>708</v>
      </c>
      <c r="P1151">
        <v>561380</v>
      </c>
      <c r="Q1151" t="s">
        <v>355</v>
      </c>
      <c r="R1151" s="9">
        <v>112392.24132154509</v>
      </c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15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>
        <f t="shared" si="38"/>
        <v>112392.24132154509</v>
      </c>
      <c r="BM1151" s="9">
        <f t="shared" si="39"/>
        <v>112400</v>
      </c>
    </row>
    <row r="1152" spans="1:65" x14ac:dyDescent="0.3">
      <c r="A1152" t="s">
        <v>1564</v>
      </c>
      <c r="B1152" s="9">
        <v>117</v>
      </c>
      <c r="C1152">
        <v>578240</v>
      </c>
      <c r="D1152">
        <v>1</v>
      </c>
      <c r="E1152">
        <v>0</v>
      </c>
      <c r="F1152">
        <v>0</v>
      </c>
      <c r="G1152">
        <v>0</v>
      </c>
      <c r="H1152">
        <v>0</v>
      </c>
      <c r="I1152" t="s">
        <v>151</v>
      </c>
      <c r="J1152">
        <v>556831</v>
      </c>
      <c r="K1152" t="s">
        <v>1175</v>
      </c>
      <c r="L1152">
        <v>556831</v>
      </c>
      <c r="M1152" t="s">
        <v>1175</v>
      </c>
      <c r="N1152">
        <v>556831</v>
      </c>
      <c r="O1152" t="s">
        <v>1175</v>
      </c>
      <c r="P1152">
        <v>555771</v>
      </c>
      <c r="Q1152" t="s">
        <v>247</v>
      </c>
      <c r="R1152" s="9">
        <v>71941.662785630979</v>
      </c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15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>
        <f t="shared" si="38"/>
        <v>71941.662785630979</v>
      </c>
      <c r="BM1152" s="9">
        <f t="shared" si="39"/>
        <v>71900</v>
      </c>
    </row>
    <row r="1153" spans="1:65" x14ac:dyDescent="0.3">
      <c r="A1153" t="s">
        <v>1564</v>
      </c>
      <c r="B1153" s="9">
        <v>226</v>
      </c>
      <c r="C1153">
        <v>571377</v>
      </c>
      <c r="D1153">
        <v>1</v>
      </c>
      <c r="E1153">
        <v>0</v>
      </c>
      <c r="F1153">
        <v>0</v>
      </c>
      <c r="G1153">
        <v>0</v>
      </c>
      <c r="H1153">
        <v>0</v>
      </c>
      <c r="I1153" t="s">
        <v>96</v>
      </c>
      <c r="J1153">
        <v>571393</v>
      </c>
      <c r="K1153" t="s">
        <v>1167</v>
      </c>
      <c r="L1153">
        <v>571393</v>
      </c>
      <c r="M1153" t="s">
        <v>1167</v>
      </c>
      <c r="N1153">
        <v>571393</v>
      </c>
      <c r="O1153" t="s">
        <v>1167</v>
      </c>
      <c r="P1153">
        <v>571393</v>
      </c>
      <c r="Q1153" t="s">
        <v>1167</v>
      </c>
      <c r="R1153" s="9">
        <v>71941.662785630979</v>
      </c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15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>
        <f t="shared" si="38"/>
        <v>71941.662785630979</v>
      </c>
      <c r="BM1153" s="9">
        <f t="shared" si="39"/>
        <v>71900</v>
      </c>
    </row>
    <row r="1154" spans="1:65" x14ac:dyDescent="0.3">
      <c r="A1154" t="s">
        <v>1565</v>
      </c>
      <c r="B1154" s="9">
        <v>1587</v>
      </c>
      <c r="C1154">
        <v>595586</v>
      </c>
      <c r="D1154">
        <v>1</v>
      </c>
      <c r="E1154">
        <v>0</v>
      </c>
      <c r="F1154">
        <v>0</v>
      </c>
      <c r="G1154">
        <v>0</v>
      </c>
      <c r="H1154">
        <v>0</v>
      </c>
      <c r="I1154" t="s">
        <v>123</v>
      </c>
      <c r="J1154">
        <v>595209</v>
      </c>
      <c r="K1154" t="s">
        <v>480</v>
      </c>
      <c r="L1154">
        <v>595209</v>
      </c>
      <c r="M1154" t="s">
        <v>480</v>
      </c>
      <c r="N1154">
        <v>595209</v>
      </c>
      <c r="O1154" t="s">
        <v>480</v>
      </c>
      <c r="P1154">
        <v>595209</v>
      </c>
      <c r="Q1154" t="s">
        <v>480</v>
      </c>
      <c r="R1154" s="9">
        <v>371134.46203957917</v>
      </c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15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>
        <f t="shared" si="38"/>
        <v>371134.46203957917</v>
      </c>
      <c r="BM1154" s="9">
        <f t="shared" si="39"/>
        <v>371100</v>
      </c>
    </row>
    <row r="1155" spans="1:65" x14ac:dyDescent="0.3">
      <c r="A1155" t="s">
        <v>1566</v>
      </c>
      <c r="B1155" s="9">
        <v>496</v>
      </c>
      <c r="C1155">
        <v>552178</v>
      </c>
      <c r="D1155">
        <v>1</v>
      </c>
      <c r="E1155">
        <v>0</v>
      </c>
      <c r="F1155">
        <v>0</v>
      </c>
      <c r="G1155">
        <v>0</v>
      </c>
      <c r="H1155">
        <v>0</v>
      </c>
      <c r="I1155" t="s">
        <v>111</v>
      </c>
      <c r="J1155">
        <v>503444</v>
      </c>
      <c r="K1155" t="s">
        <v>374</v>
      </c>
      <c r="L1155">
        <v>503444</v>
      </c>
      <c r="M1155" t="s">
        <v>374</v>
      </c>
      <c r="N1155">
        <v>503444</v>
      </c>
      <c r="O1155" t="s">
        <v>374</v>
      </c>
      <c r="P1155">
        <v>503444</v>
      </c>
      <c r="Q1155" t="s">
        <v>374</v>
      </c>
      <c r="R1155" s="9">
        <v>118282.2944020757</v>
      </c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15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>
        <f t="shared" si="38"/>
        <v>118282.2944020757</v>
      </c>
      <c r="BM1155" s="9">
        <f t="shared" si="39"/>
        <v>118300</v>
      </c>
    </row>
    <row r="1156" spans="1:65" x14ac:dyDescent="0.3">
      <c r="A1156" s="4" t="s">
        <v>673</v>
      </c>
      <c r="B1156" s="9">
        <v>2889</v>
      </c>
      <c r="C1156">
        <v>535532</v>
      </c>
      <c r="D1156">
        <v>1</v>
      </c>
      <c r="E1156">
        <v>1</v>
      </c>
      <c r="F1156">
        <v>1</v>
      </c>
      <c r="G1156">
        <v>1</v>
      </c>
      <c r="H1156">
        <v>0</v>
      </c>
      <c r="I1156" t="s">
        <v>111</v>
      </c>
      <c r="J1156">
        <v>535532</v>
      </c>
      <c r="K1156" t="s">
        <v>673</v>
      </c>
      <c r="L1156">
        <v>535532</v>
      </c>
      <c r="M1156" t="s">
        <v>673</v>
      </c>
      <c r="N1156">
        <v>535532</v>
      </c>
      <c r="O1156" t="s">
        <v>673</v>
      </c>
      <c r="P1156">
        <v>523704</v>
      </c>
      <c r="Q1156" t="s">
        <v>464</v>
      </c>
      <c r="R1156" s="9">
        <v>665424.08071141038</v>
      </c>
      <c r="S1156" s="9">
        <f>SUMIFS($B:$B,$J:$J,$C1156)</f>
        <v>4775</v>
      </c>
      <c r="T1156" s="9">
        <v>259258.52561780749</v>
      </c>
      <c r="U1156" s="9">
        <v>0</v>
      </c>
      <c r="V1156" s="9">
        <f>U1156*768</f>
        <v>0</v>
      </c>
      <c r="W1156" s="9">
        <v>40</v>
      </c>
      <c r="X1156" s="9">
        <f>W1156*3072</f>
        <v>122880</v>
      </c>
      <c r="Y1156" s="9">
        <v>23</v>
      </c>
      <c r="Z1156" s="9">
        <f>Y1156*1024</f>
        <v>23552</v>
      </c>
      <c r="AA1156" s="9">
        <v>8</v>
      </c>
      <c r="AB1156" s="9">
        <f>AA1156*256</f>
        <v>2048</v>
      </c>
      <c r="AC1156" s="9">
        <f>SUMIFS($B:$B,$L:$L,$C1156)</f>
        <v>6846</v>
      </c>
      <c r="AD1156" s="9">
        <v>852850.1452587113</v>
      </c>
      <c r="AE1156" s="9"/>
      <c r="AF1156" s="9"/>
      <c r="AG1156" s="9">
        <f>SUMIFS($B:$B,$N:$N,$C1156)</f>
        <v>6846</v>
      </c>
      <c r="AH1156" s="9">
        <v>772046.18018923863</v>
      </c>
      <c r="AI1156" s="9"/>
      <c r="AJ1156" s="9"/>
      <c r="AK1156" s="9"/>
      <c r="AL1156" s="9"/>
      <c r="AM1156" s="9"/>
      <c r="AN1156" s="9"/>
      <c r="AO1156" s="9"/>
      <c r="AP1156" s="9"/>
      <c r="AQ1156" s="15"/>
      <c r="AR1156" s="9">
        <v>2</v>
      </c>
      <c r="AS1156" s="9">
        <f>AR1156*30500</f>
        <v>61000</v>
      </c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>
        <f t="shared" ref="BL1156:BL1219" si="44">SUMIF(R1156:R1156,"&lt;&gt;")+SUMIF(T1156:T1156,"&lt;&gt;")+SUMIF(V1156:V1156,"&lt;&gt;")+SUMIF(X1156:X1156,"&lt;&gt;")+SUMIF(Z1156:Z1156,"&lt;&gt;")+SUMIF(AB1156:AB1156,"&lt;&gt;")+SUMIF(AD1156:AD1156,"&lt;&gt;")+SUMIF(AF1156:AF1156,"&lt;&gt;")+SUMIF(AH1156:AH1156,"&lt;&gt;")+SUMIF(AJ1156:AJ1156,"&lt;&gt;")+SUMIF(AK1156:AK1156,"&lt;&gt;")+SUMIF(AM1156:AM1156,"&lt;&gt;")+SUMIF(AO1156:AO1156,"&lt;&gt;")+SUMIF(AQ1156:AQ1156,"&lt;&gt;")+SUMIF(AS1156:AS1156,"&lt;&gt;")+SUMIF(AU1156:AU1156,"&lt;&gt;")+SUMIF(AW1156:AW1156,"&lt;&gt;")+SUMIF(AY1156:AY1156,"&lt;&gt;")+SUMIF(BA1156:BA1156,"&lt;&gt;")+SUMIF(BC1156:BC1156,"&lt;&gt;")+SUMIF(BE1156:BE1156,"&lt;&gt;")+SUMIF(BG1156:BG1156,"&lt;&gt;")+SUMIF(BI1156:BI1156,"&lt;&gt;")+SUMIF(BK1156:BK1156,"&lt;&gt;")</f>
        <v>2759058.9317771681</v>
      </c>
      <c r="BM1156" s="9">
        <f t="shared" ref="BM1156:BM1219" si="45">ROUND(BL1156/100,0)*100</f>
        <v>2759100</v>
      </c>
    </row>
    <row r="1157" spans="1:65" x14ac:dyDescent="0.3">
      <c r="A1157" s="2" t="s">
        <v>1567</v>
      </c>
      <c r="B1157" s="9">
        <v>1388</v>
      </c>
      <c r="C1157">
        <v>577081</v>
      </c>
      <c r="D1157">
        <v>1</v>
      </c>
      <c r="E1157">
        <v>1</v>
      </c>
      <c r="F1157">
        <v>0</v>
      </c>
      <c r="G1157">
        <v>0</v>
      </c>
      <c r="H1157">
        <v>0</v>
      </c>
      <c r="I1157" t="s">
        <v>104</v>
      </c>
      <c r="J1157">
        <v>577081</v>
      </c>
      <c r="K1157" t="s">
        <v>1567</v>
      </c>
      <c r="L1157">
        <v>563820</v>
      </c>
      <c r="M1157" t="s">
        <v>106</v>
      </c>
      <c r="N1157">
        <v>563820</v>
      </c>
      <c r="O1157" t="s">
        <v>106</v>
      </c>
      <c r="P1157">
        <v>563820</v>
      </c>
      <c r="Q1157" t="s">
        <v>106</v>
      </c>
      <c r="R1157" s="9">
        <v>325521.84831532708</v>
      </c>
      <c r="S1157" s="9">
        <f>SUMIFS($B:$B,$J:$J,$C1157)</f>
        <v>1388</v>
      </c>
      <c r="T1157" s="9">
        <v>75594.784293925564</v>
      </c>
      <c r="U1157" s="9">
        <v>0</v>
      </c>
      <c r="V1157" s="9">
        <f>U1157*768</f>
        <v>0</v>
      </c>
      <c r="W1157" s="9">
        <v>18</v>
      </c>
      <c r="X1157" s="9">
        <f>W1157*3072</f>
        <v>55296</v>
      </c>
      <c r="Y1157" s="9">
        <v>2</v>
      </c>
      <c r="Z1157" s="9">
        <f>Y1157*1024</f>
        <v>2048</v>
      </c>
      <c r="AA1157" s="9">
        <v>2</v>
      </c>
      <c r="AB1157" s="9">
        <f>AA1157*256</f>
        <v>512</v>
      </c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15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>
        <f t="shared" si="44"/>
        <v>458972.63260925264</v>
      </c>
      <c r="BM1157" s="9">
        <f t="shared" si="45"/>
        <v>459000</v>
      </c>
    </row>
    <row r="1158" spans="1:65" x14ac:dyDescent="0.3">
      <c r="A1158" t="s">
        <v>1568</v>
      </c>
      <c r="B1158" s="9">
        <v>54</v>
      </c>
      <c r="C1158">
        <v>572284</v>
      </c>
      <c r="D1158">
        <v>1</v>
      </c>
      <c r="E1158">
        <v>0</v>
      </c>
      <c r="F1158">
        <v>0</v>
      </c>
      <c r="G1158">
        <v>0</v>
      </c>
      <c r="H1158">
        <v>0</v>
      </c>
      <c r="I1158" t="s">
        <v>96</v>
      </c>
      <c r="J1158">
        <v>578193</v>
      </c>
      <c r="K1158" t="s">
        <v>272</v>
      </c>
      <c r="L1158">
        <v>578193</v>
      </c>
      <c r="M1158" t="s">
        <v>272</v>
      </c>
      <c r="N1158">
        <v>578193</v>
      </c>
      <c r="O1158" t="s">
        <v>272</v>
      </c>
      <c r="P1158">
        <v>578444</v>
      </c>
      <c r="Q1158" t="s">
        <v>273</v>
      </c>
      <c r="R1158" s="9">
        <v>71941.662785630979</v>
      </c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15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>
        <f t="shared" si="44"/>
        <v>71941.662785630979</v>
      </c>
      <c r="BM1158" s="9">
        <f t="shared" si="45"/>
        <v>71900</v>
      </c>
    </row>
    <row r="1159" spans="1:65" x14ac:dyDescent="0.3">
      <c r="A1159" t="s">
        <v>1569</v>
      </c>
      <c r="B1159" s="9">
        <v>259</v>
      </c>
      <c r="C1159">
        <v>578037</v>
      </c>
      <c r="D1159">
        <v>1</v>
      </c>
      <c r="E1159">
        <v>0</v>
      </c>
      <c r="F1159">
        <v>0</v>
      </c>
      <c r="G1159">
        <v>0</v>
      </c>
      <c r="H1159">
        <v>0</v>
      </c>
      <c r="I1159" t="s">
        <v>96</v>
      </c>
      <c r="J1159">
        <v>577928</v>
      </c>
      <c r="K1159" t="s">
        <v>882</v>
      </c>
      <c r="L1159">
        <v>577928</v>
      </c>
      <c r="M1159" t="s">
        <v>882</v>
      </c>
      <c r="N1159">
        <v>578576</v>
      </c>
      <c r="O1159" t="s">
        <v>580</v>
      </c>
      <c r="P1159">
        <v>578576</v>
      </c>
      <c r="Q1159" t="s">
        <v>580</v>
      </c>
      <c r="R1159" s="9">
        <v>71941.662785630979</v>
      </c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15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>
        <f t="shared" si="44"/>
        <v>71941.662785630979</v>
      </c>
      <c r="BM1159" s="9">
        <f t="shared" si="45"/>
        <v>71900</v>
      </c>
    </row>
    <row r="1160" spans="1:65" x14ac:dyDescent="0.3">
      <c r="A1160" s="2" t="s">
        <v>1569</v>
      </c>
      <c r="B1160" s="9">
        <v>922</v>
      </c>
      <c r="C1160">
        <v>556181</v>
      </c>
      <c r="D1160">
        <v>1</v>
      </c>
      <c r="E1160">
        <v>1</v>
      </c>
      <c r="F1160">
        <v>0</v>
      </c>
      <c r="G1160">
        <v>0</v>
      </c>
      <c r="H1160">
        <v>0</v>
      </c>
      <c r="I1160" t="s">
        <v>151</v>
      </c>
      <c r="J1160">
        <v>556181</v>
      </c>
      <c r="K1160" t="s">
        <v>1569</v>
      </c>
      <c r="L1160">
        <v>557153</v>
      </c>
      <c r="M1160" t="s">
        <v>808</v>
      </c>
      <c r="N1160">
        <v>557153</v>
      </c>
      <c r="O1160" t="s">
        <v>808</v>
      </c>
      <c r="P1160">
        <v>557153</v>
      </c>
      <c r="Q1160" t="s">
        <v>808</v>
      </c>
      <c r="R1160" s="9">
        <v>217891.15972378961</v>
      </c>
      <c r="S1160" s="9">
        <f>SUMIFS($B:$B,$J:$J,$C1160)</f>
        <v>1074</v>
      </c>
      <c r="T1160" s="9">
        <v>58518.88414835267</v>
      </c>
      <c r="U1160" s="9">
        <v>0</v>
      </c>
      <c r="V1160" s="9">
        <f>U1160*768</f>
        <v>0</v>
      </c>
      <c r="W1160" s="9">
        <v>15</v>
      </c>
      <c r="X1160" s="9">
        <f>W1160*3072</f>
        <v>46080</v>
      </c>
      <c r="Y1160" s="9">
        <v>4</v>
      </c>
      <c r="Z1160" s="9">
        <f>Y1160*1024</f>
        <v>4096</v>
      </c>
      <c r="AA1160" s="9">
        <v>0</v>
      </c>
      <c r="AB1160" s="9">
        <f>AA1160*256</f>
        <v>0</v>
      </c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15"/>
      <c r="AR1160" s="9">
        <v>1</v>
      </c>
      <c r="AS1160" s="9">
        <f>AR1160*30500</f>
        <v>30500</v>
      </c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>
        <f t="shared" si="44"/>
        <v>357086.04387214227</v>
      </c>
      <c r="BM1160" s="9">
        <f t="shared" si="45"/>
        <v>357100</v>
      </c>
    </row>
    <row r="1161" spans="1:65" x14ac:dyDescent="0.3">
      <c r="A1161" t="s">
        <v>1569</v>
      </c>
      <c r="B1161" s="9">
        <v>194</v>
      </c>
      <c r="C1161">
        <v>536075</v>
      </c>
      <c r="D1161">
        <v>1</v>
      </c>
      <c r="E1161">
        <v>0</v>
      </c>
      <c r="F1161">
        <v>0</v>
      </c>
      <c r="G1161">
        <v>0</v>
      </c>
      <c r="H1161">
        <v>0</v>
      </c>
      <c r="I1161" t="s">
        <v>83</v>
      </c>
      <c r="J1161">
        <v>544388</v>
      </c>
      <c r="K1161" t="s">
        <v>1291</v>
      </c>
      <c r="L1161">
        <v>545201</v>
      </c>
      <c r="M1161" t="s">
        <v>230</v>
      </c>
      <c r="N1161">
        <v>545201</v>
      </c>
      <c r="O1161" t="s">
        <v>230</v>
      </c>
      <c r="P1161">
        <v>545201</v>
      </c>
      <c r="Q1161" t="s">
        <v>230</v>
      </c>
      <c r="R1161" s="9">
        <v>71941.662785630979</v>
      </c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15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>
        <f t="shared" si="44"/>
        <v>71941.662785630979</v>
      </c>
      <c r="BM1161" s="9">
        <f t="shared" si="45"/>
        <v>71900</v>
      </c>
    </row>
    <row r="1162" spans="1:65" x14ac:dyDescent="0.3">
      <c r="A1162" t="s">
        <v>1570</v>
      </c>
      <c r="B1162" s="9">
        <v>573</v>
      </c>
      <c r="C1162">
        <v>590584</v>
      </c>
      <c r="D1162">
        <v>1</v>
      </c>
      <c r="E1162">
        <v>0</v>
      </c>
      <c r="F1162">
        <v>0</v>
      </c>
      <c r="G1162">
        <v>0</v>
      </c>
      <c r="H1162">
        <v>0</v>
      </c>
      <c r="I1162" t="s">
        <v>123</v>
      </c>
      <c r="J1162">
        <v>591211</v>
      </c>
      <c r="K1162" t="s">
        <v>764</v>
      </c>
      <c r="L1162">
        <v>591211</v>
      </c>
      <c r="M1162" t="s">
        <v>764</v>
      </c>
      <c r="N1162">
        <v>591211</v>
      </c>
      <c r="O1162" t="s">
        <v>764</v>
      </c>
      <c r="P1162">
        <v>591211</v>
      </c>
      <c r="Q1162" t="s">
        <v>764</v>
      </c>
      <c r="R1162" s="9">
        <v>136389.44105753509</v>
      </c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15"/>
      <c r="AR1162" s="9">
        <v>1</v>
      </c>
      <c r="AS1162" s="9">
        <f>AR1162*30500</f>
        <v>30500</v>
      </c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>
        <f t="shared" si="44"/>
        <v>166889.44105753509</v>
      </c>
      <c r="BM1162" s="9">
        <f t="shared" si="45"/>
        <v>166900</v>
      </c>
    </row>
    <row r="1163" spans="1:65" x14ac:dyDescent="0.3">
      <c r="A1163" t="s">
        <v>1571</v>
      </c>
      <c r="B1163" s="9">
        <v>74</v>
      </c>
      <c r="C1163">
        <v>563625</v>
      </c>
      <c r="D1163">
        <v>1</v>
      </c>
      <c r="E1163">
        <v>0</v>
      </c>
      <c r="F1163">
        <v>0</v>
      </c>
      <c r="G1163">
        <v>0</v>
      </c>
      <c r="H1163">
        <v>0</v>
      </c>
      <c r="I1163" t="s">
        <v>83</v>
      </c>
      <c r="J1163">
        <v>552054</v>
      </c>
      <c r="K1163" t="s">
        <v>254</v>
      </c>
      <c r="L1163">
        <v>552054</v>
      </c>
      <c r="M1163" t="s">
        <v>254</v>
      </c>
      <c r="N1163">
        <v>552054</v>
      </c>
      <c r="O1163" t="s">
        <v>254</v>
      </c>
      <c r="P1163">
        <v>552046</v>
      </c>
      <c r="Q1163" t="s">
        <v>174</v>
      </c>
      <c r="R1163" s="9">
        <v>71941.662785630979</v>
      </c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15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>
        <f t="shared" si="44"/>
        <v>71941.662785630979</v>
      </c>
      <c r="BM1163" s="9">
        <f t="shared" si="45"/>
        <v>71900</v>
      </c>
    </row>
    <row r="1164" spans="1:65" x14ac:dyDescent="0.3">
      <c r="A1164" t="s">
        <v>1572</v>
      </c>
      <c r="B1164" s="9">
        <v>2558</v>
      </c>
      <c r="C1164">
        <v>568210</v>
      </c>
      <c r="D1164">
        <v>1</v>
      </c>
      <c r="E1164">
        <v>0</v>
      </c>
      <c r="F1164">
        <v>0</v>
      </c>
      <c r="G1164">
        <v>0</v>
      </c>
      <c r="H1164">
        <v>0</v>
      </c>
      <c r="I1164" t="s">
        <v>94</v>
      </c>
      <c r="J1164">
        <v>507016</v>
      </c>
      <c r="K1164" t="s">
        <v>264</v>
      </c>
      <c r="L1164">
        <v>507016</v>
      </c>
      <c r="M1164" t="s">
        <v>264</v>
      </c>
      <c r="N1164">
        <v>507016</v>
      </c>
      <c r="O1164" t="s">
        <v>264</v>
      </c>
      <c r="P1164">
        <v>507016</v>
      </c>
      <c r="Q1164" t="s">
        <v>264</v>
      </c>
      <c r="R1164" s="9">
        <v>591219.33204168885</v>
      </c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15"/>
      <c r="AR1164" s="9">
        <v>2</v>
      </c>
      <c r="AS1164" s="9">
        <f>AR1164*30500</f>
        <v>61000</v>
      </c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>
        <f t="shared" si="44"/>
        <v>652219.33204168885</v>
      </c>
      <c r="BM1164" s="9">
        <f t="shared" si="45"/>
        <v>652200</v>
      </c>
    </row>
    <row r="1165" spans="1:65" x14ac:dyDescent="0.3">
      <c r="A1165" t="s">
        <v>1573</v>
      </c>
      <c r="B1165" s="9">
        <v>250</v>
      </c>
      <c r="C1165">
        <v>546291</v>
      </c>
      <c r="D1165">
        <v>1</v>
      </c>
      <c r="E1165">
        <v>0</v>
      </c>
      <c r="F1165">
        <v>0</v>
      </c>
      <c r="G1165">
        <v>0</v>
      </c>
      <c r="H1165">
        <v>0</v>
      </c>
      <c r="I1165" t="s">
        <v>83</v>
      </c>
      <c r="J1165">
        <v>545881</v>
      </c>
      <c r="K1165" t="s">
        <v>238</v>
      </c>
      <c r="L1165">
        <v>545881</v>
      </c>
      <c r="M1165" t="s">
        <v>238</v>
      </c>
      <c r="N1165">
        <v>545881</v>
      </c>
      <c r="O1165" t="s">
        <v>238</v>
      </c>
      <c r="P1165">
        <v>545881</v>
      </c>
      <c r="Q1165" t="s">
        <v>238</v>
      </c>
      <c r="R1165" s="9">
        <v>71941.662785630979</v>
      </c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15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>
        <f t="shared" si="44"/>
        <v>71941.662785630979</v>
      </c>
      <c r="BM1165" s="9">
        <f t="shared" si="45"/>
        <v>71900</v>
      </c>
    </row>
    <row r="1166" spans="1:65" x14ac:dyDescent="0.3">
      <c r="A1166" s="5" t="s">
        <v>95</v>
      </c>
      <c r="B1166" s="9">
        <v>68674</v>
      </c>
      <c r="C1166">
        <v>555088</v>
      </c>
      <c r="D1166">
        <v>1</v>
      </c>
      <c r="E1166">
        <v>1</v>
      </c>
      <c r="F1166">
        <v>1</v>
      </c>
      <c r="G1166">
        <v>1</v>
      </c>
      <c r="H1166">
        <v>1</v>
      </c>
      <c r="I1166" t="s">
        <v>94</v>
      </c>
      <c r="J1166">
        <v>555088</v>
      </c>
      <c r="K1166" t="s">
        <v>95</v>
      </c>
      <c r="L1166">
        <v>555088</v>
      </c>
      <c r="M1166" t="s">
        <v>95</v>
      </c>
      <c r="N1166">
        <v>555088</v>
      </c>
      <c r="O1166" t="s">
        <v>95</v>
      </c>
      <c r="P1166">
        <v>555088</v>
      </c>
      <c r="Q1166" t="s">
        <v>95</v>
      </c>
      <c r="R1166" s="9">
        <v>2760993.7878405908</v>
      </c>
      <c r="S1166" s="9">
        <f>SUMIFS($B:$B,$J:$J,$C1166)</f>
        <v>68674</v>
      </c>
      <c r="T1166" s="9">
        <v>1395238.4890078651</v>
      </c>
      <c r="U1166" s="9">
        <v>1019</v>
      </c>
      <c r="V1166" s="9">
        <f>U1166*768</f>
        <v>782592</v>
      </c>
      <c r="W1166" s="9">
        <v>186</v>
      </c>
      <c r="X1166" s="9">
        <f>W1166*3072</f>
        <v>571392</v>
      </c>
      <c r="Y1166" s="9">
        <v>952</v>
      </c>
      <c r="Z1166" s="9">
        <f>Y1166*1024</f>
        <v>974848</v>
      </c>
      <c r="AA1166" s="9">
        <v>273</v>
      </c>
      <c r="AB1166" s="9">
        <f>AA1166*256</f>
        <v>69888</v>
      </c>
      <c r="AC1166" s="9">
        <f>SUMIFS($B:$B,$L:$L,$C1166)</f>
        <v>71238</v>
      </c>
      <c r="AD1166" s="9">
        <v>4115250.315763108</v>
      </c>
      <c r="AE1166" s="9">
        <f>SUMIFS($B:$B,$P:$P,$C1166)</f>
        <v>84243</v>
      </c>
      <c r="AF1166" s="9">
        <v>4658909.9090321949</v>
      </c>
      <c r="AG1166" s="9">
        <f>SUMIFS($B:$B,$N:$N,$C1166)</f>
        <v>84243</v>
      </c>
      <c r="AH1166" s="9">
        <v>13270883.791693451</v>
      </c>
      <c r="AI1166" s="9">
        <f>SUMIFS($B:$B,$P:$P,$C1166)</f>
        <v>84243</v>
      </c>
      <c r="AJ1166" s="9">
        <v>29059461.899436198</v>
      </c>
      <c r="AK1166" s="9"/>
      <c r="AL1166" s="9">
        <v>13063</v>
      </c>
      <c r="AM1166" s="9">
        <f>AL1166*141</f>
        <v>1841883</v>
      </c>
      <c r="AN1166" s="9"/>
      <c r="AO1166" s="9"/>
      <c r="AP1166" s="9"/>
      <c r="AQ1166" s="15"/>
      <c r="AR1166" s="9">
        <v>103</v>
      </c>
      <c r="AS1166" s="9">
        <f>AR1166*30500</f>
        <v>3141500</v>
      </c>
      <c r="AT1166" s="9">
        <v>230</v>
      </c>
      <c r="AU1166" s="9">
        <f>AT1166*2742</f>
        <v>630660</v>
      </c>
      <c r="AV1166" s="9">
        <v>0</v>
      </c>
      <c r="AW1166" s="9">
        <f>AV1166*914</f>
        <v>0</v>
      </c>
      <c r="AX1166" s="9">
        <v>3098</v>
      </c>
      <c r="AY1166" s="9">
        <f>AX1166*141</f>
        <v>436818</v>
      </c>
      <c r="AZ1166" s="9">
        <v>3269</v>
      </c>
      <c r="BA1166" s="9">
        <f>AZ1166*343</f>
        <v>1121267</v>
      </c>
      <c r="BB1166" s="9">
        <v>1489</v>
      </c>
      <c r="BC1166" s="9">
        <f>BB1166*109</f>
        <v>162301</v>
      </c>
      <c r="BD1166" s="9">
        <v>138</v>
      </c>
      <c r="BE1166" s="9">
        <f>BD1166*82</f>
        <v>11316</v>
      </c>
      <c r="BF1166" s="9">
        <v>2257</v>
      </c>
      <c r="BG1166" s="9">
        <f>BF1166*328</f>
        <v>740296</v>
      </c>
      <c r="BH1166" s="9">
        <v>159</v>
      </c>
      <c r="BI1166" s="9">
        <f>BH1166*410</f>
        <v>65190</v>
      </c>
      <c r="BJ1166" s="9">
        <v>66</v>
      </c>
      <c r="BK1166" s="9">
        <f>BJ1166*219</f>
        <v>14454</v>
      </c>
      <c r="BL1166" s="9">
        <f t="shared" si="44"/>
        <v>65825143.192773409</v>
      </c>
      <c r="BM1166" s="9">
        <f t="shared" si="45"/>
        <v>65825100</v>
      </c>
    </row>
    <row r="1167" spans="1:65" x14ac:dyDescent="0.3">
      <c r="A1167" t="s">
        <v>1574</v>
      </c>
      <c r="B1167" s="9">
        <v>976</v>
      </c>
      <c r="C1167">
        <v>568660</v>
      </c>
      <c r="D1167">
        <v>1</v>
      </c>
      <c r="E1167">
        <v>0</v>
      </c>
      <c r="F1167">
        <v>0</v>
      </c>
      <c r="G1167">
        <v>0</v>
      </c>
      <c r="H1167">
        <v>0</v>
      </c>
      <c r="I1167" t="s">
        <v>123</v>
      </c>
      <c r="J1167">
        <v>569321</v>
      </c>
      <c r="K1167" t="s">
        <v>1214</v>
      </c>
      <c r="L1167">
        <v>569321</v>
      </c>
      <c r="M1167" t="s">
        <v>1214</v>
      </c>
      <c r="N1167">
        <v>569321</v>
      </c>
      <c r="O1167" t="s">
        <v>1214</v>
      </c>
      <c r="P1167">
        <v>568414</v>
      </c>
      <c r="Q1167" t="s">
        <v>166</v>
      </c>
      <c r="R1167" s="9">
        <v>230427.9024862599</v>
      </c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15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>
        <f t="shared" si="44"/>
        <v>230427.9024862599</v>
      </c>
      <c r="BM1167" s="9">
        <f t="shared" si="45"/>
        <v>230400</v>
      </c>
    </row>
    <row r="1168" spans="1:65" x14ac:dyDescent="0.3">
      <c r="A1168" s="5" t="s">
        <v>166</v>
      </c>
      <c r="B1168" s="9">
        <v>23791</v>
      </c>
      <c r="C1168">
        <v>568414</v>
      </c>
      <c r="D1168">
        <v>1</v>
      </c>
      <c r="E1168">
        <v>1</v>
      </c>
      <c r="F1168">
        <v>1</v>
      </c>
      <c r="G1168">
        <v>1</v>
      </c>
      <c r="H1168">
        <v>1</v>
      </c>
      <c r="I1168" t="s">
        <v>123</v>
      </c>
      <c r="J1168">
        <v>568414</v>
      </c>
      <c r="K1168" t="s">
        <v>166</v>
      </c>
      <c r="L1168">
        <v>568414</v>
      </c>
      <c r="M1168" t="s">
        <v>166</v>
      </c>
      <c r="N1168">
        <v>568414</v>
      </c>
      <c r="O1168" t="s">
        <v>166</v>
      </c>
      <c r="P1168">
        <v>568414</v>
      </c>
      <c r="Q1168" t="s">
        <v>166</v>
      </c>
      <c r="R1168" s="9">
        <v>1051516.6614163141</v>
      </c>
      <c r="S1168" s="9">
        <f>SUMIFS($B:$B,$J:$J,$C1168)</f>
        <v>41788</v>
      </c>
      <c r="T1168" s="9">
        <v>946863.24759039399</v>
      </c>
      <c r="U1168" s="9">
        <v>1077</v>
      </c>
      <c r="V1168" s="9">
        <f>U1168*768</f>
        <v>827136</v>
      </c>
      <c r="W1168" s="9">
        <v>139</v>
      </c>
      <c r="X1168" s="9">
        <f>W1168*3072</f>
        <v>427008</v>
      </c>
      <c r="Y1168" s="9">
        <v>777</v>
      </c>
      <c r="Z1168" s="9">
        <f>Y1168*1024</f>
        <v>795648</v>
      </c>
      <c r="AA1168" s="9">
        <v>203</v>
      </c>
      <c r="AB1168" s="9">
        <f>AA1168*256</f>
        <v>51968</v>
      </c>
      <c r="AC1168" s="9">
        <f>SUMIFS($B:$B,$L:$L,$C1168)</f>
        <v>38543</v>
      </c>
      <c r="AD1168" s="9">
        <v>2418048.6849777428</v>
      </c>
      <c r="AE1168" s="9">
        <f>SUMIFS($B:$B,$P:$P,$C1168)</f>
        <v>54527</v>
      </c>
      <c r="AF1168" s="9">
        <v>3255674.092655147</v>
      </c>
      <c r="AG1168" s="9">
        <f>SUMIFS($B:$B,$N:$N,$C1168)</f>
        <v>44572</v>
      </c>
      <c r="AH1168" s="9">
        <v>7485987.2045152308</v>
      </c>
      <c r="AI1168" s="9">
        <f>SUMIFS($B:$B,$P:$P,$C1168)</f>
        <v>54527</v>
      </c>
      <c r="AJ1168" s="9">
        <v>23461049.54871434</v>
      </c>
      <c r="AK1168" s="9"/>
      <c r="AL1168" s="9">
        <v>5488</v>
      </c>
      <c r="AM1168" s="9">
        <f>AL1168*141</f>
        <v>773808</v>
      </c>
      <c r="AN1168" s="9"/>
      <c r="AO1168" s="9"/>
      <c r="AP1168" s="9"/>
      <c r="AQ1168" s="15"/>
      <c r="AR1168" s="9">
        <v>70</v>
      </c>
      <c r="AS1168" s="9">
        <f>AR1168*30500</f>
        <v>2135000</v>
      </c>
      <c r="AT1168" s="9">
        <v>298</v>
      </c>
      <c r="AU1168" s="9">
        <f>AT1168*2742</f>
        <v>817116</v>
      </c>
      <c r="AV1168" s="9">
        <v>3</v>
      </c>
      <c r="AW1168" s="9">
        <f>AV1168*914</f>
        <v>2742</v>
      </c>
      <c r="AX1168" s="9">
        <v>1928</v>
      </c>
      <c r="AY1168" s="9">
        <f>AX1168*141</f>
        <v>271848</v>
      </c>
      <c r="AZ1168" s="9">
        <v>2290</v>
      </c>
      <c r="BA1168" s="9">
        <f>AZ1168*343</f>
        <v>785470</v>
      </c>
      <c r="BB1168" s="9">
        <v>764</v>
      </c>
      <c r="BC1168" s="9">
        <f>BB1168*109</f>
        <v>83276</v>
      </c>
      <c r="BD1168" s="9">
        <v>45</v>
      </c>
      <c r="BE1168" s="9">
        <f>BD1168*82</f>
        <v>3690</v>
      </c>
      <c r="BF1168" s="9">
        <v>1106</v>
      </c>
      <c r="BG1168" s="9">
        <f>BF1168*328</f>
        <v>362768</v>
      </c>
      <c r="BH1168" s="9">
        <v>42</v>
      </c>
      <c r="BI1168" s="9">
        <f>BH1168*410</f>
        <v>17220</v>
      </c>
      <c r="BJ1168" s="9">
        <v>0</v>
      </c>
      <c r="BK1168" s="9">
        <f>BJ1168*219</f>
        <v>0</v>
      </c>
      <c r="BL1168" s="9">
        <f t="shared" si="44"/>
        <v>45973837.439869165</v>
      </c>
      <c r="BM1168" s="9">
        <f t="shared" si="45"/>
        <v>45973800</v>
      </c>
    </row>
    <row r="1169" spans="1:65" x14ac:dyDescent="0.3">
      <c r="A1169" t="s">
        <v>1575</v>
      </c>
      <c r="B1169" s="9">
        <v>1012</v>
      </c>
      <c r="C1169">
        <v>579220</v>
      </c>
      <c r="D1169">
        <v>1</v>
      </c>
      <c r="E1169">
        <v>0</v>
      </c>
      <c r="F1169">
        <v>0</v>
      </c>
      <c r="G1169">
        <v>0</v>
      </c>
      <c r="H1169">
        <v>0</v>
      </c>
      <c r="I1169" t="s">
        <v>90</v>
      </c>
      <c r="J1169">
        <v>579777</v>
      </c>
      <c r="K1169" t="s">
        <v>211</v>
      </c>
      <c r="L1169">
        <v>579777</v>
      </c>
      <c r="M1169" t="s">
        <v>211</v>
      </c>
      <c r="N1169">
        <v>579777</v>
      </c>
      <c r="O1169" t="s">
        <v>211</v>
      </c>
      <c r="P1169">
        <v>579025</v>
      </c>
      <c r="Q1169" t="s">
        <v>213</v>
      </c>
      <c r="R1169" s="9">
        <v>238775.7238228982</v>
      </c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15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>
        <f t="shared" si="44"/>
        <v>238775.7238228982</v>
      </c>
      <c r="BM1169" s="9">
        <f t="shared" si="45"/>
        <v>238800</v>
      </c>
    </row>
    <row r="1170" spans="1:65" x14ac:dyDescent="0.3">
      <c r="A1170" t="s">
        <v>1576</v>
      </c>
      <c r="B1170" s="9">
        <v>634</v>
      </c>
      <c r="C1170">
        <v>567141</v>
      </c>
      <c r="D1170">
        <v>1</v>
      </c>
      <c r="E1170">
        <v>0</v>
      </c>
      <c r="F1170">
        <v>0</v>
      </c>
      <c r="G1170">
        <v>0</v>
      </c>
      <c r="H1170">
        <v>0</v>
      </c>
      <c r="I1170" t="s">
        <v>131</v>
      </c>
      <c r="J1170">
        <v>567027</v>
      </c>
      <c r="K1170" t="s">
        <v>232</v>
      </c>
      <c r="L1170">
        <v>567027</v>
      </c>
      <c r="M1170" t="s">
        <v>232</v>
      </c>
      <c r="N1170">
        <v>567027</v>
      </c>
      <c r="O1170" t="s">
        <v>232</v>
      </c>
      <c r="P1170">
        <v>567027</v>
      </c>
      <c r="Q1170" t="s">
        <v>232</v>
      </c>
      <c r="R1170" s="9">
        <v>150699.3001766378</v>
      </c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15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>
        <f t="shared" si="44"/>
        <v>150699.3001766378</v>
      </c>
      <c r="BM1170" s="9">
        <f t="shared" si="45"/>
        <v>150700</v>
      </c>
    </row>
    <row r="1171" spans="1:65" x14ac:dyDescent="0.3">
      <c r="A1171" t="s">
        <v>1577</v>
      </c>
      <c r="B1171" s="9">
        <v>306</v>
      </c>
      <c r="C1171">
        <v>594024</v>
      </c>
      <c r="D1171">
        <v>1</v>
      </c>
      <c r="E1171">
        <v>0</v>
      </c>
      <c r="F1171">
        <v>0</v>
      </c>
      <c r="G1171">
        <v>0</v>
      </c>
      <c r="H1171">
        <v>0</v>
      </c>
      <c r="I1171" t="s">
        <v>81</v>
      </c>
      <c r="J1171">
        <v>594881</v>
      </c>
      <c r="K1171" t="s">
        <v>1578</v>
      </c>
      <c r="L1171">
        <v>593711</v>
      </c>
      <c r="M1171" t="s">
        <v>185</v>
      </c>
      <c r="N1171">
        <v>593711</v>
      </c>
      <c r="O1171" t="s">
        <v>185</v>
      </c>
      <c r="P1171">
        <v>593711</v>
      </c>
      <c r="Q1171" t="s">
        <v>185</v>
      </c>
      <c r="R1171" s="9">
        <v>73366.217065850942</v>
      </c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15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>
        <f t="shared" si="44"/>
        <v>73366.217065850942</v>
      </c>
      <c r="BM1171" s="9">
        <f t="shared" si="45"/>
        <v>73400</v>
      </c>
    </row>
    <row r="1172" spans="1:65" x14ac:dyDescent="0.3">
      <c r="A1172" s="2" t="s">
        <v>1579</v>
      </c>
      <c r="B1172" s="9">
        <v>1522</v>
      </c>
      <c r="C1172">
        <v>554545</v>
      </c>
      <c r="D1172">
        <v>1</v>
      </c>
      <c r="E1172">
        <v>1</v>
      </c>
      <c r="F1172">
        <v>0</v>
      </c>
      <c r="G1172">
        <v>0</v>
      </c>
      <c r="H1172">
        <v>0</v>
      </c>
      <c r="I1172" t="s">
        <v>77</v>
      </c>
      <c r="J1172">
        <v>554545</v>
      </c>
      <c r="K1172" t="s">
        <v>1579</v>
      </c>
      <c r="L1172">
        <v>554499</v>
      </c>
      <c r="M1172" t="s">
        <v>133</v>
      </c>
      <c r="N1172">
        <v>554499</v>
      </c>
      <c r="O1172" t="s">
        <v>133</v>
      </c>
      <c r="P1172">
        <v>554499</v>
      </c>
      <c r="Q1172" t="s">
        <v>133</v>
      </c>
      <c r="R1172" s="9">
        <v>356257.03699467907</v>
      </c>
      <c r="S1172" s="9">
        <f>SUMIFS($B:$B,$J:$J,$C1172)</f>
        <v>1522</v>
      </c>
      <c r="T1172" s="9">
        <v>82878.681319336072</v>
      </c>
      <c r="U1172" s="9">
        <v>0</v>
      </c>
      <c r="V1172" s="9">
        <f>U1172*768</f>
        <v>0</v>
      </c>
      <c r="W1172" s="9">
        <v>13</v>
      </c>
      <c r="X1172" s="9">
        <f>W1172*3072</f>
        <v>39936</v>
      </c>
      <c r="Y1172" s="9">
        <v>14</v>
      </c>
      <c r="Z1172" s="9">
        <f>Y1172*1024</f>
        <v>14336</v>
      </c>
      <c r="AA1172" s="9">
        <v>3</v>
      </c>
      <c r="AB1172" s="9">
        <f>AA1172*256</f>
        <v>768</v>
      </c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15"/>
      <c r="AR1172" s="9">
        <v>3</v>
      </c>
      <c r="AS1172" s="9">
        <f>AR1172*30500</f>
        <v>91500</v>
      </c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>
        <f t="shared" si="44"/>
        <v>585675.71831401507</v>
      </c>
      <c r="BM1172" s="9">
        <f t="shared" si="45"/>
        <v>585700</v>
      </c>
    </row>
    <row r="1173" spans="1:65" x14ac:dyDescent="0.3">
      <c r="A1173" t="s">
        <v>1580</v>
      </c>
      <c r="B1173" s="9">
        <v>156</v>
      </c>
      <c r="C1173">
        <v>541796</v>
      </c>
      <c r="D1173">
        <v>1</v>
      </c>
      <c r="E1173">
        <v>0</v>
      </c>
      <c r="F1173">
        <v>0</v>
      </c>
      <c r="G1173">
        <v>0</v>
      </c>
      <c r="H1173">
        <v>0</v>
      </c>
      <c r="I1173" t="s">
        <v>151</v>
      </c>
      <c r="J1173">
        <v>556254</v>
      </c>
      <c r="K1173" t="s">
        <v>782</v>
      </c>
      <c r="L1173">
        <v>556254</v>
      </c>
      <c r="M1173" t="s">
        <v>782</v>
      </c>
      <c r="N1173">
        <v>556254</v>
      </c>
      <c r="O1173" t="s">
        <v>782</v>
      </c>
      <c r="P1173">
        <v>556254</v>
      </c>
      <c r="Q1173" t="s">
        <v>782</v>
      </c>
      <c r="R1173" s="9">
        <v>71941.662785630979</v>
      </c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15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>
        <f t="shared" si="44"/>
        <v>71941.662785630979</v>
      </c>
      <c r="BM1173" s="9">
        <f t="shared" si="45"/>
        <v>71900</v>
      </c>
    </row>
    <row r="1174" spans="1:65" x14ac:dyDescent="0.3">
      <c r="A1174" t="s">
        <v>400</v>
      </c>
      <c r="B1174" s="9">
        <v>215</v>
      </c>
      <c r="C1174">
        <v>580228</v>
      </c>
      <c r="D1174">
        <v>1</v>
      </c>
      <c r="E1174">
        <v>0</v>
      </c>
      <c r="F1174">
        <v>0</v>
      </c>
      <c r="G1174">
        <v>0</v>
      </c>
      <c r="H1174">
        <v>0</v>
      </c>
      <c r="I1174" t="s">
        <v>96</v>
      </c>
      <c r="J1174">
        <v>581259</v>
      </c>
      <c r="K1174" t="s">
        <v>889</v>
      </c>
      <c r="L1174">
        <v>581259</v>
      </c>
      <c r="M1174" t="s">
        <v>889</v>
      </c>
      <c r="N1174">
        <v>581259</v>
      </c>
      <c r="O1174" t="s">
        <v>889</v>
      </c>
      <c r="P1174">
        <v>581259</v>
      </c>
      <c r="Q1174" t="s">
        <v>889</v>
      </c>
      <c r="R1174" s="9">
        <v>71941.662785630979</v>
      </c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15"/>
      <c r="AR1174" s="9">
        <v>1</v>
      </c>
      <c r="AS1174" s="9">
        <f>AR1174*30500</f>
        <v>30500</v>
      </c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>
        <f t="shared" si="44"/>
        <v>102441.66278563098</v>
      </c>
      <c r="BM1174" s="9">
        <f t="shared" si="45"/>
        <v>102400</v>
      </c>
    </row>
    <row r="1175" spans="1:65" x14ac:dyDescent="0.3">
      <c r="A1175" s="3" t="s">
        <v>400</v>
      </c>
      <c r="B1175" s="9">
        <v>2751</v>
      </c>
      <c r="C1175">
        <v>564044</v>
      </c>
      <c r="D1175">
        <v>1</v>
      </c>
      <c r="E1175">
        <v>1</v>
      </c>
      <c r="F1175">
        <v>1</v>
      </c>
      <c r="G1175">
        <v>0</v>
      </c>
      <c r="H1175">
        <v>0</v>
      </c>
      <c r="I1175" t="s">
        <v>104</v>
      </c>
      <c r="J1175">
        <v>564044</v>
      </c>
      <c r="K1175" t="s">
        <v>400</v>
      </c>
      <c r="L1175">
        <v>564044</v>
      </c>
      <c r="M1175" t="s">
        <v>400</v>
      </c>
      <c r="N1175">
        <v>564028</v>
      </c>
      <c r="O1175" t="s">
        <v>401</v>
      </c>
      <c r="P1175">
        <v>564028</v>
      </c>
      <c r="Q1175" t="s">
        <v>401</v>
      </c>
      <c r="R1175" s="9">
        <v>634532.83833215118</v>
      </c>
      <c r="S1175" s="9">
        <f>SUMIFS($B:$B,$J:$J,$C1175)</f>
        <v>3974</v>
      </c>
      <c r="T1175" s="9">
        <v>215895.10338972701</v>
      </c>
      <c r="U1175" s="9">
        <v>0</v>
      </c>
      <c r="V1175" s="9">
        <f>U1175*768</f>
        <v>0</v>
      </c>
      <c r="W1175" s="9">
        <v>43</v>
      </c>
      <c r="X1175" s="9">
        <f>W1175*3072</f>
        <v>132096</v>
      </c>
      <c r="Y1175" s="9">
        <v>12</v>
      </c>
      <c r="Z1175" s="9">
        <f>Y1175*1024</f>
        <v>12288</v>
      </c>
      <c r="AA1175" s="9">
        <v>9</v>
      </c>
      <c r="AB1175" s="9">
        <f>AA1175*256</f>
        <v>2304</v>
      </c>
      <c r="AC1175" s="9">
        <f>SUMIFS($B:$B,$L:$L,$C1175)</f>
        <v>3974</v>
      </c>
      <c r="AD1175" s="9">
        <v>497545.78673253383</v>
      </c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15"/>
      <c r="AR1175" s="9">
        <v>1</v>
      </c>
      <c r="AS1175" s="9">
        <f>AR1175*30500</f>
        <v>30500</v>
      </c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>
        <f t="shared" si="44"/>
        <v>1525161.728454412</v>
      </c>
      <c r="BM1175" s="9">
        <f t="shared" si="45"/>
        <v>1525200</v>
      </c>
    </row>
    <row r="1176" spans="1:65" x14ac:dyDescent="0.3">
      <c r="A1176" t="s">
        <v>1581</v>
      </c>
      <c r="B1176" s="9">
        <v>582</v>
      </c>
      <c r="C1176">
        <v>574031</v>
      </c>
      <c r="D1176">
        <v>1</v>
      </c>
      <c r="E1176">
        <v>0</v>
      </c>
      <c r="F1176">
        <v>0</v>
      </c>
      <c r="G1176">
        <v>0</v>
      </c>
      <c r="H1176">
        <v>0</v>
      </c>
      <c r="I1176" t="s">
        <v>90</v>
      </c>
      <c r="J1176">
        <v>573922</v>
      </c>
      <c r="K1176" t="s">
        <v>92</v>
      </c>
      <c r="L1176">
        <v>573922</v>
      </c>
      <c r="M1176" t="s">
        <v>92</v>
      </c>
      <c r="N1176">
        <v>573922</v>
      </c>
      <c r="O1176" t="s">
        <v>92</v>
      </c>
      <c r="P1176">
        <v>573922</v>
      </c>
      <c r="Q1176" t="s">
        <v>92</v>
      </c>
      <c r="R1176" s="9">
        <v>138502.6125617635</v>
      </c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15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>
        <f t="shared" si="44"/>
        <v>138502.6125617635</v>
      </c>
      <c r="BM1176" s="9">
        <f t="shared" si="45"/>
        <v>138500</v>
      </c>
    </row>
    <row r="1177" spans="1:65" x14ac:dyDescent="0.3">
      <c r="A1177" t="s">
        <v>1582</v>
      </c>
      <c r="B1177" s="9">
        <v>570</v>
      </c>
      <c r="C1177">
        <v>548049</v>
      </c>
      <c r="D1177">
        <v>1</v>
      </c>
      <c r="E1177">
        <v>0</v>
      </c>
      <c r="F1177">
        <v>0</v>
      </c>
      <c r="G1177">
        <v>0</v>
      </c>
      <c r="H1177">
        <v>0</v>
      </c>
      <c r="I1177" t="s">
        <v>96</v>
      </c>
      <c r="J1177">
        <v>581259</v>
      </c>
      <c r="K1177" t="s">
        <v>889</v>
      </c>
      <c r="L1177">
        <v>581259</v>
      </c>
      <c r="M1177" t="s">
        <v>889</v>
      </c>
      <c r="N1177">
        <v>581259</v>
      </c>
      <c r="O1177" t="s">
        <v>889</v>
      </c>
      <c r="P1177">
        <v>581259</v>
      </c>
      <c r="Q1177" t="s">
        <v>889</v>
      </c>
      <c r="R1177" s="9">
        <v>135684.9030536951</v>
      </c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15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>
        <f t="shared" si="44"/>
        <v>135684.9030536951</v>
      </c>
      <c r="BM1177" s="9">
        <f t="shared" si="45"/>
        <v>135700</v>
      </c>
    </row>
    <row r="1178" spans="1:65" x14ac:dyDescent="0.3">
      <c r="A1178" s="2" t="s">
        <v>1583</v>
      </c>
      <c r="B1178" s="9">
        <v>1331</v>
      </c>
      <c r="C1178">
        <v>595594</v>
      </c>
      <c r="D1178">
        <v>1</v>
      </c>
      <c r="E1178">
        <v>1</v>
      </c>
      <c r="F1178">
        <v>0</v>
      </c>
      <c r="G1178">
        <v>0</v>
      </c>
      <c r="H1178">
        <v>0</v>
      </c>
      <c r="I1178" t="s">
        <v>123</v>
      </c>
      <c r="J1178">
        <v>595594</v>
      </c>
      <c r="K1178" t="s">
        <v>1583</v>
      </c>
      <c r="L1178">
        <v>595209</v>
      </c>
      <c r="M1178" t="s">
        <v>480</v>
      </c>
      <c r="N1178">
        <v>595209</v>
      </c>
      <c r="O1178" t="s">
        <v>480</v>
      </c>
      <c r="P1178">
        <v>595209</v>
      </c>
      <c r="Q1178" t="s">
        <v>480</v>
      </c>
      <c r="R1178" s="9">
        <v>312420.59020168963</v>
      </c>
      <c r="S1178" s="9">
        <f>SUMIFS($B:$B,$J:$J,$C1178)</f>
        <v>1331</v>
      </c>
      <c r="T1178" s="9">
        <v>72495.836430363895</v>
      </c>
      <c r="U1178" s="9">
        <v>0</v>
      </c>
      <c r="V1178" s="9">
        <f>U1178*768</f>
        <v>0</v>
      </c>
      <c r="W1178" s="9">
        <v>25</v>
      </c>
      <c r="X1178" s="9">
        <f>W1178*3072</f>
        <v>76800</v>
      </c>
      <c r="Y1178" s="9">
        <v>2</v>
      </c>
      <c r="Z1178" s="9">
        <f>Y1178*1024</f>
        <v>2048</v>
      </c>
      <c r="AA1178" s="9">
        <v>2</v>
      </c>
      <c r="AB1178" s="9">
        <f>AA1178*256</f>
        <v>512</v>
      </c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15"/>
      <c r="AR1178" s="9">
        <v>1</v>
      </c>
      <c r="AS1178" s="9">
        <f>AR1178*30500</f>
        <v>30500</v>
      </c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>
        <f t="shared" si="44"/>
        <v>494776.42663205351</v>
      </c>
      <c r="BM1178" s="9">
        <f t="shared" si="45"/>
        <v>494800</v>
      </c>
    </row>
    <row r="1179" spans="1:65" x14ac:dyDescent="0.3">
      <c r="A1179" t="s">
        <v>1583</v>
      </c>
      <c r="B1179" s="9">
        <v>1152</v>
      </c>
      <c r="C1179">
        <v>568678</v>
      </c>
      <c r="D1179">
        <v>1</v>
      </c>
      <c r="E1179">
        <v>0</v>
      </c>
      <c r="F1179">
        <v>0</v>
      </c>
      <c r="G1179">
        <v>0</v>
      </c>
      <c r="H1179">
        <v>0</v>
      </c>
      <c r="I1179" t="s">
        <v>123</v>
      </c>
      <c r="J1179">
        <v>568414</v>
      </c>
      <c r="K1179" t="s">
        <v>166</v>
      </c>
      <c r="L1179">
        <v>568414</v>
      </c>
      <c r="M1179" t="s">
        <v>166</v>
      </c>
      <c r="N1179">
        <v>568414</v>
      </c>
      <c r="O1179" t="s">
        <v>166</v>
      </c>
      <c r="P1179">
        <v>568414</v>
      </c>
      <c r="Q1179" t="s">
        <v>166</v>
      </c>
      <c r="R1179" s="9">
        <v>271166.44247356837</v>
      </c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15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>
        <f t="shared" si="44"/>
        <v>271166.44247356837</v>
      </c>
      <c r="BM1179" s="9">
        <f t="shared" si="45"/>
        <v>271200</v>
      </c>
    </row>
    <row r="1180" spans="1:65" x14ac:dyDescent="0.3">
      <c r="A1180" t="s">
        <v>1584</v>
      </c>
      <c r="B1180" s="9">
        <v>387</v>
      </c>
      <c r="C1180">
        <v>590592</v>
      </c>
      <c r="D1180">
        <v>1</v>
      </c>
      <c r="E1180">
        <v>0</v>
      </c>
      <c r="F1180">
        <v>0</v>
      </c>
      <c r="G1180">
        <v>0</v>
      </c>
      <c r="H1180">
        <v>0</v>
      </c>
      <c r="I1180" t="s">
        <v>123</v>
      </c>
      <c r="J1180">
        <v>591301</v>
      </c>
      <c r="K1180" t="s">
        <v>677</v>
      </c>
      <c r="L1180">
        <v>591301</v>
      </c>
      <c r="M1180" t="s">
        <v>677</v>
      </c>
      <c r="N1180">
        <v>590266</v>
      </c>
      <c r="O1180" t="s">
        <v>163</v>
      </c>
      <c r="P1180">
        <v>590266</v>
      </c>
      <c r="Q1180" t="s">
        <v>163</v>
      </c>
      <c r="R1180" s="9">
        <v>92558.925830349268</v>
      </c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15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>
        <f t="shared" si="44"/>
        <v>92558.925830349268</v>
      </c>
      <c r="BM1180" s="9">
        <f t="shared" si="45"/>
        <v>92600</v>
      </c>
    </row>
    <row r="1181" spans="1:65" x14ac:dyDescent="0.3">
      <c r="A1181" t="s">
        <v>1585</v>
      </c>
      <c r="B1181" s="9">
        <v>1167</v>
      </c>
      <c r="C1181">
        <v>564915</v>
      </c>
      <c r="D1181">
        <v>1</v>
      </c>
      <c r="E1181">
        <v>0</v>
      </c>
      <c r="F1181">
        <v>0</v>
      </c>
      <c r="G1181">
        <v>0</v>
      </c>
      <c r="H1181">
        <v>0</v>
      </c>
      <c r="I1181" t="s">
        <v>86</v>
      </c>
      <c r="J1181">
        <v>538728</v>
      </c>
      <c r="K1181" t="s">
        <v>141</v>
      </c>
      <c r="L1181">
        <v>538728</v>
      </c>
      <c r="M1181" t="s">
        <v>141</v>
      </c>
      <c r="N1181">
        <v>538728</v>
      </c>
      <c r="O1181" t="s">
        <v>141</v>
      </c>
      <c r="P1181">
        <v>538728</v>
      </c>
      <c r="Q1181" t="s">
        <v>141</v>
      </c>
      <c r="R1181" s="9">
        <v>274630.20589935291</v>
      </c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15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>
        <f t="shared" si="44"/>
        <v>274630.20589935291</v>
      </c>
      <c r="BM1181" s="9">
        <f t="shared" si="45"/>
        <v>274600</v>
      </c>
    </row>
    <row r="1182" spans="1:65" x14ac:dyDescent="0.3">
      <c r="A1182" t="s">
        <v>1586</v>
      </c>
      <c r="B1182" s="9">
        <v>239</v>
      </c>
      <c r="C1182">
        <v>583014</v>
      </c>
      <c r="D1182">
        <v>1</v>
      </c>
      <c r="E1182">
        <v>0</v>
      </c>
      <c r="F1182">
        <v>0</v>
      </c>
      <c r="G1182">
        <v>0</v>
      </c>
      <c r="H1182">
        <v>0</v>
      </c>
      <c r="I1182" t="s">
        <v>81</v>
      </c>
      <c r="J1182">
        <v>584002</v>
      </c>
      <c r="K1182" t="s">
        <v>278</v>
      </c>
      <c r="L1182">
        <v>584002</v>
      </c>
      <c r="M1182" t="s">
        <v>278</v>
      </c>
      <c r="N1182">
        <v>584002</v>
      </c>
      <c r="O1182" t="s">
        <v>278</v>
      </c>
      <c r="P1182">
        <v>584002</v>
      </c>
      <c r="Q1182" t="s">
        <v>278</v>
      </c>
      <c r="R1182" s="9">
        <v>71941.662785630979</v>
      </c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15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>
        <f t="shared" si="44"/>
        <v>71941.662785630979</v>
      </c>
      <c r="BM1182" s="9">
        <f t="shared" si="45"/>
        <v>71900</v>
      </c>
    </row>
    <row r="1183" spans="1:65" x14ac:dyDescent="0.3">
      <c r="A1183" t="s">
        <v>1587</v>
      </c>
      <c r="B1183" s="9">
        <v>924</v>
      </c>
      <c r="C1183">
        <v>550213</v>
      </c>
      <c r="D1183">
        <v>1</v>
      </c>
      <c r="E1183">
        <v>0</v>
      </c>
      <c r="F1183">
        <v>0</v>
      </c>
      <c r="G1183">
        <v>0</v>
      </c>
      <c r="H1183">
        <v>0</v>
      </c>
      <c r="I1183" t="s">
        <v>81</v>
      </c>
      <c r="J1183">
        <v>593583</v>
      </c>
      <c r="K1183" t="s">
        <v>629</v>
      </c>
      <c r="L1183">
        <v>593583</v>
      </c>
      <c r="M1183" t="s">
        <v>629</v>
      </c>
      <c r="N1183">
        <v>593583</v>
      </c>
      <c r="O1183" t="s">
        <v>629</v>
      </c>
      <c r="P1183">
        <v>593583</v>
      </c>
      <c r="Q1183" t="s">
        <v>629</v>
      </c>
      <c r="R1183" s="9">
        <v>218355.81015018141</v>
      </c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15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>
        <f t="shared" si="44"/>
        <v>218355.81015018141</v>
      </c>
      <c r="BM1183" s="9">
        <f t="shared" si="45"/>
        <v>218400</v>
      </c>
    </row>
    <row r="1184" spans="1:65" x14ac:dyDescent="0.3">
      <c r="A1184" t="s">
        <v>1588</v>
      </c>
      <c r="B1184" s="9">
        <v>213</v>
      </c>
      <c r="C1184">
        <v>598593</v>
      </c>
      <c r="D1184">
        <v>1</v>
      </c>
      <c r="E1184">
        <v>0</v>
      </c>
      <c r="F1184">
        <v>0</v>
      </c>
      <c r="G1184">
        <v>0</v>
      </c>
      <c r="H1184">
        <v>0</v>
      </c>
      <c r="I1184" t="s">
        <v>83</v>
      </c>
      <c r="J1184">
        <v>544256</v>
      </c>
      <c r="K1184" t="s">
        <v>85</v>
      </c>
      <c r="L1184">
        <v>544256</v>
      </c>
      <c r="M1184" t="s">
        <v>85</v>
      </c>
      <c r="N1184">
        <v>544256</v>
      </c>
      <c r="O1184" t="s">
        <v>85</v>
      </c>
      <c r="P1184">
        <v>544256</v>
      </c>
      <c r="Q1184" t="s">
        <v>85</v>
      </c>
      <c r="R1184" s="9">
        <v>71941.662785630979</v>
      </c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15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>
        <f t="shared" si="44"/>
        <v>71941.662785630979</v>
      </c>
      <c r="BM1184" s="9">
        <f t="shared" si="45"/>
        <v>71900</v>
      </c>
    </row>
    <row r="1185" spans="1:65" x14ac:dyDescent="0.3">
      <c r="A1185" t="s">
        <v>1588</v>
      </c>
      <c r="B1185" s="9">
        <v>321</v>
      </c>
      <c r="C1185">
        <v>549398</v>
      </c>
      <c r="D1185">
        <v>1</v>
      </c>
      <c r="E1185">
        <v>0</v>
      </c>
      <c r="F1185">
        <v>0</v>
      </c>
      <c r="G1185">
        <v>0</v>
      </c>
      <c r="H1185">
        <v>0</v>
      </c>
      <c r="I1185" t="s">
        <v>83</v>
      </c>
      <c r="J1185">
        <v>549240</v>
      </c>
      <c r="K1185" t="s">
        <v>102</v>
      </c>
      <c r="L1185">
        <v>549240</v>
      </c>
      <c r="M1185" t="s">
        <v>102</v>
      </c>
      <c r="N1185">
        <v>549240</v>
      </c>
      <c r="O1185" t="s">
        <v>102</v>
      </c>
      <c r="P1185">
        <v>549240</v>
      </c>
      <c r="Q1185" t="s">
        <v>102</v>
      </c>
      <c r="R1185" s="9">
        <v>76925.807969008398</v>
      </c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15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>
        <f t="shared" si="44"/>
        <v>76925.807969008398</v>
      </c>
      <c r="BM1185" s="9">
        <f t="shared" si="45"/>
        <v>76900</v>
      </c>
    </row>
    <row r="1186" spans="1:65" x14ac:dyDescent="0.3">
      <c r="A1186" t="s">
        <v>1589</v>
      </c>
      <c r="B1186" s="9">
        <v>90</v>
      </c>
      <c r="C1186">
        <v>546305</v>
      </c>
      <c r="D1186">
        <v>1</v>
      </c>
      <c r="E1186">
        <v>0</v>
      </c>
      <c r="F1186">
        <v>0</v>
      </c>
      <c r="G1186">
        <v>0</v>
      </c>
      <c r="H1186">
        <v>0</v>
      </c>
      <c r="I1186" t="s">
        <v>83</v>
      </c>
      <c r="J1186">
        <v>547263</v>
      </c>
      <c r="K1186" t="s">
        <v>1590</v>
      </c>
      <c r="L1186">
        <v>547263</v>
      </c>
      <c r="M1186" t="s">
        <v>1590</v>
      </c>
      <c r="N1186">
        <v>546127</v>
      </c>
      <c r="O1186" t="s">
        <v>182</v>
      </c>
      <c r="P1186">
        <v>546127</v>
      </c>
      <c r="Q1186" t="s">
        <v>182</v>
      </c>
      <c r="R1186" s="9">
        <v>71941.662785630979</v>
      </c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15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>
        <f t="shared" si="44"/>
        <v>71941.662785630979</v>
      </c>
      <c r="BM1186" s="9">
        <f t="shared" si="45"/>
        <v>71900</v>
      </c>
    </row>
    <row r="1187" spans="1:65" x14ac:dyDescent="0.3">
      <c r="A1187" t="s">
        <v>1591</v>
      </c>
      <c r="B1187" s="9">
        <v>425</v>
      </c>
      <c r="C1187">
        <v>574040</v>
      </c>
      <c r="D1187">
        <v>1</v>
      </c>
      <c r="E1187">
        <v>0</v>
      </c>
      <c r="F1187">
        <v>0</v>
      </c>
      <c r="G1187">
        <v>0</v>
      </c>
      <c r="H1187">
        <v>0</v>
      </c>
      <c r="I1187" t="s">
        <v>90</v>
      </c>
      <c r="J1187">
        <v>574121</v>
      </c>
      <c r="K1187" t="s">
        <v>1277</v>
      </c>
      <c r="L1187">
        <v>574121</v>
      </c>
      <c r="M1187" t="s">
        <v>1277</v>
      </c>
      <c r="N1187">
        <v>574121</v>
      </c>
      <c r="O1187" t="s">
        <v>1277</v>
      </c>
      <c r="P1187">
        <v>574121</v>
      </c>
      <c r="Q1187" t="s">
        <v>1277</v>
      </c>
      <c r="R1187" s="9">
        <v>101539.5321889257</v>
      </c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15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>
        <f t="shared" si="44"/>
        <v>101539.5321889257</v>
      </c>
      <c r="BM1187" s="9">
        <f t="shared" si="45"/>
        <v>101500</v>
      </c>
    </row>
    <row r="1188" spans="1:65" x14ac:dyDescent="0.3">
      <c r="A1188" t="s">
        <v>1591</v>
      </c>
      <c r="B1188" s="9">
        <v>56</v>
      </c>
      <c r="C1188">
        <v>548596</v>
      </c>
      <c r="D1188">
        <v>1</v>
      </c>
      <c r="E1188">
        <v>0</v>
      </c>
      <c r="F1188">
        <v>0</v>
      </c>
      <c r="G1188">
        <v>0</v>
      </c>
      <c r="H1188">
        <v>0</v>
      </c>
      <c r="I1188" t="s">
        <v>123</v>
      </c>
      <c r="J1188">
        <v>568759</v>
      </c>
      <c r="K1188" t="s">
        <v>343</v>
      </c>
      <c r="L1188">
        <v>568759</v>
      </c>
      <c r="M1188" t="s">
        <v>343</v>
      </c>
      <c r="N1188">
        <v>568759</v>
      </c>
      <c r="O1188" t="s">
        <v>343</v>
      </c>
      <c r="P1188">
        <v>568759</v>
      </c>
      <c r="Q1188" t="s">
        <v>343</v>
      </c>
      <c r="R1188" s="9">
        <v>71941.662785630979</v>
      </c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15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>
        <f t="shared" si="44"/>
        <v>71941.662785630979</v>
      </c>
      <c r="BM1188" s="9">
        <f t="shared" si="45"/>
        <v>71900</v>
      </c>
    </row>
    <row r="1189" spans="1:65" x14ac:dyDescent="0.3">
      <c r="A1189" t="s">
        <v>1591</v>
      </c>
      <c r="B1189" s="9">
        <v>283</v>
      </c>
      <c r="C1189">
        <v>544353</v>
      </c>
      <c r="D1189">
        <v>1</v>
      </c>
      <c r="E1189">
        <v>0</v>
      </c>
      <c r="F1189">
        <v>0</v>
      </c>
      <c r="G1189">
        <v>0</v>
      </c>
      <c r="H1189">
        <v>0</v>
      </c>
      <c r="I1189" t="s">
        <v>104</v>
      </c>
      <c r="J1189">
        <v>564028</v>
      </c>
      <c r="K1189" t="s">
        <v>401</v>
      </c>
      <c r="L1189">
        <v>564028</v>
      </c>
      <c r="M1189" t="s">
        <v>401</v>
      </c>
      <c r="N1189">
        <v>564028</v>
      </c>
      <c r="O1189" t="s">
        <v>401</v>
      </c>
      <c r="P1189">
        <v>564028</v>
      </c>
      <c r="Q1189" t="s">
        <v>401</v>
      </c>
      <c r="R1189" s="9">
        <v>71941.662785630979</v>
      </c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15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>
        <f t="shared" si="44"/>
        <v>71941.662785630979</v>
      </c>
      <c r="BM1189" s="9">
        <f t="shared" si="45"/>
        <v>71900</v>
      </c>
    </row>
    <row r="1190" spans="1:65" x14ac:dyDescent="0.3">
      <c r="A1190" t="s">
        <v>1592</v>
      </c>
      <c r="B1190" s="9">
        <v>359</v>
      </c>
      <c r="C1190">
        <v>568562</v>
      </c>
      <c r="D1190">
        <v>1</v>
      </c>
      <c r="E1190">
        <v>0</v>
      </c>
      <c r="F1190">
        <v>0</v>
      </c>
      <c r="G1190">
        <v>0</v>
      </c>
      <c r="H1190">
        <v>0</v>
      </c>
      <c r="I1190" t="s">
        <v>94</v>
      </c>
      <c r="J1190">
        <v>599701</v>
      </c>
      <c r="K1190" t="s">
        <v>1525</v>
      </c>
      <c r="L1190">
        <v>599701</v>
      </c>
      <c r="M1190" t="s">
        <v>1525</v>
      </c>
      <c r="N1190">
        <v>599701</v>
      </c>
      <c r="O1190" t="s">
        <v>1525</v>
      </c>
      <c r="P1190">
        <v>599701</v>
      </c>
      <c r="Q1190" t="s">
        <v>1525</v>
      </c>
      <c r="R1190" s="9">
        <v>85932.325843056708</v>
      </c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15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>
        <f t="shared" si="44"/>
        <v>85932.325843056708</v>
      </c>
      <c r="BM1190" s="9">
        <f t="shared" si="45"/>
        <v>85900</v>
      </c>
    </row>
    <row r="1191" spans="1:65" x14ac:dyDescent="0.3">
      <c r="A1191" t="s">
        <v>1593</v>
      </c>
      <c r="B1191" s="9">
        <v>743</v>
      </c>
      <c r="C1191">
        <v>529702</v>
      </c>
      <c r="D1191">
        <v>1</v>
      </c>
      <c r="E1191">
        <v>0</v>
      </c>
      <c r="F1191">
        <v>0</v>
      </c>
      <c r="G1191">
        <v>0</v>
      </c>
      <c r="H1191">
        <v>0</v>
      </c>
      <c r="I1191" t="s">
        <v>86</v>
      </c>
      <c r="J1191">
        <v>530905</v>
      </c>
      <c r="K1191" t="s">
        <v>1073</v>
      </c>
      <c r="L1191">
        <v>530905</v>
      </c>
      <c r="M1191" t="s">
        <v>1073</v>
      </c>
      <c r="N1191">
        <v>530905</v>
      </c>
      <c r="O1191" t="s">
        <v>1073</v>
      </c>
      <c r="P1191">
        <v>530905</v>
      </c>
      <c r="Q1191" t="s">
        <v>1073</v>
      </c>
      <c r="R1191" s="9">
        <v>176198.20670635661</v>
      </c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15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>
        <f t="shared" si="44"/>
        <v>176198.20670635661</v>
      </c>
      <c r="BM1191" s="9">
        <f t="shared" si="45"/>
        <v>176200</v>
      </c>
    </row>
    <row r="1192" spans="1:65" x14ac:dyDescent="0.3">
      <c r="A1192" t="s">
        <v>1594</v>
      </c>
      <c r="B1192" s="9">
        <v>477</v>
      </c>
      <c r="C1192">
        <v>574058</v>
      </c>
      <c r="D1192">
        <v>1</v>
      </c>
      <c r="E1192">
        <v>0</v>
      </c>
      <c r="F1192">
        <v>0</v>
      </c>
      <c r="G1192">
        <v>0</v>
      </c>
      <c r="H1192">
        <v>0</v>
      </c>
      <c r="I1192" t="s">
        <v>90</v>
      </c>
      <c r="J1192">
        <v>573922</v>
      </c>
      <c r="K1192" t="s">
        <v>92</v>
      </c>
      <c r="L1192">
        <v>573922</v>
      </c>
      <c r="M1192" t="s">
        <v>92</v>
      </c>
      <c r="N1192">
        <v>573922</v>
      </c>
      <c r="O1192" t="s">
        <v>92</v>
      </c>
      <c r="P1192">
        <v>573922</v>
      </c>
      <c r="Q1192" t="s">
        <v>92</v>
      </c>
      <c r="R1192" s="9">
        <v>113806.3677204135</v>
      </c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15"/>
      <c r="AR1192" s="9">
        <v>1</v>
      </c>
      <c r="AS1192" s="9">
        <f>AR1192*30500</f>
        <v>30500</v>
      </c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>
        <f t="shared" si="44"/>
        <v>144306.36772041349</v>
      </c>
      <c r="BM1192" s="9">
        <f t="shared" si="45"/>
        <v>144300</v>
      </c>
    </row>
    <row r="1193" spans="1:65" x14ac:dyDescent="0.3">
      <c r="A1193" t="s">
        <v>1595</v>
      </c>
      <c r="B1193" s="9">
        <v>188</v>
      </c>
      <c r="C1193">
        <v>568571</v>
      </c>
      <c r="D1193">
        <v>1</v>
      </c>
      <c r="E1193">
        <v>0</v>
      </c>
      <c r="F1193">
        <v>0</v>
      </c>
      <c r="G1193">
        <v>0</v>
      </c>
      <c r="H1193">
        <v>0</v>
      </c>
      <c r="I1193" t="s">
        <v>94</v>
      </c>
      <c r="J1193">
        <v>599701</v>
      </c>
      <c r="K1193" t="s">
        <v>1525</v>
      </c>
      <c r="L1193">
        <v>599701</v>
      </c>
      <c r="M1193" t="s">
        <v>1525</v>
      </c>
      <c r="N1193">
        <v>599701</v>
      </c>
      <c r="O1193" t="s">
        <v>1525</v>
      </c>
      <c r="P1193">
        <v>599701</v>
      </c>
      <c r="Q1193" t="s">
        <v>1525</v>
      </c>
      <c r="R1193" s="9">
        <v>71941.662785630979</v>
      </c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15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>
        <f t="shared" si="44"/>
        <v>71941.662785630979</v>
      </c>
      <c r="BM1193" s="9">
        <f t="shared" si="45"/>
        <v>71900</v>
      </c>
    </row>
    <row r="1194" spans="1:65" x14ac:dyDescent="0.3">
      <c r="A1194" t="s">
        <v>1596</v>
      </c>
      <c r="B1194" s="9">
        <v>232</v>
      </c>
      <c r="C1194">
        <v>595608</v>
      </c>
      <c r="D1194">
        <v>1</v>
      </c>
      <c r="E1194">
        <v>0</v>
      </c>
      <c r="F1194">
        <v>0</v>
      </c>
      <c r="G1194">
        <v>0</v>
      </c>
      <c r="H1194">
        <v>0</v>
      </c>
      <c r="I1194" t="s">
        <v>123</v>
      </c>
      <c r="J1194">
        <v>595926</v>
      </c>
      <c r="K1194" t="s">
        <v>1228</v>
      </c>
      <c r="L1194">
        <v>596973</v>
      </c>
      <c r="M1194" t="s">
        <v>753</v>
      </c>
      <c r="N1194">
        <v>596973</v>
      </c>
      <c r="O1194" t="s">
        <v>753</v>
      </c>
      <c r="P1194">
        <v>597007</v>
      </c>
      <c r="Q1194" t="s">
        <v>172</v>
      </c>
      <c r="R1194" s="9">
        <v>71941.662785630979</v>
      </c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15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>
        <f t="shared" si="44"/>
        <v>71941.662785630979</v>
      </c>
      <c r="BM1194" s="9">
        <f t="shared" si="45"/>
        <v>71900</v>
      </c>
    </row>
    <row r="1195" spans="1:65" x14ac:dyDescent="0.3">
      <c r="A1195" t="s">
        <v>1596</v>
      </c>
      <c r="B1195" s="9">
        <v>487</v>
      </c>
      <c r="C1195">
        <v>562483</v>
      </c>
      <c r="D1195">
        <v>1</v>
      </c>
      <c r="E1195">
        <v>0</v>
      </c>
      <c r="F1195">
        <v>0</v>
      </c>
      <c r="G1195">
        <v>0</v>
      </c>
      <c r="H1195">
        <v>0</v>
      </c>
      <c r="I1195" t="s">
        <v>131</v>
      </c>
      <c r="J1195">
        <v>562351</v>
      </c>
      <c r="K1195" t="s">
        <v>304</v>
      </c>
      <c r="L1195">
        <v>562351</v>
      </c>
      <c r="M1195" t="s">
        <v>304</v>
      </c>
      <c r="N1195">
        <v>562351</v>
      </c>
      <c r="O1195" t="s">
        <v>304</v>
      </c>
      <c r="P1195">
        <v>562335</v>
      </c>
      <c r="Q1195" t="s">
        <v>132</v>
      </c>
      <c r="R1195" s="9">
        <v>116162.5217425017</v>
      </c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15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>
        <f t="shared" si="44"/>
        <v>116162.5217425017</v>
      </c>
      <c r="BM1195" s="9">
        <f t="shared" si="45"/>
        <v>116200</v>
      </c>
    </row>
    <row r="1196" spans="1:65" x14ac:dyDescent="0.3">
      <c r="A1196" s="2" t="s">
        <v>1597</v>
      </c>
      <c r="B1196" s="9">
        <v>1929</v>
      </c>
      <c r="C1196">
        <v>558869</v>
      </c>
      <c r="D1196">
        <v>1</v>
      </c>
      <c r="E1196">
        <v>1</v>
      </c>
      <c r="F1196">
        <v>0</v>
      </c>
      <c r="G1196">
        <v>0</v>
      </c>
      <c r="H1196">
        <v>0</v>
      </c>
      <c r="I1196" t="s">
        <v>151</v>
      </c>
      <c r="J1196">
        <v>558869</v>
      </c>
      <c r="K1196" t="s">
        <v>1597</v>
      </c>
      <c r="L1196">
        <v>559300</v>
      </c>
      <c r="M1196" t="s">
        <v>223</v>
      </c>
      <c r="N1196">
        <v>559300</v>
      </c>
      <c r="O1196" t="s">
        <v>223</v>
      </c>
      <c r="P1196">
        <v>559300</v>
      </c>
      <c r="Q1196" t="s">
        <v>223</v>
      </c>
      <c r="R1196" s="9">
        <v>449094.84914740408</v>
      </c>
      <c r="S1196" s="9">
        <f>SUMIFS($B:$B,$J:$J,$C1196)</f>
        <v>2752</v>
      </c>
      <c r="T1196" s="9">
        <v>149661.2092972121</v>
      </c>
      <c r="U1196" s="9">
        <v>0</v>
      </c>
      <c r="V1196" s="9">
        <f>U1196*768</f>
        <v>0</v>
      </c>
      <c r="W1196" s="9">
        <v>3</v>
      </c>
      <c r="X1196" s="9">
        <f>W1196*3072</f>
        <v>9216</v>
      </c>
      <c r="Y1196" s="9">
        <v>9</v>
      </c>
      <c r="Z1196" s="9">
        <f>Y1196*1024</f>
        <v>9216</v>
      </c>
      <c r="AA1196" s="9">
        <v>3</v>
      </c>
      <c r="AB1196" s="9">
        <f>AA1196*256</f>
        <v>768</v>
      </c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15"/>
      <c r="AR1196" s="9">
        <v>2</v>
      </c>
      <c r="AS1196" s="9">
        <f>AR1196*30500</f>
        <v>61000</v>
      </c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>
        <f t="shared" si="44"/>
        <v>678956.05844461615</v>
      </c>
      <c r="BM1196" s="9">
        <f t="shared" si="45"/>
        <v>679000</v>
      </c>
    </row>
    <row r="1197" spans="1:65" x14ac:dyDescent="0.3">
      <c r="A1197" t="s">
        <v>1598</v>
      </c>
      <c r="B1197" s="9">
        <v>336</v>
      </c>
      <c r="C1197">
        <v>597325</v>
      </c>
      <c r="D1197">
        <v>1</v>
      </c>
      <c r="E1197">
        <v>0</v>
      </c>
      <c r="F1197">
        <v>0</v>
      </c>
      <c r="G1197">
        <v>0</v>
      </c>
      <c r="H1197">
        <v>0</v>
      </c>
      <c r="I1197" t="s">
        <v>94</v>
      </c>
      <c r="J1197">
        <v>597635</v>
      </c>
      <c r="K1197" t="s">
        <v>1599</v>
      </c>
      <c r="L1197">
        <v>597635</v>
      </c>
      <c r="M1197" t="s">
        <v>1599</v>
      </c>
      <c r="N1197">
        <v>597635</v>
      </c>
      <c r="O1197" t="s">
        <v>1599</v>
      </c>
      <c r="P1197">
        <v>597520</v>
      </c>
      <c r="Q1197" t="s">
        <v>521</v>
      </c>
      <c r="R1197" s="9">
        <v>80482.885651683697</v>
      </c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15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>
        <f t="shared" si="44"/>
        <v>80482.885651683697</v>
      </c>
      <c r="BM1197" s="9">
        <f t="shared" si="45"/>
        <v>80500</v>
      </c>
    </row>
    <row r="1198" spans="1:65" x14ac:dyDescent="0.3">
      <c r="A1198" s="4" t="s">
        <v>1600</v>
      </c>
      <c r="B1198" s="9">
        <v>4964</v>
      </c>
      <c r="C1198">
        <v>571385</v>
      </c>
      <c r="D1198">
        <v>1</v>
      </c>
      <c r="E1198">
        <v>1</v>
      </c>
      <c r="F1198">
        <v>1</v>
      </c>
      <c r="G1198">
        <v>1</v>
      </c>
      <c r="H1198">
        <v>0</v>
      </c>
      <c r="I1198" t="s">
        <v>96</v>
      </c>
      <c r="J1198">
        <v>571385</v>
      </c>
      <c r="K1198" t="s">
        <v>1600</v>
      </c>
      <c r="L1198">
        <v>571385</v>
      </c>
      <c r="M1198" t="s">
        <v>1600</v>
      </c>
      <c r="N1198">
        <v>571385</v>
      </c>
      <c r="O1198" t="s">
        <v>1600</v>
      </c>
      <c r="P1198">
        <v>571164</v>
      </c>
      <c r="Q1198" t="s">
        <v>334</v>
      </c>
      <c r="R1198" s="9">
        <v>1123010.0261314639</v>
      </c>
      <c r="S1198" s="9">
        <f>SUMIFS($B:$B,$J:$J,$C1198)</f>
        <v>10687</v>
      </c>
      <c r="T1198" s="9">
        <v>578328.91737846623</v>
      </c>
      <c r="U1198" s="9">
        <v>1</v>
      </c>
      <c r="V1198" s="9">
        <f>U1198*768</f>
        <v>768</v>
      </c>
      <c r="W1198" s="9">
        <v>68</v>
      </c>
      <c r="X1198" s="9">
        <f>W1198*3072</f>
        <v>208896</v>
      </c>
      <c r="Y1198" s="9">
        <v>77</v>
      </c>
      <c r="Z1198" s="9">
        <f>Y1198*1024</f>
        <v>78848</v>
      </c>
      <c r="AA1198" s="9">
        <v>24</v>
      </c>
      <c r="AB1198" s="9">
        <f>AA1198*256</f>
        <v>6144</v>
      </c>
      <c r="AC1198" s="9">
        <f>SUMIFS($B:$B,$L:$L,$C1198)</f>
        <v>10687</v>
      </c>
      <c r="AD1198" s="9">
        <v>1324435.2292759451</v>
      </c>
      <c r="AE1198" s="9"/>
      <c r="AF1198" s="9"/>
      <c r="AG1198" s="9">
        <f>SUMIFS($B:$B,$N:$N,$C1198)</f>
        <v>10687</v>
      </c>
      <c r="AH1198" s="9">
        <v>1200908.3982895019</v>
      </c>
      <c r="AI1198" s="9"/>
      <c r="AJ1198" s="9"/>
      <c r="AK1198" s="9"/>
      <c r="AL1198" s="9"/>
      <c r="AM1198" s="9"/>
      <c r="AN1198" s="9"/>
      <c r="AO1198" s="9"/>
      <c r="AP1198" s="9"/>
      <c r="AQ1198" s="15"/>
      <c r="AR1198" s="9">
        <v>23</v>
      </c>
      <c r="AS1198" s="9">
        <f>AR1198*30500</f>
        <v>701500</v>
      </c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>
        <f t="shared" si="44"/>
        <v>5222838.5710753771</v>
      </c>
      <c r="BM1198" s="9">
        <f t="shared" si="45"/>
        <v>5222800</v>
      </c>
    </row>
    <row r="1199" spans="1:65" x14ac:dyDescent="0.3">
      <c r="A1199" t="s">
        <v>1601</v>
      </c>
      <c r="B1199" s="9">
        <v>1449</v>
      </c>
      <c r="C1199">
        <v>594032</v>
      </c>
      <c r="D1199">
        <v>1</v>
      </c>
      <c r="E1199">
        <v>0</v>
      </c>
      <c r="F1199">
        <v>0</v>
      </c>
      <c r="G1199">
        <v>0</v>
      </c>
      <c r="H1199">
        <v>0</v>
      </c>
      <c r="I1199" t="s">
        <v>81</v>
      </c>
      <c r="J1199">
        <v>594156</v>
      </c>
      <c r="K1199" t="s">
        <v>575</v>
      </c>
      <c r="L1199">
        <v>594156</v>
      </c>
      <c r="M1199" t="s">
        <v>575</v>
      </c>
      <c r="N1199">
        <v>594156</v>
      </c>
      <c r="O1199" t="s">
        <v>575</v>
      </c>
      <c r="P1199">
        <v>593711</v>
      </c>
      <c r="Q1199" t="s">
        <v>185</v>
      </c>
      <c r="R1199" s="9">
        <v>339524.24937713012</v>
      </c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15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>
        <f t="shared" si="44"/>
        <v>339524.24937713012</v>
      </c>
      <c r="BM1199" s="9">
        <f t="shared" si="45"/>
        <v>339500</v>
      </c>
    </row>
    <row r="1200" spans="1:65" x14ac:dyDescent="0.3">
      <c r="A1200" t="s">
        <v>1602</v>
      </c>
      <c r="B1200" s="9">
        <v>1038</v>
      </c>
      <c r="C1200">
        <v>569666</v>
      </c>
      <c r="D1200">
        <v>1</v>
      </c>
      <c r="E1200">
        <v>0</v>
      </c>
      <c r="F1200">
        <v>0</v>
      </c>
      <c r="G1200">
        <v>0</v>
      </c>
      <c r="H1200">
        <v>0</v>
      </c>
      <c r="I1200" t="s">
        <v>94</v>
      </c>
      <c r="J1200">
        <v>599191</v>
      </c>
      <c r="K1200" t="s">
        <v>193</v>
      </c>
      <c r="L1200">
        <v>599352</v>
      </c>
      <c r="M1200" t="s">
        <v>1524</v>
      </c>
      <c r="N1200">
        <v>599191</v>
      </c>
      <c r="O1200" t="s">
        <v>193</v>
      </c>
      <c r="P1200">
        <v>599191</v>
      </c>
      <c r="Q1200" t="s">
        <v>193</v>
      </c>
      <c r="R1200" s="9">
        <v>244799.83265910271</v>
      </c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15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>
        <f t="shared" si="44"/>
        <v>244799.83265910271</v>
      </c>
      <c r="BM1200" s="9">
        <f t="shared" si="45"/>
        <v>244800</v>
      </c>
    </row>
    <row r="1201" spans="1:65" x14ac:dyDescent="0.3">
      <c r="A1201" t="s">
        <v>1603</v>
      </c>
      <c r="B1201" s="9">
        <v>174</v>
      </c>
      <c r="C1201">
        <v>587125</v>
      </c>
      <c r="D1201">
        <v>1</v>
      </c>
      <c r="E1201">
        <v>0</v>
      </c>
      <c r="F1201">
        <v>0</v>
      </c>
      <c r="G1201">
        <v>0</v>
      </c>
      <c r="H1201">
        <v>0</v>
      </c>
      <c r="I1201" t="s">
        <v>123</v>
      </c>
      <c r="J1201">
        <v>587931</v>
      </c>
      <c r="K1201" t="s">
        <v>726</v>
      </c>
      <c r="L1201">
        <v>588032</v>
      </c>
      <c r="M1201" t="s">
        <v>209</v>
      </c>
      <c r="N1201">
        <v>586846</v>
      </c>
      <c r="O1201" t="s">
        <v>129</v>
      </c>
      <c r="P1201">
        <v>586846</v>
      </c>
      <c r="Q1201" t="s">
        <v>129</v>
      </c>
      <c r="R1201" s="9">
        <v>71941.662785630979</v>
      </c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15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>
        <f t="shared" si="44"/>
        <v>71941.662785630979</v>
      </c>
      <c r="BM1201" s="9">
        <f t="shared" si="45"/>
        <v>71900</v>
      </c>
    </row>
    <row r="1202" spans="1:65" x14ac:dyDescent="0.3">
      <c r="A1202" t="s">
        <v>1604</v>
      </c>
      <c r="B1202" s="9">
        <v>135</v>
      </c>
      <c r="C1202">
        <v>560481</v>
      </c>
      <c r="D1202">
        <v>1</v>
      </c>
      <c r="E1202">
        <v>0</v>
      </c>
      <c r="F1202">
        <v>0</v>
      </c>
      <c r="G1202">
        <v>0</v>
      </c>
      <c r="H1202">
        <v>0</v>
      </c>
      <c r="I1202" t="s">
        <v>83</v>
      </c>
      <c r="J1202">
        <v>552704</v>
      </c>
      <c r="K1202" t="s">
        <v>279</v>
      </c>
      <c r="L1202">
        <v>552704</v>
      </c>
      <c r="M1202" t="s">
        <v>279</v>
      </c>
      <c r="N1202">
        <v>552704</v>
      </c>
      <c r="O1202" t="s">
        <v>279</v>
      </c>
      <c r="P1202">
        <v>552046</v>
      </c>
      <c r="Q1202" t="s">
        <v>174</v>
      </c>
      <c r="R1202" s="9">
        <v>71941.662785630979</v>
      </c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15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>
        <f t="shared" si="44"/>
        <v>71941.662785630979</v>
      </c>
      <c r="BM1202" s="9">
        <f t="shared" si="45"/>
        <v>71900</v>
      </c>
    </row>
    <row r="1203" spans="1:65" x14ac:dyDescent="0.3">
      <c r="A1203" t="s">
        <v>1605</v>
      </c>
      <c r="B1203" s="9">
        <v>1242</v>
      </c>
      <c r="C1203">
        <v>531171</v>
      </c>
      <c r="D1203">
        <v>1</v>
      </c>
      <c r="E1203">
        <v>0</v>
      </c>
      <c r="F1203">
        <v>0</v>
      </c>
      <c r="G1203">
        <v>0</v>
      </c>
      <c r="H1203">
        <v>0</v>
      </c>
      <c r="I1203" t="s">
        <v>86</v>
      </c>
      <c r="J1203">
        <v>531316</v>
      </c>
      <c r="K1203" t="s">
        <v>1606</v>
      </c>
      <c r="L1203">
        <v>531057</v>
      </c>
      <c r="M1203" t="s">
        <v>220</v>
      </c>
      <c r="N1203">
        <v>531057</v>
      </c>
      <c r="O1203" t="s">
        <v>220</v>
      </c>
      <c r="P1203">
        <v>531057</v>
      </c>
      <c r="Q1203" t="s">
        <v>220</v>
      </c>
      <c r="R1203" s="9">
        <v>291930.36026565242</v>
      </c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15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>
        <f t="shared" si="44"/>
        <v>291930.36026565242</v>
      </c>
      <c r="BM1203" s="9">
        <f t="shared" si="45"/>
        <v>291900</v>
      </c>
    </row>
    <row r="1204" spans="1:65" x14ac:dyDescent="0.3">
      <c r="A1204" t="s">
        <v>1607</v>
      </c>
      <c r="B1204" s="9">
        <v>260</v>
      </c>
      <c r="C1204">
        <v>552330</v>
      </c>
      <c r="D1204">
        <v>1</v>
      </c>
      <c r="E1204">
        <v>0</v>
      </c>
      <c r="F1204">
        <v>0</v>
      </c>
      <c r="G1204">
        <v>0</v>
      </c>
      <c r="H1204">
        <v>0</v>
      </c>
      <c r="I1204" t="s">
        <v>111</v>
      </c>
      <c r="J1204">
        <v>505188</v>
      </c>
      <c r="K1204" t="s">
        <v>140</v>
      </c>
      <c r="L1204">
        <v>505188</v>
      </c>
      <c r="M1204" t="s">
        <v>140</v>
      </c>
      <c r="N1204">
        <v>505188</v>
      </c>
      <c r="O1204" t="s">
        <v>140</v>
      </c>
      <c r="P1204">
        <v>505188</v>
      </c>
      <c r="Q1204" t="s">
        <v>140</v>
      </c>
      <c r="R1204" s="9">
        <v>71941.662785630979</v>
      </c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15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>
        <f t="shared" si="44"/>
        <v>71941.662785630979</v>
      </c>
      <c r="BM1204" s="9">
        <f t="shared" si="45"/>
        <v>71900</v>
      </c>
    </row>
    <row r="1205" spans="1:65" x14ac:dyDescent="0.3">
      <c r="A1205" t="s">
        <v>1608</v>
      </c>
      <c r="B1205" s="9">
        <v>427</v>
      </c>
      <c r="C1205">
        <v>552321</v>
      </c>
      <c r="D1205">
        <v>1</v>
      </c>
      <c r="E1205">
        <v>0</v>
      </c>
      <c r="F1205">
        <v>0</v>
      </c>
      <c r="G1205">
        <v>0</v>
      </c>
      <c r="H1205">
        <v>0</v>
      </c>
      <c r="I1205" t="s">
        <v>83</v>
      </c>
      <c r="J1205">
        <v>553131</v>
      </c>
      <c r="K1205" t="s">
        <v>571</v>
      </c>
      <c r="L1205">
        <v>553131</v>
      </c>
      <c r="M1205" t="s">
        <v>571</v>
      </c>
      <c r="N1205">
        <v>553131</v>
      </c>
      <c r="O1205" t="s">
        <v>571</v>
      </c>
      <c r="P1205">
        <v>553131</v>
      </c>
      <c r="Q1205" t="s">
        <v>571</v>
      </c>
      <c r="R1205" s="9">
        <v>102011.80459265169</v>
      </c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15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>
        <f t="shared" si="44"/>
        <v>102011.80459265169</v>
      </c>
      <c r="BM1205" s="9">
        <f t="shared" si="45"/>
        <v>102000</v>
      </c>
    </row>
    <row r="1206" spans="1:65" x14ac:dyDescent="0.3">
      <c r="A1206" t="s">
        <v>1608</v>
      </c>
      <c r="B1206" s="9">
        <v>150</v>
      </c>
      <c r="C1206">
        <v>535851</v>
      </c>
      <c r="D1206">
        <v>1</v>
      </c>
      <c r="E1206">
        <v>0</v>
      </c>
      <c r="F1206">
        <v>0</v>
      </c>
      <c r="G1206">
        <v>0</v>
      </c>
      <c r="H1206">
        <v>0</v>
      </c>
      <c r="I1206" t="s">
        <v>83</v>
      </c>
      <c r="J1206">
        <v>545341</v>
      </c>
      <c r="K1206" t="s">
        <v>1201</v>
      </c>
      <c r="L1206">
        <v>544256</v>
      </c>
      <c r="M1206" t="s">
        <v>85</v>
      </c>
      <c r="N1206">
        <v>544256</v>
      </c>
      <c r="O1206" t="s">
        <v>85</v>
      </c>
      <c r="P1206">
        <v>544256</v>
      </c>
      <c r="Q1206" t="s">
        <v>85</v>
      </c>
      <c r="R1206" s="9">
        <v>71941.662785630979</v>
      </c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15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>
        <f t="shared" si="44"/>
        <v>71941.662785630979</v>
      </c>
      <c r="BM1206" s="9">
        <f t="shared" si="45"/>
        <v>71900</v>
      </c>
    </row>
    <row r="1207" spans="1:65" x14ac:dyDescent="0.3">
      <c r="A1207" t="s">
        <v>1609</v>
      </c>
      <c r="B1207" s="9">
        <v>285</v>
      </c>
      <c r="C1207">
        <v>574961</v>
      </c>
      <c r="D1207">
        <v>1</v>
      </c>
      <c r="E1207">
        <v>0</v>
      </c>
      <c r="F1207">
        <v>0</v>
      </c>
      <c r="G1207">
        <v>0</v>
      </c>
      <c r="H1207">
        <v>0</v>
      </c>
      <c r="I1207" t="s">
        <v>96</v>
      </c>
      <c r="J1207">
        <v>575607</v>
      </c>
      <c r="K1207" t="s">
        <v>1610</v>
      </c>
      <c r="L1207">
        <v>575500</v>
      </c>
      <c r="M1207" t="s">
        <v>701</v>
      </c>
      <c r="N1207">
        <v>575500</v>
      </c>
      <c r="O1207" t="s">
        <v>701</v>
      </c>
      <c r="P1207">
        <v>575500</v>
      </c>
      <c r="Q1207" t="s">
        <v>701</v>
      </c>
      <c r="R1207" s="9">
        <v>71941.662785630979</v>
      </c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15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>
        <f t="shared" si="44"/>
        <v>71941.662785630979</v>
      </c>
      <c r="BM1207" s="9">
        <f t="shared" si="45"/>
        <v>71900</v>
      </c>
    </row>
    <row r="1208" spans="1:65" x14ac:dyDescent="0.3">
      <c r="A1208" t="s">
        <v>1611</v>
      </c>
      <c r="B1208" s="9">
        <v>481</v>
      </c>
      <c r="C1208">
        <v>565989</v>
      </c>
      <c r="D1208">
        <v>1</v>
      </c>
      <c r="E1208">
        <v>0</v>
      </c>
      <c r="F1208">
        <v>0</v>
      </c>
      <c r="G1208">
        <v>0</v>
      </c>
      <c r="H1208">
        <v>0</v>
      </c>
      <c r="I1208" t="s">
        <v>86</v>
      </c>
      <c r="J1208">
        <v>538094</v>
      </c>
      <c r="K1208" t="s">
        <v>207</v>
      </c>
      <c r="L1208">
        <v>535451</v>
      </c>
      <c r="M1208" t="s">
        <v>298</v>
      </c>
      <c r="N1208">
        <v>538094</v>
      </c>
      <c r="O1208" t="s">
        <v>207</v>
      </c>
      <c r="P1208">
        <v>538094</v>
      </c>
      <c r="Q1208" t="s">
        <v>207</v>
      </c>
      <c r="R1208" s="9">
        <v>114748.9374237247</v>
      </c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15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>
        <f t="shared" si="44"/>
        <v>114748.9374237247</v>
      </c>
      <c r="BM1208" s="9">
        <f t="shared" si="45"/>
        <v>114700</v>
      </c>
    </row>
    <row r="1209" spans="1:65" x14ac:dyDescent="0.3">
      <c r="A1209" t="s">
        <v>1612</v>
      </c>
      <c r="B1209" s="9">
        <v>221</v>
      </c>
      <c r="C1209">
        <v>564052</v>
      </c>
      <c r="D1209">
        <v>1</v>
      </c>
      <c r="E1209">
        <v>0</v>
      </c>
      <c r="F1209">
        <v>0</v>
      </c>
      <c r="G1209">
        <v>0</v>
      </c>
      <c r="H1209">
        <v>0</v>
      </c>
      <c r="I1209" t="s">
        <v>104</v>
      </c>
      <c r="J1209">
        <v>563960</v>
      </c>
      <c r="K1209" t="s">
        <v>369</v>
      </c>
      <c r="L1209">
        <v>563960</v>
      </c>
      <c r="M1209" t="s">
        <v>369</v>
      </c>
      <c r="N1209">
        <v>563960</v>
      </c>
      <c r="O1209" t="s">
        <v>369</v>
      </c>
      <c r="P1209">
        <v>563889</v>
      </c>
      <c r="Q1209" t="s">
        <v>370</v>
      </c>
      <c r="R1209" s="9">
        <v>71941.662785630979</v>
      </c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15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>
        <f t="shared" si="44"/>
        <v>71941.662785630979</v>
      </c>
      <c r="BM1209" s="9">
        <f t="shared" si="45"/>
        <v>71900</v>
      </c>
    </row>
    <row r="1210" spans="1:65" x14ac:dyDescent="0.3">
      <c r="A1210" t="s">
        <v>1613</v>
      </c>
      <c r="B1210" s="9">
        <v>679</v>
      </c>
      <c r="C1210">
        <v>553093</v>
      </c>
      <c r="D1210">
        <v>1</v>
      </c>
      <c r="E1210">
        <v>0</v>
      </c>
      <c r="F1210">
        <v>0</v>
      </c>
      <c r="G1210">
        <v>0</v>
      </c>
      <c r="H1210">
        <v>0</v>
      </c>
      <c r="I1210" t="s">
        <v>94</v>
      </c>
      <c r="J1210">
        <v>507920</v>
      </c>
      <c r="K1210" t="s">
        <v>695</v>
      </c>
      <c r="L1210">
        <v>507920</v>
      </c>
      <c r="M1210" t="s">
        <v>695</v>
      </c>
      <c r="N1210">
        <v>505927</v>
      </c>
      <c r="O1210" t="s">
        <v>668</v>
      </c>
      <c r="P1210">
        <v>505927</v>
      </c>
      <c r="Q1210" t="s">
        <v>668</v>
      </c>
      <c r="R1210" s="9">
        <v>161237.11430708971</v>
      </c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15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>
        <f t="shared" si="44"/>
        <v>161237.11430708971</v>
      </c>
      <c r="BM1210" s="9">
        <f t="shared" si="45"/>
        <v>161200</v>
      </c>
    </row>
    <row r="1211" spans="1:65" x14ac:dyDescent="0.3">
      <c r="A1211" t="s">
        <v>1614</v>
      </c>
      <c r="B1211" s="9">
        <v>495</v>
      </c>
      <c r="C1211">
        <v>556203</v>
      </c>
      <c r="D1211">
        <v>1</v>
      </c>
      <c r="E1211">
        <v>0</v>
      </c>
      <c r="F1211">
        <v>0</v>
      </c>
      <c r="G1211">
        <v>0</v>
      </c>
      <c r="H1211">
        <v>0</v>
      </c>
      <c r="I1211" t="s">
        <v>151</v>
      </c>
      <c r="J1211">
        <v>557366</v>
      </c>
      <c r="K1211" t="s">
        <v>1615</v>
      </c>
      <c r="L1211">
        <v>557153</v>
      </c>
      <c r="M1211" t="s">
        <v>808</v>
      </c>
      <c r="N1211">
        <v>557153</v>
      </c>
      <c r="O1211" t="s">
        <v>808</v>
      </c>
      <c r="P1211">
        <v>557153</v>
      </c>
      <c r="Q1211" t="s">
        <v>808</v>
      </c>
      <c r="R1211" s="9">
        <v>118046.799706996</v>
      </c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15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>
        <f t="shared" si="44"/>
        <v>118046.799706996</v>
      </c>
      <c r="BM1211" s="9">
        <f t="shared" si="45"/>
        <v>118000</v>
      </c>
    </row>
    <row r="1212" spans="1:65" x14ac:dyDescent="0.3">
      <c r="A1212" t="s">
        <v>1616</v>
      </c>
      <c r="B1212" s="9">
        <v>315</v>
      </c>
      <c r="C1212">
        <v>583022</v>
      </c>
      <c r="D1212">
        <v>1</v>
      </c>
      <c r="E1212">
        <v>0</v>
      </c>
      <c r="F1212">
        <v>0</v>
      </c>
      <c r="G1212">
        <v>0</v>
      </c>
      <c r="H1212">
        <v>0</v>
      </c>
      <c r="I1212" t="s">
        <v>81</v>
      </c>
      <c r="J1212">
        <v>583120</v>
      </c>
      <c r="K1212" t="s">
        <v>408</v>
      </c>
      <c r="L1212">
        <v>583120</v>
      </c>
      <c r="M1212" t="s">
        <v>408</v>
      </c>
      <c r="N1212">
        <v>583120</v>
      </c>
      <c r="O1212" t="s">
        <v>408</v>
      </c>
      <c r="P1212">
        <v>583120</v>
      </c>
      <c r="Q1212" t="s">
        <v>408</v>
      </c>
      <c r="R1212" s="9">
        <v>75502.276685008284</v>
      </c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15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>
        <f t="shared" si="44"/>
        <v>75502.276685008284</v>
      </c>
      <c r="BM1212" s="9">
        <f t="shared" si="45"/>
        <v>75500</v>
      </c>
    </row>
    <row r="1213" spans="1:65" x14ac:dyDescent="0.3">
      <c r="A1213" t="s">
        <v>1617</v>
      </c>
      <c r="B1213" s="9">
        <v>95</v>
      </c>
      <c r="C1213">
        <v>566390</v>
      </c>
      <c r="D1213">
        <v>1</v>
      </c>
      <c r="E1213">
        <v>0</v>
      </c>
      <c r="F1213">
        <v>0</v>
      </c>
      <c r="G1213">
        <v>0</v>
      </c>
      <c r="H1213">
        <v>0</v>
      </c>
      <c r="I1213" t="s">
        <v>151</v>
      </c>
      <c r="J1213">
        <v>559075</v>
      </c>
      <c r="K1213" t="s">
        <v>364</v>
      </c>
      <c r="L1213">
        <v>559075</v>
      </c>
      <c r="M1213" t="s">
        <v>364</v>
      </c>
      <c r="N1213">
        <v>559075</v>
      </c>
      <c r="O1213" t="s">
        <v>364</v>
      </c>
      <c r="P1213">
        <v>559075</v>
      </c>
      <c r="Q1213" t="s">
        <v>364</v>
      </c>
      <c r="R1213" s="9">
        <v>71941.662785630979</v>
      </c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15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>
        <f t="shared" si="44"/>
        <v>71941.662785630979</v>
      </c>
      <c r="BM1213" s="9">
        <f t="shared" si="45"/>
        <v>71900</v>
      </c>
    </row>
    <row r="1214" spans="1:65" x14ac:dyDescent="0.3">
      <c r="A1214" t="s">
        <v>1618</v>
      </c>
      <c r="B1214" s="9">
        <v>488</v>
      </c>
      <c r="C1214">
        <v>598607</v>
      </c>
      <c r="D1214">
        <v>1</v>
      </c>
      <c r="E1214">
        <v>0</v>
      </c>
      <c r="F1214">
        <v>0</v>
      </c>
      <c r="G1214">
        <v>0</v>
      </c>
      <c r="H1214">
        <v>0</v>
      </c>
      <c r="I1214" t="s">
        <v>83</v>
      </c>
      <c r="J1214">
        <v>544981</v>
      </c>
      <c r="K1214" t="s">
        <v>84</v>
      </c>
      <c r="L1214">
        <v>544981</v>
      </c>
      <c r="M1214" t="s">
        <v>84</v>
      </c>
      <c r="N1214">
        <v>544256</v>
      </c>
      <c r="O1214" t="s">
        <v>85</v>
      </c>
      <c r="P1214">
        <v>544256</v>
      </c>
      <c r="Q1214" t="s">
        <v>85</v>
      </c>
      <c r="R1214" s="9">
        <v>116398.0877286575</v>
      </c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15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>
        <f t="shared" si="44"/>
        <v>116398.0877286575</v>
      </c>
      <c r="BM1214" s="9">
        <f t="shared" si="45"/>
        <v>116400</v>
      </c>
    </row>
    <row r="1215" spans="1:65" x14ac:dyDescent="0.3">
      <c r="A1215" t="s">
        <v>1619</v>
      </c>
      <c r="B1215" s="9">
        <v>208</v>
      </c>
      <c r="C1215">
        <v>551872</v>
      </c>
      <c r="D1215">
        <v>1</v>
      </c>
      <c r="E1215">
        <v>0</v>
      </c>
      <c r="F1215">
        <v>0</v>
      </c>
      <c r="G1215">
        <v>0</v>
      </c>
      <c r="H1215">
        <v>0</v>
      </c>
      <c r="I1215" t="s">
        <v>94</v>
      </c>
      <c r="J1215">
        <v>597716</v>
      </c>
      <c r="K1215" t="s">
        <v>520</v>
      </c>
      <c r="L1215">
        <v>597716</v>
      </c>
      <c r="M1215" t="s">
        <v>520</v>
      </c>
      <c r="N1215">
        <v>597716</v>
      </c>
      <c r="O1215" t="s">
        <v>520</v>
      </c>
      <c r="P1215">
        <v>597520</v>
      </c>
      <c r="Q1215" t="s">
        <v>521</v>
      </c>
      <c r="R1215" s="9">
        <v>71941.662785630979</v>
      </c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15"/>
      <c r="AR1215" s="9">
        <v>1</v>
      </c>
      <c r="AS1215" s="9">
        <f>AR1215*30500</f>
        <v>30500</v>
      </c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>
        <f t="shared" si="44"/>
        <v>102441.66278563098</v>
      </c>
      <c r="BM1215" s="9">
        <f t="shared" si="45"/>
        <v>102400</v>
      </c>
    </row>
    <row r="1216" spans="1:65" x14ac:dyDescent="0.3">
      <c r="A1216" t="s">
        <v>1620</v>
      </c>
      <c r="B1216" s="9">
        <v>291</v>
      </c>
      <c r="C1216">
        <v>564842</v>
      </c>
      <c r="D1216">
        <v>1</v>
      </c>
      <c r="E1216">
        <v>0</v>
      </c>
      <c r="F1216">
        <v>0</v>
      </c>
      <c r="G1216">
        <v>0</v>
      </c>
      <c r="H1216">
        <v>0</v>
      </c>
      <c r="I1216" t="s">
        <v>131</v>
      </c>
      <c r="J1216">
        <v>564567</v>
      </c>
      <c r="K1216" t="s">
        <v>523</v>
      </c>
      <c r="L1216">
        <v>564567</v>
      </c>
      <c r="M1216" t="s">
        <v>523</v>
      </c>
      <c r="N1216">
        <v>564567</v>
      </c>
      <c r="O1216" t="s">
        <v>523</v>
      </c>
      <c r="P1216">
        <v>564567</v>
      </c>
      <c r="Q1216" t="s">
        <v>523</v>
      </c>
      <c r="R1216" s="9">
        <v>71941.662785630979</v>
      </c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15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>
        <f t="shared" si="44"/>
        <v>71941.662785630979</v>
      </c>
      <c r="BM1216" s="9">
        <f t="shared" si="45"/>
        <v>71900</v>
      </c>
    </row>
    <row r="1217" spans="1:65" x14ac:dyDescent="0.3">
      <c r="A1217" s="5" t="s">
        <v>1167</v>
      </c>
      <c r="B1217" s="9">
        <v>9563</v>
      </c>
      <c r="C1217">
        <v>571393</v>
      </c>
      <c r="D1217">
        <v>1</v>
      </c>
      <c r="E1217">
        <v>1</v>
      </c>
      <c r="F1217">
        <v>1</v>
      </c>
      <c r="G1217">
        <v>1</v>
      </c>
      <c r="H1217">
        <v>1</v>
      </c>
      <c r="I1217" t="s">
        <v>96</v>
      </c>
      <c r="J1217">
        <v>571393</v>
      </c>
      <c r="K1217" t="s">
        <v>1167</v>
      </c>
      <c r="L1217">
        <v>571393</v>
      </c>
      <c r="M1217" t="s">
        <v>1167</v>
      </c>
      <c r="N1217">
        <v>571393</v>
      </c>
      <c r="O1217" t="s">
        <v>1167</v>
      </c>
      <c r="P1217">
        <v>571393</v>
      </c>
      <c r="Q1217" t="s">
        <v>1167</v>
      </c>
      <c r="R1217" s="9">
        <v>445856.85905187158</v>
      </c>
      <c r="S1217" s="9">
        <f>SUMIFS($B:$B,$J:$J,$C1217)</f>
        <v>19200</v>
      </c>
      <c r="T1217" s="9">
        <v>444356.682136535</v>
      </c>
      <c r="U1217" s="9">
        <v>2</v>
      </c>
      <c r="V1217" s="9">
        <f>U1217*768</f>
        <v>1536</v>
      </c>
      <c r="W1217" s="9">
        <v>66</v>
      </c>
      <c r="X1217" s="9">
        <f>W1217*3072</f>
        <v>202752</v>
      </c>
      <c r="Y1217" s="9">
        <v>94</v>
      </c>
      <c r="Z1217" s="9">
        <f>Y1217*1024</f>
        <v>96256</v>
      </c>
      <c r="AA1217" s="9">
        <v>64</v>
      </c>
      <c r="AB1217" s="9">
        <f>AA1217*256</f>
        <v>16384</v>
      </c>
      <c r="AC1217" s="9">
        <f>SUMIFS($B:$B,$L:$L,$C1217)</f>
        <v>21054</v>
      </c>
      <c r="AD1217" s="9">
        <v>1379648.0135032809</v>
      </c>
      <c r="AE1217" s="9">
        <f>SUMIFS($B:$B,$P:$P,$C1217)</f>
        <v>21054</v>
      </c>
      <c r="AF1217" s="9">
        <v>1290401.1291679901</v>
      </c>
      <c r="AG1217" s="9">
        <f>SUMIFS($B:$B,$N:$N,$C1217)</f>
        <v>21054</v>
      </c>
      <c r="AH1217" s="9">
        <v>3691956.4437594251</v>
      </c>
      <c r="AI1217" s="9">
        <f>SUMIFS($B:$B,$P:$P,$C1217)</f>
        <v>21054</v>
      </c>
      <c r="AJ1217" s="9">
        <v>13135832.924586801</v>
      </c>
      <c r="AK1217" s="9"/>
      <c r="AL1217" s="9">
        <v>2951</v>
      </c>
      <c r="AM1217" s="9">
        <f>AL1217*141</f>
        <v>416091</v>
      </c>
      <c r="AN1217" s="9"/>
      <c r="AO1217" s="9"/>
      <c r="AP1217" s="9"/>
      <c r="AQ1217" s="15"/>
      <c r="AR1217" s="9">
        <v>21</v>
      </c>
      <c r="AS1217" s="9">
        <f>AR1217*30500</f>
        <v>640500</v>
      </c>
      <c r="AT1217" s="9">
        <v>187</v>
      </c>
      <c r="AU1217" s="9">
        <f>AT1217*2742</f>
        <v>512754</v>
      </c>
      <c r="AV1217" s="9">
        <v>0</v>
      </c>
      <c r="AW1217" s="9">
        <f>AV1217*914</f>
        <v>0</v>
      </c>
      <c r="AX1217" s="9">
        <v>914</v>
      </c>
      <c r="AY1217" s="9">
        <f>AX1217*141</f>
        <v>128874</v>
      </c>
      <c r="AZ1217" s="9">
        <v>743</v>
      </c>
      <c r="BA1217" s="9">
        <f>AZ1217*343</f>
        <v>254849</v>
      </c>
      <c r="BB1217" s="9">
        <v>473</v>
      </c>
      <c r="BC1217" s="9">
        <f>BB1217*109</f>
        <v>51557</v>
      </c>
      <c r="BD1217" s="9">
        <v>73</v>
      </c>
      <c r="BE1217" s="9">
        <f>BD1217*82</f>
        <v>5986</v>
      </c>
      <c r="BF1217" s="9">
        <v>544</v>
      </c>
      <c r="BG1217" s="9">
        <f>BF1217*328</f>
        <v>178432</v>
      </c>
      <c r="BH1217" s="9">
        <v>72</v>
      </c>
      <c r="BI1217" s="9">
        <f>BH1217*410</f>
        <v>29520</v>
      </c>
      <c r="BJ1217" s="9">
        <v>11</v>
      </c>
      <c r="BK1217" s="9">
        <f>BJ1217*219</f>
        <v>2409</v>
      </c>
      <c r="BL1217" s="9">
        <f t="shared" si="44"/>
        <v>22925952.052205905</v>
      </c>
      <c r="BM1217" s="9">
        <f t="shared" si="45"/>
        <v>22926000</v>
      </c>
    </row>
    <row r="1218" spans="1:65" x14ac:dyDescent="0.3">
      <c r="A1218" t="s">
        <v>1167</v>
      </c>
      <c r="B1218" s="9">
        <v>226</v>
      </c>
      <c r="C1218">
        <v>569267</v>
      </c>
      <c r="D1218">
        <v>1</v>
      </c>
      <c r="E1218">
        <v>0</v>
      </c>
      <c r="F1218">
        <v>0</v>
      </c>
      <c r="G1218">
        <v>0</v>
      </c>
      <c r="H1218">
        <v>0</v>
      </c>
      <c r="I1218" t="s">
        <v>111</v>
      </c>
      <c r="J1218">
        <v>517844</v>
      </c>
      <c r="K1218" t="s">
        <v>1323</v>
      </c>
      <c r="L1218">
        <v>514705</v>
      </c>
      <c r="M1218" t="s">
        <v>517</v>
      </c>
      <c r="N1218">
        <v>514705</v>
      </c>
      <c r="O1218" t="s">
        <v>517</v>
      </c>
      <c r="P1218">
        <v>514705</v>
      </c>
      <c r="Q1218" t="s">
        <v>517</v>
      </c>
      <c r="R1218" s="9">
        <v>71941.662785630979</v>
      </c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15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>
        <f t="shared" si="44"/>
        <v>71941.662785630979</v>
      </c>
      <c r="BM1218" s="9">
        <f t="shared" si="45"/>
        <v>71900</v>
      </c>
    </row>
    <row r="1219" spans="1:65" x14ac:dyDescent="0.3">
      <c r="A1219" t="s">
        <v>1621</v>
      </c>
      <c r="B1219" s="9">
        <v>668</v>
      </c>
      <c r="C1219">
        <v>531197</v>
      </c>
      <c r="D1219">
        <v>1</v>
      </c>
      <c r="E1219">
        <v>0</v>
      </c>
      <c r="F1219">
        <v>0</v>
      </c>
      <c r="G1219">
        <v>0</v>
      </c>
      <c r="H1219">
        <v>0</v>
      </c>
      <c r="I1219" t="s">
        <v>86</v>
      </c>
      <c r="J1219">
        <v>534242</v>
      </c>
      <c r="K1219" t="s">
        <v>932</v>
      </c>
      <c r="L1219">
        <v>533955</v>
      </c>
      <c r="M1219" t="s">
        <v>314</v>
      </c>
      <c r="N1219">
        <v>533955</v>
      </c>
      <c r="O1219" t="s">
        <v>314</v>
      </c>
      <c r="P1219">
        <v>533955</v>
      </c>
      <c r="Q1219" t="s">
        <v>314</v>
      </c>
      <c r="R1219" s="9">
        <v>158662.62694725519</v>
      </c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15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>
        <f t="shared" si="44"/>
        <v>158662.62694725519</v>
      </c>
      <c r="BM1219" s="9">
        <f t="shared" si="45"/>
        <v>158700</v>
      </c>
    </row>
    <row r="1220" spans="1:65" x14ac:dyDescent="0.3">
      <c r="A1220" t="s">
        <v>1622</v>
      </c>
      <c r="B1220" s="9">
        <v>294</v>
      </c>
      <c r="C1220">
        <v>553620</v>
      </c>
      <c r="D1220">
        <v>1</v>
      </c>
      <c r="E1220">
        <v>0</v>
      </c>
      <c r="F1220">
        <v>0</v>
      </c>
      <c r="G1220">
        <v>0</v>
      </c>
      <c r="H1220">
        <v>0</v>
      </c>
      <c r="I1220" t="s">
        <v>151</v>
      </c>
      <c r="J1220">
        <v>554294</v>
      </c>
      <c r="K1220" t="s">
        <v>1017</v>
      </c>
      <c r="L1220">
        <v>554294</v>
      </c>
      <c r="M1220" t="s">
        <v>1017</v>
      </c>
      <c r="N1220">
        <v>554294</v>
      </c>
      <c r="O1220" t="s">
        <v>1017</v>
      </c>
      <c r="P1220">
        <v>553671</v>
      </c>
      <c r="Q1220" t="s">
        <v>454</v>
      </c>
      <c r="R1220" s="9">
        <v>71941.662785630979</v>
      </c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15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>
        <f t="shared" ref="BL1220:BL1283" si="46">SUMIF(R1220:R1220,"&lt;&gt;")+SUMIF(T1220:T1220,"&lt;&gt;")+SUMIF(V1220:V1220,"&lt;&gt;")+SUMIF(X1220:X1220,"&lt;&gt;")+SUMIF(Z1220:Z1220,"&lt;&gt;")+SUMIF(AB1220:AB1220,"&lt;&gt;")+SUMIF(AD1220:AD1220,"&lt;&gt;")+SUMIF(AF1220:AF1220,"&lt;&gt;")+SUMIF(AH1220:AH1220,"&lt;&gt;")+SUMIF(AJ1220:AJ1220,"&lt;&gt;")+SUMIF(AK1220:AK1220,"&lt;&gt;")+SUMIF(AM1220:AM1220,"&lt;&gt;")+SUMIF(AO1220:AO1220,"&lt;&gt;")+SUMIF(AQ1220:AQ1220,"&lt;&gt;")+SUMIF(AS1220:AS1220,"&lt;&gt;")+SUMIF(AU1220:AU1220,"&lt;&gt;")+SUMIF(AW1220:AW1220,"&lt;&gt;")+SUMIF(AY1220:AY1220,"&lt;&gt;")+SUMIF(BA1220:BA1220,"&lt;&gt;")+SUMIF(BC1220:BC1220,"&lt;&gt;")+SUMIF(BE1220:BE1220,"&lt;&gt;")+SUMIF(BG1220:BG1220,"&lt;&gt;")+SUMIF(BI1220:BI1220,"&lt;&gt;")+SUMIF(BK1220:BK1220,"&lt;&gt;")</f>
        <v>71941.662785630979</v>
      </c>
      <c r="BM1220" s="9">
        <f t="shared" ref="BM1220:BM1283" si="47">ROUND(BL1220/100,0)*100</f>
        <v>71900</v>
      </c>
    </row>
    <row r="1221" spans="1:65" x14ac:dyDescent="0.3">
      <c r="A1221" t="s">
        <v>1623</v>
      </c>
      <c r="B1221" s="9">
        <v>173</v>
      </c>
      <c r="C1221">
        <v>566641</v>
      </c>
      <c r="D1221">
        <v>1</v>
      </c>
      <c r="E1221">
        <v>0</v>
      </c>
      <c r="F1221">
        <v>0</v>
      </c>
      <c r="G1221">
        <v>0</v>
      </c>
      <c r="H1221">
        <v>0</v>
      </c>
      <c r="I1221" t="s">
        <v>151</v>
      </c>
      <c r="J1221">
        <v>554294</v>
      </c>
      <c r="K1221" t="s">
        <v>1017</v>
      </c>
      <c r="L1221">
        <v>554294</v>
      </c>
      <c r="M1221" t="s">
        <v>1017</v>
      </c>
      <c r="N1221">
        <v>554294</v>
      </c>
      <c r="O1221" t="s">
        <v>1017</v>
      </c>
      <c r="P1221">
        <v>553671</v>
      </c>
      <c r="Q1221" t="s">
        <v>454</v>
      </c>
      <c r="R1221" s="9">
        <v>71941.662785630979</v>
      </c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15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>
        <f t="shared" si="46"/>
        <v>71941.662785630979</v>
      </c>
      <c r="BM1221" s="9">
        <f t="shared" si="47"/>
        <v>71900</v>
      </c>
    </row>
    <row r="1222" spans="1:65" x14ac:dyDescent="0.3">
      <c r="A1222" t="s">
        <v>1624</v>
      </c>
      <c r="B1222" s="9">
        <v>1336</v>
      </c>
      <c r="C1222">
        <v>584452</v>
      </c>
      <c r="D1222">
        <v>1</v>
      </c>
      <c r="E1222">
        <v>0</v>
      </c>
      <c r="F1222">
        <v>0</v>
      </c>
      <c r="G1222">
        <v>0</v>
      </c>
      <c r="H1222">
        <v>0</v>
      </c>
      <c r="I1222" t="s">
        <v>81</v>
      </c>
      <c r="J1222">
        <v>584631</v>
      </c>
      <c r="K1222" t="s">
        <v>859</v>
      </c>
      <c r="L1222">
        <v>584975</v>
      </c>
      <c r="M1222" t="s">
        <v>1625</v>
      </c>
      <c r="N1222">
        <v>584291</v>
      </c>
      <c r="O1222" t="s">
        <v>742</v>
      </c>
      <c r="P1222">
        <v>584291</v>
      </c>
      <c r="Q1222" t="s">
        <v>742</v>
      </c>
      <c r="R1222" s="9">
        <v>313570.4924071749</v>
      </c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15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>
        <f t="shared" si="46"/>
        <v>313570.4924071749</v>
      </c>
      <c r="BM1222" s="9">
        <f t="shared" si="47"/>
        <v>313600</v>
      </c>
    </row>
    <row r="1223" spans="1:65" x14ac:dyDescent="0.3">
      <c r="A1223" t="s">
        <v>1626</v>
      </c>
      <c r="B1223" s="9">
        <v>365</v>
      </c>
      <c r="C1223">
        <v>559806</v>
      </c>
      <c r="D1223">
        <v>1</v>
      </c>
      <c r="E1223">
        <v>0</v>
      </c>
      <c r="F1223">
        <v>0</v>
      </c>
      <c r="G1223">
        <v>0</v>
      </c>
      <c r="H1223">
        <v>0</v>
      </c>
      <c r="I1223" t="s">
        <v>151</v>
      </c>
      <c r="J1223">
        <v>560120</v>
      </c>
      <c r="K1223" t="s">
        <v>345</v>
      </c>
      <c r="L1223">
        <v>560120</v>
      </c>
      <c r="M1223" t="s">
        <v>345</v>
      </c>
      <c r="N1223">
        <v>560120</v>
      </c>
      <c r="O1223" t="s">
        <v>345</v>
      </c>
      <c r="P1223">
        <v>559717</v>
      </c>
      <c r="Q1223" t="s">
        <v>346</v>
      </c>
      <c r="R1223" s="9">
        <v>87352.995151618932</v>
      </c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15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>
        <f t="shared" si="46"/>
        <v>87352.995151618932</v>
      </c>
      <c r="BM1223" s="9">
        <f t="shared" si="47"/>
        <v>87400</v>
      </c>
    </row>
    <row r="1224" spans="1:65" x14ac:dyDescent="0.3">
      <c r="A1224" t="s">
        <v>1627</v>
      </c>
      <c r="B1224" s="9">
        <v>546</v>
      </c>
      <c r="C1224">
        <v>593036</v>
      </c>
      <c r="D1224">
        <v>1</v>
      </c>
      <c r="E1224">
        <v>0</v>
      </c>
      <c r="F1224">
        <v>0</v>
      </c>
      <c r="G1224">
        <v>0</v>
      </c>
      <c r="H1224">
        <v>0</v>
      </c>
      <c r="I1224" t="s">
        <v>81</v>
      </c>
      <c r="J1224">
        <v>592889</v>
      </c>
      <c r="K1224" t="s">
        <v>482</v>
      </c>
      <c r="L1224">
        <v>592889</v>
      </c>
      <c r="M1224" t="s">
        <v>482</v>
      </c>
      <c r="N1224">
        <v>592889</v>
      </c>
      <c r="O1224" t="s">
        <v>482</v>
      </c>
      <c r="P1224">
        <v>592889</v>
      </c>
      <c r="Q1224" t="s">
        <v>482</v>
      </c>
      <c r="R1224" s="9">
        <v>130045.91371553671</v>
      </c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15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>
        <f t="shared" si="46"/>
        <v>130045.91371553671</v>
      </c>
      <c r="BM1224" s="9">
        <f t="shared" si="47"/>
        <v>130000</v>
      </c>
    </row>
    <row r="1225" spans="1:65" x14ac:dyDescent="0.3">
      <c r="A1225" t="s">
        <v>1628</v>
      </c>
      <c r="B1225" s="9">
        <v>574</v>
      </c>
      <c r="C1225">
        <v>568368</v>
      </c>
      <c r="D1225">
        <v>1</v>
      </c>
      <c r="E1225">
        <v>0</v>
      </c>
      <c r="F1225">
        <v>0</v>
      </c>
      <c r="G1225">
        <v>0</v>
      </c>
      <c r="H1225">
        <v>0</v>
      </c>
      <c r="I1225" t="s">
        <v>94</v>
      </c>
      <c r="J1225">
        <v>509736</v>
      </c>
      <c r="K1225" t="s">
        <v>1629</v>
      </c>
      <c r="L1225">
        <v>509736</v>
      </c>
      <c r="M1225" t="s">
        <v>1629</v>
      </c>
      <c r="N1225">
        <v>505927</v>
      </c>
      <c r="O1225" t="s">
        <v>668</v>
      </c>
      <c r="P1225">
        <v>505927</v>
      </c>
      <c r="Q1225" t="s">
        <v>668</v>
      </c>
      <c r="R1225" s="9">
        <v>136624.27062890751</v>
      </c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15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>
        <f t="shared" si="46"/>
        <v>136624.27062890751</v>
      </c>
      <c r="BM1225" s="9">
        <f t="shared" si="47"/>
        <v>136600</v>
      </c>
    </row>
    <row r="1226" spans="1:65" x14ac:dyDescent="0.3">
      <c r="A1226" s="4" t="s">
        <v>1630</v>
      </c>
      <c r="B1226" s="9">
        <v>4207</v>
      </c>
      <c r="C1226">
        <v>502146</v>
      </c>
      <c r="D1226">
        <v>1</v>
      </c>
      <c r="E1226">
        <v>1</v>
      </c>
      <c r="F1226">
        <v>1</v>
      </c>
      <c r="G1226">
        <v>1</v>
      </c>
      <c r="H1226">
        <v>0</v>
      </c>
      <c r="I1226" t="s">
        <v>111</v>
      </c>
      <c r="J1226">
        <v>502146</v>
      </c>
      <c r="K1226" t="s">
        <v>1630</v>
      </c>
      <c r="L1226">
        <v>502146</v>
      </c>
      <c r="M1226" t="s">
        <v>1630</v>
      </c>
      <c r="N1226">
        <v>502146</v>
      </c>
      <c r="O1226" t="s">
        <v>1630</v>
      </c>
      <c r="P1226">
        <v>500496</v>
      </c>
      <c r="Q1226" t="s">
        <v>287</v>
      </c>
      <c r="R1226" s="9">
        <v>957459.52640233259</v>
      </c>
      <c r="S1226" s="9">
        <f>SUMIFS($B:$B,$J:$J,$C1226)</f>
        <v>4207</v>
      </c>
      <c r="T1226" s="9">
        <v>228512.89541684469</v>
      </c>
      <c r="U1226" s="9">
        <v>0</v>
      </c>
      <c r="V1226" s="9">
        <f>U1226*768</f>
        <v>0</v>
      </c>
      <c r="W1226" s="9">
        <v>9</v>
      </c>
      <c r="X1226" s="9">
        <f>W1226*3072</f>
        <v>27648</v>
      </c>
      <c r="Y1226" s="9">
        <v>33</v>
      </c>
      <c r="Z1226" s="9">
        <f>Y1226*1024</f>
        <v>33792</v>
      </c>
      <c r="AA1226" s="9">
        <v>6</v>
      </c>
      <c r="AB1226" s="9">
        <f>AA1226*256</f>
        <v>1536</v>
      </c>
      <c r="AC1226" s="9">
        <f>SUMIFS($B:$B,$L:$L,$C1226)</f>
        <v>4207</v>
      </c>
      <c r="AD1226" s="9">
        <v>526473.66097672551</v>
      </c>
      <c r="AE1226" s="9"/>
      <c r="AF1226" s="9"/>
      <c r="AG1226" s="9">
        <f>SUMIFS($B:$B,$N:$N,$C1226)</f>
        <v>4207</v>
      </c>
      <c r="AH1226" s="9">
        <v>475913.73446641001</v>
      </c>
      <c r="AI1226" s="9"/>
      <c r="AJ1226" s="9"/>
      <c r="AK1226" s="9"/>
      <c r="AL1226" s="9"/>
      <c r="AM1226" s="9"/>
      <c r="AN1226" s="9"/>
      <c r="AO1226" s="9"/>
      <c r="AP1226" s="9"/>
      <c r="AQ1226" s="15"/>
      <c r="AR1226" s="9">
        <v>6</v>
      </c>
      <c r="AS1226" s="9">
        <f>AR1226*30500</f>
        <v>183000</v>
      </c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>
        <f t="shared" si="46"/>
        <v>2434335.8172623124</v>
      </c>
      <c r="BM1226" s="9">
        <f t="shared" si="47"/>
        <v>2434300</v>
      </c>
    </row>
    <row r="1227" spans="1:65" x14ac:dyDescent="0.3">
      <c r="A1227" t="s">
        <v>1631</v>
      </c>
      <c r="B1227" s="9">
        <v>187</v>
      </c>
      <c r="C1227">
        <v>571407</v>
      </c>
      <c r="D1227">
        <v>1</v>
      </c>
      <c r="E1227">
        <v>0</v>
      </c>
      <c r="F1227">
        <v>0</v>
      </c>
      <c r="G1227">
        <v>0</v>
      </c>
      <c r="H1227">
        <v>0</v>
      </c>
      <c r="I1227" t="s">
        <v>96</v>
      </c>
      <c r="J1227">
        <v>572241</v>
      </c>
      <c r="K1227" t="s">
        <v>556</v>
      </c>
      <c r="L1227">
        <v>572241</v>
      </c>
      <c r="M1227" t="s">
        <v>556</v>
      </c>
      <c r="N1227">
        <v>572241</v>
      </c>
      <c r="O1227" t="s">
        <v>556</v>
      </c>
      <c r="P1227">
        <v>571164</v>
      </c>
      <c r="Q1227" t="s">
        <v>334</v>
      </c>
      <c r="R1227" s="9">
        <v>71941.662785630979</v>
      </c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15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>
        <f t="shared" si="46"/>
        <v>71941.662785630979</v>
      </c>
      <c r="BM1227" s="9">
        <f t="shared" si="47"/>
        <v>71900</v>
      </c>
    </row>
    <row r="1228" spans="1:65" x14ac:dyDescent="0.3">
      <c r="A1228" s="4" t="s">
        <v>1467</v>
      </c>
      <c r="B1228" s="9">
        <v>5626</v>
      </c>
      <c r="C1228">
        <v>544485</v>
      </c>
      <c r="D1228">
        <v>1</v>
      </c>
      <c r="E1228">
        <v>1</v>
      </c>
      <c r="F1228">
        <v>1</v>
      </c>
      <c r="G1228">
        <v>1</v>
      </c>
      <c r="H1228">
        <v>0</v>
      </c>
      <c r="I1228" t="s">
        <v>83</v>
      </c>
      <c r="J1228">
        <v>544485</v>
      </c>
      <c r="K1228" t="s">
        <v>1467</v>
      </c>
      <c r="L1228">
        <v>544485</v>
      </c>
      <c r="M1228" t="s">
        <v>1467</v>
      </c>
      <c r="N1228">
        <v>544485</v>
      </c>
      <c r="O1228" t="s">
        <v>1467</v>
      </c>
      <c r="P1228">
        <v>544256</v>
      </c>
      <c r="Q1228" t="s">
        <v>85</v>
      </c>
      <c r="R1228" s="9">
        <v>1266633.75118701</v>
      </c>
      <c r="S1228" s="9">
        <f>SUMIFS($B:$B,$J:$J,$C1228)</f>
        <v>6604</v>
      </c>
      <c r="T1228" s="9">
        <v>358141.77107807499</v>
      </c>
      <c r="U1228" s="9">
        <v>0</v>
      </c>
      <c r="V1228" s="9">
        <f>U1228*768</f>
        <v>0</v>
      </c>
      <c r="W1228" s="9">
        <v>77</v>
      </c>
      <c r="X1228" s="9">
        <f>W1228*3072</f>
        <v>236544</v>
      </c>
      <c r="Y1228" s="9">
        <v>24</v>
      </c>
      <c r="Z1228" s="9">
        <f>Y1228*1024</f>
        <v>24576</v>
      </c>
      <c r="AA1228" s="9">
        <v>18</v>
      </c>
      <c r="AB1228" s="9">
        <f>AA1228*256</f>
        <v>4608</v>
      </c>
      <c r="AC1228" s="9">
        <f>SUMIFS($B:$B,$L:$L,$C1228)</f>
        <v>8385</v>
      </c>
      <c r="AD1228" s="9">
        <v>1042245.8942963928</v>
      </c>
      <c r="AE1228" s="9"/>
      <c r="AF1228" s="9"/>
      <c r="AG1228" s="9">
        <f>SUMIFS($B:$B,$N:$N,$C1228)</f>
        <v>8385</v>
      </c>
      <c r="AH1228" s="9">
        <v>944157.96614316129</v>
      </c>
      <c r="AI1228" s="9"/>
      <c r="AJ1228" s="9"/>
      <c r="AK1228" s="9"/>
      <c r="AL1228" s="9"/>
      <c r="AM1228" s="9"/>
      <c r="AN1228" s="9"/>
      <c r="AO1228" s="9"/>
      <c r="AP1228" s="9"/>
      <c r="AQ1228" s="15"/>
      <c r="AR1228" s="9">
        <v>3</v>
      </c>
      <c r="AS1228" s="9">
        <f>AR1228*30500</f>
        <v>91500</v>
      </c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>
        <f t="shared" si="46"/>
        <v>3968407.3827046389</v>
      </c>
      <c r="BM1228" s="9">
        <f t="shared" si="47"/>
        <v>3968400</v>
      </c>
    </row>
    <row r="1229" spans="1:65" x14ac:dyDescent="0.3">
      <c r="A1229" t="s">
        <v>1632</v>
      </c>
      <c r="B1229" s="9">
        <v>213</v>
      </c>
      <c r="C1229">
        <v>590614</v>
      </c>
      <c r="D1229">
        <v>1</v>
      </c>
      <c r="E1229">
        <v>0</v>
      </c>
      <c r="F1229">
        <v>0</v>
      </c>
      <c r="G1229">
        <v>0</v>
      </c>
      <c r="H1229">
        <v>0</v>
      </c>
      <c r="I1229" t="s">
        <v>123</v>
      </c>
      <c r="J1229">
        <v>591211</v>
      </c>
      <c r="K1229" t="s">
        <v>764</v>
      </c>
      <c r="L1229">
        <v>591211</v>
      </c>
      <c r="M1229" t="s">
        <v>764</v>
      </c>
      <c r="N1229">
        <v>591211</v>
      </c>
      <c r="O1229" t="s">
        <v>764</v>
      </c>
      <c r="P1229">
        <v>591211</v>
      </c>
      <c r="Q1229" t="s">
        <v>764</v>
      </c>
      <c r="R1229" s="9">
        <v>71941.662785630979</v>
      </c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15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>
        <f t="shared" si="46"/>
        <v>71941.662785630979</v>
      </c>
      <c r="BM1229" s="9">
        <f t="shared" si="47"/>
        <v>71900</v>
      </c>
    </row>
    <row r="1230" spans="1:65" x14ac:dyDescent="0.3">
      <c r="A1230" t="s">
        <v>1633</v>
      </c>
      <c r="B1230" s="9">
        <v>107</v>
      </c>
      <c r="C1230">
        <v>581577</v>
      </c>
      <c r="D1230">
        <v>1</v>
      </c>
      <c r="E1230">
        <v>0</v>
      </c>
      <c r="F1230">
        <v>0</v>
      </c>
      <c r="G1230">
        <v>0</v>
      </c>
      <c r="H1230">
        <v>0</v>
      </c>
      <c r="I1230" t="s">
        <v>81</v>
      </c>
      <c r="J1230">
        <v>584002</v>
      </c>
      <c r="K1230" t="s">
        <v>278</v>
      </c>
      <c r="L1230">
        <v>581976</v>
      </c>
      <c r="M1230" t="s">
        <v>277</v>
      </c>
      <c r="N1230">
        <v>584002</v>
      </c>
      <c r="O1230" t="s">
        <v>278</v>
      </c>
      <c r="P1230">
        <v>584002</v>
      </c>
      <c r="Q1230" t="s">
        <v>278</v>
      </c>
      <c r="R1230" s="9">
        <v>71941.662785630979</v>
      </c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15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>
        <f t="shared" si="46"/>
        <v>71941.662785630979</v>
      </c>
      <c r="BM1230" s="9">
        <f t="shared" si="47"/>
        <v>71900</v>
      </c>
    </row>
    <row r="1231" spans="1:65" x14ac:dyDescent="0.3">
      <c r="A1231" t="s">
        <v>1634</v>
      </c>
      <c r="B1231" s="9">
        <v>842</v>
      </c>
      <c r="C1231">
        <v>594041</v>
      </c>
      <c r="D1231">
        <v>1</v>
      </c>
      <c r="E1231">
        <v>0</v>
      </c>
      <c r="F1231">
        <v>0</v>
      </c>
      <c r="G1231">
        <v>0</v>
      </c>
      <c r="H1231">
        <v>0</v>
      </c>
      <c r="I1231" t="s">
        <v>81</v>
      </c>
      <c r="J1231">
        <v>594261</v>
      </c>
      <c r="K1231" t="s">
        <v>1635</v>
      </c>
      <c r="L1231">
        <v>593711</v>
      </c>
      <c r="M1231" t="s">
        <v>185</v>
      </c>
      <c r="N1231">
        <v>593711</v>
      </c>
      <c r="O1231" t="s">
        <v>185</v>
      </c>
      <c r="P1231">
        <v>593711</v>
      </c>
      <c r="Q1231" t="s">
        <v>185</v>
      </c>
      <c r="R1231" s="9">
        <v>199283.98463550751</v>
      </c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15"/>
      <c r="AR1231" s="9">
        <v>3</v>
      </c>
      <c r="AS1231" s="9">
        <f>AR1231*30500</f>
        <v>91500</v>
      </c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>
        <f t="shared" si="46"/>
        <v>290783.98463550751</v>
      </c>
      <c r="BM1231" s="9">
        <f t="shared" si="47"/>
        <v>290800</v>
      </c>
    </row>
    <row r="1232" spans="1:65" x14ac:dyDescent="0.3">
      <c r="A1232" s="2" t="s">
        <v>686</v>
      </c>
      <c r="B1232" s="9">
        <v>699</v>
      </c>
      <c r="C1232">
        <v>540242</v>
      </c>
      <c r="D1232">
        <v>1</v>
      </c>
      <c r="E1232">
        <v>1</v>
      </c>
      <c r="F1232">
        <v>0</v>
      </c>
      <c r="G1232">
        <v>0</v>
      </c>
      <c r="H1232">
        <v>0</v>
      </c>
      <c r="I1232" t="s">
        <v>86</v>
      </c>
      <c r="J1232">
        <v>540242</v>
      </c>
      <c r="K1232" t="s">
        <v>686</v>
      </c>
      <c r="L1232">
        <v>540404</v>
      </c>
      <c r="M1232" t="s">
        <v>687</v>
      </c>
      <c r="N1232">
        <v>539911</v>
      </c>
      <c r="O1232" t="s">
        <v>352</v>
      </c>
      <c r="P1232">
        <v>539911</v>
      </c>
      <c r="Q1232" t="s">
        <v>352</v>
      </c>
      <c r="R1232" s="9">
        <v>165915.6825970028</v>
      </c>
      <c r="S1232" s="9">
        <f>SUMIFS($B:$B,$J:$J,$C1232)</f>
        <v>2135</v>
      </c>
      <c r="T1232" s="9">
        <v>116177.61615288651</v>
      </c>
      <c r="U1232" s="9">
        <v>0</v>
      </c>
      <c r="V1232" s="9">
        <f>U1232*768</f>
        <v>0</v>
      </c>
      <c r="W1232" s="9">
        <v>10</v>
      </c>
      <c r="X1232" s="9">
        <f>W1232*3072</f>
        <v>30720</v>
      </c>
      <c r="Y1232" s="9">
        <v>3</v>
      </c>
      <c r="Z1232" s="9">
        <f>Y1232*1024</f>
        <v>3072</v>
      </c>
      <c r="AA1232" s="9">
        <v>2</v>
      </c>
      <c r="AB1232" s="9">
        <f>AA1232*256</f>
        <v>512</v>
      </c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15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>
        <f t="shared" si="46"/>
        <v>316397.29874988931</v>
      </c>
      <c r="BM1232" s="9">
        <f t="shared" si="47"/>
        <v>316400</v>
      </c>
    </row>
    <row r="1233" spans="1:65" x14ac:dyDescent="0.3">
      <c r="A1233" t="s">
        <v>1636</v>
      </c>
      <c r="B1233" s="9">
        <v>144</v>
      </c>
      <c r="C1233">
        <v>564605</v>
      </c>
      <c r="D1233">
        <v>1</v>
      </c>
      <c r="E1233">
        <v>0</v>
      </c>
      <c r="F1233">
        <v>0</v>
      </c>
      <c r="G1233">
        <v>0</v>
      </c>
      <c r="H1233">
        <v>0</v>
      </c>
      <c r="I1233" t="s">
        <v>86</v>
      </c>
      <c r="J1233">
        <v>540013</v>
      </c>
      <c r="K1233" t="s">
        <v>762</v>
      </c>
      <c r="L1233">
        <v>540013</v>
      </c>
      <c r="M1233" t="s">
        <v>762</v>
      </c>
      <c r="N1233">
        <v>540013</v>
      </c>
      <c r="O1233" t="s">
        <v>762</v>
      </c>
      <c r="P1233">
        <v>539911</v>
      </c>
      <c r="Q1233" t="s">
        <v>352</v>
      </c>
      <c r="R1233" s="9">
        <v>71941.662785630979</v>
      </c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15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>
        <f t="shared" si="46"/>
        <v>71941.662785630979</v>
      </c>
      <c r="BM1233" s="9">
        <f t="shared" si="47"/>
        <v>71900</v>
      </c>
    </row>
    <row r="1234" spans="1:65" x14ac:dyDescent="0.3">
      <c r="A1234" s="5" t="s">
        <v>264</v>
      </c>
      <c r="B1234" s="9">
        <v>13352</v>
      </c>
      <c r="C1234">
        <v>507016</v>
      </c>
      <c r="D1234">
        <v>1</v>
      </c>
      <c r="E1234">
        <v>1</v>
      </c>
      <c r="F1234">
        <v>1</v>
      </c>
      <c r="G1234">
        <v>1</v>
      </c>
      <c r="H1234">
        <v>1</v>
      </c>
      <c r="I1234" t="s">
        <v>94</v>
      </c>
      <c r="J1234">
        <v>507016</v>
      </c>
      <c r="K1234" t="s">
        <v>264</v>
      </c>
      <c r="L1234">
        <v>507016</v>
      </c>
      <c r="M1234" t="s">
        <v>264</v>
      </c>
      <c r="N1234">
        <v>507016</v>
      </c>
      <c r="O1234" t="s">
        <v>264</v>
      </c>
      <c r="P1234">
        <v>507016</v>
      </c>
      <c r="Q1234" t="s">
        <v>264</v>
      </c>
      <c r="R1234" s="9">
        <v>611948.70213710703</v>
      </c>
      <c r="S1234" s="9">
        <f>SUMIFS($B:$B,$J:$J,$C1234)</f>
        <v>22403</v>
      </c>
      <c r="T1234" s="9">
        <v>506626.71483206342</v>
      </c>
      <c r="U1234" s="9">
        <v>0</v>
      </c>
      <c r="V1234" s="9">
        <f>U1234*768</f>
        <v>0</v>
      </c>
      <c r="W1234" s="9">
        <v>80</v>
      </c>
      <c r="X1234" s="9">
        <f>W1234*3072</f>
        <v>245760</v>
      </c>
      <c r="Y1234" s="9">
        <v>95</v>
      </c>
      <c r="Z1234" s="9">
        <f>Y1234*1024</f>
        <v>97280</v>
      </c>
      <c r="AA1234" s="9">
        <v>71</v>
      </c>
      <c r="AB1234" s="9">
        <f>AA1234*256</f>
        <v>18176</v>
      </c>
      <c r="AC1234" s="9">
        <f>SUMIFS($B:$B,$L:$L,$C1234)</f>
        <v>24501</v>
      </c>
      <c r="AD1234" s="9">
        <v>1577104.8745071541</v>
      </c>
      <c r="AE1234" s="9">
        <f>SUMIFS($B:$B,$P:$P,$C1234)</f>
        <v>40210</v>
      </c>
      <c r="AF1234" s="9">
        <v>2463429.918167843</v>
      </c>
      <c r="AG1234" s="9">
        <f>SUMIFS($B:$B,$N:$N,$C1234)</f>
        <v>40210</v>
      </c>
      <c r="AH1234" s="9">
        <v>6888535.8279260807</v>
      </c>
      <c r="AI1234" s="9">
        <f>SUMIFS($B:$B,$P:$P,$C1234)</f>
        <v>40210</v>
      </c>
      <c r="AJ1234" s="9">
        <v>19715679.776237682</v>
      </c>
      <c r="AK1234" s="9"/>
      <c r="AL1234" s="9">
        <v>5355</v>
      </c>
      <c r="AM1234" s="9">
        <f>AL1234*141</f>
        <v>755055</v>
      </c>
      <c r="AN1234" s="9"/>
      <c r="AO1234" s="9"/>
      <c r="AP1234" s="9"/>
      <c r="AQ1234" s="15"/>
      <c r="AR1234" s="9">
        <v>79</v>
      </c>
      <c r="AS1234" s="9">
        <f>AR1234*30500</f>
        <v>2409500</v>
      </c>
      <c r="AT1234" s="9">
        <v>220</v>
      </c>
      <c r="AU1234" s="9">
        <f>AT1234*2742</f>
        <v>603240</v>
      </c>
      <c r="AV1234" s="9">
        <v>0</v>
      </c>
      <c r="AW1234" s="9">
        <f>AV1234*914</f>
        <v>0</v>
      </c>
      <c r="AX1234" s="9">
        <v>1757</v>
      </c>
      <c r="AY1234" s="9">
        <f>AX1234*141</f>
        <v>247737</v>
      </c>
      <c r="AZ1234" s="9">
        <v>1440</v>
      </c>
      <c r="BA1234" s="9">
        <f>AZ1234*343</f>
        <v>493920</v>
      </c>
      <c r="BB1234" s="9">
        <v>1211</v>
      </c>
      <c r="BC1234" s="9">
        <f>BB1234*109</f>
        <v>131999</v>
      </c>
      <c r="BD1234" s="9">
        <v>182</v>
      </c>
      <c r="BE1234" s="9">
        <f>BD1234*82</f>
        <v>14924</v>
      </c>
      <c r="BF1234" s="9">
        <v>1871</v>
      </c>
      <c r="BG1234" s="9">
        <f>BF1234*328</f>
        <v>613688</v>
      </c>
      <c r="BH1234" s="9">
        <v>188</v>
      </c>
      <c r="BI1234" s="9">
        <f>BH1234*410</f>
        <v>77080</v>
      </c>
      <c r="BJ1234" s="9">
        <v>0</v>
      </c>
      <c r="BK1234" s="9">
        <f>BJ1234*219</f>
        <v>0</v>
      </c>
      <c r="BL1234" s="9">
        <f t="shared" si="46"/>
        <v>37471684.813807927</v>
      </c>
      <c r="BM1234" s="9">
        <f t="shared" si="47"/>
        <v>37471700</v>
      </c>
    </row>
    <row r="1235" spans="1:65" x14ac:dyDescent="0.3">
      <c r="A1235" t="s">
        <v>1637</v>
      </c>
      <c r="B1235" s="9">
        <v>337</v>
      </c>
      <c r="C1235">
        <v>589501</v>
      </c>
      <c r="D1235">
        <v>1</v>
      </c>
      <c r="E1235">
        <v>0</v>
      </c>
      <c r="F1235">
        <v>0</v>
      </c>
      <c r="G1235">
        <v>0</v>
      </c>
      <c r="H1235">
        <v>0</v>
      </c>
      <c r="I1235" t="s">
        <v>111</v>
      </c>
      <c r="J1235">
        <v>589381</v>
      </c>
      <c r="K1235" t="s">
        <v>985</v>
      </c>
      <c r="L1235">
        <v>589632</v>
      </c>
      <c r="M1235" t="s">
        <v>392</v>
      </c>
      <c r="N1235">
        <v>589250</v>
      </c>
      <c r="O1235" t="s">
        <v>113</v>
      </c>
      <c r="P1235">
        <v>589250</v>
      </c>
      <c r="Q1235" t="s">
        <v>113</v>
      </c>
      <c r="R1235" s="9">
        <v>80719.936293316801</v>
      </c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15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>
        <f t="shared" si="46"/>
        <v>80719.936293316801</v>
      </c>
      <c r="BM1235" s="9">
        <f t="shared" si="47"/>
        <v>80700</v>
      </c>
    </row>
    <row r="1236" spans="1:65" x14ac:dyDescent="0.3">
      <c r="A1236" s="3" t="s">
        <v>598</v>
      </c>
      <c r="B1236" s="9">
        <v>4254</v>
      </c>
      <c r="C1236">
        <v>592170</v>
      </c>
      <c r="D1236">
        <v>1</v>
      </c>
      <c r="E1236">
        <v>1</v>
      </c>
      <c r="F1236">
        <v>1</v>
      </c>
      <c r="G1236">
        <v>0</v>
      </c>
      <c r="H1236">
        <v>0</v>
      </c>
      <c r="I1236" t="s">
        <v>135</v>
      </c>
      <c r="J1236">
        <v>592170</v>
      </c>
      <c r="K1236" t="s">
        <v>598</v>
      </c>
      <c r="L1236">
        <v>592170</v>
      </c>
      <c r="M1236" t="s">
        <v>598</v>
      </c>
      <c r="N1236">
        <v>592005</v>
      </c>
      <c r="O1236" t="s">
        <v>136</v>
      </c>
      <c r="P1236">
        <v>592005</v>
      </c>
      <c r="Q1236" t="s">
        <v>136</v>
      </c>
      <c r="R1236" s="9">
        <v>967781.38223537733</v>
      </c>
      <c r="S1236" s="9">
        <f>SUMIFS($B:$B,$J:$J,$C1236)</f>
        <v>4254</v>
      </c>
      <c r="T1236" s="9">
        <v>231057.71312464739</v>
      </c>
      <c r="U1236" s="9">
        <v>0</v>
      </c>
      <c r="V1236" s="9">
        <f>U1236*768</f>
        <v>0</v>
      </c>
      <c r="W1236" s="9">
        <v>14</v>
      </c>
      <c r="X1236" s="9">
        <f>W1236*3072</f>
        <v>43008</v>
      </c>
      <c r="Y1236" s="9">
        <v>19</v>
      </c>
      <c r="Z1236" s="9">
        <f>Y1236*1024</f>
        <v>19456</v>
      </c>
      <c r="AA1236" s="9">
        <v>9</v>
      </c>
      <c r="AB1236" s="9">
        <f>AA1236*256</f>
        <v>2304</v>
      </c>
      <c r="AC1236" s="9">
        <f>SUMIFS($B:$B,$L:$L,$C1236)</f>
        <v>9434</v>
      </c>
      <c r="AD1236" s="9">
        <v>1170992.6504551067</v>
      </c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15"/>
      <c r="AR1236" s="9">
        <v>1</v>
      </c>
      <c r="AS1236" s="9">
        <f>AR1236*30500</f>
        <v>30500</v>
      </c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>
        <f t="shared" si="46"/>
        <v>2465099.7458151318</v>
      </c>
      <c r="BM1236" s="9">
        <f t="shared" si="47"/>
        <v>2465100</v>
      </c>
    </row>
    <row r="1237" spans="1:65" x14ac:dyDescent="0.3">
      <c r="A1237" t="s">
        <v>1638</v>
      </c>
      <c r="B1237" s="9">
        <v>95</v>
      </c>
      <c r="C1237">
        <v>536628</v>
      </c>
      <c r="D1237">
        <v>1</v>
      </c>
      <c r="E1237">
        <v>0</v>
      </c>
      <c r="F1237">
        <v>0</v>
      </c>
      <c r="G1237">
        <v>0</v>
      </c>
      <c r="H1237">
        <v>0</v>
      </c>
      <c r="I1237" t="s">
        <v>83</v>
      </c>
      <c r="J1237">
        <v>551791</v>
      </c>
      <c r="K1237" t="s">
        <v>1639</v>
      </c>
      <c r="L1237">
        <v>550787</v>
      </c>
      <c r="M1237" t="s">
        <v>908</v>
      </c>
      <c r="N1237">
        <v>550787</v>
      </c>
      <c r="O1237" t="s">
        <v>908</v>
      </c>
      <c r="P1237">
        <v>550787</v>
      </c>
      <c r="Q1237" t="s">
        <v>908</v>
      </c>
      <c r="R1237" s="9">
        <v>71941.662785630979</v>
      </c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15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>
        <f t="shared" si="46"/>
        <v>71941.662785630979</v>
      </c>
      <c r="BM1237" s="9">
        <f t="shared" si="47"/>
        <v>71900</v>
      </c>
    </row>
    <row r="1238" spans="1:65" x14ac:dyDescent="0.3">
      <c r="A1238" t="s">
        <v>1640</v>
      </c>
      <c r="B1238" s="9">
        <v>742</v>
      </c>
      <c r="C1238">
        <v>570001</v>
      </c>
      <c r="D1238">
        <v>1</v>
      </c>
      <c r="E1238">
        <v>0</v>
      </c>
      <c r="F1238">
        <v>0</v>
      </c>
      <c r="G1238">
        <v>0</v>
      </c>
      <c r="H1238">
        <v>0</v>
      </c>
      <c r="I1238" t="s">
        <v>90</v>
      </c>
      <c r="J1238">
        <v>570508</v>
      </c>
      <c r="K1238" t="s">
        <v>138</v>
      </c>
      <c r="L1238">
        <v>570508</v>
      </c>
      <c r="M1238" t="s">
        <v>138</v>
      </c>
      <c r="N1238">
        <v>570508</v>
      </c>
      <c r="O1238" t="s">
        <v>138</v>
      </c>
      <c r="P1238">
        <v>570508</v>
      </c>
      <c r="Q1238" t="s">
        <v>138</v>
      </c>
      <c r="R1238" s="9">
        <v>175964.66817382359</v>
      </c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15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>
        <f t="shared" si="46"/>
        <v>175964.66817382359</v>
      </c>
      <c r="BM1238" s="9">
        <f t="shared" si="47"/>
        <v>176000</v>
      </c>
    </row>
    <row r="1239" spans="1:65" x14ac:dyDescent="0.3">
      <c r="A1239" t="s">
        <v>1641</v>
      </c>
      <c r="B1239" s="9">
        <v>1089</v>
      </c>
      <c r="C1239">
        <v>552020</v>
      </c>
      <c r="D1239">
        <v>1</v>
      </c>
      <c r="E1239">
        <v>0</v>
      </c>
      <c r="F1239">
        <v>0</v>
      </c>
      <c r="G1239">
        <v>0</v>
      </c>
      <c r="H1239">
        <v>0</v>
      </c>
      <c r="I1239" t="s">
        <v>111</v>
      </c>
      <c r="J1239">
        <v>500852</v>
      </c>
      <c r="K1239" t="s">
        <v>503</v>
      </c>
      <c r="L1239">
        <v>500496</v>
      </c>
      <c r="M1239" t="s">
        <v>287</v>
      </c>
      <c r="N1239">
        <v>500496</v>
      </c>
      <c r="O1239" t="s">
        <v>287</v>
      </c>
      <c r="P1239">
        <v>500496</v>
      </c>
      <c r="Q1239" t="s">
        <v>287</v>
      </c>
      <c r="R1239" s="9">
        <v>256604.71761096391</v>
      </c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15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>
        <f t="shared" si="46"/>
        <v>256604.71761096391</v>
      </c>
      <c r="BM1239" s="9">
        <f t="shared" si="47"/>
        <v>256600</v>
      </c>
    </row>
    <row r="1240" spans="1:65" x14ac:dyDescent="0.3">
      <c r="A1240" t="s">
        <v>1642</v>
      </c>
      <c r="B1240" s="9">
        <v>86</v>
      </c>
      <c r="C1240">
        <v>542083</v>
      </c>
      <c r="D1240">
        <v>1</v>
      </c>
      <c r="E1240">
        <v>0</v>
      </c>
      <c r="F1240">
        <v>0</v>
      </c>
      <c r="G1240">
        <v>0</v>
      </c>
      <c r="H1240">
        <v>0</v>
      </c>
      <c r="I1240" t="s">
        <v>151</v>
      </c>
      <c r="J1240">
        <v>556955</v>
      </c>
      <c r="K1240" t="s">
        <v>1107</v>
      </c>
      <c r="L1240">
        <v>555771</v>
      </c>
      <c r="M1240" t="s">
        <v>247</v>
      </c>
      <c r="N1240">
        <v>556955</v>
      </c>
      <c r="O1240" t="s">
        <v>1107</v>
      </c>
      <c r="P1240">
        <v>555771</v>
      </c>
      <c r="Q1240" t="s">
        <v>247</v>
      </c>
      <c r="R1240" s="9">
        <v>71941.662785630979</v>
      </c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15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>
        <f t="shared" si="46"/>
        <v>71941.662785630979</v>
      </c>
      <c r="BM1240" s="9">
        <f t="shared" si="47"/>
        <v>71900</v>
      </c>
    </row>
    <row r="1241" spans="1:65" x14ac:dyDescent="0.3">
      <c r="A1241" t="s">
        <v>1643</v>
      </c>
      <c r="B1241" s="9">
        <v>357</v>
      </c>
      <c r="C1241">
        <v>594059</v>
      </c>
      <c r="D1241">
        <v>1</v>
      </c>
      <c r="E1241">
        <v>0</v>
      </c>
      <c r="F1241">
        <v>0</v>
      </c>
      <c r="G1241">
        <v>0</v>
      </c>
      <c r="H1241">
        <v>0</v>
      </c>
      <c r="I1241" t="s">
        <v>81</v>
      </c>
      <c r="J1241">
        <v>594881</v>
      </c>
      <c r="K1241" t="s">
        <v>1578</v>
      </c>
      <c r="L1241">
        <v>593711</v>
      </c>
      <c r="M1241" t="s">
        <v>185</v>
      </c>
      <c r="N1241">
        <v>593711</v>
      </c>
      <c r="O1241" t="s">
        <v>185</v>
      </c>
      <c r="P1241">
        <v>593711</v>
      </c>
      <c r="Q1241" t="s">
        <v>185</v>
      </c>
      <c r="R1241" s="9">
        <v>85458.685346803439</v>
      </c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15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>
        <f t="shared" si="46"/>
        <v>85458.685346803439</v>
      </c>
      <c r="BM1241" s="9">
        <f t="shared" si="47"/>
        <v>85500</v>
      </c>
    </row>
    <row r="1242" spans="1:65" x14ac:dyDescent="0.3">
      <c r="A1242" t="s">
        <v>1644</v>
      </c>
      <c r="B1242" s="9">
        <v>814</v>
      </c>
      <c r="C1242">
        <v>580261</v>
      </c>
      <c r="D1242">
        <v>1</v>
      </c>
      <c r="E1242">
        <v>0</v>
      </c>
      <c r="F1242">
        <v>0</v>
      </c>
      <c r="G1242">
        <v>0</v>
      </c>
      <c r="H1242">
        <v>0</v>
      </c>
      <c r="I1242" t="s">
        <v>96</v>
      </c>
      <c r="J1242">
        <v>580121</v>
      </c>
      <c r="K1242" t="s">
        <v>1294</v>
      </c>
      <c r="L1242">
        <v>579891</v>
      </c>
      <c r="M1242" t="s">
        <v>658</v>
      </c>
      <c r="N1242">
        <v>579891</v>
      </c>
      <c r="O1242" t="s">
        <v>658</v>
      </c>
      <c r="P1242">
        <v>579891</v>
      </c>
      <c r="Q1242" t="s">
        <v>658</v>
      </c>
      <c r="R1242" s="9">
        <v>192761.4948454893</v>
      </c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15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>
        <f t="shared" si="46"/>
        <v>192761.4948454893</v>
      </c>
      <c r="BM1242" s="9">
        <f t="shared" si="47"/>
        <v>192800</v>
      </c>
    </row>
    <row r="1243" spans="1:65" x14ac:dyDescent="0.3">
      <c r="A1243" t="s">
        <v>1645</v>
      </c>
      <c r="B1243" s="9">
        <v>179</v>
      </c>
      <c r="C1243">
        <v>570010</v>
      </c>
      <c r="D1243">
        <v>1</v>
      </c>
      <c r="E1243">
        <v>0</v>
      </c>
      <c r="F1243">
        <v>0</v>
      </c>
      <c r="G1243">
        <v>0</v>
      </c>
      <c r="H1243">
        <v>0</v>
      </c>
      <c r="I1243" t="s">
        <v>90</v>
      </c>
      <c r="J1243">
        <v>571091</v>
      </c>
      <c r="K1243" t="s">
        <v>1127</v>
      </c>
      <c r="L1243">
        <v>569810</v>
      </c>
      <c r="M1243" t="s">
        <v>284</v>
      </c>
      <c r="N1243">
        <v>569810</v>
      </c>
      <c r="O1243" t="s">
        <v>284</v>
      </c>
      <c r="P1243">
        <v>569810</v>
      </c>
      <c r="Q1243" t="s">
        <v>284</v>
      </c>
      <c r="R1243" s="9">
        <v>71941.662785630979</v>
      </c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15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>
        <f t="shared" si="46"/>
        <v>71941.662785630979</v>
      </c>
      <c r="BM1243" s="9">
        <f t="shared" si="47"/>
        <v>71900</v>
      </c>
    </row>
    <row r="1244" spans="1:65" x14ac:dyDescent="0.3">
      <c r="A1244" t="s">
        <v>1646</v>
      </c>
      <c r="B1244" s="9">
        <v>669</v>
      </c>
      <c r="C1244">
        <v>568694</v>
      </c>
      <c r="D1244">
        <v>1</v>
      </c>
      <c r="E1244">
        <v>0</v>
      </c>
      <c r="F1244">
        <v>0</v>
      </c>
      <c r="G1244">
        <v>0</v>
      </c>
      <c r="H1244">
        <v>0</v>
      </c>
      <c r="I1244" t="s">
        <v>123</v>
      </c>
      <c r="J1244">
        <v>568988</v>
      </c>
      <c r="K1244" t="s">
        <v>259</v>
      </c>
      <c r="L1244">
        <v>568988</v>
      </c>
      <c r="M1244" t="s">
        <v>259</v>
      </c>
      <c r="N1244">
        <v>568988</v>
      </c>
      <c r="O1244" t="s">
        <v>259</v>
      </c>
      <c r="P1244">
        <v>569569</v>
      </c>
      <c r="Q1244" t="s">
        <v>260</v>
      </c>
      <c r="R1244" s="9">
        <v>158896.70893439319</v>
      </c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15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>
        <f t="shared" si="46"/>
        <v>158896.70893439319</v>
      </c>
      <c r="BM1244" s="9">
        <f t="shared" si="47"/>
        <v>158900</v>
      </c>
    </row>
    <row r="1245" spans="1:65" x14ac:dyDescent="0.3">
      <c r="A1245" t="s">
        <v>1647</v>
      </c>
      <c r="B1245" s="9">
        <v>124</v>
      </c>
      <c r="C1245">
        <v>530221</v>
      </c>
      <c r="D1245">
        <v>1</v>
      </c>
      <c r="E1245">
        <v>0</v>
      </c>
      <c r="F1245">
        <v>0</v>
      </c>
      <c r="G1245">
        <v>0</v>
      </c>
      <c r="H1245">
        <v>0</v>
      </c>
      <c r="I1245" t="s">
        <v>151</v>
      </c>
      <c r="J1245">
        <v>558869</v>
      </c>
      <c r="K1245" t="s">
        <v>1597</v>
      </c>
      <c r="L1245">
        <v>559300</v>
      </c>
      <c r="M1245" t="s">
        <v>223</v>
      </c>
      <c r="N1245">
        <v>559300</v>
      </c>
      <c r="O1245" t="s">
        <v>223</v>
      </c>
      <c r="P1245">
        <v>559300</v>
      </c>
      <c r="Q1245" t="s">
        <v>223</v>
      </c>
      <c r="R1245" s="9">
        <v>71941.662785630979</v>
      </c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15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>
        <f t="shared" si="46"/>
        <v>71941.662785630979</v>
      </c>
      <c r="BM1245" s="9">
        <f t="shared" si="47"/>
        <v>71900</v>
      </c>
    </row>
    <row r="1246" spans="1:65" x14ac:dyDescent="0.3">
      <c r="A1246" t="s">
        <v>1648</v>
      </c>
      <c r="B1246" s="9">
        <v>1002</v>
      </c>
      <c r="C1246">
        <v>507105</v>
      </c>
      <c r="D1246">
        <v>1</v>
      </c>
      <c r="E1246">
        <v>0</v>
      </c>
      <c r="F1246">
        <v>0</v>
      </c>
      <c r="G1246">
        <v>0</v>
      </c>
      <c r="H1246">
        <v>0</v>
      </c>
      <c r="I1246" t="s">
        <v>94</v>
      </c>
      <c r="J1246">
        <v>505927</v>
      </c>
      <c r="K1246" t="s">
        <v>668</v>
      </c>
      <c r="L1246">
        <v>507504</v>
      </c>
      <c r="M1246" t="s">
        <v>1649</v>
      </c>
      <c r="N1246">
        <v>505927</v>
      </c>
      <c r="O1246" t="s">
        <v>668</v>
      </c>
      <c r="P1246">
        <v>505927</v>
      </c>
      <c r="Q1246" t="s">
        <v>668</v>
      </c>
      <c r="R1246" s="9">
        <v>236457.67569675081</v>
      </c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15"/>
      <c r="AR1246" s="9">
        <v>1</v>
      </c>
      <c r="AS1246" s="9">
        <f>AR1246*30500</f>
        <v>30500</v>
      </c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>
        <f t="shared" si="46"/>
        <v>266957.67569675081</v>
      </c>
      <c r="BM1246" s="9">
        <f t="shared" si="47"/>
        <v>267000</v>
      </c>
    </row>
    <row r="1247" spans="1:65" x14ac:dyDescent="0.3">
      <c r="A1247" t="s">
        <v>1650</v>
      </c>
      <c r="B1247" s="9">
        <v>1903</v>
      </c>
      <c r="C1247">
        <v>502235</v>
      </c>
      <c r="D1247">
        <v>1</v>
      </c>
      <c r="E1247">
        <v>0</v>
      </c>
      <c r="F1247">
        <v>0</v>
      </c>
      <c r="G1247">
        <v>0</v>
      </c>
      <c r="H1247">
        <v>0</v>
      </c>
      <c r="I1247" t="s">
        <v>111</v>
      </c>
      <c r="J1247">
        <v>500496</v>
      </c>
      <c r="K1247" t="s">
        <v>287</v>
      </c>
      <c r="L1247">
        <v>503657</v>
      </c>
      <c r="M1247" t="s">
        <v>884</v>
      </c>
      <c r="N1247">
        <v>500496</v>
      </c>
      <c r="O1247" t="s">
        <v>287</v>
      </c>
      <c r="P1247">
        <v>500496</v>
      </c>
      <c r="Q1247" t="s">
        <v>287</v>
      </c>
      <c r="R1247" s="9">
        <v>443186.03375622211</v>
      </c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15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>
        <f t="shared" si="46"/>
        <v>443186.03375622211</v>
      </c>
      <c r="BM1247" s="9">
        <f t="shared" si="47"/>
        <v>443200</v>
      </c>
    </row>
    <row r="1248" spans="1:65" x14ac:dyDescent="0.3">
      <c r="A1248" t="s">
        <v>1651</v>
      </c>
      <c r="B1248" s="9">
        <v>646</v>
      </c>
      <c r="C1248">
        <v>502405</v>
      </c>
      <c r="D1248">
        <v>1</v>
      </c>
      <c r="E1248">
        <v>0</v>
      </c>
      <c r="F1248">
        <v>0</v>
      </c>
      <c r="G1248">
        <v>0</v>
      </c>
      <c r="H1248">
        <v>0</v>
      </c>
      <c r="I1248" t="s">
        <v>111</v>
      </c>
      <c r="J1248">
        <v>505188</v>
      </c>
      <c r="K1248" t="s">
        <v>140</v>
      </c>
      <c r="L1248">
        <v>505188</v>
      </c>
      <c r="M1248" t="s">
        <v>140</v>
      </c>
      <c r="N1248">
        <v>505188</v>
      </c>
      <c r="O1248" t="s">
        <v>140</v>
      </c>
      <c r="P1248">
        <v>505188</v>
      </c>
      <c r="Q1248" t="s">
        <v>140</v>
      </c>
      <c r="R1248" s="9">
        <v>153510.89947784581</v>
      </c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15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>
        <f t="shared" si="46"/>
        <v>153510.89947784581</v>
      </c>
      <c r="BM1248" s="9">
        <f t="shared" si="47"/>
        <v>153500</v>
      </c>
    </row>
    <row r="1249" spans="1:65" x14ac:dyDescent="0.3">
      <c r="A1249" s="3" t="s">
        <v>1349</v>
      </c>
      <c r="B1249" s="9">
        <v>1493</v>
      </c>
      <c r="C1249">
        <v>598160</v>
      </c>
      <c r="D1249">
        <v>1</v>
      </c>
      <c r="E1249">
        <v>1</v>
      </c>
      <c r="F1249">
        <v>1</v>
      </c>
      <c r="G1249">
        <v>0</v>
      </c>
      <c r="H1249">
        <v>0</v>
      </c>
      <c r="I1249" t="s">
        <v>94</v>
      </c>
      <c r="J1249">
        <v>598160</v>
      </c>
      <c r="K1249" t="s">
        <v>1349</v>
      </c>
      <c r="L1249">
        <v>598160</v>
      </c>
      <c r="M1249" t="s">
        <v>1349</v>
      </c>
      <c r="N1249">
        <v>598810</v>
      </c>
      <c r="O1249" t="s">
        <v>891</v>
      </c>
      <c r="P1249">
        <v>598810</v>
      </c>
      <c r="Q1249" t="s">
        <v>891</v>
      </c>
      <c r="R1249" s="9">
        <v>349612.87805110728</v>
      </c>
      <c r="S1249" s="9">
        <f>SUMIFS($B:$B,$J:$J,$C1249)</f>
        <v>5806</v>
      </c>
      <c r="T1249" s="9">
        <v>315019.97383867408</v>
      </c>
      <c r="U1249" s="9">
        <v>0</v>
      </c>
      <c r="V1249" s="9">
        <f>U1249*768</f>
        <v>0</v>
      </c>
      <c r="W1249" s="9">
        <v>23</v>
      </c>
      <c r="X1249" s="9">
        <f>W1249*3072</f>
        <v>70656</v>
      </c>
      <c r="Y1249" s="9">
        <v>40</v>
      </c>
      <c r="Z1249" s="9">
        <f>Y1249*1024</f>
        <v>40960</v>
      </c>
      <c r="AA1249" s="9">
        <v>2</v>
      </c>
      <c r="AB1249" s="9">
        <f>AA1249*256</f>
        <v>512</v>
      </c>
      <c r="AC1249" s="9">
        <f>SUMIFS($B:$B,$L:$L,$C1249)</f>
        <v>8043</v>
      </c>
      <c r="AD1249" s="9">
        <v>1000211.9441507816</v>
      </c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15"/>
      <c r="AR1249" s="9">
        <v>1</v>
      </c>
      <c r="AS1249" s="9">
        <f>AR1249*30500</f>
        <v>30500</v>
      </c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>
        <f t="shared" si="46"/>
        <v>1807472.7960405629</v>
      </c>
      <c r="BM1249" s="9">
        <f t="shared" si="47"/>
        <v>1807500</v>
      </c>
    </row>
    <row r="1250" spans="1:65" x14ac:dyDescent="0.3">
      <c r="A1250" t="s">
        <v>1652</v>
      </c>
      <c r="B1250" s="9">
        <v>356</v>
      </c>
      <c r="C1250">
        <v>513075</v>
      </c>
      <c r="D1250">
        <v>1</v>
      </c>
      <c r="E1250">
        <v>0</v>
      </c>
      <c r="F1250">
        <v>0</v>
      </c>
      <c r="G1250">
        <v>0</v>
      </c>
      <c r="H1250">
        <v>0</v>
      </c>
      <c r="I1250" t="s">
        <v>86</v>
      </c>
      <c r="J1250">
        <v>532819</v>
      </c>
      <c r="K1250" t="s">
        <v>327</v>
      </c>
      <c r="L1250">
        <v>533041</v>
      </c>
      <c r="M1250" t="s">
        <v>1053</v>
      </c>
      <c r="N1250">
        <v>533041</v>
      </c>
      <c r="O1250" t="s">
        <v>1053</v>
      </c>
      <c r="P1250">
        <v>532819</v>
      </c>
      <c r="Q1250" t="s">
        <v>327</v>
      </c>
      <c r="R1250" s="9">
        <v>85221.849267750324</v>
      </c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15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>
        <f t="shared" si="46"/>
        <v>85221.849267750324</v>
      </c>
      <c r="BM1250" s="9">
        <f t="shared" si="47"/>
        <v>85200</v>
      </c>
    </row>
    <row r="1251" spans="1:65" x14ac:dyDescent="0.3">
      <c r="A1251" t="s">
        <v>1653</v>
      </c>
      <c r="B1251" s="9">
        <v>1074</v>
      </c>
      <c r="C1251">
        <v>593044</v>
      </c>
      <c r="D1251">
        <v>1</v>
      </c>
      <c r="E1251">
        <v>0</v>
      </c>
      <c r="F1251">
        <v>0</v>
      </c>
      <c r="G1251">
        <v>0</v>
      </c>
      <c r="H1251">
        <v>0</v>
      </c>
      <c r="I1251" t="s">
        <v>81</v>
      </c>
      <c r="J1251">
        <v>593583</v>
      </c>
      <c r="K1251" t="s">
        <v>629</v>
      </c>
      <c r="L1251">
        <v>593583</v>
      </c>
      <c r="M1251" t="s">
        <v>629</v>
      </c>
      <c r="N1251">
        <v>593583</v>
      </c>
      <c r="O1251" t="s">
        <v>629</v>
      </c>
      <c r="P1251">
        <v>593583</v>
      </c>
      <c r="Q1251" t="s">
        <v>629</v>
      </c>
      <c r="R1251" s="9">
        <v>253134.2755736009</v>
      </c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15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>
        <f t="shared" si="46"/>
        <v>253134.2755736009</v>
      </c>
      <c r="BM1251" s="9">
        <f t="shared" si="47"/>
        <v>253100</v>
      </c>
    </row>
    <row r="1252" spans="1:65" x14ac:dyDescent="0.3">
      <c r="A1252" t="s">
        <v>1654</v>
      </c>
      <c r="B1252" s="9">
        <v>93</v>
      </c>
      <c r="C1252">
        <v>598992</v>
      </c>
      <c r="D1252">
        <v>1</v>
      </c>
      <c r="E1252">
        <v>0</v>
      </c>
      <c r="F1252">
        <v>0</v>
      </c>
      <c r="G1252">
        <v>0</v>
      </c>
      <c r="H1252">
        <v>0</v>
      </c>
      <c r="I1252" t="s">
        <v>83</v>
      </c>
      <c r="J1252">
        <v>552054</v>
      </c>
      <c r="K1252" t="s">
        <v>254</v>
      </c>
      <c r="L1252">
        <v>552054</v>
      </c>
      <c r="M1252" t="s">
        <v>254</v>
      </c>
      <c r="N1252">
        <v>552054</v>
      </c>
      <c r="O1252" t="s">
        <v>254</v>
      </c>
      <c r="P1252">
        <v>552046</v>
      </c>
      <c r="Q1252" t="s">
        <v>174</v>
      </c>
      <c r="R1252" s="9">
        <v>71941.662785630979</v>
      </c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15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>
        <f t="shared" si="46"/>
        <v>71941.662785630979</v>
      </c>
      <c r="BM1252" s="9">
        <f t="shared" si="47"/>
        <v>71900</v>
      </c>
    </row>
    <row r="1253" spans="1:65" x14ac:dyDescent="0.3">
      <c r="A1253" t="s">
        <v>1655</v>
      </c>
      <c r="B1253" s="9">
        <v>711</v>
      </c>
      <c r="C1253">
        <v>587141</v>
      </c>
      <c r="D1253">
        <v>1</v>
      </c>
      <c r="E1253">
        <v>0</v>
      </c>
      <c r="F1253">
        <v>0</v>
      </c>
      <c r="G1253">
        <v>0</v>
      </c>
      <c r="H1253">
        <v>0</v>
      </c>
      <c r="I1253" t="s">
        <v>123</v>
      </c>
      <c r="J1253">
        <v>588032</v>
      </c>
      <c r="K1253" t="s">
        <v>209</v>
      </c>
      <c r="L1253">
        <v>588032</v>
      </c>
      <c r="M1253" t="s">
        <v>209</v>
      </c>
      <c r="N1253">
        <v>588032</v>
      </c>
      <c r="O1253" t="s">
        <v>209</v>
      </c>
      <c r="P1253">
        <v>586846</v>
      </c>
      <c r="Q1253" t="s">
        <v>129</v>
      </c>
      <c r="R1253" s="9">
        <v>168721.40402209139</v>
      </c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15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>
        <f t="shared" si="46"/>
        <v>168721.40402209139</v>
      </c>
      <c r="BM1253" s="9">
        <f t="shared" si="47"/>
        <v>168700</v>
      </c>
    </row>
    <row r="1254" spans="1:65" x14ac:dyDescent="0.3">
      <c r="A1254" t="s">
        <v>1656</v>
      </c>
      <c r="B1254" s="9">
        <v>156</v>
      </c>
      <c r="C1254">
        <v>595624</v>
      </c>
      <c r="D1254">
        <v>1</v>
      </c>
      <c r="E1254">
        <v>0</v>
      </c>
      <c r="F1254">
        <v>0</v>
      </c>
      <c r="G1254">
        <v>0</v>
      </c>
      <c r="H1254">
        <v>0</v>
      </c>
      <c r="I1254" t="s">
        <v>123</v>
      </c>
      <c r="J1254">
        <v>595209</v>
      </c>
      <c r="K1254" t="s">
        <v>480</v>
      </c>
      <c r="L1254">
        <v>595209</v>
      </c>
      <c r="M1254" t="s">
        <v>480</v>
      </c>
      <c r="N1254">
        <v>595209</v>
      </c>
      <c r="O1254" t="s">
        <v>480</v>
      </c>
      <c r="P1254">
        <v>595209</v>
      </c>
      <c r="Q1254" t="s">
        <v>480</v>
      </c>
      <c r="R1254" s="9">
        <v>71941.662785630979</v>
      </c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15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>
        <f t="shared" si="46"/>
        <v>71941.662785630979</v>
      </c>
      <c r="BM1254" s="9">
        <f t="shared" si="47"/>
        <v>71900</v>
      </c>
    </row>
    <row r="1255" spans="1:65" x14ac:dyDescent="0.3">
      <c r="A1255" s="4" t="s">
        <v>1657</v>
      </c>
      <c r="B1255" s="9">
        <v>2994</v>
      </c>
      <c r="C1255">
        <v>564061</v>
      </c>
      <c r="D1255">
        <v>1</v>
      </c>
      <c r="E1255">
        <v>1</v>
      </c>
      <c r="F1255">
        <v>1</v>
      </c>
      <c r="G1255">
        <v>1</v>
      </c>
      <c r="H1255">
        <v>0</v>
      </c>
      <c r="I1255" t="s">
        <v>104</v>
      </c>
      <c r="J1255">
        <v>564061</v>
      </c>
      <c r="K1255" t="s">
        <v>1657</v>
      </c>
      <c r="L1255">
        <v>564061</v>
      </c>
      <c r="M1255" t="s">
        <v>1657</v>
      </c>
      <c r="N1255">
        <v>564061</v>
      </c>
      <c r="O1255" t="s">
        <v>1657</v>
      </c>
      <c r="P1255">
        <v>563889</v>
      </c>
      <c r="Q1255" t="s">
        <v>370</v>
      </c>
      <c r="R1255" s="9">
        <v>688885.44300334377</v>
      </c>
      <c r="S1255" s="9">
        <f>SUMIFS($B:$B,$J:$J,$C1255)</f>
        <v>2994</v>
      </c>
      <c r="T1255" s="9">
        <v>162786.13766892359</v>
      </c>
      <c r="U1255" s="9">
        <v>0</v>
      </c>
      <c r="V1255" s="9">
        <f>U1255*768</f>
        <v>0</v>
      </c>
      <c r="W1255" s="9">
        <v>7</v>
      </c>
      <c r="X1255" s="9">
        <f>W1255*3072</f>
        <v>21504</v>
      </c>
      <c r="Y1255" s="9">
        <v>6</v>
      </c>
      <c r="Z1255" s="9">
        <f>Y1255*1024</f>
        <v>6144</v>
      </c>
      <c r="AA1255" s="9">
        <v>4</v>
      </c>
      <c r="AB1255" s="9">
        <f>AA1255*256</f>
        <v>1024</v>
      </c>
      <c r="AC1255" s="9">
        <f>SUMIFS($B:$B,$L:$L,$C1255)</f>
        <v>3349</v>
      </c>
      <c r="AD1255" s="9">
        <v>419847.26987707673</v>
      </c>
      <c r="AE1255" s="9"/>
      <c r="AF1255" s="9"/>
      <c r="AG1255" s="9">
        <f>SUMIFS($B:$B,$N:$N,$C1255)</f>
        <v>2994</v>
      </c>
      <c r="AH1255" s="9">
        <v>339293.04259623517</v>
      </c>
      <c r="AI1255" s="9"/>
      <c r="AJ1255" s="9"/>
      <c r="AK1255" s="9"/>
      <c r="AL1255" s="9"/>
      <c r="AM1255" s="9"/>
      <c r="AN1255" s="9"/>
      <c r="AO1255" s="9"/>
      <c r="AP1255" s="9"/>
      <c r="AQ1255" s="15"/>
      <c r="AR1255" s="9">
        <v>37</v>
      </c>
      <c r="AS1255" s="9">
        <f>AR1255*30500</f>
        <v>1128500</v>
      </c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>
        <f t="shared" si="46"/>
        <v>2767983.8931455789</v>
      </c>
      <c r="BM1255" s="9">
        <f t="shared" si="47"/>
        <v>2768000</v>
      </c>
    </row>
    <row r="1256" spans="1:65" x14ac:dyDescent="0.3">
      <c r="A1256" s="3" t="s">
        <v>1658</v>
      </c>
      <c r="B1256" s="9">
        <v>1758</v>
      </c>
      <c r="C1256">
        <v>594067</v>
      </c>
      <c r="D1256">
        <v>1</v>
      </c>
      <c r="E1256">
        <v>1</v>
      </c>
      <c r="F1256">
        <v>1</v>
      </c>
      <c r="G1256">
        <v>0</v>
      </c>
      <c r="H1256">
        <v>0</v>
      </c>
      <c r="I1256" t="s">
        <v>81</v>
      </c>
      <c r="J1256">
        <v>594067</v>
      </c>
      <c r="K1256" t="s">
        <v>1658</v>
      </c>
      <c r="L1256">
        <v>594067</v>
      </c>
      <c r="M1256" t="s">
        <v>1658</v>
      </c>
      <c r="N1256">
        <v>593711</v>
      </c>
      <c r="O1256" t="s">
        <v>185</v>
      </c>
      <c r="P1256">
        <v>593711</v>
      </c>
      <c r="Q1256" t="s">
        <v>185</v>
      </c>
      <c r="R1256" s="9">
        <v>410179.6842195401</v>
      </c>
      <c r="S1256" s="9">
        <f>SUMIFS($B:$B,$J:$J,$C1256)</f>
        <v>3809</v>
      </c>
      <c r="T1256" s="9">
        <v>206957.71269354541</v>
      </c>
      <c r="U1256" s="9">
        <v>0</v>
      </c>
      <c r="V1256" s="9">
        <f>U1256*768</f>
        <v>0</v>
      </c>
      <c r="W1256" s="9">
        <v>6</v>
      </c>
      <c r="X1256" s="9">
        <f>W1256*3072</f>
        <v>18432</v>
      </c>
      <c r="Y1256" s="9">
        <v>14</v>
      </c>
      <c r="Z1256" s="9">
        <f>Y1256*1024</f>
        <v>14336</v>
      </c>
      <c r="AA1256" s="9">
        <v>6</v>
      </c>
      <c r="AB1256" s="9">
        <f>AA1256*256</f>
        <v>1536</v>
      </c>
      <c r="AC1256" s="9">
        <f>SUMIFS($B:$B,$L:$L,$C1256)</f>
        <v>3809</v>
      </c>
      <c r="AD1256" s="9">
        <v>477048.11759877973</v>
      </c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15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>
        <f t="shared" si="46"/>
        <v>1128489.5145118651</v>
      </c>
      <c r="BM1256" s="9">
        <f t="shared" si="47"/>
        <v>1128500</v>
      </c>
    </row>
    <row r="1257" spans="1:65" x14ac:dyDescent="0.3">
      <c r="A1257" t="s">
        <v>1658</v>
      </c>
      <c r="B1257" s="9">
        <v>134</v>
      </c>
      <c r="C1257">
        <v>562904</v>
      </c>
      <c r="D1257">
        <v>1</v>
      </c>
      <c r="E1257">
        <v>0</v>
      </c>
      <c r="F1257">
        <v>0</v>
      </c>
      <c r="G1257">
        <v>0</v>
      </c>
      <c r="H1257">
        <v>0</v>
      </c>
      <c r="I1257" t="s">
        <v>83</v>
      </c>
      <c r="J1257">
        <v>552054</v>
      </c>
      <c r="K1257" t="s">
        <v>254</v>
      </c>
      <c r="L1257">
        <v>552054</v>
      </c>
      <c r="M1257" t="s">
        <v>254</v>
      </c>
      <c r="N1257">
        <v>552054</v>
      </c>
      <c r="O1257" t="s">
        <v>254</v>
      </c>
      <c r="P1257">
        <v>552046</v>
      </c>
      <c r="Q1257" t="s">
        <v>174</v>
      </c>
      <c r="R1257" s="9">
        <v>71941.662785630979</v>
      </c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15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>
        <f t="shared" si="46"/>
        <v>71941.662785630979</v>
      </c>
      <c r="BM1257" s="9">
        <f t="shared" si="47"/>
        <v>71900</v>
      </c>
    </row>
    <row r="1258" spans="1:65" x14ac:dyDescent="0.3">
      <c r="A1258" s="5" t="s">
        <v>987</v>
      </c>
      <c r="B1258" s="9">
        <v>23517</v>
      </c>
      <c r="C1258">
        <v>586021</v>
      </c>
      <c r="D1258">
        <v>1</v>
      </c>
      <c r="E1258">
        <v>1</v>
      </c>
      <c r="F1258">
        <v>1</v>
      </c>
      <c r="G1258">
        <v>1</v>
      </c>
      <c r="H1258">
        <v>1</v>
      </c>
      <c r="I1258" t="s">
        <v>81</v>
      </c>
      <c r="J1258">
        <v>586021</v>
      </c>
      <c r="K1258" t="s">
        <v>987</v>
      </c>
      <c r="L1258">
        <v>586021</v>
      </c>
      <c r="M1258" t="s">
        <v>987</v>
      </c>
      <c r="N1258">
        <v>586021</v>
      </c>
      <c r="O1258" t="s">
        <v>987</v>
      </c>
      <c r="P1258">
        <v>586021</v>
      </c>
      <c r="Q1258" t="s">
        <v>987</v>
      </c>
      <c r="R1258" s="9">
        <v>1040260.160080925</v>
      </c>
      <c r="S1258" s="9">
        <f>SUMIFS($B:$B,$J:$J,$C1258)</f>
        <v>23517</v>
      </c>
      <c r="T1258" s="9">
        <v>482176.81169396313</v>
      </c>
      <c r="U1258" s="9">
        <v>0</v>
      </c>
      <c r="V1258" s="9">
        <f>U1258*768</f>
        <v>0</v>
      </c>
      <c r="W1258" s="9">
        <v>54</v>
      </c>
      <c r="X1258" s="9">
        <f>W1258*3072</f>
        <v>165888</v>
      </c>
      <c r="Y1258" s="9">
        <v>428</v>
      </c>
      <c r="Z1258" s="9">
        <f>Y1258*1024</f>
        <v>438272</v>
      </c>
      <c r="AA1258" s="9">
        <v>99</v>
      </c>
      <c r="AB1258" s="9">
        <f>AA1258*256</f>
        <v>25344</v>
      </c>
      <c r="AC1258" s="9">
        <f>SUMIFS($B:$B,$L:$L,$C1258)</f>
        <v>50603</v>
      </c>
      <c r="AD1258" s="9">
        <v>3217531.3666777601</v>
      </c>
      <c r="AE1258" s="9">
        <f>SUMIFS($B:$B,$P:$P,$C1258)</f>
        <v>59377</v>
      </c>
      <c r="AF1258" s="9">
        <v>3554870.7354910998</v>
      </c>
      <c r="AG1258" s="9">
        <f>SUMIFS($B:$B,$N:$N,$C1258)</f>
        <v>59377</v>
      </c>
      <c r="AH1258" s="9">
        <v>9889098.242532298</v>
      </c>
      <c r="AI1258" s="9">
        <f>SUMIFS($B:$B,$P:$P,$C1258)</f>
        <v>59377</v>
      </c>
      <c r="AJ1258" s="9">
        <v>24778704.933437608</v>
      </c>
      <c r="AK1258" s="9"/>
      <c r="AL1258" s="9">
        <v>7928</v>
      </c>
      <c r="AM1258" s="9">
        <f>AL1258*141</f>
        <v>1117848</v>
      </c>
      <c r="AN1258" s="9"/>
      <c r="AO1258" s="9"/>
      <c r="AP1258" s="9"/>
      <c r="AQ1258" s="15"/>
      <c r="AR1258" s="9">
        <v>45</v>
      </c>
      <c r="AS1258" s="9">
        <f>AR1258*30500</f>
        <v>1372500</v>
      </c>
      <c r="AT1258" s="9">
        <v>439</v>
      </c>
      <c r="AU1258" s="9">
        <f>AT1258*2742</f>
        <v>1203738</v>
      </c>
      <c r="AV1258" s="9">
        <v>151</v>
      </c>
      <c r="AW1258" s="9">
        <f>AV1258*914</f>
        <v>138014</v>
      </c>
      <c r="AX1258" s="9">
        <v>2513</v>
      </c>
      <c r="AY1258" s="9">
        <f>AX1258*141</f>
        <v>354333</v>
      </c>
      <c r="AZ1258" s="9">
        <v>2625</v>
      </c>
      <c r="BA1258" s="9">
        <f>AZ1258*343</f>
        <v>900375</v>
      </c>
      <c r="BB1258" s="9">
        <v>468</v>
      </c>
      <c r="BC1258" s="9">
        <f>BB1258*109</f>
        <v>51012</v>
      </c>
      <c r="BD1258" s="9">
        <v>38</v>
      </c>
      <c r="BE1258" s="9">
        <f>BD1258*82</f>
        <v>3116</v>
      </c>
      <c r="BF1258" s="9">
        <v>649</v>
      </c>
      <c r="BG1258" s="9">
        <f>BF1258*328</f>
        <v>212872</v>
      </c>
      <c r="BH1258" s="9">
        <v>34</v>
      </c>
      <c r="BI1258" s="9">
        <f>BH1258*410</f>
        <v>13940</v>
      </c>
      <c r="BJ1258" s="9">
        <v>1</v>
      </c>
      <c r="BK1258" s="9">
        <f>BJ1258*219</f>
        <v>219</v>
      </c>
      <c r="BL1258" s="9">
        <f t="shared" si="46"/>
        <v>48960113.249913655</v>
      </c>
      <c r="BM1258" s="9">
        <f t="shared" si="47"/>
        <v>48960100</v>
      </c>
    </row>
    <row r="1259" spans="1:65" x14ac:dyDescent="0.3">
      <c r="A1259" t="s">
        <v>987</v>
      </c>
      <c r="B1259" s="9">
        <v>191</v>
      </c>
      <c r="C1259">
        <v>581593</v>
      </c>
      <c r="D1259">
        <v>1</v>
      </c>
      <c r="E1259">
        <v>0</v>
      </c>
      <c r="F1259">
        <v>0</v>
      </c>
      <c r="G1259">
        <v>0</v>
      </c>
      <c r="H1259">
        <v>0</v>
      </c>
      <c r="I1259" t="s">
        <v>81</v>
      </c>
      <c r="J1259">
        <v>582018</v>
      </c>
      <c r="K1259" t="s">
        <v>242</v>
      </c>
      <c r="L1259">
        <v>582018</v>
      </c>
      <c r="M1259" t="s">
        <v>242</v>
      </c>
      <c r="N1259">
        <v>581372</v>
      </c>
      <c r="O1259" t="s">
        <v>243</v>
      </c>
      <c r="P1259">
        <v>581372</v>
      </c>
      <c r="Q1259" t="s">
        <v>243</v>
      </c>
      <c r="R1259" s="9">
        <v>71941.662785630979</v>
      </c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15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>
        <f t="shared" si="46"/>
        <v>71941.662785630979</v>
      </c>
      <c r="BM1259" s="9">
        <f t="shared" si="47"/>
        <v>71900</v>
      </c>
    </row>
    <row r="1260" spans="1:65" x14ac:dyDescent="0.3">
      <c r="A1260" t="s">
        <v>987</v>
      </c>
      <c r="B1260" s="9">
        <v>82</v>
      </c>
      <c r="C1260">
        <v>547794</v>
      </c>
      <c r="D1260">
        <v>1</v>
      </c>
      <c r="E1260">
        <v>0</v>
      </c>
      <c r="F1260">
        <v>0</v>
      </c>
      <c r="G1260">
        <v>0</v>
      </c>
      <c r="H1260">
        <v>0</v>
      </c>
      <c r="I1260" t="s">
        <v>96</v>
      </c>
      <c r="J1260">
        <v>571911</v>
      </c>
      <c r="K1260" t="s">
        <v>533</v>
      </c>
      <c r="L1260">
        <v>571911</v>
      </c>
      <c r="M1260" t="s">
        <v>533</v>
      </c>
      <c r="N1260">
        <v>571911</v>
      </c>
      <c r="O1260" t="s">
        <v>533</v>
      </c>
      <c r="P1260">
        <v>571164</v>
      </c>
      <c r="Q1260" t="s">
        <v>334</v>
      </c>
      <c r="R1260" s="9">
        <v>71941.662785630979</v>
      </c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15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>
        <f t="shared" si="46"/>
        <v>71941.662785630979</v>
      </c>
      <c r="BM1260" s="9">
        <f t="shared" si="47"/>
        <v>71900</v>
      </c>
    </row>
    <row r="1261" spans="1:65" x14ac:dyDescent="0.3">
      <c r="A1261" t="s">
        <v>1659</v>
      </c>
      <c r="B1261" s="9">
        <v>311</v>
      </c>
      <c r="C1261">
        <v>590622</v>
      </c>
      <c r="D1261">
        <v>1</v>
      </c>
      <c r="E1261">
        <v>0</v>
      </c>
      <c r="F1261">
        <v>0</v>
      </c>
      <c r="G1261">
        <v>0</v>
      </c>
      <c r="H1261">
        <v>0</v>
      </c>
      <c r="I1261" t="s">
        <v>123</v>
      </c>
      <c r="J1261">
        <v>590401</v>
      </c>
      <c r="K1261" t="s">
        <v>817</v>
      </c>
      <c r="L1261">
        <v>590266</v>
      </c>
      <c r="M1261" t="s">
        <v>163</v>
      </c>
      <c r="N1261">
        <v>590266</v>
      </c>
      <c r="O1261" t="s">
        <v>163</v>
      </c>
      <c r="P1261">
        <v>590266</v>
      </c>
      <c r="Q1261" t="s">
        <v>163</v>
      </c>
      <c r="R1261" s="9">
        <v>74553.030479850131</v>
      </c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15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>
        <f t="shared" si="46"/>
        <v>74553.030479850131</v>
      </c>
      <c r="BM1261" s="9">
        <f t="shared" si="47"/>
        <v>74600</v>
      </c>
    </row>
    <row r="1262" spans="1:65" x14ac:dyDescent="0.3">
      <c r="A1262" s="2" t="s">
        <v>1660</v>
      </c>
      <c r="B1262" s="9">
        <v>1692</v>
      </c>
      <c r="C1262">
        <v>599409</v>
      </c>
      <c r="D1262">
        <v>1</v>
      </c>
      <c r="E1262">
        <v>1</v>
      </c>
      <c r="F1262">
        <v>0</v>
      </c>
      <c r="G1262">
        <v>0</v>
      </c>
      <c r="H1262">
        <v>0</v>
      </c>
      <c r="I1262" t="s">
        <v>94</v>
      </c>
      <c r="J1262">
        <v>599409</v>
      </c>
      <c r="K1262" t="s">
        <v>1660</v>
      </c>
      <c r="L1262">
        <v>599191</v>
      </c>
      <c r="M1262" t="s">
        <v>193</v>
      </c>
      <c r="N1262">
        <v>599191</v>
      </c>
      <c r="O1262" t="s">
        <v>193</v>
      </c>
      <c r="P1262">
        <v>599191</v>
      </c>
      <c r="Q1262" t="s">
        <v>193</v>
      </c>
      <c r="R1262" s="9">
        <v>395125.40469866671</v>
      </c>
      <c r="S1262" s="9">
        <f>SUMIFS($B:$B,$J:$J,$C1262)</f>
        <v>1692</v>
      </c>
      <c r="T1262" s="9">
        <v>92116.831845173088</v>
      </c>
      <c r="U1262" s="9">
        <v>0</v>
      </c>
      <c r="V1262" s="9">
        <f>U1262*768</f>
        <v>0</v>
      </c>
      <c r="W1262" s="9">
        <v>4</v>
      </c>
      <c r="X1262" s="9">
        <f>W1262*3072</f>
        <v>12288</v>
      </c>
      <c r="Y1262" s="9">
        <v>5</v>
      </c>
      <c r="Z1262" s="9">
        <f>Y1262*1024</f>
        <v>5120</v>
      </c>
      <c r="AA1262" s="9">
        <v>6</v>
      </c>
      <c r="AB1262" s="9">
        <f>AA1262*256</f>
        <v>1536</v>
      </c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15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>
        <f t="shared" si="46"/>
        <v>506186.2365438398</v>
      </c>
      <c r="BM1262" s="9">
        <f t="shared" si="47"/>
        <v>506200</v>
      </c>
    </row>
    <row r="1263" spans="1:65" x14ac:dyDescent="0.3">
      <c r="A1263" t="s">
        <v>1661</v>
      </c>
      <c r="B1263" s="9">
        <v>102</v>
      </c>
      <c r="C1263">
        <v>547883</v>
      </c>
      <c r="D1263">
        <v>1</v>
      </c>
      <c r="E1263">
        <v>0</v>
      </c>
      <c r="F1263">
        <v>0</v>
      </c>
      <c r="G1263">
        <v>0</v>
      </c>
      <c r="H1263">
        <v>0</v>
      </c>
      <c r="I1263" t="s">
        <v>123</v>
      </c>
      <c r="J1263">
        <v>547999</v>
      </c>
      <c r="K1263" t="s">
        <v>811</v>
      </c>
      <c r="L1263">
        <v>547999</v>
      </c>
      <c r="M1263" t="s">
        <v>811</v>
      </c>
      <c r="N1263">
        <v>547999</v>
      </c>
      <c r="O1263" t="s">
        <v>811</v>
      </c>
      <c r="P1263">
        <v>547999</v>
      </c>
      <c r="Q1263" t="s">
        <v>811</v>
      </c>
      <c r="R1263" s="9">
        <v>71941.662785630979</v>
      </c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15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>
        <f t="shared" si="46"/>
        <v>71941.662785630979</v>
      </c>
      <c r="BM1263" s="9">
        <f t="shared" si="47"/>
        <v>71900</v>
      </c>
    </row>
    <row r="1264" spans="1:65" x14ac:dyDescent="0.3">
      <c r="A1264" t="s">
        <v>1662</v>
      </c>
      <c r="B1264" s="9">
        <v>164</v>
      </c>
      <c r="C1264">
        <v>587150</v>
      </c>
      <c r="D1264">
        <v>1</v>
      </c>
      <c r="E1264">
        <v>0</v>
      </c>
      <c r="F1264">
        <v>0</v>
      </c>
      <c r="G1264">
        <v>0</v>
      </c>
      <c r="H1264">
        <v>0</v>
      </c>
      <c r="I1264" t="s">
        <v>123</v>
      </c>
      <c r="J1264">
        <v>587095</v>
      </c>
      <c r="K1264" t="s">
        <v>600</v>
      </c>
      <c r="L1264">
        <v>586846</v>
      </c>
      <c r="M1264" t="s">
        <v>129</v>
      </c>
      <c r="N1264">
        <v>586846</v>
      </c>
      <c r="O1264" t="s">
        <v>129</v>
      </c>
      <c r="P1264">
        <v>586846</v>
      </c>
      <c r="Q1264" t="s">
        <v>129</v>
      </c>
      <c r="R1264" s="9">
        <v>71941.662785630979</v>
      </c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15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>
        <f t="shared" si="46"/>
        <v>71941.662785630979</v>
      </c>
      <c r="BM1264" s="9">
        <f t="shared" si="47"/>
        <v>71900</v>
      </c>
    </row>
    <row r="1265" spans="1:65" x14ac:dyDescent="0.3">
      <c r="A1265" t="s">
        <v>1663</v>
      </c>
      <c r="B1265" s="9">
        <v>85</v>
      </c>
      <c r="C1265">
        <v>561096</v>
      </c>
      <c r="D1265">
        <v>1</v>
      </c>
      <c r="E1265">
        <v>0</v>
      </c>
      <c r="F1265">
        <v>0</v>
      </c>
      <c r="G1265">
        <v>0</v>
      </c>
      <c r="H1265">
        <v>0</v>
      </c>
      <c r="I1265" t="s">
        <v>123</v>
      </c>
      <c r="J1265">
        <v>547760</v>
      </c>
      <c r="K1265" t="s">
        <v>612</v>
      </c>
      <c r="L1265">
        <v>547760</v>
      </c>
      <c r="M1265" t="s">
        <v>612</v>
      </c>
      <c r="N1265">
        <v>548111</v>
      </c>
      <c r="O1265" t="s">
        <v>484</v>
      </c>
      <c r="P1265">
        <v>547492</v>
      </c>
      <c r="Q1265" t="s">
        <v>125</v>
      </c>
      <c r="R1265" s="9">
        <v>71941.662785630979</v>
      </c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15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>
        <f t="shared" si="46"/>
        <v>71941.662785630979</v>
      </c>
      <c r="BM1265" s="9">
        <f t="shared" si="47"/>
        <v>71900</v>
      </c>
    </row>
    <row r="1266" spans="1:65" x14ac:dyDescent="0.3">
      <c r="A1266" t="s">
        <v>1664</v>
      </c>
      <c r="B1266" s="9">
        <v>566</v>
      </c>
      <c r="C1266">
        <v>561584</v>
      </c>
      <c r="D1266">
        <v>1</v>
      </c>
      <c r="E1266">
        <v>0</v>
      </c>
      <c r="F1266">
        <v>0</v>
      </c>
      <c r="G1266">
        <v>0</v>
      </c>
      <c r="H1266">
        <v>0</v>
      </c>
      <c r="I1266" t="s">
        <v>104</v>
      </c>
      <c r="J1266">
        <v>561380</v>
      </c>
      <c r="K1266" t="s">
        <v>355</v>
      </c>
      <c r="L1266">
        <v>561380</v>
      </c>
      <c r="M1266" t="s">
        <v>355</v>
      </c>
      <c r="N1266">
        <v>561380</v>
      </c>
      <c r="O1266" t="s">
        <v>355</v>
      </c>
      <c r="P1266">
        <v>561380</v>
      </c>
      <c r="Q1266" t="s">
        <v>355</v>
      </c>
      <c r="R1266" s="9">
        <v>134745.4037509741</v>
      </c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15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>
        <f t="shared" si="46"/>
        <v>134745.4037509741</v>
      </c>
      <c r="BM1266" s="9">
        <f t="shared" si="47"/>
        <v>134700</v>
      </c>
    </row>
    <row r="1267" spans="1:65" x14ac:dyDescent="0.3">
      <c r="A1267" t="s">
        <v>1665</v>
      </c>
      <c r="B1267" s="9">
        <v>1402</v>
      </c>
      <c r="C1267">
        <v>583031</v>
      </c>
      <c r="D1267">
        <v>1</v>
      </c>
      <c r="E1267">
        <v>0</v>
      </c>
      <c r="F1267">
        <v>0</v>
      </c>
      <c r="G1267">
        <v>0</v>
      </c>
      <c r="H1267">
        <v>0</v>
      </c>
      <c r="I1267" t="s">
        <v>81</v>
      </c>
      <c r="J1267">
        <v>583758</v>
      </c>
      <c r="K1267" t="s">
        <v>683</v>
      </c>
      <c r="L1267">
        <v>583758</v>
      </c>
      <c r="M1267" t="s">
        <v>683</v>
      </c>
      <c r="N1267">
        <v>584282</v>
      </c>
      <c r="O1267" t="s">
        <v>461</v>
      </c>
      <c r="P1267">
        <v>584282</v>
      </c>
      <c r="Q1267" t="s">
        <v>461</v>
      </c>
      <c r="R1267" s="9">
        <v>328737.16614943882</v>
      </c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15"/>
      <c r="AR1267" s="9">
        <v>1</v>
      </c>
      <c r="AS1267" s="9">
        <f>AR1267*30500</f>
        <v>30500</v>
      </c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>
        <f t="shared" si="46"/>
        <v>359237.16614943882</v>
      </c>
      <c r="BM1267" s="9">
        <f t="shared" si="47"/>
        <v>359200</v>
      </c>
    </row>
    <row r="1268" spans="1:65" x14ac:dyDescent="0.3">
      <c r="A1268" t="s">
        <v>1666</v>
      </c>
      <c r="B1268" s="9">
        <v>1374</v>
      </c>
      <c r="C1268">
        <v>507113</v>
      </c>
      <c r="D1268">
        <v>1</v>
      </c>
      <c r="E1268">
        <v>0</v>
      </c>
      <c r="F1268">
        <v>0</v>
      </c>
      <c r="G1268">
        <v>0</v>
      </c>
      <c r="H1268">
        <v>0</v>
      </c>
      <c r="I1268" t="s">
        <v>94</v>
      </c>
      <c r="J1268">
        <v>505927</v>
      </c>
      <c r="K1268" t="s">
        <v>668</v>
      </c>
      <c r="L1268">
        <v>505927</v>
      </c>
      <c r="M1268" t="s">
        <v>668</v>
      </c>
      <c r="N1268">
        <v>505927</v>
      </c>
      <c r="O1268" t="s">
        <v>668</v>
      </c>
      <c r="P1268">
        <v>505927</v>
      </c>
      <c r="Q1268" t="s">
        <v>668</v>
      </c>
      <c r="R1268" s="9">
        <v>322305.53653196432</v>
      </c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15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>
        <f t="shared" si="46"/>
        <v>322305.53653196432</v>
      </c>
      <c r="BM1268" s="9">
        <f t="shared" si="47"/>
        <v>322300</v>
      </c>
    </row>
    <row r="1269" spans="1:65" x14ac:dyDescent="0.3">
      <c r="A1269" t="s">
        <v>1667</v>
      </c>
      <c r="B1269" s="9">
        <v>733</v>
      </c>
      <c r="C1269">
        <v>597341</v>
      </c>
      <c r="D1269">
        <v>1</v>
      </c>
      <c r="E1269">
        <v>0</v>
      </c>
      <c r="F1269">
        <v>0</v>
      </c>
      <c r="G1269">
        <v>0</v>
      </c>
      <c r="H1269">
        <v>0</v>
      </c>
      <c r="I1269" t="s">
        <v>94</v>
      </c>
      <c r="J1269">
        <v>597635</v>
      </c>
      <c r="K1269" t="s">
        <v>1599</v>
      </c>
      <c r="L1269">
        <v>597635</v>
      </c>
      <c r="M1269" t="s">
        <v>1599</v>
      </c>
      <c r="N1269">
        <v>597635</v>
      </c>
      <c r="O1269" t="s">
        <v>1599</v>
      </c>
      <c r="P1269">
        <v>597520</v>
      </c>
      <c r="Q1269" t="s">
        <v>521</v>
      </c>
      <c r="R1269" s="9">
        <v>173862.49927413979</v>
      </c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15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>
        <f t="shared" si="46"/>
        <v>173862.49927413979</v>
      </c>
      <c r="BM1269" s="9">
        <f t="shared" si="47"/>
        <v>173900</v>
      </c>
    </row>
    <row r="1270" spans="1:65" x14ac:dyDescent="0.3">
      <c r="A1270" t="s">
        <v>1668</v>
      </c>
      <c r="B1270" s="9">
        <v>650</v>
      </c>
      <c r="C1270">
        <v>566187</v>
      </c>
      <c r="D1270">
        <v>1</v>
      </c>
      <c r="E1270">
        <v>0</v>
      </c>
      <c r="F1270">
        <v>0</v>
      </c>
      <c r="G1270">
        <v>0</v>
      </c>
      <c r="H1270">
        <v>0</v>
      </c>
      <c r="I1270" t="s">
        <v>131</v>
      </c>
      <c r="J1270">
        <v>566454</v>
      </c>
      <c r="K1270" t="s">
        <v>1183</v>
      </c>
      <c r="L1270">
        <v>566985</v>
      </c>
      <c r="M1270" t="s">
        <v>423</v>
      </c>
      <c r="N1270">
        <v>566985</v>
      </c>
      <c r="O1270" t="s">
        <v>423</v>
      </c>
      <c r="P1270">
        <v>566985</v>
      </c>
      <c r="Q1270" t="s">
        <v>423</v>
      </c>
      <c r="R1270" s="9">
        <v>154447.85235576829</v>
      </c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15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>
        <f t="shared" si="46"/>
        <v>154447.85235576829</v>
      </c>
      <c r="BM1270" s="9">
        <f t="shared" si="47"/>
        <v>154400</v>
      </c>
    </row>
    <row r="1271" spans="1:65" x14ac:dyDescent="0.3">
      <c r="A1271" t="s">
        <v>1669</v>
      </c>
      <c r="B1271" s="9">
        <v>98</v>
      </c>
      <c r="C1271">
        <v>577111</v>
      </c>
      <c r="D1271">
        <v>1</v>
      </c>
      <c r="E1271">
        <v>0</v>
      </c>
      <c r="F1271">
        <v>0</v>
      </c>
      <c r="G1271">
        <v>0</v>
      </c>
      <c r="H1271">
        <v>0</v>
      </c>
      <c r="I1271" t="s">
        <v>104</v>
      </c>
      <c r="J1271">
        <v>577472</v>
      </c>
      <c r="K1271" t="s">
        <v>1670</v>
      </c>
      <c r="L1271">
        <v>577626</v>
      </c>
      <c r="M1271" t="s">
        <v>1142</v>
      </c>
      <c r="N1271">
        <v>577626</v>
      </c>
      <c r="O1271" t="s">
        <v>1142</v>
      </c>
      <c r="P1271">
        <v>577626</v>
      </c>
      <c r="Q1271" t="s">
        <v>1142</v>
      </c>
      <c r="R1271" s="9">
        <v>71941.662785630979</v>
      </c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15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>
        <f t="shared" si="46"/>
        <v>71941.662785630979</v>
      </c>
      <c r="BM1271" s="9">
        <f t="shared" si="47"/>
        <v>71900</v>
      </c>
    </row>
    <row r="1272" spans="1:65" x14ac:dyDescent="0.3">
      <c r="A1272" s="5" t="s">
        <v>606</v>
      </c>
      <c r="B1272" s="9">
        <v>11616</v>
      </c>
      <c r="C1272">
        <v>588458</v>
      </c>
      <c r="D1272">
        <v>1</v>
      </c>
      <c r="E1272">
        <v>1</v>
      </c>
      <c r="F1272">
        <v>1</v>
      </c>
      <c r="G1272">
        <v>1</v>
      </c>
      <c r="H1272">
        <v>1</v>
      </c>
      <c r="I1272" t="s">
        <v>135</v>
      </c>
      <c r="J1272">
        <v>588458</v>
      </c>
      <c r="K1272" t="s">
        <v>606</v>
      </c>
      <c r="L1272">
        <v>588458</v>
      </c>
      <c r="M1272" t="s">
        <v>606</v>
      </c>
      <c r="N1272">
        <v>588458</v>
      </c>
      <c r="O1272" t="s">
        <v>606</v>
      </c>
      <c r="P1272">
        <v>588458</v>
      </c>
      <c r="Q1272" t="s">
        <v>606</v>
      </c>
      <c r="R1272" s="9">
        <v>536367.87020801136</v>
      </c>
      <c r="S1272" s="9">
        <f>SUMIFS($B:$B,$J:$J,$C1272)</f>
        <v>19761</v>
      </c>
      <c r="T1272" s="9">
        <v>448032.46631993313</v>
      </c>
      <c r="U1272" s="9">
        <v>0</v>
      </c>
      <c r="V1272" s="9">
        <f>U1272*768</f>
        <v>0</v>
      </c>
      <c r="W1272" s="9">
        <v>86</v>
      </c>
      <c r="X1272" s="9">
        <f>W1272*3072</f>
        <v>264192</v>
      </c>
      <c r="Y1272" s="9">
        <v>95</v>
      </c>
      <c r="Z1272" s="9">
        <f>Y1272*1024</f>
        <v>97280</v>
      </c>
      <c r="AA1272" s="9">
        <v>61</v>
      </c>
      <c r="AB1272" s="9">
        <f>AA1272*256</f>
        <v>15616</v>
      </c>
      <c r="AC1272" s="9">
        <f>SUMIFS($B:$B,$L:$L,$C1272)</f>
        <v>21793</v>
      </c>
      <c r="AD1272" s="9">
        <v>1409936.244290181</v>
      </c>
      <c r="AE1272" s="9">
        <f>SUMIFS($B:$B,$P:$P,$C1272)</f>
        <v>21793</v>
      </c>
      <c r="AF1272" s="9">
        <v>1319425.7194742539</v>
      </c>
      <c r="AG1272" s="9">
        <f>SUMIFS($B:$B,$N:$N,$C1272)</f>
        <v>21793</v>
      </c>
      <c r="AH1272" s="9">
        <v>3795886.2848924058</v>
      </c>
      <c r="AI1272" s="9">
        <f>SUMIFS($B:$B,$P:$P,$C1272)</f>
        <v>21793</v>
      </c>
      <c r="AJ1272" s="9">
        <v>13350972.644933689</v>
      </c>
      <c r="AK1272" s="9"/>
      <c r="AL1272" s="9">
        <v>3090</v>
      </c>
      <c r="AM1272" s="9">
        <f>AL1272*141</f>
        <v>435690</v>
      </c>
      <c r="AN1272" s="9"/>
      <c r="AO1272" s="9"/>
      <c r="AP1272" s="9"/>
      <c r="AQ1272" s="15"/>
      <c r="AR1272" s="9">
        <v>12</v>
      </c>
      <c r="AS1272" s="9">
        <f>AR1272*30500</f>
        <v>366000</v>
      </c>
      <c r="AT1272" s="9">
        <v>131</v>
      </c>
      <c r="AU1272" s="9">
        <f>AT1272*2742</f>
        <v>359202</v>
      </c>
      <c r="AV1272" s="9">
        <v>0</v>
      </c>
      <c r="AW1272" s="9">
        <f>AV1272*914</f>
        <v>0</v>
      </c>
      <c r="AX1272" s="9">
        <v>919</v>
      </c>
      <c r="AY1272" s="9">
        <f>AX1272*141</f>
        <v>129579</v>
      </c>
      <c r="AZ1272" s="9">
        <v>934</v>
      </c>
      <c r="BA1272" s="9">
        <f>AZ1272*343</f>
        <v>320362</v>
      </c>
      <c r="BB1272" s="9">
        <v>926</v>
      </c>
      <c r="BC1272" s="9">
        <f>BB1272*109</f>
        <v>100934</v>
      </c>
      <c r="BD1272" s="9">
        <v>79</v>
      </c>
      <c r="BE1272" s="9">
        <f>BD1272*82</f>
        <v>6478</v>
      </c>
      <c r="BF1272" s="9">
        <v>1423</v>
      </c>
      <c r="BG1272" s="9">
        <f>BF1272*328</f>
        <v>466744</v>
      </c>
      <c r="BH1272" s="9">
        <v>66</v>
      </c>
      <c r="BI1272" s="9">
        <f>BH1272*410</f>
        <v>27060</v>
      </c>
      <c r="BJ1272" s="9">
        <v>29</v>
      </c>
      <c r="BK1272" s="9">
        <f>BJ1272*219</f>
        <v>6351</v>
      </c>
      <c r="BL1272" s="9">
        <f t="shared" si="46"/>
        <v>23456109.230118476</v>
      </c>
      <c r="BM1272" s="9">
        <f t="shared" si="47"/>
        <v>23456100</v>
      </c>
    </row>
    <row r="1273" spans="1:65" x14ac:dyDescent="0.3">
      <c r="A1273" t="s">
        <v>1671</v>
      </c>
      <c r="B1273" s="9">
        <v>800</v>
      </c>
      <c r="C1273">
        <v>571440</v>
      </c>
      <c r="D1273">
        <v>1</v>
      </c>
      <c r="E1273">
        <v>0</v>
      </c>
      <c r="F1273">
        <v>0</v>
      </c>
      <c r="G1273">
        <v>0</v>
      </c>
      <c r="H1273">
        <v>0</v>
      </c>
      <c r="I1273" t="s">
        <v>96</v>
      </c>
      <c r="J1273">
        <v>571393</v>
      </c>
      <c r="K1273" t="s">
        <v>1167</v>
      </c>
      <c r="L1273">
        <v>571393</v>
      </c>
      <c r="M1273" t="s">
        <v>1167</v>
      </c>
      <c r="N1273">
        <v>571393</v>
      </c>
      <c r="O1273" t="s">
        <v>1167</v>
      </c>
      <c r="P1273">
        <v>571393</v>
      </c>
      <c r="Q1273" t="s">
        <v>1167</v>
      </c>
      <c r="R1273" s="9">
        <v>189498.258417879</v>
      </c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15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>
        <f t="shared" si="46"/>
        <v>189498.258417879</v>
      </c>
      <c r="BM1273" s="9">
        <f t="shared" si="47"/>
        <v>189500</v>
      </c>
    </row>
    <row r="1274" spans="1:65" x14ac:dyDescent="0.3">
      <c r="A1274" s="5" t="s">
        <v>901</v>
      </c>
      <c r="B1274" s="9">
        <v>6761</v>
      </c>
      <c r="C1274">
        <v>574988</v>
      </c>
      <c r="D1274">
        <v>1</v>
      </c>
      <c r="E1274">
        <v>1</v>
      </c>
      <c r="F1274">
        <v>1</v>
      </c>
      <c r="G1274">
        <v>1</v>
      </c>
      <c r="H1274">
        <v>1</v>
      </c>
      <c r="I1274" t="s">
        <v>96</v>
      </c>
      <c r="J1274">
        <v>574988</v>
      </c>
      <c r="K1274" t="s">
        <v>901</v>
      </c>
      <c r="L1274">
        <v>574988</v>
      </c>
      <c r="M1274" t="s">
        <v>901</v>
      </c>
      <c r="N1274">
        <v>574988</v>
      </c>
      <c r="O1274" t="s">
        <v>901</v>
      </c>
      <c r="P1274">
        <v>574988</v>
      </c>
      <c r="Q1274" t="s">
        <v>901</v>
      </c>
      <c r="R1274" s="9">
        <v>320060.81880924321</v>
      </c>
      <c r="S1274" s="9">
        <f>SUMIFS($B:$B,$J:$J,$C1274)</f>
        <v>16322</v>
      </c>
      <c r="T1274" s="9">
        <v>385184.84656010743</v>
      </c>
      <c r="U1274" s="9">
        <v>0</v>
      </c>
      <c r="V1274" s="9">
        <f>U1274*768</f>
        <v>0</v>
      </c>
      <c r="W1274" s="9">
        <v>53</v>
      </c>
      <c r="X1274" s="9">
        <f>W1274*3072</f>
        <v>162816</v>
      </c>
      <c r="Y1274" s="9">
        <v>63</v>
      </c>
      <c r="Z1274" s="9">
        <f>Y1274*1024</f>
        <v>64512</v>
      </c>
      <c r="AA1274" s="9">
        <v>42</v>
      </c>
      <c r="AB1274" s="9">
        <f>AA1274*256</f>
        <v>10752</v>
      </c>
      <c r="AC1274" s="9">
        <f>SUMIFS($B:$B,$L:$L,$C1274)</f>
        <v>18702</v>
      </c>
      <c r="AD1274" s="9">
        <v>1246239.9724010769</v>
      </c>
      <c r="AE1274" s="9">
        <f>SUMIFS($B:$B,$P:$P,$C1274)</f>
        <v>18702</v>
      </c>
      <c r="AF1274" s="9">
        <v>1164722.9045433321</v>
      </c>
      <c r="AG1274" s="9">
        <f>SUMIFS($B:$B,$N:$N,$C1274)</f>
        <v>18702</v>
      </c>
      <c r="AH1274" s="9">
        <v>3315761.0696535069</v>
      </c>
      <c r="AI1274" s="9">
        <f>SUMIFS($B:$B,$P:$P,$C1274)</f>
        <v>18702</v>
      </c>
      <c r="AJ1274" s="9">
        <v>12269428.258409649</v>
      </c>
      <c r="AK1274" s="9"/>
      <c r="AL1274" s="9">
        <v>2867</v>
      </c>
      <c r="AM1274" s="9">
        <f>AL1274*141</f>
        <v>404247</v>
      </c>
      <c r="AN1274" s="9"/>
      <c r="AO1274" s="9"/>
      <c r="AP1274" s="9"/>
      <c r="AQ1274" s="15"/>
      <c r="AR1274" s="9">
        <v>4</v>
      </c>
      <c r="AS1274" s="9">
        <f>AR1274*30500</f>
        <v>122000</v>
      </c>
      <c r="AT1274" s="9">
        <v>72</v>
      </c>
      <c r="AU1274" s="9">
        <f>AT1274*2742</f>
        <v>197424</v>
      </c>
      <c r="AV1274" s="9">
        <v>0</v>
      </c>
      <c r="AW1274" s="9">
        <f>AV1274*914</f>
        <v>0</v>
      </c>
      <c r="AX1274" s="9">
        <v>1045</v>
      </c>
      <c r="AY1274" s="9">
        <f>AX1274*141</f>
        <v>147345</v>
      </c>
      <c r="AZ1274" s="9">
        <v>700</v>
      </c>
      <c r="BA1274" s="9">
        <f>AZ1274*343</f>
        <v>240100</v>
      </c>
      <c r="BB1274" s="9">
        <v>302</v>
      </c>
      <c r="BC1274" s="9">
        <f>BB1274*109</f>
        <v>32918</v>
      </c>
      <c r="BD1274" s="9">
        <v>107</v>
      </c>
      <c r="BE1274" s="9">
        <f>BD1274*82</f>
        <v>8774</v>
      </c>
      <c r="BF1274" s="9">
        <v>380</v>
      </c>
      <c r="BG1274" s="9">
        <f>BF1274*328</f>
        <v>124640</v>
      </c>
      <c r="BH1274" s="9">
        <v>137</v>
      </c>
      <c r="BI1274" s="9">
        <f>BH1274*410</f>
        <v>56170</v>
      </c>
      <c r="BJ1274" s="9">
        <v>6</v>
      </c>
      <c r="BK1274" s="9">
        <f>BJ1274*219</f>
        <v>1314</v>
      </c>
      <c r="BL1274" s="9">
        <f t="shared" si="46"/>
        <v>20274409.870376915</v>
      </c>
      <c r="BM1274" s="9">
        <f t="shared" si="47"/>
        <v>20274400</v>
      </c>
    </row>
    <row r="1275" spans="1:65" x14ac:dyDescent="0.3">
      <c r="A1275" t="s">
        <v>1672</v>
      </c>
      <c r="B1275" s="9">
        <v>637</v>
      </c>
      <c r="C1275">
        <v>572900</v>
      </c>
      <c r="D1275">
        <v>1</v>
      </c>
      <c r="E1275">
        <v>0</v>
      </c>
      <c r="F1275">
        <v>0</v>
      </c>
      <c r="G1275">
        <v>0</v>
      </c>
      <c r="H1275">
        <v>0</v>
      </c>
      <c r="I1275" t="s">
        <v>90</v>
      </c>
      <c r="J1275">
        <v>572659</v>
      </c>
      <c r="K1275" t="s">
        <v>158</v>
      </c>
      <c r="L1275">
        <v>572659</v>
      </c>
      <c r="M1275" t="s">
        <v>158</v>
      </c>
      <c r="N1275">
        <v>572659</v>
      </c>
      <c r="O1275" t="s">
        <v>158</v>
      </c>
      <c r="P1275">
        <v>572659</v>
      </c>
      <c r="Q1275" t="s">
        <v>158</v>
      </c>
      <c r="R1275" s="9">
        <v>151402.3045369832</v>
      </c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15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>
        <f t="shared" si="46"/>
        <v>151402.3045369832</v>
      </c>
      <c r="BM1275" s="9">
        <f t="shared" si="47"/>
        <v>151400</v>
      </c>
    </row>
    <row r="1276" spans="1:65" x14ac:dyDescent="0.3">
      <c r="A1276" t="s">
        <v>1673</v>
      </c>
      <c r="B1276" s="9">
        <v>910</v>
      </c>
      <c r="C1276">
        <v>570028</v>
      </c>
      <c r="D1276">
        <v>1</v>
      </c>
      <c r="E1276">
        <v>0</v>
      </c>
      <c r="F1276">
        <v>0</v>
      </c>
      <c r="G1276">
        <v>0</v>
      </c>
      <c r="H1276">
        <v>0</v>
      </c>
      <c r="I1276" t="s">
        <v>90</v>
      </c>
      <c r="J1276">
        <v>570877</v>
      </c>
      <c r="K1276" t="s">
        <v>297</v>
      </c>
      <c r="L1276">
        <v>570877</v>
      </c>
      <c r="M1276" t="s">
        <v>297</v>
      </c>
      <c r="N1276">
        <v>570877</v>
      </c>
      <c r="O1276" t="s">
        <v>297</v>
      </c>
      <c r="P1276">
        <v>569810</v>
      </c>
      <c r="Q1276" t="s">
        <v>284</v>
      </c>
      <c r="R1276" s="9">
        <v>215102.72273348391</v>
      </c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15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>
        <f t="shared" si="46"/>
        <v>215102.72273348391</v>
      </c>
      <c r="BM1276" s="9">
        <f t="shared" si="47"/>
        <v>215100</v>
      </c>
    </row>
    <row r="1277" spans="1:65" x14ac:dyDescent="0.3">
      <c r="A1277" t="s">
        <v>1674</v>
      </c>
      <c r="B1277" s="9">
        <v>59</v>
      </c>
      <c r="C1277">
        <v>573019</v>
      </c>
      <c r="D1277">
        <v>1</v>
      </c>
      <c r="E1277">
        <v>0</v>
      </c>
      <c r="F1277">
        <v>0</v>
      </c>
      <c r="G1277">
        <v>0</v>
      </c>
      <c r="H1277">
        <v>0</v>
      </c>
      <c r="I1277" t="s">
        <v>96</v>
      </c>
      <c r="J1277">
        <v>575054</v>
      </c>
      <c r="K1277" t="s">
        <v>849</v>
      </c>
      <c r="L1277">
        <v>575500</v>
      </c>
      <c r="M1277" t="s">
        <v>701</v>
      </c>
      <c r="N1277">
        <v>575500</v>
      </c>
      <c r="O1277" t="s">
        <v>701</v>
      </c>
      <c r="P1277">
        <v>575500</v>
      </c>
      <c r="Q1277" t="s">
        <v>701</v>
      </c>
      <c r="R1277" s="9">
        <v>71941.662785630979</v>
      </c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15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>
        <f t="shared" si="46"/>
        <v>71941.662785630979</v>
      </c>
      <c r="BM1277" s="9">
        <f t="shared" si="47"/>
        <v>71900</v>
      </c>
    </row>
    <row r="1278" spans="1:65" x14ac:dyDescent="0.3">
      <c r="A1278" t="s">
        <v>1675</v>
      </c>
      <c r="B1278" s="9">
        <v>1448</v>
      </c>
      <c r="C1278">
        <v>559814</v>
      </c>
      <c r="D1278">
        <v>1</v>
      </c>
      <c r="E1278">
        <v>0</v>
      </c>
      <c r="F1278">
        <v>0</v>
      </c>
      <c r="G1278">
        <v>0</v>
      </c>
      <c r="H1278">
        <v>0</v>
      </c>
      <c r="I1278" t="s">
        <v>151</v>
      </c>
      <c r="J1278">
        <v>559717</v>
      </c>
      <c r="K1278" t="s">
        <v>346</v>
      </c>
      <c r="L1278">
        <v>559717</v>
      </c>
      <c r="M1278" t="s">
        <v>346</v>
      </c>
      <c r="N1278">
        <v>559717</v>
      </c>
      <c r="O1278" t="s">
        <v>346</v>
      </c>
      <c r="P1278">
        <v>559717</v>
      </c>
      <c r="Q1278" t="s">
        <v>346</v>
      </c>
      <c r="R1278" s="9">
        <v>339294.85155939928</v>
      </c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15"/>
      <c r="AR1278" s="9">
        <v>3</v>
      </c>
      <c r="AS1278" s="9">
        <f>AR1278*30500</f>
        <v>91500</v>
      </c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>
        <f t="shared" si="46"/>
        <v>430794.85155939928</v>
      </c>
      <c r="BM1278" s="9">
        <f t="shared" si="47"/>
        <v>430800</v>
      </c>
    </row>
    <row r="1279" spans="1:65" x14ac:dyDescent="0.3">
      <c r="A1279" t="s">
        <v>1676</v>
      </c>
      <c r="B1279" s="9">
        <v>565</v>
      </c>
      <c r="C1279">
        <v>572918</v>
      </c>
      <c r="D1279">
        <v>1</v>
      </c>
      <c r="E1279">
        <v>0</v>
      </c>
      <c r="F1279">
        <v>0</v>
      </c>
      <c r="G1279">
        <v>0</v>
      </c>
      <c r="H1279">
        <v>0</v>
      </c>
      <c r="I1279" t="s">
        <v>90</v>
      </c>
      <c r="J1279">
        <v>573272</v>
      </c>
      <c r="K1279" t="s">
        <v>1677</v>
      </c>
      <c r="L1279">
        <v>572926</v>
      </c>
      <c r="M1279" t="s">
        <v>203</v>
      </c>
      <c r="N1279">
        <v>572926</v>
      </c>
      <c r="O1279" t="s">
        <v>203</v>
      </c>
      <c r="P1279">
        <v>572926</v>
      </c>
      <c r="Q1279" t="s">
        <v>203</v>
      </c>
      <c r="R1279" s="9">
        <v>134510.5082846572</v>
      </c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15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>
        <f t="shared" si="46"/>
        <v>134510.5082846572</v>
      </c>
      <c r="BM1279" s="9">
        <f t="shared" si="47"/>
        <v>134500</v>
      </c>
    </row>
    <row r="1280" spans="1:65" x14ac:dyDescent="0.3">
      <c r="A1280" t="s">
        <v>1676</v>
      </c>
      <c r="B1280" s="9">
        <v>59</v>
      </c>
      <c r="C1280">
        <v>566730</v>
      </c>
      <c r="D1280">
        <v>1</v>
      </c>
      <c r="E1280">
        <v>0</v>
      </c>
      <c r="F1280">
        <v>0</v>
      </c>
      <c r="G1280">
        <v>0</v>
      </c>
      <c r="H1280">
        <v>0</v>
      </c>
      <c r="I1280" t="s">
        <v>151</v>
      </c>
      <c r="J1280">
        <v>559075</v>
      </c>
      <c r="K1280" t="s">
        <v>364</v>
      </c>
      <c r="L1280">
        <v>559075</v>
      </c>
      <c r="M1280" t="s">
        <v>364</v>
      </c>
      <c r="N1280">
        <v>559075</v>
      </c>
      <c r="O1280" t="s">
        <v>364</v>
      </c>
      <c r="P1280">
        <v>559075</v>
      </c>
      <c r="Q1280" t="s">
        <v>364</v>
      </c>
      <c r="R1280" s="9">
        <v>71941.662785630979</v>
      </c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15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>
        <f t="shared" si="46"/>
        <v>71941.662785630979</v>
      </c>
      <c r="BM1280" s="9">
        <f t="shared" si="47"/>
        <v>71900</v>
      </c>
    </row>
    <row r="1281" spans="1:65" x14ac:dyDescent="0.3">
      <c r="A1281" t="s">
        <v>1678</v>
      </c>
      <c r="B1281" s="9">
        <v>165</v>
      </c>
      <c r="C1281">
        <v>581615</v>
      </c>
      <c r="D1281">
        <v>1</v>
      </c>
      <c r="E1281">
        <v>0</v>
      </c>
      <c r="F1281">
        <v>0</v>
      </c>
      <c r="G1281">
        <v>0</v>
      </c>
      <c r="H1281">
        <v>0</v>
      </c>
      <c r="I1281" t="s">
        <v>81</v>
      </c>
      <c r="J1281">
        <v>581950</v>
      </c>
      <c r="K1281" t="s">
        <v>1679</v>
      </c>
      <c r="L1281">
        <v>581283</v>
      </c>
      <c r="M1281" t="s">
        <v>82</v>
      </c>
      <c r="N1281">
        <v>581283</v>
      </c>
      <c r="O1281" t="s">
        <v>82</v>
      </c>
      <c r="P1281">
        <v>581283</v>
      </c>
      <c r="Q1281" t="s">
        <v>82</v>
      </c>
      <c r="R1281" s="9">
        <v>71941.662785630979</v>
      </c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15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>
        <f t="shared" si="46"/>
        <v>71941.662785630979</v>
      </c>
      <c r="BM1281" s="9">
        <f t="shared" si="47"/>
        <v>71900</v>
      </c>
    </row>
    <row r="1282" spans="1:65" x14ac:dyDescent="0.3">
      <c r="A1282" t="s">
        <v>1680</v>
      </c>
      <c r="B1282" s="9">
        <v>1839</v>
      </c>
      <c r="C1282">
        <v>550825</v>
      </c>
      <c r="D1282">
        <v>1</v>
      </c>
      <c r="E1282">
        <v>0</v>
      </c>
      <c r="F1282">
        <v>0</v>
      </c>
      <c r="G1282">
        <v>0</v>
      </c>
      <c r="H1282">
        <v>0</v>
      </c>
      <c r="I1282" t="s">
        <v>81</v>
      </c>
      <c r="J1282">
        <v>593583</v>
      </c>
      <c r="K1282" t="s">
        <v>629</v>
      </c>
      <c r="L1282">
        <v>593583</v>
      </c>
      <c r="M1282" t="s">
        <v>629</v>
      </c>
      <c r="N1282">
        <v>593583</v>
      </c>
      <c r="O1282" t="s">
        <v>629</v>
      </c>
      <c r="P1282">
        <v>593583</v>
      </c>
      <c r="Q1282" t="s">
        <v>629</v>
      </c>
      <c r="R1282" s="9">
        <v>428628.9677203031</v>
      </c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15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>
        <f t="shared" si="46"/>
        <v>428628.9677203031</v>
      </c>
      <c r="BM1282" s="9">
        <f t="shared" si="47"/>
        <v>428600</v>
      </c>
    </row>
    <row r="1283" spans="1:65" x14ac:dyDescent="0.3">
      <c r="A1283" t="s">
        <v>1680</v>
      </c>
      <c r="B1283" s="9">
        <v>2176</v>
      </c>
      <c r="C1283">
        <v>539228</v>
      </c>
      <c r="D1283">
        <v>1</v>
      </c>
      <c r="E1283">
        <v>0</v>
      </c>
      <c r="F1283">
        <v>0</v>
      </c>
      <c r="G1283">
        <v>0</v>
      </c>
      <c r="H1283">
        <v>0</v>
      </c>
      <c r="I1283" t="s">
        <v>86</v>
      </c>
      <c r="J1283">
        <v>539813</v>
      </c>
      <c r="K1283" t="s">
        <v>1103</v>
      </c>
      <c r="L1283">
        <v>539813</v>
      </c>
      <c r="M1283" t="s">
        <v>1103</v>
      </c>
      <c r="N1283">
        <v>539627</v>
      </c>
      <c r="O1283" t="s">
        <v>1104</v>
      </c>
      <c r="P1283">
        <v>539139</v>
      </c>
      <c r="Q1283" t="s">
        <v>537</v>
      </c>
      <c r="R1283" s="9">
        <v>505089.28369983012</v>
      </c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15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>
        <f t="shared" si="46"/>
        <v>505089.28369983012</v>
      </c>
      <c r="BM1283" s="9">
        <f t="shared" si="47"/>
        <v>505100</v>
      </c>
    </row>
    <row r="1284" spans="1:65" x14ac:dyDescent="0.3">
      <c r="A1284" t="s">
        <v>1681</v>
      </c>
      <c r="B1284" s="9">
        <v>1089</v>
      </c>
      <c r="C1284">
        <v>545490</v>
      </c>
      <c r="D1284">
        <v>1</v>
      </c>
      <c r="E1284">
        <v>0</v>
      </c>
      <c r="F1284">
        <v>0</v>
      </c>
      <c r="G1284">
        <v>0</v>
      </c>
      <c r="H1284">
        <v>0</v>
      </c>
      <c r="I1284" t="s">
        <v>83</v>
      </c>
      <c r="J1284">
        <v>545571</v>
      </c>
      <c r="K1284" t="s">
        <v>702</v>
      </c>
      <c r="L1284">
        <v>545571</v>
      </c>
      <c r="M1284" t="s">
        <v>702</v>
      </c>
      <c r="N1284">
        <v>545392</v>
      </c>
      <c r="O1284" t="s">
        <v>488</v>
      </c>
      <c r="P1284">
        <v>545392</v>
      </c>
      <c r="Q1284" t="s">
        <v>488</v>
      </c>
      <c r="R1284" s="9">
        <v>256604.71761096391</v>
      </c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15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>
        <f t="shared" ref="BL1284:BL1347" si="48">SUMIF(R1284:R1284,"&lt;&gt;")+SUMIF(T1284:T1284,"&lt;&gt;")+SUMIF(V1284:V1284,"&lt;&gt;")+SUMIF(X1284:X1284,"&lt;&gt;")+SUMIF(Z1284:Z1284,"&lt;&gt;")+SUMIF(AB1284:AB1284,"&lt;&gt;")+SUMIF(AD1284:AD1284,"&lt;&gt;")+SUMIF(AF1284:AF1284,"&lt;&gt;")+SUMIF(AH1284:AH1284,"&lt;&gt;")+SUMIF(AJ1284:AJ1284,"&lt;&gt;")+SUMIF(AK1284:AK1284,"&lt;&gt;")+SUMIF(AM1284:AM1284,"&lt;&gt;")+SUMIF(AO1284:AO1284,"&lt;&gt;")+SUMIF(AQ1284:AQ1284,"&lt;&gt;")+SUMIF(AS1284:AS1284,"&lt;&gt;")+SUMIF(AU1284:AU1284,"&lt;&gt;")+SUMIF(AW1284:AW1284,"&lt;&gt;")+SUMIF(AY1284:AY1284,"&lt;&gt;")+SUMIF(BA1284:BA1284,"&lt;&gt;")+SUMIF(BC1284:BC1284,"&lt;&gt;")+SUMIF(BE1284:BE1284,"&lt;&gt;")+SUMIF(BG1284:BG1284,"&lt;&gt;")+SUMIF(BI1284:BI1284,"&lt;&gt;")+SUMIF(BK1284:BK1284,"&lt;&gt;")</f>
        <v>256604.71761096391</v>
      </c>
      <c r="BM1284" s="9">
        <f t="shared" ref="BM1284:BM1347" si="49">ROUND(BL1284/100,0)*100</f>
        <v>256600</v>
      </c>
    </row>
    <row r="1285" spans="1:65" x14ac:dyDescent="0.3">
      <c r="A1285" s="4" t="s">
        <v>842</v>
      </c>
      <c r="B1285" s="9">
        <v>5647</v>
      </c>
      <c r="C1285">
        <v>553654</v>
      </c>
      <c r="D1285">
        <v>1</v>
      </c>
      <c r="E1285">
        <v>1</v>
      </c>
      <c r="F1285">
        <v>1</v>
      </c>
      <c r="G1285">
        <v>1</v>
      </c>
      <c r="H1285">
        <v>0</v>
      </c>
      <c r="I1285" t="s">
        <v>151</v>
      </c>
      <c r="J1285">
        <v>553654</v>
      </c>
      <c r="K1285" t="s">
        <v>842</v>
      </c>
      <c r="L1285">
        <v>553654</v>
      </c>
      <c r="M1285" t="s">
        <v>842</v>
      </c>
      <c r="N1285">
        <v>553654</v>
      </c>
      <c r="O1285" t="s">
        <v>842</v>
      </c>
      <c r="P1285">
        <v>558389</v>
      </c>
      <c r="Q1285" t="s">
        <v>835</v>
      </c>
      <c r="R1285" s="9">
        <v>1271173.191482929</v>
      </c>
      <c r="S1285" s="9">
        <f>SUMIFS($B:$B,$J:$J,$C1285)</f>
        <v>7065</v>
      </c>
      <c r="T1285" s="9">
        <v>383038.86416801438</v>
      </c>
      <c r="U1285" s="9">
        <v>1</v>
      </c>
      <c r="V1285" s="9">
        <f>U1285*768</f>
        <v>768</v>
      </c>
      <c r="W1285" s="9">
        <v>9</v>
      </c>
      <c r="X1285" s="9">
        <f>W1285*3072</f>
        <v>27648</v>
      </c>
      <c r="Y1285" s="9">
        <v>41</v>
      </c>
      <c r="Z1285" s="9">
        <f>Y1285*1024</f>
        <v>41984</v>
      </c>
      <c r="AA1285" s="9">
        <v>13</v>
      </c>
      <c r="AB1285" s="9">
        <f>AA1285*256</f>
        <v>3328</v>
      </c>
      <c r="AC1285" s="9">
        <f>SUMIFS($B:$B,$L:$L,$C1285)</f>
        <v>7065</v>
      </c>
      <c r="AD1285" s="9">
        <v>879840.20482000674</v>
      </c>
      <c r="AE1285" s="9"/>
      <c r="AF1285" s="9"/>
      <c r="AG1285" s="9">
        <f>SUMIFS($B:$B,$N:$N,$C1285)</f>
        <v>7065</v>
      </c>
      <c r="AH1285" s="9">
        <v>796562.07066028332</v>
      </c>
      <c r="AI1285" s="9"/>
      <c r="AJ1285" s="9"/>
      <c r="AK1285" s="9"/>
      <c r="AL1285" s="9"/>
      <c r="AM1285" s="9"/>
      <c r="AN1285" s="9"/>
      <c r="AO1285" s="9"/>
      <c r="AP1285" s="9"/>
      <c r="AQ1285" s="15"/>
      <c r="AR1285" s="9">
        <v>25</v>
      </c>
      <c r="AS1285" s="9">
        <f>AR1285*30500</f>
        <v>762500</v>
      </c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>
        <f t="shared" si="48"/>
        <v>4166842.3311312334</v>
      </c>
      <c r="BM1285" s="9">
        <f t="shared" si="49"/>
        <v>4166800</v>
      </c>
    </row>
    <row r="1286" spans="1:65" x14ac:dyDescent="0.3">
      <c r="A1286" t="s">
        <v>1682</v>
      </c>
      <c r="B1286" s="9">
        <v>1685</v>
      </c>
      <c r="C1286">
        <v>544493</v>
      </c>
      <c r="D1286">
        <v>1</v>
      </c>
      <c r="E1286">
        <v>0</v>
      </c>
      <c r="F1286">
        <v>0</v>
      </c>
      <c r="G1286">
        <v>0</v>
      </c>
      <c r="H1286">
        <v>0</v>
      </c>
      <c r="I1286" t="s">
        <v>83</v>
      </c>
      <c r="J1286">
        <v>544299</v>
      </c>
      <c r="K1286" t="s">
        <v>601</v>
      </c>
      <c r="L1286">
        <v>544256</v>
      </c>
      <c r="M1286" t="s">
        <v>85</v>
      </c>
      <c r="N1286">
        <v>544256</v>
      </c>
      <c r="O1286" t="s">
        <v>85</v>
      </c>
      <c r="P1286">
        <v>544256</v>
      </c>
      <c r="Q1286" t="s">
        <v>85</v>
      </c>
      <c r="R1286" s="9">
        <v>393527.585861139</v>
      </c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15"/>
      <c r="AR1286" s="9">
        <v>1</v>
      </c>
      <c r="AS1286" s="9">
        <f>AR1286*30500</f>
        <v>30500</v>
      </c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>
        <f t="shared" si="48"/>
        <v>424027.585861139</v>
      </c>
      <c r="BM1286" s="9">
        <f t="shared" si="49"/>
        <v>424000</v>
      </c>
    </row>
    <row r="1287" spans="1:65" x14ac:dyDescent="0.3">
      <c r="A1287" t="s">
        <v>1683</v>
      </c>
      <c r="B1287" s="9">
        <v>402</v>
      </c>
      <c r="C1287">
        <v>567973</v>
      </c>
      <c r="D1287">
        <v>1</v>
      </c>
      <c r="E1287">
        <v>0</v>
      </c>
      <c r="F1287">
        <v>0</v>
      </c>
      <c r="G1287">
        <v>0</v>
      </c>
      <c r="H1287">
        <v>0</v>
      </c>
      <c r="I1287" t="s">
        <v>131</v>
      </c>
      <c r="J1287">
        <v>568350</v>
      </c>
      <c r="K1287" t="s">
        <v>1684</v>
      </c>
      <c r="L1287">
        <v>554804</v>
      </c>
      <c r="M1287" t="s">
        <v>1355</v>
      </c>
      <c r="N1287">
        <v>568350</v>
      </c>
      <c r="O1287" t="s">
        <v>1684</v>
      </c>
      <c r="P1287">
        <v>554804</v>
      </c>
      <c r="Q1287" t="s">
        <v>1355</v>
      </c>
      <c r="R1287" s="9">
        <v>96105.606836119114</v>
      </c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15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>
        <f t="shared" si="48"/>
        <v>96105.606836119114</v>
      </c>
      <c r="BM1287" s="9">
        <f t="shared" si="49"/>
        <v>96100</v>
      </c>
    </row>
    <row r="1288" spans="1:65" x14ac:dyDescent="0.3">
      <c r="A1288" t="s">
        <v>1685</v>
      </c>
      <c r="B1288" s="9">
        <v>172</v>
      </c>
      <c r="C1288">
        <v>571458</v>
      </c>
      <c r="D1288">
        <v>1</v>
      </c>
      <c r="E1288">
        <v>0</v>
      </c>
      <c r="F1288">
        <v>0</v>
      </c>
      <c r="G1288">
        <v>0</v>
      </c>
      <c r="H1288">
        <v>0</v>
      </c>
      <c r="I1288" t="s">
        <v>96</v>
      </c>
      <c r="J1288">
        <v>571491</v>
      </c>
      <c r="K1288" t="s">
        <v>614</v>
      </c>
      <c r="L1288">
        <v>571539</v>
      </c>
      <c r="M1288" t="s">
        <v>419</v>
      </c>
      <c r="N1288">
        <v>571539</v>
      </c>
      <c r="O1288" t="s">
        <v>419</v>
      </c>
      <c r="P1288">
        <v>571164</v>
      </c>
      <c r="Q1288" t="s">
        <v>334</v>
      </c>
      <c r="R1288" s="9">
        <v>71941.662785630979</v>
      </c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15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>
        <f t="shared" si="48"/>
        <v>71941.662785630979</v>
      </c>
      <c r="BM1288" s="9">
        <f t="shared" si="49"/>
        <v>71900</v>
      </c>
    </row>
    <row r="1289" spans="1:65" x14ac:dyDescent="0.3">
      <c r="A1289" t="s">
        <v>1686</v>
      </c>
      <c r="B1289" s="9">
        <v>80</v>
      </c>
      <c r="C1289">
        <v>542342</v>
      </c>
      <c r="D1289">
        <v>1</v>
      </c>
      <c r="E1289">
        <v>0</v>
      </c>
      <c r="F1289">
        <v>0</v>
      </c>
      <c r="G1289">
        <v>0</v>
      </c>
      <c r="H1289">
        <v>0</v>
      </c>
      <c r="I1289" t="s">
        <v>135</v>
      </c>
      <c r="J1289">
        <v>589195</v>
      </c>
      <c r="K1289" t="s">
        <v>923</v>
      </c>
      <c r="L1289">
        <v>589195</v>
      </c>
      <c r="M1289" t="s">
        <v>923</v>
      </c>
      <c r="N1289">
        <v>588296</v>
      </c>
      <c r="O1289" t="s">
        <v>199</v>
      </c>
      <c r="P1289">
        <v>588296</v>
      </c>
      <c r="Q1289" t="s">
        <v>199</v>
      </c>
      <c r="R1289" s="9">
        <v>71941.662785630979</v>
      </c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15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>
        <f t="shared" si="48"/>
        <v>71941.662785630979</v>
      </c>
      <c r="BM1289" s="9">
        <f t="shared" si="49"/>
        <v>71900</v>
      </c>
    </row>
    <row r="1290" spans="1:65" x14ac:dyDescent="0.3">
      <c r="A1290" t="s">
        <v>1687</v>
      </c>
      <c r="B1290" s="9">
        <v>279</v>
      </c>
      <c r="C1290">
        <v>540668</v>
      </c>
      <c r="D1290">
        <v>1</v>
      </c>
      <c r="E1290">
        <v>0</v>
      </c>
      <c r="F1290">
        <v>0</v>
      </c>
      <c r="G1290">
        <v>0</v>
      </c>
      <c r="H1290">
        <v>0</v>
      </c>
      <c r="I1290" t="s">
        <v>151</v>
      </c>
      <c r="J1290">
        <v>558389</v>
      </c>
      <c r="K1290" t="s">
        <v>835</v>
      </c>
      <c r="L1290">
        <v>558389</v>
      </c>
      <c r="M1290" t="s">
        <v>835</v>
      </c>
      <c r="N1290">
        <v>558389</v>
      </c>
      <c r="O1290" t="s">
        <v>835</v>
      </c>
      <c r="P1290">
        <v>558389</v>
      </c>
      <c r="Q1290" t="s">
        <v>835</v>
      </c>
      <c r="R1290" s="9">
        <v>71941.662785630979</v>
      </c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15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>
        <f t="shared" si="48"/>
        <v>71941.662785630979</v>
      </c>
      <c r="BM1290" s="9">
        <f t="shared" si="49"/>
        <v>71900</v>
      </c>
    </row>
    <row r="1291" spans="1:65" x14ac:dyDescent="0.3">
      <c r="A1291" s="2" t="s">
        <v>655</v>
      </c>
      <c r="B1291" s="9">
        <v>479</v>
      </c>
      <c r="C1291">
        <v>567167</v>
      </c>
      <c r="D1291">
        <v>1</v>
      </c>
      <c r="E1291">
        <v>1</v>
      </c>
      <c r="F1291">
        <v>0</v>
      </c>
      <c r="G1291">
        <v>0</v>
      </c>
      <c r="H1291">
        <v>0</v>
      </c>
      <c r="I1291" t="s">
        <v>131</v>
      </c>
      <c r="J1291">
        <v>567167</v>
      </c>
      <c r="K1291" t="s">
        <v>655</v>
      </c>
      <c r="L1291">
        <v>567256</v>
      </c>
      <c r="M1291" t="s">
        <v>656</v>
      </c>
      <c r="N1291">
        <v>567256</v>
      </c>
      <c r="O1291" t="s">
        <v>656</v>
      </c>
      <c r="P1291">
        <v>567256</v>
      </c>
      <c r="Q1291" t="s">
        <v>656</v>
      </c>
      <c r="R1291" s="9">
        <v>114277.6706410692</v>
      </c>
      <c r="S1291" s="9">
        <f>SUMIFS($B:$B,$J:$J,$C1291)</f>
        <v>1265</v>
      </c>
      <c r="T1291" s="9">
        <v>68907.139539951604</v>
      </c>
      <c r="U1291" s="9">
        <v>0</v>
      </c>
      <c r="V1291" s="9">
        <f>U1291*768</f>
        <v>0</v>
      </c>
      <c r="W1291" s="9">
        <v>12</v>
      </c>
      <c r="X1291" s="9">
        <f>W1291*3072</f>
        <v>36864</v>
      </c>
      <c r="Y1291" s="9">
        <v>1</v>
      </c>
      <c r="Z1291" s="9">
        <f>Y1291*1024</f>
        <v>1024</v>
      </c>
      <c r="AA1291" s="9">
        <v>0</v>
      </c>
      <c r="AB1291" s="9">
        <f>AA1291*256</f>
        <v>0</v>
      </c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15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>
        <f t="shared" si="48"/>
        <v>221072.81018102082</v>
      </c>
      <c r="BM1291" s="9">
        <f t="shared" si="49"/>
        <v>221100</v>
      </c>
    </row>
    <row r="1292" spans="1:65" x14ac:dyDescent="0.3">
      <c r="A1292" t="s">
        <v>1688</v>
      </c>
      <c r="B1292" s="9">
        <v>360</v>
      </c>
      <c r="C1292">
        <v>563064</v>
      </c>
      <c r="D1292">
        <v>1</v>
      </c>
      <c r="E1292">
        <v>0</v>
      </c>
      <c r="F1292">
        <v>0</v>
      </c>
      <c r="G1292">
        <v>0</v>
      </c>
      <c r="H1292">
        <v>0</v>
      </c>
      <c r="I1292" t="s">
        <v>131</v>
      </c>
      <c r="J1292">
        <v>562971</v>
      </c>
      <c r="K1292" t="s">
        <v>384</v>
      </c>
      <c r="L1292">
        <v>562971</v>
      </c>
      <c r="M1292" t="s">
        <v>384</v>
      </c>
      <c r="N1292">
        <v>562971</v>
      </c>
      <c r="O1292" t="s">
        <v>384</v>
      </c>
      <c r="P1292">
        <v>562971</v>
      </c>
      <c r="Q1292" t="s">
        <v>384</v>
      </c>
      <c r="R1292" s="9">
        <v>86169.130291380352</v>
      </c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15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>
        <f t="shared" si="48"/>
        <v>86169.130291380352</v>
      </c>
      <c r="BM1292" s="9">
        <f t="shared" si="49"/>
        <v>86200</v>
      </c>
    </row>
    <row r="1293" spans="1:65" x14ac:dyDescent="0.3">
      <c r="A1293" t="s">
        <v>1689</v>
      </c>
      <c r="B1293" s="9">
        <v>65</v>
      </c>
      <c r="C1293">
        <v>566276</v>
      </c>
      <c r="D1293">
        <v>1</v>
      </c>
      <c r="E1293">
        <v>0</v>
      </c>
      <c r="F1293">
        <v>0</v>
      </c>
      <c r="G1293">
        <v>0</v>
      </c>
      <c r="H1293">
        <v>0</v>
      </c>
      <c r="I1293" t="s">
        <v>151</v>
      </c>
      <c r="J1293">
        <v>554111</v>
      </c>
      <c r="K1293" t="s">
        <v>266</v>
      </c>
      <c r="L1293">
        <v>554111</v>
      </c>
      <c r="M1293" t="s">
        <v>266</v>
      </c>
      <c r="N1293">
        <v>554111</v>
      </c>
      <c r="O1293" t="s">
        <v>266</v>
      </c>
      <c r="P1293">
        <v>553425</v>
      </c>
      <c r="Q1293" t="s">
        <v>152</v>
      </c>
      <c r="R1293" s="9">
        <v>71941.662785630979</v>
      </c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15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>
        <f t="shared" si="48"/>
        <v>71941.662785630979</v>
      </c>
      <c r="BM1293" s="9">
        <f t="shared" si="49"/>
        <v>71900</v>
      </c>
    </row>
    <row r="1294" spans="1:65" x14ac:dyDescent="0.3">
      <c r="A1294" s="5" t="s">
        <v>782</v>
      </c>
      <c r="B1294" s="9">
        <v>5103</v>
      </c>
      <c r="C1294">
        <v>556254</v>
      </c>
      <c r="D1294">
        <v>1</v>
      </c>
      <c r="E1294">
        <v>1</v>
      </c>
      <c r="F1294">
        <v>1</v>
      </c>
      <c r="G1294">
        <v>1</v>
      </c>
      <c r="H1294">
        <v>1</v>
      </c>
      <c r="I1294" t="s">
        <v>151</v>
      </c>
      <c r="J1294">
        <v>556254</v>
      </c>
      <c r="K1294" t="s">
        <v>782</v>
      </c>
      <c r="L1294">
        <v>556254</v>
      </c>
      <c r="M1294" t="s">
        <v>782</v>
      </c>
      <c r="N1294">
        <v>556254</v>
      </c>
      <c r="O1294" t="s">
        <v>782</v>
      </c>
      <c r="P1294">
        <v>556254</v>
      </c>
      <c r="Q1294" t="s">
        <v>782</v>
      </c>
      <c r="R1294" s="9">
        <v>244172.27041938109</v>
      </c>
      <c r="S1294" s="9">
        <f>SUMIFS($B:$B,$J:$J,$C1294)</f>
        <v>8086</v>
      </c>
      <c r="T1294" s="9">
        <v>182221.58912483451</v>
      </c>
      <c r="U1294" s="9">
        <v>1</v>
      </c>
      <c r="V1294" s="9">
        <f>U1294*768</f>
        <v>768</v>
      </c>
      <c r="W1294" s="9">
        <v>30</v>
      </c>
      <c r="X1294" s="9">
        <f>W1294*3072</f>
        <v>92160</v>
      </c>
      <c r="Y1294" s="9">
        <v>57</v>
      </c>
      <c r="Z1294" s="9">
        <f>Y1294*1024</f>
        <v>58368</v>
      </c>
      <c r="AA1294" s="9">
        <v>16</v>
      </c>
      <c r="AB1294" s="9">
        <f>AA1294*256</f>
        <v>4096</v>
      </c>
      <c r="AC1294" s="9">
        <f>SUMIFS($B:$B,$L:$L,$C1294)</f>
        <v>11285</v>
      </c>
      <c r="AD1294" s="9">
        <v>750319.83619946241</v>
      </c>
      <c r="AE1294" s="9">
        <f>SUMIFS($B:$B,$P:$P,$C1294)</f>
        <v>11372</v>
      </c>
      <c r="AF1294" s="9">
        <v>909379.97752393619</v>
      </c>
      <c r="AG1294" s="9">
        <f>SUMIFS($B:$B,$N:$N,$C1294)</f>
        <v>11372</v>
      </c>
      <c r="AH1294" s="9">
        <v>2040544.713057451</v>
      </c>
      <c r="AI1294" s="9">
        <f>SUMIFS($B:$B,$P:$P,$C1294)</f>
        <v>11372</v>
      </c>
      <c r="AJ1294" s="9">
        <v>10536293.42505262</v>
      </c>
      <c r="AK1294" s="9"/>
      <c r="AL1294" s="9">
        <v>1491</v>
      </c>
      <c r="AM1294" s="9">
        <f>AL1294*141</f>
        <v>210231</v>
      </c>
      <c r="AN1294" s="9"/>
      <c r="AO1294" s="9"/>
      <c r="AP1294" s="9"/>
      <c r="AQ1294" s="15"/>
      <c r="AR1294" s="9">
        <v>5</v>
      </c>
      <c r="AS1294" s="9">
        <f>AR1294*30500</f>
        <v>152500</v>
      </c>
      <c r="AT1294" s="9">
        <v>143</v>
      </c>
      <c r="AU1294" s="9">
        <f>AT1294*2742</f>
        <v>392106</v>
      </c>
      <c r="AV1294" s="9">
        <v>0</v>
      </c>
      <c r="AW1294" s="9">
        <f>AV1294*914</f>
        <v>0</v>
      </c>
      <c r="AX1294" s="9">
        <v>517</v>
      </c>
      <c r="AY1294" s="9">
        <f>AX1294*141</f>
        <v>72897</v>
      </c>
      <c r="AZ1294" s="9">
        <v>421</v>
      </c>
      <c r="BA1294" s="9">
        <f>AZ1294*343</f>
        <v>144403</v>
      </c>
      <c r="BB1294" s="9">
        <v>281</v>
      </c>
      <c r="BC1294" s="9">
        <f>BB1294*109</f>
        <v>30629</v>
      </c>
      <c r="BD1294" s="9">
        <v>50</v>
      </c>
      <c r="BE1294" s="9">
        <f>BD1294*82</f>
        <v>4100</v>
      </c>
      <c r="BF1294" s="9">
        <v>446</v>
      </c>
      <c r="BG1294" s="9">
        <f>BF1294*328</f>
        <v>146288</v>
      </c>
      <c r="BH1294" s="9">
        <v>53</v>
      </c>
      <c r="BI1294" s="9">
        <f>BH1294*410</f>
        <v>21730</v>
      </c>
      <c r="BJ1294" s="9">
        <v>0</v>
      </c>
      <c r="BK1294" s="9">
        <f>BJ1294*219</f>
        <v>0</v>
      </c>
      <c r="BL1294" s="9">
        <f t="shared" si="48"/>
        <v>15993207.811377686</v>
      </c>
      <c r="BM1294" s="9">
        <f t="shared" si="49"/>
        <v>15993200</v>
      </c>
    </row>
    <row r="1295" spans="1:65" x14ac:dyDescent="0.3">
      <c r="A1295" t="s">
        <v>1690</v>
      </c>
      <c r="B1295" s="9">
        <v>86</v>
      </c>
      <c r="C1295">
        <v>564257</v>
      </c>
      <c r="D1295">
        <v>1</v>
      </c>
      <c r="E1295">
        <v>0</v>
      </c>
      <c r="F1295">
        <v>0</v>
      </c>
      <c r="G1295">
        <v>0</v>
      </c>
      <c r="H1295">
        <v>0</v>
      </c>
      <c r="I1295" t="s">
        <v>86</v>
      </c>
      <c r="J1295">
        <v>540013</v>
      </c>
      <c r="K1295" t="s">
        <v>762</v>
      </c>
      <c r="L1295">
        <v>540013</v>
      </c>
      <c r="M1295" t="s">
        <v>762</v>
      </c>
      <c r="N1295">
        <v>540013</v>
      </c>
      <c r="O1295" t="s">
        <v>762</v>
      </c>
      <c r="P1295">
        <v>539911</v>
      </c>
      <c r="Q1295" t="s">
        <v>352</v>
      </c>
      <c r="R1295" s="9">
        <v>71941.662785630979</v>
      </c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15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>
        <f t="shared" si="48"/>
        <v>71941.662785630979</v>
      </c>
      <c r="BM1295" s="9">
        <f t="shared" si="49"/>
        <v>71900</v>
      </c>
    </row>
    <row r="1296" spans="1:65" x14ac:dyDescent="0.3">
      <c r="A1296" t="s">
        <v>1691</v>
      </c>
      <c r="B1296" s="9">
        <v>435</v>
      </c>
      <c r="C1296">
        <v>571466</v>
      </c>
      <c r="D1296">
        <v>1</v>
      </c>
      <c r="E1296">
        <v>0</v>
      </c>
      <c r="F1296">
        <v>0</v>
      </c>
      <c r="G1296">
        <v>0</v>
      </c>
      <c r="H1296">
        <v>0</v>
      </c>
      <c r="I1296" t="s">
        <v>96</v>
      </c>
      <c r="J1296">
        <v>571539</v>
      </c>
      <c r="K1296" t="s">
        <v>419</v>
      </c>
      <c r="L1296">
        <v>571539</v>
      </c>
      <c r="M1296" t="s">
        <v>419</v>
      </c>
      <c r="N1296">
        <v>571539</v>
      </c>
      <c r="O1296" t="s">
        <v>419</v>
      </c>
      <c r="P1296">
        <v>571164</v>
      </c>
      <c r="Q1296" t="s">
        <v>334</v>
      </c>
      <c r="R1296" s="9">
        <v>103900.51100164209</v>
      </c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15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>
        <f t="shared" si="48"/>
        <v>103900.51100164209</v>
      </c>
      <c r="BM1296" s="9">
        <f t="shared" si="49"/>
        <v>103900</v>
      </c>
    </row>
    <row r="1297" spans="1:65" x14ac:dyDescent="0.3">
      <c r="A1297" t="s">
        <v>1692</v>
      </c>
      <c r="B1297" s="9">
        <v>408</v>
      </c>
      <c r="C1297">
        <v>531430</v>
      </c>
      <c r="D1297">
        <v>1</v>
      </c>
      <c r="E1297">
        <v>0</v>
      </c>
      <c r="F1297">
        <v>0</v>
      </c>
      <c r="G1297">
        <v>0</v>
      </c>
      <c r="H1297">
        <v>0</v>
      </c>
      <c r="I1297" t="s">
        <v>86</v>
      </c>
      <c r="J1297">
        <v>534005</v>
      </c>
      <c r="K1297" t="s">
        <v>88</v>
      </c>
      <c r="L1297">
        <v>534005</v>
      </c>
      <c r="M1297" t="s">
        <v>88</v>
      </c>
      <c r="N1297">
        <v>534005</v>
      </c>
      <c r="O1297" t="s">
        <v>88</v>
      </c>
      <c r="P1297">
        <v>534005</v>
      </c>
      <c r="Q1297" t="s">
        <v>88</v>
      </c>
      <c r="R1297" s="9">
        <v>97523.652002419112</v>
      </c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15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>
        <f t="shared" si="48"/>
        <v>97523.652002419112</v>
      </c>
      <c r="BM1297" s="9">
        <f t="shared" si="49"/>
        <v>97500</v>
      </c>
    </row>
    <row r="1298" spans="1:65" x14ac:dyDescent="0.3">
      <c r="A1298" t="s">
        <v>1693</v>
      </c>
      <c r="B1298" s="9">
        <v>412</v>
      </c>
      <c r="C1298">
        <v>534056</v>
      </c>
      <c r="D1298">
        <v>1</v>
      </c>
      <c r="E1298">
        <v>0</v>
      </c>
      <c r="F1298">
        <v>0</v>
      </c>
      <c r="G1298">
        <v>0</v>
      </c>
      <c r="H1298">
        <v>0</v>
      </c>
      <c r="I1298" t="s">
        <v>86</v>
      </c>
      <c r="J1298">
        <v>534633</v>
      </c>
      <c r="K1298" t="s">
        <v>1332</v>
      </c>
      <c r="L1298">
        <v>534633</v>
      </c>
      <c r="M1298" t="s">
        <v>1332</v>
      </c>
      <c r="N1298">
        <v>534633</v>
      </c>
      <c r="O1298" t="s">
        <v>1332</v>
      </c>
      <c r="P1298">
        <v>533955</v>
      </c>
      <c r="Q1298" t="s">
        <v>314</v>
      </c>
      <c r="R1298" s="9">
        <v>98468.818501592323</v>
      </c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15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>
        <f t="shared" si="48"/>
        <v>98468.818501592323</v>
      </c>
      <c r="BM1298" s="9">
        <f t="shared" si="49"/>
        <v>98500</v>
      </c>
    </row>
    <row r="1299" spans="1:65" x14ac:dyDescent="0.3">
      <c r="A1299" s="2" t="s">
        <v>1694</v>
      </c>
      <c r="B1299" s="9">
        <v>2679</v>
      </c>
      <c r="C1299">
        <v>502545</v>
      </c>
      <c r="D1299">
        <v>1</v>
      </c>
      <c r="E1299">
        <v>1</v>
      </c>
      <c r="F1299">
        <v>0</v>
      </c>
      <c r="G1299">
        <v>0</v>
      </c>
      <c r="H1299">
        <v>0</v>
      </c>
      <c r="I1299" t="s">
        <v>111</v>
      </c>
      <c r="J1299">
        <v>502545</v>
      </c>
      <c r="K1299" t="s">
        <v>1694</v>
      </c>
      <c r="L1299">
        <v>500496</v>
      </c>
      <c r="M1299" t="s">
        <v>287</v>
      </c>
      <c r="N1299">
        <v>500496</v>
      </c>
      <c r="O1299" t="s">
        <v>287</v>
      </c>
      <c r="P1299">
        <v>500496</v>
      </c>
      <c r="Q1299" t="s">
        <v>287</v>
      </c>
      <c r="R1299" s="9">
        <v>618389.73016469285</v>
      </c>
      <c r="S1299" s="9">
        <f>SUMIFS($B:$B,$J:$J,$C1299)</f>
        <v>3821</v>
      </c>
      <c r="T1299" s="9">
        <v>207607.7628529061</v>
      </c>
      <c r="U1299" s="9">
        <v>0</v>
      </c>
      <c r="V1299" s="9">
        <f>U1299*768</f>
        <v>0</v>
      </c>
      <c r="W1299" s="9">
        <v>27</v>
      </c>
      <c r="X1299" s="9">
        <f>W1299*3072</f>
        <v>82944</v>
      </c>
      <c r="Y1299" s="9">
        <v>22</v>
      </c>
      <c r="Z1299" s="9">
        <f>Y1299*1024</f>
        <v>22528</v>
      </c>
      <c r="AA1299" s="9">
        <v>4</v>
      </c>
      <c r="AB1299" s="9">
        <f>AA1299*256</f>
        <v>1024</v>
      </c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15"/>
      <c r="AR1299" s="9">
        <v>3</v>
      </c>
      <c r="AS1299" s="9">
        <f>AR1299*30500</f>
        <v>91500</v>
      </c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>
        <f t="shared" si="48"/>
        <v>1023993.493017599</v>
      </c>
      <c r="BM1299" s="9">
        <f t="shared" si="49"/>
        <v>1024000</v>
      </c>
    </row>
    <row r="1300" spans="1:65" x14ac:dyDescent="0.3">
      <c r="A1300" t="s">
        <v>1695</v>
      </c>
      <c r="B1300" s="9">
        <v>232</v>
      </c>
      <c r="C1300">
        <v>574201</v>
      </c>
      <c r="D1300">
        <v>1</v>
      </c>
      <c r="E1300">
        <v>0</v>
      </c>
      <c r="F1300">
        <v>0</v>
      </c>
      <c r="G1300">
        <v>0</v>
      </c>
      <c r="H1300">
        <v>0</v>
      </c>
      <c r="I1300" t="s">
        <v>104</v>
      </c>
      <c r="J1300">
        <v>577197</v>
      </c>
      <c r="K1300" t="s">
        <v>300</v>
      </c>
      <c r="L1300">
        <v>577197</v>
      </c>
      <c r="M1300" t="s">
        <v>300</v>
      </c>
      <c r="N1300">
        <v>577197</v>
      </c>
      <c r="O1300" t="s">
        <v>300</v>
      </c>
      <c r="P1300">
        <v>577197</v>
      </c>
      <c r="Q1300" t="s">
        <v>300</v>
      </c>
      <c r="R1300" s="9">
        <v>71941.662785630979</v>
      </c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15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>
        <f t="shared" si="48"/>
        <v>71941.662785630979</v>
      </c>
      <c r="BM1300" s="9">
        <f t="shared" si="49"/>
        <v>71900</v>
      </c>
    </row>
    <row r="1301" spans="1:65" x14ac:dyDescent="0.3">
      <c r="A1301" t="s">
        <v>1696</v>
      </c>
      <c r="B1301" s="9">
        <v>148</v>
      </c>
      <c r="C1301">
        <v>578053</v>
      </c>
      <c r="D1301">
        <v>1</v>
      </c>
      <c r="E1301">
        <v>0</v>
      </c>
      <c r="F1301">
        <v>0</v>
      </c>
      <c r="G1301">
        <v>0</v>
      </c>
      <c r="H1301">
        <v>0</v>
      </c>
      <c r="I1301" t="s">
        <v>96</v>
      </c>
      <c r="J1301">
        <v>578347</v>
      </c>
      <c r="K1301" t="s">
        <v>296</v>
      </c>
      <c r="L1301">
        <v>578347</v>
      </c>
      <c r="M1301" t="s">
        <v>296</v>
      </c>
      <c r="N1301">
        <v>578347</v>
      </c>
      <c r="O1301" t="s">
        <v>296</v>
      </c>
      <c r="P1301">
        <v>578347</v>
      </c>
      <c r="Q1301" t="s">
        <v>296</v>
      </c>
      <c r="R1301" s="9">
        <v>71941.662785630979</v>
      </c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15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>
        <f t="shared" si="48"/>
        <v>71941.662785630979</v>
      </c>
      <c r="BM1301" s="9">
        <f t="shared" si="49"/>
        <v>71900</v>
      </c>
    </row>
    <row r="1302" spans="1:65" x14ac:dyDescent="0.3">
      <c r="A1302" t="s">
        <v>1696</v>
      </c>
      <c r="B1302" s="9">
        <v>395</v>
      </c>
      <c r="C1302">
        <v>531359</v>
      </c>
      <c r="D1302">
        <v>1</v>
      </c>
      <c r="E1302">
        <v>0</v>
      </c>
      <c r="F1302">
        <v>0</v>
      </c>
      <c r="G1302">
        <v>0</v>
      </c>
      <c r="H1302">
        <v>0</v>
      </c>
      <c r="I1302" t="s">
        <v>86</v>
      </c>
      <c r="J1302">
        <v>534480</v>
      </c>
      <c r="K1302" t="s">
        <v>87</v>
      </c>
      <c r="L1302">
        <v>534005</v>
      </c>
      <c r="M1302" t="s">
        <v>88</v>
      </c>
      <c r="N1302">
        <v>534005</v>
      </c>
      <c r="O1302" t="s">
        <v>88</v>
      </c>
      <c r="P1302">
        <v>534005</v>
      </c>
      <c r="Q1302" t="s">
        <v>88</v>
      </c>
      <c r="R1302" s="9">
        <v>94450.769415612522</v>
      </c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15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>
        <f t="shared" si="48"/>
        <v>94450.769415612522</v>
      </c>
      <c r="BM1302" s="9">
        <f t="shared" si="49"/>
        <v>94500</v>
      </c>
    </row>
    <row r="1303" spans="1:65" x14ac:dyDescent="0.3">
      <c r="A1303" t="s">
        <v>1697</v>
      </c>
      <c r="B1303" s="9">
        <v>624</v>
      </c>
      <c r="C1303">
        <v>535818</v>
      </c>
      <c r="D1303">
        <v>1</v>
      </c>
      <c r="E1303">
        <v>0</v>
      </c>
      <c r="F1303">
        <v>0</v>
      </c>
      <c r="G1303">
        <v>0</v>
      </c>
      <c r="H1303">
        <v>0</v>
      </c>
      <c r="I1303" t="s">
        <v>86</v>
      </c>
      <c r="J1303">
        <v>535559</v>
      </c>
      <c r="K1303" t="s">
        <v>715</v>
      </c>
      <c r="L1303">
        <v>535419</v>
      </c>
      <c r="M1303" t="s">
        <v>170</v>
      </c>
      <c r="N1303">
        <v>535419</v>
      </c>
      <c r="O1303" t="s">
        <v>170</v>
      </c>
      <c r="P1303">
        <v>535419</v>
      </c>
      <c r="Q1303" t="s">
        <v>170</v>
      </c>
      <c r="R1303" s="9">
        <v>148355.44585870981</v>
      </c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15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>
        <f t="shared" si="48"/>
        <v>148355.44585870981</v>
      </c>
      <c r="BM1303" s="9">
        <f t="shared" si="49"/>
        <v>148400</v>
      </c>
    </row>
    <row r="1304" spans="1:65" x14ac:dyDescent="0.3">
      <c r="A1304" s="2" t="s">
        <v>1698</v>
      </c>
      <c r="B1304" s="9">
        <v>2438</v>
      </c>
      <c r="C1304">
        <v>542687</v>
      </c>
      <c r="D1304">
        <v>1</v>
      </c>
      <c r="E1304">
        <v>1</v>
      </c>
      <c r="F1304">
        <v>0</v>
      </c>
      <c r="G1304">
        <v>0</v>
      </c>
      <c r="H1304">
        <v>0</v>
      </c>
      <c r="I1304" t="s">
        <v>135</v>
      </c>
      <c r="J1304">
        <v>542687</v>
      </c>
      <c r="K1304" t="s">
        <v>1698</v>
      </c>
      <c r="L1304">
        <v>544841</v>
      </c>
      <c r="M1304" t="s">
        <v>1283</v>
      </c>
      <c r="N1304">
        <v>544841</v>
      </c>
      <c r="O1304" t="s">
        <v>1283</v>
      </c>
      <c r="P1304">
        <v>544841</v>
      </c>
      <c r="Q1304" t="s">
        <v>1283</v>
      </c>
      <c r="R1304" s="9">
        <v>564221.51758994779</v>
      </c>
      <c r="S1304" s="9">
        <f>SUMIFS($B:$B,$J:$J,$C1304)</f>
        <v>2438</v>
      </c>
      <c r="T1304" s="9">
        <v>132624.74290064079</v>
      </c>
      <c r="U1304" s="9">
        <v>0</v>
      </c>
      <c r="V1304" s="9">
        <f>U1304*768</f>
        <v>0</v>
      </c>
      <c r="W1304" s="9">
        <v>31</v>
      </c>
      <c r="X1304" s="9">
        <f>W1304*3072</f>
        <v>95232</v>
      </c>
      <c r="Y1304" s="9">
        <v>10</v>
      </c>
      <c r="Z1304" s="9">
        <f>Y1304*1024</f>
        <v>10240</v>
      </c>
      <c r="AA1304" s="9">
        <v>5</v>
      </c>
      <c r="AB1304" s="9">
        <f>AA1304*256</f>
        <v>1280</v>
      </c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15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>
        <f t="shared" si="48"/>
        <v>803598.26049058861</v>
      </c>
      <c r="BM1304" s="9">
        <f t="shared" si="49"/>
        <v>803600</v>
      </c>
    </row>
    <row r="1305" spans="1:65" x14ac:dyDescent="0.3">
      <c r="A1305" s="12" t="s">
        <v>1699</v>
      </c>
      <c r="B1305" s="9">
        <v>593</v>
      </c>
      <c r="C1305" s="12">
        <v>558877</v>
      </c>
      <c r="D1305" s="12">
        <v>1</v>
      </c>
      <c r="E1305" s="12">
        <v>0</v>
      </c>
      <c r="F1305" s="12">
        <v>0</v>
      </c>
      <c r="G1305" s="12">
        <v>0</v>
      </c>
      <c r="H1305" s="12">
        <v>0</v>
      </c>
      <c r="I1305" s="12" t="s">
        <v>151</v>
      </c>
      <c r="J1305" s="12">
        <v>559351</v>
      </c>
      <c r="K1305" s="12" t="s">
        <v>1263</v>
      </c>
      <c r="L1305" s="12">
        <v>559351</v>
      </c>
      <c r="M1305" s="12" t="s">
        <v>1263</v>
      </c>
      <c r="N1305" s="12">
        <v>559351</v>
      </c>
      <c r="O1305" s="12" t="s">
        <v>1263</v>
      </c>
      <c r="P1305" s="12">
        <v>559075</v>
      </c>
      <c r="Q1305" s="12" t="s">
        <v>364</v>
      </c>
      <c r="R1305" s="13">
        <v>141084.48269442661</v>
      </c>
      <c r="S1305" s="9"/>
      <c r="T1305" s="13"/>
      <c r="U1305" s="9"/>
      <c r="V1305" s="9"/>
      <c r="W1305" s="9"/>
      <c r="X1305" s="9"/>
      <c r="Y1305" s="9"/>
      <c r="Z1305" s="9"/>
      <c r="AA1305" s="9"/>
      <c r="AB1305" s="9"/>
      <c r="AC1305" s="9"/>
      <c r="AD1305" s="13"/>
      <c r="AE1305" s="9"/>
      <c r="AF1305" s="13"/>
      <c r="AG1305" s="9"/>
      <c r="AH1305" s="13"/>
      <c r="AI1305" s="9"/>
      <c r="AJ1305" s="13"/>
      <c r="AK1305" s="13"/>
      <c r="AL1305" s="13"/>
      <c r="AM1305" s="9"/>
      <c r="AN1305" s="13"/>
      <c r="AO1305" s="9"/>
      <c r="AP1305" s="9"/>
      <c r="AQ1305" s="15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>
        <f t="shared" si="48"/>
        <v>141084.48269442661</v>
      </c>
      <c r="BM1305" s="13">
        <f t="shared" si="49"/>
        <v>141100</v>
      </c>
    </row>
    <row r="1306" spans="1:65" x14ac:dyDescent="0.3">
      <c r="A1306" s="4" t="s">
        <v>1700</v>
      </c>
      <c r="B1306" s="9">
        <v>2205</v>
      </c>
      <c r="C1306">
        <v>597350</v>
      </c>
      <c r="D1306">
        <v>1</v>
      </c>
      <c r="E1306">
        <v>1</v>
      </c>
      <c r="F1306">
        <v>1</v>
      </c>
      <c r="G1306">
        <v>1</v>
      </c>
      <c r="H1306">
        <v>0</v>
      </c>
      <c r="I1306" t="s">
        <v>94</v>
      </c>
      <c r="J1306">
        <v>597350</v>
      </c>
      <c r="K1306" t="s">
        <v>1700</v>
      </c>
      <c r="L1306">
        <v>597350</v>
      </c>
      <c r="M1306" t="s">
        <v>1700</v>
      </c>
      <c r="N1306">
        <v>597350</v>
      </c>
      <c r="O1306" t="s">
        <v>1700</v>
      </c>
      <c r="P1306">
        <v>597180</v>
      </c>
      <c r="Q1306" t="s">
        <v>116</v>
      </c>
      <c r="R1306" s="9">
        <v>511647.44580696372</v>
      </c>
      <c r="S1306" s="9">
        <f>SUMIFS($B:$B,$J:$J,$C1306)</f>
        <v>3306</v>
      </c>
      <c r="T1306" s="9">
        <v>179701.3242663166</v>
      </c>
      <c r="U1306" s="9">
        <v>0</v>
      </c>
      <c r="V1306" s="9">
        <f>U1306*768</f>
        <v>0</v>
      </c>
      <c r="W1306" s="9">
        <v>6</v>
      </c>
      <c r="X1306" s="9">
        <f>W1306*3072</f>
        <v>18432</v>
      </c>
      <c r="Y1306" s="9">
        <v>7</v>
      </c>
      <c r="Z1306" s="9">
        <f>Y1306*1024</f>
        <v>7168</v>
      </c>
      <c r="AA1306" s="9">
        <v>9</v>
      </c>
      <c r="AB1306" s="9">
        <f>AA1306*256</f>
        <v>2304</v>
      </c>
      <c r="AC1306" s="9">
        <f>SUMIFS($B:$B,$L:$L,$C1306)</f>
        <v>3306</v>
      </c>
      <c r="AD1306" s="9">
        <v>414495.89685274987</v>
      </c>
      <c r="AE1306" s="9"/>
      <c r="AF1306" s="9"/>
      <c r="AG1306" s="9">
        <f>SUMIFS($B:$B,$N:$N,$C1306)</f>
        <v>3306</v>
      </c>
      <c r="AH1306" s="9">
        <v>374468.70232387708</v>
      </c>
      <c r="AI1306" s="9"/>
      <c r="AJ1306" s="9"/>
      <c r="AK1306" s="9"/>
      <c r="AL1306" s="9"/>
      <c r="AM1306" s="9"/>
      <c r="AN1306" s="9"/>
      <c r="AO1306" s="9"/>
      <c r="AP1306" s="9"/>
      <c r="AQ1306" s="15"/>
      <c r="AR1306" s="9">
        <v>15</v>
      </c>
      <c r="AS1306" s="9">
        <f>AR1306*30500</f>
        <v>457500</v>
      </c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>
        <f t="shared" si="48"/>
        <v>1965717.3692499071</v>
      </c>
      <c r="BM1306" s="9">
        <f t="shared" si="49"/>
        <v>1965700</v>
      </c>
    </row>
    <row r="1307" spans="1:65" x14ac:dyDescent="0.3">
      <c r="A1307" s="2" t="s">
        <v>949</v>
      </c>
      <c r="B1307" s="9">
        <v>989</v>
      </c>
      <c r="C1307">
        <v>564851</v>
      </c>
      <c r="D1307">
        <v>1</v>
      </c>
      <c r="E1307">
        <v>1</v>
      </c>
      <c r="F1307">
        <v>0</v>
      </c>
      <c r="G1307">
        <v>0</v>
      </c>
      <c r="H1307">
        <v>0</v>
      </c>
      <c r="I1307" t="s">
        <v>131</v>
      </c>
      <c r="J1307">
        <v>564851</v>
      </c>
      <c r="K1307" t="s">
        <v>949</v>
      </c>
      <c r="L1307">
        <v>565555</v>
      </c>
      <c r="M1307" t="s">
        <v>253</v>
      </c>
      <c r="N1307">
        <v>565555</v>
      </c>
      <c r="O1307" t="s">
        <v>253</v>
      </c>
      <c r="P1307">
        <v>565555</v>
      </c>
      <c r="Q1307" t="s">
        <v>253</v>
      </c>
      <c r="R1307" s="9">
        <v>233443.3054973348</v>
      </c>
      <c r="S1307" s="9">
        <f>SUMIFS($B:$B,$J:$J,$C1307)</f>
        <v>3681</v>
      </c>
      <c r="T1307" s="9">
        <v>200023.26975433301</v>
      </c>
      <c r="U1307" s="9">
        <v>0</v>
      </c>
      <c r="V1307" s="9">
        <f>U1307*768</f>
        <v>0</v>
      </c>
      <c r="W1307" s="9">
        <v>7</v>
      </c>
      <c r="X1307" s="9">
        <f>W1307*3072</f>
        <v>21504</v>
      </c>
      <c r="Y1307" s="9">
        <v>25</v>
      </c>
      <c r="Z1307" s="9">
        <f>Y1307*1024</f>
        <v>25600</v>
      </c>
      <c r="AA1307" s="9">
        <v>3</v>
      </c>
      <c r="AB1307" s="9">
        <f>AA1307*256</f>
        <v>768</v>
      </c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15"/>
      <c r="AR1307" s="9">
        <v>12</v>
      </c>
      <c r="AS1307" s="9">
        <f>AR1307*30500</f>
        <v>366000</v>
      </c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>
        <f t="shared" si="48"/>
        <v>847338.57525166776</v>
      </c>
      <c r="BM1307" s="9">
        <f t="shared" si="49"/>
        <v>847300</v>
      </c>
    </row>
    <row r="1308" spans="1:65" x14ac:dyDescent="0.3">
      <c r="A1308" t="s">
        <v>1701</v>
      </c>
      <c r="B1308" s="9">
        <v>729</v>
      </c>
      <c r="C1308">
        <v>532312</v>
      </c>
      <c r="D1308">
        <v>1</v>
      </c>
      <c r="E1308">
        <v>0</v>
      </c>
      <c r="F1308">
        <v>0</v>
      </c>
      <c r="G1308">
        <v>0</v>
      </c>
      <c r="H1308">
        <v>0</v>
      </c>
      <c r="I1308" t="s">
        <v>86</v>
      </c>
      <c r="J1308">
        <v>533017</v>
      </c>
      <c r="K1308" t="s">
        <v>681</v>
      </c>
      <c r="L1308">
        <v>533017</v>
      </c>
      <c r="M1308" t="s">
        <v>681</v>
      </c>
      <c r="N1308">
        <v>533017</v>
      </c>
      <c r="O1308" t="s">
        <v>681</v>
      </c>
      <c r="P1308">
        <v>532053</v>
      </c>
      <c r="Q1308" t="s">
        <v>281</v>
      </c>
      <c r="R1308" s="9">
        <v>172928.01524103561</v>
      </c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15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>
        <f t="shared" si="48"/>
        <v>172928.01524103561</v>
      </c>
      <c r="BM1308" s="9">
        <f t="shared" si="49"/>
        <v>172900</v>
      </c>
    </row>
    <row r="1309" spans="1:65" x14ac:dyDescent="0.3">
      <c r="A1309" t="s">
        <v>1702</v>
      </c>
      <c r="B1309" s="9">
        <v>365</v>
      </c>
      <c r="C1309">
        <v>555169</v>
      </c>
      <c r="D1309">
        <v>1</v>
      </c>
      <c r="E1309">
        <v>0</v>
      </c>
      <c r="F1309">
        <v>0</v>
      </c>
      <c r="G1309">
        <v>0</v>
      </c>
      <c r="H1309">
        <v>0</v>
      </c>
      <c r="I1309" t="s">
        <v>77</v>
      </c>
      <c r="J1309">
        <v>555452</v>
      </c>
      <c r="K1309" t="s">
        <v>78</v>
      </c>
      <c r="L1309">
        <v>555452</v>
      </c>
      <c r="M1309" t="s">
        <v>78</v>
      </c>
      <c r="N1309">
        <v>555428</v>
      </c>
      <c r="O1309" t="s">
        <v>79</v>
      </c>
      <c r="P1309">
        <v>555428</v>
      </c>
      <c r="Q1309" t="s">
        <v>79</v>
      </c>
      <c r="R1309" s="9">
        <v>87352.995151618932</v>
      </c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15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>
        <f t="shared" si="48"/>
        <v>87352.995151618932</v>
      </c>
      <c r="BM1309" s="9">
        <f t="shared" si="49"/>
        <v>87400</v>
      </c>
    </row>
    <row r="1310" spans="1:65" x14ac:dyDescent="0.3">
      <c r="A1310" s="2" t="s">
        <v>1703</v>
      </c>
      <c r="B1310" s="9">
        <v>2564</v>
      </c>
      <c r="C1310">
        <v>598178</v>
      </c>
      <c r="D1310">
        <v>1</v>
      </c>
      <c r="E1310">
        <v>1</v>
      </c>
      <c r="F1310">
        <v>0</v>
      </c>
      <c r="G1310">
        <v>0</v>
      </c>
      <c r="H1310">
        <v>0</v>
      </c>
      <c r="I1310" t="s">
        <v>94</v>
      </c>
      <c r="J1310">
        <v>598178</v>
      </c>
      <c r="K1310" t="s">
        <v>1703</v>
      </c>
      <c r="L1310">
        <v>555088</v>
      </c>
      <c r="M1310" t="s">
        <v>95</v>
      </c>
      <c r="N1310">
        <v>555088</v>
      </c>
      <c r="O1310" t="s">
        <v>95</v>
      </c>
      <c r="P1310">
        <v>555088</v>
      </c>
      <c r="Q1310" t="s">
        <v>95</v>
      </c>
      <c r="R1310" s="9">
        <v>592567.85268391052</v>
      </c>
      <c r="S1310" s="9">
        <f>SUMIFS($B:$B,$J:$J,$C1310)</f>
        <v>2564</v>
      </c>
      <c r="T1310" s="9">
        <v>139461.95199118281</v>
      </c>
      <c r="U1310" s="9">
        <v>0</v>
      </c>
      <c r="V1310" s="9">
        <f>U1310*768</f>
        <v>0</v>
      </c>
      <c r="W1310" s="9">
        <v>34</v>
      </c>
      <c r="X1310" s="9">
        <f>W1310*3072</f>
        <v>104448</v>
      </c>
      <c r="Y1310" s="9">
        <v>10</v>
      </c>
      <c r="Z1310" s="9">
        <f>Y1310*1024</f>
        <v>10240</v>
      </c>
      <c r="AA1310" s="9">
        <v>7</v>
      </c>
      <c r="AB1310" s="9">
        <f>AA1310*256</f>
        <v>1792</v>
      </c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15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>
        <f t="shared" si="48"/>
        <v>848509.80467509339</v>
      </c>
      <c r="BM1310" s="9">
        <f t="shared" si="49"/>
        <v>848500</v>
      </c>
    </row>
    <row r="1311" spans="1:65" x14ac:dyDescent="0.3">
      <c r="A1311" t="s">
        <v>1704</v>
      </c>
      <c r="B1311" s="9">
        <v>657</v>
      </c>
      <c r="C1311">
        <v>584461</v>
      </c>
      <c r="D1311">
        <v>1</v>
      </c>
      <c r="E1311">
        <v>0</v>
      </c>
      <c r="F1311">
        <v>0</v>
      </c>
      <c r="G1311">
        <v>0</v>
      </c>
      <c r="H1311">
        <v>0</v>
      </c>
      <c r="I1311" t="s">
        <v>81</v>
      </c>
      <c r="J1311">
        <v>584495</v>
      </c>
      <c r="K1311" t="s">
        <v>546</v>
      </c>
      <c r="L1311">
        <v>584495</v>
      </c>
      <c r="M1311" t="s">
        <v>546</v>
      </c>
      <c r="N1311">
        <v>584495</v>
      </c>
      <c r="O1311" t="s">
        <v>546</v>
      </c>
      <c r="P1311">
        <v>584495</v>
      </c>
      <c r="Q1311" t="s">
        <v>546</v>
      </c>
      <c r="R1311" s="9">
        <v>156087.22474218899</v>
      </c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15"/>
      <c r="AR1311" s="9">
        <v>2</v>
      </c>
      <c r="AS1311" s="9">
        <f>AR1311*30500</f>
        <v>61000</v>
      </c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>
        <f t="shared" si="48"/>
        <v>217087.22474218899</v>
      </c>
      <c r="BM1311" s="9">
        <f t="shared" si="49"/>
        <v>217100</v>
      </c>
    </row>
    <row r="1312" spans="1:65" x14ac:dyDescent="0.3">
      <c r="A1312" t="s">
        <v>1705</v>
      </c>
      <c r="B1312" s="9">
        <v>423</v>
      </c>
      <c r="C1312">
        <v>571474</v>
      </c>
      <c r="D1312">
        <v>1</v>
      </c>
      <c r="E1312">
        <v>0</v>
      </c>
      <c r="F1312">
        <v>0</v>
      </c>
      <c r="G1312">
        <v>0</v>
      </c>
      <c r="H1312">
        <v>0</v>
      </c>
      <c r="I1312" t="s">
        <v>96</v>
      </c>
      <c r="J1312">
        <v>571911</v>
      </c>
      <c r="K1312" t="s">
        <v>533</v>
      </c>
      <c r="L1312">
        <v>571911</v>
      </c>
      <c r="M1312" t="s">
        <v>533</v>
      </c>
      <c r="N1312">
        <v>571911</v>
      </c>
      <c r="O1312" t="s">
        <v>533</v>
      </c>
      <c r="P1312">
        <v>571164</v>
      </c>
      <c r="Q1312" t="s">
        <v>334</v>
      </c>
      <c r="R1312" s="9">
        <v>101067.2212738719</v>
      </c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15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>
        <f t="shared" si="48"/>
        <v>101067.2212738719</v>
      </c>
      <c r="BM1312" s="9">
        <f t="shared" si="49"/>
        <v>101100</v>
      </c>
    </row>
    <row r="1313" spans="1:65" x14ac:dyDescent="0.3">
      <c r="A1313" t="s">
        <v>1706</v>
      </c>
      <c r="B1313" s="9">
        <v>1854</v>
      </c>
      <c r="C1313">
        <v>577120</v>
      </c>
      <c r="D1313">
        <v>1</v>
      </c>
      <c r="E1313">
        <v>0</v>
      </c>
      <c r="F1313">
        <v>0</v>
      </c>
      <c r="G1313">
        <v>0</v>
      </c>
      <c r="H1313">
        <v>0</v>
      </c>
      <c r="I1313" t="s">
        <v>104</v>
      </c>
      <c r="J1313">
        <v>577197</v>
      </c>
      <c r="K1313" t="s">
        <v>300</v>
      </c>
      <c r="L1313">
        <v>577197</v>
      </c>
      <c r="M1313" t="s">
        <v>300</v>
      </c>
      <c r="N1313">
        <v>577197</v>
      </c>
      <c r="O1313" t="s">
        <v>300</v>
      </c>
      <c r="P1313">
        <v>577197</v>
      </c>
      <c r="Q1313" t="s">
        <v>300</v>
      </c>
      <c r="R1313" s="9">
        <v>432042.36005768093</v>
      </c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15"/>
      <c r="AR1313" s="9">
        <v>1</v>
      </c>
      <c r="AS1313" s="9">
        <f>AR1313*30500</f>
        <v>30500</v>
      </c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>
        <f t="shared" si="48"/>
        <v>462542.36005768093</v>
      </c>
      <c r="BM1313" s="9">
        <f t="shared" si="49"/>
        <v>462500</v>
      </c>
    </row>
    <row r="1314" spans="1:65" x14ac:dyDescent="0.3">
      <c r="A1314" t="s">
        <v>1707</v>
      </c>
      <c r="B1314" s="9">
        <v>447</v>
      </c>
      <c r="C1314">
        <v>579238</v>
      </c>
      <c r="D1314">
        <v>1</v>
      </c>
      <c r="E1314">
        <v>0</v>
      </c>
      <c r="F1314">
        <v>0</v>
      </c>
      <c r="G1314">
        <v>0</v>
      </c>
      <c r="H1314">
        <v>0</v>
      </c>
      <c r="I1314" t="s">
        <v>90</v>
      </c>
      <c r="J1314">
        <v>579556</v>
      </c>
      <c r="K1314" t="s">
        <v>588</v>
      </c>
      <c r="L1314">
        <v>579556</v>
      </c>
      <c r="M1314" t="s">
        <v>588</v>
      </c>
      <c r="N1314">
        <v>579203</v>
      </c>
      <c r="O1314" t="s">
        <v>376</v>
      </c>
      <c r="P1314">
        <v>579203</v>
      </c>
      <c r="Q1314" t="s">
        <v>376</v>
      </c>
      <c r="R1314" s="9">
        <v>106732.4312715859</v>
      </c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15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>
        <f t="shared" si="48"/>
        <v>106732.4312715859</v>
      </c>
      <c r="BM1314" s="9">
        <f t="shared" si="49"/>
        <v>106700</v>
      </c>
    </row>
    <row r="1315" spans="1:65" x14ac:dyDescent="0.3">
      <c r="A1315" t="s">
        <v>1708</v>
      </c>
      <c r="B1315" s="9">
        <v>263</v>
      </c>
      <c r="C1315">
        <v>594075</v>
      </c>
      <c r="D1315">
        <v>1</v>
      </c>
      <c r="E1315">
        <v>0</v>
      </c>
      <c r="F1315">
        <v>0</v>
      </c>
      <c r="G1315">
        <v>0</v>
      </c>
      <c r="H1315">
        <v>0</v>
      </c>
      <c r="I1315" t="s">
        <v>81</v>
      </c>
      <c r="J1315">
        <v>594911</v>
      </c>
      <c r="K1315" t="s">
        <v>416</v>
      </c>
      <c r="L1315">
        <v>594911</v>
      </c>
      <c r="M1315" t="s">
        <v>416</v>
      </c>
      <c r="N1315">
        <v>593711</v>
      </c>
      <c r="O1315" t="s">
        <v>185</v>
      </c>
      <c r="P1315">
        <v>593711</v>
      </c>
      <c r="Q1315" t="s">
        <v>185</v>
      </c>
      <c r="R1315" s="9">
        <v>71941.662785630979</v>
      </c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15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>
        <f t="shared" si="48"/>
        <v>71941.662785630979</v>
      </c>
      <c r="BM1315" s="9">
        <f t="shared" si="49"/>
        <v>71900</v>
      </c>
    </row>
    <row r="1316" spans="1:65" x14ac:dyDescent="0.3">
      <c r="A1316" s="2" t="s">
        <v>801</v>
      </c>
      <c r="B1316" s="9">
        <v>4066</v>
      </c>
      <c r="C1316">
        <v>558885</v>
      </c>
      <c r="D1316">
        <v>1</v>
      </c>
      <c r="E1316">
        <v>1</v>
      </c>
      <c r="F1316">
        <v>0</v>
      </c>
      <c r="G1316">
        <v>0</v>
      </c>
      <c r="H1316">
        <v>0</v>
      </c>
      <c r="I1316" t="s">
        <v>151</v>
      </c>
      <c r="J1316">
        <v>558885</v>
      </c>
      <c r="K1316" t="s">
        <v>801</v>
      </c>
      <c r="L1316">
        <v>559521</v>
      </c>
      <c r="M1316" t="s">
        <v>802</v>
      </c>
      <c r="N1316">
        <v>559521</v>
      </c>
      <c r="O1316" t="s">
        <v>802</v>
      </c>
      <c r="P1316">
        <v>559300</v>
      </c>
      <c r="Q1316" t="s">
        <v>223</v>
      </c>
      <c r="R1316" s="9">
        <v>926458.15036999877</v>
      </c>
      <c r="S1316" s="9">
        <f>SUMIFS($B:$B,$J:$J,$C1316)</f>
        <v>7526</v>
      </c>
      <c r="T1316" s="9">
        <v>407926.05717675772</v>
      </c>
      <c r="U1316" s="9">
        <v>0</v>
      </c>
      <c r="V1316" s="9">
        <f>U1316*768</f>
        <v>0</v>
      </c>
      <c r="W1316" s="9">
        <v>17</v>
      </c>
      <c r="X1316" s="9">
        <f>W1316*3072</f>
        <v>52224</v>
      </c>
      <c r="Y1316" s="9">
        <v>63</v>
      </c>
      <c r="Z1316" s="9">
        <f>Y1316*1024</f>
        <v>64512</v>
      </c>
      <c r="AA1316" s="9">
        <v>10</v>
      </c>
      <c r="AB1316" s="9">
        <f>AA1316*256</f>
        <v>2560</v>
      </c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15"/>
      <c r="AR1316" s="9">
        <v>16</v>
      </c>
      <c r="AS1316" s="9">
        <f>AR1316*30500</f>
        <v>488000</v>
      </c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>
        <f t="shared" si="48"/>
        <v>1941680.2075467566</v>
      </c>
      <c r="BM1316" s="9">
        <f t="shared" si="49"/>
        <v>1941700</v>
      </c>
    </row>
    <row r="1317" spans="1:65" x14ac:dyDescent="0.3">
      <c r="A1317" t="s">
        <v>1709</v>
      </c>
      <c r="B1317" s="9">
        <v>279</v>
      </c>
      <c r="C1317">
        <v>535834</v>
      </c>
      <c r="D1317">
        <v>1</v>
      </c>
      <c r="E1317">
        <v>0</v>
      </c>
      <c r="F1317">
        <v>0</v>
      </c>
      <c r="G1317">
        <v>0</v>
      </c>
      <c r="H1317">
        <v>0</v>
      </c>
      <c r="I1317" t="s">
        <v>86</v>
      </c>
      <c r="J1317">
        <v>536326</v>
      </c>
      <c r="K1317" t="s">
        <v>372</v>
      </c>
      <c r="L1317">
        <v>536326</v>
      </c>
      <c r="M1317" t="s">
        <v>372</v>
      </c>
      <c r="N1317">
        <v>536326</v>
      </c>
      <c r="O1317" t="s">
        <v>372</v>
      </c>
      <c r="P1317">
        <v>536326</v>
      </c>
      <c r="Q1317" t="s">
        <v>372</v>
      </c>
      <c r="R1317" s="9">
        <v>71941.662785630979</v>
      </c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15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>
        <f t="shared" si="48"/>
        <v>71941.662785630979</v>
      </c>
      <c r="BM1317" s="9">
        <f t="shared" si="49"/>
        <v>71900</v>
      </c>
    </row>
    <row r="1318" spans="1:65" x14ac:dyDescent="0.3">
      <c r="A1318" s="3" t="s">
        <v>261</v>
      </c>
      <c r="B1318" s="9">
        <v>1871</v>
      </c>
      <c r="C1318">
        <v>547913</v>
      </c>
      <c r="D1318">
        <v>1</v>
      </c>
      <c r="E1318">
        <v>1</v>
      </c>
      <c r="F1318">
        <v>1</v>
      </c>
      <c r="G1318">
        <v>0</v>
      </c>
      <c r="H1318">
        <v>0</v>
      </c>
      <c r="I1318" t="s">
        <v>123</v>
      </c>
      <c r="J1318">
        <v>547913</v>
      </c>
      <c r="K1318" t="s">
        <v>261</v>
      </c>
      <c r="L1318">
        <v>547913</v>
      </c>
      <c r="M1318" t="s">
        <v>261</v>
      </c>
      <c r="N1318">
        <v>547492</v>
      </c>
      <c r="O1318" t="s">
        <v>125</v>
      </c>
      <c r="P1318">
        <v>547492</v>
      </c>
      <c r="Q1318" t="s">
        <v>125</v>
      </c>
      <c r="R1318" s="9">
        <v>435909.69820918771</v>
      </c>
      <c r="S1318" s="9">
        <f>SUMIFS($B:$B,$J:$J,$C1318)</f>
        <v>2532</v>
      </c>
      <c r="T1318" s="9">
        <v>137725.63645818279</v>
      </c>
      <c r="U1318" s="9">
        <v>0</v>
      </c>
      <c r="V1318" s="9">
        <f>U1318*768</f>
        <v>0</v>
      </c>
      <c r="W1318" s="9">
        <v>9</v>
      </c>
      <c r="X1318" s="9">
        <f>W1318*3072</f>
        <v>27648</v>
      </c>
      <c r="Y1318" s="9">
        <v>7</v>
      </c>
      <c r="Z1318" s="9">
        <f>Y1318*1024</f>
        <v>7168</v>
      </c>
      <c r="AA1318" s="9">
        <v>5</v>
      </c>
      <c r="AB1318" s="9">
        <f>AA1318*256</f>
        <v>1280</v>
      </c>
      <c r="AC1318" s="9">
        <f>SUMIFS($B:$B,$L:$L,$C1318)</f>
        <v>3515</v>
      </c>
      <c r="AD1318" s="9">
        <v>440499.00014990434</v>
      </c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15"/>
      <c r="AR1318" s="9">
        <v>10</v>
      </c>
      <c r="AS1318" s="9">
        <f>AR1318*30500</f>
        <v>305000</v>
      </c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>
        <f t="shared" si="48"/>
        <v>1355230.3348172749</v>
      </c>
      <c r="BM1318" s="9">
        <f t="shared" si="49"/>
        <v>1355200</v>
      </c>
    </row>
    <row r="1319" spans="1:65" x14ac:dyDescent="0.3">
      <c r="A1319" t="s">
        <v>1710</v>
      </c>
      <c r="B1319" s="9">
        <v>986</v>
      </c>
      <c r="C1319">
        <v>580279</v>
      </c>
      <c r="D1319">
        <v>1</v>
      </c>
      <c r="E1319">
        <v>0</v>
      </c>
      <c r="F1319">
        <v>0</v>
      </c>
      <c r="G1319">
        <v>0</v>
      </c>
      <c r="H1319">
        <v>0</v>
      </c>
      <c r="I1319" t="s">
        <v>96</v>
      </c>
      <c r="J1319">
        <v>580112</v>
      </c>
      <c r="K1319" t="s">
        <v>1293</v>
      </c>
      <c r="L1319">
        <v>580112</v>
      </c>
      <c r="M1319" t="s">
        <v>1293</v>
      </c>
      <c r="N1319">
        <v>580511</v>
      </c>
      <c r="O1319" t="s">
        <v>97</v>
      </c>
      <c r="P1319">
        <v>580511</v>
      </c>
      <c r="Q1319" t="s">
        <v>97</v>
      </c>
      <c r="R1319" s="9">
        <v>232747.53520414111</v>
      </c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15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>
        <f t="shared" si="48"/>
        <v>232747.53520414111</v>
      </c>
      <c r="BM1319" s="9">
        <f t="shared" si="49"/>
        <v>232700</v>
      </c>
    </row>
    <row r="1320" spans="1:65" x14ac:dyDescent="0.3">
      <c r="A1320" t="s">
        <v>1711</v>
      </c>
      <c r="B1320" s="9">
        <v>1074</v>
      </c>
      <c r="C1320">
        <v>512192</v>
      </c>
      <c r="D1320">
        <v>1</v>
      </c>
      <c r="E1320">
        <v>0</v>
      </c>
      <c r="F1320">
        <v>0</v>
      </c>
      <c r="G1320">
        <v>0</v>
      </c>
      <c r="H1320">
        <v>0</v>
      </c>
      <c r="I1320" t="s">
        <v>94</v>
      </c>
      <c r="J1320">
        <v>598101</v>
      </c>
      <c r="K1320" t="s">
        <v>1295</v>
      </c>
      <c r="L1320">
        <v>598089</v>
      </c>
      <c r="M1320" t="s">
        <v>1226</v>
      </c>
      <c r="N1320">
        <v>598003</v>
      </c>
      <c r="O1320" t="s">
        <v>201</v>
      </c>
      <c r="P1320">
        <v>598003</v>
      </c>
      <c r="Q1320" t="s">
        <v>201</v>
      </c>
      <c r="R1320" s="9">
        <v>253134.2755736009</v>
      </c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15"/>
      <c r="AR1320" s="9">
        <v>1</v>
      </c>
      <c r="AS1320" s="9">
        <f>AR1320*30500</f>
        <v>30500</v>
      </c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>
        <f t="shared" si="48"/>
        <v>283634.2755736009</v>
      </c>
      <c r="BM1320" s="9">
        <f t="shared" si="49"/>
        <v>283600</v>
      </c>
    </row>
    <row r="1321" spans="1:65" x14ac:dyDescent="0.3">
      <c r="A1321" s="2" t="s">
        <v>1712</v>
      </c>
      <c r="B1321" s="9">
        <v>544</v>
      </c>
      <c r="C1321">
        <v>587168</v>
      </c>
      <c r="D1321">
        <v>1</v>
      </c>
      <c r="E1321">
        <v>1</v>
      </c>
      <c r="F1321">
        <v>0</v>
      </c>
      <c r="G1321">
        <v>0</v>
      </c>
      <c r="H1321">
        <v>0</v>
      </c>
      <c r="I1321" t="s">
        <v>123</v>
      </c>
      <c r="J1321">
        <v>587168</v>
      </c>
      <c r="K1321" t="s">
        <v>1712</v>
      </c>
      <c r="L1321">
        <v>586862</v>
      </c>
      <c r="M1321" t="s">
        <v>208</v>
      </c>
      <c r="N1321">
        <v>588032</v>
      </c>
      <c r="O1321" t="s">
        <v>209</v>
      </c>
      <c r="P1321">
        <v>586846</v>
      </c>
      <c r="Q1321" t="s">
        <v>129</v>
      </c>
      <c r="R1321" s="9">
        <v>129575.7804431041</v>
      </c>
      <c r="S1321" s="9">
        <f>SUMIFS($B:$B,$J:$J,$C1321)</f>
        <v>946</v>
      </c>
      <c r="T1321" s="9">
        <v>51554.67090664032</v>
      </c>
      <c r="U1321" s="9">
        <v>0</v>
      </c>
      <c r="V1321" s="9">
        <f>U1321*768</f>
        <v>0</v>
      </c>
      <c r="W1321" s="9">
        <v>2</v>
      </c>
      <c r="X1321" s="9">
        <f>W1321*3072</f>
        <v>6144</v>
      </c>
      <c r="Y1321" s="9">
        <v>1</v>
      </c>
      <c r="Z1321" s="9">
        <f>Y1321*1024</f>
        <v>1024</v>
      </c>
      <c r="AA1321" s="9">
        <v>1</v>
      </c>
      <c r="AB1321" s="9">
        <f>AA1321*256</f>
        <v>256</v>
      </c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15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>
        <f t="shared" si="48"/>
        <v>188554.45134974443</v>
      </c>
      <c r="BM1321" s="9">
        <f t="shared" si="49"/>
        <v>188600</v>
      </c>
    </row>
    <row r="1322" spans="1:65" x14ac:dyDescent="0.3">
      <c r="A1322" t="s">
        <v>1713</v>
      </c>
      <c r="B1322" s="9">
        <v>284</v>
      </c>
      <c r="C1322">
        <v>594083</v>
      </c>
      <c r="D1322">
        <v>1</v>
      </c>
      <c r="E1322">
        <v>0</v>
      </c>
      <c r="F1322">
        <v>0</v>
      </c>
      <c r="G1322">
        <v>0</v>
      </c>
      <c r="H1322">
        <v>0</v>
      </c>
      <c r="I1322" t="s">
        <v>81</v>
      </c>
      <c r="J1322">
        <v>594482</v>
      </c>
      <c r="K1322" t="s">
        <v>526</v>
      </c>
      <c r="L1322">
        <v>594482</v>
      </c>
      <c r="M1322" t="s">
        <v>526</v>
      </c>
      <c r="N1322">
        <v>594482</v>
      </c>
      <c r="O1322" t="s">
        <v>526</v>
      </c>
      <c r="P1322">
        <v>594482</v>
      </c>
      <c r="Q1322" t="s">
        <v>526</v>
      </c>
      <c r="R1322" s="9">
        <v>71941.662785630979</v>
      </c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15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>
        <f t="shared" si="48"/>
        <v>71941.662785630979</v>
      </c>
      <c r="BM1322" s="9">
        <f t="shared" si="49"/>
        <v>71900</v>
      </c>
    </row>
    <row r="1323" spans="1:65" x14ac:dyDescent="0.3">
      <c r="A1323" t="s">
        <v>1714</v>
      </c>
      <c r="B1323" s="9">
        <v>652</v>
      </c>
      <c r="C1323">
        <v>594091</v>
      </c>
      <c r="D1323">
        <v>1</v>
      </c>
      <c r="E1323">
        <v>0</v>
      </c>
      <c r="F1323">
        <v>0</v>
      </c>
      <c r="G1323">
        <v>0</v>
      </c>
      <c r="H1323">
        <v>0</v>
      </c>
      <c r="I1323" t="s">
        <v>81</v>
      </c>
      <c r="J1323">
        <v>595071</v>
      </c>
      <c r="K1323" t="s">
        <v>250</v>
      </c>
      <c r="L1323">
        <v>595071</v>
      </c>
      <c r="M1323" t="s">
        <v>250</v>
      </c>
      <c r="N1323">
        <v>593711</v>
      </c>
      <c r="O1323" t="s">
        <v>185</v>
      </c>
      <c r="P1323">
        <v>593711</v>
      </c>
      <c r="Q1323" t="s">
        <v>185</v>
      </c>
      <c r="R1323" s="9">
        <v>154916.28273401959</v>
      </c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15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>
        <f t="shared" si="48"/>
        <v>154916.28273401959</v>
      </c>
      <c r="BM1323" s="9">
        <f t="shared" si="49"/>
        <v>154900</v>
      </c>
    </row>
    <row r="1324" spans="1:65" x14ac:dyDescent="0.3">
      <c r="A1324" s="2" t="s">
        <v>1715</v>
      </c>
      <c r="B1324" s="9">
        <v>440</v>
      </c>
      <c r="C1324">
        <v>545503</v>
      </c>
      <c r="D1324">
        <v>1</v>
      </c>
      <c r="E1324">
        <v>1</v>
      </c>
      <c r="F1324">
        <v>0</v>
      </c>
      <c r="G1324">
        <v>0</v>
      </c>
      <c r="H1324">
        <v>0</v>
      </c>
      <c r="I1324" t="s">
        <v>83</v>
      </c>
      <c r="J1324">
        <v>545503</v>
      </c>
      <c r="K1324" t="s">
        <v>1715</v>
      </c>
      <c r="L1324">
        <v>545562</v>
      </c>
      <c r="M1324" t="s">
        <v>303</v>
      </c>
      <c r="N1324">
        <v>545562</v>
      </c>
      <c r="O1324" t="s">
        <v>303</v>
      </c>
      <c r="P1324">
        <v>545562</v>
      </c>
      <c r="Q1324" t="s">
        <v>303</v>
      </c>
      <c r="R1324" s="9">
        <v>105080.6430611041</v>
      </c>
      <c r="S1324" s="9">
        <f>SUMIFS($B:$B,$J:$J,$C1324)</f>
        <v>440</v>
      </c>
      <c r="T1324" s="9">
        <v>24001.75766652172</v>
      </c>
      <c r="U1324" s="9">
        <v>0</v>
      </c>
      <c r="V1324" s="9">
        <f>U1324*768</f>
        <v>0</v>
      </c>
      <c r="W1324" s="9">
        <v>2</v>
      </c>
      <c r="X1324" s="9">
        <f>W1324*3072</f>
        <v>6144</v>
      </c>
      <c r="Y1324" s="9">
        <v>0</v>
      </c>
      <c r="Z1324" s="9">
        <f>Y1324*1024</f>
        <v>0</v>
      </c>
      <c r="AA1324" s="9">
        <v>1</v>
      </c>
      <c r="AB1324" s="9">
        <f>AA1324*256</f>
        <v>256</v>
      </c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15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>
        <f t="shared" si="48"/>
        <v>135482.40072762582</v>
      </c>
      <c r="BM1324" s="9">
        <f t="shared" si="49"/>
        <v>135500</v>
      </c>
    </row>
    <row r="1325" spans="1:65" x14ac:dyDescent="0.3">
      <c r="A1325" t="s">
        <v>1716</v>
      </c>
      <c r="B1325" s="9">
        <v>453</v>
      </c>
      <c r="C1325">
        <v>545929</v>
      </c>
      <c r="D1325">
        <v>1</v>
      </c>
      <c r="E1325">
        <v>0</v>
      </c>
      <c r="F1325">
        <v>0</v>
      </c>
      <c r="G1325">
        <v>0</v>
      </c>
      <c r="H1325">
        <v>0</v>
      </c>
      <c r="I1325" t="s">
        <v>131</v>
      </c>
      <c r="J1325">
        <v>562351</v>
      </c>
      <c r="K1325" t="s">
        <v>304</v>
      </c>
      <c r="L1325">
        <v>562351</v>
      </c>
      <c r="M1325" t="s">
        <v>304</v>
      </c>
      <c r="N1325">
        <v>562351</v>
      </c>
      <c r="O1325" t="s">
        <v>304</v>
      </c>
      <c r="P1325">
        <v>562335</v>
      </c>
      <c r="Q1325" t="s">
        <v>132</v>
      </c>
      <c r="R1325" s="9">
        <v>108147.88403629229</v>
      </c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15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>
        <f t="shared" si="48"/>
        <v>108147.88403629229</v>
      </c>
      <c r="BM1325" s="9">
        <f t="shared" si="49"/>
        <v>108100</v>
      </c>
    </row>
    <row r="1326" spans="1:65" x14ac:dyDescent="0.3">
      <c r="A1326" t="s">
        <v>1717</v>
      </c>
      <c r="B1326" s="9">
        <v>142</v>
      </c>
      <c r="C1326">
        <v>590631</v>
      </c>
      <c r="D1326">
        <v>1</v>
      </c>
      <c r="E1326">
        <v>0</v>
      </c>
      <c r="F1326">
        <v>0</v>
      </c>
      <c r="G1326">
        <v>0</v>
      </c>
      <c r="H1326">
        <v>0</v>
      </c>
      <c r="I1326" t="s">
        <v>123</v>
      </c>
      <c r="J1326">
        <v>591637</v>
      </c>
      <c r="K1326" t="s">
        <v>1718</v>
      </c>
      <c r="L1326">
        <v>590266</v>
      </c>
      <c r="M1326" t="s">
        <v>163</v>
      </c>
      <c r="N1326">
        <v>590266</v>
      </c>
      <c r="O1326" t="s">
        <v>163</v>
      </c>
      <c r="P1326">
        <v>590266</v>
      </c>
      <c r="Q1326" t="s">
        <v>163</v>
      </c>
      <c r="R1326" s="9">
        <v>71941.662785630979</v>
      </c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15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>
        <f t="shared" si="48"/>
        <v>71941.662785630979</v>
      </c>
      <c r="BM1326" s="9">
        <f t="shared" si="49"/>
        <v>71900</v>
      </c>
    </row>
    <row r="1327" spans="1:65" x14ac:dyDescent="0.3">
      <c r="A1327" t="s">
        <v>1717</v>
      </c>
      <c r="B1327" s="9">
        <v>452</v>
      </c>
      <c r="C1327">
        <v>580295</v>
      </c>
      <c r="D1327">
        <v>1</v>
      </c>
      <c r="E1327">
        <v>0</v>
      </c>
      <c r="F1327">
        <v>0</v>
      </c>
      <c r="G1327">
        <v>0</v>
      </c>
      <c r="H1327">
        <v>0</v>
      </c>
      <c r="I1327" t="s">
        <v>96</v>
      </c>
      <c r="J1327">
        <v>581178</v>
      </c>
      <c r="K1327" t="s">
        <v>1006</v>
      </c>
      <c r="L1327">
        <v>581178</v>
      </c>
      <c r="M1327" t="s">
        <v>1006</v>
      </c>
      <c r="N1327">
        <v>580511</v>
      </c>
      <c r="O1327" t="s">
        <v>97</v>
      </c>
      <c r="P1327">
        <v>580511</v>
      </c>
      <c r="Q1327" t="s">
        <v>97</v>
      </c>
      <c r="R1327" s="9">
        <v>107911.9985734637</v>
      </c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15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>
        <f t="shared" si="48"/>
        <v>107911.9985734637</v>
      </c>
      <c r="BM1327" s="9">
        <f t="shared" si="49"/>
        <v>107900</v>
      </c>
    </row>
    <row r="1328" spans="1:65" x14ac:dyDescent="0.3">
      <c r="A1328" s="2" t="s">
        <v>1719</v>
      </c>
      <c r="B1328" s="9">
        <v>2119</v>
      </c>
      <c r="C1328">
        <v>574996</v>
      </c>
      <c r="D1328">
        <v>1</v>
      </c>
      <c r="E1328">
        <v>1</v>
      </c>
      <c r="F1328">
        <v>0</v>
      </c>
      <c r="G1328">
        <v>0</v>
      </c>
      <c r="H1328">
        <v>0</v>
      </c>
      <c r="I1328" t="s">
        <v>96</v>
      </c>
      <c r="J1328">
        <v>574996</v>
      </c>
      <c r="K1328" t="s">
        <v>1719</v>
      </c>
      <c r="L1328">
        <v>574988</v>
      </c>
      <c r="M1328" t="s">
        <v>901</v>
      </c>
      <c r="N1328">
        <v>574988</v>
      </c>
      <c r="O1328" t="s">
        <v>901</v>
      </c>
      <c r="P1328">
        <v>574988</v>
      </c>
      <c r="Q1328" t="s">
        <v>901</v>
      </c>
      <c r="R1328" s="9">
        <v>492189.42060968367</v>
      </c>
      <c r="S1328" s="9">
        <f>SUMIFS($B:$B,$J:$J,$C1328)</f>
        <v>2380</v>
      </c>
      <c r="T1328" s="9">
        <v>129477.03129262909</v>
      </c>
      <c r="U1328" s="9">
        <v>0</v>
      </c>
      <c r="V1328" s="9">
        <f>U1328*768</f>
        <v>0</v>
      </c>
      <c r="W1328" s="9">
        <v>10</v>
      </c>
      <c r="X1328" s="9">
        <f>W1328*3072</f>
        <v>30720</v>
      </c>
      <c r="Y1328" s="9">
        <v>9</v>
      </c>
      <c r="Z1328" s="9">
        <f>Y1328*1024</f>
        <v>9216</v>
      </c>
      <c r="AA1328" s="9">
        <v>3</v>
      </c>
      <c r="AB1328" s="9">
        <f>AA1328*256</f>
        <v>768</v>
      </c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15"/>
      <c r="AR1328" s="9">
        <v>1</v>
      </c>
      <c r="AS1328" s="9">
        <f>AR1328*30500</f>
        <v>30500</v>
      </c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>
        <f t="shared" si="48"/>
        <v>692870.45190231281</v>
      </c>
      <c r="BM1328" s="9">
        <f t="shared" si="49"/>
        <v>692900</v>
      </c>
    </row>
    <row r="1329" spans="1:65" x14ac:dyDescent="0.3">
      <c r="A1329" s="2" t="s">
        <v>1720</v>
      </c>
      <c r="B1329" s="9">
        <v>2176</v>
      </c>
      <c r="C1329">
        <v>567175</v>
      </c>
      <c r="D1329">
        <v>1</v>
      </c>
      <c r="E1329">
        <v>1</v>
      </c>
      <c r="F1329">
        <v>0</v>
      </c>
      <c r="G1329">
        <v>0</v>
      </c>
      <c r="H1329">
        <v>0</v>
      </c>
      <c r="I1329" t="s">
        <v>131</v>
      </c>
      <c r="J1329">
        <v>567175</v>
      </c>
      <c r="K1329" t="s">
        <v>1720</v>
      </c>
      <c r="L1329">
        <v>567256</v>
      </c>
      <c r="M1329" t="s">
        <v>656</v>
      </c>
      <c r="N1329">
        <v>567256</v>
      </c>
      <c r="O1329" t="s">
        <v>656</v>
      </c>
      <c r="P1329">
        <v>567256</v>
      </c>
      <c r="Q1329" t="s">
        <v>656</v>
      </c>
      <c r="R1329" s="9">
        <v>505089.28369983012</v>
      </c>
      <c r="S1329" s="9">
        <f>SUMIFS($B:$B,$J:$J,$C1329)</f>
        <v>2176</v>
      </c>
      <c r="T1329" s="9">
        <v>118403.5825910428</v>
      </c>
      <c r="U1329" s="9">
        <v>0</v>
      </c>
      <c r="V1329" s="9">
        <f>U1329*768</f>
        <v>0</v>
      </c>
      <c r="W1329" s="9">
        <v>37</v>
      </c>
      <c r="X1329" s="9">
        <f>W1329*3072</f>
        <v>113664</v>
      </c>
      <c r="Y1329" s="9">
        <v>7</v>
      </c>
      <c r="Z1329" s="9">
        <f>Y1329*1024</f>
        <v>7168</v>
      </c>
      <c r="AA1329" s="9">
        <v>2</v>
      </c>
      <c r="AB1329" s="9">
        <f>AA1329*256</f>
        <v>512</v>
      </c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15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>
        <f t="shared" si="48"/>
        <v>744836.86629087292</v>
      </c>
      <c r="BM1329" s="9">
        <f t="shared" si="49"/>
        <v>744800</v>
      </c>
    </row>
    <row r="1330" spans="1:65" x14ac:dyDescent="0.3">
      <c r="A1330" t="s">
        <v>1721</v>
      </c>
      <c r="B1330" s="9">
        <v>373</v>
      </c>
      <c r="C1330">
        <v>579254</v>
      </c>
      <c r="D1330">
        <v>1</v>
      </c>
      <c r="E1330">
        <v>0</v>
      </c>
      <c r="F1330">
        <v>0</v>
      </c>
      <c r="G1330">
        <v>0</v>
      </c>
      <c r="H1330">
        <v>0</v>
      </c>
      <c r="I1330" t="s">
        <v>90</v>
      </c>
      <c r="J1330">
        <v>579297</v>
      </c>
      <c r="K1330" t="s">
        <v>1015</v>
      </c>
      <c r="L1330">
        <v>579858</v>
      </c>
      <c r="M1330" t="s">
        <v>1016</v>
      </c>
      <c r="N1330">
        <v>579858</v>
      </c>
      <c r="O1330" t="s">
        <v>1016</v>
      </c>
      <c r="P1330">
        <v>579858</v>
      </c>
      <c r="Q1330" t="s">
        <v>1016</v>
      </c>
      <c r="R1330" s="9">
        <v>89246.637018914102</v>
      </c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15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>
        <f t="shared" si="48"/>
        <v>89246.637018914102</v>
      </c>
      <c r="BM1330" s="9">
        <f t="shared" si="49"/>
        <v>89200</v>
      </c>
    </row>
    <row r="1331" spans="1:65" x14ac:dyDescent="0.3">
      <c r="A1331" t="s">
        <v>1722</v>
      </c>
      <c r="B1331" s="9">
        <v>254</v>
      </c>
      <c r="C1331">
        <v>553662</v>
      </c>
      <c r="D1331">
        <v>1</v>
      </c>
      <c r="E1331">
        <v>0</v>
      </c>
      <c r="F1331">
        <v>0</v>
      </c>
      <c r="G1331">
        <v>0</v>
      </c>
      <c r="H1331">
        <v>0</v>
      </c>
      <c r="I1331" t="s">
        <v>151</v>
      </c>
      <c r="J1331">
        <v>553654</v>
      </c>
      <c r="K1331" t="s">
        <v>842</v>
      </c>
      <c r="L1331">
        <v>553654</v>
      </c>
      <c r="M1331" t="s">
        <v>842</v>
      </c>
      <c r="N1331">
        <v>553654</v>
      </c>
      <c r="O1331" t="s">
        <v>842</v>
      </c>
      <c r="P1331">
        <v>558389</v>
      </c>
      <c r="Q1331" t="s">
        <v>835</v>
      </c>
      <c r="R1331" s="9">
        <v>71941.662785630979</v>
      </c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15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>
        <f t="shared" si="48"/>
        <v>71941.662785630979</v>
      </c>
      <c r="BM1331" s="9">
        <f t="shared" si="49"/>
        <v>71900</v>
      </c>
    </row>
    <row r="1332" spans="1:65" x14ac:dyDescent="0.3">
      <c r="A1332" t="s">
        <v>1723</v>
      </c>
      <c r="B1332" s="9">
        <v>110</v>
      </c>
      <c r="C1332">
        <v>536105</v>
      </c>
      <c r="D1332">
        <v>1</v>
      </c>
      <c r="E1332">
        <v>0</v>
      </c>
      <c r="F1332">
        <v>0</v>
      </c>
      <c r="G1332">
        <v>0</v>
      </c>
      <c r="H1332">
        <v>0</v>
      </c>
      <c r="I1332" t="s">
        <v>83</v>
      </c>
      <c r="J1332">
        <v>545201</v>
      </c>
      <c r="K1332" t="s">
        <v>230</v>
      </c>
      <c r="L1332">
        <v>545201</v>
      </c>
      <c r="M1332" t="s">
        <v>230</v>
      </c>
      <c r="N1332">
        <v>545201</v>
      </c>
      <c r="O1332" t="s">
        <v>230</v>
      </c>
      <c r="P1332">
        <v>545201</v>
      </c>
      <c r="Q1332" t="s">
        <v>230</v>
      </c>
      <c r="R1332" s="9">
        <v>71941.662785630979</v>
      </c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15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>
        <f t="shared" si="48"/>
        <v>71941.662785630979</v>
      </c>
      <c r="BM1332" s="9">
        <f t="shared" si="49"/>
        <v>71900</v>
      </c>
    </row>
    <row r="1333" spans="1:65" x14ac:dyDescent="0.3">
      <c r="A1333" t="s">
        <v>1724</v>
      </c>
      <c r="B1333" s="9">
        <v>292</v>
      </c>
      <c r="C1333">
        <v>594105</v>
      </c>
      <c r="D1333">
        <v>1</v>
      </c>
      <c r="E1333">
        <v>0</v>
      </c>
      <c r="F1333">
        <v>0</v>
      </c>
      <c r="G1333">
        <v>0</v>
      </c>
      <c r="H1333">
        <v>0</v>
      </c>
      <c r="I1333" t="s">
        <v>81</v>
      </c>
      <c r="J1333">
        <v>594482</v>
      </c>
      <c r="K1333" t="s">
        <v>526</v>
      </c>
      <c r="L1333">
        <v>595071</v>
      </c>
      <c r="M1333" t="s">
        <v>250</v>
      </c>
      <c r="N1333">
        <v>594482</v>
      </c>
      <c r="O1333" t="s">
        <v>526</v>
      </c>
      <c r="P1333">
        <v>594482</v>
      </c>
      <c r="Q1333" t="s">
        <v>526</v>
      </c>
      <c r="R1333" s="9">
        <v>71941.662785630979</v>
      </c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15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>
        <f t="shared" si="48"/>
        <v>71941.662785630979</v>
      </c>
      <c r="BM1333" s="9">
        <f t="shared" si="49"/>
        <v>71900</v>
      </c>
    </row>
    <row r="1334" spans="1:65" x14ac:dyDescent="0.3">
      <c r="A1334" t="s">
        <v>1725</v>
      </c>
      <c r="B1334" s="9">
        <v>248</v>
      </c>
      <c r="C1334">
        <v>541290</v>
      </c>
      <c r="D1334">
        <v>1</v>
      </c>
      <c r="E1334">
        <v>0</v>
      </c>
      <c r="F1334">
        <v>0</v>
      </c>
      <c r="G1334">
        <v>0</v>
      </c>
      <c r="H1334">
        <v>0</v>
      </c>
      <c r="I1334" t="s">
        <v>151</v>
      </c>
      <c r="J1334">
        <v>560740</v>
      </c>
      <c r="K1334" t="s">
        <v>356</v>
      </c>
      <c r="L1334">
        <v>560740</v>
      </c>
      <c r="M1334" t="s">
        <v>356</v>
      </c>
      <c r="N1334">
        <v>560740</v>
      </c>
      <c r="O1334" t="s">
        <v>356</v>
      </c>
      <c r="P1334">
        <v>561215</v>
      </c>
      <c r="Q1334" t="s">
        <v>307</v>
      </c>
      <c r="R1334" s="9">
        <v>71941.662785630979</v>
      </c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15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>
        <f t="shared" si="48"/>
        <v>71941.662785630979</v>
      </c>
      <c r="BM1334" s="9">
        <f t="shared" si="49"/>
        <v>71900</v>
      </c>
    </row>
    <row r="1335" spans="1:65" x14ac:dyDescent="0.3">
      <c r="A1335" t="s">
        <v>1726</v>
      </c>
      <c r="B1335" s="9">
        <v>618</v>
      </c>
      <c r="C1335">
        <v>568708</v>
      </c>
      <c r="D1335">
        <v>1</v>
      </c>
      <c r="E1335">
        <v>0</v>
      </c>
      <c r="F1335">
        <v>0</v>
      </c>
      <c r="G1335">
        <v>0</v>
      </c>
      <c r="H1335">
        <v>0</v>
      </c>
      <c r="I1335" t="s">
        <v>123</v>
      </c>
      <c r="J1335">
        <v>568414</v>
      </c>
      <c r="K1335" t="s">
        <v>166</v>
      </c>
      <c r="L1335">
        <v>568414</v>
      </c>
      <c r="M1335" t="s">
        <v>166</v>
      </c>
      <c r="N1335">
        <v>568414</v>
      </c>
      <c r="O1335" t="s">
        <v>166</v>
      </c>
      <c r="P1335">
        <v>568414</v>
      </c>
      <c r="Q1335" t="s">
        <v>166</v>
      </c>
      <c r="R1335" s="9">
        <v>146948.75724219851</v>
      </c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15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>
        <f t="shared" si="48"/>
        <v>146948.75724219851</v>
      </c>
      <c r="BM1335" s="9">
        <f t="shared" si="49"/>
        <v>146900</v>
      </c>
    </row>
    <row r="1336" spans="1:65" x14ac:dyDescent="0.3">
      <c r="A1336" t="s">
        <v>1727</v>
      </c>
      <c r="B1336" s="9">
        <v>493</v>
      </c>
      <c r="C1336">
        <v>533327</v>
      </c>
      <c r="D1336">
        <v>1</v>
      </c>
      <c r="E1336">
        <v>0</v>
      </c>
      <c r="F1336">
        <v>0</v>
      </c>
      <c r="G1336">
        <v>0</v>
      </c>
      <c r="H1336">
        <v>0</v>
      </c>
      <c r="I1336" t="s">
        <v>86</v>
      </c>
      <c r="J1336">
        <v>533424</v>
      </c>
      <c r="K1336" t="s">
        <v>190</v>
      </c>
      <c r="L1336">
        <v>533424</v>
      </c>
      <c r="M1336" t="s">
        <v>190</v>
      </c>
      <c r="N1336">
        <v>533424</v>
      </c>
      <c r="O1336" t="s">
        <v>190</v>
      </c>
      <c r="P1336">
        <v>533165</v>
      </c>
      <c r="Q1336" t="s">
        <v>191</v>
      </c>
      <c r="R1336" s="9">
        <v>117575.7836742918</v>
      </c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15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>
        <f t="shared" si="48"/>
        <v>117575.7836742918</v>
      </c>
      <c r="BM1336" s="9">
        <f t="shared" si="49"/>
        <v>117600</v>
      </c>
    </row>
    <row r="1337" spans="1:65" x14ac:dyDescent="0.3">
      <c r="A1337" t="s">
        <v>1728</v>
      </c>
      <c r="B1337" s="9">
        <v>284</v>
      </c>
      <c r="C1337">
        <v>588474</v>
      </c>
      <c r="D1337">
        <v>1</v>
      </c>
      <c r="E1337">
        <v>0</v>
      </c>
      <c r="F1337">
        <v>0</v>
      </c>
      <c r="G1337">
        <v>0</v>
      </c>
      <c r="H1337">
        <v>0</v>
      </c>
      <c r="I1337" t="s">
        <v>135</v>
      </c>
      <c r="J1337">
        <v>588458</v>
      </c>
      <c r="K1337" t="s">
        <v>606</v>
      </c>
      <c r="L1337">
        <v>588458</v>
      </c>
      <c r="M1337" t="s">
        <v>606</v>
      </c>
      <c r="N1337">
        <v>588458</v>
      </c>
      <c r="O1337" t="s">
        <v>606</v>
      </c>
      <c r="P1337">
        <v>588458</v>
      </c>
      <c r="Q1337" t="s">
        <v>606</v>
      </c>
      <c r="R1337" s="9">
        <v>71941.662785630979</v>
      </c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15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>
        <f t="shared" si="48"/>
        <v>71941.662785630979</v>
      </c>
      <c r="BM1337" s="9">
        <f t="shared" si="49"/>
        <v>71900</v>
      </c>
    </row>
    <row r="1338" spans="1:65" x14ac:dyDescent="0.3">
      <c r="A1338" t="s">
        <v>1729</v>
      </c>
      <c r="B1338" s="9">
        <v>608</v>
      </c>
      <c r="C1338">
        <v>585246</v>
      </c>
      <c r="D1338">
        <v>1</v>
      </c>
      <c r="E1338">
        <v>0</v>
      </c>
      <c r="F1338">
        <v>0</v>
      </c>
      <c r="G1338">
        <v>0</v>
      </c>
      <c r="H1338">
        <v>0</v>
      </c>
      <c r="I1338" t="s">
        <v>135</v>
      </c>
      <c r="J1338">
        <v>585459</v>
      </c>
      <c r="K1338" t="s">
        <v>411</v>
      </c>
      <c r="L1338">
        <v>585459</v>
      </c>
      <c r="M1338" t="s">
        <v>411</v>
      </c>
      <c r="N1338">
        <v>585459</v>
      </c>
      <c r="O1338" t="s">
        <v>411</v>
      </c>
      <c r="P1338">
        <v>585459</v>
      </c>
      <c r="Q1338" t="s">
        <v>411</v>
      </c>
      <c r="R1338" s="9">
        <v>144603.64478936401</v>
      </c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15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>
        <f t="shared" si="48"/>
        <v>144603.64478936401</v>
      </c>
      <c r="BM1338" s="9">
        <f t="shared" si="49"/>
        <v>144600</v>
      </c>
    </row>
    <row r="1339" spans="1:65" x14ac:dyDescent="0.3">
      <c r="A1339" t="s">
        <v>1729</v>
      </c>
      <c r="B1339" s="9">
        <v>858</v>
      </c>
      <c r="C1339">
        <v>569500</v>
      </c>
      <c r="D1339">
        <v>1</v>
      </c>
      <c r="E1339">
        <v>0</v>
      </c>
      <c r="F1339">
        <v>0</v>
      </c>
      <c r="G1339">
        <v>0</v>
      </c>
      <c r="H1339">
        <v>0</v>
      </c>
      <c r="I1339" t="s">
        <v>94</v>
      </c>
      <c r="J1339">
        <v>510882</v>
      </c>
      <c r="K1339" t="s">
        <v>821</v>
      </c>
      <c r="L1339">
        <v>510882</v>
      </c>
      <c r="M1339" t="s">
        <v>821</v>
      </c>
      <c r="N1339">
        <v>554821</v>
      </c>
      <c r="O1339" t="s">
        <v>973</v>
      </c>
      <c r="P1339">
        <v>554821</v>
      </c>
      <c r="Q1339" t="s">
        <v>973</v>
      </c>
      <c r="R1339" s="9">
        <v>203008.76724532529</v>
      </c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15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>
        <f t="shared" si="48"/>
        <v>203008.76724532529</v>
      </c>
      <c r="BM1339" s="9">
        <f t="shared" si="49"/>
        <v>203000</v>
      </c>
    </row>
    <row r="1340" spans="1:65" x14ac:dyDescent="0.3">
      <c r="A1340" t="s">
        <v>1730</v>
      </c>
      <c r="B1340" s="9">
        <v>872</v>
      </c>
      <c r="C1340">
        <v>561592</v>
      </c>
      <c r="D1340">
        <v>1</v>
      </c>
      <c r="E1340">
        <v>0</v>
      </c>
      <c r="F1340">
        <v>0</v>
      </c>
      <c r="G1340">
        <v>0</v>
      </c>
      <c r="H1340">
        <v>0</v>
      </c>
      <c r="I1340" t="s">
        <v>104</v>
      </c>
      <c r="J1340">
        <v>561380</v>
      </c>
      <c r="K1340" t="s">
        <v>355</v>
      </c>
      <c r="L1340">
        <v>561380</v>
      </c>
      <c r="M1340" t="s">
        <v>355</v>
      </c>
      <c r="N1340">
        <v>561380</v>
      </c>
      <c r="O1340" t="s">
        <v>355</v>
      </c>
      <c r="P1340">
        <v>561380</v>
      </c>
      <c r="Q1340" t="s">
        <v>355</v>
      </c>
      <c r="R1340" s="9">
        <v>206266.5647389495</v>
      </c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15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>
        <f t="shared" si="48"/>
        <v>206266.5647389495</v>
      </c>
      <c r="BM1340" s="9">
        <f t="shared" si="49"/>
        <v>206300</v>
      </c>
    </row>
    <row r="1341" spans="1:65" x14ac:dyDescent="0.3">
      <c r="A1341" t="s">
        <v>1731</v>
      </c>
      <c r="B1341" s="9">
        <v>194</v>
      </c>
      <c r="C1341">
        <v>595659</v>
      </c>
      <c r="D1341">
        <v>1</v>
      </c>
      <c r="E1341">
        <v>0</v>
      </c>
      <c r="F1341">
        <v>0</v>
      </c>
      <c r="G1341">
        <v>0</v>
      </c>
      <c r="H1341">
        <v>0</v>
      </c>
      <c r="I1341" t="s">
        <v>123</v>
      </c>
      <c r="J1341">
        <v>595926</v>
      </c>
      <c r="K1341" t="s">
        <v>1228</v>
      </c>
      <c r="L1341">
        <v>597007</v>
      </c>
      <c r="M1341" t="s">
        <v>172</v>
      </c>
      <c r="N1341">
        <v>597007</v>
      </c>
      <c r="O1341" t="s">
        <v>172</v>
      </c>
      <c r="P1341">
        <v>597007</v>
      </c>
      <c r="Q1341" t="s">
        <v>172</v>
      </c>
      <c r="R1341" s="9">
        <v>71941.662785630979</v>
      </c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15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>
        <f t="shared" si="48"/>
        <v>71941.662785630979</v>
      </c>
      <c r="BM1341" s="9">
        <f t="shared" si="49"/>
        <v>71900</v>
      </c>
    </row>
    <row r="1342" spans="1:65" x14ac:dyDescent="0.3">
      <c r="A1342" s="4" t="s">
        <v>1515</v>
      </c>
      <c r="B1342" s="9">
        <v>1314</v>
      </c>
      <c r="C1342">
        <v>542725</v>
      </c>
      <c r="D1342">
        <v>1</v>
      </c>
      <c r="E1342">
        <v>1</v>
      </c>
      <c r="F1342">
        <v>1</v>
      </c>
      <c r="G1342">
        <v>1</v>
      </c>
      <c r="H1342">
        <v>0</v>
      </c>
      <c r="I1342" t="s">
        <v>135</v>
      </c>
      <c r="J1342">
        <v>542725</v>
      </c>
      <c r="K1342" t="s">
        <v>1515</v>
      </c>
      <c r="L1342">
        <v>542725</v>
      </c>
      <c r="M1342" t="s">
        <v>1515</v>
      </c>
      <c r="N1342">
        <v>542725</v>
      </c>
      <c r="O1342" t="s">
        <v>1515</v>
      </c>
      <c r="P1342">
        <v>541630</v>
      </c>
      <c r="Q1342" t="s">
        <v>895</v>
      </c>
      <c r="R1342" s="9">
        <v>308509.95048456371</v>
      </c>
      <c r="S1342" s="9">
        <f>SUMIFS($B:$B,$J:$J,$C1342)</f>
        <v>6398</v>
      </c>
      <c r="T1342" s="9">
        <v>347013.09825562697</v>
      </c>
      <c r="U1342" s="9">
        <v>0</v>
      </c>
      <c r="V1342" s="9">
        <f>U1342*768</f>
        <v>0</v>
      </c>
      <c r="W1342" s="9">
        <v>31</v>
      </c>
      <c r="X1342" s="9">
        <f>W1342*3072</f>
        <v>95232</v>
      </c>
      <c r="Y1342" s="9">
        <v>0</v>
      </c>
      <c r="Z1342" s="9">
        <f>Y1342*1024</f>
        <v>0</v>
      </c>
      <c r="AA1342" s="9">
        <v>6</v>
      </c>
      <c r="AB1342" s="9">
        <f>AA1342*256</f>
        <v>1536</v>
      </c>
      <c r="AC1342" s="9">
        <f>SUMIFS($B:$B,$L:$L,$C1342)</f>
        <v>7197</v>
      </c>
      <c r="AD1342" s="9">
        <v>896101.75541598513</v>
      </c>
      <c r="AE1342" s="9"/>
      <c r="AF1342" s="9"/>
      <c r="AG1342" s="9">
        <f>SUMIFS($B:$B,$N:$N,$C1342)</f>
        <v>6398</v>
      </c>
      <c r="AH1342" s="9">
        <v>721868.54867323046</v>
      </c>
      <c r="AI1342" s="9"/>
      <c r="AJ1342" s="9"/>
      <c r="AK1342" s="9"/>
      <c r="AL1342" s="9"/>
      <c r="AM1342" s="9"/>
      <c r="AN1342" s="9"/>
      <c r="AO1342" s="9"/>
      <c r="AP1342" s="9"/>
      <c r="AQ1342" s="15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>
        <f t="shared" si="48"/>
        <v>2370261.352829406</v>
      </c>
      <c r="BM1342" s="9">
        <f t="shared" si="49"/>
        <v>2370300</v>
      </c>
    </row>
    <row r="1343" spans="1:65" x14ac:dyDescent="0.3">
      <c r="A1343" t="s">
        <v>1732</v>
      </c>
      <c r="B1343" s="9">
        <v>339</v>
      </c>
      <c r="C1343">
        <v>569798</v>
      </c>
      <c r="D1343">
        <v>1</v>
      </c>
      <c r="E1343">
        <v>0</v>
      </c>
      <c r="F1343">
        <v>0</v>
      </c>
      <c r="G1343">
        <v>0</v>
      </c>
      <c r="H1343">
        <v>0</v>
      </c>
      <c r="I1343" t="s">
        <v>111</v>
      </c>
      <c r="J1343">
        <v>505188</v>
      </c>
      <c r="K1343" t="s">
        <v>140</v>
      </c>
      <c r="L1343">
        <v>505188</v>
      </c>
      <c r="M1343" t="s">
        <v>140</v>
      </c>
      <c r="N1343">
        <v>505188</v>
      </c>
      <c r="O1343" t="s">
        <v>140</v>
      </c>
      <c r="P1343">
        <v>505188</v>
      </c>
      <c r="Q1343" t="s">
        <v>140</v>
      </c>
      <c r="R1343" s="9">
        <v>81194.00493711629</v>
      </c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15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>
        <f t="shared" si="48"/>
        <v>81194.00493711629</v>
      </c>
      <c r="BM1343" s="9">
        <f t="shared" si="49"/>
        <v>81200</v>
      </c>
    </row>
    <row r="1344" spans="1:65" x14ac:dyDescent="0.3">
      <c r="A1344" t="s">
        <v>1733</v>
      </c>
      <c r="B1344" s="9">
        <v>382</v>
      </c>
      <c r="C1344">
        <v>511986</v>
      </c>
      <c r="D1344">
        <v>1</v>
      </c>
      <c r="E1344">
        <v>0</v>
      </c>
      <c r="F1344">
        <v>0</v>
      </c>
      <c r="G1344">
        <v>0</v>
      </c>
      <c r="H1344">
        <v>0</v>
      </c>
      <c r="I1344" t="s">
        <v>94</v>
      </c>
      <c r="J1344">
        <v>598259</v>
      </c>
      <c r="K1344" t="s">
        <v>471</v>
      </c>
      <c r="L1344">
        <v>598259</v>
      </c>
      <c r="M1344" t="s">
        <v>471</v>
      </c>
      <c r="N1344">
        <v>598259</v>
      </c>
      <c r="O1344" t="s">
        <v>471</v>
      </c>
      <c r="P1344">
        <v>598259</v>
      </c>
      <c r="Q1344" t="s">
        <v>471</v>
      </c>
      <c r="R1344" s="9">
        <v>91376.19519780323</v>
      </c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15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>
        <f t="shared" si="48"/>
        <v>91376.19519780323</v>
      </c>
      <c r="BM1344" s="9">
        <f t="shared" si="49"/>
        <v>91400</v>
      </c>
    </row>
    <row r="1345" spans="1:65" x14ac:dyDescent="0.3">
      <c r="A1345" t="s">
        <v>1734</v>
      </c>
      <c r="B1345" s="9">
        <v>312</v>
      </c>
      <c r="C1345">
        <v>595667</v>
      </c>
      <c r="D1345">
        <v>1</v>
      </c>
      <c r="E1345">
        <v>0</v>
      </c>
      <c r="F1345">
        <v>0</v>
      </c>
      <c r="G1345">
        <v>0</v>
      </c>
      <c r="H1345">
        <v>0</v>
      </c>
      <c r="I1345" t="s">
        <v>81</v>
      </c>
      <c r="J1345">
        <v>595527</v>
      </c>
      <c r="K1345" t="s">
        <v>592</v>
      </c>
      <c r="L1345">
        <v>584002</v>
      </c>
      <c r="M1345" t="s">
        <v>278</v>
      </c>
      <c r="N1345">
        <v>584002</v>
      </c>
      <c r="O1345" t="s">
        <v>278</v>
      </c>
      <c r="P1345">
        <v>584002</v>
      </c>
      <c r="Q1345" t="s">
        <v>278</v>
      </c>
      <c r="R1345" s="9">
        <v>74790.359017299663</v>
      </c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15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>
        <f t="shared" si="48"/>
        <v>74790.359017299663</v>
      </c>
      <c r="BM1345" s="9">
        <f t="shared" si="49"/>
        <v>74800</v>
      </c>
    </row>
    <row r="1346" spans="1:65" x14ac:dyDescent="0.3">
      <c r="A1346" t="s">
        <v>1735</v>
      </c>
      <c r="B1346" s="9">
        <v>509</v>
      </c>
      <c r="C1346">
        <v>539821</v>
      </c>
      <c r="D1346">
        <v>1</v>
      </c>
      <c r="E1346">
        <v>0</v>
      </c>
      <c r="F1346">
        <v>0</v>
      </c>
      <c r="G1346">
        <v>0</v>
      </c>
      <c r="H1346">
        <v>0</v>
      </c>
      <c r="I1346" t="s">
        <v>151</v>
      </c>
      <c r="J1346">
        <v>558249</v>
      </c>
      <c r="K1346" t="s">
        <v>550</v>
      </c>
      <c r="L1346">
        <v>558249</v>
      </c>
      <c r="M1346" t="s">
        <v>550</v>
      </c>
      <c r="N1346">
        <v>558249</v>
      </c>
      <c r="O1346" t="s">
        <v>550</v>
      </c>
      <c r="P1346">
        <v>558249</v>
      </c>
      <c r="Q1346" t="s">
        <v>550</v>
      </c>
      <c r="R1346" s="9">
        <v>121342.92187726661</v>
      </c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15"/>
      <c r="AR1346" s="9">
        <v>1</v>
      </c>
      <c r="AS1346" s="9">
        <f>AR1346*30500</f>
        <v>30500</v>
      </c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>
        <f t="shared" si="48"/>
        <v>151842.92187726661</v>
      </c>
      <c r="BM1346" s="9">
        <f t="shared" si="49"/>
        <v>151800</v>
      </c>
    </row>
    <row r="1347" spans="1:65" x14ac:dyDescent="0.3">
      <c r="A1347" s="3" t="s">
        <v>1736</v>
      </c>
      <c r="B1347" s="9">
        <v>925</v>
      </c>
      <c r="C1347">
        <v>579262</v>
      </c>
      <c r="D1347">
        <v>1</v>
      </c>
      <c r="E1347">
        <v>1</v>
      </c>
      <c r="F1347">
        <v>1</v>
      </c>
      <c r="G1347">
        <v>0</v>
      </c>
      <c r="H1347">
        <v>0</v>
      </c>
      <c r="I1347" t="s">
        <v>90</v>
      </c>
      <c r="J1347">
        <v>579262</v>
      </c>
      <c r="K1347" t="s">
        <v>1736</v>
      </c>
      <c r="L1347">
        <v>579262</v>
      </c>
      <c r="M1347" t="s">
        <v>1736</v>
      </c>
      <c r="N1347">
        <v>579734</v>
      </c>
      <c r="O1347" t="s">
        <v>1737</v>
      </c>
      <c r="P1347">
        <v>579025</v>
      </c>
      <c r="Q1347" t="s">
        <v>213</v>
      </c>
      <c r="R1347" s="9">
        <v>218588.12584817689</v>
      </c>
      <c r="S1347" s="9">
        <f>SUMIFS($B:$B,$J:$J,$C1347)</f>
        <v>1782</v>
      </c>
      <c r="T1347" s="9">
        <v>97006.482042273856</v>
      </c>
      <c r="U1347" s="9">
        <v>0</v>
      </c>
      <c r="V1347" s="9">
        <f>U1347*768</f>
        <v>0</v>
      </c>
      <c r="W1347" s="9">
        <v>51</v>
      </c>
      <c r="X1347" s="9">
        <f>W1347*3072</f>
        <v>156672</v>
      </c>
      <c r="Y1347" s="9">
        <v>7</v>
      </c>
      <c r="Z1347" s="9">
        <f>Y1347*1024</f>
        <v>7168</v>
      </c>
      <c r="AA1347" s="9">
        <v>2</v>
      </c>
      <c r="AB1347" s="9">
        <f>AA1347*256</f>
        <v>512</v>
      </c>
      <c r="AC1347" s="9">
        <f>SUMIFS($B:$B,$L:$L,$C1347)</f>
        <v>925</v>
      </c>
      <c r="AD1347" s="9">
        <v>116778.66701425062</v>
      </c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15"/>
      <c r="AR1347" s="9">
        <v>1</v>
      </c>
      <c r="AS1347" s="9">
        <f>AR1347*30500</f>
        <v>30500</v>
      </c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>
        <f t="shared" si="48"/>
        <v>627225.27490470139</v>
      </c>
      <c r="BM1347" s="9">
        <f t="shared" si="49"/>
        <v>627200</v>
      </c>
    </row>
    <row r="1348" spans="1:65" x14ac:dyDescent="0.3">
      <c r="A1348" s="2" t="s">
        <v>1738</v>
      </c>
      <c r="B1348" s="9">
        <v>814</v>
      </c>
      <c r="C1348">
        <v>597368</v>
      </c>
      <c r="D1348">
        <v>1</v>
      </c>
      <c r="E1348">
        <v>1</v>
      </c>
      <c r="F1348">
        <v>0</v>
      </c>
      <c r="G1348">
        <v>0</v>
      </c>
      <c r="H1348">
        <v>0</v>
      </c>
      <c r="I1348" t="s">
        <v>94</v>
      </c>
      <c r="J1348">
        <v>597368</v>
      </c>
      <c r="K1348" t="s">
        <v>1738</v>
      </c>
      <c r="L1348">
        <v>597783</v>
      </c>
      <c r="M1348" t="s">
        <v>787</v>
      </c>
      <c r="N1348">
        <v>597783</v>
      </c>
      <c r="O1348" t="s">
        <v>787</v>
      </c>
      <c r="P1348">
        <v>597783</v>
      </c>
      <c r="Q1348" t="s">
        <v>787</v>
      </c>
      <c r="R1348" s="9">
        <v>192761.4948454893</v>
      </c>
      <c r="S1348" s="9">
        <f>SUMIFS($B:$B,$J:$J,$C1348)</f>
        <v>1052</v>
      </c>
      <c r="T1348" s="9">
        <v>57322.054606067068</v>
      </c>
      <c r="U1348" s="9">
        <v>0</v>
      </c>
      <c r="V1348" s="9">
        <f>U1348*768</f>
        <v>0</v>
      </c>
      <c r="W1348" s="9">
        <v>8</v>
      </c>
      <c r="X1348" s="9">
        <f>W1348*3072</f>
        <v>24576</v>
      </c>
      <c r="Y1348" s="9">
        <v>5</v>
      </c>
      <c r="Z1348" s="9">
        <f>Y1348*1024</f>
        <v>5120</v>
      </c>
      <c r="AA1348" s="9">
        <v>1</v>
      </c>
      <c r="AB1348" s="9">
        <f>AA1348*256</f>
        <v>256</v>
      </c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15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>
        <f t="shared" ref="BL1348:BL1411" si="50">SUMIF(R1348:R1348,"&lt;&gt;")+SUMIF(T1348:T1348,"&lt;&gt;")+SUMIF(V1348:V1348,"&lt;&gt;")+SUMIF(X1348:X1348,"&lt;&gt;")+SUMIF(Z1348:Z1348,"&lt;&gt;")+SUMIF(AB1348:AB1348,"&lt;&gt;")+SUMIF(AD1348:AD1348,"&lt;&gt;")+SUMIF(AF1348:AF1348,"&lt;&gt;")+SUMIF(AH1348:AH1348,"&lt;&gt;")+SUMIF(AJ1348:AJ1348,"&lt;&gt;")+SUMIF(AK1348:AK1348,"&lt;&gt;")+SUMIF(AM1348:AM1348,"&lt;&gt;")+SUMIF(AO1348:AO1348,"&lt;&gt;")+SUMIF(AQ1348:AQ1348,"&lt;&gt;")+SUMIF(AS1348:AS1348,"&lt;&gt;")+SUMIF(AU1348:AU1348,"&lt;&gt;")+SUMIF(AW1348:AW1348,"&lt;&gt;")+SUMIF(AY1348:AY1348,"&lt;&gt;")+SUMIF(BA1348:BA1348,"&lt;&gt;")+SUMIF(BC1348:BC1348,"&lt;&gt;")+SUMIF(BE1348:BE1348,"&lt;&gt;")+SUMIF(BG1348:BG1348,"&lt;&gt;")+SUMIF(BI1348:BI1348,"&lt;&gt;")+SUMIF(BK1348:BK1348,"&lt;&gt;")</f>
        <v>280035.54945155641</v>
      </c>
      <c r="BM1348" s="9">
        <f t="shared" ref="BM1348:BM1411" si="51">ROUND(BL1348/100,0)*100</f>
        <v>280000</v>
      </c>
    </row>
    <row r="1349" spans="1:65" x14ac:dyDescent="0.3">
      <c r="A1349" t="s">
        <v>1739</v>
      </c>
      <c r="B1349" s="9">
        <v>110</v>
      </c>
      <c r="C1349">
        <v>598658</v>
      </c>
      <c r="D1349">
        <v>1</v>
      </c>
      <c r="E1349">
        <v>0</v>
      </c>
      <c r="F1349">
        <v>0</v>
      </c>
      <c r="G1349">
        <v>0</v>
      </c>
      <c r="H1349">
        <v>0</v>
      </c>
      <c r="I1349" t="s">
        <v>83</v>
      </c>
      <c r="J1349">
        <v>547263</v>
      </c>
      <c r="K1349" t="s">
        <v>1590</v>
      </c>
      <c r="L1349">
        <v>547263</v>
      </c>
      <c r="M1349" t="s">
        <v>1590</v>
      </c>
      <c r="N1349">
        <v>546127</v>
      </c>
      <c r="O1349" t="s">
        <v>182</v>
      </c>
      <c r="P1349">
        <v>546127</v>
      </c>
      <c r="Q1349" t="s">
        <v>182</v>
      </c>
      <c r="R1349" s="9">
        <v>71941.662785630979</v>
      </c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15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>
        <f t="shared" si="50"/>
        <v>71941.662785630979</v>
      </c>
      <c r="BM1349" s="9">
        <f t="shared" si="51"/>
        <v>71900</v>
      </c>
    </row>
    <row r="1350" spans="1:65" x14ac:dyDescent="0.3">
      <c r="A1350" s="2" t="s">
        <v>310</v>
      </c>
      <c r="B1350" s="9">
        <v>1676</v>
      </c>
      <c r="C1350">
        <v>513491</v>
      </c>
      <c r="D1350">
        <v>1</v>
      </c>
      <c r="E1350">
        <v>1</v>
      </c>
      <c r="F1350">
        <v>0</v>
      </c>
      <c r="G1350">
        <v>0</v>
      </c>
      <c r="H1350">
        <v>0</v>
      </c>
      <c r="I1350" t="s">
        <v>111</v>
      </c>
      <c r="J1350">
        <v>513491</v>
      </c>
      <c r="K1350" t="s">
        <v>310</v>
      </c>
      <c r="L1350">
        <v>511382</v>
      </c>
      <c r="M1350" t="s">
        <v>311</v>
      </c>
      <c r="N1350">
        <v>511382</v>
      </c>
      <c r="O1350" t="s">
        <v>311</v>
      </c>
      <c r="P1350">
        <v>511382</v>
      </c>
      <c r="Q1350" t="s">
        <v>311</v>
      </c>
      <c r="R1350" s="9">
        <v>391472.91955788177</v>
      </c>
      <c r="S1350" s="9">
        <f>SUMIFS($B:$B,$J:$J,$C1350)</f>
        <v>3897</v>
      </c>
      <c r="T1350" s="9">
        <v>211724.53481113189</v>
      </c>
      <c r="U1350" s="9">
        <v>1</v>
      </c>
      <c r="V1350" s="9">
        <f>U1350*768</f>
        <v>768</v>
      </c>
      <c r="W1350" s="9">
        <v>22</v>
      </c>
      <c r="X1350" s="9">
        <f>W1350*3072</f>
        <v>67584</v>
      </c>
      <c r="Y1350" s="9">
        <v>14</v>
      </c>
      <c r="Z1350" s="9">
        <f>Y1350*1024</f>
        <v>14336</v>
      </c>
      <c r="AA1350" s="9">
        <v>2</v>
      </c>
      <c r="AB1350" s="9">
        <f>AA1350*256</f>
        <v>512</v>
      </c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15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>
        <f t="shared" si="50"/>
        <v>686397.45436901366</v>
      </c>
      <c r="BM1350" s="9">
        <f t="shared" si="51"/>
        <v>686400</v>
      </c>
    </row>
    <row r="1351" spans="1:65" x14ac:dyDescent="0.3">
      <c r="A1351" t="s">
        <v>1740</v>
      </c>
      <c r="B1351" s="9">
        <v>91</v>
      </c>
      <c r="C1351">
        <v>587206</v>
      </c>
      <c r="D1351">
        <v>1</v>
      </c>
      <c r="E1351">
        <v>0</v>
      </c>
      <c r="F1351">
        <v>0</v>
      </c>
      <c r="G1351">
        <v>0</v>
      </c>
      <c r="H1351">
        <v>0</v>
      </c>
      <c r="I1351" t="s">
        <v>123</v>
      </c>
      <c r="J1351">
        <v>588024</v>
      </c>
      <c r="K1351" t="s">
        <v>507</v>
      </c>
      <c r="L1351">
        <v>588024</v>
      </c>
      <c r="M1351" t="s">
        <v>507</v>
      </c>
      <c r="N1351">
        <v>588024</v>
      </c>
      <c r="O1351" t="s">
        <v>507</v>
      </c>
      <c r="P1351">
        <v>588024</v>
      </c>
      <c r="Q1351" t="s">
        <v>507</v>
      </c>
      <c r="R1351" s="9">
        <v>71941.662785630979</v>
      </c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15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>
        <f t="shared" si="50"/>
        <v>71941.662785630979</v>
      </c>
      <c r="BM1351" s="9">
        <f t="shared" si="51"/>
        <v>71900</v>
      </c>
    </row>
    <row r="1352" spans="1:65" x14ac:dyDescent="0.3">
      <c r="A1352" s="2" t="s">
        <v>1741</v>
      </c>
      <c r="B1352" s="9">
        <v>809</v>
      </c>
      <c r="C1352">
        <v>592188</v>
      </c>
      <c r="D1352">
        <v>1</v>
      </c>
      <c r="E1352">
        <v>1</v>
      </c>
      <c r="F1352">
        <v>0</v>
      </c>
      <c r="G1352">
        <v>0</v>
      </c>
      <c r="H1352">
        <v>0</v>
      </c>
      <c r="I1352" t="s">
        <v>135</v>
      </c>
      <c r="J1352">
        <v>592188</v>
      </c>
      <c r="K1352" t="s">
        <v>1741</v>
      </c>
      <c r="L1352">
        <v>592170</v>
      </c>
      <c r="M1352" t="s">
        <v>598</v>
      </c>
      <c r="N1352">
        <v>592731</v>
      </c>
      <c r="O1352" t="s">
        <v>180</v>
      </c>
      <c r="P1352">
        <v>592731</v>
      </c>
      <c r="Q1352" t="s">
        <v>180</v>
      </c>
      <c r="R1352" s="9">
        <v>191596.2067932912</v>
      </c>
      <c r="S1352" s="9">
        <f>SUMIFS($B:$B,$J:$J,$C1352)</f>
        <v>1509</v>
      </c>
      <c r="T1352" s="9">
        <v>82172.115777010273</v>
      </c>
      <c r="U1352" s="9">
        <v>0</v>
      </c>
      <c r="V1352" s="9">
        <f>U1352*768</f>
        <v>0</v>
      </c>
      <c r="W1352" s="9">
        <v>7</v>
      </c>
      <c r="X1352" s="9">
        <f>W1352*3072</f>
        <v>21504</v>
      </c>
      <c r="Y1352" s="9">
        <v>4</v>
      </c>
      <c r="Z1352" s="9">
        <f>Y1352*1024</f>
        <v>4096</v>
      </c>
      <c r="AA1352" s="9">
        <v>0</v>
      </c>
      <c r="AB1352" s="9">
        <f>AA1352*256</f>
        <v>0</v>
      </c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15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>
        <f t="shared" si="50"/>
        <v>299368.32257030148</v>
      </c>
      <c r="BM1352" s="9">
        <f t="shared" si="51"/>
        <v>299400</v>
      </c>
    </row>
    <row r="1353" spans="1:65" x14ac:dyDescent="0.3">
      <c r="A1353" t="s">
        <v>1742</v>
      </c>
      <c r="B1353" s="9">
        <v>85</v>
      </c>
      <c r="C1353">
        <v>562785</v>
      </c>
      <c r="D1353">
        <v>1</v>
      </c>
      <c r="E1353">
        <v>0</v>
      </c>
      <c r="F1353">
        <v>0</v>
      </c>
      <c r="G1353">
        <v>0</v>
      </c>
      <c r="H1353">
        <v>0</v>
      </c>
      <c r="I1353" t="s">
        <v>83</v>
      </c>
      <c r="J1353">
        <v>547263</v>
      </c>
      <c r="K1353" t="s">
        <v>1590</v>
      </c>
      <c r="L1353">
        <v>547263</v>
      </c>
      <c r="M1353" t="s">
        <v>1590</v>
      </c>
      <c r="N1353">
        <v>546127</v>
      </c>
      <c r="O1353" t="s">
        <v>182</v>
      </c>
      <c r="P1353">
        <v>546127</v>
      </c>
      <c r="Q1353" t="s">
        <v>182</v>
      </c>
      <c r="R1353" s="9">
        <v>71941.662785630979</v>
      </c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15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>
        <f t="shared" si="50"/>
        <v>71941.662785630979</v>
      </c>
      <c r="BM1353" s="9">
        <f t="shared" si="51"/>
        <v>71900</v>
      </c>
    </row>
    <row r="1354" spans="1:65" x14ac:dyDescent="0.3">
      <c r="A1354" t="s">
        <v>1743</v>
      </c>
      <c r="B1354" s="9">
        <v>232</v>
      </c>
      <c r="C1354">
        <v>569275</v>
      </c>
      <c r="D1354">
        <v>1</v>
      </c>
      <c r="E1354">
        <v>0</v>
      </c>
      <c r="F1354">
        <v>0</v>
      </c>
      <c r="G1354">
        <v>0</v>
      </c>
      <c r="H1354">
        <v>0</v>
      </c>
      <c r="I1354" t="s">
        <v>111</v>
      </c>
      <c r="J1354">
        <v>517844</v>
      </c>
      <c r="K1354" t="s">
        <v>1323</v>
      </c>
      <c r="L1354">
        <v>514705</v>
      </c>
      <c r="M1354" t="s">
        <v>517</v>
      </c>
      <c r="N1354">
        <v>514705</v>
      </c>
      <c r="O1354" t="s">
        <v>517</v>
      </c>
      <c r="P1354">
        <v>514705</v>
      </c>
      <c r="Q1354" t="s">
        <v>517</v>
      </c>
      <c r="R1354" s="9">
        <v>71941.662785630979</v>
      </c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15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>
        <f t="shared" si="50"/>
        <v>71941.662785630979</v>
      </c>
      <c r="BM1354" s="9">
        <f t="shared" si="51"/>
        <v>71900</v>
      </c>
    </row>
    <row r="1355" spans="1:65" x14ac:dyDescent="0.3">
      <c r="A1355" t="s">
        <v>1744</v>
      </c>
      <c r="B1355" s="9">
        <v>307</v>
      </c>
      <c r="C1355">
        <v>579271</v>
      </c>
      <c r="D1355">
        <v>1</v>
      </c>
      <c r="E1355">
        <v>0</v>
      </c>
      <c r="F1355">
        <v>0</v>
      </c>
      <c r="G1355">
        <v>0</v>
      </c>
      <c r="H1355">
        <v>0</v>
      </c>
      <c r="I1355" t="s">
        <v>90</v>
      </c>
      <c r="J1355">
        <v>579025</v>
      </c>
      <c r="K1355" t="s">
        <v>213</v>
      </c>
      <c r="L1355">
        <v>579297</v>
      </c>
      <c r="M1355" t="s">
        <v>1015</v>
      </c>
      <c r="N1355">
        <v>579025</v>
      </c>
      <c r="O1355" t="s">
        <v>213</v>
      </c>
      <c r="P1355">
        <v>579025</v>
      </c>
      <c r="Q1355" t="s">
        <v>213</v>
      </c>
      <c r="R1355" s="9">
        <v>73603.602576925958</v>
      </c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15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>
        <f t="shared" si="50"/>
        <v>73603.602576925958</v>
      </c>
      <c r="BM1355" s="9">
        <f t="shared" si="51"/>
        <v>73600</v>
      </c>
    </row>
    <row r="1356" spans="1:65" x14ac:dyDescent="0.3">
      <c r="A1356" t="s">
        <v>1745</v>
      </c>
      <c r="B1356" s="9">
        <v>67</v>
      </c>
      <c r="C1356">
        <v>548243</v>
      </c>
      <c r="D1356">
        <v>1</v>
      </c>
      <c r="E1356">
        <v>0</v>
      </c>
      <c r="F1356">
        <v>0</v>
      </c>
      <c r="G1356">
        <v>0</v>
      </c>
      <c r="H1356">
        <v>0</v>
      </c>
      <c r="I1356" t="s">
        <v>123</v>
      </c>
      <c r="J1356">
        <v>568988</v>
      </c>
      <c r="K1356" t="s">
        <v>259</v>
      </c>
      <c r="L1356">
        <v>568988</v>
      </c>
      <c r="M1356" t="s">
        <v>259</v>
      </c>
      <c r="N1356">
        <v>568988</v>
      </c>
      <c r="O1356" t="s">
        <v>259</v>
      </c>
      <c r="P1356">
        <v>569569</v>
      </c>
      <c r="Q1356" t="s">
        <v>260</v>
      </c>
      <c r="R1356" s="9">
        <v>71941.662785630979</v>
      </c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15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>
        <f t="shared" si="50"/>
        <v>71941.662785630979</v>
      </c>
      <c r="BM1356" s="9">
        <f t="shared" si="51"/>
        <v>71900</v>
      </c>
    </row>
    <row r="1357" spans="1:65" x14ac:dyDescent="0.3">
      <c r="A1357" t="s">
        <v>1746</v>
      </c>
      <c r="B1357" s="9">
        <v>582</v>
      </c>
      <c r="C1357">
        <v>546364</v>
      </c>
      <c r="D1357">
        <v>1</v>
      </c>
      <c r="E1357">
        <v>0</v>
      </c>
      <c r="F1357">
        <v>0</v>
      </c>
      <c r="G1357">
        <v>0</v>
      </c>
      <c r="H1357">
        <v>0</v>
      </c>
      <c r="I1357" t="s">
        <v>83</v>
      </c>
      <c r="J1357">
        <v>545881</v>
      </c>
      <c r="K1357" t="s">
        <v>238</v>
      </c>
      <c r="L1357">
        <v>545881</v>
      </c>
      <c r="M1357" t="s">
        <v>238</v>
      </c>
      <c r="N1357">
        <v>545881</v>
      </c>
      <c r="O1357" t="s">
        <v>238</v>
      </c>
      <c r="P1357">
        <v>545881</v>
      </c>
      <c r="Q1357" t="s">
        <v>238</v>
      </c>
      <c r="R1357" s="9">
        <v>138502.6125617635</v>
      </c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15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>
        <f t="shared" si="50"/>
        <v>138502.6125617635</v>
      </c>
      <c r="BM1357" s="9">
        <f t="shared" si="51"/>
        <v>138500</v>
      </c>
    </row>
    <row r="1358" spans="1:65" x14ac:dyDescent="0.3">
      <c r="A1358" s="4" t="s">
        <v>1023</v>
      </c>
      <c r="B1358" s="9">
        <v>1943</v>
      </c>
      <c r="C1358">
        <v>545511</v>
      </c>
      <c r="D1358">
        <v>1</v>
      </c>
      <c r="E1358">
        <v>1</v>
      </c>
      <c r="F1358">
        <v>1</v>
      </c>
      <c r="G1358">
        <v>1</v>
      </c>
      <c r="H1358">
        <v>0</v>
      </c>
      <c r="I1358" t="s">
        <v>83</v>
      </c>
      <c r="J1358">
        <v>545511</v>
      </c>
      <c r="K1358" t="s">
        <v>1023</v>
      </c>
      <c r="L1358">
        <v>545511</v>
      </c>
      <c r="M1358" t="s">
        <v>1023</v>
      </c>
      <c r="N1358">
        <v>545511</v>
      </c>
      <c r="O1358" t="s">
        <v>1023</v>
      </c>
      <c r="P1358">
        <v>545392</v>
      </c>
      <c r="Q1358" t="s">
        <v>488</v>
      </c>
      <c r="R1358" s="9">
        <v>452275.33635894948</v>
      </c>
      <c r="S1358" s="9">
        <f>SUMIFS($B:$B,$J:$J,$C1358)</f>
        <v>2799</v>
      </c>
      <c r="T1358" s="9">
        <v>152210.60446248591</v>
      </c>
      <c r="U1358" s="9">
        <v>0</v>
      </c>
      <c r="V1358" s="9">
        <f>U1358*768</f>
        <v>0</v>
      </c>
      <c r="W1358" s="9">
        <v>21</v>
      </c>
      <c r="X1358" s="9">
        <f>W1358*3072</f>
        <v>64512</v>
      </c>
      <c r="Y1358" s="9">
        <v>28</v>
      </c>
      <c r="Z1358" s="9">
        <f>Y1358*1024</f>
        <v>28672</v>
      </c>
      <c r="AA1358" s="9">
        <v>15</v>
      </c>
      <c r="AB1358" s="9">
        <f>AA1358*256</f>
        <v>3840</v>
      </c>
      <c r="AC1358" s="9">
        <f>SUMIFS($B:$B,$L:$L,$C1358)</f>
        <v>4154</v>
      </c>
      <c r="AD1358" s="9">
        <v>519895.25609451468</v>
      </c>
      <c r="AE1358" s="9"/>
      <c r="AF1358" s="9"/>
      <c r="AG1358" s="9">
        <f>SUMIFS($B:$B,$N:$N,$C1358)</f>
        <v>4154</v>
      </c>
      <c r="AH1358" s="9">
        <v>469951.67278124299</v>
      </c>
      <c r="AI1358" s="9"/>
      <c r="AJ1358" s="9"/>
      <c r="AK1358" s="9"/>
      <c r="AL1358" s="9"/>
      <c r="AM1358" s="9"/>
      <c r="AN1358" s="9"/>
      <c r="AO1358" s="9"/>
      <c r="AP1358" s="9"/>
      <c r="AQ1358" s="15"/>
      <c r="AR1358" s="9">
        <v>2</v>
      </c>
      <c r="AS1358" s="9">
        <f>AR1358*30500</f>
        <v>61000</v>
      </c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>
        <f t="shared" si="50"/>
        <v>1752356.8696971931</v>
      </c>
      <c r="BM1358" s="9">
        <f t="shared" si="51"/>
        <v>1752400</v>
      </c>
    </row>
    <row r="1359" spans="1:65" x14ac:dyDescent="0.3">
      <c r="A1359" t="s">
        <v>1747</v>
      </c>
      <c r="B1359" s="9">
        <v>1220</v>
      </c>
      <c r="C1359">
        <v>534790</v>
      </c>
      <c r="D1359">
        <v>1</v>
      </c>
      <c r="E1359">
        <v>0</v>
      </c>
      <c r="F1359">
        <v>0</v>
      </c>
      <c r="G1359">
        <v>0</v>
      </c>
      <c r="H1359">
        <v>0</v>
      </c>
      <c r="I1359" t="s">
        <v>86</v>
      </c>
      <c r="J1359">
        <v>534676</v>
      </c>
      <c r="K1359" t="s">
        <v>874</v>
      </c>
      <c r="L1359">
        <v>534676</v>
      </c>
      <c r="M1359" t="s">
        <v>874</v>
      </c>
      <c r="N1359">
        <v>534676</v>
      </c>
      <c r="O1359" t="s">
        <v>874</v>
      </c>
      <c r="P1359">
        <v>534676</v>
      </c>
      <c r="Q1359" t="s">
        <v>874</v>
      </c>
      <c r="R1359" s="9">
        <v>286858.83857798658</v>
      </c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15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>
        <f t="shared" si="50"/>
        <v>286858.83857798658</v>
      </c>
      <c r="BM1359" s="9">
        <f t="shared" si="51"/>
        <v>286900</v>
      </c>
    </row>
    <row r="1360" spans="1:65" x14ac:dyDescent="0.3">
      <c r="A1360" t="s">
        <v>1748</v>
      </c>
      <c r="B1360" s="9">
        <v>825</v>
      </c>
      <c r="C1360">
        <v>562505</v>
      </c>
      <c r="D1360">
        <v>1</v>
      </c>
      <c r="E1360">
        <v>0</v>
      </c>
      <c r="F1360">
        <v>0</v>
      </c>
      <c r="G1360">
        <v>0</v>
      </c>
      <c r="H1360">
        <v>0</v>
      </c>
      <c r="I1360" t="s">
        <v>131</v>
      </c>
      <c r="J1360">
        <v>562882</v>
      </c>
      <c r="K1360" t="s">
        <v>1330</v>
      </c>
      <c r="L1360">
        <v>562882</v>
      </c>
      <c r="M1360" t="s">
        <v>1330</v>
      </c>
      <c r="N1360">
        <v>562882</v>
      </c>
      <c r="O1360" t="s">
        <v>1330</v>
      </c>
      <c r="P1360">
        <v>562882</v>
      </c>
      <c r="Q1360" t="s">
        <v>1330</v>
      </c>
      <c r="R1360" s="9">
        <v>195324.53142307419</v>
      </c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15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>
        <f t="shared" si="50"/>
        <v>195324.53142307419</v>
      </c>
      <c r="BM1360" s="9">
        <f t="shared" si="51"/>
        <v>195300</v>
      </c>
    </row>
    <row r="1361" spans="1:65" x14ac:dyDescent="0.3">
      <c r="A1361" t="s">
        <v>1749</v>
      </c>
      <c r="B1361" s="9">
        <v>732</v>
      </c>
      <c r="C1361">
        <v>561606</v>
      </c>
      <c r="D1361">
        <v>1</v>
      </c>
      <c r="E1361">
        <v>0</v>
      </c>
      <c r="F1361">
        <v>0</v>
      </c>
      <c r="G1361">
        <v>0</v>
      </c>
      <c r="H1361">
        <v>0</v>
      </c>
      <c r="I1361" t="s">
        <v>104</v>
      </c>
      <c r="J1361">
        <v>562297</v>
      </c>
      <c r="K1361" t="s">
        <v>1750</v>
      </c>
      <c r="L1361">
        <v>562297</v>
      </c>
      <c r="M1361" t="s">
        <v>1750</v>
      </c>
      <c r="N1361">
        <v>561380</v>
      </c>
      <c r="O1361" t="s">
        <v>355</v>
      </c>
      <c r="P1361">
        <v>561380</v>
      </c>
      <c r="Q1361" t="s">
        <v>355</v>
      </c>
      <c r="R1361" s="9">
        <v>173628.8890660223</v>
      </c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15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>
        <f t="shared" si="50"/>
        <v>173628.8890660223</v>
      </c>
      <c r="BM1361" s="9">
        <f t="shared" si="51"/>
        <v>173600</v>
      </c>
    </row>
    <row r="1362" spans="1:65" x14ac:dyDescent="0.3">
      <c r="A1362" t="s">
        <v>1751</v>
      </c>
      <c r="B1362" s="9">
        <v>264</v>
      </c>
      <c r="C1362">
        <v>581631</v>
      </c>
      <c r="D1362">
        <v>1</v>
      </c>
      <c r="E1362">
        <v>0</v>
      </c>
      <c r="F1362">
        <v>0</v>
      </c>
      <c r="G1362">
        <v>0</v>
      </c>
      <c r="H1362">
        <v>0</v>
      </c>
      <c r="I1362" t="s">
        <v>81</v>
      </c>
      <c r="J1362">
        <v>581917</v>
      </c>
      <c r="K1362" t="s">
        <v>1179</v>
      </c>
      <c r="L1362">
        <v>581917</v>
      </c>
      <c r="M1362" t="s">
        <v>1179</v>
      </c>
      <c r="N1362">
        <v>581917</v>
      </c>
      <c r="O1362" t="s">
        <v>1179</v>
      </c>
      <c r="P1362">
        <v>581372</v>
      </c>
      <c r="Q1362" t="s">
        <v>243</v>
      </c>
      <c r="R1362" s="9">
        <v>71941.662785630979</v>
      </c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15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>
        <f t="shared" si="50"/>
        <v>71941.662785630979</v>
      </c>
      <c r="BM1362" s="9">
        <f t="shared" si="51"/>
        <v>71900</v>
      </c>
    </row>
    <row r="1363" spans="1:65" x14ac:dyDescent="0.3">
      <c r="A1363" t="s">
        <v>1751</v>
      </c>
      <c r="B1363" s="9">
        <v>307</v>
      </c>
      <c r="C1363">
        <v>536881</v>
      </c>
      <c r="D1363">
        <v>1</v>
      </c>
      <c r="E1363">
        <v>0</v>
      </c>
      <c r="F1363">
        <v>0</v>
      </c>
      <c r="G1363">
        <v>0</v>
      </c>
      <c r="H1363">
        <v>0</v>
      </c>
      <c r="I1363" t="s">
        <v>83</v>
      </c>
      <c r="J1363">
        <v>551791</v>
      </c>
      <c r="K1363" t="s">
        <v>1639</v>
      </c>
      <c r="L1363">
        <v>550787</v>
      </c>
      <c r="M1363" t="s">
        <v>908</v>
      </c>
      <c r="N1363">
        <v>550787</v>
      </c>
      <c r="O1363" t="s">
        <v>908</v>
      </c>
      <c r="P1363">
        <v>550787</v>
      </c>
      <c r="Q1363" t="s">
        <v>908</v>
      </c>
      <c r="R1363" s="9">
        <v>73603.602576925958</v>
      </c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15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>
        <f t="shared" si="50"/>
        <v>73603.602576925958</v>
      </c>
      <c r="BM1363" s="9">
        <f t="shared" si="51"/>
        <v>73600</v>
      </c>
    </row>
    <row r="1364" spans="1:65" x14ac:dyDescent="0.3">
      <c r="A1364" t="s">
        <v>1752</v>
      </c>
      <c r="B1364" s="9">
        <v>530</v>
      </c>
      <c r="C1364">
        <v>574066</v>
      </c>
      <c r="D1364">
        <v>1</v>
      </c>
      <c r="E1364">
        <v>0</v>
      </c>
      <c r="F1364">
        <v>0</v>
      </c>
      <c r="G1364">
        <v>0</v>
      </c>
      <c r="H1364">
        <v>0</v>
      </c>
      <c r="I1364" t="s">
        <v>90</v>
      </c>
      <c r="J1364">
        <v>573965</v>
      </c>
      <c r="K1364" t="s">
        <v>1060</v>
      </c>
      <c r="L1364">
        <v>573965</v>
      </c>
      <c r="M1364" t="s">
        <v>1060</v>
      </c>
      <c r="N1364">
        <v>573965</v>
      </c>
      <c r="O1364" t="s">
        <v>1060</v>
      </c>
      <c r="P1364">
        <v>573868</v>
      </c>
      <c r="Q1364" t="s">
        <v>349</v>
      </c>
      <c r="R1364" s="9">
        <v>126283.8983609612</v>
      </c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15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>
        <f t="shared" si="50"/>
        <v>126283.8983609612</v>
      </c>
      <c r="BM1364" s="9">
        <f t="shared" si="51"/>
        <v>126300</v>
      </c>
    </row>
    <row r="1365" spans="1:65" x14ac:dyDescent="0.3">
      <c r="A1365" t="s">
        <v>1753</v>
      </c>
      <c r="B1365" s="9">
        <v>262</v>
      </c>
      <c r="C1365">
        <v>546381</v>
      </c>
      <c r="D1365">
        <v>1</v>
      </c>
      <c r="E1365">
        <v>0</v>
      </c>
      <c r="F1365">
        <v>0</v>
      </c>
      <c r="G1365">
        <v>0</v>
      </c>
      <c r="H1365">
        <v>0</v>
      </c>
      <c r="I1365" t="s">
        <v>83</v>
      </c>
      <c r="J1365">
        <v>546801</v>
      </c>
      <c r="K1365" t="s">
        <v>239</v>
      </c>
      <c r="L1365">
        <v>546801</v>
      </c>
      <c r="M1365" t="s">
        <v>239</v>
      </c>
      <c r="N1365">
        <v>545881</v>
      </c>
      <c r="O1365" t="s">
        <v>238</v>
      </c>
      <c r="P1365">
        <v>545881</v>
      </c>
      <c r="Q1365" t="s">
        <v>238</v>
      </c>
      <c r="R1365" s="9">
        <v>71941.662785630979</v>
      </c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15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>
        <f t="shared" si="50"/>
        <v>71941.662785630979</v>
      </c>
      <c r="BM1365" s="9">
        <f t="shared" si="51"/>
        <v>71900</v>
      </c>
    </row>
    <row r="1366" spans="1:65" x14ac:dyDescent="0.3">
      <c r="A1366" t="s">
        <v>1754</v>
      </c>
      <c r="B1366" s="9">
        <v>99</v>
      </c>
      <c r="C1366">
        <v>595675</v>
      </c>
      <c r="D1366">
        <v>1</v>
      </c>
      <c r="E1366">
        <v>0</v>
      </c>
      <c r="F1366">
        <v>0</v>
      </c>
      <c r="G1366">
        <v>0</v>
      </c>
      <c r="H1366">
        <v>0</v>
      </c>
      <c r="I1366" t="s">
        <v>123</v>
      </c>
      <c r="J1366">
        <v>596116</v>
      </c>
      <c r="K1366" t="s">
        <v>452</v>
      </c>
      <c r="L1366">
        <v>597007</v>
      </c>
      <c r="M1366" t="s">
        <v>172</v>
      </c>
      <c r="N1366">
        <v>597007</v>
      </c>
      <c r="O1366" t="s">
        <v>172</v>
      </c>
      <c r="P1366">
        <v>597007</v>
      </c>
      <c r="Q1366" t="s">
        <v>172</v>
      </c>
      <c r="R1366" s="9">
        <v>71941.662785630979</v>
      </c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15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>
        <f t="shared" si="50"/>
        <v>71941.662785630979</v>
      </c>
      <c r="BM1366" s="9">
        <f t="shared" si="51"/>
        <v>71900</v>
      </c>
    </row>
    <row r="1367" spans="1:65" x14ac:dyDescent="0.3">
      <c r="A1367" t="s">
        <v>1755</v>
      </c>
      <c r="B1367" s="9">
        <v>174</v>
      </c>
      <c r="C1367">
        <v>551589</v>
      </c>
      <c r="D1367">
        <v>1</v>
      </c>
      <c r="E1367">
        <v>0</v>
      </c>
      <c r="F1367">
        <v>0</v>
      </c>
      <c r="G1367">
        <v>0</v>
      </c>
      <c r="H1367">
        <v>0</v>
      </c>
      <c r="I1367" t="s">
        <v>123</v>
      </c>
      <c r="J1367">
        <v>547999</v>
      </c>
      <c r="K1367" t="s">
        <v>811</v>
      </c>
      <c r="L1367">
        <v>547999</v>
      </c>
      <c r="M1367" t="s">
        <v>811</v>
      </c>
      <c r="N1367">
        <v>547999</v>
      </c>
      <c r="O1367" t="s">
        <v>811</v>
      </c>
      <c r="P1367">
        <v>547999</v>
      </c>
      <c r="Q1367" t="s">
        <v>811</v>
      </c>
      <c r="R1367" s="9">
        <v>71941.662785630979</v>
      </c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15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>
        <f t="shared" si="50"/>
        <v>71941.662785630979</v>
      </c>
      <c r="BM1367" s="9">
        <f t="shared" si="51"/>
        <v>71900</v>
      </c>
    </row>
    <row r="1368" spans="1:65" x14ac:dyDescent="0.3">
      <c r="A1368" t="s">
        <v>1756</v>
      </c>
      <c r="B1368" s="9">
        <v>86</v>
      </c>
      <c r="C1368">
        <v>595683</v>
      </c>
      <c r="D1368">
        <v>1</v>
      </c>
      <c r="E1368">
        <v>0</v>
      </c>
      <c r="F1368">
        <v>0</v>
      </c>
      <c r="G1368">
        <v>0</v>
      </c>
      <c r="H1368">
        <v>0</v>
      </c>
      <c r="I1368" t="s">
        <v>123</v>
      </c>
      <c r="J1368">
        <v>595535</v>
      </c>
      <c r="K1368" t="s">
        <v>445</v>
      </c>
      <c r="L1368">
        <v>595411</v>
      </c>
      <c r="M1368" t="s">
        <v>446</v>
      </c>
      <c r="N1368">
        <v>595411</v>
      </c>
      <c r="O1368" t="s">
        <v>446</v>
      </c>
      <c r="P1368">
        <v>595411</v>
      </c>
      <c r="Q1368" t="s">
        <v>446</v>
      </c>
      <c r="R1368" s="9">
        <v>71941.662785630979</v>
      </c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15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>
        <f t="shared" si="50"/>
        <v>71941.662785630979</v>
      </c>
      <c r="BM1368" s="9">
        <f t="shared" si="51"/>
        <v>71900</v>
      </c>
    </row>
    <row r="1369" spans="1:65" x14ac:dyDescent="0.3">
      <c r="A1369" t="s">
        <v>1757</v>
      </c>
      <c r="B1369" s="9">
        <v>230</v>
      </c>
      <c r="C1369">
        <v>564079</v>
      </c>
      <c r="D1369">
        <v>1</v>
      </c>
      <c r="E1369">
        <v>0</v>
      </c>
      <c r="F1369">
        <v>0</v>
      </c>
      <c r="G1369">
        <v>0</v>
      </c>
      <c r="H1369">
        <v>0</v>
      </c>
      <c r="I1369" t="s">
        <v>104</v>
      </c>
      <c r="J1369">
        <v>564028</v>
      </c>
      <c r="K1369" t="s">
        <v>401</v>
      </c>
      <c r="L1369">
        <v>564028</v>
      </c>
      <c r="M1369" t="s">
        <v>401</v>
      </c>
      <c r="N1369">
        <v>564028</v>
      </c>
      <c r="O1369" t="s">
        <v>401</v>
      </c>
      <c r="P1369">
        <v>564028</v>
      </c>
      <c r="Q1369" t="s">
        <v>401</v>
      </c>
      <c r="R1369" s="9">
        <v>71941.662785630979</v>
      </c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15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>
        <f t="shared" si="50"/>
        <v>71941.662785630979</v>
      </c>
      <c r="BM1369" s="9">
        <f t="shared" si="51"/>
        <v>71900</v>
      </c>
    </row>
    <row r="1370" spans="1:65" x14ac:dyDescent="0.3">
      <c r="A1370" t="s">
        <v>1758</v>
      </c>
      <c r="B1370" s="9">
        <v>1071</v>
      </c>
      <c r="C1370">
        <v>575011</v>
      </c>
      <c r="D1370">
        <v>1</v>
      </c>
      <c r="E1370">
        <v>0</v>
      </c>
      <c r="F1370">
        <v>0</v>
      </c>
      <c r="G1370">
        <v>0</v>
      </c>
      <c r="H1370">
        <v>0</v>
      </c>
      <c r="I1370" t="s">
        <v>96</v>
      </c>
      <c r="J1370">
        <v>574988</v>
      </c>
      <c r="K1370" t="s">
        <v>901</v>
      </c>
      <c r="L1370">
        <v>574988</v>
      </c>
      <c r="M1370" t="s">
        <v>901</v>
      </c>
      <c r="N1370">
        <v>574988</v>
      </c>
      <c r="O1370" t="s">
        <v>901</v>
      </c>
      <c r="P1370">
        <v>574988</v>
      </c>
      <c r="Q1370" t="s">
        <v>901</v>
      </c>
      <c r="R1370" s="9">
        <v>252440.0297646886</v>
      </c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15"/>
      <c r="AR1370" s="9">
        <v>1</v>
      </c>
      <c r="AS1370" s="9">
        <f>AR1370*30500</f>
        <v>30500</v>
      </c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>
        <f t="shared" si="50"/>
        <v>282940.02976468857</v>
      </c>
      <c r="BM1370" s="9">
        <f t="shared" si="51"/>
        <v>282900</v>
      </c>
    </row>
    <row r="1371" spans="1:65" x14ac:dyDescent="0.3">
      <c r="A1371" t="s">
        <v>1759</v>
      </c>
      <c r="B1371" s="9">
        <v>98</v>
      </c>
      <c r="C1371">
        <v>546763</v>
      </c>
      <c r="D1371">
        <v>1</v>
      </c>
      <c r="E1371">
        <v>0</v>
      </c>
      <c r="F1371">
        <v>0</v>
      </c>
      <c r="G1371">
        <v>0</v>
      </c>
      <c r="H1371">
        <v>0</v>
      </c>
      <c r="I1371" t="s">
        <v>131</v>
      </c>
      <c r="J1371">
        <v>565121</v>
      </c>
      <c r="K1371" t="s">
        <v>1760</v>
      </c>
      <c r="L1371">
        <v>565814</v>
      </c>
      <c r="M1371" t="s">
        <v>1761</v>
      </c>
      <c r="N1371">
        <v>565814</v>
      </c>
      <c r="O1371" t="s">
        <v>1761</v>
      </c>
      <c r="P1371">
        <v>564567</v>
      </c>
      <c r="Q1371" t="s">
        <v>523</v>
      </c>
      <c r="R1371" s="9">
        <v>71941.662785630979</v>
      </c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15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>
        <f t="shared" si="50"/>
        <v>71941.662785630979</v>
      </c>
      <c r="BM1371" s="9">
        <f t="shared" si="51"/>
        <v>71900</v>
      </c>
    </row>
    <row r="1372" spans="1:65" x14ac:dyDescent="0.3">
      <c r="A1372" t="s">
        <v>1762</v>
      </c>
      <c r="B1372" s="9">
        <v>260</v>
      </c>
      <c r="C1372">
        <v>561061</v>
      </c>
      <c r="D1372">
        <v>1</v>
      </c>
      <c r="E1372">
        <v>0</v>
      </c>
      <c r="F1372">
        <v>0</v>
      </c>
      <c r="G1372">
        <v>0</v>
      </c>
      <c r="H1372">
        <v>0</v>
      </c>
      <c r="I1372" t="s">
        <v>83</v>
      </c>
      <c r="J1372">
        <v>545881</v>
      </c>
      <c r="K1372" t="s">
        <v>238</v>
      </c>
      <c r="L1372">
        <v>545881</v>
      </c>
      <c r="M1372" t="s">
        <v>238</v>
      </c>
      <c r="N1372">
        <v>545881</v>
      </c>
      <c r="O1372" t="s">
        <v>238</v>
      </c>
      <c r="P1372">
        <v>545881</v>
      </c>
      <c r="Q1372" t="s">
        <v>238</v>
      </c>
      <c r="R1372" s="9">
        <v>71941.662785630979</v>
      </c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15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>
        <f t="shared" si="50"/>
        <v>71941.662785630979</v>
      </c>
      <c r="BM1372" s="9">
        <f t="shared" si="51"/>
        <v>71900</v>
      </c>
    </row>
    <row r="1373" spans="1:65" x14ac:dyDescent="0.3">
      <c r="A1373" t="s">
        <v>1763</v>
      </c>
      <c r="B1373" s="9">
        <v>135</v>
      </c>
      <c r="C1373">
        <v>562319</v>
      </c>
      <c r="D1373">
        <v>1</v>
      </c>
      <c r="E1373">
        <v>0</v>
      </c>
      <c r="F1373">
        <v>0</v>
      </c>
      <c r="G1373">
        <v>0</v>
      </c>
      <c r="H1373">
        <v>0</v>
      </c>
      <c r="I1373" t="s">
        <v>83</v>
      </c>
      <c r="J1373">
        <v>546127</v>
      </c>
      <c r="K1373" t="s">
        <v>182</v>
      </c>
      <c r="L1373">
        <v>546127</v>
      </c>
      <c r="M1373" t="s">
        <v>182</v>
      </c>
      <c r="N1373">
        <v>546127</v>
      </c>
      <c r="O1373" t="s">
        <v>182</v>
      </c>
      <c r="P1373">
        <v>546127</v>
      </c>
      <c r="Q1373" t="s">
        <v>182</v>
      </c>
      <c r="R1373" s="9">
        <v>71941.662785630979</v>
      </c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15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>
        <f t="shared" si="50"/>
        <v>71941.662785630979</v>
      </c>
      <c r="BM1373" s="9">
        <f t="shared" si="51"/>
        <v>71900</v>
      </c>
    </row>
    <row r="1374" spans="1:65" x14ac:dyDescent="0.3">
      <c r="A1374" s="4" t="s">
        <v>1764</v>
      </c>
      <c r="B1374" s="9">
        <v>5309</v>
      </c>
      <c r="C1374">
        <v>560367</v>
      </c>
      <c r="D1374">
        <v>1</v>
      </c>
      <c r="E1374">
        <v>1</v>
      </c>
      <c r="F1374">
        <v>1</v>
      </c>
      <c r="G1374">
        <v>1</v>
      </c>
      <c r="H1374">
        <v>0</v>
      </c>
      <c r="I1374" t="s">
        <v>77</v>
      </c>
      <c r="J1374">
        <v>560367</v>
      </c>
      <c r="K1374" t="s">
        <v>1764</v>
      </c>
      <c r="L1374">
        <v>560367</v>
      </c>
      <c r="M1374" t="s">
        <v>1764</v>
      </c>
      <c r="N1374">
        <v>560367</v>
      </c>
      <c r="O1374" t="s">
        <v>1764</v>
      </c>
      <c r="P1374">
        <v>560286</v>
      </c>
      <c r="Q1374" t="s">
        <v>770</v>
      </c>
      <c r="R1374" s="9">
        <v>1197987.420360605</v>
      </c>
      <c r="S1374" s="9">
        <f>SUMIFS($B:$B,$J:$J,$C1374)</f>
        <v>6217</v>
      </c>
      <c r="T1374" s="9">
        <v>337233.27775837312</v>
      </c>
      <c r="U1374" s="9">
        <v>0</v>
      </c>
      <c r="V1374" s="9">
        <f>U1374*768</f>
        <v>0</v>
      </c>
      <c r="W1374" s="9">
        <v>11</v>
      </c>
      <c r="X1374" s="9">
        <f>W1374*3072</f>
        <v>33792</v>
      </c>
      <c r="Y1374" s="9">
        <v>19</v>
      </c>
      <c r="Z1374" s="9">
        <f>Y1374*1024</f>
        <v>19456</v>
      </c>
      <c r="AA1374" s="9">
        <v>10</v>
      </c>
      <c r="AB1374" s="9">
        <f>AA1374*256</f>
        <v>2560</v>
      </c>
      <c r="AC1374" s="9">
        <f>SUMIFS($B:$B,$L:$L,$C1374)</f>
        <v>6217</v>
      </c>
      <c r="AD1374" s="9">
        <v>775254.81988395995</v>
      </c>
      <c r="AE1374" s="9"/>
      <c r="AF1374" s="9"/>
      <c r="AG1374" s="9">
        <f>SUMIFS($B:$B,$N:$N,$C1374)</f>
        <v>6217</v>
      </c>
      <c r="AH1374" s="9">
        <v>701585.60471595684</v>
      </c>
      <c r="AI1374" s="9"/>
      <c r="AJ1374" s="9"/>
      <c r="AK1374" s="9"/>
      <c r="AL1374" s="9"/>
      <c r="AM1374" s="9"/>
      <c r="AN1374" s="9"/>
      <c r="AO1374" s="9"/>
      <c r="AP1374" s="9"/>
      <c r="AQ1374" s="15"/>
      <c r="AR1374" s="9">
        <v>5</v>
      </c>
      <c r="AS1374" s="9">
        <f>AR1374*30500</f>
        <v>152500</v>
      </c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>
        <f t="shared" si="50"/>
        <v>3220369.1227188949</v>
      </c>
      <c r="BM1374" s="9">
        <f t="shared" si="51"/>
        <v>3220400</v>
      </c>
    </row>
    <row r="1375" spans="1:65" x14ac:dyDescent="0.3">
      <c r="A1375" t="s">
        <v>1765</v>
      </c>
      <c r="B1375" s="9">
        <v>374</v>
      </c>
      <c r="C1375">
        <v>599531</v>
      </c>
      <c r="D1375">
        <v>1</v>
      </c>
      <c r="E1375">
        <v>0</v>
      </c>
      <c r="F1375">
        <v>0</v>
      </c>
      <c r="G1375">
        <v>0</v>
      </c>
      <c r="H1375">
        <v>0</v>
      </c>
      <c r="I1375" t="s">
        <v>86</v>
      </c>
      <c r="J1375">
        <v>535451</v>
      </c>
      <c r="K1375" t="s">
        <v>298</v>
      </c>
      <c r="L1375">
        <v>535451</v>
      </c>
      <c r="M1375" t="s">
        <v>298</v>
      </c>
      <c r="N1375">
        <v>535451</v>
      </c>
      <c r="O1375" t="s">
        <v>298</v>
      </c>
      <c r="P1375">
        <v>535419</v>
      </c>
      <c r="Q1375" t="s">
        <v>170</v>
      </c>
      <c r="R1375" s="9">
        <v>89483.295669922649</v>
      </c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15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>
        <f t="shared" si="50"/>
        <v>89483.295669922649</v>
      </c>
      <c r="BM1375" s="9">
        <f t="shared" si="51"/>
        <v>89500</v>
      </c>
    </row>
    <row r="1376" spans="1:65" x14ac:dyDescent="0.3">
      <c r="A1376" t="s">
        <v>1766</v>
      </c>
      <c r="B1376" s="9">
        <v>54</v>
      </c>
      <c r="C1376">
        <v>550612</v>
      </c>
      <c r="D1376">
        <v>1</v>
      </c>
      <c r="E1376">
        <v>0</v>
      </c>
      <c r="F1376">
        <v>0</v>
      </c>
      <c r="G1376">
        <v>0</v>
      </c>
      <c r="H1376">
        <v>0</v>
      </c>
      <c r="I1376" t="s">
        <v>123</v>
      </c>
      <c r="J1376">
        <v>590266</v>
      </c>
      <c r="K1376" t="s">
        <v>163</v>
      </c>
      <c r="L1376">
        <v>591301</v>
      </c>
      <c r="M1376" t="s">
        <v>677</v>
      </c>
      <c r="N1376">
        <v>590266</v>
      </c>
      <c r="O1376" t="s">
        <v>163</v>
      </c>
      <c r="P1376">
        <v>590266</v>
      </c>
      <c r="Q1376" t="s">
        <v>163</v>
      </c>
      <c r="R1376" s="9">
        <v>71941.662785630979</v>
      </c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15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>
        <f t="shared" si="50"/>
        <v>71941.662785630979</v>
      </c>
      <c r="BM1376" s="9">
        <f t="shared" si="51"/>
        <v>71900</v>
      </c>
    </row>
    <row r="1377" spans="1:65" x14ac:dyDescent="0.3">
      <c r="A1377" t="s">
        <v>1767</v>
      </c>
      <c r="B1377" s="9">
        <v>127</v>
      </c>
      <c r="C1377">
        <v>513695</v>
      </c>
      <c r="D1377">
        <v>1</v>
      </c>
      <c r="E1377">
        <v>0</v>
      </c>
      <c r="F1377">
        <v>0</v>
      </c>
      <c r="G1377">
        <v>0</v>
      </c>
      <c r="H1377">
        <v>0</v>
      </c>
      <c r="I1377" t="s">
        <v>81</v>
      </c>
      <c r="J1377">
        <v>581917</v>
      </c>
      <c r="K1377" t="s">
        <v>1179</v>
      </c>
      <c r="L1377">
        <v>581917</v>
      </c>
      <c r="M1377" t="s">
        <v>1179</v>
      </c>
      <c r="N1377">
        <v>581917</v>
      </c>
      <c r="O1377" t="s">
        <v>1179</v>
      </c>
      <c r="P1377">
        <v>581372</v>
      </c>
      <c r="Q1377" t="s">
        <v>243</v>
      </c>
      <c r="R1377" s="9">
        <v>71941.662785630979</v>
      </c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15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>
        <f t="shared" si="50"/>
        <v>71941.662785630979</v>
      </c>
      <c r="BM1377" s="9">
        <f t="shared" si="51"/>
        <v>71900</v>
      </c>
    </row>
    <row r="1378" spans="1:65" x14ac:dyDescent="0.3">
      <c r="A1378" s="2" t="s">
        <v>1768</v>
      </c>
      <c r="B1378" s="9">
        <v>1492</v>
      </c>
      <c r="C1378">
        <v>544515</v>
      </c>
      <c r="D1378">
        <v>1</v>
      </c>
      <c r="E1378">
        <v>1</v>
      </c>
      <c r="F1378">
        <v>0</v>
      </c>
      <c r="G1378">
        <v>0</v>
      </c>
      <c r="H1378">
        <v>0</v>
      </c>
      <c r="I1378" t="s">
        <v>83</v>
      </c>
      <c r="J1378">
        <v>544515</v>
      </c>
      <c r="K1378" t="s">
        <v>1768</v>
      </c>
      <c r="L1378">
        <v>544868</v>
      </c>
      <c r="M1378" t="s">
        <v>1769</v>
      </c>
      <c r="N1378">
        <v>544868</v>
      </c>
      <c r="O1378" t="s">
        <v>1769</v>
      </c>
      <c r="P1378">
        <v>545171</v>
      </c>
      <c r="Q1378" t="s">
        <v>584</v>
      </c>
      <c r="R1378" s="9">
        <v>349383.69632785558</v>
      </c>
      <c r="S1378" s="9">
        <f>SUMIFS($B:$B,$J:$J,$C1378)</f>
        <v>1492</v>
      </c>
      <c r="T1378" s="9">
        <v>81248.119442258874</v>
      </c>
      <c r="U1378" s="9">
        <v>0</v>
      </c>
      <c r="V1378" s="9">
        <f>U1378*768</f>
        <v>0</v>
      </c>
      <c r="W1378" s="9">
        <v>5</v>
      </c>
      <c r="X1378" s="9">
        <f>W1378*3072</f>
        <v>15360</v>
      </c>
      <c r="Y1378" s="9">
        <v>18</v>
      </c>
      <c r="Z1378" s="9">
        <f>Y1378*1024</f>
        <v>18432</v>
      </c>
      <c r="AA1378" s="9">
        <v>5</v>
      </c>
      <c r="AB1378" s="9">
        <f>AA1378*256</f>
        <v>1280</v>
      </c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15"/>
      <c r="AR1378" s="9">
        <v>1</v>
      </c>
      <c r="AS1378" s="9">
        <f>AR1378*30500</f>
        <v>30500</v>
      </c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>
        <f t="shared" si="50"/>
        <v>496203.81577011442</v>
      </c>
      <c r="BM1378" s="9">
        <f t="shared" si="51"/>
        <v>496200</v>
      </c>
    </row>
    <row r="1379" spans="1:65" x14ac:dyDescent="0.3">
      <c r="A1379" t="s">
        <v>1770</v>
      </c>
      <c r="B1379" s="9">
        <v>346</v>
      </c>
      <c r="C1379">
        <v>535770</v>
      </c>
      <c r="D1379">
        <v>1</v>
      </c>
      <c r="E1379">
        <v>0</v>
      </c>
      <c r="F1379">
        <v>0</v>
      </c>
      <c r="G1379">
        <v>0</v>
      </c>
      <c r="H1379">
        <v>0</v>
      </c>
      <c r="I1379" t="s">
        <v>111</v>
      </c>
      <c r="J1379">
        <v>541168</v>
      </c>
      <c r="K1379" t="s">
        <v>1771</v>
      </c>
      <c r="L1379">
        <v>541354</v>
      </c>
      <c r="M1379" t="s">
        <v>510</v>
      </c>
      <c r="N1379">
        <v>541354</v>
      </c>
      <c r="O1379" t="s">
        <v>510</v>
      </c>
      <c r="P1379">
        <v>541354</v>
      </c>
      <c r="Q1379" t="s">
        <v>510</v>
      </c>
      <c r="R1379" s="9">
        <v>82852.904245630634</v>
      </c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15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>
        <f t="shared" si="50"/>
        <v>82852.904245630634</v>
      </c>
      <c r="BM1379" s="9">
        <f t="shared" si="51"/>
        <v>82900</v>
      </c>
    </row>
    <row r="1380" spans="1:65" x14ac:dyDescent="0.3">
      <c r="A1380" s="3" t="s">
        <v>1772</v>
      </c>
      <c r="B1380" s="9">
        <v>4320</v>
      </c>
      <c r="C1380">
        <v>552739</v>
      </c>
      <c r="D1380">
        <v>1</v>
      </c>
      <c r="E1380">
        <v>1</v>
      </c>
      <c r="F1380">
        <v>1</v>
      </c>
      <c r="G1380">
        <v>0</v>
      </c>
      <c r="H1380">
        <v>0</v>
      </c>
      <c r="I1380" t="s">
        <v>94</v>
      </c>
      <c r="J1380">
        <v>552739</v>
      </c>
      <c r="K1380" t="s">
        <v>1772</v>
      </c>
      <c r="L1380">
        <v>552739</v>
      </c>
      <c r="M1380" t="s">
        <v>1772</v>
      </c>
      <c r="N1380">
        <v>555088</v>
      </c>
      <c r="O1380" t="s">
        <v>95</v>
      </c>
      <c r="P1380">
        <v>555088</v>
      </c>
      <c r="Q1380" t="s">
        <v>95</v>
      </c>
      <c r="R1380" s="9">
        <v>982265.94783473643</v>
      </c>
      <c r="S1380" s="9">
        <f>SUMIFS($B:$B,$J:$J,$C1380)</f>
        <v>4320</v>
      </c>
      <c r="T1380" s="9">
        <v>234631.06219952731</v>
      </c>
      <c r="U1380" s="9">
        <v>0</v>
      </c>
      <c r="V1380" s="9">
        <f>U1380*768</f>
        <v>0</v>
      </c>
      <c r="W1380" s="9">
        <v>27</v>
      </c>
      <c r="X1380" s="9">
        <f>W1380*3072</f>
        <v>82944</v>
      </c>
      <c r="Y1380" s="9">
        <v>22</v>
      </c>
      <c r="Z1380" s="9">
        <f>Y1380*1024</f>
        <v>22528</v>
      </c>
      <c r="AA1380" s="9">
        <v>3</v>
      </c>
      <c r="AB1380" s="9">
        <f>AA1380*256</f>
        <v>768</v>
      </c>
      <c r="AC1380" s="9">
        <f>SUMIFS($B:$B,$L:$L,$C1380)</f>
        <v>4320</v>
      </c>
      <c r="AD1380" s="9">
        <v>540495.9147856771</v>
      </c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15"/>
      <c r="AR1380" s="9">
        <v>4</v>
      </c>
      <c r="AS1380" s="9">
        <f>AR1380*30500</f>
        <v>122000</v>
      </c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>
        <f t="shared" si="50"/>
        <v>1985632.9248199409</v>
      </c>
      <c r="BM1380" s="9">
        <f t="shared" si="51"/>
        <v>1985600</v>
      </c>
    </row>
    <row r="1381" spans="1:65" x14ac:dyDescent="0.3">
      <c r="A1381" s="2" t="s">
        <v>1773</v>
      </c>
      <c r="B1381" s="9">
        <v>894</v>
      </c>
      <c r="C1381">
        <v>589519</v>
      </c>
      <c r="D1381">
        <v>1</v>
      </c>
      <c r="E1381">
        <v>1</v>
      </c>
      <c r="F1381">
        <v>0</v>
      </c>
      <c r="G1381">
        <v>0</v>
      </c>
      <c r="H1381">
        <v>0</v>
      </c>
      <c r="I1381" t="s">
        <v>111</v>
      </c>
      <c r="J1381">
        <v>589519</v>
      </c>
      <c r="K1381" t="s">
        <v>1773</v>
      </c>
      <c r="L1381">
        <v>589624</v>
      </c>
      <c r="M1381" t="s">
        <v>505</v>
      </c>
      <c r="N1381">
        <v>589624</v>
      </c>
      <c r="O1381" t="s">
        <v>505</v>
      </c>
      <c r="P1381">
        <v>589624</v>
      </c>
      <c r="Q1381" t="s">
        <v>505</v>
      </c>
      <c r="R1381" s="9">
        <v>211383.37305552789</v>
      </c>
      <c r="S1381" s="9">
        <f>SUMIFS($B:$B,$J:$J,$C1381)</f>
        <v>894</v>
      </c>
      <c r="T1381" s="9">
        <v>48724.863033323541</v>
      </c>
      <c r="U1381" s="9">
        <v>0</v>
      </c>
      <c r="V1381" s="9">
        <f>U1381*768</f>
        <v>0</v>
      </c>
      <c r="W1381" s="9">
        <v>1</v>
      </c>
      <c r="X1381" s="9">
        <f>W1381*3072</f>
        <v>3072</v>
      </c>
      <c r="Y1381" s="9">
        <v>9</v>
      </c>
      <c r="Z1381" s="9">
        <f>Y1381*1024</f>
        <v>9216</v>
      </c>
      <c r="AA1381" s="9">
        <v>2</v>
      </c>
      <c r="AB1381" s="9">
        <f>AA1381*256</f>
        <v>512</v>
      </c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15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>
        <f t="shared" si="50"/>
        <v>272908.23608885147</v>
      </c>
      <c r="BM1381" s="9">
        <f t="shared" si="51"/>
        <v>272900</v>
      </c>
    </row>
    <row r="1382" spans="1:65" x14ac:dyDescent="0.3">
      <c r="A1382" t="s">
        <v>1774</v>
      </c>
      <c r="B1382" s="9">
        <v>151</v>
      </c>
      <c r="C1382">
        <v>552968</v>
      </c>
      <c r="D1382">
        <v>1</v>
      </c>
      <c r="E1382">
        <v>0</v>
      </c>
      <c r="F1382">
        <v>0</v>
      </c>
      <c r="G1382">
        <v>0</v>
      </c>
      <c r="H1382">
        <v>0</v>
      </c>
      <c r="I1382" t="s">
        <v>111</v>
      </c>
      <c r="J1382">
        <v>513750</v>
      </c>
      <c r="K1382" t="s">
        <v>290</v>
      </c>
      <c r="L1382">
        <v>513750</v>
      </c>
      <c r="M1382" t="s">
        <v>290</v>
      </c>
      <c r="N1382">
        <v>513750</v>
      </c>
      <c r="O1382" t="s">
        <v>290</v>
      </c>
      <c r="P1382">
        <v>513750</v>
      </c>
      <c r="Q1382" t="s">
        <v>290</v>
      </c>
      <c r="R1382" s="9">
        <v>71941.662785630979</v>
      </c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15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>
        <f t="shared" si="50"/>
        <v>71941.662785630979</v>
      </c>
      <c r="BM1382" s="9">
        <f t="shared" si="51"/>
        <v>71900</v>
      </c>
    </row>
    <row r="1383" spans="1:65" x14ac:dyDescent="0.3">
      <c r="A1383" t="s">
        <v>1775</v>
      </c>
      <c r="B1383" s="9">
        <v>708</v>
      </c>
      <c r="C1383">
        <v>552631</v>
      </c>
      <c r="D1383">
        <v>1</v>
      </c>
      <c r="E1383">
        <v>0</v>
      </c>
      <c r="F1383">
        <v>0</v>
      </c>
      <c r="G1383">
        <v>0</v>
      </c>
      <c r="H1383">
        <v>0</v>
      </c>
      <c r="I1383" t="s">
        <v>94</v>
      </c>
      <c r="J1383">
        <v>598089</v>
      </c>
      <c r="K1383" t="s">
        <v>1226</v>
      </c>
      <c r="L1383">
        <v>598160</v>
      </c>
      <c r="M1383" t="s">
        <v>1349</v>
      </c>
      <c r="N1383">
        <v>598003</v>
      </c>
      <c r="O1383" t="s">
        <v>201</v>
      </c>
      <c r="P1383">
        <v>598003</v>
      </c>
      <c r="Q1383" t="s">
        <v>201</v>
      </c>
      <c r="R1383" s="9">
        <v>168020.072735302</v>
      </c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15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>
        <f t="shared" si="50"/>
        <v>168020.072735302</v>
      </c>
      <c r="BM1383" s="9">
        <f t="shared" si="51"/>
        <v>168000</v>
      </c>
    </row>
    <row r="1384" spans="1:65" x14ac:dyDescent="0.3">
      <c r="A1384" t="s">
        <v>1776</v>
      </c>
      <c r="B1384" s="9">
        <v>641</v>
      </c>
      <c r="C1384">
        <v>580333</v>
      </c>
      <c r="D1384">
        <v>1</v>
      </c>
      <c r="E1384">
        <v>0</v>
      </c>
      <c r="F1384">
        <v>0</v>
      </c>
      <c r="G1384">
        <v>0</v>
      </c>
      <c r="H1384">
        <v>0</v>
      </c>
      <c r="I1384" t="s">
        <v>96</v>
      </c>
      <c r="J1384">
        <v>580511</v>
      </c>
      <c r="K1384" t="s">
        <v>97</v>
      </c>
      <c r="L1384">
        <v>580511</v>
      </c>
      <c r="M1384" t="s">
        <v>97</v>
      </c>
      <c r="N1384">
        <v>580511</v>
      </c>
      <c r="O1384" t="s">
        <v>97</v>
      </c>
      <c r="P1384">
        <v>580511</v>
      </c>
      <c r="Q1384" t="s">
        <v>97</v>
      </c>
      <c r="R1384" s="9">
        <v>152339.53512555969</v>
      </c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15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>
        <f t="shared" si="50"/>
        <v>152339.53512555969</v>
      </c>
      <c r="BM1384" s="9">
        <f t="shared" si="51"/>
        <v>152300</v>
      </c>
    </row>
    <row r="1385" spans="1:65" x14ac:dyDescent="0.3">
      <c r="A1385" t="s">
        <v>1777</v>
      </c>
      <c r="B1385" s="9">
        <v>251</v>
      </c>
      <c r="C1385">
        <v>590649</v>
      </c>
      <c r="D1385">
        <v>1</v>
      </c>
      <c r="E1385">
        <v>0</v>
      </c>
      <c r="F1385">
        <v>0</v>
      </c>
      <c r="G1385">
        <v>0</v>
      </c>
      <c r="H1385">
        <v>0</v>
      </c>
      <c r="I1385" t="s">
        <v>123</v>
      </c>
      <c r="J1385">
        <v>590266</v>
      </c>
      <c r="K1385" t="s">
        <v>163</v>
      </c>
      <c r="L1385">
        <v>590266</v>
      </c>
      <c r="M1385" t="s">
        <v>163</v>
      </c>
      <c r="N1385">
        <v>590266</v>
      </c>
      <c r="O1385" t="s">
        <v>163</v>
      </c>
      <c r="P1385">
        <v>590266</v>
      </c>
      <c r="Q1385" t="s">
        <v>163</v>
      </c>
      <c r="R1385" s="9">
        <v>71941.662785630979</v>
      </c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15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>
        <f t="shared" si="50"/>
        <v>71941.662785630979</v>
      </c>
      <c r="BM1385" s="9">
        <f t="shared" si="51"/>
        <v>71900</v>
      </c>
    </row>
    <row r="1386" spans="1:65" x14ac:dyDescent="0.3">
      <c r="A1386" t="s">
        <v>1777</v>
      </c>
      <c r="B1386" s="9">
        <v>436</v>
      </c>
      <c r="C1386">
        <v>572365</v>
      </c>
      <c r="D1386">
        <v>1</v>
      </c>
      <c r="E1386">
        <v>0</v>
      </c>
      <c r="F1386">
        <v>0</v>
      </c>
      <c r="G1386">
        <v>0</v>
      </c>
      <c r="H1386">
        <v>0</v>
      </c>
      <c r="I1386" t="s">
        <v>96</v>
      </c>
      <c r="J1386">
        <v>577995</v>
      </c>
      <c r="K1386" t="s">
        <v>814</v>
      </c>
      <c r="L1386">
        <v>578347</v>
      </c>
      <c r="M1386" t="s">
        <v>296</v>
      </c>
      <c r="N1386">
        <v>578347</v>
      </c>
      <c r="O1386" t="s">
        <v>296</v>
      </c>
      <c r="P1386">
        <v>578347</v>
      </c>
      <c r="Q1386" t="s">
        <v>296</v>
      </c>
      <c r="R1386" s="9">
        <v>104136.55638657299</v>
      </c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15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>
        <f t="shared" si="50"/>
        <v>104136.55638657299</v>
      </c>
      <c r="BM1386" s="9">
        <f t="shared" si="51"/>
        <v>104100</v>
      </c>
    </row>
    <row r="1387" spans="1:65" x14ac:dyDescent="0.3">
      <c r="A1387" t="s">
        <v>1777</v>
      </c>
      <c r="B1387" s="9">
        <v>424</v>
      </c>
      <c r="C1387">
        <v>569542</v>
      </c>
      <c r="D1387">
        <v>1</v>
      </c>
      <c r="E1387">
        <v>0</v>
      </c>
      <c r="F1387">
        <v>0</v>
      </c>
      <c r="G1387">
        <v>0</v>
      </c>
      <c r="H1387">
        <v>0</v>
      </c>
      <c r="I1387" t="s">
        <v>111</v>
      </c>
      <c r="J1387">
        <v>521531</v>
      </c>
      <c r="K1387" t="s">
        <v>1778</v>
      </c>
      <c r="L1387">
        <v>521531</v>
      </c>
      <c r="M1387" t="s">
        <v>1778</v>
      </c>
      <c r="N1387">
        <v>513750</v>
      </c>
      <c r="O1387" t="s">
        <v>290</v>
      </c>
      <c r="P1387">
        <v>513750</v>
      </c>
      <c r="Q1387" t="s">
        <v>290</v>
      </c>
      <c r="R1387" s="9">
        <v>101303.38155133319</v>
      </c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15"/>
      <c r="AR1387" s="9">
        <v>1</v>
      </c>
      <c r="AS1387" s="9">
        <f>AR1387*30500</f>
        <v>30500</v>
      </c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>
        <f t="shared" si="50"/>
        <v>131803.38155133318</v>
      </c>
      <c r="BM1387" s="9">
        <f t="shared" si="51"/>
        <v>131800</v>
      </c>
    </row>
    <row r="1388" spans="1:65" x14ac:dyDescent="0.3">
      <c r="A1388" t="s">
        <v>1779</v>
      </c>
      <c r="B1388" s="9">
        <v>342</v>
      </c>
      <c r="C1388">
        <v>547930</v>
      </c>
      <c r="D1388">
        <v>1</v>
      </c>
      <c r="E1388">
        <v>0</v>
      </c>
      <c r="F1388">
        <v>0</v>
      </c>
      <c r="G1388">
        <v>0</v>
      </c>
      <c r="H1388">
        <v>0</v>
      </c>
      <c r="I1388" t="s">
        <v>123</v>
      </c>
      <c r="J1388">
        <v>547913</v>
      </c>
      <c r="K1388" t="s">
        <v>261</v>
      </c>
      <c r="L1388">
        <v>547913</v>
      </c>
      <c r="M1388" t="s">
        <v>261</v>
      </c>
      <c r="N1388">
        <v>547492</v>
      </c>
      <c r="O1388" t="s">
        <v>125</v>
      </c>
      <c r="P1388">
        <v>547492</v>
      </c>
      <c r="Q1388" t="s">
        <v>125</v>
      </c>
      <c r="R1388" s="9">
        <v>81905.026558065496</v>
      </c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15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>
        <f t="shared" si="50"/>
        <v>81905.026558065496</v>
      </c>
      <c r="BM1388" s="9">
        <f t="shared" si="51"/>
        <v>81900</v>
      </c>
    </row>
    <row r="1389" spans="1:65" x14ac:dyDescent="0.3">
      <c r="A1389" t="s">
        <v>1780</v>
      </c>
      <c r="B1389" s="9">
        <v>528</v>
      </c>
      <c r="C1389">
        <v>584479</v>
      </c>
      <c r="D1389">
        <v>1</v>
      </c>
      <c r="E1389">
        <v>0</v>
      </c>
      <c r="F1389">
        <v>0</v>
      </c>
      <c r="G1389">
        <v>0</v>
      </c>
      <c r="H1389">
        <v>0</v>
      </c>
      <c r="I1389" t="s">
        <v>81</v>
      </c>
      <c r="J1389">
        <v>584436</v>
      </c>
      <c r="K1389" t="s">
        <v>1351</v>
      </c>
      <c r="L1389">
        <v>584649</v>
      </c>
      <c r="M1389" t="s">
        <v>217</v>
      </c>
      <c r="N1389">
        <v>584649</v>
      </c>
      <c r="O1389" t="s">
        <v>217</v>
      </c>
      <c r="P1389">
        <v>584649</v>
      </c>
      <c r="Q1389" t="s">
        <v>217</v>
      </c>
      <c r="R1389" s="9">
        <v>125813.49308324661</v>
      </c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15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>
        <f t="shared" si="50"/>
        <v>125813.49308324661</v>
      </c>
      <c r="BM1389" s="9">
        <f t="shared" si="51"/>
        <v>125800</v>
      </c>
    </row>
    <row r="1390" spans="1:65" x14ac:dyDescent="0.3">
      <c r="A1390" t="s">
        <v>1781</v>
      </c>
      <c r="B1390" s="9">
        <v>77</v>
      </c>
      <c r="C1390">
        <v>590657</v>
      </c>
      <c r="D1390">
        <v>1</v>
      </c>
      <c r="E1390">
        <v>0</v>
      </c>
      <c r="F1390">
        <v>0</v>
      </c>
      <c r="G1390">
        <v>0</v>
      </c>
      <c r="H1390">
        <v>0</v>
      </c>
      <c r="I1390" t="s">
        <v>123</v>
      </c>
      <c r="J1390">
        <v>590266</v>
      </c>
      <c r="K1390" t="s">
        <v>163</v>
      </c>
      <c r="L1390">
        <v>590266</v>
      </c>
      <c r="M1390" t="s">
        <v>163</v>
      </c>
      <c r="N1390">
        <v>590266</v>
      </c>
      <c r="O1390" t="s">
        <v>163</v>
      </c>
      <c r="P1390">
        <v>590266</v>
      </c>
      <c r="Q1390" t="s">
        <v>163</v>
      </c>
      <c r="R1390" s="9">
        <v>71941.662785630979</v>
      </c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15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>
        <f t="shared" si="50"/>
        <v>71941.662785630979</v>
      </c>
      <c r="BM1390" s="9">
        <f t="shared" si="51"/>
        <v>71900</v>
      </c>
    </row>
    <row r="1391" spans="1:65" x14ac:dyDescent="0.3">
      <c r="A1391" t="s">
        <v>1782</v>
      </c>
      <c r="B1391" s="9">
        <v>354</v>
      </c>
      <c r="C1391">
        <v>550205</v>
      </c>
      <c r="D1391">
        <v>1</v>
      </c>
      <c r="E1391">
        <v>0</v>
      </c>
      <c r="F1391">
        <v>0</v>
      </c>
      <c r="G1391">
        <v>0</v>
      </c>
      <c r="H1391">
        <v>0</v>
      </c>
      <c r="I1391" t="s">
        <v>83</v>
      </c>
      <c r="J1391">
        <v>550647</v>
      </c>
      <c r="K1391" t="s">
        <v>498</v>
      </c>
      <c r="L1391">
        <v>550647</v>
      </c>
      <c r="M1391" t="s">
        <v>498</v>
      </c>
      <c r="N1391">
        <v>550647</v>
      </c>
      <c r="O1391" t="s">
        <v>498</v>
      </c>
      <c r="P1391">
        <v>550647</v>
      </c>
      <c r="Q1391" t="s">
        <v>498</v>
      </c>
      <c r="R1391" s="9">
        <v>84748.145369489866</v>
      </c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15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>
        <f t="shared" si="50"/>
        <v>84748.145369489866</v>
      </c>
      <c r="BM1391" s="9">
        <f t="shared" si="51"/>
        <v>84700</v>
      </c>
    </row>
    <row r="1392" spans="1:65" x14ac:dyDescent="0.3">
      <c r="A1392" t="s">
        <v>1783</v>
      </c>
      <c r="B1392" s="9">
        <v>337</v>
      </c>
      <c r="C1392">
        <v>551805</v>
      </c>
      <c r="D1392">
        <v>1</v>
      </c>
      <c r="E1392">
        <v>0</v>
      </c>
      <c r="F1392">
        <v>0</v>
      </c>
      <c r="G1392">
        <v>0</v>
      </c>
      <c r="H1392">
        <v>0</v>
      </c>
      <c r="I1392" t="s">
        <v>94</v>
      </c>
      <c r="J1392">
        <v>597350</v>
      </c>
      <c r="K1392" t="s">
        <v>1700</v>
      </c>
      <c r="L1392">
        <v>597350</v>
      </c>
      <c r="M1392" t="s">
        <v>1700</v>
      </c>
      <c r="N1392">
        <v>597350</v>
      </c>
      <c r="O1392" t="s">
        <v>1700</v>
      </c>
      <c r="P1392">
        <v>597180</v>
      </c>
      <c r="Q1392" t="s">
        <v>116</v>
      </c>
      <c r="R1392" s="9">
        <v>80719.936293316801</v>
      </c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15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>
        <f t="shared" si="50"/>
        <v>80719.936293316801</v>
      </c>
      <c r="BM1392" s="9">
        <f t="shared" si="51"/>
        <v>80700</v>
      </c>
    </row>
    <row r="1393" spans="1:65" x14ac:dyDescent="0.3">
      <c r="A1393" t="s">
        <v>1784</v>
      </c>
      <c r="B1393" s="9">
        <v>67</v>
      </c>
      <c r="C1393">
        <v>590665</v>
      </c>
      <c r="D1393">
        <v>1</v>
      </c>
      <c r="E1393">
        <v>0</v>
      </c>
      <c r="F1393">
        <v>0</v>
      </c>
      <c r="G1393">
        <v>0</v>
      </c>
      <c r="H1393">
        <v>0</v>
      </c>
      <c r="I1393" t="s">
        <v>123</v>
      </c>
      <c r="J1393">
        <v>591181</v>
      </c>
      <c r="K1393" t="s">
        <v>137</v>
      </c>
      <c r="L1393">
        <v>591181</v>
      </c>
      <c r="M1393" t="s">
        <v>137</v>
      </c>
      <c r="N1393">
        <v>591181</v>
      </c>
      <c r="O1393" t="s">
        <v>137</v>
      </c>
      <c r="P1393">
        <v>591181</v>
      </c>
      <c r="Q1393" t="s">
        <v>137</v>
      </c>
      <c r="R1393" s="9">
        <v>71941.662785630979</v>
      </c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15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>
        <f t="shared" si="50"/>
        <v>71941.662785630979</v>
      </c>
      <c r="BM1393" s="9">
        <f t="shared" si="51"/>
        <v>71900</v>
      </c>
    </row>
    <row r="1394" spans="1:65" x14ac:dyDescent="0.3">
      <c r="A1394" t="s">
        <v>1785</v>
      </c>
      <c r="B1394" s="9">
        <v>67</v>
      </c>
      <c r="C1394">
        <v>536369</v>
      </c>
      <c r="D1394">
        <v>1</v>
      </c>
      <c r="E1394">
        <v>0</v>
      </c>
      <c r="F1394">
        <v>0</v>
      </c>
      <c r="G1394">
        <v>0</v>
      </c>
      <c r="H1394">
        <v>0</v>
      </c>
      <c r="I1394" t="s">
        <v>83</v>
      </c>
      <c r="J1394">
        <v>550817</v>
      </c>
      <c r="K1394" t="s">
        <v>274</v>
      </c>
      <c r="L1394">
        <v>550850</v>
      </c>
      <c r="M1394" t="s">
        <v>275</v>
      </c>
      <c r="N1394">
        <v>550850</v>
      </c>
      <c r="O1394" t="s">
        <v>275</v>
      </c>
      <c r="P1394">
        <v>550850</v>
      </c>
      <c r="Q1394" t="s">
        <v>275</v>
      </c>
      <c r="R1394" s="9">
        <v>71941.662785630979</v>
      </c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15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>
        <f t="shared" si="50"/>
        <v>71941.662785630979</v>
      </c>
      <c r="BM1394" s="9">
        <f t="shared" si="51"/>
        <v>71900</v>
      </c>
    </row>
    <row r="1395" spans="1:65" x14ac:dyDescent="0.3">
      <c r="A1395" s="2" t="s">
        <v>1786</v>
      </c>
      <c r="B1395" s="9">
        <v>5496</v>
      </c>
      <c r="C1395">
        <v>539236</v>
      </c>
      <c r="D1395">
        <v>1</v>
      </c>
      <c r="E1395">
        <v>1</v>
      </c>
      <c r="F1395">
        <v>0</v>
      </c>
      <c r="G1395">
        <v>0</v>
      </c>
      <c r="H1395">
        <v>0</v>
      </c>
      <c r="I1395" t="s">
        <v>86</v>
      </c>
      <c r="J1395">
        <v>539236</v>
      </c>
      <c r="K1395" t="s">
        <v>1786</v>
      </c>
      <c r="L1395">
        <v>539813</v>
      </c>
      <c r="M1395" t="s">
        <v>1103</v>
      </c>
      <c r="N1395">
        <v>539627</v>
      </c>
      <c r="O1395" t="s">
        <v>1104</v>
      </c>
      <c r="P1395">
        <v>539139</v>
      </c>
      <c r="Q1395" t="s">
        <v>537</v>
      </c>
      <c r="R1395" s="9">
        <v>1238510.1829005631</v>
      </c>
      <c r="S1395" s="9">
        <f>SUMIFS($B:$B,$J:$J,$C1395)</f>
        <v>7994</v>
      </c>
      <c r="T1395" s="9">
        <v>433181.34382870857</v>
      </c>
      <c r="U1395" s="9">
        <v>1</v>
      </c>
      <c r="V1395" s="9">
        <f>U1395*768</f>
        <v>768</v>
      </c>
      <c r="W1395" s="9">
        <v>50</v>
      </c>
      <c r="X1395" s="9">
        <f>W1395*3072</f>
        <v>153600</v>
      </c>
      <c r="Y1395" s="9">
        <v>20</v>
      </c>
      <c r="Z1395" s="9">
        <f>Y1395*1024</f>
        <v>20480</v>
      </c>
      <c r="AA1395" s="9">
        <v>17</v>
      </c>
      <c r="AB1395" s="9">
        <f>AA1395*256</f>
        <v>4352</v>
      </c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15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>
        <f t="shared" si="50"/>
        <v>1850891.5267292717</v>
      </c>
      <c r="BM1395" s="9">
        <f t="shared" si="51"/>
        <v>1850900</v>
      </c>
    </row>
    <row r="1396" spans="1:65" x14ac:dyDescent="0.3">
      <c r="A1396" t="s">
        <v>1787</v>
      </c>
      <c r="B1396" s="9">
        <v>162</v>
      </c>
      <c r="C1396">
        <v>561525</v>
      </c>
      <c r="D1396">
        <v>1</v>
      </c>
      <c r="E1396">
        <v>0</v>
      </c>
      <c r="F1396">
        <v>0</v>
      </c>
      <c r="G1396">
        <v>0</v>
      </c>
      <c r="H1396">
        <v>0</v>
      </c>
      <c r="I1396" t="s">
        <v>83</v>
      </c>
      <c r="J1396">
        <v>549592</v>
      </c>
      <c r="K1396" t="s">
        <v>1788</v>
      </c>
      <c r="L1396">
        <v>549592</v>
      </c>
      <c r="M1396" t="s">
        <v>1788</v>
      </c>
      <c r="N1396">
        <v>549592</v>
      </c>
      <c r="O1396" t="s">
        <v>1788</v>
      </c>
      <c r="P1396">
        <v>549240</v>
      </c>
      <c r="Q1396" t="s">
        <v>102</v>
      </c>
      <c r="R1396" s="9">
        <v>71941.662785630979</v>
      </c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15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>
        <f t="shared" si="50"/>
        <v>71941.662785630979</v>
      </c>
      <c r="BM1396" s="9">
        <f t="shared" si="51"/>
        <v>71900</v>
      </c>
    </row>
    <row r="1397" spans="1:65" x14ac:dyDescent="0.3">
      <c r="A1397" t="s">
        <v>1789</v>
      </c>
      <c r="B1397" s="9">
        <v>2088</v>
      </c>
      <c r="C1397">
        <v>538221</v>
      </c>
      <c r="D1397">
        <v>1</v>
      </c>
      <c r="E1397">
        <v>0</v>
      </c>
      <c r="F1397">
        <v>0</v>
      </c>
      <c r="G1397">
        <v>0</v>
      </c>
      <c r="H1397">
        <v>0</v>
      </c>
      <c r="I1397" t="s">
        <v>86</v>
      </c>
      <c r="J1397">
        <v>538957</v>
      </c>
      <c r="K1397" t="s">
        <v>1242</v>
      </c>
      <c r="L1397">
        <v>538957</v>
      </c>
      <c r="M1397" t="s">
        <v>1242</v>
      </c>
      <c r="N1397">
        <v>538957</v>
      </c>
      <c r="O1397" t="s">
        <v>1242</v>
      </c>
      <c r="P1397">
        <v>538094</v>
      </c>
      <c r="Q1397" t="s">
        <v>207</v>
      </c>
      <c r="R1397" s="9">
        <v>485168.26145045151</v>
      </c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15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>
        <f t="shared" si="50"/>
        <v>485168.26145045151</v>
      </c>
      <c r="BM1397" s="9">
        <f t="shared" si="51"/>
        <v>485200</v>
      </c>
    </row>
    <row r="1398" spans="1:65" x14ac:dyDescent="0.3">
      <c r="A1398" t="s">
        <v>1790</v>
      </c>
      <c r="B1398" s="9">
        <v>68</v>
      </c>
      <c r="C1398">
        <v>542091</v>
      </c>
      <c r="D1398">
        <v>1</v>
      </c>
      <c r="E1398">
        <v>0</v>
      </c>
      <c r="F1398">
        <v>0</v>
      </c>
      <c r="G1398">
        <v>0</v>
      </c>
      <c r="H1398">
        <v>0</v>
      </c>
      <c r="I1398" t="s">
        <v>151</v>
      </c>
      <c r="J1398">
        <v>556432</v>
      </c>
      <c r="K1398" t="s">
        <v>1791</v>
      </c>
      <c r="L1398">
        <v>557153</v>
      </c>
      <c r="M1398" t="s">
        <v>808</v>
      </c>
      <c r="N1398">
        <v>556432</v>
      </c>
      <c r="O1398" t="s">
        <v>1791</v>
      </c>
      <c r="P1398">
        <v>557153</v>
      </c>
      <c r="Q1398" t="s">
        <v>808</v>
      </c>
      <c r="R1398" s="9">
        <v>71941.662785630979</v>
      </c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15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>
        <f t="shared" si="50"/>
        <v>71941.662785630979</v>
      </c>
      <c r="BM1398" s="9">
        <f t="shared" si="51"/>
        <v>71900</v>
      </c>
    </row>
    <row r="1399" spans="1:65" x14ac:dyDescent="0.3">
      <c r="A1399" t="s">
        <v>1792</v>
      </c>
      <c r="B1399" s="9">
        <v>425</v>
      </c>
      <c r="C1399">
        <v>557722</v>
      </c>
      <c r="D1399">
        <v>1</v>
      </c>
      <c r="E1399">
        <v>0</v>
      </c>
      <c r="F1399">
        <v>0</v>
      </c>
      <c r="G1399">
        <v>0</v>
      </c>
      <c r="H1399">
        <v>0</v>
      </c>
      <c r="I1399" t="s">
        <v>151</v>
      </c>
      <c r="J1399">
        <v>558249</v>
      </c>
      <c r="K1399" t="s">
        <v>550</v>
      </c>
      <c r="L1399">
        <v>558249</v>
      </c>
      <c r="M1399" t="s">
        <v>550</v>
      </c>
      <c r="N1399">
        <v>558249</v>
      </c>
      <c r="O1399" t="s">
        <v>550</v>
      </c>
      <c r="P1399">
        <v>558249</v>
      </c>
      <c r="Q1399" t="s">
        <v>550</v>
      </c>
      <c r="R1399" s="9">
        <v>101539.5321889257</v>
      </c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15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>
        <f t="shared" si="50"/>
        <v>101539.5321889257</v>
      </c>
      <c r="BM1399" s="9">
        <f t="shared" si="51"/>
        <v>101500</v>
      </c>
    </row>
    <row r="1400" spans="1:65" x14ac:dyDescent="0.3">
      <c r="A1400" s="5" t="s">
        <v>454</v>
      </c>
      <c r="B1400" s="9">
        <v>5046</v>
      </c>
      <c r="C1400">
        <v>553671</v>
      </c>
      <c r="D1400">
        <v>1</v>
      </c>
      <c r="E1400">
        <v>1</v>
      </c>
      <c r="F1400">
        <v>1</v>
      </c>
      <c r="G1400">
        <v>1</v>
      </c>
      <c r="H1400">
        <v>1</v>
      </c>
      <c r="I1400" t="s">
        <v>151</v>
      </c>
      <c r="J1400">
        <v>553671</v>
      </c>
      <c r="K1400" t="s">
        <v>454</v>
      </c>
      <c r="L1400">
        <v>553671</v>
      </c>
      <c r="M1400" t="s">
        <v>454</v>
      </c>
      <c r="N1400">
        <v>553671</v>
      </c>
      <c r="O1400" t="s">
        <v>454</v>
      </c>
      <c r="P1400">
        <v>553671</v>
      </c>
      <c r="Q1400" t="s">
        <v>454</v>
      </c>
      <c r="R1400" s="9">
        <v>241541.28225084659</v>
      </c>
      <c r="S1400" s="9">
        <f>SUMIFS($B:$B,$J:$J,$C1400)</f>
        <v>10366</v>
      </c>
      <c r="T1400" s="9">
        <v>241179.18965672431</v>
      </c>
      <c r="U1400" s="9">
        <v>1</v>
      </c>
      <c r="V1400" s="9">
        <f>U1400*768</f>
        <v>768</v>
      </c>
      <c r="W1400" s="9">
        <v>58</v>
      </c>
      <c r="X1400" s="9">
        <f>W1400*3072</f>
        <v>178176</v>
      </c>
      <c r="Y1400" s="9">
        <v>32</v>
      </c>
      <c r="Z1400" s="9">
        <f>Y1400*1024</f>
        <v>32768</v>
      </c>
      <c r="AA1400" s="9">
        <v>20</v>
      </c>
      <c r="AB1400" s="9">
        <f>AA1400*256</f>
        <v>5120</v>
      </c>
      <c r="AC1400" s="9">
        <f>SUMIFS($B:$B,$L:$L,$C1400)</f>
        <v>9603</v>
      </c>
      <c r="AD1400" s="9">
        <v>633539.32179865392</v>
      </c>
      <c r="AE1400" s="9">
        <f>SUMIFS($B:$B,$P:$P,$C1400)</f>
        <v>15104</v>
      </c>
      <c r="AF1400" s="9">
        <v>948600.1997152844</v>
      </c>
      <c r="AG1400" s="9">
        <f>SUMIFS($B:$B,$N:$N,$C1400)</f>
        <v>9603</v>
      </c>
      <c r="AH1400" s="9">
        <v>1723438.077679897</v>
      </c>
      <c r="AI1400" s="9">
        <f>SUMIFS($B:$B,$P:$P,$C1400)</f>
        <v>15104</v>
      </c>
      <c r="AJ1400" s="9">
        <v>10734379.26497552</v>
      </c>
      <c r="AK1400" s="9"/>
      <c r="AL1400" s="9">
        <v>2024</v>
      </c>
      <c r="AM1400" s="9">
        <f>AL1400*141</f>
        <v>285384</v>
      </c>
      <c r="AN1400" s="9"/>
      <c r="AO1400" s="9"/>
      <c r="AP1400" s="9"/>
      <c r="AQ1400" s="15"/>
      <c r="AR1400" s="9">
        <v>7</v>
      </c>
      <c r="AS1400" s="9">
        <f>AR1400*30500</f>
        <v>213500</v>
      </c>
      <c r="AT1400" s="9">
        <v>105</v>
      </c>
      <c r="AU1400" s="9">
        <f>AT1400*2742</f>
        <v>287910</v>
      </c>
      <c r="AV1400" s="9">
        <v>0</v>
      </c>
      <c r="AW1400" s="9">
        <f>AV1400*914</f>
        <v>0</v>
      </c>
      <c r="AX1400" s="9">
        <v>551</v>
      </c>
      <c r="AY1400" s="9">
        <f>AX1400*141</f>
        <v>77691</v>
      </c>
      <c r="AZ1400" s="9">
        <v>534</v>
      </c>
      <c r="BA1400" s="9">
        <f>AZ1400*343</f>
        <v>183162</v>
      </c>
      <c r="BB1400" s="9">
        <v>164</v>
      </c>
      <c r="BC1400" s="9">
        <f>BB1400*109</f>
        <v>17876</v>
      </c>
      <c r="BD1400" s="9">
        <v>54</v>
      </c>
      <c r="BE1400" s="9">
        <f>BD1400*82</f>
        <v>4428</v>
      </c>
      <c r="BF1400" s="9">
        <v>223</v>
      </c>
      <c r="BG1400" s="9">
        <f>BF1400*328</f>
        <v>73144</v>
      </c>
      <c r="BH1400" s="9">
        <v>58</v>
      </c>
      <c r="BI1400" s="9">
        <f>BH1400*410</f>
        <v>23780</v>
      </c>
      <c r="BJ1400" s="9">
        <v>9</v>
      </c>
      <c r="BK1400" s="9">
        <f>BJ1400*219</f>
        <v>1971</v>
      </c>
      <c r="BL1400" s="9">
        <f t="shared" si="50"/>
        <v>15908355.336076926</v>
      </c>
      <c r="BM1400" s="9">
        <f t="shared" si="51"/>
        <v>15908400</v>
      </c>
    </row>
    <row r="1401" spans="1:65" x14ac:dyDescent="0.3">
      <c r="A1401" t="s">
        <v>1793</v>
      </c>
      <c r="B1401" s="9">
        <v>165</v>
      </c>
      <c r="C1401">
        <v>531481</v>
      </c>
      <c r="D1401">
        <v>1</v>
      </c>
      <c r="E1401">
        <v>0</v>
      </c>
      <c r="F1401">
        <v>0</v>
      </c>
      <c r="G1401">
        <v>0</v>
      </c>
      <c r="H1401">
        <v>0</v>
      </c>
      <c r="I1401" t="s">
        <v>86</v>
      </c>
      <c r="J1401">
        <v>534005</v>
      </c>
      <c r="K1401" t="s">
        <v>88</v>
      </c>
      <c r="L1401">
        <v>534005</v>
      </c>
      <c r="M1401" t="s">
        <v>88</v>
      </c>
      <c r="N1401">
        <v>534005</v>
      </c>
      <c r="O1401" t="s">
        <v>88</v>
      </c>
      <c r="P1401">
        <v>534005</v>
      </c>
      <c r="Q1401" t="s">
        <v>88</v>
      </c>
      <c r="R1401" s="9">
        <v>71941.662785630979</v>
      </c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15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>
        <f t="shared" si="50"/>
        <v>71941.662785630979</v>
      </c>
      <c r="BM1401" s="9">
        <f t="shared" si="51"/>
        <v>71900</v>
      </c>
    </row>
    <row r="1402" spans="1:65" x14ac:dyDescent="0.3">
      <c r="A1402" t="s">
        <v>1794</v>
      </c>
      <c r="B1402" s="9">
        <v>459</v>
      </c>
      <c r="C1402">
        <v>551651</v>
      </c>
      <c r="D1402">
        <v>1</v>
      </c>
      <c r="E1402">
        <v>0</v>
      </c>
      <c r="F1402">
        <v>0</v>
      </c>
      <c r="G1402">
        <v>0</v>
      </c>
      <c r="H1402">
        <v>0</v>
      </c>
      <c r="I1402" t="s">
        <v>77</v>
      </c>
      <c r="J1402">
        <v>554961</v>
      </c>
      <c r="K1402" t="s">
        <v>117</v>
      </c>
      <c r="L1402">
        <v>554961</v>
      </c>
      <c r="M1402" t="s">
        <v>117</v>
      </c>
      <c r="N1402">
        <v>554961</v>
      </c>
      <c r="O1402" t="s">
        <v>117</v>
      </c>
      <c r="P1402">
        <v>554961</v>
      </c>
      <c r="Q1402" t="s">
        <v>117</v>
      </c>
      <c r="R1402" s="9">
        <v>109563.0017490645</v>
      </c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15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>
        <f t="shared" si="50"/>
        <v>109563.0017490645</v>
      </c>
      <c r="BM1402" s="9">
        <f t="shared" si="51"/>
        <v>109600</v>
      </c>
    </row>
    <row r="1403" spans="1:65" x14ac:dyDescent="0.3">
      <c r="A1403" t="s">
        <v>1795</v>
      </c>
      <c r="B1403" s="9">
        <v>167</v>
      </c>
      <c r="C1403">
        <v>534854</v>
      </c>
      <c r="D1403">
        <v>1</v>
      </c>
      <c r="E1403">
        <v>0</v>
      </c>
      <c r="F1403">
        <v>0</v>
      </c>
      <c r="G1403">
        <v>0</v>
      </c>
      <c r="H1403">
        <v>0</v>
      </c>
      <c r="I1403" t="s">
        <v>86</v>
      </c>
      <c r="J1403">
        <v>537764</v>
      </c>
      <c r="K1403" t="s">
        <v>1796</v>
      </c>
      <c r="L1403">
        <v>537764</v>
      </c>
      <c r="M1403" t="s">
        <v>1796</v>
      </c>
      <c r="N1403">
        <v>537764</v>
      </c>
      <c r="O1403" t="s">
        <v>1796</v>
      </c>
      <c r="P1403">
        <v>537004</v>
      </c>
      <c r="Q1403" t="s">
        <v>466</v>
      </c>
      <c r="R1403" s="9">
        <v>71941.662785630979</v>
      </c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15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>
        <f t="shared" si="50"/>
        <v>71941.662785630979</v>
      </c>
      <c r="BM1403" s="9">
        <f t="shared" si="51"/>
        <v>71900</v>
      </c>
    </row>
    <row r="1404" spans="1:65" x14ac:dyDescent="0.3">
      <c r="A1404" t="s">
        <v>1797</v>
      </c>
      <c r="B1404" s="9">
        <v>799</v>
      </c>
      <c r="C1404">
        <v>537152</v>
      </c>
      <c r="D1404">
        <v>1</v>
      </c>
      <c r="E1404">
        <v>0</v>
      </c>
      <c r="F1404">
        <v>0</v>
      </c>
      <c r="G1404">
        <v>0</v>
      </c>
      <c r="H1404">
        <v>0</v>
      </c>
      <c r="I1404" t="s">
        <v>86</v>
      </c>
      <c r="J1404">
        <v>537004</v>
      </c>
      <c r="K1404" t="s">
        <v>466</v>
      </c>
      <c r="L1404">
        <v>537004</v>
      </c>
      <c r="M1404" t="s">
        <v>466</v>
      </c>
      <c r="N1404">
        <v>537004</v>
      </c>
      <c r="O1404" t="s">
        <v>466</v>
      </c>
      <c r="P1404">
        <v>537004</v>
      </c>
      <c r="Q1404" t="s">
        <v>466</v>
      </c>
      <c r="R1404" s="9">
        <v>189265.1188102843</v>
      </c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15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>
        <f t="shared" si="50"/>
        <v>189265.1188102843</v>
      </c>
      <c r="BM1404" s="9">
        <f t="shared" si="51"/>
        <v>189300</v>
      </c>
    </row>
    <row r="1405" spans="1:65" x14ac:dyDescent="0.3">
      <c r="A1405" t="s">
        <v>1798</v>
      </c>
      <c r="B1405" s="9">
        <v>147</v>
      </c>
      <c r="C1405">
        <v>547531</v>
      </c>
      <c r="D1405">
        <v>1</v>
      </c>
      <c r="E1405">
        <v>0</v>
      </c>
      <c r="F1405">
        <v>0</v>
      </c>
      <c r="G1405">
        <v>0</v>
      </c>
      <c r="H1405">
        <v>0</v>
      </c>
      <c r="I1405" t="s">
        <v>90</v>
      </c>
      <c r="J1405">
        <v>574121</v>
      </c>
      <c r="K1405" t="s">
        <v>1277</v>
      </c>
      <c r="L1405">
        <v>574121</v>
      </c>
      <c r="M1405" t="s">
        <v>1277</v>
      </c>
      <c r="N1405">
        <v>574121</v>
      </c>
      <c r="O1405" t="s">
        <v>1277</v>
      </c>
      <c r="P1405">
        <v>574121</v>
      </c>
      <c r="Q1405" t="s">
        <v>1277</v>
      </c>
      <c r="R1405" s="9">
        <v>71941.662785630979</v>
      </c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15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>
        <f t="shared" si="50"/>
        <v>71941.662785630979</v>
      </c>
      <c r="BM1405" s="9">
        <f t="shared" si="51"/>
        <v>71900</v>
      </c>
    </row>
    <row r="1406" spans="1:65" x14ac:dyDescent="0.3">
      <c r="A1406" s="2" t="s">
        <v>609</v>
      </c>
      <c r="B1406" s="9">
        <v>627</v>
      </c>
      <c r="C1406">
        <v>547948</v>
      </c>
      <c r="D1406">
        <v>1</v>
      </c>
      <c r="E1406">
        <v>1</v>
      </c>
      <c r="F1406">
        <v>0</v>
      </c>
      <c r="G1406">
        <v>0</v>
      </c>
      <c r="H1406">
        <v>0</v>
      </c>
      <c r="I1406" t="s">
        <v>123</v>
      </c>
      <c r="J1406">
        <v>547948</v>
      </c>
      <c r="K1406" t="s">
        <v>609</v>
      </c>
      <c r="L1406">
        <v>547492</v>
      </c>
      <c r="M1406" t="s">
        <v>125</v>
      </c>
      <c r="N1406">
        <v>547492</v>
      </c>
      <c r="O1406" t="s">
        <v>125</v>
      </c>
      <c r="P1406">
        <v>547492</v>
      </c>
      <c r="Q1406" t="s">
        <v>125</v>
      </c>
      <c r="R1406" s="9">
        <v>149058.6841979262</v>
      </c>
      <c r="S1406" s="9">
        <f>SUMIFS($B:$B,$J:$J,$C1406)</f>
        <v>779</v>
      </c>
      <c r="T1406" s="9">
        <v>42465.34303836184</v>
      </c>
      <c r="U1406" s="9">
        <v>0</v>
      </c>
      <c r="V1406" s="9">
        <f>U1406*768</f>
        <v>0</v>
      </c>
      <c r="W1406" s="9">
        <v>2</v>
      </c>
      <c r="X1406" s="9">
        <f>W1406*3072</f>
        <v>6144</v>
      </c>
      <c r="Y1406" s="9">
        <v>5</v>
      </c>
      <c r="Z1406" s="9">
        <f>Y1406*1024</f>
        <v>5120</v>
      </c>
      <c r="AA1406" s="9">
        <v>1</v>
      </c>
      <c r="AB1406" s="9">
        <f>AA1406*256</f>
        <v>256</v>
      </c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15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>
        <f t="shared" si="50"/>
        <v>203044.02723628804</v>
      </c>
      <c r="BM1406" s="9">
        <f t="shared" si="51"/>
        <v>203000</v>
      </c>
    </row>
    <row r="1407" spans="1:65" x14ac:dyDescent="0.3">
      <c r="A1407" t="s">
        <v>1799</v>
      </c>
      <c r="B1407" s="9">
        <v>424</v>
      </c>
      <c r="C1407">
        <v>541729</v>
      </c>
      <c r="D1407">
        <v>1</v>
      </c>
      <c r="E1407">
        <v>0</v>
      </c>
      <c r="F1407">
        <v>0</v>
      </c>
      <c r="G1407">
        <v>0</v>
      </c>
      <c r="H1407">
        <v>0</v>
      </c>
      <c r="I1407" t="s">
        <v>86</v>
      </c>
      <c r="J1407">
        <v>541893</v>
      </c>
      <c r="K1407" t="s">
        <v>1800</v>
      </c>
      <c r="L1407">
        <v>541656</v>
      </c>
      <c r="M1407" t="s">
        <v>227</v>
      </c>
      <c r="N1407">
        <v>541656</v>
      </c>
      <c r="O1407" t="s">
        <v>227</v>
      </c>
      <c r="P1407">
        <v>541656</v>
      </c>
      <c r="Q1407" t="s">
        <v>227</v>
      </c>
      <c r="R1407" s="9">
        <v>101303.38155133319</v>
      </c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15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>
        <f t="shared" si="50"/>
        <v>101303.38155133319</v>
      </c>
      <c r="BM1407" s="9">
        <f t="shared" si="51"/>
        <v>101300</v>
      </c>
    </row>
    <row r="1408" spans="1:65" x14ac:dyDescent="0.3">
      <c r="A1408" t="s">
        <v>1801</v>
      </c>
      <c r="B1408" s="9">
        <v>262</v>
      </c>
      <c r="C1408">
        <v>532321</v>
      </c>
      <c r="D1408">
        <v>1</v>
      </c>
      <c r="E1408">
        <v>0</v>
      </c>
      <c r="F1408">
        <v>0</v>
      </c>
      <c r="G1408">
        <v>0</v>
      </c>
      <c r="H1408">
        <v>0</v>
      </c>
      <c r="I1408" t="s">
        <v>86</v>
      </c>
      <c r="J1408">
        <v>532819</v>
      </c>
      <c r="K1408" t="s">
        <v>327</v>
      </c>
      <c r="L1408">
        <v>532819</v>
      </c>
      <c r="M1408" t="s">
        <v>327</v>
      </c>
      <c r="N1408">
        <v>532819</v>
      </c>
      <c r="O1408" t="s">
        <v>327</v>
      </c>
      <c r="P1408">
        <v>532819</v>
      </c>
      <c r="Q1408" t="s">
        <v>327</v>
      </c>
      <c r="R1408" s="9">
        <v>71941.662785630979</v>
      </c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15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>
        <f t="shared" si="50"/>
        <v>71941.662785630979</v>
      </c>
      <c r="BM1408" s="9">
        <f t="shared" si="51"/>
        <v>71900</v>
      </c>
    </row>
    <row r="1409" spans="1:65" x14ac:dyDescent="0.3">
      <c r="A1409" t="s">
        <v>1802</v>
      </c>
      <c r="B1409" s="9">
        <v>136</v>
      </c>
      <c r="C1409">
        <v>535150</v>
      </c>
      <c r="D1409">
        <v>1</v>
      </c>
      <c r="E1409">
        <v>0</v>
      </c>
      <c r="F1409">
        <v>0</v>
      </c>
      <c r="G1409">
        <v>0</v>
      </c>
      <c r="H1409">
        <v>0</v>
      </c>
      <c r="I1409" t="s">
        <v>86</v>
      </c>
      <c r="J1409">
        <v>532819</v>
      </c>
      <c r="K1409" t="s">
        <v>327</v>
      </c>
      <c r="L1409">
        <v>532819</v>
      </c>
      <c r="M1409" t="s">
        <v>327</v>
      </c>
      <c r="N1409">
        <v>532819</v>
      </c>
      <c r="O1409" t="s">
        <v>327</v>
      </c>
      <c r="P1409">
        <v>532819</v>
      </c>
      <c r="Q1409" t="s">
        <v>327</v>
      </c>
      <c r="R1409" s="9">
        <v>71941.662785630979</v>
      </c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15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>
        <f t="shared" si="50"/>
        <v>71941.662785630979</v>
      </c>
      <c r="BM1409" s="9">
        <f t="shared" si="51"/>
        <v>71900</v>
      </c>
    </row>
    <row r="1410" spans="1:65" x14ac:dyDescent="0.3">
      <c r="A1410" s="5" t="s">
        <v>203</v>
      </c>
      <c r="B1410" s="9">
        <v>8476</v>
      </c>
      <c r="C1410">
        <v>572926</v>
      </c>
      <c r="D1410">
        <v>1</v>
      </c>
      <c r="E1410">
        <v>1</v>
      </c>
      <c r="F1410">
        <v>1</v>
      </c>
      <c r="G1410">
        <v>1</v>
      </c>
      <c r="H1410">
        <v>1</v>
      </c>
      <c r="I1410" t="s">
        <v>90</v>
      </c>
      <c r="J1410">
        <v>572926</v>
      </c>
      <c r="K1410" t="s">
        <v>203</v>
      </c>
      <c r="L1410">
        <v>572926</v>
      </c>
      <c r="M1410" t="s">
        <v>203</v>
      </c>
      <c r="N1410">
        <v>572926</v>
      </c>
      <c r="O1410" t="s">
        <v>203</v>
      </c>
      <c r="P1410">
        <v>572926</v>
      </c>
      <c r="Q1410" t="s">
        <v>203</v>
      </c>
      <c r="R1410" s="9">
        <v>397388.84467292589</v>
      </c>
      <c r="S1410" s="9">
        <f>SUMIFS($B:$B,$J:$J,$C1410)</f>
        <v>12445</v>
      </c>
      <c r="T1410" s="9">
        <v>276742.77466775122</v>
      </c>
      <c r="U1410" s="9">
        <v>0</v>
      </c>
      <c r="V1410" s="9">
        <f>U1410*768</f>
        <v>0</v>
      </c>
      <c r="W1410" s="9">
        <v>67</v>
      </c>
      <c r="X1410" s="9">
        <f>W1410*3072</f>
        <v>205824</v>
      </c>
      <c r="Y1410" s="9">
        <v>153</v>
      </c>
      <c r="Z1410" s="9">
        <f>Y1410*1024</f>
        <v>156672</v>
      </c>
      <c r="AA1410" s="9">
        <v>55</v>
      </c>
      <c r="AB1410" s="9">
        <f>AA1410*256</f>
        <v>14080</v>
      </c>
      <c r="AC1410" s="9">
        <f>SUMIFS($B:$B,$L:$L,$C1410)</f>
        <v>16555</v>
      </c>
      <c r="AD1410" s="9">
        <v>1081976.023826194</v>
      </c>
      <c r="AE1410" s="9">
        <f>SUMIFS($B:$B,$P:$P,$C1410)</f>
        <v>18512</v>
      </c>
      <c r="AF1410" s="9">
        <v>1137415.8981779651</v>
      </c>
      <c r="AG1410" s="9">
        <f>SUMIFS($B:$B,$N:$N,$C1410)</f>
        <v>18512</v>
      </c>
      <c r="AH1410" s="9">
        <v>3262572.3702451992</v>
      </c>
      <c r="AI1410" s="9">
        <f>SUMIFS($B:$B,$P:$P,$C1410)</f>
        <v>18512</v>
      </c>
      <c r="AJ1410" s="9">
        <v>12118514.66647636</v>
      </c>
      <c r="AK1410" s="9"/>
      <c r="AL1410" s="9">
        <v>2408</v>
      </c>
      <c r="AM1410" s="9">
        <f>AL1410*141</f>
        <v>339528</v>
      </c>
      <c r="AN1410" s="9"/>
      <c r="AO1410" s="9"/>
      <c r="AP1410" s="9"/>
      <c r="AQ1410" s="15"/>
      <c r="AR1410" s="9">
        <v>24</v>
      </c>
      <c r="AS1410" s="9">
        <f>AR1410*30500</f>
        <v>732000</v>
      </c>
      <c r="AT1410" s="9">
        <v>120</v>
      </c>
      <c r="AU1410" s="9">
        <f>AT1410*2742</f>
        <v>329040</v>
      </c>
      <c r="AV1410" s="9">
        <v>5</v>
      </c>
      <c r="AW1410" s="9">
        <f>AV1410*914</f>
        <v>4570</v>
      </c>
      <c r="AX1410" s="9">
        <v>788</v>
      </c>
      <c r="AY1410" s="9">
        <f>AX1410*141</f>
        <v>111108</v>
      </c>
      <c r="AZ1410" s="9">
        <v>730</v>
      </c>
      <c r="BA1410" s="9">
        <f>AZ1410*343</f>
        <v>250390</v>
      </c>
      <c r="BB1410" s="9">
        <v>410</v>
      </c>
      <c r="BC1410" s="9">
        <f>BB1410*109</f>
        <v>44690</v>
      </c>
      <c r="BD1410" s="9">
        <v>10</v>
      </c>
      <c r="BE1410" s="9">
        <f>BD1410*82</f>
        <v>820</v>
      </c>
      <c r="BF1410" s="9">
        <v>580</v>
      </c>
      <c r="BG1410" s="9">
        <f>BF1410*328</f>
        <v>190240</v>
      </c>
      <c r="BH1410" s="9">
        <v>10</v>
      </c>
      <c r="BI1410" s="9">
        <f>BH1410*410</f>
        <v>4100</v>
      </c>
      <c r="BJ1410" s="9">
        <v>2</v>
      </c>
      <c r="BK1410" s="9">
        <f>BJ1410*219</f>
        <v>438</v>
      </c>
      <c r="BL1410" s="9">
        <f t="shared" si="50"/>
        <v>20658110.578066394</v>
      </c>
      <c r="BM1410" s="9">
        <f t="shared" si="51"/>
        <v>20658100</v>
      </c>
    </row>
    <row r="1411" spans="1:65" x14ac:dyDescent="0.3">
      <c r="A1411" t="s">
        <v>203</v>
      </c>
      <c r="B1411" s="9">
        <v>200</v>
      </c>
      <c r="C1411">
        <v>547956</v>
      </c>
      <c r="D1411">
        <v>1</v>
      </c>
      <c r="E1411">
        <v>0</v>
      </c>
      <c r="F1411">
        <v>0</v>
      </c>
      <c r="G1411">
        <v>0</v>
      </c>
      <c r="H1411">
        <v>0</v>
      </c>
      <c r="I1411" t="s">
        <v>123</v>
      </c>
      <c r="J1411">
        <v>547999</v>
      </c>
      <c r="K1411" t="s">
        <v>811</v>
      </c>
      <c r="L1411">
        <v>547999</v>
      </c>
      <c r="M1411" t="s">
        <v>811</v>
      </c>
      <c r="N1411">
        <v>547999</v>
      </c>
      <c r="O1411" t="s">
        <v>811</v>
      </c>
      <c r="P1411">
        <v>547999</v>
      </c>
      <c r="Q1411" t="s">
        <v>811</v>
      </c>
      <c r="R1411" s="9">
        <v>71941.662785630979</v>
      </c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15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>
        <f t="shared" si="50"/>
        <v>71941.662785630979</v>
      </c>
      <c r="BM1411" s="9">
        <f t="shared" si="51"/>
        <v>71900</v>
      </c>
    </row>
    <row r="1412" spans="1:65" x14ac:dyDescent="0.3">
      <c r="A1412" s="2" t="s">
        <v>1803</v>
      </c>
      <c r="B1412" s="9">
        <v>910</v>
      </c>
      <c r="C1412">
        <v>545520</v>
      </c>
      <c r="D1412">
        <v>1</v>
      </c>
      <c r="E1412">
        <v>1</v>
      </c>
      <c r="F1412">
        <v>0</v>
      </c>
      <c r="G1412">
        <v>0</v>
      </c>
      <c r="H1412">
        <v>0</v>
      </c>
      <c r="I1412" t="s">
        <v>83</v>
      </c>
      <c r="J1412">
        <v>545520</v>
      </c>
      <c r="K1412" t="s">
        <v>1803</v>
      </c>
      <c r="L1412">
        <v>545392</v>
      </c>
      <c r="M1412" t="s">
        <v>488</v>
      </c>
      <c r="N1412">
        <v>545392</v>
      </c>
      <c r="O1412" t="s">
        <v>488</v>
      </c>
      <c r="P1412">
        <v>545392</v>
      </c>
      <c r="Q1412" t="s">
        <v>488</v>
      </c>
      <c r="R1412" s="9">
        <v>215102.72273348391</v>
      </c>
      <c r="S1412" s="9">
        <f>SUMIFS($B:$B,$J:$J,$C1412)</f>
        <v>910</v>
      </c>
      <c r="T1412" s="9">
        <v>49595.610907651288</v>
      </c>
      <c r="U1412" s="9">
        <v>0</v>
      </c>
      <c r="V1412" s="9">
        <f>U1412*768</f>
        <v>0</v>
      </c>
      <c r="W1412" s="9">
        <v>2</v>
      </c>
      <c r="X1412" s="9">
        <f>W1412*3072</f>
        <v>6144</v>
      </c>
      <c r="Y1412" s="9">
        <v>2</v>
      </c>
      <c r="Z1412" s="9">
        <f>Y1412*1024</f>
        <v>2048</v>
      </c>
      <c r="AA1412" s="9">
        <v>4</v>
      </c>
      <c r="AB1412" s="9">
        <f>AA1412*256</f>
        <v>1024</v>
      </c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15"/>
      <c r="AR1412" s="9">
        <v>2</v>
      </c>
      <c r="AS1412" s="9">
        <f>AR1412*30500</f>
        <v>61000</v>
      </c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>
        <f t="shared" ref="BL1412:BL1475" si="52">SUMIF(R1412:R1412,"&lt;&gt;")+SUMIF(T1412:T1412,"&lt;&gt;")+SUMIF(V1412:V1412,"&lt;&gt;")+SUMIF(X1412:X1412,"&lt;&gt;")+SUMIF(Z1412:Z1412,"&lt;&gt;")+SUMIF(AB1412:AB1412,"&lt;&gt;")+SUMIF(AD1412:AD1412,"&lt;&gt;")+SUMIF(AF1412:AF1412,"&lt;&gt;")+SUMIF(AH1412:AH1412,"&lt;&gt;")+SUMIF(AJ1412:AJ1412,"&lt;&gt;")+SUMIF(AK1412:AK1412,"&lt;&gt;")+SUMIF(AM1412:AM1412,"&lt;&gt;")+SUMIF(AO1412:AO1412,"&lt;&gt;")+SUMIF(AQ1412:AQ1412,"&lt;&gt;")+SUMIF(AS1412:AS1412,"&lt;&gt;")+SUMIF(AU1412:AU1412,"&lt;&gt;")+SUMIF(AW1412:AW1412,"&lt;&gt;")+SUMIF(AY1412:AY1412,"&lt;&gt;")+SUMIF(BA1412:BA1412,"&lt;&gt;")+SUMIF(BC1412:BC1412,"&lt;&gt;")+SUMIF(BE1412:BE1412,"&lt;&gt;")+SUMIF(BG1412:BG1412,"&lt;&gt;")+SUMIF(BI1412:BI1412,"&lt;&gt;")+SUMIF(BK1412:BK1412,"&lt;&gt;")</f>
        <v>334914.33364113519</v>
      </c>
      <c r="BM1412" s="9">
        <f t="shared" ref="BM1412:BM1475" si="53">ROUND(BL1412/100,0)*100</f>
        <v>334900</v>
      </c>
    </row>
    <row r="1413" spans="1:65" x14ac:dyDescent="0.3">
      <c r="A1413" s="2" t="s">
        <v>739</v>
      </c>
      <c r="B1413" s="9">
        <v>581</v>
      </c>
      <c r="C1413">
        <v>574074</v>
      </c>
      <c r="D1413">
        <v>1</v>
      </c>
      <c r="E1413">
        <v>1</v>
      </c>
      <c r="F1413">
        <v>0</v>
      </c>
      <c r="G1413">
        <v>0</v>
      </c>
      <c r="H1413">
        <v>0</v>
      </c>
      <c r="I1413" t="s">
        <v>90</v>
      </c>
      <c r="J1413">
        <v>574074</v>
      </c>
      <c r="K1413" t="s">
        <v>739</v>
      </c>
      <c r="L1413">
        <v>573990</v>
      </c>
      <c r="M1413" t="s">
        <v>740</v>
      </c>
      <c r="N1413">
        <v>573990</v>
      </c>
      <c r="O1413" t="s">
        <v>740</v>
      </c>
      <c r="P1413">
        <v>573868</v>
      </c>
      <c r="Q1413" t="s">
        <v>349</v>
      </c>
      <c r="R1413" s="9">
        <v>138267.84839472969</v>
      </c>
      <c r="S1413" s="9">
        <f>SUMIFS($B:$B,$J:$J,$C1413)</f>
        <v>1537</v>
      </c>
      <c r="T1413" s="9">
        <v>83693.927939499583</v>
      </c>
      <c r="U1413" s="9">
        <v>0</v>
      </c>
      <c r="V1413" s="9">
        <f>U1413*768</f>
        <v>0</v>
      </c>
      <c r="W1413" s="9">
        <v>16</v>
      </c>
      <c r="X1413" s="9">
        <f>W1413*3072</f>
        <v>49152</v>
      </c>
      <c r="Y1413" s="9">
        <v>5</v>
      </c>
      <c r="Z1413" s="9">
        <f>Y1413*1024</f>
        <v>5120</v>
      </c>
      <c r="AA1413" s="9">
        <v>1</v>
      </c>
      <c r="AB1413" s="9">
        <f>AA1413*256</f>
        <v>256</v>
      </c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15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>
        <f t="shared" si="52"/>
        <v>276489.77633422927</v>
      </c>
      <c r="BM1413" s="9">
        <f t="shared" si="53"/>
        <v>276500</v>
      </c>
    </row>
    <row r="1414" spans="1:65" x14ac:dyDescent="0.3">
      <c r="A1414" t="s">
        <v>1804</v>
      </c>
      <c r="B1414" s="9">
        <v>939</v>
      </c>
      <c r="C1414">
        <v>534803</v>
      </c>
      <c r="D1414">
        <v>1</v>
      </c>
      <c r="E1414">
        <v>0</v>
      </c>
      <c r="F1414">
        <v>0</v>
      </c>
      <c r="G1414">
        <v>0</v>
      </c>
      <c r="H1414">
        <v>0</v>
      </c>
      <c r="I1414" t="s">
        <v>86</v>
      </c>
      <c r="J1414">
        <v>534676</v>
      </c>
      <c r="K1414" t="s">
        <v>874</v>
      </c>
      <c r="L1414">
        <v>534676</v>
      </c>
      <c r="M1414" t="s">
        <v>874</v>
      </c>
      <c r="N1414">
        <v>534676</v>
      </c>
      <c r="O1414" t="s">
        <v>874</v>
      </c>
      <c r="P1414">
        <v>534676</v>
      </c>
      <c r="Q1414" t="s">
        <v>874</v>
      </c>
      <c r="R1414" s="9">
        <v>221839.881769172</v>
      </c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15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>
        <f t="shared" si="52"/>
        <v>221839.881769172</v>
      </c>
      <c r="BM1414" s="9">
        <f t="shared" si="53"/>
        <v>221800</v>
      </c>
    </row>
    <row r="1415" spans="1:65" x14ac:dyDescent="0.3">
      <c r="A1415" t="s">
        <v>1805</v>
      </c>
      <c r="B1415" s="9">
        <v>713</v>
      </c>
      <c r="C1415">
        <v>570044</v>
      </c>
      <c r="D1415">
        <v>1</v>
      </c>
      <c r="E1415">
        <v>0</v>
      </c>
      <c r="F1415">
        <v>0</v>
      </c>
      <c r="G1415">
        <v>0</v>
      </c>
      <c r="H1415">
        <v>0</v>
      </c>
      <c r="I1415" t="s">
        <v>90</v>
      </c>
      <c r="J1415">
        <v>570877</v>
      </c>
      <c r="K1415" t="s">
        <v>297</v>
      </c>
      <c r="L1415">
        <v>570877</v>
      </c>
      <c r="M1415" t="s">
        <v>297</v>
      </c>
      <c r="N1415">
        <v>570877</v>
      </c>
      <c r="O1415" t="s">
        <v>297</v>
      </c>
      <c r="P1415">
        <v>569810</v>
      </c>
      <c r="Q1415" t="s">
        <v>284</v>
      </c>
      <c r="R1415" s="9">
        <v>169188.92165124629</v>
      </c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15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>
        <f t="shared" si="52"/>
        <v>169188.92165124629</v>
      </c>
      <c r="BM1415" s="9">
        <f t="shared" si="53"/>
        <v>169200</v>
      </c>
    </row>
    <row r="1416" spans="1:65" x14ac:dyDescent="0.3">
      <c r="A1416" s="5" t="s">
        <v>338</v>
      </c>
      <c r="B1416" s="9">
        <v>8055</v>
      </c>
      <c r="C1416">
        <v>531189</v>
      </c>
      <c r="D1416">
        <v>1</v>
      </c>
      <c r="E1416">
        <v>1</v>
      </c>
      <c r="F1416">
        <v>1</v>
      </c>
      <c r="G1416">
        <v>1</v>
      </c>
      <c r="H1416">
        <v>1</v>
      </c>
      <c r="I1416" t="s">
        <v>86</v>
      </c>
      <c r="J1416">
        <v>531189</v>
      </c>
      <c r="K1416" t="s">
        <v>338</v>
      </c>
      <c r="L1416">
        <v>531189</v>
      </c>
      <c r="M1416" t="s">
        <v>338</v>
      </c>
      <c r="N1416">
        <v>531189</v>
      </c>
      <c r="O1416" t="s">
        <v>338</v>
      </c>
      <c r="P1416">
        <v>531189</v>
      </c>
      <c r="Q1416" t="s">
        <v>338</v>
      </c>
      <c r="R1416" s="9">
        <v>378507.27992729162</v>
      </c>
      <c r="S1416" s="9">
        <f>SUMIFS($B:$B,$J:$J,$C1416)</f>
        <v>14392</v>
      </c>
      <c r="T1416" s="9">
        <v>328928.52337814152</v>
      </c>
      <c r="U1416" s="9">
        <v>1458</v>
      </c>
      <c r="V1416" s="9">
        <f>U1416*768</f>
        <v>1119744</v>
      </c>
      <c r="W1416" s="9">
        <v>75</v>
      </c>
      <c r="X1416" s="9">
        <f>W1416*3072</f>
        <v>230400</v>
      </c>
      <c r="Y1416" s="9">
        <v>341</v>
      </c>
      <c r="Z1416" s="9">
        <f>Y1416*1024</f>
        <v>349184</v>
      </c>
      <c r="AA1416" s="9">
        <v>147</v>
      </c>
      <c r="AB1416" s="9">
        <f>AA1416*256</f>
        <v>37632</v>
      </c>
      <c r="AC1416" s="9">
        <f>SUMIFS($B:$B,$L:$L,$C1416)</f>
        <v>20909</v>
      </c>
      <c r="AD1416" s="9">
        <v>1384528.229657769</v>
      </c>
      <c r="AE1416" s="9">
        <f>SUMIFS($B:$B,$P:$P,$C1416)</f>
        <v>32062</v>
      </c>
      <c r="AF1416" s="9">
        <v>2000654.7683186701</v>
      </c>
      <c r="AG1416" s="9">
        <f>SUMIFS($B:$B,$N:$N,$C1416)</f>
        <v>32062</v>
      </c>
      <c r="AH1416" s="9">
        <v>5589483.7252497943</v>
      </c>
      <c r="AI1416" s="9">
        <f>SUMIFS($B:$B,$P:$P,$C1416)</f>
        <v>32062</v>
      </c>
      <c r="AJ1416" s="9">
        <v>17279669.775387589</v>
      </c>
      <c r="AK1416" s="9"/>
      <c r="AL1416" s="9">
        <v>4522</v>
      </c>
      <c r="AM1416" s="9">
        <f>AL1416*141</f>
        <v>637602</v>
      </c>
      <c r="AN1416" s="9"/>
      <c r="AO1416" s="9"/>
      <c r="AP1416" s="9"/>
      <c r="AQ1416" s="15"/>
      <c r="AR1416" s="9">
        <v>10</v>
      </c>
      <c r="AS1416" s="9">
        <f>AR1416*30500</f>
        <v>305000</v>
      </c>
      <c r="AT1416" s="9">
        <v>107</v>
      </c>
      <c r="AU1416" s="9">
        <f>AT1416*2742</f>
        <v>293394</v>
      </c>
      <c r="AV1416" s="9">
        <v>45</v>
      </c>
      <c r="AW1416" s="9">
        <f>AV1416*914</f>
        <v>41130</v>
      </c>
      <c r="AX1416" s="9">
        <v>1548</v>
      </c>
      <c r="AY1416" s="9">
        <f>AX1416*141</f>
        <v>218268</v>
      </c>
      <c r="AZ1416" s="9">
        <v>1176</v>
      </c>
      <c r="BA1416" s="9">
        <f>AZ1416*343</f>
        <v>403368</v>
      </c>
      <c r="BB1416" s="9">
        <v>757</v>
      </c>
      <c r="BC1416" s="9">
        <f>BB1416*109</f>
        <v>82513</v>
      </c>
      <c r="BD1416" s="9">
        <v>7</v>
      </c>
      <c r="BE1416" s="9">
        <f>BD1416*82</f>
        <v>574</v>
      </c>
      <c r="BF1416" s="9">
        <v>1040</v>
      </c>
      <c r="BG1416" s="9">
        <f>BF1416*328</f>
        <v>341120</v>
      </c>
      <c r="BH1416" s="9">
        <v>7</v>
      </c>
      <c r="BI1416" s="9">
        <f>BH1416*410</f>
        <v>2870</v>
      </c>
      <c r="BJ1416" s="9">
        <v>3</v>
      </c>
      <c r="BK1416" s="9">
        <f>BJ1416*219</f>
        <v>657</v>
      </c>
      <c r="BL1416" s="9">
        <f t="shared" si="52"/>
        <v>31025228.301919255</v>
      </c>
      <c r="BM1416" s="9">
        <f t="shared" si="53"/>
        <v>31025200</v>
      </c>
    </row>
    <row r="1417" spans="1:65" x14ac:dyDescent="0.3">
      <c r="A1417" t="s">
        <v>1806</v>
      </c>
      <c r="B1417" s="9">
        <v>486</v>
      </c>
      <c r="C1417">
        <v>541737</v>
      </c>
      <c r="D1417">
        <v>1</v>
      </c>
      <c r="E1417">
        <v>0</v>
      </c>
      <c r="F1417">
        <v>0</v>
      </c>
      <c r="G1417">
        <v>0</v>
      </c>
      <c r="H1417">
        <v>0</v>
      </c>
      <c r="I1417" t="s">
        <v>86</v>
      </c>
      <c r="J1417">
        <v>541834</v>
      </c>
      <c r="K1417" t="s">
        <v>775</v>
      </c>
      <c r="L1417">
        <v>541834</v>
      </c>
      <c r="M1417" t="s">
        <v>775</v>
      </c>
      <c r="N1417">
        <v>541834</v>
      </c>
      <c r="O1417" t="s">
        <v>775</v>
      </c>
      <c r="P1417">
        <v>541656</v>
      </c>
      <c r="Q1417" t="s">
        <v>227</v>
      </c>
      <c r="R1417" s="9">
        <v>115926.94680124021</v>
      </c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15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>
        <f t="shared" si="52"/>
        <v>115926.94680124021</v>
      </c>
      <c r="BM1417" s="9">
        <f t="shared" si="53"/>
        <v>115900</v>
      </c>
    </row>
    <row r="1418" spans="1:65" x14ac:dyDescent="0.3">
      <c r="A1418" t="s">
        <v>1807</v>
      </c>
      <c r="B1418" s="9">
        <v>978</v>
      </c>
      <c r="C1418">
        <v>544523</v>
      </c>
      <c r="D1418">
        <v>1</v>
      </c>
      <c r="E1418">
        <v>0</v>
      </c>
      <c r="F1418">
        <v>0</v>
      </c>
      <c r="G1418">
        <v>0</v>
      </c>
      <c r="H1418">
        <v>0</v>
      </c>
      <c r="I1418" t="s">
        <v>83</v>
      </c>
      <c r="J1418">
        <v>544485</v>
      </c>
      <c r="K1418" t="s">
        <v>1467</v>
      </c>
      <c r="L1418">
        <v>544256</v>
      </c>
      <c r="M1418" t="s">
        <v>85</v>
      </c>
      <c r="N1418">
        <v>544256</v>
      </c>
      <c r="O1418" t="s">
        <v>85</v>
      </c>
      <c r="P1418">
        <v>544256</v>
      </c>
      <c r="Q1418" t="s">
        <v>85</v>
      </c>
      <c r="R1418" s="9">
        <v>230891.87816465169</v>
      </c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15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>
        <f t="shared" si="52"/>
        <v>230891.87816465169</v>
      </c>
      <c r="BM1418" s="9">
        <f t="shared" si="53"/>
        <v>230900</v>
      </c>
    </row>
    <row r="1419" spans="1:65" x14ac:dyDescent="0.3">
      <c r="A1419" t="s">
        <v>1808</v>
      </c>
      <c r="B1419" s="9">
        <v>172</v>
      </c>
      <c r="C1419">
        <v>551104</v>
      </c>
      <c r="D1419">
        <v>1</v>
      </c>
      <c r="E1419">
        <v>0</v>
      </c>
      <c r="F1419">
        <v>0</v>
      </c>
      <c r="G1419">
        <v>0</v>
      </c>
      <c r="H1419">
        <v>0</v>
      </c>
      <c r="I1419" t="s">
        <v>83</v>
      </c>
      <c r="J1419">
        <v>550957</v>
      </c>
      <c r="K1419" t="s">
        <v>1095</v>
      </c>
      <c r="L1419">
        <v>551970</v>
      </c>
      <c r="M1419" t="s">
        <v>1010</v>
      </c>
      <c r="N1419">
        <v>551970</v>
      </c>
      <c r="O1419" t="s">
        <v>1010</v>
      </c>
      <c r="P1419">
        <v>550787</v>
      </c>
      <c r="Q1419" t="s">
        <v>908</v>
      </c>
      <c r="R1419" s="9">
        <v>71941.662785630979</v>
      </c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15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>
        <f t="shared" si="52"/>
        <v>71941.662785630979</v>
      </c>
      <c r="BM1419" s="9">
        <f t="shared" si="53"/>
        <v>71900</v>
      </c>
    </row>
    <row r="1420" spans="1:65" x14ac:dyDescent="0.3">
      <c r="A1420" t="s">
        <v>1809</v>
      </c>
      <c r="B1420" s="9">
        <v>588</v>
      </c>
      <c r="C1420">
        <v>532339</v>
      </c>
      <c r="D1420">
        <v>1</v>
      </c>
      <c r="E1420">
        <v>0</v>
      </c>
      <c r="F1420">
        <v>0</v>
      </c>
      <c r="G1420">
        <v>0</v>
      </c>
      <c r="H1420">
        <v>0</v>
      </c>
      <c r="I1420" t="s">
        <v>86</v>
      </c>
      <c r="J1420">
        <v>533041</v>
      </c>
      <c r="K1420" t="s">
        <v>1053</v>
      </c>
      <c r="L1420">
        <v>533041</v>
      </c>
      <c r="M1420" t="s">
        <v>1053</v>
      </c>
      <c r="N1420">
        <v>533041</v>
      </c>
      <c r="O1420" t="s">
        <v>1053</v>
      </c>
      <c r="P1420">
        <v>532819</v>
      </c>
      <c r="Q1420" t="s">
        <v>327</v>
      </c>
      <c r="R1420" s="9">
        <v>139911.026852735</v>
      </c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15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>
        <f t="shared" si="52"/>
        <v>139911.026852735</v>
      </c>
      <c r="BM1420" s="9">
        <f t="shared" si="53"/>
        <v>139900</v>
      </c>
    </row>
    <row r="1421" spans="1:65" x14ac:dyDescent="0.3">
      <c r="A1421" t="s">
        <v>1810</v>
      </c>
      <c r="B1421" s="9">
        <v>449</v>
      </c>
      <c r="C1421">
        <v>546402</v>
      </c>
      <c r="D1421">
        <v>1</v>
      </c>
      <c r="E1421">
        <v>0</v>
      </c>
      <c r="F1421">
        <v>0</v>
      </c>
      <c r="G1421">
        <v>0</v>
      </c>
      <c r="H1421">
        <v>0</v>
      </c>
      <c r="I1421" t="s">
        <v>83</v>
      </c>
      <c r="J1421">
        <v>545881</v>
      </c>
      <c r="K1421" t="s">
        <v>238</v>
      </c>
      <c r="L1421">
        <v>545881</v>
      </c>
      <c r="M1421" t="s">
        <v>238</v>
      </c>
      <c r="N1421">
        <v>545881</v>
      </c>
      <c r="O1421" t="s">
        <v>238</v>
      </c>
      <c r="P1421">
        <v>545881</v>
      </c>
      <c r="Q1421" t="s">
        <v>238</v>
      </c>
      <c r="R1421" s="9">
        <v>107204.2862339929</v>
      </c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15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>
        <f t="shared" si="52"/>
        <v>107204.2862339929</v>
      </c>
      <c r="BM1421" s="9">
        <f t="shared" si="53"/>
        <v>107200</v>
      </c>
    </row>
    <row r="1422" spans="1:65" x14ac:dyDescent="0.3">
      <c r="A1422" t="s">
        <v>1811</v>
      </c>
      <c r="B1422" s="9">
        <v>796</v>
      </c>
      <c r="C1422">
        <v>568511</v>
      </c>
      <c r="D1422">
        <v>1</v>
      </c>
      <c r="E1422">
        <v>0</v>
      </c>
      <c r="F1422">
        <v>0</v>
      </c>
      <c r="G1422">
        <v>0</v>
      </c>
      <c r="H1422">
        <v>0</v>
      </c>
      <c r="I1422" t="s">
        <v>94</v>
      </c>
      <c r="J1422">
        <v>599191</v>
      </c>
      <c r="K1422" t="s">
        <v>193</v>
      </c>
      <c r="L1422">
        <v>599191</v>
      </c>
      <c r="M1422" t="s">
        <v>193</v>
      </c>
      <c r="N1422">
        <v>599191</v>
      </c>
      <c r="O1422" t="s">
        <v>193</v>
      </c>
      <c r="P1422">
        <v>599191</v>
      </c>
      <c r="Q1422" t="s">
        <v>193</v>
      </c>
      <c r="R1422" s="9">
        <v>188565.65878785861</v>
      </c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15"/>
      <c r="AR1422" s="9">
        <v>1</v>
      </c>
      <c r="AS1422" s="9">
        <f>AR1422*30500</f>
        <v>30500</v>
      </c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>
        <f t="shared" si="52"/>
        <v>219065.65878785861</v>
      </c>
      <c r="BM1422" s="9">
        <f t="shared" si="53"/>
        <v>219100</v>
      </c>
    </row>
    <row r="1423" spans="1:65" x14ac:dyDescent="0.3">
      <c r="A1423" t="s">
        <v>1812</v>
      </c>
      <c r="B1423" s="9">
        <v>41</v>
      </c>
      <c r="C1423">
        <v>592196</v>
      </c>
      <c r="D1423">
        <v>1</v>
      </c>
      <c r="E1423">
        <v>0</v>
      </c>
      <c r="F1423">
        <v>0</v>
      </c>
      <c r="G1423">
        <v>0</v>
      </c>
      <c r="H1423">
        <v>0</v>
      </c>
      <c r="I1423" t="s">
        <v>135</v>
      </c>
      <c r="J1423">
        <v>592471</v>
      </c>
      <c r="K1423" t="s">
        <v>1813</v>
      </c>
      <c r="L1423">
        <v>592064</v>
      </c>
      <c r="M1423" t="s">
        <v>596</v>
      </c>
      <c r="N1423">
        <v>592005</v>
      </c>
      <c r="O1423" t="s">
        <v>136</v>
      </c>
      <c r="P1423">
        <v>592005</v>
      </c>
      <c r="Q1423" t="s">
        <v>136</v>
      </c>
      <c r="R1423" s="9">
        <v>71941.662785630979</v>
      </c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15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>
        <f t="shared" si="52"/>
        <v>71941.662785630979</v>
      </c>
      <c r="BM1423" s="9">
        <f t="shared" si="53"/>
        <v>71900</v>
      </c>
    </row>
    <row r="1424" spans="1:65" x14ac:dyDescent="0.3">
      <c r="A1424" t="s">
        <v>1814</v>
      </c>
      <c r="B1424" s="9">
        <v>833</v>
      </c>
      <c r="C1424">
        <v>583057</v>
      </c>
      <c r="D1424">
        <v>1</v>
      </c>
      <c r="E1424">
        <v>0</v>
      </c>
      <c r="F1424">
        <v>0</v>
      </c>
      <c r="G1424">
        <v>0</v>
      </c>
      <c r="H1424">
        <v>0</v>
      </c>
      <c r="I1424" t="s">
        <v>81</v>
      </c>
      <c r="J1424">
        <v>583677</v>
      </c>
      <c r="K1424" t="s">
        <v>1815</v>
      </c>
      <c r="L1424">
        <v>583677</v>
      </c>
      <c r="M1424" t="s">
        <v>1815</v>
      </c>
      <c r="N1424">
        <v>583952</v>
      </c>
      <c r="O1424" t="s">
        <v>146</v>
      </c>
      <c r="P1424">
        <v>583952</v>
      </c>
      <c r="Q1424" t="s">
        <v>146</v>
      </c>
      <c r="R1424" s="9">
        <v>197188.04503641519</v>
      </c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15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>
        <f t="shared" si="52"/>
        <v>197188.04503641519</v>
      </c>
      <c r="BM1424" s="9">
        <f t="shared" si="53"/>
        <v>197200</v>
      </c>
    </row>
    <row r="1425" spans="1:65" x14ac:dyDescent="0.3">
      <c r="A1425" t="s">
        <v>1816</v>
      </c>
      <c r="B1425" s="9">
        <v>1678</v>
      </c>
      <c r="C1425">
        <v>594113</v>
      </c>
      <c r="D1425">
        <v>1</v>
      </c>
      <c r="E1425">
        <v>0</v>
      </c>
      <c r="F1425">
        <v>0</v>
      </c>
      <c r="G1425">
        <v>0</v>
      </c>
      <c r="H1425">
        <v>0</v>
      </c>
      <c r="I1425" t="s">
        <v>81</v>
      </c>
      <c r="J1425">
        <v>594458</v>
      </c>
      <c r="K1425" t="s">
        <v>1151</v>
      </c>
      <c r="L1425">
        <v>594458</v>
      </c>
      <c r="M1425" t="s">
        <v>1151</v>
      </c>
      <c r="N1425">
        <v>594458</v>
      </c>
      <c r="O1425" t="s">
        <v>1151</v>
      </c>
      <c r="P1425">
        <v>594482</v>
      </c>
      <c r="Q1425" t="s">
        <v>526</v>
      </c>
      <c r="R1425" s="9">
        <v>391929.5439884662</v>
      </c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15"/>
      <c r="AR1425" s="9">
        <v>6</v>
      </c>
      <c r="AS1425" s="9">
        <f>AR1425*30500</f>
        <v>183000</v>
      </c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>
        <f t="shared" si="52"/>
        <v>574929.54398846626</v>
      </c>
      <c r="BM1425" s="9">
        <f t="shared" si="53"/>
        <v>574900</v>
      </c>
    </row>
    <row r="1426" spans="1:65" x14ac:dyDescent="0.3">
      <c r="A1426" t="s">
        <v>1817</v>
      </c>
      <c r="B1426" s="9">
        <v>843</v>
      </c>
      <c r="C1426">
        <v>593052</v>
      </c>
      <c r="D1426">
        <v>1</v>
      </c>
      <c r="E1426">
        <v>0</v>
      </c>
      <c r="F1426">
        <v>0</v>
      </c>
      <c r="G1426">
        <v>0</v>
      </c>
      <c r="H1426">
        <v>0</v>
      </c>
      <c r="I1426" t="s">
        <v>81</v>
      </c>
      <c r="J1426">
        <v>593613</v>
      </c>
      <c r="K1426" t="s">
        <v>1818</v>
      </c>
      <c r="L1426">
        <v>593583</v>
      </c>
      <c r="M1426" t="s">
        <v>629</v>
      </c>
      <c r="N1426">
        <v>593583</v>
      </c>
      <c r="O1426" t="s">
        <v>629</v>
      </c>
      <c r="P1426">
        <v>593583</v>
      </c>
      <c r="Q1426" t="s">
        <v>629</v>
      </c>
      <c r="R1426" s="9">
        <v>199516.833400184</v>
      </c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15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>
        <f t="shared" si="52"/>
        <v>199516.833400184</v>
      </c>
      <c r="BM1426" s="9">
        <f t="shared" si="53"/>
        <v>199500</v>
      </c>
    </row>
    <row r="1427" spans="1:65" x14ac:dyDescent="0.3">
      <c r="A1427" t="s">
        <v>1819</v>
      </c>
      <c r="B1427" s="9">
        <v>153</v>
      </c>
      <c r="C1427">
        <v>587192</v>
      </c>
      <c r="D1427">
        <v>1</v>
      </c>
      <c r="E1427">
        <v>0</v>
      </c>
      <c r="F1427">
        <v>0</v>
      </c>
      <c r="G1427">
        <v>0</v>
      </c>
      <c r="H1427">
        <v>0</v>
      </c>
      <c r="I1427" t="s">
        <v>123</v>
      </c>
      <c r="J1427">
        <v>587541</v>
      </c>
      <c r="K1427" t="s">
        <v>1820</v>
      </c>
      <c r="L1427">
        <v>588024</v>
      </c>
      <c r="M1427" t="s">
        <v>507</v>
      </c>
      <c r="N1427">
        <v>588024</v>
      </c>
      <c r="O1427" t="s">
        <v>507</v>
      </c>
      <c r="P1427">
        <v>588024</v>
      </c>
      <c r="Q1427" t="s">
        <v>507</v>
      </c>
      <c r="R1427" s="9">
        <v>71941.662785630979</v>
      </c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15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>
        <f t="shared" si="52"/>
        <v>71941.662785630979</v>
      </c>
      <c r="BM1427" s="9">
        <f t="shared" si="53"/>
        <v>71900</v>
      </c>
    </row>
    <row r="1428" spans="1:65" x14ac:dyDescent="0.3">
      <c r="A1428" t="s">
        <v>1821</v>
      </c>
      <c r="B1428" s="9">
        <v>214</v>
      </c>
      <c r="C1428">
        <v>550736</v>
      </c>
      <c r="D1428">
        <v>1</v>
      </c>
      <c r="E1428">
        <v>0</v>
      </c>
      <c r="F1428">
        <v>0</v>
      </c>
      <c r="G1428">
        <v>0</v>
      </c>
      <c r="H1428">
        <v>0</v>
      </c>
      <c r="I1428" t="s">
        <v>135</v>
      </c>
      <c r="J1428">
        <v>592048</v>
      </c>
      <c r="K1428" t="s">
        <v>539</v>
      </c>
      <c r="L1428">
        <v>592048</v>
      </c>
      <c r="M1428" t="s">
        <v>539</v>
      </c>
      <c r="N1428">
        <v>592048</v>
      </c>
      <c r="O1428" t="s">
        <v>539</v>
      </c>
      <c r="P1428">
        <v>592731</v>
      </c>
      <c r="Q1428" t="s">
        <v>180</v>
      </c>
      <c r="R1428" s="9">
        <v>71941.662785630979</v>
      </c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15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>
        <f t="shared" si="52"/>
        <v>71941.662785630979</v>
      </c>
      <c r="BM1428" s="9">
        <f t="shared" si="53"/>
        <v>71900</v>
      </c>
    </row>
    <row r="1429" spans="1:65" x14ac:dyDescent="0.3">
      <c r="A1429" t="s">
        <v>1822</v>
      </c>
      <c r="B1429" s="9">
        <v>396</v>
      </c>
      <c r="C1429">
        <v>594121</v>
      </c>
      <c r="D1429">
        <v>1</v>
      </c>
      <c r="E1429">
        <v>0</v>
      </c>
      <c r="F1429">
        <v>0</v>
      </c>
      <c r="G1429">
        <v>0</v>
      </c>
      <c r="H1429">
        <v>0</v>
      </c>
      <c r="I1429" t="s">
        <v>81</v>
      </c>
      <c r="J1429">
        <v>593770</v>
      </c>
      <c r="K1429" t="s">
        <v>426</v>
      </c>
      <c r="L1429">
        <v>594911</v>
      </c>
      <c r="M1429" t="s">
        <v>416</v>
      </c>
      <c r="N1429">
        <v>593711</v>
      </c>
      <c r="O1429" t="s">
        <v>185</v>
      </c>
      <c r="P1429">
        <v>593711</v>
      </c>
      <c r="Q1429" t="s">
        <v>185</v>
      </c>
      <c r="R1429" s="9">
        <v>94687.20468152166</v>
      </c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15"/>
      <c r="AR1429" s="9">
        <v>11</v>
      </c>
      <c r="AS1429" s="9">
        <f>AR1429*30500</f>
        <v>335500</v>
      </c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>
        <f t="shared" si="52"/>
        <v>430187.20468152163</v>
      </c>
      <c r="BM1429" s="9">
        <f t="shared" si="53"/>
        <v>430200</v>
      </c>
    </row>
    <row r="1430" spans="1:65" x14ac:dyDescent="0.3">
      <c r="A1430" t="s">
        <v>1823</v>
      </c>
      <c r="B1430" s="9">
        <v>307</v>
      </c>
      <c r="C1430">
        <v>531499</v>
      </c>
      <c r="D1430">
        <v>1</v>
      </c>
      <c r="E1430">
        <v>0</v>
      </c>
      <c r="F1430">
        <v>0</v>
      </c>
      <c r="G1430">
        <v>0</v>
      </c>
      <c r="H1430">
        <v>0</v>
      </c>
      <c r="I1430" t="s">
        <v>86</v>
      </c>
      <c r="J1430">
        <v>534722</v>
      </c>
      <c r="K1430" t="s">
        <v>896</v>
      </c>
      <c r="L1430">
        <v>534722</v>
      </c>
      <c r="M1430" t="s">
        <v>896</v>
      </c>
      <c r="N1430">
        <v>534676</v>
      </c>
      <c r="O1430" t="s">
        <v>874</v>
      </c>
      <c r="P1430">
        <v>534676</v>
      </c>
      <c r="Q1430" t="s">
        <v>874</v>
      </c>
      <c r="R1430" s="9">
        <v>73603.602576925958</v>
      </c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15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>
        <f t="shared" si="52"/>
        <v>73603.602576925958</v>
      </c>
      <c r="BM1430" s="9">
        <f t="shared" si="53"/>
        <v>73600</v>
      </c>
    </row>
    <row r="1431" spans="1:65" x14ac:dyDescent="0.3">
      <c r="A1431" t="s">
        <v>1824</v>
      </c>
      <c r="B1431" s="9">
        <v>334</v>
      </c>
      <c r="C1431">
        <v>531928</v>
      </c>
      <c r="D1431">
        <v>1</v>
      </c>
      <c r="E1431">
        <v>0</v>
      </c>
      <c r="F1431">
        <v>0</v>
      </c>
      <c r="G1431">
        <v>0</v>
      </c>
      <c r="H1431">
        <v>0</v>
      </c>
      <c r="I1431" t="s">
        <v>86</v>
      </c>
      <c r="J1431">
        <v>535273</v>
      </c>
      <c r="K1431" t="s">
        <v>1825</v>
      </c>
      <c r="L1431">
        <v>535273</v>
      </c>
      <c r="M1431" t="s">
        <v>1825</v>
      </c>
      <c r="N1431">
        <v>534951</v>
      </c>
      <c r="O1431" t="s">
        <v>1279</v>
      </c>
      <c r="P1431">
        <v>534951</v>
      </c>
      <c r="Q1431" t="s">
        <v>1279</v>
      </c>
      <c r="R1431" s="9">
        <v>80008.751643555675</v>
      </c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15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>
        <f t="shared" si="52"/>
        <v>80008.751643555675</v>
      </c>
      <c r="BM1431" s="9">
        <f t="shared" si="53"/>
        <v>80000</v>
      </c>
    </row>
    <row r="1432" spans="1:65" x14ac:dyDescent="0.3">
      <c r="A1432" s="4" t="s">
        <v>1015</v>
      </c>
      <c r="B1432" s="9">
        <v>4151</v>
      </c>
      <c r="C1432">
        <v>579297</v>
      </c>
      <c r="D1432">
        <v>1</v>
      </c>
      <c r="E1432">
        <v>1</v>
      </c>
      <c r="F1432">
        <v>1</v>
      </c>
      <c r="G1432">
        <v>1</v>
      </c>
      <c r="H1432">
        <v>0</v>
      </c>
      <c r="I1432" t="s">
        <v>90</v>
      </c>
      <c r="J1432">
        <v>579297</v>
      </c>
      <c r="K1432" t="s">
        <v>1015</v>
      </c>
      <c r="L1432">
        <v>579297</v>
      </c>
      <c r="M1432" t="s">
        <v>1015</v>
      </c>
      <c r="N1432">
        <v>579297</v>
      </c>
      <c r="O1432" t="s">
        <v>1015</v>
      </c>
      <c r="P1432">
        <v>579858</v>
      </c>
      <c r="Q1432" t="s">
        <v>1016</v>
      </c>
      <c r="R1432" s="9">
        <v>945153.3845985597</v>
      </c>
      <c r="S1432" s="9">
        <f>SUMIFS($B:$B,$J:$J,$C1432)</f>
        <v>6458</v>
      </c>
      <c r="T1432" s="9">
        <v>350254.67235013319</v>
      </c>
      <c r="U1432" s="9">
        <v>0</v>
      </c>
      <c r="V1432" s="9">
        <f>U1432*768</f>
        <v>0</v>
      </c>
      <c r="W1432" s="9">
        <v>16</v>
      </c>
      <c r="X1432" s="9">
        <f>W1432*3072</f>
        <v>49152</v>
      </c>
      <c r="Y1432" s="9">
        <v>20</v>
      </c>
      <c r="Z1432" s="9">
        <f>Y1432*1024</f>
        <v>20480</v>
      </c>
      <c r="AA1432" s="9">
        <v>13</v>
      </c>
      <c r="AB1432" s="9">
        <f>AA1432*256</f>
        <v>3328</v>
      </c>
      <c r="AC1432" s="9">
        <f>SUMIFS($B:$B,$L:$L,$C1432)</f>
        <v>6073</v>
      </c>
      <c r="AD1432" s="9">
        <v>757474.27487355215</v>
      </c>
      <c r="AE1432" s="9"/>
      <c r="AF1432" s="9"/>
      <c r="AG1432" s="9">
        <f>SUMIFS($B:$B,$N:$N,$C1432)</f>
        <v>7383</v>
      </c>
      <c r="AH1432" s="9">
        <v>832145.76557847252</v>
      </c>
      <c r="AI1432" s="9"/>
      <c r="AJ1432" s="9"/>
      <c r="AK1432" s="9"/>
      <c r="AL1432" s="9"/>
      <c r="AM1432" s="9"/>
      <c r="AN1432" s="9"/>
      <c r="AO1432" s="9"/>
      <c r="AP1432" s="9"/>
      <c r="AQ1432" s="15"/>
      <c r="AR1432" s="9">
        <v>11</v>
      </c>
      <c r="AS1432" s="9">
        <f>AR1432*30500</f>
        <v>335500</v>
      </c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>
        <f t="shared" si="52"/>
        <v>3293488.0974007179</v>
      </c>
      <c r="BM1432" s="9">
        <f t="shared" si="53"/>
        <v>3293500</v>
      </c>
    </row>
    <row r="1433" spans="1:65" x14ac:dyDescent="0.3">
      <c r="A1433" t="s">
        <v>1826</v>
      </c>
      <c r="B1433" s="9">
        <v>571</v>
      </c>
      <c r="C1433">
        <v>585254</v>
      </c>
      <c r="D1433">
        <v>1</v>
      </c>
      <c r="E1433">
        <v>0</v>
      </c>
      <c r="F1433">
        <v>0</v>
      </c>
      <c r="G1433">
        <v>0</v>
      </c>
      <c r="H1433">
        <v>0</v>
      </c>
      <c r="I1433" t="s">
        <v>135</v>
      </c>
      <c r="J1433">
        <v>585068</v>
      </c>
      <c r="K1433" t="s">
        <v>515</v>
      </c>
      <c r="L1433">
        <v>585068</v>
      </c>
      <c r="M1433" t="s">
        <v>515</v>
      </c>
      <c r="N1433">
        <v>585068</v>
      </c>
      <c r="O1433" t="s">
        <v>515</v>
      </c>
      <c r="P1433">
        <v>585068</v>
      </c>
      <c r="Q1433" t="s">
        <v>515</v>
      </c>
      <c r="R1433" s="9">
        <v>135919.75727762439</v>
      </c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15"/>
      <c r="AR1433" s="9">
        <v>1</v>
      </c>
      <c r="AS1433" s="9">
        <f>AR1433*30500</f>
        <v>30500</v>
      </c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>
        <f t="shared" si="52"/>
        <v>166419.75727762439</v>
      </c>
      <c r="BM1433" s="9">
        <f t="shared" si="53"/>
        <v>166400</v>
      </c>
    </row>
    <row r="1434" spans="1:65" x14ac:dyDescent="0.3">
      <c r="A1434" s="4" t="s">
        <v>1072</v>
      </c>
      <c r="B1434" s="9">
        <v>9179</v>
      </c>
      <c r="C1434">
        <v>539244</v>
      </c>
      <c r="D1434">
        <v>1</v>
      </c>
      <c r="E1434">
        <v>1</v>
      </c>
      <c r="F1434">
        <v>1</v>
      </c>
      <c r="G1434">
        <v>1</v>
      </c>
      <c r="H1434">
        <v>0</v>
      </c>
      <c r="I1434" t="s">
        <v>86</v>
      </c>
      <c r="J1434">
        <v>539244</v>
      </c>
      <c r="K1434" t="s">
        <v>1072</v>
      </c>
      <c r="L1434">
        <v>539244</v>
      </c>
      <c r="M1434" t="s">
        <v>1072</v>
      </c>
      <c r="N1434">
        <v>539244</v>
      </c>
      <c r="O1434" t="s">
        <v>1072</v>
      </c>
      <c r="P1434">
        <v>539139</v>
      </c>
      <c r="Q1434" t="s">
        <v>537</v>
      </c>
      <c r="R1434" s="9">
        <v>2021964.117036016</v>
      </c>
      <c r="S1434" s="9">
        <f>SUMIFS($B:$B,$J:$J,$C1434)</f>
        <v>16036</v>
      </c>
      <c r="T1434" s="9">
        <v>865845.66214978846</v>
      </c>
      <c r="U1434" s="9">
        <v>4</v>
      </c>
      <c r="V1434" s="9">
        <f>U1434*768</f>
        <v>3072</v>
      </c>
      <c r="W1434" s="9">
        <v>59</v>
      </c>
      <c r="X1434" s="9">
        <f>W1434*3072</f>
        <v>181248</v>
      </c>
      <c r="Y1434" s="9">
        <v>43</v>
      </c>
      <c r="Z1434" s="9">
        <f>Y1434*1024</f>
        <v>44032</v>
      </c>
      <c r="AA1434" s="9">
        <v>40</v>
      </c>
      <c r="AB1434" s="9">
        <f>AA1434*256</f>
        <v>10240</v>
      </c>
      <c r="AC1434" s="9">
        <f>SUMIFS($B:$B,$L:$L,$C1434)</f>
        <v>19701</v>
      </c>
      <c r="AD1434" s="9">
        <v>2419027.5924802893</v>
      </c>
      <c r="AE1434" s="9"/>
      <c r="AF1434" s="9"/>
      <c r="AG1434" s="9">
        <f>SUMIFS($B:$B,$N:$N,$C1434)</f>
        <v>40966</v>
      </c>
      <c r="AH1434" s="9">
        <v>4525906.0096069342</v>
      </c>
      <c r="AI1434" s="9"/>
      <c r="AJ1434" s="9"/>
      <c r="AK1434" s="9"/>
      <c r="AL1434" s="9"/>
      <c r="AM1434" s="9"/>
      <c r="AN1434" s="9"/>
      <c r="AO1434" s="9"/>
      <c r="AP1434" s="9"/>
      <c r="AQ1434" s="15"/>
      <c r="AR1434" s="9">
        <v>1</v>
      </c>
      <c r="AS1434" s="9">
        <f>AR1434*30500</f>
        <v>30500</v>
      </c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>
        <f t="shared" si="52"/>
        <v>10101835.381273028</v>
      </c>
      <c r="BM1434" s="9">
        <f t="shared" si="53"/>
        <v>10101800</v>
      </c>
    </row>
    <row r="1435" spans="1:65" s="11" customFormat="1" x14ac:dyDescent="0.3">
      <c r="A1435" s="12" t="s">
        <v>337</v>
      </c>
      <c r="B1435" s="9">
        <v>1208</v>
      </c>
      <c r="C1435" s="12">
        <v>567531</v>
      </c>
      <c r="D1435" s="12">
        <v>1</v>
      </c>
      <c r="E1435" s="12">
        <v>0</v>
      </c>
      <c r="F1435" s="12">
        <v>0</v>
      </c>
      <c r="G1435" s="12">
        <v>0</v>
      </c>
      <c r="H1435" s="12">
        <v>0</v>
      </c>
      <c r="I1435" s="12" t="s">
        <v>131</v>
      </c>
      <c r="J1435" s="12">
        <v>567451</v>
      </c>
      <c r="K1435" s="12" t="s">
        <v>386</v>
      </c>
      <c r="L1435" s="12">
        <v>567451</v>
      </c>
      <c r="M1435" s="12" t="s">
        <v>386</v>
      </c>
      <c r="N1435" s="12">
        <v>567451</v>
      </c>
      <c r="O1435" s="12" t="s">
        <v>386</v>
      </c>
      <c r="P1435" s="12">
        <v>567451</v>
      </c>
      <c r="Q1435" s="12" t="s">
        <v>386</v>
      </c>
      <c r="R1435" s="13">
        <v>284091.44465979189</v>
      </c>
      <c r="S1435" s="9"/>
      <c r="T1435" s="13"/>
      <c r="U1435" s="9"/>
      <c r="V1435" s="9"/>
      <c r="W1435" s="9"/>
      <c r="X1435" s="9"/>
      <c r="Y1435" s="9"/>
      <c r="Z1435" s="9"/>
      <c r="AA1435" s="9"/>
      <c r="AB1435" s="9"/>
      <c r="AC1435" s="9"/>
      <c r="AD1435" s="13"/>
      <c r="AE1435" s="9"/>
      <c r="AF1435" s="13"/>
      <c r="AG1435" s="9"/>
      <c r="AH1435" s="13"/>
      <c r="AI1435" s="9"/>
      <c r="AJ1435" s="13"/>
      <c r="AK1435" s="9"/>
      <c r="AL1435" s="13"/>
      <c r="AM1435" s="9"/>
      <c r="AN1435" s="13"/>
      <c r="AO1435" s="9"/>
      <c r="AP1435" s="9"/>
      <c r="AQ1435" s="15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>
        <f t="shared" si="52"/>
        <v>284091.44465979189</v>
      </c>
      <c r="BM1435" s="13">
        <f t="shared" si="53"/>
        <v>284100</v>
      </c>
    </row>
    <row r="1436" spans="1:65" x14ac:dyDescent="0.3">
      <c r="A1436" s="3" t="s">
        <v>337</v>
      </c>
      <c r="B1436" s="9">
        <v>1935</v>
      </c>
      <c r="C1436">
        <v>531201</v>
      </c>
      <c r="D1436">
        <v>1</v>
      </c>
      <c r="E1436">
        <v>1</v>
      </c>
      <c r="F1436">
        <v>1</v>
      </c>
      <c r="G1436">
        <v>0</v>
      </c>
      <c r="H1436">
        <v>0</v>
      </c>
      <c r="I1436" t="s">
        <v>86</v>
      </c>
      <c r="J1436">
        <v>531201</v>
      </c>
      <c r="K1436" t="s">
        <v>337</v>
      </c>
      <c r="L1436">
        <v>531201</v>
      </c>
      <c r="M1436" t="s">
        <v>337</v>
      </c>
      <c r="N1436">
        <v>531189</v>
      </c>
      <c r="O1436" t="s">
        <v>338</v>
      </c>
      <c r="P1436">
        <v>531189</v>
      </c>
      <c r="Q1436" t="s">
        <v>338</v>
      </c>
      <c r="R1436" s="9">
        <v>450458.01614605967</v>
      </c>
      <c r="S1436" s="9">
        <f>SUMIFS($B:$B,$J:$J,$C1436)</f>
        <v>4154</v>
      </c>
      <c r="T1436" s="9">
        <v>225643.04659693269</v>
      </c>
      <c r="U1436" s="9">
        <v>0</v>
      </c>
      <c r="V1436" s="9">
        <f>U1436*768</f>
        <v>0</v>
      </c>
      <c r="W1436" s="9">
        <v>6</v>
      </c>
      <c r="X1436" s="9">
        <f>W1436*3072</f>
        <v>18432</v>
      </c>
      <c r="Y1436" s="9">
        <v>40</v>
      </c>
      <c r="Z1436" s="9">
        <f>Y1436*1024</f>
        <v>40960</v>
      </c>
      <c r="AA1436" s="9">
        <v>7</v>
      </c>
      <c r="AB1436" s="9">
        <f>AA1436*256</f>
        <v>1792</v>
      </c>
      <c r="AC1436" s="9">
        <f>SUMIFS($B:$B,$L:$L,$C1436)</f>
        <v>5445</v>
      </c>
      <c r="AD1436" s="9">
        <v>679857.56619555841</v>
      </c>
      <c r="AE1436" s="9"/>
      <c r="AF1436" s="9"/>
      <c r="AG1436" s="9"/>
      <c r="AH1436" s="9"/>
      <c r="AI1436" s="9"/>
      <c r="AJ1436" s="9"/>
      <c r="AK1436" s="13"/>
      <c r="AL1436" s="9"/>
      <c r="AM1436" s="9"/>
      <c r="AN1436" s="9"/>
      <c r="AO1436" s="9"/>
      <c r="AP1436" s="9"/>
      <c r="AQ1436" s="15"/>
      <c r="AR1436" s="9">
        <v>3</v>
      </c>
      <c r="AS1436" s="9">
        <f>AR1436*30500</f>
        <v>91500</v>
      </c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>
        <f t="shared" si="52"/>
        <v>1508642.6289385506</v>
      </c>
      <c r="BM1436" s="9">
        <f t="shared" si="53"/>
        <v>1508600</v>
      </c>
    </row>
    <row r="1437" spans="1:65" x14ac:dyDescent="0.3">
      <c r="A1437" t="s">
        <v>1827</v>
      </c>
      <c r="B1437" s="9">
        <v>1213</v>
      </c>
      <c r="C1437">
        <v>553689</v>
      </c>
      <c r="D1437">
        <v>1</v>
      </c>
      <c r="E1437">
        <v>0</v>
      </c>
      <c r="F1437">
        <v>0</v>
      </c>
      <c r="G1437">
        <v>0</v>
      </c>
      <c r="H1437">
        <v>0</v>
      </c>
      <c r="I1437" t="s">
        <v>151</v>
      </c>
      <c r="J1437">
        <v>554111</v>
      </c>
      <c r="K1437" t="s">
        <v>266</v>
      </c>
      <c r="L1437">
        <v>554111</v>
      </c>
      <c r="M1437" t="s">
        <v>266</v>
      </c>
      <c r="N1437">
        <v>554111</v>
      </c>
      <c r="O1437" t="s">
        <v>266</v>
      </c>
      <c r="P1437">
        <v>553425</v>
      </c>
      <c r="Q1437" t="s">
        <v>152</v>
      </c>
      <c r="R1437" s="9">
        <v>285244.62104086642</v>
      </c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15"/>
      <c r="AR1437" s="9">
        <v>1</v>
      </c>
      <c r="AS1437" s="9">
        <f>AR1437*30500</f>
        <v>30500</v>
      </c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>
        <f t="shared" si="52"/>
        <v>315744.62104086642</v>
      </c>
      <c r="BM1437" s="9">
        <f t="shared" si="53"/>
        <v>315700</v>
      </c>
    </row>
    <row r="1438" spans="1:65" x14ac:dyDescent="0.3">
      <c r="A1438" t="s">
        <v>1827</v>
      </c>
      <c r="B1438" s="9">
        <v>1619</v>
      </c>
      <c r="C1438">
        <v>532347</v>
      </c>
      <c r="D1438">
        <v>1</v>
      </c>
      <c r="E1438">
        <v>0</v>
      </c>
      <c r="F1438">
        <v>0</v>
      </c>
      <c r="G1438">
        <v>0</v>
      </c>
      <c r="H1438">
        <v>0</v>
      </c>
      <c r="I1438" t="s">
        <v>86</v>
      </c>
      <c r="J1438">
        <v>532053</v>
      </c>
      <c r="K1438" t="s">
        <v>281</v>
      </c>
      <c r="L1438">
        <v>532053</v>
      </c>
      <c r="M1438" t="s">
        <v>281</v>
      </c>
      <c r="N1438">
        <v>532053</v>
      </c>
      <c r="O1438" t="s">
        <v>281</v>
      </c>
      <c r="P1438">
        <v>532053</v>
      </c>
      <c r="Q1438" t="s">
        <v>281</v>
      </c>
      <c r="R1438" s="9">
        <v>378451.39894104109</v>
      </c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15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>
        <f t="shared" si="52"/>
        <v>378451.39894104109</v>
      </c>
      <c r="BM1438" s="9">
        <f t="shared" si="53"/>
        <v>378500</v>
      </c>
    </row>
    <row r="1439" spans="1:65" x14ac:dyDescent="0.3">
      <c r="A1439" t="s">
        <v>1828</v>
      </c>
      <c r="B1439" s="9">
        <v>247</v>
      </c>
      <c r="C1439">
        <v>534064</v>
      </c>
      <c r="D1439">
        <v>1</v>
      </c>
      <c r="E1439">
        <v>0</v>
      </c>
      <c r="F1439">
        <v>0</v>
      </c>
      <c r="G1439">
        <v>0</v>
      </c>
      <c r="H1439">
        <v>0</v>
      </c>
      <c r="I1439" t="s">
        <v>86</v>
      </c>
      <c r="J1439">
        <v>534668</v>
      </c>
      <c r="K1439" t="s">
        <v>1829</v>
      </c>
      <c r="L1439">
        <v>534005</v>
      </c>
      <c r="M1439" t="s">
        <v>88</v>
      </c>
      <c r="N1439">
        <v>534005</v>
      </c>
      <c r="O1439" t="s">
        <v>88</v>
      </c>
      <c r="P1439">
        <v>534005</v>
      </c>
      <c r="Q1439" t="s">
        <v>88</v>
      </c>
      <c r="R1439" s="9">
        <v>71941.662785630979</v>
      </c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15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>
        <f t="shared" si="52"/>
        <v>71941.662785630979</v>
      </c>
      <c r="BM1439" s="9">
        <f t="shared" si="53"/>
        <v>71900</v>
      </c>
    </row>
    <row r="1440" spans="1:65" x14ac:dyDescent="0.3">
      <c r="A1440" t="s">
        <v>1830</v>
      </c>
      <c r="B1440" s="9">
        <v>166</v>
      </c>
      <c r="C1440">
        <v>535524</v>
      </c>
      <c r="D1440">
        <v>1</v>
      </c>
      <c r="E1440">
        <v>0</v>
      </c>
      <c r="F1440">
        <v>0</v>
      </c>
      <c r="G1440">
        <v>0</v>
      </c>
      <c r="H1440">
        <v>0</v>
      </c>
      <c r="I1440" t="s">
        <v>83</v>
      </c>
      <c r="J1440">
        <v>545201</v>
      </c>
      <c r="K1440" t="s">
        <v>230</v>
      </c>
      <c r="L1440">
        <v>545201</v>
      </c>
      <c r="M1440" t="s">
        <v>230</v>
      </c>
      <c r="N1440">
        <v>545201</v>
      </c>
      <c r="O1440" t="s">
        <v>230</v>
      </c>
      <c r="P1440">
        <v>545201</v>
      </c>
      <c r="Q1440" t="s">
        <v>230</v>
      </c>
      <c r="R1440" s="9">
        <v>71941.662785630979</v>
      </c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15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>
        <f t="shared" si="52"/>
        <v>71941.662785630979</v>
      </c>
      <c r="BM1440" s="9">
        <f t="shared" si="53"/>
        <v>71900</v>
      </c>
    </row>
    <row r="1441" spans="1:65" x14ac:dyDescent="0.3">
      <c r="A1441" s="2" t="s">
        <v>1831</v>
      </c>
      <c r="B1441" s="9">
        <v>2283</v>
      </c>
      <c r="C1441">
        <v>542750</v>
      </c>
      <c r="D1441">
        <v>1</v>
      </c>
      <c r="E1441">
        <v>1</v>
      </c>
      <c r="F1441">
        <v>0</v>
      </c>
      <c r="G1441">
        <v>0</v>
      </c>
      <c r="H1441">
        <v>0</v>
      </c>
      <c r="I1441" t="s">
        <v>135</v>
      </c>
      <c r="J1441">
        <v>542750</v>
      </c>
      <c r="K1441" t="s">
        <v>1831</v>
      </c>
      <c r="L1441">
        <v>541630</v>
      </c>
      <c r="M1441" t="s">
        <v>895</v>
      </c>
      <c r="N1441">
        <v>541630</v>
      </c>
      <c r="O1441" t="s">
        <v>895</v>
      </c>
      <c r="P1441">
        <v>541630</v>
      </c>
      <c r="Q1441" t="s">
        <v>895</v>
      </c>
      <c r="R1441" s="9">
        <v>529270.38688451005</v>
      </c>
      <c r="S1441" s="9">
        <f>SUMIFS($B:$B,$J:$J,$C1441)</f>
        <v>2283</v>
      </c>
      <c r="T1441" s="9">
        <v>124212.14452946919</v>
      </c>
      <c r="U1441" s="9">
        <v>0</v>
      </c>
      <c r="V1441" s="9">
        <f>U1441*768</f>
        <v>0</v>
      </c>
      <c r="W1441" s="9">
        <v>12</v>
      </c>
      <c r="X1441" s="9">
        <f>W1441*3072</f>
        <v>36864</v>
      </c>
      <c r="Y1441" s="9">
        <v>5</v>
      </c>
      <c r="Z1441" s="9">
        <f>Y1441*1024</f>
        <v>5120</v>
      </c>
      <c r="AA1441" s="9">
        <v>6</v>
      </c>
      <c r="AB1441" s="9">
        <f>AA1441*256</f>
        <v>1536</v>
      </c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15"/>
      <c r="AR1441" s="9">
        <v>2</v>
      </c>
      <c r="AS1441" s="9">
        <f>AR1441*30500</f>
        <v>61000</v>
      </c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>
        <f t="shared" si="52"/>
        <v>758002.53141397925</v>
      </c>
      <c r="BM1441" s="9">
        <f t="shared" si="53"/>
        <v>758000</v>
      </c>
    </row>
    <row r="1442" spans="1:65" x14ac:dyDescent="0.3">
      <c r="A1442" t="s">
        <v>1832</v>
      </c>
      <c r="B1442" s="9">
        <v>636</v>
      </c>
      <c r="C1442">
        <v>597392</v>
      </c>
      <c r="D1442">
        <v>1</v>
      </c>
      <c r="E1442">
        <v>0</v>
      </c>
      <c r="F1442">
        <v>0</v>
      </c>
      <c r="G1442">
        <v>0</v>
      </c>
      <c r="H1442">
        <v>0</v>
      </c>
      <c r="I1442" t="s">
        <v>94</v>
      </c>
      <c r="J1442">
        <v>597520</v>
      </c>
      <c r="K1442" t="s">
        <v>521</v>
      </c>
      <c r="L1442">
        <v>597520</v>
      </c>
      <c r="M1442" t="s">
        <v>521</v>
      </c>
      <c r="N1442">
        <v>597520</v>
      </c>
      <c r="O1442" t="s">
        <v>521</v>
      </c>
      <c r="P1442">
        <v>597520</v>
      </c>
      <c r="Q1442" t="s">
        <v>521</v>
      </c>
      <c r="R1442" s="9">
        <v>151167.97751529311</v>
      </c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15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>
        <f t="shared" si="52"/>
        <v>151167.97751529311</v>
      </c>
      <c r="BM1442" s="9">
        <f t="shared" si="53"/>
        <v>151200</v>
      </c>
    </row>
    <row r="1443" spans="1:65" x14ac:dyDescent="0.3">
      <c r="A1443" t="s">
        <v>1833</v>
      </c>
      <c r="B1443" s="9">
        <v>142</v>
      </c>
      <c r="C1443">
        <v>571482</v>
      </c>
      <c r="D1443">
        <v>1</v>
      </c>
      <c r="E1443">
        <v>0</v>
      </c>
      <c r="F1443">
        <v>0</v>
      </c>
      <c r="G1443">
        <v>0</v>
      </c>
      <c r="H1443">
        <v>0</v>
      </c>
      <c r="I1443" t="s">
        <v>96</v>
      </c>
      <c r="J1443">
        <v>571385</v>
      </c>
      <c r="K1443" t="s">
        <v>1600</v>
      </c>
      <c r="L1443">
        <v>571385</v>
      </c>
      <c r="M1443" t="s">
        <v>1600</v>
      </c>
      <c r="N1443">
        <v>571385</v>
      </c>
      <c r="O1443" t="s">
        <v>1600</v>
      </c>
      <c r="P1443">
        <v>571164</v>
      </c>
      <c r="Q1443" t="s">
        <v>334</v>
      </c>
      <c r="R1443" s="9">
        <v>71941.662785630979</v>
      </c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15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>
        <f t="shared" si="52"/>
        <v>71941.662785630979</v>
      </c>
      <c r="BM1443" s="9">
        <f t="shared" si="53"/>
        <v>71900</v>
      </c>
    </row>
    <row r="1444" spans="1:65" x14ac:dyDescent="0.3">
      <c r="A1444" t="s">
        <v>1834</v>
      </c>
      <c r="B1444" s="9">
        <v>435</v>
      </c>
      <c r="C1444">
        <v>535885</v>
      </c>
      <c r="D1444">
        <v>1</v>
      </c>
      <c r="E1444">
        <v>0</v>
      </c>
      <c r="F1444">
        <v>0</v>
      </c>
      <c r="G1444">
        <v>0</v>
      </c>
      <c r="H1444">
        <v>0</v>
      </c>
      <c r="I1444" t="s">
        <v>111</v>
      </c>
      <c r="J1444">
        <v>541354</v>
      </c>
      <c r="K1444" t="s">
        <v>510</v>
      </c>
      <c r="L1444">
        <v>541354</v>
      </c>
      <c r="M1444" t="s">
        <v>510</v>
      </c>
      <c r="N1444">
        <v>541354</v>
      </c>
      <c r="O1444" t="s">
        <v>510</v>
      </c>
      <c r="P1444">
        <v>541354</v>
      </c>
      <c r="Q1444" t="s">
        <v>510</v>
      </c>
      <c r="R1444" s="9">
        <v>103900.51100164209</v>
      </c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15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>
        <f t="shared" si="52"/>
        <v>103900.51100164209</v>
      </c>
      <c r="BM1444" s="9">
        <f t="shared" si="53"/>
        <v>103900</v>
      </c>
    </row>
    <row r="1445" spans="1:65" x14ac:dyDescent="0.3">
      <c r="A1445" t="s">
        <v>1835</v>
      </c>
      <c r="B1445" s="9">
        <v>157</v>
      </c>
      <c r="C1445">
        <v>588482</v>
      </c>
      <c r="D1445">
        <v>1</v>
      </c>
      <c r="E1445">
        <v>0</v>
      </c>
      <c r="F1445">
        <v>0</v>
      </c>
      <c r="G1445">
        <v>0</v>
      </c>
      <c r="H1445">
        <v>0</v>
      </c>
      <c r="I1445" t="s">
        <v>135</v>
      </c>
      <c r="J1445">
        <v>588695</v>
      </c>
      <c r="K1445" t="s">
        <v>1836</v>
      </c>
      <c r="L1445">
        <v>588768</v>
      </c>
      <c r="M1445" t="s">
        <v>1464</v>
      </c>
      <c r="N1445">
        <v>588768</v>
      </c>
      <c r="O1445" t="s">
        <v>1464</v>
      </c>
      <c r="P1445">
        <v>588296</v>
      </c>
      <c r="Q1445" t="s">
        <v>199</v>
      </c>
      <c r="R1445" s="9">
        <v>71941.662785630979</v>
      </c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15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>
        <f t="shared" si="52"/>
        <v>71941.662785630979</v>
      </c>
      <c r="BM1445" s="9">
        <f t="shared" si="53"/>
        <v>71900</v>
      </c>
    </row>
    <row r="1446" spans="1:65" x14ac:dyDescent="0.3">
      <c r="A1446" t="s">
        <v>1835</v>
      </c>
      <c r="B1446" s="9">
        <v>145</v>
      </c>
      <c r="C1446">
        <v>551121</v>
      </c>
      <c r="D1446">
        <v>1</v>
      </c>
      <c r="E1446">
        <v>0</v>
      </c>
      <c r="F1446">
        <v>0</v>
      </c>
      <c r="G1446">
        <v>0</v>
      </c>
      <c r="H1446">
        <v>0</v>
      </c>
      <c r="I1446" t="s">
        <v>83</v>
      </c>
      <c r="J1446">
        <v>551970</v>
      </c>
      <c r="K1446" t="s">
        <v>1010</v>
      </c>
      <c r="L1446">
        <v>551970</v>
      </c>
      <c r="M1446" t="s">
        <v>1010</v>
      </c>
      <c r="N1446">
        <v>551970</v>
      </c>
      <c r="O1446" t="s">
        <v>1010</v>
      </c>
      <c r="P1446">
        <v>550787</v>
      </c>
      <c r="Q1446" t="s">
        <v>908</v>
      </c>
      <c r="R1446" s="9">
        <v>71941.662785630979</v>
      </c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15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>
        <f t="shared" si="52"/>
        <v>71941.662785630979</v>
      </c>
      <c r="BM1446" s="9">
        <f t="shared" si="53"/>
        <v>71900</v>
      </c>
    </row>
    <row r="1447" spans="1:65" x14ac:dyDescent="0.3">
      <c r="A1447" t="s">
        <v>1837</v>
      </c>
      <c r="B1447" s="9">
        <v>621</v>
      </c>
      <c r="C1447">
        <v>593061</v>
      </c>
      <c r="D1447">
        <v>1</v>
      </c>
      <c r="E1447">
        <v>0</v>
      </c>
      <c r="F1447">
        <v>0</v>
      </c>
      <c r="G1447">
        <v>0</v>
      </c>
      <c r="H1447">
        <v>0</v>
      </c>
      <c r="I1447" t="s">
        <v>81</v>
      </c>
      <c r="J1447">
        <v>592889</v>
      </c>
      <c r="K1447" t="s">
        <v>482</v>
      </c>
      <c r="L1447">
        <v>592889</v>
      </c>
      <c r="M1447" t="s">
        <v>482</v>
      </c>
      <c r="N1447">
        <v>592889</v>
      </c>
      <c r="O1447" t="s">
        <v>482</v>
      </c>
      <c r="P1447">
        <v>592889</v>
      </c>
      <c r="Q1447" t="s">
        <v>482</v>
      </c>
      <c r="R1447" s="9">
        <v>147652.1369344547</v>
      </c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15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>
        <f t="shared" si="52"/>
        <v>147652.1369344547</v>
      </c>
      <c r="BM1447" s="9">
        <f t="shared" si="53"/>
        <v>147700</v>
      </c>
    </row>
    <row r="1448" spans="1:65" x14ac:dyDescent="0.3">
      <c r="A1448" s="2" t="s">
        <v>1838</v>
      </c>
      <c r="B1448" s="9">
        <v>1768</v>
      </c>
      <c r="C1448">
        <v>564877</v>
      </c>
      <c r="D1448">
        <v>1</v>
      </c>
      <c r="E1448">
        <v>1</v>
      </c>
      <c r="F1448">
        <v>0</v>
      </c>
      <c r="G1448">
        <v>0</v>
      </c>
      <c r="H1448">
        <v>0</v>
      </c>
      <c r="I1448" t="s">
        <v>131</v>
      </c>
      <c r="J1448">
        <v>564877</v>
      </c>
      <c r="K1448" t="s">
        <v>1838</v>
      </c>
      <c r="L1448">
        <v>565709</v>
      </c>
      <c r="M1448" t="s">
        <v>1839</v>
      </c>
      <c r="N1448">
        <v>565709</v>
      </c>
      <c r="O1448" t="s">
        <v>1839</v>
      </c>
      <c r="P1448">
        <v>564567</v>
      </c>
      <c r="Q1448" t="s">
        <v>523</v>
      </c>
      <c r="R1448" s="9">
        <v>412458.93642692198</v>
      </c>
      <c r="S1448" s="9">
        <f>SUMIFS($B:$B,$J:$J,$C1448)</f>
        <v>1768</v>
      </c>
      <c r="T1448" s="9">
        <v>96245.920158399211</v>
      </c>
      <c r="U1448" s="9">
        <v>0</v>
      </c>
      <c r="V1448" s="9">
        <f>U1448*768</f>
        <v>0</v>
      </c>
      <c r="W1448" s="9">
        <v>9</v>
      </c>
      <c r="X1448" s="9">
        <f>W1448*3072</f>
        <v>27648</v>
      </c>
      <c r="Y1448" s="9">
        <v>4</v>
      </c>
      <c r="Z1448" s="9">
        <f>Y1448*1024</f>
        <v>4096</v>
      </c>
      <c r="AA1448" s="9">
        <v>2</v>
      </c>
      <c r="AB1448" s="9">
        <f>AA1448*256</f>
        <v>512</v>
      </c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15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>
        <f t="shared" si="52"/>
        <v>540960.85658532125</v>
      </c>
      <c r="BM1448" s="9">
        <f t="shared" si="53"/>
        <v>541000</v>
      </c>
    </row>
    <row r="1449" spans="1:65" x14ac:dyDescent="0.3">
      <c r="A1449" t="s">
        <v>1840</v>
      </c>
      <c r="B1449" s="9">
        <v>456</v>
      </c>
      <c r="C1449">
        <v>560898</v>
      </c>
      <c r="D1449">
        <v>1</v>
      </c>
      <c r="E1449">
        <v>0</v>
      </c>
      <c r="F1449">
        <v>0</v>
      </c>
      <c r="G1449">
        <v>0</v>
      </c>
      <c r="H1449">
        <v>0</v>
      </c>
      <c r="I1449" t="s">
        <v>151</v>
      </c>
      <c r="J1449">
        <v>560715</v>
      </c>
      <c r="K1449" t="s">
        <v>553</v>
      </c>
      <c r="L1449">
        <v>560715</v>
      </c>
      <c r="M1449" t="s">
        <v>553</v>
      </c>
      <c r="N1449">
        <v>560715</v>
      </c>
      <c r="O1449" t="s">
        <v>553</v>
      </c>
      <c r="P1449">
        <v>560715</v>
      </c>
      <c r="Q1449" t="s">
        <v>553</v>
      </c>
      <c r="R1449" s="9">
        <v>108855.4846270214</v>
      </c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15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>
        <f t="shared" si="52"/>
        <v>108855.4846270214</v>
      </c>
      <c r="BM1449" s="9">
        <f t="shared" si="53"/>
        <v>108900</v>
      </c>
    </row>
    <row r="1450" spans="1:65" x14ac:dyDescent="0.3">
      <c r="A1450" s="2" t="s">
        <v>1841</v>
      </c>
      <c r="B1450" s="9">
        <v>2355</v>
      </c>
      <c r="C1450">
        <v>542768</v>
      </c>
      <c r="D1450">
        <v>1</v>
      </c>
      <c r="E1450">
        <v>1</v>
      </c>
      <c r="F1450">
        <v>0</v>
      </c>
      <c r="G1450">
        <v>0</v>
      </c>
      <c r="H1450">
        <v>0</v>
      </c>
      <c r="I1450" t="s">
        <v>135</v>
      </c>
      <c r="J1450">
        <v>542768</v>
      </c>
      <c r="K1450" t="s">
        <v>1841</v>
      </c>
      <c r="L1450">
        <v>541630</v>
      </c>
      <c r="M1450" t="s">
        <v>895</v>
      </c>
      <c r="N1450">
        <v>541630</v>
      </c>
      <c r="O1450" t="s">
        <v>895</v>
      </c>
      <c r="P1450">
        <v>541630</v>
      </c>
      <c r="Q1450" t="s">
        <v>895</v>
      </c>
      <c r="R1450" s="9">
        <v>545516.99849505816</v>
      </c>
      <c r="S1450" s="9">
        <f>SUMIFS($B:$B,$J:$J,$C1450)</f>
        <v>2355</v>
      </c>
      <c r="T1450" s="9">
        <v>128120.175231735</v>
      </c>
      <c r="U1450" s="9">
        <v>0</v>
      </c>
      <c r="V1450" s="9">
        <f>U1450*768</f>
        <v>0</v>
      </c>
      <c r="W1450" s="9">
        <v>8</v>
      </c>
      <c r="X1450" s="9">
        <f>W1450*3072</f>
        <v>24576</v>
      </c>
      <c r="Y1450" s="9">
        <v>10</v>
      </c>
      <c r="Z1450" s="9">
        <f>Y1450*1024</f>
        <v>10240</v>
      </c>
      <c r="AA1450" s="9">
        <v>5</v>
      </c>
      <c r="AB1450" s="9">
        <f>AA1450*256</f>
        <v>1280</v>
      </c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15"/>
      <c r="AR1450" s="9">
        <v>1</v>
      </c>
      <c r="AS1450" s="9">
        <f>AR1450*30500</f>
        <v>30500</v>
      </c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>
        <f t="shared" si="52"/>
        <v>740233.17372679315</v>
      </c>
      <c r="BM1450" s="9">
        <f t="shared" si="53"/>
        <v>740200</v>
      </c>
    </row>
    <row r="1451" spans="1:65" x14ac:dyDescent="0.3">
      <c r="A1451" s="2" t="s">
        <v>1842</v>
      </c>
      <c r="B1451" s="9">
        <v>2153</v>
      </c>
      <c r="C1451">
        <v>586170</v>
      </c>
      <c r="D1451">
        <v>1</v>
      </c>
      <c r="E1451">
        <v>1</v>
      </c>
      <c r="F1451">
        <v>0</v>
      </c>
      <c r="G1451">
        <v>0</v>
      </c>
      <c r="H1451">
        <v>0</v>
      </c>
      <c r="I1451" t="s">
        <v>81</v>
      </c>
      <c r="J1451">
        <v>586170</v>
      </c>
      <c r="K1451" t="s">
        <v>1842</v>
      </c>
      <c r="L1451">
        <v>586307</v>
      </c>
      <c r="M1451" t="s">
        <v>121</v>
      </c>
      <c r="N1451">
        <v>586307</v>
      </c>
      <c r="O1451" t="s">
        <v>121</v>
      </c>
      <c r="P1451">
        <v>586307</v>
      </c>
      <c r="Q1451" t="s">
        <v>121</v>
      </c>
      <c r="R1451" s="9">
        <v>499885.62741750223</v>
      </c>
      <c r="S1451" s="9">
        <f>SUMIFS($B:$B,$J:$J,$C1451)</f>
        <v>2153</v>
      </c>
      <c r="T1451" s="9">
        <v>117154.8873382412</v>
      </c>
      <c r="U1451" s="9">
        <v>0</v>
      </c>
      <c r="V1451" s="9">
        <f>U1451*768</f>
        <v>0</v>
      </c>
      <c r="W1451" s="9">
        <v>11</v>
      </c>
      <c r="X1451" s="9">
        <f>W1451*3072</f>
        <v>33792</v>
      </c>
      <c r="Y1451" s="9">
        <v>13</v>
      </c>
      <c r="Z1451" s="9">
        <f>Y1451*1024</f>
        <v>13312</v>
      </c>
      <c r="AA1451" s="9">
        <v>5</v>
      </c>
      <c r="AB1451" s="9">
        <f>AA1451*256</f>
        <v>1280</v>
      </c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15"/>
      <c r="AR1451" s="9">
        <v>1</v>
      </c>
      <c r="AS1451" s="9">
        <f>AR1451*30500</f>
        <v>30500</v>
      </c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>
        <f t="shared" si="52"/>
        <v>695924.51475574344</v>
      </c>
      <c r="BM1451" s="9">
        <f t="shared" si="53"/>
        <v>695900</v>
      </c>
    </row>
    <row r="1452" spans="1:65" x14ac:dyDescent="0.3">
      <c r="A1452" t="s">
        <v>1843</v>
      </c>
      <c r="B1452" s="9">
        <v>2571</v>
      </c>
      <c r="C1452">
        <v>538230</v>
      </c>
      <c r="D1452">
        <v>1</v>
      </c>
      <c r="E1452">
        <v>0</v>
      </c>
      <c r="F1452">
        <v>0</v>
      </c>
      <c r="G1452">
        <v>0</v>
      </c>
      <c r="H1452">
        <v>0</v>
      </c>
      <c r="I1452" t="s">
        <v>86</v>
      </c>
      <c r="J1452">
        <v>538442</v>
      </c>
      <c r="K1452" t="s">
        <v>205</v>
      </c>
      <c r="L1452">
        <v>538442</v>
      </c>
      <c r="M1452" t="s">
        <v>205</v>
      </c>
      <c r="N1452">
        <v>538094</v>
      </c>
      <c r="O1452" t="s">
        <v>207</v>
      </c>
      <c r="P1452">
        <v>538094</v>
      </c>
      <c r="Q1452" t="s">
        <v>207</v>
      </c>
      <c r="R1452" s="9">
        <v>594140.96349809226</v>
      </c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15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>
        <f t="shared" si="52"/>
        <v>594140.96349809226</v>
      </c>
      <c r="BM1452" s="9">
        <f t="shared" si="53"/>
        <v>594100</v>
      </c>
    </row>
    <row r="1453" spans="1:65" x14ac:dyDescent="0.3">
      <c r="A1453" t="s">
        <v>1844</v>
      </c>
      <c r="B1453" s="9">
        <v>207</v>
      </c>
      <c r="C1453">
        <v>553387</v>
      </c>
      <c r="D1453">
        <v>1</v>
      </c>
      <c r="E1453">
        <v>0</v>
      </c>
      <c r="F1453">
        <v>0</v>
      </c>
      <c r="G1453">
        <v>0</v>
      </c>
      <c r="H1453">
        <v>0</v>
      </c>
      <c r="I1453" t="s">
        <v>111</v>
      </c>
      <c r="J1453">
        <v>523704</v>
      </c>
      <c r="K1453" t="s">
        <v>464</v>
      </c>
      <c r="L1453">
        <v>523704</v>
      </c>
      <c r="M1453" t="s">
        <v>464</v>
      </c>
      <c r="N1453">
        <v>523704</v>
      </c>
      <c r="O1453" t="s">
        <v>464</v>
      </c>
      <c r="P1453">
        <v>523704</v>
      </c>
      <c r="Q1453" t="s">
        <v>464</v>
      </c>
      <c r="R1453" s="9">
        <v>71941.662785630979</v>
      </c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15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>
        <f t="shared" si="52"/>
        <v>71941.662785630979</v>
      </c>
      <c r="BM1453" s="9">
        <f t="shared" si="53"/>
        <v>71900</v>
      </c>
    </row>
    <row r="1454" spans="1:65" x14ac:dyDescent="0.3">
      <c r="A1454" t="s">
        <v>1845</v>
      </c>
      <c r="B1454" s="9">
        <v>110</v>
      </c>
      <c r="C1454">
        <v>531413</v>
      </c>
      <c r="D1454">
        <v>1</v>
      </c>
      <c r="E1454">
        <v>0</v>
      </c>
      <c r="F1454">
        <v>0</v>
      </c>
      <c r="G1454">
        <v>0</v>
      </c>
      <c r="H1454">
        <v>0</v>
      </c>
      <c r="I1454" t="s">
        <v>86</v>
      </c>
      <c r="J1454">
        <v>534005</v>
      </c>
      <c r="K1454" t="s">
        <v>88</v>
      </c>
      <c r="L1454">
        <v>534005</v>
      </c>
      <c r="M1454" t="s">
        <v>88</v>
      </c>
      <c r="N1454">
        <v>534005</v>
      </c>
      <c r="O1454" t="s">
        <v>88</v>
      </c>
      <c r="P1454">
        <v>534005</v>
      </c>
      <c r="Q1454" t="s">
        <v>88</v>
      </c>
      <c r="R1454" s="9">
        <v>71941.662785630979</v>
      </c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15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>
        <f t="shared" si="52"/>
        <v>71941.662785630979</v>
      </c>
      <c r="BM1454" s="9">
        <f t="shared" si="53"/>
        <v>71900</v>
      </c>
    </row>
    <row r="1455" spans="1:65" x14ac:dyDescent="0.3">
      <c r="A1455" t="s">
        <v>1846</v>
      </c>
      <c r="B1455" s="9">
        <v>882</v>
      </c>
      <c r="C1455">
        <v>594130</v>
      </c>
      <c r="D1455">
        <v>1</v>
      </c>
      <c r="E1455">
        <v>0</v>
      </c>
      <c r="F1455">
        <v>0</v>
      </c>
      <c r="G1455">
        <v>0</v>
      </c>
      <c r="H1455">
        <v>0</v>
      </c>
      <c r="I1455" t="s">
        <v>81</v>
      </c>
      <c r="J1455">
        <v>594156</v>
      </c>
      <c r="K1455" t="s">
        <v>575</v>
      </c>
      <c r="L1455">
        <v>594156</v>
      </c>
      <c r="M1455" t="s">
        <v>575</v>
      </c>
      <c r="N1455">
        <v>594156</v>
      </c>
      <c r="O1455" t="s">
        <v>575</v>
      </c>
      <c r="P1455">
        <v>593711</v>
      </c>
      <c r="Q1455" t="s">
        <v>185</v>
      </c>
      <c r="R1455" s="9">
        <v>208592.77683947689</v>
      </c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15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>
        <f t="shared" si="52"/>
        <v>208592.77683947689</v>
      </c>
      <c r="BM1455" s="9">
        <f t="shared" si="53"/>
        <v>208600</v>
      </c>
    </row>
    <row r="1456" spans="1:65" x14ac:dyDescent="0.3">
      <c r="A1456" t="s">
        <v>1847</v>
      </c>
      <c r="B1456" s="9">
        <v>862</v>
      </c>
      <c r="C1456">
        <v>536091</v>
      </c>
      <c r="D1456">
        <v>1</v>
      </c>
      <c r="E1456">
        <v>0</v>
      </c>
      <c r="F1456">
        <v>0</v>
      </c>
      <c r="G1456">
        <v>0</v>
      </c>
      <c r="H1456">
        <v>0</v>
      </c>
      <c r="I1456" t="s">
        <v>111</v>
      </c>
      <c r="J1456">
        <v>539961</v>
      </c>
      <c r="K1456" t="s">
        <v>1848</v>
      </c>
      <c r="L1456">
        <v>523704</v>
      </c>
      <c r="M1456" t="s">
        <v>464</v>
      </c>
      <c r="N1456">
        <v>523704</v>
      </c>
      <c r="O1456" t="s">
        <v>464</v>
      </c>
      <c r="P1456">
        <v>523704</v>
      </c>
      <c r="Q1456" t="s">
        <v>464</v>
      </c>
      <c r="R1456" s="9">
        <v>203939.69809492771</v>
      </c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15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>
        <f t="shared" si="52"/>
        <v>203939.69809492771</v>
      </c>
      <c r="BM1456" s="9">
        <f t="shared" si="53"/>
        <v>203900</v>
      </c>
    </row>
    <row r="1457" spans="1:65" x14ac:dyDescent="0.3">
      <c r="A1457" t="s">
        <v>1849</v>
      </c>
      <c r="B1457" s="9">
        <v>707</v>
      </c>
      <c r="C1457">
        <v>553221</v>
      </c>
      <c r="D1457">
        <v>1</v>
      </c>
      <c r="E1457">
        <v>0</v>
      </c>
      <c r="F1457">
        <v>0</v>
      </c>
      <c r="G1457">
        <v>0</v>
      </c>
      <c r="H1457">
        <v>0</v>
      </c>
      <c r="I1457" t="s">
        <v>111</v>
      </c>
      <c r="J1457">
        <v>534927</v>
      </c>
      <c r="K1457" t="s">
        <v>509</v>
      </c>
      <c r="L1457">
        <v>541354</v>
      </c>
      <c r="M1457" t="s">
        <v>510</v>
      </c>
      <c r="N1457">
        <v>541354</v>
      </c>
      <c r="O1457" t="s">
        <v>510</v>
      </c>
      <c r="P1457">
        <v>541354</v>
      </c>
      <c r="Q1457" t="s">
        <v>510</v>
      </c>
      <c r="R1457" s="9">
        <v>167786.28099263739</v>
      </c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15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>
        <f t="shared" si="52"/>
        <v>167786.28099263739</v>
      </c>
      <c r="BM1457" s="9">
        <f t="shared" si="53"/>
        <v>167800</v>
      </c>
    </row>
    <row r="1458" spans="1:65" x14ac:dyDescent="0.3">
      <c r="A1458" t="s">
        <v>1850</v>
      </c>
      <c r="B1458" s="9">
        <v>338</v>
      </c>
      <c r="C1458">
        <v>513636</v>
      </c>
      <c r="D1458">
        <v>1</v>
      </c>
      <c r="E1458">
        <v>0</v>
      </c>
      <c r="F1458">
        <v>0</v>
      </c>
      <c r="G1458">
        <v>0</v>
      </c>
      <c r="H1458">
        <v>0</v>
      </c>
      <c r="I1458" t="s">
        <v>111</v>
      </c>
      <c r="J1458">
        <v>513750</v>
      </c>
      <c r="K1458" t="s">
        <v>290</v>
      </c>
      <c r="L1458">
        <v>513750</v>
      </c>
      <c r="M1458" t="s">
        <v>290</v>
      </c>
      <c r="N1458">
        <v>513750</v>
      </c>
      <c r="O1458" t="s">
        <v>290</v>
      </c>
      <c r="P1458">
        <v>513750</v>
      </c>
      <c r="Q1458" t="s">
        <v>290</v>
      </c>
      <c r="R1458" s="9">
        <v>80956.976049460005</v>
      </c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15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>
        <f t="shared" si="52"/>
        <v>80956.976049460005</v>
      </c>
      <c r="BM1458" s="9">
        <f t="shared" si="53"/>
        <v>81000</v>
      </c>
    </row>
    <row r="1459" spans="1:65" x14ac:dyDescent="0.3">
      <c r="A1459" s="2" t="s">
        <v>820</v>
      </c>
      <c r="B1459" s="9">
        <v>1098</v>
      </c>
      <c r="C1459">
        <v>507261</v>
      </c>
      <c r="D1459">
        <v>1</v>
      </c>
      <c r="E1459">
        <v>1</v>
      </c>
      <c r="F1459">
        <v>0</v>
      </c>
      <c r="G1459">
        <v>0</v>
      </c>
      <c r="H1459">
        <v>0</v>
      </c>
      <c r="I1459" t="s">
        <v>94</v>
      </c>
      <c r="J1459">
        <v>507261</v>
      </c>
      <c r="K1459" t="s">
        <v>820</v>
      </c>
      <c r="L1459">
        <v>510882</v>
      </c>
      <c r="M1459" t="s">
        <v>821</v>
      </c>
      <c r="N1459">
        <v>505927</v>
      </c>
      <c r="O1459" t="s">
        <v>668</v>
      </c>
      <c r="P1459">
        <v>505927</v>
      </c>
      <c r="Q1459" t="s">
        <v>668</v>
      </c>
      <c r="R1459" s="9">
        <v>258686.35609051181</v>
      </c>
      <c r="S1459" s="9">
        <f>SUMIFS($B:$B,$J:$J,$C1459)</f>
        <v>1902</v>
      </c>
      <c r="T1459" s="9">
        <v>103524.8376122155</v>
      </c>
      <c r="U1459" s="9">
        <v>0</v>
      </c>
      <c r="V1459" s="9">
        <f>U1459*768</f>
        <v>0</v>
      </c>
      <c r="W1459" s="9">
        <v>3</v>
      </c>
      <c r="X1459" s="9">
        <f>W1459*3072</f>
        <v>9216</v>
      </c>
      <c r="Y1459" s="9">
        <v>19</v>
      </c>
      <c r="Z1459" s="9">
        <f>Y1459*1024</f>
        <v>19456</v>
      </c>
      <c r="AA1459" s="9">
        <v>1</v>
      </c>
      <c r="AB1459" s="9">
        <f>AA1459*256</f>
        <v>256</v>
      </c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15"/>
      <c r="AR1459" s="9">
        <v>9</v>
      </c>
      <c r="AS1459" s="9">
        <f>AR1459*30500</f>
        <v>274500</v>
      </c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>
        <f t="shared" si="52"/>
        <v>665639.19370272732</v>
      </c>
      <c r="BM1459" s="9">
        <f t="shared" si="53"/>
        <v>665600</v>
      </c>
    </row>
    <row r="1460" spans="1:65" x14ac:dyDescent="0.3">
      <c r="A1460" t="s">
        <v>1851</v>
      </c>
      <c r="B1460" s="9">
        <v>112</v>
      </c>
      <c r="C1460">
        <v>535460</v>
      </c>
      <c r="D1460">
        <v>1</v>
      </c>
      <c r="E1460">
        <v>0</v>
      </c>
      <c r="F1460">
        <v>0</v>
      </c>
      <c r="G1460">
        <v>0</v>
      </c>
      <c r="H1460">
        <v>0</v>
      </c>
      <c r="I1460" t="s">
        <v>83</v>
      </c>
      <c r="J1460">
        <v>544299</v>
      </c>
      <c r="K1460" t="s">
        <v>601</v>
      </c>
      <c r="L1460">
        <v>544256</v>
      </c>
      <c r="M1460" t="s">
        <v>85</v>
      </c>
      <c r="N1460">
        <v>544256</v>
      </c>
      <c r="O1460" t="s">
        <v>85</v>
      </c>
      <c r="P1460">
        <v>544256</v>
      </c>
      <c r="Q1460" t="s">
        <v>85</v>
      </c>
      <c r="R1460" s="9">
        <v>71941.662785630979</v>
      </c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15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>
        <f t="shared" si="52"/>
        <v>71941.662785630979</v>
      </c>
      <c r="BM1460" s="9">
        <f t="shared" si="53"/>
        <v>71900</v>
      </c>
    </row>
    <row r="1461" spans="1:65" x14ac:dyDescent="0.3">
      <c r="A1461" t="s">
        <v>1852</v>
      </c>
      <c r="B1461" s="9">
        <v>676</v>
      </c>
      <c r="C1461">
        <v>583065</v>
      </c>
      <c r="D1461">
        <v>1</v>
      </c>
      <c r="E1461">
        <v>0</v>
      </c>
      <c r="F1461">
        <v>0</v>
      </c>
      <c r="G1461">
        <v>0</v>
      </c>
      <c r="H1461">
        <v>0</v>
      </c>
      <c r="I1461" t="s">
        <v>81</v>
      </c>
      <c r="J1461">
        <v>584002</v>
      </c>
      <c r="K1461" t="s">
        <v>278</v>
      </c>
      <c r="L1461">
        <v>584002</v>
      </c>
      <c r="M1461" t="s">
        <v>278</v>
      </c>
      <c r="N1461">
        <v>584002</v>
      </c>
      <c r="O1461" t="s">
        <v>278</v>
      </c>
      <c r="P1461">
        <v>584002</v>
      </c>
      <c r="Q1461" t="s">
        <v>278</v>
      </c>
      <c r="R1461" s="9">
        <v>160535.07165810751</v>
      </c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15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>
        <f t="shared" si="52"/>
        <v>160535.07165810751</v>
      </c>
      <c r="BM1461" s="9">
        <f t="shared" si="53"/>
        <v>160500</v>
      </c>
    </row>
    <row r="1462" spans="1:65" x14ac:dyDescent="0.3">
      <c r="A1462" t="s">
        <v>1852</v>
      </c>
      <c r="B1462" s="9">
        <v>283</v>
      </c>
      <c r="C1462">
        <v>537161</v>
      </c>
      <c r="D1462">
        <v>1</v>
      </c>
      <c r="E1462">
        <v>0</v>
      </c>
      <c r="F1462">
        <v>0</v>
      </c>
      <c r="G1462">
        <v>0</v>
      </c>
      <c r="H1462">
        <v>0</v>
      </c>
      <c r="I1462" t="s">
        <v>86</v>
      </c>
      <c r="J1462">
        <v>537489</v>
      </c>
      <c r="K1462" t="s">
        <v>323</v>
      </c>
      <c r="L1462">
        <v>537489</v>
      </c>
      <c r="M1462" t="s">
        <v>323</v>
      </c>
      <c r="N1462">
        <v>537489</v>
      </c>
      <c r="O1462" t="s">
        <v>323</v>
      </c>
      <c r="P1462">
        <v>537683</v>
      </c>
      <c r="Q1462" t="s">
        <v>324</v>
      </c>
      <c r="R1462" s="9">
        <v>71941.662785630979</v>
      </c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15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>
        <f t="shared" si="52"/>
        <v>71941.662785630979</v>
      </c>
      <c r="BM1462" s="9">
        <f t="shared" si="53"/>
        <v>71900</v>
      </c>
    </row>
    <row r="1463" spans="1:65" x14ac:dyDescent="0.3">
      <c r="A1463" t="s">
        <v>1852</v>
      </c>
      <c r="B1463" s="9">
        <v>342</v>
      </c>
      <c r="C1463">
        <v>513733</v>
      </c>
      <c r="D1463">
        <v>1</v>
      </c>
      <c r="E1463">
        <v>0</v>
      </c>
      <c r="F1463">
        <v>0</v>
      </c>
      <c r="G1463">
        <v>0</v>
      </c>
      <c r="H1463">
        <v>0</v>
      </c>
      <c r="I1463" t="s">
        <v>111</v>
      </c>
      <c r="J1463">
        <v>517534</v>
      </c>
      <c r="K1463" t="s">
        <v>831</v>
      </c>
      <c r="L1463">
        <v>511382</v>
      </c>
      <c r="M1463" t="s">
        <v>311</v>
      </c>
      <c r="N1463">
        <v>511382</v>
      </c>
      <c r="O1463" t="s">
        <v>311</v>
      </c>
      <c r="P1463">
        <v>511382</v>
      </c>
      <c r="Q1463" t="s">
        <v>311</v>
      </c>
      <c r="R1463" s="9">
        <v>81905.026558065496</v>
      </c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15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>
        <f t="shared" si="52"/>
        <v>81905.026558065496</v>
      </c>
      <c r="BM1463" s="9">
        <f t="shared" si="53"/>
        <v>81900</v>
      </c>
    </row>
    <row r="1464" spans="1:65" x14ac:dyDescent="0.3">
      <c r="A1464" t="s">
        <v>1853</v>
      </c>
      <c r="B1464" s="9">
        <v>398</v>
      </c>
      <c r="C1464">
        <v>589527</v>
      </c>
      <c r="D1464">
        <v>1</v>
      </c>
      <c r="E1464">
        <v>0</v>
      </c>
      <c r="F1464">
        <v>0</v>
      </c>
      <c r="G1464">
        <v>0</v>
      </c>
      <c r="H1464">
        <v>0</v>
      </c>
      <c r="I1464" t="s">
        <v>111</v>
      </c>
      <c r="J1464">
        <v>589322</v>
      </c>
      <c r="K1464" t="s">
        <v>718</v>
      </c>
      <c r="L1464">
        <v>589250</v>
      </c>
      <c r="M1464" t="s">
        <v>113</v>
      </c>
      <c r="N1464">
        <v>589250</v>
      </c>
      <c r="O1464" t="s">
        <v>113</v>
      </c>
      <c r="P1464">
        <v>589250</v>
      </c>
      <c r="Q1464" t="s">
        <v>113</v>
      </c>
      <c r="R1464" s="9">
        <v>95160.045240076579</v>
      </c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15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>
        <f t="shared" si="52"/>
        <v>95160.045240076579</v>
      </c>
      <c r="BM1464" s="9">
        <f t="shared" si="53"/>
        <v>95200</v>
      </c>
    </row>
    <row r="1465" spans="1:65" x14ac:dyDescent="0.3">
      <c r="A1465" s="2" t="s">
        <v>1443</v>
      </c>
      <c r="B1465" s="9">
        <v>1009</v>
      </c>
      <c r="C1465">
        <v>592200</v>
      </c>
      <c r="D1465">
        <v>1</v>
      </c>
      <c r="E1465">
        <v>1</v>
      </c>
      <c r="F1465">
        <v>0</v>
      </c>
      <c r="G1465">
        <v>0</v>
      </c>
      <c r="H1465">
        <v>0</v>
      </c>
      <c r="I1465" t="s">
        <v>135</v>
      </c>
      <c r="J1465">
        <v>592200</v>
      </c>
      <c r="K1465" t="s">
        <v>1443</v>
      </c>
      <c r="L1465">
        <v>592731</v>
      </c>
      <c r="M1465" t="s">
        <v>180</v>
      </c>
      <c r="N1465">
        <v>592731</v>
      </c>
      <c r="O1465" t="s">
        <v>180</v>
      </c>
      <c r="P1465">
        <v>592731</v>
      </c>
      <c r="Q1465" t="s">
        <v>180</v>
      </c>
      <c r="R1465" s="9">
        <v>238080.3729005944</v>
      </c>
      <c r="S1465" s="9">
        <f>SUMIFS($B:$B,$J:$J,$C1465)</f>
        <v>2044</v>
      </c>
      <c r="T1465" s="9">
        <v>111236.5406046479</v>
      </c>
      <c r="U1465" s="9">
        <v>0</v>
      </c>
      <c r="V1465" s="9">
        <f>U1465*768</f>
        <v>0</v>
      </c>
      <c r="W1465" s="9">
        <v>11</v>
      </c>
      <c r="X1465" s="9">
        <f>W1465*3072</f>
        <v>33792</v>
      </c>
      <c r="Y1465" s="9">
        <v>9</v>
      </c>
      <c r="Z1465" s="9">
        <f>Y1465*1024</f>
        <v>9216</v>
      </c>
      <c r="AA1465" s="9">
        <v>3</v>
      </c>
      <c r="AB1465" s="9">
        <f>AA1465*256</f>
        <v>768</v>
      </c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15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>
        <f t="shared" si="52"/>
        <v>393092.91350524232</v>
      </c>
      <c r="BM1465" s="9">
        <f t="shared" si="53"/>
        <v>393100</v>
      </c>
    </row>
    <row r="1466" spans="1:65" x14ac:dyDescent="0.3">
      <c r="A1466" t="s">
        <v>1854</v>
      </c>
      <c r="B1466" s="9">
        <v>293</v>
      </c>
      <c r="C1466">
        <v>568724</v>
      </c>
      <c r="D1466">
        <v>1</v>
      </c>
      <c r="E1466">
        <v>0</v>
      </c>
      <c r="F1466">
        <v>0</v>
      </c>
      <c r="G1466">
        <v>0</v>
      </c>
      <c r="H1466">
        <v>0</v>
      </c>
      <c r="I1466" t="s">
        <v>123</v>
      </c>
      <c r="J1466">
        <v>568988</v>
      </c>
      <c r="K1466" t="s">
        <v>259</v>
      </c>
      <c r="L1466">
        <v>568988</v>
      </c>
      <c r="M1466" t="s">
        <v>259</v>
      </c>
      <c r="N1466">
        <v>568988</v>
      </c>
      <c r="O1466" t="s">
        <v>259</v>
      </c>
      <c r="P1466">
        <v>569569</v>
      </c>
      <c r="Q1466" t="s">
        <v>260</v>
      </c>
      <c r="R1466" s="9">
        <v>71941.662785630979</v>
      </c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15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>
        <f t="shared" si="52"/>
        <v>71941.662785630979</v>
      </c>
      <c r="BM1466" s="9">
        <f t="shared" si="53"/>
        <v>71900</v>
      </c>
    </row>
    <row r="1467" spans="1:65" x14ac:dyDescent="0.3">
      <c r="A1467" t="s">
        <v>1854</v>
      </c>
      <c r="B1467" s="9">
        <v>620</v>
      </c>
      <c r="C1467">
        <v>557731</v>
      </c>
      <c r="D1467">
        <v>1</v>
      </c>
      <c r="E1467">
        <v>0</v>
      </c>
      <c r="F1467">
        <v>0</v>
      </c>
      <c r="G1467">
        <v>0</v>
      </c>
      <c r="H1467">
        <v>0</v>
      </c>
      <c r="I1467" t="s">
        <v>151</v>
      </c>
      <c r="J1467">
        <v>558389</v>
      </c>
      <c r="K1467" t="s">
        <v>835</v>
      </c>
      <c r="L1467">
        <v>558389</v>
      </c>
      <c r="M1467" t="s">
        <v>835</v>
      </c>
      <c r="N1467">
        <v>558389</v>
      </c>
      <c r="O1467" t="s">
        <v>835</v>
      </c>
      <c r="P1467">
        <v>558389</v>
      </c>
      <c r="Q1467" t="s">
        <v>835</v>
      </c>
      <c r="R1467" s="9">
        <v>147417.68490922061</v>
      </c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15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>
        <f t="shared" si="52"/>
        <v>147417.68490922061</v>
      </c>
      <c r="BM1467" s="9">
        <f t="shared" si="53"/>
        <v>147400</v>
      </c>
    </row>
    <row r="1468" spans="1:65" x14ac:dyDescent="0.3">
      <c r="A1468" s="5" t="s">
        <v>284</v>
      </c>
      <c r="B1468" s="9">
        <v>94311</v>
      </c>
      <c r="C1468">
        <v>569810</v>
      </c>
      <c r="D1468">
        <v>1</v>
      </c>
      <c r="E1468">
        <v>1</v>
      </c>
      <c r="F1468">
        <v>1</v>
      </c>
      <c r="G1468">
        <v>1</v>
      </c>
      <c r="H1468">
        <v>1</v>
      </c>
      <c r="I1468" t="s">
        <v>90</v>
      </c>
      <c r="J1468">
        <v>569810</v>
      </c>
      <c r="K1468" t="s">
        <v>284</v>
      </c>
      <c r="L1468">
        <v>569810</v>
      </c>
      <c r="M1468" t="s">
        <v>284</v>
      </c>
      <c r="N1468">
        <v>569810</v>
      </c>
      <c r="O1468" t="s">
        <v>284</v>
      </c>
      <c r="P1468">
        <v>569810</v>
      </c>
      <c r="Q1468" t="s">
        <v>284</v>
      </c>
      <c r="R1468" s="9">
        <v>3653777.0553777572</v>
      </c>
      <c r="S1468" s="9">
        <f>SUMIFS($B:$B,$J:$J,$C1468)</f>
        <v>101250</v>
      </c>
      <c r="T1468" s="9">
        <v>2083608.076201506</v>
      </c>
      <c r="U1468" s="9">
        <v>1989</v>
      </c>
      <c r="V1468" s="9">
        <f>U1468*768</f>
        <v>1527552</v>
      </c>
      <c r="W1468" s="9">
        <v>325</v>
      </c>
      <c r="X1468" s="9">
        <f>W1468*3072</f>
        <v>998400</v>
      </c>
      <c r="Y1468" s="9">
        <v>1490</v>
      </c>
      <c r="Z1468" s="9">
        <f>Y1468*1024</f>
        <v>1525760</v>
      </c>
      <c r="AA1468" s="9">
        <v>468</v>
      </c>
      <c r="AB1468" s="9">
        <f>AA1468*256</f>
        <v>119808</v>
      </c>
      <c r="AC1468" s="9">
        <f>SUMIFS($B:$B,$L:$L,$C1468)</f>
        <v>114068</v>
      </c>
      <c r="AD1468" s="9">
        <v>6572357.3163935626</v>
      </c>
      <c r="AE1468" s="9">
        <f>SUMIFS($B:$B,$P:$P,$C1468)</f>
        <v>150287</v>
      </c>
      <c r="AF1468" s="9">
        <v>8300225.1572042741</v>
      </c>
      <c r="AG1468" s="9">
        <f>SUMIFS($B:$B,$N:$N,$C1468)</f>
        <v>118412</v>
      </c>
      <c r="AH1468" s="9">
        <v>18145529.239471629</v>
      </c>
      <c r="AI1468" s="9">
        <f>SUMIFS($B:$B,$P:$P,$C1468)</f>
        <v>150287</v>
      </c>
      <c r="AJ1468" s="9">
        <v>41438055.523282342</v>
      </c>
      <c r="AK1468" s="9"/>
      <c r="AL1468" s="9">
        <v>15711</v>
      </c>
      <c r="AM1468" s="9">
        <f>AL1468*141</f>
        <v>2215251</v>
      </c>
      <c r="AN1468" s="9"/>
      <c r="AO1468" s="9"/>
      <c r="AP1468" s="9">
        <v>31</v>
      </c>
      <c r="AQ1468" s="15">
        <v>144000</v>
      </c>
      <c r="AR1468" s="9">
        <v>105</v>
      </c>
      <c r="AS1468" s="9">
        <f>AR1468*30500</f>
        <v>3202500</v>
      </c>
      <c r="AT1468" s="9">
        <v>542</v>
      </c>
      <c r="AU1468" s="9">
        <f>AT1468*2742</f>
        <v>1486164</v>
      </c>
      <c r="AV1468" s="9">
        <v>465</v>
      </c>
      <c r="AW1468" s="9">
        <f>AV1468*914</f>
        <v>425010</v>
      </c>
      <c r="AX1468" s="9">
        <v>4458</v>
      </c>
      <c r="AY1468" s="9">
        <f>AX1468*141</f>
        <v>628578</v>
      </c>
      <c r="AZ1468" s="9">
        <v>8873</v>
      </c>
      <c r="BA1468" s="9">
        <f>AZ1468*343</f>
        <v>3043439</v>
      </c>
      <c r="BB1468" s="9">
        <v>3308</v>
      </c>
      <c r="BC1468" s="9">
        <f>BB1468*109</f>
        <v>360572</v>
      </c>
      <c r="BD1468" s="9">
        <v>326</v>
      </c>
      <c r="BE1468" s="9">
        <f>BD1468*82</f>
        <v>26732</v>
      </c>
      <c r="BF1468" s="9">
        <v>4341</v>
      </c>
      <c r="BG1468" s="9">
        <f>BF1468*328</f>
        <v>1423848</v>
      </c>
      <c r="BH1468" s="9">
        <v>354</v>
      </c>
      <c r="BI1468" s="9">
        <f>BH1468*410</f>
        <v>145140</v>
      </c>
      <c r="BJ1468" s="9">
        <v>121</v>
      </c>
      <c r="BK1468" s="9">
        <f>BJ1468*219</f>
        <v>26499</v>
      </c>
      <c r="BL1468" s="9">
        <f t="shared" si="52"/>
        <v>97492805.367931068</v>
      </c>
      <c r="BM1468" s="9">
        <f t="shared" si="53"/>
        <v>97492800</v>
      </c>
    </row>
    <row r="1469" spans="1:65" x14ac:dyDescent="0.3">
      <c r="A1469" s="3" t="s">
        <v>667</v>
      </c>
      <c r="B1469" s="9">
        <v>5459</v>
      </c>
      <c r="C1469">
        <v>507270</v>
      </c>
      <c r="D1469">
        <v>1</v>
      </c>
      <c r="E1469">
        <v>1</v>
      </c>
      <c r="F1469">
        <v>1</v>
      </c>
      <c r="G1469">
        <v>0</v>
      </c>
      <c r="H1469">
        <v>0</v>
      </c>
      <c r="I1469" t="s">
        <v>94</v>
      </c>
      <c r="J1469">
        <v>507270</v>
      </c>
      <c r="K1469" t="s">
        <v>667</v>
      </c>
      <c r="L1469">
        <v>507270</v>
      </c>
      <c r="M1469" t="s">
        <v>667</v>
      </c>
      <c r="N1469">
        <v>505927</v>
      </c>
      <c r="O1469" t="s">
        <v>668</v>
      </c>
      <c r="P1469">
        <v>505927</v>
      </c>
      <c r="Q1469" t="s">
        <v>668</v>
      </c>
      <c r="R1469" s="9">
        <v>1230498.724333483</v>
      </c>
      <c r="S1469" s="9">
        <f>SUMIFS($B:$B,$J:$J,$C1469)</f>
        <v>6536</v>
      </c>
      <c r="T1469" s="9">
        <v>354468.45638378529</v>
      </c>
      <c r="U1469" s="9">
        <v>0</v>
      </c>
      <c r="V1469" s="9">
        <f>U1469*768</f>
        <v>0</v>
      </c>
      <c r="W1469" s="9">
        <v>46</v>
      </c>
      <c r="X1469" s="9">
        <f>W1469*3072</f>
        <v>141312</v>
      </c>
      <c r="Y1469" s="9">
        <v>20</v>
      </c>
      <c r="Z1469" s="9">
        <f>Y1469*1024</f>
        <v>20480</v>
      </c>
      <c r="AA1469" s="9">
        <v>9</v>
      </c>
      <c r="AB1469" s="9">
        <f>AA1469*256</f>
        <v>2304</v>
      </c>
      <c r="AC1469" s="9">
        <f>SUMIFS($B:$B,$L:$L,$C1469)</f>
        <v>7549</v>
      </c>
      <c r="AD1469" s="9">
        <v>939442.64965671604</v>
      </c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15"/>
      <c r="AR1469" s="9">
        <v>2</v>
      </c>
      <c r="AS1469" s="9">
        <f>AR1469*30500</f>
        <v>61000</v>
      </c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>
        <f t="shared" si="52"/>
        <v>2749505.8303739843</v>
      </c>
      <c r="BM1469" s="9">
        <f t="shared" si="53"/>
        <v>2749500</v>
      </c>
    </row>
    <row r="1470" spans="1:65" x14ac:dyDescent="0.3">
      <c r="A1470" t="s">
        <v>1855</v>
      </c>
      <c r="B1470" s="9">
        <v>1669</v>
      </c>
      <c r="C1470">
        <v>572691</v>
      </c>
      <c r="D1470">
        <v>1</v>
      </c>
      <c r="E1470">
        <v>0</v>
      </c>
      <c r="F1470">
        <v>0</v>
      </c>
      <c r="G1470">
        <v>0</v>
      </c>
      <c r="H1470">
        <v>0</v>
      </c>
      <c r="I1470" t="s">
        <v>96</v>
      </c>
      <c r="J1470">
        <v>577731</v>
      </c>
      <c r="K1470" t="s">
        <v>178</v>
      </c>
      <c r="L1470">
        <v>577731</v>
      </c>
      <c r="M1470" t="s">
        <v>178</v>
      </c>
      <c r="N1470">
        <v>577731</v>
      </c>
      <c r="O1470" t="s">
        <v>178</v>
      </c>
      <c r="P1470">
        <v>577731</v>
      </c>
      <c r="Q1470" t="s">
        <v>178</v>
      </c>
      <c r="R1470" s="9">
        <v>389874.59016050788</v>
      </c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15"/>
      <c r="AR1470" s="9">
        <v>2</v>
      </c>
      <c r="AS1470" s="9">
        <f>AR1470*30500</f>
        <v>61000</v>
      </c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>
        <f t="shared" si="52"/>
        <v>450874.59016050788</v>
      </c>
      <c r="BM1470" s="9">
        <f t="shared" si="53"/>
        <v>450900</v>
      </c>
    </row>
    <row r="1471" spans="1:65" x14ac:dyDescent="0.3">
      <c r="A1471" t="s">
        <v>1856</v>
      </c>
      <c r="B1471" s="9">
        <v>386</v>
      </c>
      <c r="C1471">
        <v>553301</v>
      </c>
      <c r="D1471">
        <v>1</v>
      </c>
      <c r="E1471">
        <v>0</v>
      </c>
      <c r="F1471">
        <v>0</v>
      </c>
      <c r="G1471">
        <v>0</v>
      </c>
      <c r="H1471">
        <v>0</v>
      </c>
      <c r="I1471" t="s">
        <v>111</v>
      </c>
      <c r="J1471">
        <v>540382</v>
      </c>
      <c r="K1471" t="s">
        <v>249</v>
      </c>
      <c r="L1471">
        <v>536385</v>
      </c>
      <c r="M1471" t="s">
        <v>270</v>
      </c>
      <c r="N1471">
        <v>536385</v>
      </c>
      <c r="O1471" t="s">
        <v>270</v>
      </c>
      <c r="P1471">
        <v>536385</v>
      </c>
      <c r="Q1471" t="s">
        <v>270</v>
      </c>
      <c r="R1471" s="9">
        <v>92322.39999546668</v>
      </c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15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>
        <f t="shared" si="52"/>
        <v>92322.39999546668</v>
      </c>
      <c r="BM1471" s="9">
        <f t="shared" si="53"/>
        <v>92300</v>
      </c>
    </row>
    <row r="1472" spans="1:65" x14ac:dyDescent="0.3">
      <c r="A1472" t="s">
        <v>1857</v>
      </c>
      <c r="B1472" s="9">
        <v>546</v>
      </c>
      <c r="C1472">
        <v>532355</v>
      </c>
      <c r="D1472">
        <v>1</v>
      </c>
      <c r="E1472">
        <v>0</v>
      </c>
      <c r="F1472">
        <v>0</v>
      </c>
      <c r="G1472">
        <v>0</v>
      </c>
      <c r="H1472">
        <v>0</v>
      </c>
      <c r="I1472" t="s">
        <v>86</v>
      </c>
      <c r="J1472">
        <v>532444</v>
      </c>
      <c r="K1472" t="s">
        <v>1858</v>
      </c>
      <c r="L1472">
        <v>532819</v>
      </c>
      <c r="M1472" t="s">
        <v>327</v>
      </c>
      <c r="N1472">
        <v>532053</v>
      </c>
      <c r="O1472" t="s">
        <v>281</v>
      </c>
      <c r="P1472">
        <v>532053</v>
      </c>
      <c r="Q1472" t="s">
        <v>281</v>
      </c>
      <c r="R1472" s="9">
        <v>130045.91371553671</v>
      </c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15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>
        <f t="shared" si="52"/>
        <v>130045.91371553671</v>
      </c>
      <c r="BM1472" s="9">
        <f t="shared" si="53"/>
        <v>130000</v>
      </c>
    </row>
    <row r="1473" spans="1:65" x14ac:dyDescent="0.3">
      <c r="A1473" t="s">
        <v>1859</v>
      </c>
      <c r="B1473" s="9">
        <v>927</v>
      </c>
      <c r="C1473">
        <v>594148</v>
      </c>
      <c r="D1473">
        <v>1</v>
      </c>
      <c r="E1473">
        <v>0</v>
      </c>
      <c r="F1473">
        <v>0</v>
      </c>
      <c r="G1473">
        <v>0</v>
      </c>
      <c r="H1473">
        <v>0</v>
      </c>
      <c r="I1473" t="s">
        <v>81</v>
      </c>
      <c r="J1473">
        <v>594199</v>
      </c>
      <c r="K1473" t="s">
        <v>1496</v>
      </c>
      <c r="L1473">
        <v>594199</v>
      </c>
      <c r="M1473" t="s">
        <v>1496</v>
      </c>
      <c r="N1473">
        <v>593711</v>
      </c>
      <c r="O1473" t="s">
        <v>185</v>
      </c>
      <c r="P1473">
        <v>593711</v>
      </c>
      <c r="Q1473" t="s">
        <v>185</v>
      </c>
      <c r="R1473" s="9">
        <v>219052.73823245501</v>
      </c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15"/>
      <c r="AR1473" s="9">
        <v>1</v>
      </c>
      <c r="AS1473" s="9">
        <f>AR1473*30500</f>
        <v>30500</v>
      </c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>
        <f t="shared" si="52"/>
        <v>249552.73823245501</v>
      </c>
      <c r="BM1473" s="9">
        <f t="shared" si="53"/>
        <v>249600</v>
      </c>
    </row>
    <row r="1474" spans="1:65" x14ac:dyDescent="0.3">
      <c r="A1474" t="s">
        <v>1859</v>
      </c>
      <c r="B1474" s="9">
        <v>184</v>
      </c>
      <c r="C1474">
        <v>570052</v>
      </c>
      <c r="D1474">
        <v>1</v>
      </c>
      <c r="E1474">
        <v>0</v>
      </c>
      <c r="F1474">
        <v>0</v>
      </c>
      <c r="G1474">
        <v>0</v>
      </c>
      <c r="H1474">
        <v>0</v>
      </c>
      <c r="I1474" t="s">
        <v>90</v>
      </c>
      <c r="J1474">
        <v>570451</v>
      </c>
      <c r="K1474" t="s">
        <v>474</v>
      </c>
      <c r="L1474">
        <v>570451</v>
      </c>
      <c r="M1474" t="s">
        <v>474</v>
      </c>
      <c r="N1474">
        <v>570451</v>
      </c>
      <c r="O1474" t="s">
        <v>474</v>
      </c>
      <c r="P1474">
        <v>569810</v>
      </c>
      <c r="Q1474" t="s">
        <v>284</v>
      </c>
      <c r="R1474" s="9">
        <v>71941.662785630979</v>
      </c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15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>
        <f t="shared" si="52"/>
        <v>71941.662785630979</v>
      </c>
      <c r="BM1474" s="9">
        <f t="shared" si="53"/>
        <v>71900</v>
      </c>
    </row>
    <row r="1475" spans="1:65" x14ac:dyDescent="0.3">
      <c r="A1475" s="2" t="s">
        <v>1859</v>
      </c>
      <c r="B1475" s="9">
        <v>2754</v>
      </c>
      <c r="C1475">
        <v>559822</v>
      </c>
      <c r="D1475">
        <v>1</v>
      </c>
      <c r="E1475">
        <v>1</v>
      </c>
      <c r="F1475">
        <v>0</v>
      </c>
      <c r="G1475">
        <v>0</v>
      </c>
      <c r="H1475">
        <v>0</v>
      </c>
      <c r="I1475" t="s">
        <v>151</v>
      </c>
      <c r="J1475">
        <v>559822</v>
      </c>
      <c r="K1475" t="s">
        <v>1859</v>
      </c>
      <c r="L1475">
        <v>559717</v>
      </c>
      <c r="M1475" t="s">
        <v>346</v>
      </c>
      <c r="N1475">
        <v>559717</v>
      </c>
      <c r="O1475" t="s">
        <v>346</v>
      </c>
      <c r="P1475">
        <v>559717</v>
      </c>
      <c r="Q1475" t="s">
        <v>346</v>
      </c>
      <c r="R1475" s="9">
        <v>635205.07823645684</v>
      </c>
      <c r="S1475" s="9">
        <f>SUMIFS($B:$B,$J:$J,$C1475)</f>
        <v>2754</v>
      </c>
      <c r="T1475" s="9">
        <v>149769.69757312979</v>
      </c>
      <c r="U1475" s="9">
        <v>0</v>
      </c>
      <c r="V1475" s="9">
        <f>U1475*768</f>
        <v>0</v>
      </c>
      <c r="W1475" s="9">
        <v>5</v>
      </c>
      <c r="X1475" s="9">
        <f>W1475*3072</f>
        <v>15360</v>
      </c>
      <c r="Y1475" s="9">
        <v>7</v>
      </c>
      <c r="Z1475" s="9">
        <f>Y1475*1024</f>
        <v>7168</v>
      </c>
      <c r="AA1475" s="9">
        <v>6</v>
      </c>
      <c r="AB1475" s="9">
        <f>AA1475*256</f>
        <v>1536</v>
      </c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15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>
        <f t="shared" si="52"/>
        <v>809038.77580958663</v>
      </c>
      <c r="BM1475" s="9">
        <f t="shared" si="53"/>
        <v>809000</v>
      </c>
    </row>
    <row r="1476" spans="1:65" x14ac:dyDescent="0.3">
      <c r="A1476" t="s">
        <v>1859</v>
      </c>
      <c r="B1476" s="9">
        <v>1347</v>
      </c>
      <c r="C1476">
        <v>556301</v>
      </c>
      <c r="D1476">
        <v>1</v>
      </c>
      <c r="E1476">
        <v>0</v>
      </c>
      <c r="F1476">
        <v>0</v>
      </c>
      <c r="G1476">
        <v>0</v>
      </c>
      <c r="H1476">
        <v>0</v>
      </c>
      <c r="I1476" t="s">
        <v>151</v>
      </c>
      <c r="J1476">
        <v>557153</v>
      </c>
      <c r="K1476" t="s">
        <v>808</v>
      </c>
      <c r="L1476">
        <v>557153</v>
      </c>
      <c r="M1476" t="s">
        <v>808</v>
      </c>
      <c r="N1476">
        <v>557153</v>
      </c>
      <c r="O1476" t="s">
        <v>808</v>
      </c>
      <c r="P1476">
        <v>557153</v>
      </c>
      <c r="Q1476" t="s">
        <v>808</v>
      </c>
      <c r="R1476" s="9">
        <v>316099.82183202618</v>
      </c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15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>
        <f t="shared" ref="BL1476:BL1539" si="54">SUMIF(R1476:R1476,"&lt;&gt;")+SUMIF(T1476:T1476,"&lt;&gt;")+SUMIF(V1476:V1476,"&lt;&gt;")+SUMIF(X1476:X1476,"&lt;&gt;")+SUMIF(Z1476:Z1476,"&lt;&gt;")+SUMIF(AB1476:AB1476,"&lt;&gt;")+SUMIF(AD1476:AD1476,"&lt;&gt;")+SUMIF(AF1476:AF1476,"&lt;&gt;")+SUMIF(AH1476:AH1476,"&lt;&gt;")+SUMIF(AJ1476:AJ1476,"&lt;&gt;")+SUMIF(AK1476:AK1476,"&lt;&gt;")+SUMIF(AM1476:AM1476,"&lt;&gt;")+SUMIF(AO1476:AO1476,"&lt;&gt;")+SUMIF(AQ1476:AQ1476,"&lt;&gt;")+SUMIF(AS1476:AS1476,"&lt;&gt;")+SUMIF(AU1476:AU1476,"&lt;&gt;")+SUMIF(AW1476:AW1476,"&lt;&gt;")+SUMIF(AY1476:AY1476,"&lt;&gt;")+SUMIF(BA1476:BA1476,"&lt;&gt;")+SUMIF(BC1476:BC1476,"&lt;&gt;")+SUMIF(BE1476:BE1476,"&lt;&gt;")+SUMIF(BG1476:BG1476,"&lt;&gt;")+SUMIF(BI1476:BI1476,"&lt;&gt;")+SUMIF(BK1476:BK1476,"&lt;&gt;")</f>
        <v>316099.82183202618</v>
      </c>
      <c r="BM1476" s="9">
        <f t="shared" ref="BM1476:BM1539" si="55">ROUND(BL1476/100,0)*100</f>
        <v>316100</v>
      </c>
    </row>
    <row r="1477" spans="1:65" x14ac:dyDescent="0.3">
      <c r="A1477" t="s">
        <v>1859</v>
      </c>
      <c r="B1477" s="9">
        <v>100</v>
      </c>
      <c r="C1477">
        <v>547972</v>
      </c>
      <c r="D1477">
        <v>1</v>
      </c>
      <c r="E1477">
        <v>0</v>
      </c>
      <c r="F1477">
        <v>0</v>
      </c>
      <c r="G1477">
        <v>0</v>
      </c>
      <c r="H1477">
        <v>0</v>
      </c>
      <c r="I1477" t="s">
        <v>96</v>
      </c>
      <c r="J1477">
        <v>579891</v>
      </c>
      <c r="K1477" t="s">
        <v>658</v>
      </c>
      <c r="L1477">
        <v>579891</v>
      </c>
      <c r="M1477" t="s">
        <v>658</v>
      </c>
      <c r="N1477">
        <v>579891</v>
      </c>
      <c r="O1477" t="s">
        <v>658</v>
      </c>
      <c r="P1477">
        <v>579891</v>
      </c>
      <c r="Q1477" t="s">
        <v>658</v>
      </c>
      <c r="R1477" s="9">
        <v>71941.662785630979</v>
      </c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15"/>
      <c r="AR1477" s="9">
        <v>2</v>
      </c>
      <c r="AS1477" s="9">
        <f>AR1477*30500</f>
        <v>61000</v>
      </c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>
        <f t="shared" si="54"/>
        <v>132941.66278563096</v>
      </c>
      <c r="BM1477" s="9">
        <f t="shared" si="55"/>
        <v>132900</v>
      </c>
    </row>
    <row r="1478" spans="1:65" x14ac:dyDescent="0.3">
      <c r="A1478" t="s">
        <v>1859</v>
      </c>
      <c r="B1478" s="9">
        <v>1917</v>
      </c>
      <c r="C1478">
        <v>512176</v>
      </c>
      <c r="D1478">
        <v>1</v>
      </c>
      <c r="E1478">
        <v>0</v>
      </c>
      <c r="F1478">
        <v>0</v>
      </c>
      <c r="G1478">
        <v>0</v>
      </c>
      <c r="H1478">
        <v>0</v>
      </c>
      <c r="I1478" t="s">
        <v>94</v>
      </c>
      <c r="J1478">
        <v>598259</v>
      </c>
      <c r="K1478" t="s">
        <v>471</v>
      </c>
      <c r="L1478">
        <v>554014</v>
      </c>
      <c r="M1478" t="s">
        <v>1860</v>
      </c>
      <c r="N1478">
        <v>598259</v>
      </c>
      <c r="O1478" t="s">
        <v>471</v>
      </c>
      <c r="P1478">
        <v>598259</v>
      </c>
      <c r="Q1478" t="s">
        <v>471</v>
      </c>
      <c r="R1478" s="9">
        <v>446368.05926868651</v>
      </c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15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>
        <f t="shared" si="54"/>
        <v>446368.05926868651</v>
      </c>
      <c r="BM1478" s="9">
        <f t="shared" si="55"/>
        <v>446400</v>
      </c>
    </row>
    <row r="1479" spans="1:65" x14ac:dyDescent="0.3">
      <c r="A1479" s="4" t="s">
        <v>1861</v>
      </c>
      <c r="B1479" s="9">
        <v>8001</v>
      </c>
      <c r="C1479">
        <v>564095</v>
      </c>
      <c r="D1479">
        <v>1</v>
      </c>
      <c r="E1479">
        <v>1</v>
      </c>
      <c r="F1479">
        <v>1</v>
      </c>
      <c r="G1479">
        <v>1</v>
      </c>
      <c r="H1479">
        <v>0</v>
      </c>
      <c r="I1479" t="s">
        <v>104</v>
      </c>
      <c r="J1479">
        <v>564095</v>
      </c>
      <c r="K1479" t="s">
        <v>1861</v>
      </c>
      <c r="L1479">
        <v>564095</v>
      </c>
      <c r="M1479" t="s">
        <v>1861</v>
      </c>
      <c r="N1479">
        <v>564095</v>
      </c>
      <c r="O1479" t="s">
        <v>1861</v>
      </c>
      <c r="P1479">
        <v>563889</v>
      </c>
      <c r="Q1479" t="s">
        <v>370</v>
      </c>
      <c r="R1479" s="9">
        <v>1774175.162872764</v>
      </c>
      <c r="S1479" s="9">
        <f>SUMIFS($B:$B,$J:$J,$C1479)</f>
        <v>9939</v>
      </c>
      <c r="T1479" s="9">
        <v>538042.23324884952</v>
      </c>
      <c r="U1479" s="9">
        <v>0</v>
      </c>
      <c r="V1479" s="9">
        <f>U1479*768</f>
        <v>0</v>
      </c>
      <c r="W1479" s="9">
        <v>68</v>
      </c>
      <c r="X1479" s="9">
        <f>W1479*3072</f>
        <v>208896</v>
      </c>
      <c r="Y1479" s="9">
        <v>22</v>
      </c>
      <c r="Z1479" s="9">
        <f>Y1479*1024</f>
        <v>22528</v>
      </c>
      <c r="AA1479" s="9">
        <v>25</v>
      </c>
      <c r="AB1479" s="9">
        <f>AA1479*256</f>
        <v>6400</v>
      </c>
      <c r="AC1479" s="9">
        <f>SUMIFS($B:$B,$L:$L,$C1479)</f>
        <v>9939</v>
      </c>
      <c r="AD1479" s="9">
        <v>1232878.4968529998</v>
      </c>
      <c r="AE1479" s="9"/>
      <c r="AF1479" s="9"/>
      <c r="AG1479" s="9">
        <f>SUMIFS($B:$B,$N:$N,$C1479)</f>
        <v>9939</v>
      </c>
      <c r="AH1479" s="9">
        <v>1117566.6086797931</v>
      </c>
      <c r="AI1479" s="9"/>
      <c r="AJ1479" s="9"/>
      <c r="AK1479" s="9"/>
      <c r="AL1479" s="9"/>
      <c r="AM1479" s="9"/>
      <c r="AN1479" s="9"/>
      <c r="AO1479" s="9"/>
      <c r="AP1479" s="9"/>
      <c r="AQ1479" s="15"/>
      <c r="AR1479" s="9">
        <v>5</v>
      </c>
      <c r="AS1479" s="9">
        <f>AR1479*30500</f>
        <v>152500</v>
      </c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>
        <f t="shared" si="54"/>
        <v>5052986.5016544061</v>
      </c>
      <c r="BM1479" s="9">
        <f t="shared" si="55"/>
        <v>5053000</v>
      </c>
    </row>
    <row r="1480" spans="1:65" x14ac:dyDescent="0.3">
      <c r="A1480" t="s">
        <v>1862</v>
      </c>
      <c r="B1480" s="9">
        <v>428</v>
      </c>
      <c r="C1480">
        <v>556319</v>
      </c>
      <c r="D1480">
        <v>1</v>
      </c>
      <c r="E1480">
        <v>0</v>
      </c>
      <c r="F1480">
        <v>0</v>
      </c>
      <c r="G1480">
        <v>0</v>
      </c>
      <c r="H1480">
        <v>0</v>
      </c>
      <c r="I1480" t="s">
        <v>151</v>
      </c>
      <c r="J1480">
        <v>556751</v>
      </c>
      <c r="K1480" t="s">
        <v>1863</v>
      </c>
      <c r="L1480">
        <v>556254</v>
      </c>
      <c r="M1480" t="s">
        <v>782</v>
      </c>
      <c r="N1480">
        <v>556254</v>
      </c>
      <c r="O1480" t="s">
        <v>782</v>
      </c>
      <c r="P1480">
        <v>556254</v>
      </c>
      <c r="Q1480" t="s">
        <v>782</v>
      </c>
      <c r="R1480" s="9">
        <v>102247.9263827524</v>
      </c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15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>
        <f t="shared" si="54"/>
        <v>102247.9263827524</v>
      </c>
      <c r="BM1480" s="9">
        <f t="shared" si="55"/>
        <v>102200</v>
      </c>
    </row>
    <row r="1481" spans="1:65" x14ac:dyDescent="0.3">
      <c r="A1481" t="s">
        <v>1864</v>
      </c>
      <c r="B1481" s="9">
        <v>584</v>
      </c>
      <c r="C1481">
        <v>564800</v>
      </c>
      <c r="D1481">
        <v>1</v>
      </c>
      <c r="E1481">
        <v>0</v>
      </c>
      <c r="F1481">
        <v>0</v>
      </c>
      <c r="G1481">
        <v>0</v>
      </c>
      <c r="H1481">
        <v>0</v>
      </c>
      <c r="I1481" t="s">
        <v>86</v>
      </c>
      <c r="J1481">
        <v>533271</v>
      </c>
      <c r="K1481" t="s">
        <v>785</v>
      </c>
      <c r="L1481">
        <v>533271</v>
      </c>
      <c r="M1481" t="s">
        <v>785</v>
      </c>
      <c r="N1481">
        <v>533271</v>
      </c>
      <c r="O1481" t="s">
        <v>785</v>
      </c>
      <c r="P1481">
        <v>533271</v>
      </c>
      <c r="Q1481" t="s">
        <v>785</v>
      </c>
      <c r="R1481" s="9">
        <v>138972.11647865691</v>
      </c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15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>
        <f t="shared" si="54"/>
        <v>138972.11647865691</v>
      </c>
      <c r="BM1481" s="9">
        <f t="shared" si="55"/>
        <v>139000</v>
      </c>
    </row>
    <row r="1482" spans="1:65" x14ac:dyDescent="0.3">
      <c r="A1482" t="s">
        <v>1865</v>
      </c>
      <c r="B1482" s="9">
        <v>191</v>
      </c>
      <c r="C1482">
        <v>566179</v>
      </c>
      <c r="D1482">
        <v>1</v>
      </c>
      <c r="E1482">
        <v>0</v>
      </c>
      <c r="F1482">
        <v>0</v>
      </c>
      <c r="G1482">
        <v>0</v>
      </c>
      <c r="H1482">
        <v>0</v>
      </c>
      <c r="I1482" t="s">
        <v>151</v>
      </c>
      <c r="J1482">
        <v>553816</v>
      </c>
      <c r="K1482" t="s">
        <v>1866</v>
      </c>
      <c r="L1482">
        <v>553425</v>
      </c>
      <c r="M1482" t="s">
        <v>152</v>
      </c>
      <c r="N1482">
        <v>553425</v>
      </c>
      <c r="O1482" t="s">
        <v>152</v>
      </c>
      <c r="P1482">
        <v>553425</v>
      </c>
      <c r="Q1482" t="s">
        <v>152</v>
      </c>
      <c r="R1482" s="9">
        <v>71941.662785630979</v>
      </c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15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>
        <f t="shared" si="54"/>
        <v>71941.662785630979</v>
      </c>
      <c r="BM1482" s="9">
        <f t="shared" si="55"/>
        <v>71900</v>
      </c>
    </row>
    <row r="1483" spans="1:65" x14ac:dyDescent="0.3">
      <c r="A1483" t="s">
        <v>1865</v>
      </c>
      <c r="B1483" s="9">
        <v>214</v>
      </c>
      <c r="C1483">
        <v>557749</v>
      </c>
      <c r="D1483">
        <v>1</v>
      </c>
      <c r="E1483">
        <v>0</v>
      </c>
      <c r="F1483">
        <v>0</v>
      </c>
      <c r="G1483">
        <v>0</v>
      </c>
      <c r="H1483">
        <v>0</v>
      </c>
      <c r="I1483" t="s">
        <v>151</v>
      </c>
      <c r="J1483">
        <v>557862</v>
      </c>
      <c r="K1483" t="s">
        <v>1867</v>
      </c>
      <c r="L1483">
        <v>557862</v>
      </c>
      <c r="M1483" t="s">
        <v>1867</v>
      </c>
      <c r="N1483">
        <v>558109</v>
      </c>
      <c r="O1483" t="s">
        <v>1132</v>
      </c>
      <c r="P1483">
        <v>558109</v>
      </c>
      <c r="Q1483" t="s">
        <v>1132</v>
      </c>
      <c r="R1483" s="9">
        <v>71941.662785630979</v>
      </c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15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>
        <f t="shared" si="54"/>
        <v>71941.662785630979</v>
      </c>
      <c r="BM1483" s="9">
        <f t="shared" si="55"/>
        <v>71900</v>
      </c>
    </row>
    <row r="1484" spans="1:65" x14ac:dyDescent="0.3">
      <c r="A1484" t="s">
        <v>1865</v>
      </c>
      <c r="B1484" s="9">
        <v>49</v>
      </c>
      <c r="C1484">
        <v>541001</v>
      </c>
      <c r="D1484">
        <v>1</v>
      </c>
      <c r="E1484">
        <v>0</v>
      </c>
      <c r="F1484">
        <v>0</v>
      </c>
      <c r="G1484">
        <v>0</v>
      </c>
      <c r="H1484">
        <v>0</v>
      </c>
      <c r="I1484" t="s">
        <v>151</v>
      </c>
      <c r="J1484">
        <v>560260</v>
      </c>
      <c r="K1484" t="s">
        <v>912</v>
      </c>
      <c r="L1484">
        <v>560260</v>
      </c>
      <c r="M1484" t="s">
        <v>912</v>
      </c>
      <c r="N1484">
        <v>560260</v>
      </c>
      <c r="O1484" t="s">
        <v>912</v>
      </c>
      <c r="P1484">
        <v>559717</v>
      </c>
      <c r="Q1484" t="s">
        <v>346</v>
      </c>
      <c r="R1484" s="9">
        <v>71941.662785630979</v>
      </c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15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>
        <f t="shared" si="54"/>
        <v>71941.662785630979</v>
      </c>
      <c r="BM1484" s="9">
        <f t="shared" si="55"/>
        <v>71900</v>
      </c>
    </row>
    <row r="1485" spans="1:65" x14ac:dyDescent="0.3">
      <c r="A1485" t="s">
        <v>1865</v>
      </c>
      <c r="B1485" s="9">
        <v>35</v>
      </c>
      <c r="C1485">
        <v>532932</v>
      </c>
      <c r="D1485">
        <v>1</v>
      </c>
      <c r="E1485">
        <v>0</v>
      </c>
      <c r="F1485">
        <v>0</v>
      </c>
      <c r="G1485">
        <v>0</v>
      </c>
      <c r="H1485">
        <v>0</v>
      </c>
      <c r="I1485" t="s">
        <v>86</v>
      </c>
      <c r="J1485">
        <v>530883</v>
      </c>
      <c r="K1485" t="s">
        <v>319</v>
      </c>
      <c r="L1485">
        <v>530883</v>
      </c>
      <c r="M1485" t="s">
        <v>319</v>
      </c>
      <c r="N1485">
        <v>530883</v>
      </c>
      <c r="O1485" t="s">
        <v>319</v>
      </c>
      <c r="P1485">
        <v>530883</v>
      </c>
      <c r="Q1485" t="s">
        <v>319</v>
      </c>
      <c r="R1485" s="9">
        <v>71941.662785630979</v>
      </c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15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>
        <f t="shared" si="54"/>
        <v>71941.662785630979</v>
      </c>
      <c r="BM1485" s="9">
        <f t="shared" si="55"/>
        <v>71900</v>
      </c>
    </row>
    <row r="1486" spans="1:65" x14ac:dyDescent="0.3">
      <c r="A1486" s="2" t="s">
        <v>1868</v>
      </c>
      <c r="B1486" s="9">
        <v>2499</v>
      </c>
      <c r="C1486">
        <v>539252</v>
      </c>
      <c r="D1486">
        <v>1</v>
      </c>
      <c r="E1486">
        <v>1</v>
      </c>
      <c r="F1486">
        <v>0</v>
      </c>
      <c r="G1486">
        <v>0</v>
      </c>
      <c r="H1486">
        <v>0</v>
      </c>
      <c r="I1486" t="s">
        <v>86</v>
      </c>
      <c r="J1486">
        <v>539252</v>
      </c>
      <c r="K1486" t="s">
        <v>1868</v>
      </c>
      <c r="L1486">
        <v>539732</v>
      </c>
      <c r="M1486" t="s">
        <v>863</v>
      </c>
      <c r="N1486">
        <v>539333</v>
      </c>
      <c r="O1486" t="s">
        <v>864</v>
      </c>
      <c r="P1486">
        <v>539139</v>
      </c>
      <c r="Q1486" t="s">
        <v>537</v>
      </c>
      <c r="R1486" s="9">
        <v>577951.96119448182</v>
      </c>
      <c r="S1486" s="9">
        <f>SUMIFS($B:$B,$J:$J,$C1486)</f>
        <v>2499</v>
      </c>
      <c r="T1486" s="9">
        <v>135934.9768943743</v>
      </c>
      <c r="U1486" s="9">
        <v>0</v>
      </c>
      <c r="V1486" s="9">
        <f>U1486*768</f>
        <v>0</v>
      </c>
      <c r="W1486" s="9">
        <v>8</v>
      </c>
      <c r="X1486" s="9">
        <f>W1486*3072</f>
        <v>24576</v>
      </c>
      <c r="Y1486" s="9">
        <v>10</v>
      </c>
      <c r="Z1486" s="9">
        <f>Y1486*1024</f>
        <v>10240</v>
      </c>
      <c r="AA1486" s="9">
        <v>4</v>
      </c>
      <c r="AB1486" s="9">
        <f>AA1486*256</f>
        <v>1024</v>
      </c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15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>
        <f t="shared" si="54"/>
        <v>749726.93808885617</v>
      </c>
      <c r="BM1486" s="9">
        <f t="shared" si="55"/>
        <v>749700</v>
      </c>
    </row>
    <row r="1487" spans="1:65" x14ac:dyDescent="0.3">
      <c r="A1487" t="s">
        <v>1868</v>
      </c>
      <c r="B1487" s="9">
        <v>896</v>
      </c>
      <c r="C1487">
        <v>537179</v>
      </c>
      <c r="D1487">
        <v>1</v>
      </c>
      <c r="E1487">
        <v>0</v>
      </c>
      <c r="F1487">
        <v>0</v>
      </c>
      <c r="G1487">
        <v>0</v>
      </c>
      <c r="H1487">
        <v>0</v>
      </c>
      <c r="I1487" t="s">
        <v>86</v>
      </c>
      <c r="J1487">
        <v>537764</v>
      </c>
      <c r="K1487" t="s">
        <v>1796</v>
      </c>
      <c r="L1487">
        <v>537764</v>
      </c>
      <c r="M1487" t="s">
        <v>1796</v>
      </c>
      <c r="N1487">
        <v>537764</v>
      </c>
      <c r="O1487" t="s">
        <v>1796</v>
      </c>
      <c r="P1487">
        <v>537004</v>
      </c>
      <c r="Q1487" t="s">
        <v>466</v>
      </c>
      <c r="R1487" s="9">
        <v>211848.38183887131</v>
      </c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15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>
        <f t="shared" si="54"/>
        <v>211848.38183887131</v>
      </c>
      <c r="BM1487" s="9">
        <f t="shared" si="55"/>
        <v>211800</v>
      </c>
    </row>
    <row r="1488" spans="1:65" x14ac:dyDescent="0.3">
      <c r="A1488" t="s">
        <v>1869</v>
      </c>
      <c r="B1488" s="9">
        <v>79</v>
      </c>
      <c r="C1488">
        <v>565202</v>
      </c>
      <c r="D1488">
        <v>1</v>
      </c>
      <c r="E1488">
        <v>0</v>
      </c>
      <c r="F1488">
        <v>0</v>
      </c>
      <c r="G1488">
        <v>0</v>
      </c>
      <c r="H1488">
        <v>0</v>
      </c>
      <c r="I1488" t="s">
        <v>86</v>
      </c>
      <c r="J1488">
        <v>542415</v>
      </c>
      <c r="K1488" t="s">
        <v>1870</v>
      </c>
      <c r="L1488">
        <v>541656</v>
      </c>
      <c r="M1488" t="s">
        <v>227</v>
      </c>
      <c r="N1488">
        <v>541656</v>
      </c>
      <c r="O1488" t="s">
        <v>227</v>
      </c>
      <c r="P1488">
        <v>541656</v>
      </c>
      <c r="Q1488" t="s">
        <v>227</v>
      </c>
      <c r="R1488" s="9">
        <v>71941.662785630979</v>
      </c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15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>
        <f t="shared" si="54"/>
        <v>71941.662785630979</v>
      </c>
      <c r="BM1488" s="9">
        <f t="shared" si="55"/>
        <v>71900</v>
      </c>
    </row>
    <row r="1489" spans="1:65" x14ac:dyDescent="0.3">
      <c r="A1489" t="s">
        <v>1869</v>
      </c>
      <c r="B1489" s="9">
        <v>479</v>
      </c>
      <c r="C1489">
        <v>550221</v>
      </c>
      <c r="D1489">
        <v>1</v>
      </c>
      <c r="E1489">
        <v>0</v>
      </c>
      <c r="F1489">
        <v>0</v>
      </c>
      <c r="G1489">
        <v>0</v>
      </c>
      <c r="H1489">
        <v>0</v>
      </c>
      <c r="I1489" t="s">
        <v>83</v>
      </c>
      <c r="J1489">
        <v>550540</v>
      </c>
      <c r="K1489" t="s">
        <v>1469</v>
      </c>
      <c r="L1489">
        <v>550094</v>
      </c>
      <c r="M1489" t="s">
        <v>143</v>
      </c>
      <c r="N1489">
        <v>550094</v>
      </c>
      <c r="O1489" t="s">
        <v>143</v>
      </c>
      <c r="P1489">
        <v>550094</v>
      </c>
      <c r="Q1489" t="s">
        <v>143</v>
      </c>
      <c r="R1489" s="9">
        <v>114277.6706410692</v>
      </c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15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>
        <f t="shared" si="54"/>
        <v>114277.6706410692</v>
      </c>
      <c r="BM1489" s="9">
        <f t="shared" si="55"/>
        <v>114300</v>
      </c>
    </row>
    <row r="1490" spans="1:65" x14ac:dyDescent="0.3">
      <c r="A1490" t="s">
        <v>1871</v>
      </c>
      <c r="B1490" s="9">
        <v>80</v>
      </c>
      <c r="C1490">
        <v>562831</v>
      </c>
      <c r="D1490">
        <v>1</v>
      </c>
      <c r="E1490">
        <v>0</v>
      </c>
      <c r="F1490">
        <v>0</v>
      </c>
      <c r="G1490">
        <v>0</v>
      </c>
      <c r="H1490">
        <v>0</v>
      </c>
      <c r="I1490" t="s">
        <v>83</v>
      </c>
      <c r="J1490">
        <v>547336</v>
      </c>
      <c r="K1490" t="s">
        <v>914</v>
      </c>
      <c r="L1490">
        <v>547336</v>
      </c>
      <c r="M1490" t="s">
        <v>914</v>
      </c>
      <c r="N1490">
        <v>547336</v>
      </c>
      <c r="O1490" t="s">
        <v>914</v>
      </c>
      <c r="P1490">
        <v>547336</v>
      </c>
      <c r="Q1490" t="s">
        <v>914</v>
      </c>
      <c r="R1490" s="9">
        <v>71941.662785630979</v>
      </c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15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>
        <f t="shared" si="54"/>
        <v>71941.662785630979</v>
      </c>
      <c r="BM1490" s="9">
        <f t="shared" si="55"/>
        <v>71900</v>
      </c>
    </row>
    <row r="1491" spans="1:65" x14ac:dyDescent="0.3">
      <c r="A1491" s="2" t="s">
        <v>290</v>
      </c>
      <c r="B1491" s="9">
        <v>2070</v>
      </c>
      <c r="C1491">
        <v>554553</v>
      </c>
      <c r="D1491">
        <v>1</v>
      </c>
      <c r="E1491">
        <v>1</v>
      </c>
      <c r="F1491">
        <v>0</v>
      </c>
      <c r="G1491">
        <v>0</v>
      </c>
      <c r="H1491">
        <v>0</v>
      </c>
      <c r="I1491" t="s">
        <v>77</v>
      </c>
      <c r="J1491">
        <v>554553</v>
      </c>
      <c r="K1491" t="s">
        <v>290</v>
      </c>
      <c r="L1491">
        <v>554499</v>
      </c>
      <c r="M1491" t="s">
        <v>133</v>
      </c>
      <c r="N1491">
        <v>554499</v>
      </c>
      <c r="O1491" t="s">
        <v>133</v>
      </c>
      <c r="P1491">
        <v>554499</v>
      </c>
      <c r="Q1491" t="s">
        <v>133</v>
      </c>
      <c r="R1491" s="9">
        <v>481089.68244506483</v>
      </c>
      <c r="S1491" s="9">
        <f>SUMIFS($B:$B,$J:$J,$C1491)</f>
        <v>2070</v>
      </c>
      <c r="T1491" s="9">
        <v>112648.34967582089</v>
      </c>
      <c r="U1491" s="9">
        <v>0</v>
      </c>
      <c r="V1491" s="9">
        <f>U1491*768</f>
        <v>0</v>
      </c>
      <c r="W1491" s="9">
        <v>4</v>
      </c>
      <c r="X1491" s="9">
        <f>W1491*3072</f>
        <v>12288</v>
      </c>
      <c r="Y1491" s="9">
        <v>14</v>
      </c>
      <c r="Z1491" s="9">
        <f>Y1491*1024</f>
        <v>14336</v>
      </c>
      <c r="AA1491" s="9">
        <v>3</v>
      </c>
      <c r="AB1491" s="9">
        <f>AA1491*256</f>
        <v>768</v>
      </c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15"/>
      <c r="AR1491" s="9">
        <v>7</v>
      </c>
      <c r="AS1491" s="9">
        <f>AR1491*30500</f>
        <v>213500</v>
      </c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>
        <f t="shared" si="54"/>
        <v>834630.03212088568</v>
      </c>
      <c r="BM1491" s="9">
        <f t="shared" si="55"/>
        <v>834600</v>
      </c>
    </row>
    <row r="1492" spans="1:65" x14ac:dyDescent="0.3">
      <c r="A1492" t="s">
        <v>290</v>
      </c>
      <c r="B1492" s="9">
        <v>209</v>
      </c>
      <c r="C1492">
        <v>544540</v>
      </c>
      <c r="D1492">
        <v>1</v>
      </c>
      <c r="E1492">
        <v>0</v>
      </c>
      <c r="F1492">
        <v>0</v>
      </c>
      <c r="G1492">
        <v>0</v>
      </c>
      <c r="H1492">
        <v>0</v>
      </c>
      <c r="I1492" t="s">
        <v>83</v>
      </c>
      <c r="J1492">
        <v>544868</v>
      </c>
      <c r="K1492" t="s">
        <v>1769</v>
      </c>
      <c r="L1492">
        <v>544868</v>
      </c>
      <c r="M1492" t="s">
        <v>1769</v>
      </c>
      <c r="N1492">
        <v>544868</v>
      </c>
      <c r="O1492" t="s">
        <v>1769</v>
      </c>
      <c r="P1492">
        <v>545171</v>
      </c>
      <c r="Q1492" t="s">
        <v>584</v>
      </c>
      <c r="R1492" s="9">
        <v>71941.662785630979</v>
      </c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15"/>
      <c r="AR1492" s="9">
        <v>1</v>
      </c>
      <c r="AS1492" s="9">
        <f>AR1492*30500</f>
        <v>30500</v>
      </c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>
        <f t="shared" si="54"/>
        <v>102441.66278563098</v>
      </c>
      <c r="BM1492" s="9">
        <f t="shared" si="55"/>
        <v>102400</v>
      </c>
    </row>
    <row r="1493" spans="1:65" x14ac:dyDescent="0.3">
      <c r="A1493" s="5" t="s">
        <v>290</v>
      </c>
      <c r="B1493" s="9">
        <v>17969</v>
      </c>
      <c r="C1493">
        <v>513750</v>
      </c>
      <c r="D1493">
        <v>1</v>
      </c>
      <c r="E1493">
        <v>1</v>
      </c>
      <c r="F1493">
        <v>1</v>
      </c>
      <c r="G1493">
        <v>1</v>
      </c>
      <c r="H1493">
        <v>1</v>
      </c>
      <c r="I1493" t="s">
        <v>111</v>
      </c>
      <c r="J1493">
        <v>513750</v>
      </c>
      <c r="K1493" t="s">
        <v>290</v>
      </c>
      <c r="L1493">
        <v>513750</v>
      </c>
      <c r="M1493" t="s">
        <v>290</v>
      </c>
      <c r="N1493">
        <v>513750</v>
      </c>
      <c r="O1493" t="s">
        <v>290</v>
      </c>
      <c r="P1493">
        <v>513750</v>
      </c>
      <c r="Q1493" t="s">
        <v>290</v>
      </c>
      <c r="R1493" s="9">
        <v>809252.98503419245</v>
      </c>
      <c r="S1493" s="9">
        <f>SUMIFS($B:$B,$J:$J,$C1493)</f>
        <v>24459</v>
      </c>
      <c r="T1493" s="9">
        <v>535169.55280530243</v>
      </c>
      <c r="U1493" s="9">
        <v>1</v>
      </c>
      <c r="V1493" s="9">
        <f>U1493*768</f>
        <v>768</v>
      </c>
      <c r="W1493" s="9">
        <v>80</v>
      </c>
      <c r="X1493" s="9">
        <f>W1493*3072</f>
        <v>245760</v>
      </c>
      <c r="Y1493" s="9">
        <v>346</v>
      </c>
      <c r="Z1493" s="9">
        <f>Y1493*1024</f>
        <v>354304</v>
      </c>
      <c r="AA1493" s="9">
        <v>93</v>
      </c>
      <c r="AB1493" s="9">
        <f>AA1493*256</f>
        <v>23808</v>
      </c>
      <c r="AC1493" s="9">
        <f>SUMIFS($B:$B,$L:$L,$C1493)</f>
        <v>26616</v>
      </c>
      <c r="AD1493" s="9">
        <v>1675152.1345242979</v>
      </c>
      <c r="AE1493" s="9">
        <f>SUMIFS($B:$B,$P:$P,$C1493)</f>
        <v>34387</v>
      </c>
      <c r="AF1493" s="9">
        <v>2059076.42994896</v>
      </c>
      <c r="AG1493" s="9">
        <f>SUMIFS($B:$B,$N:$N,$C1493)</f>
        <v>34387</v>
      </c>
      <c r="AH1493" s="9">
        <v>5864448.650336205</v>
      </c>
      <c r="AI1493" s="9">
        <f>SUMIFS($B:$B,$P:$P,$C1493)</f>
        <v>34387</v>
      </c>
      <c r="AJ1493" s="9">
        <v>17659874.401931811</v>
      </c>
      <c r="AK1493" s="9"/>
      <c r="AL1493" s="9">
        <v>4225</v>
      </c>
      <c r="AM1493" s="9">
        <f>AL1493*141</f>
        <v>595725</v>
      </c>
      <c r="AN1493" s="9"/>
      <c r="AO1493" s="9"/>
      <c r="AP1493" s="9"/>
      <c r="AQ1493" s="15"/>
      <c r="AR1493" s="9">
        <v>33</v>
      </c>
      <c r="AS1493" s="9">
        <f>AR1493*30500</f>
        <v>1006500</v>
      </c>
      <c r="AT1493" s="9">
        <v>160</v>
      </c>
      <c r="AU1493" s="9">
        <f>AT1493*2742</f>
        <v>438720</v>
      </c>
      <c r="AV1493" s="9">
        <v>0</v>
      </c>
      <c r="AW1493" s="9">
        <f>AV1493*914</f>
        <v>0</v>
      </c>
      <c r="AX1493" s="9">
        <v>1126</v>
      </c>
      <c r="AY1493" s="9">
        <f>AX1493*141</f>
        <v>158766</v>
      </c>
      <c r="AZ1493" s="9">
        <v>1378</v>
      </c>
      <c r="BA1493" s="9">
        <f>AZ1493*343</f>
        <v>472654</v>
      </c>
      <c r="BB1493" s="9">
        <v>1047</v>
      </c>
      <c r="BC1493" s="9">
        <f>BB1493*109</f>
        <v>114123</v>
      </c>
      <c r="BD1493" s="9">
        <v>196</v>
      </c>
      <c r="BE1493" s="9">
        <f>BD1493*82</f>
        <v>16072</v>
      </c>
      <c r="BF1493" s="9">
        <v>1175</v>
      </c>
      <c r="BG1493" s="9">
        <f>BF1493*328</f>
        <v>385400</v>
      </c>
      <c r="BH1493" s="9">
        <v>216</v>
      </c>
      <c r="BI1493" s="9">
        <f>BH1493*410</f>
        <v>88560</v>
      </c>
      <c r="BJ1493" s="9">
        <v>62</v>
      </c>
      <c r="BK1493" s="9">
        <f>BJ1493*219</f>
        <v>13578</v>
      </c>
      <c r="BL1493" s="9">
        <f t="shared" si="54"/>
        <v>32517712.154580768</v>
      </c>
      <c r="BM1493" s="9">
        <f t="shared" si="55"/>
        <v>32517700</v>
      </c>
    </row>
    <row r="1494" spans="1:65" x14ac:dyDescent="0.3">
      <c r="A1494" t="s">
        <v>1872</v>
      </c>
      <c r="B1494" s="9">
        <v>141</v>
      </c>
      <c r="C1494">
        <v>546976</v>
      </c>
      <c r="D1494">
        <v>1</v>
      </c>
      <c r="E1494">
        <v>0</v>
      </c>
      <c r="F1494">
        <v>0</v>
      </c>
      <c r="G1494">
        <v>0</v>
      </c>
      <c r="H1494">
        <v>0</v>
      </c>
      <c r="I1494" t="s">
        <v>111</v>
      </c>
      <c r="J1494">
        <v>505188</v>
      </c>
      <c r="K1494" t="s">
        <v>140</v>
      </c>
      <c r="L1494">
        <v>505188</v>
      </c>
      <c r="M1494" t="s">
        <v>140</v>
      </c>
      <c r="N1494">
        <v>505188</v>
      </c>
      <c r="O1494" t="s">
        <v>140</v>
      </c>
      <c r="P1494">
        <v>505188</v>
      </c>
      <c r="Q1494" t="s">
        <v>140</v>
      </c>
      <c r="R1494" s="9">
        <v>71941.662785630979</v>
      </c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15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>
        <f t="shared" si="54"/>
        <v>71941.662785630979</v>
      </c>
      <c r="BM1494" s="9">
        <f t="shared" si="55"/>
        <v>71900</v>
      </c>
    </row>
    <row r="1495" spans="1:65" x14ac:dyDescent="0.3">
      <c r="A1495" t="s">
        <v>1873</v>
      </c>
      <c r="B1495" s="9">
        <v>288</v>
      </c>
      <c r="C1495">
        <v>549410</v>
      </c>
      <c r="D1495">
        <v>1</v>
      </c>
      <c r="E1495">
        <v>0</v>
      </c>
      <c r="F1495">
        <v>0</v>
      </c>
      <c r="G1495">
        <v>0</v>
      </c>
      <c r="H1495">
        <v>0</v>
      </c>
      <c r="I1495" t="s">
        <v>83</v>
      </c>
      <c r="J1495">
        <v>549517</v>
      </c>
      <c r="K1495" t="s">
        <v>1874</v>
      </c>
      <c r="L1495">
        <v>549576</v>
      </c>
      <c r="M1495" t="s">
        <v>317</v>
      </c>
      <c r="N1495">
        <v>549576</v>
      </c>
      <c r="O1495" t="s">
        <v>317</v>
      </c>
      <c r="P1495">
        <v>549576</v>
      </c>
      <c r="Q1495" t="s">
        <v>317</v>
      </c>
      <c r="R1495" s="9">
        <v>71941.662785630979</v>
      </c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15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>
        <f t="shared" si="54"/>
        <v>71941.662785630979</v>
      </c>
      <c r="BM1495" s="9">
        <f t="shared" si="55"/>
        <v>71900</v>
      </c>
    </row>
    <row r="1496" spans="1:65" x14ac:dyDescent="0.3">
      <c r="A1496" t="s">
        <v>1875</v>
      </c>
      <c r="B1496" s="9">
        <v>249</v>
      </c>
      <c r="C1496">
        <v>598232</v>
      </c>
      <c r="D1496">
        <v>1</v>
      </c>
      <c r="E1496">
        <v>0</v>
      </c>
      <c r="F1496">
        <v>0</v>
      </c>
      <c r="G1496">
        <v>0</v>
      </c>
      <c r="H1496">
        <v>0</v>
      </c>
      <c r="I1496" t="s">
        <v>94</v>
      </c>
      <c r="J1496">
        <v>598259</v>
      </c>
      <c r="K1496" t="s">
        <v>471</v>
      </c>
      <c r="L1496">
        <v>598453</v>
      </c>
      <c r="M1496" t="s">
        <v>1876</v>
      </c>
      <c r="N1496">
        <v>598259</v>
      </c>
      <c r="O1496" t="s">
        <v>471</v>
      </c>
      <c r="P1496">
        <v>598259</v>
      </c>
      <c r="Q1496" t="s">
        <v>471</v>
      </c>
      <c r="R1496" s="9">
        <v>71941.662785630979</v>
      </c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15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>
        <f t="shared" si="54"/>
        <v>71941.662785630979</v>
      </c>
      <c r="BM1496" s="9">
        <f t="shared" si="55"/>
        <v>71900</v>
      </c>
    </row>
    <row r="1497" spans="1:65" x14ac:dyDescent="0.3">
      <c r="A1497" t="s">
        <v>1877</v>
      </c>
      <c r="B1497" s="9">
        <v>1506</v>
      </c>
      <c r="C1497">
        <v>544558</v>
      </c>
      <c r="D1497">
        <v>1</v>
      </c>
      <c r="E1497">
        <v>0</v>
      </c>
      <c r="F1497">
        <v>0</v>
      </c>
      <c r="G1497">
        <v>0</v>
      </c>
      <c r="H1497">
        <v>0</v>
      </c>
      <c r="I1497" t="s">
        <v>83</v>
      </c>
      <c r="J1497">
        <v>544256</v>
      </c>
      <c r="K1497" t="s">
        <v>85</v>
      </c>
      <c r="L1497">
        <v>544256</v>
      </c>
      <c r="M1497" t="s">
        <v>85</v>
      </c>
      <c r="N1497">
        <v>544256</v>
      </c>
      <c r="O1497" t="s">
        <v>85</v>
      </c>
      <c r="P1497">
        <v>544256</v>
      </c>
      <c r="Q1497" t="s">
        <v>85</v>
      </c>
      <c r="R1497" s="9">
        <v>352591.79796336271</v>
      </c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15"/>
      <c r="AR1497" s="9">
        <v>1</v>
      </c>
      <c r="AS1497" s="9">
        <f>AR1497*30500</f>
        <v>30500</v>
      </c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>
        <f t="shared" si="54"/>
        <v>383091.79796336271</v>
      </c>
      <c r="BM1497" s="9">
        <f t="shared" si="55"/>
        <v>383100</v>
      </c>
    </row>
    <row r="1498" spans="1:65" x14ac:dyDescent="0.3">
      <c r="A1498" t="s">
        <v>1878</v>
      </c>
      <c r="B1498" s="9">
        <v>209</v>
      </c>
      <c r="C1498">
        <v>589535</v>
      </c>
      <c r="D1498">
        <v>1</v>
      </c>
      <c r="E1498">
        <v>0</v>
      </c>
      <c r="F1498">
        <v>0</v>
      </c>
      <c r="G1498">
        <v>0</v>
      </c>
      <c r="H1498">
        <v>0</v>
      </c>
      <c r="I1498" t="s">
        <v>111</v>
      </c>
      <c r="J1498">
        <v>589659</v>
      </c>
      <c r="K1498" t="s">
        <v>410</v>
      </c>
      <c r="L1498">
        <v>589250</v>
      </c>
      <c r="M1498" t="s">
        <v>113</v>
      </c>
      <c r="N1498">
        <v>589250</v>
      </c>
      <c r="O1498" t="s">
        <v>113</v>
      </c>
      <c r="P1498">
        <v>589250</v>
      </c>
      <c r="Q1498" t="s">
        <v>113</v>
      </c>
      <c r="R1498" s="9">
        <v>71941.662785630979</v>
      </c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15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>
        <f t="shared" si="54"/>
        <v>71941.662785630979</v>
      </c>
      <c r="BM1498" s="9">
        <f t="shared" si="55"/>
        <v>71900</v>
      </c>
    </row>
    <row r="1499" spans="1:65" x14ac:dyDescent="0.3">
      <c r="A1499" t="s">
        <v>1879</v>
      </c>
      <c r="B1499" s="9">
        <v>512</v>
      </c>
      <c r="C1499">
        <v>532363</v>
      </c>
      <c r="D1499">
        <v>1</v>
      </c>
      <c r="E1499">
        <v>0</v>
      </c>
      <c r="F1499">
        <v>0</v>
      </c>
      <c r="G1499">
        <v>0</v>
      </c>
      <c r="H1499">
        <v>0</v>
      </c>
      <c r="I1499" t="s">
        <v>86</v>
      </c>
      <c r="J1499">
        <v>532835</v>
      </c>
      <c r="K1499" t="s">
        <v>1880</v>
      </c>
      <c r="L1499">
        <v>532819</v>
      </c>
      <c r="M1499" t="s">
        <v>327</v>
      </c>
      <c r="N1499">
        <v>532819</v>
      </c>
      <c r="O1499" t="s">
        <v>327</v>
      </c>
      <c r="P1499">
        <v>532819</v>
      </c>
      <c r="Q1499" t="s">
        <v>327</v>
      </c>
      <c r="R1499" s="9">
        <v>122049.0098670368</v>
      </c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15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>
        <f t="shared" si="54"/>
        <v>122049.0098670368</v>
      </c>
      <c r="BM1499" s="9">
        <f t="shared" si="55"/>
        <v>122000</v>
      </c>
    </row>
    <row r="1500" spans="1:65" x14ac:dyDescent="0.3">
      <c r="A1500" t="s">
        <v>1881</v>
      </c>
      <c r="B1500" s="9">
        <v>753</v>
      </c>
      <c r="C1500">
        <v>535869</v>
      </c>
      <c r="D1500">
        <v>1</v>
      </c>
      <c r="E1500">
        <v>0</v>
      </c>
      <c r="F1500">
        <v>0</v>
      </c>
      <c r="G1500">
        <v>0</v>
      </c>
      <c r="H1500">
        <v>0</v>
      </c>
      <c r="I1500" t="s">
        <v>86</v>
      </c>
      <c r="J1500">
        <v>535419</v>
      </c>
      <c r="K1500" t="s">
        <v>170</v>
      </c>
      <c r="L1500">
        <v>535419</v>
      </c>
      <c r="M1500" t="s">
        <v>170</v>
      </c>
      <c r="N1500">
        <v>535419</v>
      </c>
      <c r="O1500" t="s">
        <v>170</v>
      </c>
      <c r="P1500">
        <v>535419</v>
      </c>
      <c r="Q1500" t="s">
        <v>170</v>
      </c>
      <c r="R1500" s="9">
        <v>178533.20025061481</v>
      </c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15"/>
      <c r="AR1500" s="9">
        <v>1</v>
      </c>
      <c r="AS1500" s="9">
        <f>AR1500*30500</f>
        <v>30500</v>
      </c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>
        <f t="shared" si="54"/>
        <v>209033.20025061481</v>
      </c>
      <c r="BM1500" s="9">
        <f t="shared" si="55"/>
        <v>209000</v>
      </c>
    </row>
    <row r="1501" spans="1:65" x14ac:dyDescent="0.3">
      <c r="A1501" t="s">
        <v>1882</v>
      </c>
      <c r="B1501" s="9">
        <v>507</v>
      </c>
      <c r="C1501">
        <v>549428</v>
      </c>
      <c r="D1501">
        <v>1</v>
      </c>
      <c r="E1501">
        <v>0</v>
      </c>
      <c r="F1501">
        <v>0</v>
      </c>
      <c r="G1501">
        <v>0</v>
      </c>
      <c r="H1501">
        <v>0</v>
      </c>
      <c r="I1501" t="s">
        <v>83</v>
      </c>
      <c r="J1501">
        <v>549576</v>
      </c>
      <c r="K1501" t="s">
        <v>317</v>
      </c>
      <c r="L1501">
        <v>549576</v>
      </c>
      <c r="M1501" t="s">
        <v>317</v>
      </c>
      <c r="N1501">
        <v>549576</v>
      </c>
      <c r="O1501" t="s">
        <v>317</v>
      </c>
      <c r="P1501">
        <v>549576</v>
      </c>
      <c r="Q1501" t="s">
        <v>317</v>
      </c>
      <c r="R1501" s="9">
        <v>120872.15283324019</v>
      </c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15"/>
      <c r="AR1501" s="9">
        <v>1</v>
      </c>
      <c r="AS1501" s="9">
        <f>AR1501*30500</f>
        <v>30500</v>
      </c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>
        <f t="shared" si="54"/>
        <v>151372.15283324019</v>
      </c>
      <c r="BM1501" s="9">
        <f t="shared" si="55"/>
        <v>151400</v>
      </c>
    </row>
    <row r="1502" spans="1:65" x14ac:dyDescent="0.3">
      <c r="A1502" s="2" t="s">
        <v>1883</v>
      </c>
      <c r="B1502" s="9">
        <v>1990</v>
      </c>
      <c r="C1502">
        <v>567558</v>
      </c>
      <c r="D1502">
        <v>1</v>
      </c>
      <c r="E1502">
        <v>1</v>
      </c>
      <c r="F1502">
        <v>0</v>
      </c>
      <c r="G1502">
        <v>0</v>
      </c>
      <c r="H1502">
        <v>0</v>
      </c>
      <c r="I1502" t="s">
        <v>131</v>
      </c>
      <c r="J1502">
        <v>567558</v>
      </c>
      <c r="K1502" t="s">
        <v>1883</v>
      </c>
      <c r="L1502">
        <v>567515</v>
      </c>
      <c r="M1502" t="s">
        <v>1485</v>
      </c>
      <c r="N1502">
        <v>567515</v>
      </c>
      <c r="O1502" t="s">
        <v>1485</v>
      </c>
      <c r="P1502">
        <v>567442</v>
      </c>
      <c r="Q1502" t="s">
        <v>617</v>
      </c>
      <c r="R1502" s="9">
        <v>462946.68250727648</v>
      </c>
      <c r="S1502" s="9">
        <f>SUMIFS($B:$B,$J:$J,$C1502)</f>
        <v>2373</v>
      </c>
      <c r="T1502" s="9">
        <v>129097.11670855161</v>
      </c>
      <c r="U1502" s="9">
        <v>0</v>
      </c>
      <c r="V1502" s="9">
        <f>U1502*768</f>
        <v>0</v>
      </c>
      <c r="W1502" s="9">
        <v>21</v>
      </c>
      <c r="X1502" s="9">
        <f>W1502*3072</f>
        <v>64512</v>
      </c>
      <c r="Y1502" s="9">
        <v>3</v>
      </c>
      <c r="Z1502" s="9">
        <f>Y1502*1024</f>
        <v>3072</v>
      </c>
      <c r="AA1502" s="9">
        <v>6</v>
      </c>
      <c r="AB1502" s="9">
        <f>AA1502*256</f>
        <v>1536</v>
      </c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15"/>
      <c r="AR1502" s="9">
        <v>1</v>
      </c>
      <c r="AS1502" s="9">
        <f>AR1502*30500</f>
        <v>30500</v>
      </c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>
        <f t="shared" si="54"/>
        <v>691663.79921582807</v>
      </c>
      <c r="BM1502" s="9">
        <f t="shared" si="55"/>
        <v>691700</v>
      </c>
    </row>
    <row r="1503" spans="1:65" x14ac:dyDescent="0.3">
      <c r="A1503" t="s">
        <v>1884</v>
      </c>
      <c r="B1503" s="9">
        <v>728</v>
      </c>
      <c r="C1503">
        <v>564893</v>
      </c>
      <c r="D1503">
        <v>1</v>
      </c>
      <c r="E1503">
        <v>0</v>
      </c>
      <c r="F1503">
        <v>0</v>
      </c>
      <c r="G1503">
        <v>0</v>
      </c>
      <c r="H1503">
        <v>0</v>
      </c>
      <c r="I1503" t="s">
        <v>131</v>
      </c>
      <c r="J1503">
        <v>565555</v>
      </c>
      <c r="K1503" t="s">
        <v>253</v>
      </c>
      <c r="L1503">
        <v>565555</v>
      </c>
      <c r="M1503" t="s">
        <v>253</v>
      </c>
      <c r="N1503">
        <v>565555</v>
      </c>
      <c r="O1503" t="s">
        <v>253</v>
      </c>
      <c r="P1503">
        <v>565555</v>
      </c>
      <c r="Q1503" t="s">
        <v>253</v>
      </c>
      <c r="R1503" s="9">
        <v>172694.3762147378</v>
      </c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15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>
        <f t="shared" si="54"/>
        <v>172694.3762147378</v>
      </c>
      <c r="BM1503" s="9">
        <f t="shared" si="55"/>
        <v>172700</v>
      </c>
    </row>
    <row r="1504" spans="1:65" x14ac:dyDescent="0.3">
      <c r="A1504" t="s">
        <v>1885</v>
      </c>
      <c r="B1504" s="9">
        <v>1110</v>
      </c>
      <c r="C1504">
        <v>567566</v>
      </c>
      <c r="D1504">
        <v>1</v>
      </c>
      <c r="E1504">
        <v>0</v>
      </c>
      <c r="F1504">
        <v>0</v>
      </c>
      <c r="G1504">
        <v>0</v>
      </c>
      <c r="H1504">
        <v>0</v>
      </c>
      <c r="I1504" t="s">
        <v>131</v>
      </c>
      <c r="J1504">
        <v>567451</v>
      </c>
      <c r="K1504" t="s">
        <v>386</v>
      </c>
      <c r="L1504">
        <v>567451</v>
      </c>
      <c r="M1504" t="s">
        <v>386</v>
      </c>
      <c r="N1504">
        <v>567451</v>
      </c>
      <c r="O1504" t="s">
        <v>386</v>
      </c>
      <c r="P1504">
        <v>567451</v>
      </c>
      <c r="Q1504" t="s">
        <v>386</v>
      </c>
      <c r="R1504" s="9">
        <v>261461.14725696971</v>
      </c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15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>
        <f t="shared" si="54"/>
        <v>261461.14725696971</v>
      </c>
      <c r="BM1504" s="9">
        <f t="shared" si="55"/>
        <v>261500</v>
      </c>
    </row>
    <row r="1505" spans="1:65" x14ac:dyDescent="0.3">
      <c r="A1505" t="s">
        <v>1886</v>
      </c>
      <c r="B1505" s="9">
        <v>469</v>
      </c>
      <c r="C1505">
        <v>585262</v>
      </c>
      <c r="D1505">
        <v>1</v>
      </c>
      <c r="E1505">
        <v>0</v>
      </c>
      <c r="F1505">
        <v>0</v>
      </c>
      <c r="G1505">
        <v>0</v>
      </c>
      <c r="H1505">
        <v>0</v>
      </c>
      <c r="I1505" t="s">
        <v>135</v>
      </c>
      <c r="J1505">
        <v>585777</v>
      </c>
      <c r="K1505" t="s">
        <v>769</v>
      </c>
      <c r="L1505">
        <v>585777</v>
      </c>
      <c r="M1505" t="s">
        <v>769</v>
      </c>
      <c r="N1505">
        <v>585939</v>
      </c>
      <c r="O1505" t="s">
        <v>691</v>
      </c>
      <c r="P1505">
        <v>585939</v>
      </c>
      <c r="Q1505" t="s">
        <v>691</v>
      </c>
      <c r="R1505" s="9">
        <v>111920.79303741841</v>
      </c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15"/>
      <c r="AR1505" s="9">
        <v>11</v>
      </c>
      <c r="AS1505" s="9">
        <f>AR1505*30500</f>
        <v>335500</v>
      </c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>
        <f t="shared" si="54"/>
        <v>447420.79303741839</v>
      </c>
      <c r="BM1505" s="9">
        <f t="shared" si="55"/>
        <v>447400</v>
      </c>
    </row>
    <row r="1506" spans="1:65" x14ac:dyDescent="0.3">
      <c r="A1506" t="s">
        <v>1886</v>
      </c>
      <c r="B1506" s="9">
        <v>272</v>
      </c>
      <c r="C1506">
        <v>575046</v>
      </c>
      <c r="D1506">
        <v>1</v>
      </c>
      <c r="E1506">
        <v>0</v>
      </c>
      <c r="F1506">
        <v>0</v>
      </c>
      <c r="G1506">
        <v>0</v>
      </c>
      <c r="H1506">
        <v>0</v>
      </c>
      <c r="I1506" t="s">
        <v>96</v>
      </c>
      <c r="J1506">
        <v>555134</v>
      </c>
      <c r="K1506" t="s">
        <v>187</v>
      </c>
      <c r="L1506">
        <v>555134</v>
      </c>
      <c r="M1506" t="s">
        <v>187</v>
      </c>
      <c r="N1506">
        <v>555134</v>
      </c>
      <c r="O1506" t="s">
        <v>187</v>
      </c>
      <c r="P1506">
        <v>555134</v>
      </c>
      <c r="Q1506" t="s">
        <v>187</v>
      </c>
      <c r="R1506" s="9">
        <v>71941.662785630979</v>
      </c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15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>
        <f t="shared" si="54"/>
        <v>71941.662785630979</v>
      </c>
      <c r="BM1506" s="9">
        <f t="shared" si="55"/>
        <v>71900</v>
      </c>
    </row>
    <row r="1507" spans="1:65" x14ac:dyDescent="0.3">
      <c r="A1507" s="2" t="s">
        <v>614</v>
      </c>
      <c r="B1507" s="9">
        <v>2307</v>
      </c>
      <c r="C1507">
        <v>571491</v>
      </c>
      <c r="D1507">
        <v>1</v>
      </c>
      <c r="E1507">
        <v>1</v>
      </c>
      <c r="F1507">
        <v>0</v>
      </c>
      <c r="G1507">
        <v>0</v>
      </c>
      <c r="H1507">
        <v>0</v>
      </c>
      <c r="I1507" t="s">
        <v>96</v>
      </c>
      <c r="J1507">
        <v>571491</v>
      </c>
      <c r="K1507" t="s">
        <v>614</v>
      </c>
      <c r="L1507">
        <v>571539</v>
      </c>
      <c r="M1507" t="s">
        <v>419</v>
      </c>
      <c r="N1507">
        <v>571539</v>
      </c>
      <c r="O1507" t="s">
        <v>419</v>
      </c>
      <c r="P1507">
        <v>571164</v>
      </c>
      <c r="Q1507" t="s">
        <v>334</v>
      </c>
      <c r="R1507" s="9">
        <v>534688.11540099559</v>
      </c>
      <c r="S1507" s="9">
        <f>SUMIFS($B:$B,$J:$J,$C1507)</f>
        <v>3756</v>
      </c>
      <c r="T1507" s="9">
        <v>204086.54773785381</v>
      </c>
      <c r="U1507" s="9">
        <v>0</v>
      </c>
      <c r="V1507" s="9">
        <f>U1507*768</f>
        <v>0</v>
      </c>
      <c r="W1507" s="9">
        <v>4</v>
      </c>
      <c r="X1507" s="9">
        <f>W1507*3072</f>
        <v>12288</v>
      </c>
      <c r="Y1507" s="9">
        <v>7</v>
      </c>
      <c r="Z1507" s="9">
        <f>Y1507*1024</f>
        <v>7168</v>
      </c>
      <c r="AA1507" s="9">
        <v>8</v>
      </c>
      <c r="AB1507" s="9">
        <f>AA1507*256</f>
        <v>2048</v>
      </c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15"/>
      <c r="AR1507" s="9">
        <v>1</v>
      </c>
      <c r="AS1507" s="9">
        <f>AR1507*30500</f>
        <v>30500</v>
      </c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>
        <f t="shared" si="54"/>
        <v>790778.66313884943</v>
      </c>
      <c r="BM1507" s="9">
        <f t="shared" si="55"/>
        <v>790800</v>
      </c>
    </row>
    <row r="1508" spans="1:65" x14ac:dyDescent="0.3">
      <c r="A1508" t="s">
        <v>1887</v>
      </c>
      <c r="B1508" s="9">
        <v>1338</v>
      </c>
      <c r="C1508">
        <v>558915</v>
      </c>
      <c r="D1508">
        <v>1</v>
      </c>
      <c r="E1508">
        <v>0</v>
      </c>
      <c r="F1508">
        <v>0</v>
      </c>
      <c r="G1508">
        <v>0</v>
      </c>
      <c r="H1508">
        <v>0</v>
      </c>
      <c r="I1508" t="s">
        <v>151</v>
      </c>
      <c r="J1508">
        <v>559521</v>
      </c>
      <c r="K1508" t="s">
        <v>802</v>
      </c>
      <c r="L1508">
        <v>559521</v>
      </c>
      <c r="M1508" t="s">
        <v>802</v>
      </c>
      <c r="N1508">
        <v>559521</v>
      </c>
      <c r="O1508" t="s">
        <v>802</v>
      </c>
      <c r="P1508">
        <v>559300</v>
      </c>
      <c r="Q1508" t="s">
        <v>223</v>
      </c>
      <c r="R1508" s="9">
        <v>314030.41701722721</v>
      </c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15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>
        <f t="shared" si="54"/>
        <v>314030.41701722721</v>
      </c>
      <c r="BM1508" s="9">
        <f t="shared" si="55"/>
        <v>314000</v>
      </c>
    </row>
    <row r="1509" spans="1:65" x14ac:dyDescent="0.3">
      <c r="A1509" s="4" t="s">
        <v>1888</v>
      </c>
      <c r="B1509" s="9">
        <v>6094</v>
      </c>
      <c r="C1509">
        <v>574082</v>
      </c>
      <c r="D1509">
        <v>1</v>
      </c>
      <c r="E1509">
        <v>1</v>
      </c>
      <c r="F1509">
        <v>1</v>
      </c>
      <c r="G1509">
        <v>1</v>
      </c>
      <c r="H1509">
        <v>0</v>
      </c>
      <c r="I1509" t="s">
        <v>90</v>
      </c>
      <c r="J1509">
        <v>574082</v>
      </c>
      <c r="K1509" t="s">
        <v>1888</v>
      </c>
      <c r="L1509">
        <v>574082</v>
      </c>
      <c r="M1509" t="s">
        <v>1888</v>
      </c>
      <c r="N1509">
        <v>574082</v>
      </c>
      <c r="O1509" t="s">
        <v>1888</v>
      </c>
      <c r="P1509">
        <v>573868</v>
      </c>
      <c r="Q1509" t="s">
        <v>349</v>
      </c>
      <c r="R1509" s="9">
        <v>1367566.0292721509</v>
      </c>
      <c r="S1509" s="9">
        <f>SUMIFS($B:$B,$J:$J,$C1509)</f>
        <v>9930</v>
      </c>
      <c r="T1509" s="9">
        <v>537557.36884812661</v>
      </c>
      <c r="U1509" s="9">
        <v>1</v>
      </c>
      <c r="V1509" s="9">
        <f>U1509*768</f>
        <v>768</v>
      </c>
      <c r="W1509" s="9">
        <v>13</v>
      </c>
      <c r="X1509" s="9">
        <f>W1509*3072</f>
        <v>39936</v>
      </c>
      <c r="Y1509" s="9">
        <v>68</v>
      </c>
      <c r="Z1509" s="9">
        <f>Y1509*1024</f>
        <v>69632</v>
      </c>
      <c r="AA1509" s="9">
        <v>24</v>
      </c>
      <c r="AB1509" s="9">
        <f>AA1509*256</f>
        <v>6144</v>
      </c>
      <c r="AC1509" s="9">
        <f>SUMIFS($B:$B,$L:$L,$C1509)</f>
        <v>9930</v>
      </c>
      <c r="AD1509" s="9">
        <v>1231776.101376202</v>
      </c>
      <c r="AE1509" s="9"/>
      <c r="AF1509" s="9"/>
      <c r="AG1509" s="9">
        <f>SUMIFS($B:$B,$N:$N,$C1509)</f>
        <v>9930</v>
      </c>
      <c r="AH1509" s="9">
        <v>1116563.346576249</v>
      </c>
      <c r="AI1509" s="9"/>
      <c r="AJ1509" s="9"/>
      <c r="AK1509" s="9"/>
      <c r="AL1509" s="9"/>
      <c r="AM1509" s="9"/>
      <c r="AN1509" s="9"/>
      <c r="AO1509" s="9"/>
      <c r="AP1509" s="9"/>
      <c r="AQ1509" s="15"/>
      <c r="AR1509" s="9">
        <v>10</v>
      </c>
      <c r="AS1509" s="9">
        <f>AR1509*30500</f>
        <v>305000</v>
      </c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>
        <f t="shared" si="54"/>
        <v>4674942.8460727287</v>
      </c>
      <c r="BM1509" s="9">
        <f t="shared" si="55"/>
        <v>4674900</v>
      </c>
    </row>
    <row r="1510" spans="1:65" x14ac:dyDescent="0.3">
      <c r="A1510" s="4" t="s">
        <v>162</v>
      </c>
      <c r="B1510" s="9">
        <v>1784</v>
      </c>
      <c r="C1510">
        <v>590673</v>
      </c>
      <c r="D1510">
        <v>1</v>
      </c>
      <c r="E1510">
        <v>1</v>
      </c>
      <c r="F1510">
        <v>1</v>
      </c>
      <c r="G1510">
        <v>1</v>
      </c>
      <c r="H1510">
        <v>0</v>
      </c>
      <c r="I1510" t="s">
        <v>123</v>
      </c>
      <c r="J1510">
        <v>590673</v>
      </c>
      <c r="K1510" t="s">
        <v>162</v>
      </c>
      <c r="L1510">
        <v>590673</v>
      </c>
      <c r="M1510" t="s">
        <v>162</v>
      </c>
      <c r="N1510">
        <v>590673</v>
      </c>
      <c r="O1510" t="s">
        <v>162</v>
      </c>
      <c r="P1510">
        <v>590266</v>
      </c>
      <c r="Q1510" t="s">
        <v>163</v>
      </c>
      <c r="R1510" s="9">
        <v>416104.81896139262</v>
      </c>
      <c r="S1510" s="9">
        <f>SUMIFS($B:$B,$J:$J,$C1510)</f>
        <v>4564</v>
      </c>
      <c r="T1510" s="9">
        <v>247839.37776362241</v>
      </c>
      <c r="U1510" s="9">
        <v>0</v>
      </c>
      <c r="V1510" s="9">
        <f>U1510*768</f>
        <v>0</v>
      </c>
      <c r="W1510" s="9">
        <v>29</v>
      </c>
      <c r="X1510" s="9">
        <f>W1510*3072</f>
        <v>89088</v>
      </c>
      <c r="Y1510" s="9">
        <v>20</v>
      </c>
      <c r="Z1510" s="9">
        <f>Y1510*1024</f>
        <v>20480</v>
      </c>
      <c r="AA1510" s="9">
        <v>9</v>
      </c>
      <c r="AB1510" s="9">
        <f>AA1510*256</f>
        <v>2304</v>
      </c>
      <c r="AC1510" s="9">
        <f>SUMIFS($B:$B,$L:$L,$C1510)</f>
        <v>7612</v>
      </c>
      <c r="AD1510" s="9">
        <v>947196.1646255512</v>
      </c>
      <c r="AE1510" s="9"/>
      <c r="AF1510" s="9"/>
      <c r="AG1510" s="9">
        <f>SUMIFS($B:$B,$N:$N,$C1510)</f>
        <v>7612</v>
      </c>
      <c r="AH1510" s="9">
        <v>857759.89972187707</v>
      </c>
      <c r="AI1510" s="9"/>
      <c r="AJ1510" s="9"/>
      <c r="AK1510" s="9"/>
      <c r="AL1510" s="9"/>
      <c r="AM1510" s="9"/>
      <c r="AN1510" s="9"/>
      <c r="AO1510" s="9"/>
      <c r="AP1510" s="9"/>
      <c r="AQ1510" s="15"/>
      <c r="AR1510" s="9">
        <v>8</v>
      </c>
      <c r="AS1510" s="9">
        <f>AR1510*30500</f>
        <v>244000</v>
      </c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>
        <f t="shared" si="54"/>
        <v>2824772.2610724433</v>
      </c>
      <c r="BM1510" s="9">
        <f t="shared" si="55"/>
        <v>2824800</v>
      </c>
    </row>
    <row r="1511" spans="1:65" x14ac:dyDescent="0.3">
      <c r="A1511" t="s">
        <v>1889</v>
      </c>
      <c r="B1511" s="9">
        <v>338</v>
      </c>
      <c r="C1511">
        <v>571504</v>
      </c>
      <c r="D1511">
        <v>1</v>
      </c>
      <c r="E1511">
        <v>0</v>
      </c>
      <c r="F1511">
        <v>0</v>
      </c>
      <c r="G1511">
        <v>0</v>
      </c>
      <c r="H1511">
        <v>0</v>
      </c>
      <c r="I1511" t="s">
        <v>96</v>
      </c>
      <c r="J1511">
        <v>571539</v>
      </c>
      <c r="K1511" t="s">
        <v>419</v>
      </c>
      <c r="L1511">
        <v>571539</v>
      </c>
      <c r="M1511" t="s">
        <v>419</v>
      </c>
      <c r="N1511">
        <v>571539</v>
      </c>
      <c r="O1511" t="s">
        <v>419</v>
      </c>
      <c r="P1511">
        <v>571164</v>
      </c>
      <c r="Q1511" t="s">
        <v>334</v>
      </c>
      <c r="R1511" s="9">
        <v>80956.976049460005</v>
      </c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15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>
        <f t="shared" si="54"/>
        <v>80956.976049460005</v>
      </c>
      <c r="BM1511" s="9">
        <f t="shared" si="55"/>
        <v>81000</v>
      </c>
    </row>
    <row r="1512" spans="1:65" x14ac:dyDescent="0.3">
      <c r="A1512" t="s">
        <v>1890</v>
      </c>
      <c r="B1512" s="9">
        <v>111</v>
      </c>
      <c r="C1512">
        <v>550639</v>
      </c>
      <c r="D1512">
        <v>1</v>
      </c>
      <c r="E1512">
        <v>0</v>
      </c>
      <c r="F1512">
        <v>0</v>
      </c>
      <c r="G1512">
        <v>0</v>
      </c>
      <c r="H1512">
        <v>0</v>
      </c>
      <c r="I1512" t="s">
        <v>123</v>
      </c>
      <c r="J1512">
        <v>591637</v>
      </c>
      <c r="K1512" t="s">
        <v>1718</v>
      </c>
      <c r="L1512">
        <v>590266</v>
      </c>
      <c r="M1512" t="s">
        <v>163</v>
      </c>
      <c r="N1512">
        <v>590266</v>
      </c>
      <c r="O1512" t="s">
        <v>163</v>
      </c>
      <c r="P1512">
        <v>590266</v>
      </c>
      <c r="Q1512" t="s">
        <v>163</v>
      </c>
      <c r="R1512" s="9">
        <v>71941.662785630979</v>
      </c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15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>
        <f t="shared" si="54"/>
        <v>71941.662785630979</v>
      </c>
      <c r="BM1512" s="9">
        <f t="shared" si="55"/>
        <v>71900</v>
      </c>
    </row>
    <row r="1513" spans="1:65" x14ac:dyDescent="0.3">
      <c r="A1513" s="2" t="s">
        <v>1891</v>
      </c>
      <c r="B1513" s="9">
        <v>2162</v>
      </c>
      <c r="C1513">
        <v>555185</v>
      </c>
      <c r="D1513">
        <v>1</v>
      </c>
      <c r="E1513">
        <v>1</v>
      </c>
      <c r="F1513">
        <v>0</v>
      </c>
      <c r="G1513">
        <v>0</v>
      </c>
      <c r="H1513">
        <v>0</v>
      </c>
      <c r="I1513" t="s">
        <v>77</v>
      </c>
      <c r="J1513">
        <v>555185</v>
      </c>
      <c r="K1513" t="s">
        <v>1891</v>
      </c>
      <c r="L1513">
        <v>555428</v>
      </c>
      <c r="M1513" t="s">
        <v>79</v>
      </c>
      <c r="N1513">
        <v>555428</v>
      </c>
      <c r="O1513" t="s">
        <v>79</v>
      </c>
      <c r="P1513">
        <v>555428</v>
      </c>
      <c r="Q1513" t="s">
        <v>79</v>
      </c>
      <c r="R1513" s="9">
        <v>501922.08980872092</v>
      </c>
      <c r="S1513" s="9">
        <f>SUMIFS($B:$B,$J:$J,$C1513)</f>
        <v>3033</v>
      </c>
      <c r="T1513" s="9">
        <v>164900.91241633621</v>
      </c>
      <c r="U1513" s="9">
        <v>0</v>
      </c>
      <c r="V1513" s="9">
        <f>U1513*768</f>
        <v>0</v>
      </c>
      <c r="W1513" s="9">
        <v>12</v>
      </c>
      <c r="X1513" s="9">
        <f>W1513*3072</f>
        <v>36864</v>
      </c>
      <c r="Y1513" s="9">
        <v>4</v>
      </c>
      <c r="Z1513" s="9">
        <f>Y1513*1024</f>
        <v>4096</v>
      </c>
      <c r="AA1513" s="9">
        <v>2</v>
      </c>
      <c r="AB1513" s="9">
        <f>AA1513*256</f>
        <v>512</v>
      </c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15"/>
      <c r="AR1513" s="9">
        <v>2</v>
      </c>
      <c r="AS1513" s="9">
        <f>AR1513*30500</f>
        <v>61000</v>
      </c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>
        <f t="shared" si="54"/>
        <v>769295.00222505711</v>
      </c>
      <c r="BM1513" s="9">
        <f t="shared" si="55"/>
        <v>769300</v>
      </c>
    </row>
    <row r="1514" spans="1:65" x14ac:dyDescent="0.3">
      <c r="A1514" s="2" t="s">
        <v>1892</v>
      </c>
      <c r="B1514" s="9">
        <v>1146</v>
      </c>
      <c r="C1514">
        <v>586188</v>
      </c>
      <c r="D1514">
        <v>1</v>
      </c>
      <c r="E1514">
        <v>1</v>
      </c>
      <c r="F1514">
        <v>0</v>
      </c>
      <c r="G1514">
        <v>0</v>
      </c>
      <c r="H1514">
        <v>0</v>
      </c>
      <c r="I1514" t="s">
        <v>81</v>
      </c>
      <c r="J1514">
        <v>586188</v>
      </c>
      <c r="K1514" t="s">
        <v>1892</v>
      </c>
      <c r="L1514">
        <v>586722</v>
      </c>
      <c r="M1514" t="s">
        <v>432</v>
      </c>
      <c r="N1514">
        <v>586722</v>
      </c>
      <c r="O1514" t="s">
        <v>432</v>
      </c>
      <c r="P1514">
        <v>586722</v>
      </c>
      <c r="Q1514" t="s">
        <v>432</v>
      </c>
      <c r="R1514" s="9">
        <v>269780.58348996151</v>
      </c>
      <c r="S1514" s="9">
        <f>SUMIFS($B:$B,$J:$J,$C1514)</f>
        <v>2396</v>
      </c>
      <c r="T1514" s="9">
        <v>130345.39259510759</v>
      </c>
      <c r="U1514" s="9">
        <v>0</v>
      </c>
      <c r="V1514" s="9">
        <f>U1514*768</f>
        <v>0</v>
      </c>
      <c r="W1514" s="9">
        <v>5</v>
      </c>
      <c r="X1514" s="9">
        <f>W1514*3072</f>
        <v>15360</v>
      </c>
      <c r="Y1514" s="9">
        <v>12</v>
      </c>
      <c r="Z1514" s="9">
        <f>Y1514*1024</f>
        <v>12288</v>
      </c>
      <c r="AA1514" s="9">
        <v>1</v>
      </c>
      <c r="AB1514" s="9">
        <f>AA1514*256</f>
        <v>256</v>
      </c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15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>
        <f t="shared" si="54"/>
        <v>428029.97608506912</v>
      </c>
      <c r="BM1514" s="9">
        <f t="shared" si="55"/>
        <v>428000</v>
      </c>
    </row>
    <row r="1515" spans="1:65" x14ac:dyDescent="0.3">
      <c r="A1515" s="2" t="s">
        <v>1893</v>
      </c>
      <c r="B1515" s="9">
        <v>617</v>
      </c>
      <c r="C1515">
        <v>577146</v>
      </c>
      <c r="D1515">
        <v>1</v>
      </c>
      <c r="E1515">
        <v>1</v>
      </c>
      <c r="F1515">
        <v>0</v>
      </c>
      <c r="G1515">
        <v>0</v>
      </c>
      <c r="H1515">
        <v>0</v>
      </c>
      <c r="I1515" t="s">
        <v>104</v>
      </c>
      <c r="J1515">
        <v>577146</v>
      </c>
      <c r="K1515" t="s">
        <v>1893</v>
      </c>
      <c r="L1515">
        <v>577626</v>
      </c>
      <c r="M1515" t="s">
        <v>1142</v>
      </c>
      <c r="N1515">
        <v>577626</v>
      </c>
      <c r="O1515" t="s">
        <v>1142</v>
      </c>
      <c r="P1515">
        <v>577626</v>
      </c>
      <c r="Q1515" t="s">
        <v>1142</v>
      </c>
      <c r="R1515" s="9">
        <v>146714.28158674241</v>
      </c>
      <c r="S1515" s="9">
        <f>SUMIFS($B:$B,$J:$J,$C1515)</f>
        <v>1512</v>
      </c>
      <c r="T1515" s="9">
        <v>82335.170890297784</v>
      </c>
      <c r="U1515" s="9">
        <v>0</v>
      </c>
      <c r="V1515" s="9">
        <f>U1515*768</f>
        <v>0</v>
      </c>
      <c r="W1515" s="9">
        <v>29</v>
      </c>
      <c r="X1515" s="9">
        <f>W1515*3072</f>
        <v>89088</v>
      </c>
      <c r="Y1515" s="9">
        <v>10</v>
      </c>
      <c r="Z1515" s="9">
        <f>Y1515*1024</f>
        <v>10240</v>
      </c>
      <c r="AA1515" s="9">
        <v>0</v>
      </c>
      <c r="AB1515" s="9">
        <f>AA1515*256</f>
        <v>0</v>
      </c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15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>
        <f t="shared" si="54"/>
        <v>328377.45247704018</v>
      </c>
      <c r="BM1515" s="9">
        <f t="shared" si="55"/>
        <v>328400</v>
      </c>
    </row>
    <row r="1516" spans="1:65" x14ac:dyDescent="0.3">
      <c r="A1516" s="2" t="s">
        <v>1894</v>
      </c>
      <c r="B1516" s="9">
        <v>621</v>
      </c>
      <c r="C1516">
        <v>586196</v>
      </c>
      <c r="D1516">
        <v>1</v>
      </c>
      <c r="E1516">
        <v>1</v>
      </c>
      <c r="F1516">
        <v>0</v>
      </c>
      <c r="G1516">
        <v>0</v>
      </c>
      <c r="H1516">
        <v>0</v>
      </c>
      <c r="I1516" t="s">
        <v>81</v>
      </c>
      <c r="J1516">
        <v>586196</v>
      </c>
      <c r="K1516" t="s">
        <v>1894</v>
      </c>
      <c r="L1516">
        <v>586714</v>
      </c>
      <c r="M1516" t="s">
        <v>1895</v>
      </c>
      <c r="N1516">
        <v>586714</v>
      </c>
      <c r="O1516" t="s">
        <v>1895</v>
      </c>
      <c r="P1516">
        <v>586722</v>
      </c>
      <c r="Q1516" t="s">
        <v>432</v>
      </c>
      <c r="R1516" s="9">
        <v>147652.1369344547</v>
      </c>
      <c r="S1516" s="9">
        <f>SUMIFS($B:$B,$J:$J,$C1516)</f>
        <v>1182</v>
      </c>
      <c r="T1516" s="9">
        <v>64393.390469741789</v>
      </c>
      <c r="U1516" s="9">
        <v>0</v>
      </c>
      <c r="V1516" s="9">
        <f>U1516*768</f>
        <v>0</v>
      </c>
      <c r="W1516" s="9">
        <v>12</v>
      </c>
      <c r="X1516" s="9">
        <f>W1516*3072</f>
        <v>36864</v>
      </c>
      <c r="Y1516" s="9">
        <v>4</v>
      </c>
      <c r="Z1516" s="9">
        <f>Y1516*1024</f>
        <v>4096</v>
      </c>
      <c r="AA1516" s="9">
        <v>1</v>
      </c>
      <c r="AB1516" s="9">
        <f>AA1516*256</f>
        <v>256</v>
      </c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15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>
        <f t="shared" si="54"/>
        <v>253261.5274041965</v>
      </c>
      <c r="BM1516" s="9">
        <f t="shared" si="55"/>
        <v>253300</v>
      </c>
    </row>
    <row r="1517" spans="1:65" x14ac:dyDescent="0.3">
      <c r="A1517" t="s">
        <v>1896</v>
      </c>
      <c r="B1517" s="9">
        <v>855</v>
      </c>
      <c r="C1517">
        <v>589543</v>
      </c>
      <c r="D1517">
        <v>1</v>
      </c>
      <c r="E1517">
        <v>0</v>
      </c>
      <c r="F1517">
        <v>0</v>
      </c>
      <c r="G1517">
        <v>0</v>
      </c>
      <c r="H1517">
        <v>0</v>
      </c>
      <c r="I1517" t="s">
        <v>111</v>
      </c>
      <c r="J1517">
        <v>589659</v>
      </c>
      <c r="K1517" t="s">
        <v>410</v>
      </c>
      <c r="L1517">
        <v>589250</v>
      </c>
      <c r="M1517" t="s">
        <v>113</v>
      </c>
      <c r="N1517">
        <v>589250</v>
      </c>
      <c r="O1517" t="s">
        <v>113</v>
      </c>
      <c r="P1517">
        <v>589250</v>
      </c>
      <c r="Q1517" t="s">
        <v>113</v>
      </c>
      <c r="R1517" s="9">
        <v>202310.49978891961</v>
      </c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15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>
        <f t="shared" si="54"/>
        <v>202310.49978891961</v>
      </c>
      <c r="BM1517" s="9">
        <f t="shared" si="55"/>
        <v>202300</v>
      </c>
    </row>
    <row r="1518" spans="1:65" x14ac:dyDescent="0.3">
      <c r="A1518" t="s">
        <v>1897</v>
      </c>
      <c r="B1518" s="9">
        <v>609</v>
      </c>
      <c r="C1518">
        <v>599638</v>
      </c>
      <c r="D1518">
        <v>1</v>
      </c>
      <c r="E1518">
        <v>0</v>
      </c>
      <c r="F1518">
        <v>0</v>
      </c>
      <c r="G1518">
        <v>0</v>
      </c>
      <c r="H1518">
        <v>0</v>
      </c>
      <c r="I1518" t="s">
        <v>86</v>
      </c>
      <c r="J1518">
        <v>537616</v>
      </c>
      <c r="K1518" t="s">
        <v>1898</v>
      </c>
      <c r="L1518">
        <v>537004</v>
      </c>
      <c r="M1518" t="s">
        <v>466</v>
      </c>
      <c r="N1518">
        <v>537004</v>
      </c>
      <c r="O1518" t="s">
        <v>466</v>
      </c>
      <c r="P1518">
        <v>537004</v>
      </c>
      <c r="Q1518" t="s">
        <v>466</v>
      </c>
      <c r="R1518" s="9">
        <v>144838.1917076945</v>
      </c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15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>
        <f t="shared" si="54"/>
        <v>144838.1917076945</v>
      </c>
      <c r="BM1518" s="9">
        <f t="shared" si="55"/>
        <v>144800</v>
      </c>
    </row>
    <row r="1519" spans="1:65" x14ac:dyDescent="0.3">
      <c r="A1519" t="s">
        <v>1899</v>
      </c>
      <c r="B1519" s="9">
        <v>927</v>
      </c>
      <c r="C1519">
        <v>538248</v>
      </c>
      <c r="D1519">
        <v>1</v>
      </c>
      <c r="E1519">
        <v>0</v>
      </c>
      <c r="F1519">
        <v>0</v>
      </c>
      <c r="G1519">
        <v>0</v>
      </c>
      <c r="H1519">
        <v>0</v>
      </c>
      <c r="I1519" t="s">
        <v>86</v>
      </c>
      <c r="J1519">
        <v>538493</v>
      </c>
      <c r="K1519" t="s">
        <v>1900</v>
      </c>
      <c r="L1519">
        <v>538493</v>
      </c>
      <c r="M1519" t="s">
        <v>1900</v>
      </c>
      <c r="N1519">
        <v>538728</v>
      </c>
      <c r="O1519" t="s">
        <v>141</v>
      </c>
      <c r="P1519">
        <v>538728</v>
      </c>
      <c r="Q1519" t="s">
        <v>141</v>
      </c>
      <c r="R1519" s="9">
        <v>219052.73823245501</v>
      </c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15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>
        <f t="shared" si="54"/>
        <v>219052.73823245501</v>
      </c>
      <c r="BM1519" s="9">
        <f t="shared" si="55"/>
        <v>219100</v>
      </c>
    </row>
    <row r="1520" spans="1:65" x14ac:dyDescent="0.3">
      <c r="A1520" t="s">
        <v>1901</v>
      </c>
      <c r="B1520" s="9">
        <v>258</v>
      </c>
      <c r="C1520">
        <v>543543</v>
      </c>
      <c r="D1520">
        <v>1</v>
      </c>
      <c r="E1520">
        <v>0</v>
      </c>
      <c r="F1520">
        <v>0</v>
      </c>
      <c r="G1520">
        <v>0</v>
      </c>
      <c r="H1520">
        <v>0</v>
      </c>
      <c r="I1520" t="s">
        <v>111</v>
      </c>
      <c r="J1520">
        <v>589756</v>
      </c>
      <c r="K1520" t="s">
        <v>1248</v>
      </c>
      <c r="L1520">
        <v>589756</v>
      </c>
      <c r="M1520" t="s">
        <v>1248</v>
      </c>
      <c r="N1520">
        <v>589756</v>
      </c>
      <c r="O1520" t="s">
        <v>1248</v>
      </c>
      <c r="P1520">
        <v>589250</v>
      </c>
      <c r="Q1520" t="s">
        <v>113</v>
      </c>
      <c r="R1520" s="9">
        <v>71941.662785630979</v>
      </c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15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>
        <f t="shared" si="54"/>
        <v>71941.662785630979</v>
      </c>
      <c r="BM1520" s="9">
        <f t="shared" si="55"/>
        <v>71900</v>
      </c>
    </row>
    <row r="1521" spans="1:65" x14ac:dyDescent="0.3">
      <c r="A1521" t="s">
        <v>1902</v>
      </c>
      <c r="B1521" s="9">
        <v>784</v>
      </c>
      <c r="C1521">
        <v>593079</v>
      </c>
      <c r="D1521">
        <v>1</v>
      </c>
      <c r="E1521">
        <v>0</v>
      </c>
      <c r="F1521">
        <v>0</v>
      </c>
      <c r="G1521">
        <v>0</v>
      </c>
      <c r="H1521">
        <v>0</v>
      </c>
      <c r="I1521" t="s">
        <v>81</v>
      </c>
      <c r="J1521">
        <v>593214</v>
      </c>
      <c r="K1521" t="s">
        <v>1903</v>
      </c>
      <c r="L1521">
        <v>593583</v>
      </c>
      <c r="M1521" t="s">
        <v>629</v>
      </c>
      <c r="N1521">
        <v>593583</v>
      </c>
      <c r="O1521" t="s">
        <v>629</v>
      </c>
      <c r="P1521">
        <v>593583</v>
      </c>
      <c r="Q1521" t="s">
        <v>629</v>
      </c>
      <c r="R1521" s="9">
        <v>185767.19845096621</v>
      </c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15"/>
      <c r="AR1521" s="9">
        <v>1</v>
      </c>
      <c r="AS1521" s="9">
        <f>AR1521*30500</f>
        <v>30500</v>
      </c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>
        <f t="shared" si="54"/>
        <v>216267.19845096621</v>
      </c>
      <c r="BM1521" s="9">
        <f t="shared" si="55"/>
        <v>216300</v>
      </c>
    </row>
    <row r="1522" spans="1:65" x14ac:dyDescent="0.3">
      <c r="A1522" t="s">
        <v>1902</v>
      </c>
      <c r="B1522" s="9">
        <v>1654</v>
      </c>
      <c r="C1522">
        <v>584487</v>
      </c>
      <c r="D1522">
        <v>1</v>
      </c>
      <c r="E1522">
        <v>0</v>
      </c>
      <c r="F1522">
        <v>0</v>
      </c>
      <c r="G1522">
        <v>0</v>
      </c>
      <c r="H1522">
        <v>0</v>
      </c>
      <c r="I1522" t="s">
        <v>81</v>
      </c>
      <c r="J1522">
        <v>584665</v>
      </c>
      <c r="K1522" t="s">
        <v>1904</v>
      </c>
      <c r="L1522">
        <v>584291</v>
      </c>
      <c r="M1522" t="s">
        <v>742</v>
      </c>
      <c r="N1522">
        <v>584291</v>
      </c>
      <c r="O1522" t="s">
        <v>742</v>
      </c>
      <c r="P1522">
        <v>584291</v>
      </c>
      <c r="Q1522" t="s">
        <v>742</v>
      </c>
      <c r="R1522" s="9">
        <v>386448.84285826591</v>
      </c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15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>
        <f t="shared" si="54"/>
        <v>386448.84285826591</v>
      </c>
      <c r="BM1522" s="9">
        <f t="shared" si="55"/>
        <v>386400</v>
      </c>
    </row>
    <row r="1523" spans="1:65" x14ac:dyDescent="0.3">
      <c r="A1523" t="s">
        <v>1905</v>
      </c>
      <c r="B1523" s="9">
        <v>234</v>
      </c>
      <c r="C1523">
        <v>565733</v>
      </c>
      <c r="D1523">
        <v>1</v>
      </c>
      <c r="E1523">
        <v>0</v>
      </c>
      <c r="F1523">
        <v>0</v>
      </c>
      <c r="G1523">
        <v>0</v>
      </c>
      <c r="H1523">
        <v>0</v>
      </c>
      <c r="I1523" t="s">
        <v>86</v>
      </c>
      <c r="J1523">
        <v>535559</v>
      </c>
      <c r="K1523" t="s">
        <v>715</v>
      </c>
      <c r="L1523">
        <v>535419</v>
      </c>
      <c r="M1523" t="s">
        <v>170</v>
      </c>
      <c r="N1523">
        <v>535419</v>
      </c>
      <c r="O1523" t="s">
        <v>170</v>
      </c>
      <c r="P1523">
        <v>535419</v>
      </c>
      <c r="Q1523" t="s">
        <v>170</v>
      </c>
      <c r="R1523" s="9">
        <v>71941.662785630979</v>
      </c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15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>
        <f t="shared" si="54"/>
        <v>71941.662785630979</v>
      </c>
      <c r="BM1523" s="9">
        <f t="shared" si="55"/>
        <v>71900</v>
      </c>
    </row>
    <row r="1524" spans="1:65" x14ac:dyDescent="0.3">
      <c r="A1524" t="s">
        <v>1906</v>
      </c>
      <c r="B1524" s="9">
        <v>406</v>
      </c>
      <c r="C1524">
        <v>580341</v>
      </c>
      <c r="D1524">
        <v>1</v>
      </c>
      <c r="E1524">
        <v>0</v>
      </c>
      <c r="F1524">
        <v>0</v>
      </c>
      <c r="G1524">
        <v>0</v>
      </c>
      <c r="H1524">
        <v>0</v>
      </c>
      <c r="I1524" t="s">
        <v>96</v>
      </c>
      <c r="J1524">
        <v>581186</v>
      </c>
      <c r="K1524" t="s">
        <v>331</v>
      </c>
      <c r="L1524">
        <v>581186</v>
      </c>
      <c r="M1524" t="s">
        <v>331</v>
      </c>
      <c r="N1524">
        <v>581186</v>
      </c>
      <c r="O1524" t="s">
        <v>331</v>
      </c>
      <c r="P1524">
        <v>581186</v>
      </c>
      <c r="Q1524" t="s">
        <v>331</v>
      </c>
      <c r="R1524" s="9">
        <v>97051.009771999277</v>
      </c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15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>
        <f t="shared" si="54"/>
        <v>97051.009771999277</v>
      </c>
      <c r="BM1524" s="9">
        <f t="shared" si="55"/>
        <v>97100</v>
      </c>
    </row>
    <row r="1525" spans="1:65" x14ac:dyDescent="0.3">
      <c r="A1525" t="s">
        <v>1907</v>
      </c>
      <c r="B1525" s="9">
        <v>536</v>
      </c>
      <c r="C1525">
        <v>563072</v>
      </c>
      <c r="D1525">
        <v>1</v>
      </c>
      <c r="E1525">
        <v>0</v>
      </c>
      <c r="F1525">
        <v>0</v>
      </c>
      <c r="G1525">
        <v>0</v>
      </c>
      <c r="H1525">
        <v>0</v>
      </c>
      <c r="I1525" t="s">
        <v>131</v>
      </c>
      <c r="J1525">
        <v>562971</v>
      </c>
      <c r="K1525" t="s">
        <v>384</v>
      </c>
      <c r="L1525">
        <v>562971</v>
      </c>
      <c r="M1525" t="s">
        <v>384</v>
      </c>
      <c r="N1525">
        <v>562971</v>
      </c>
      <c r="O1525" t="s">
        <v>384</v>
      </c>
      <c r="P1525">
        <v>562971</v>
      </c>
      <c r="Q1525" t="s">
        <v>384</v>
      </c>
      <c r="R1525" s="9">
        <v>127694.90903546099</v>
      </c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15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>
        <f t="shared" si="54"/>
        <v>127694.90903546099</v>
      </c>
      <c r="BM1525" s="9">
        <f t="shared" si="55"/>
        <v>127700</v>
      </c>
    </row>
    <row r="1526" spans="1:65" x14ac:dyDescent="0.3">
      <c r="A1526" s="4" t="s">
        <v>575</v>
      </c>
      <c r="B1526" s="9">
        <v>3377</v>
      </c>
      <c r="C1526">
        <v>594156</v>
      </c>
      <c r="D1526">
        <v>1</v>
      </c>
      <c r="E1526">
        <v>1</v>
      </c>
      <c r="F1526">
        <v>1</v>
      </c>
      <c r="G1526">
        <v>1</v>
      </c>
      <c r="H1526">
        <v>0</v>
      </c>
      <c r="I1526" t="s">
        <v>81</v>
      </c>
      <c r="J1526">
        <v>594156</v>
      </c>
      <c r="K1526" t="s">
        <v>575</v>
      </c>
      <c r="L1526">
        <v>594156</v>
      </c>
      <c r="M1526" t="s">
        <v>575</v>
      </c>
      <c r="N1526">
        <v>594156</v>
      </c>
      <c r="O1526" t="s">
        <v>575</v>
      </c>
      <c r="P1526">
        <v>593711</v>
      </c>
      <c r="Q1526" t="s">
        <v>185</v>
      </c>
      <c r="R1526" s="9">
        <v>774162.05496973777</v>
      </c>
      <c r="S1526" s="9">
        <f>SUMIFS($B:$B,$J:$J,$C1526)</f>
        <v>9484</v>
      </c>
      <c r="T1526" s="9">
        <v>513525.64390227367</v>
      </c>
      <c r="U1526" s="9">
        <v>0</v>
      </c>
      <c r="V1526" s="9">
        <f>U1526*768</f>
        <v>0</v>
      </c>
      <c r="W1526" s="9">
        <v>27</v>
      </c>
      <c r="X1526" s="9">
        <f>W1526*3072</f>
        <v>82944</v>
      </c>
      <c r="Y1526" s="9">
        <v>62</v>
      </c>
      <c r="Z1526" s="9">
        <f>Y1526*1024</f>
        <v>63488</v>
      </c>
      <c r="AA1526" s="9">
        <v>35</v>
      </c>
      <c r="AB1526" s="9">
        <f>AA1526*256</f>
        <v>8960</v>
      </c>
      <c r="AC1526" s="9">
        <f>SUMIFS($B:$B,$L:$L,$C1526)</f>
        <v>11749</v>
      </c>
      <c r="AD1526" s="9">
        <v>1454213.5658247231</v>
      </c>
      <c r="AE1526" s="9"/>
      <c r="AF1526" s="9"/>
      <c r="AG1526" s="9">
        <f>SUMIFS($B:$B,$N:$N,$C1526)</f>
        <v>11916</v>
      </c>
      <c r="AH1526" s="9">
        <v>1337675.0019754551</v>
      </c>
      <c r="AI1526" s="9"/>
      <c r="AJ1526" s="9"/>
      <c r="AK1526" s="9"/>
      <c r="AL1526" s="9"/>
      <c r="AM1526" s="9"/>
      <c r="AN1526" s="9"/>
      <c r="AO1526" s="9"/>
      <c r="AP1526" s="9"/>
      <c r="AQ1526" s="15"/>
      <c r="AR1526" s="9">
        <v>4</v>
      </c>
      <c r="AS1526" s="9">
        <f>AR1526*30500</f>
        <v>122000</v>
      </c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>
        <f t="shared" si="54"/>
        <v>4356968.2666721893</v>
      </c>
      <c r="BM1526" s="9">
        <f t="shared" si="55"/>
        <v>4357000</v>
      </c>
    </row>
    <row r="1527" spans="1:65" x14ac:dyDescent="0.3">
      <c r="A1527" t="s">
        <v>1908</v>
      </c>
      <c r="B1527" s="9">
        <v>3518</v>
      </c>
      <c r="C1527">
        <v>583081</v>
      </c>
      <c r="D1527">
        <v>1</v>
      </c>
      <c r="E1527">
        <v>0</v>
      </c>
      <c r="F1527">
        <v>0</v>
      </c>
      <c r="G1527">
        <v>0</v>
      </c>
      <c r="H1527">
        <v>0</v>
      </c>
      <c r="I1527" t="s">
        <v>81</v>
      </c>
      <c r="J1527">
        <v>584282</v>
      </c>
      <c r="K1527" t="s">
        <v>461</v>
      </c>
      <c r="L1527">
        <v>584282</v>
      </c>
      <c r="M1527" t="s">
        <v>461</v>
      </c>
      <c r="N1527">
        <v>584282</v>
      </c>
      <c r="O1527" t="s">
        <v>461</v>
      </c>
      <c r="P1527">
        <v>584282</v>
      </c>
      <c r="Q1527" t="s">
        <v>461</v>
      </c>
      <c r="R1527" s="9">
        <v>805441.59719889867</v>
      </c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15"/>
      <c r="AR1527" s="9">
        <v>1</v>
      </c>
      <c r="AS1527" s="9">
        <f>AR1527*30500</f>
        <v>30500</v>
      </c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>
        <f t="shared" si="54"/>
        <v>835941.59719889867</v>
      </c>
      <c r="BM1527" s="9">
        <f t="shared" si="55"/>
        <v>835900</v>
      </c>
    </row>
    <row r="1528" spans="1:65" x14ac:dyDescent="0.3">
      <c r="A1528" t="s">
        <v>1909</v>
      </c>
      <c r="B1528" s="9">
        <v>100</v>
      </c>
      <c r="C1528">
        <v>590681</v>
      </c>
      <c r="D1528">
        <v>1</v>
      </c>
      <c r="E1528">
        <v>0</v>
      </c>
      <c r="F1528">
        <v>0</v>
      </c>
      <c r="G1528">
        <v>0</v>
      </c>
      <c r="H1528">
        <v>0</v>
      </c>
      <c r="I1528" t="s">
        <v>123</v>
      </c>
      <c r="J1528">
        <v>590843</v>
      </c>
      <c r="K1528" t="s">
        <v>1910</v>
      </c>
      <c r="L1528">
        <v>586943</v>
      </c>
      <c r="M1528" t="s">
        <v>724</v>
      </c>
      <c r="N1528">
        <v>586846</v>
      </c>
      <c r="O1528" t="s">
        <v>129</v>
      </c>
      <c r="P1528">
        <v>586846</v>
      </c>
      <c r="Q1528" t="s">
        <v>129</v>
      </c>
      <c r="R1528" s="9">
        <v>71941.662785630979</v>
      </c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15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>
        <f t="shared" si="54"/>
        <v>71941.662785630979</v>
      </c>
      <c r="BM1528" s="9">
        <f t="shared" si="55"/>
        <v>71900</v>
      </c>
    </row>
    <row r="1529" spans="1:65" x14ac:dyDescent="0.3">
      <c r="A1529" t="s">
        <v>1911</v>
      </c>
      <c r="B1529" s="9">
        <v>2159</v>
      </c>
      <c r="C1529">
        <v>532371</v>
      </c>
      <c r="D1529">
        <v>1</v>
      </c>
      <c r="E1529">
        <v>0</v>
      </c>
      <c r="F1529">
        <v>0</v>
      </c>
      <c r="G1529">
        <v>0</v>
      </c>
      <c r="H1529">
        <v>0</v>
      </c>
      <c r="I1529" t="s">
        <v>86</v>
      </c>
      <c r="J1529">
        <v>532584</v>
      </c>
      <c r="K1529" t="s">
        <v>1912</v>
      </c>
      <c r="L1529">
        <v>532053</v>
      </c>
      <c r="M1529" t="s">
        <v>281</v>
      </c>
      <c r="N1529">
        <v>532053</v>
      </c>
      <c r="O1529" t="s">
        <v>281</v>
      </c>
      <c r="P1529">
        <v>532053</v>
      </c>
      <c r="Q1529" t="s">
        <v>281</v>
      </c>
      <c r="R1529" s="9">
        <v>501243.30464505329</v>
      </c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15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>
        <f t="shared" si="54"/>
        <v>501243.30464505329</v>
      </c>
      <c r="BM1529" s="9">
        <f t="shared" si="55"/>
        <v>501200</v>
      </c>
    </row>
    <row r="1530" spans="1:65" x14ac:dyDescent="0.3">
      <c r="A1530" t="s">
        <v>1913</v>
      </c>
      <c r="B1530" s="9">
        <v>248</v>
      </c>
      <c r="C1530">
        <v>541761</v>
      </c>
      <c r="D1530">
        <v>1</v>
      </c>
      <c r="E1530">
        <v>0</v>
      </c>
      <c r="F1530">
        <v>0</v>
      </c>
      <c r="G1530">
        <v>0</v>
      </c>
      <c r="H1530">
        <v>0</v>
      </c>
      <c r="I1530" t="s">
        <v>86</v>
      </c>
      <c r="J1530">
        <v>542415</v>
      </c>
      <c r="K1530" t="s">
        <v>1870</v>
      </c>
      <c r="L1530">
        <v>541656</v>
      </c>
      <c r="M1530" t="s">
        <v>227</v>
      </c>
      <c r="N1530">
        <v>541656</v>
      </c>
      <c r="O1530" t="s">
        <v>227</v>
      </c>
      <c r="P1530">
        <v>541656</v>
      </c>
      <c r="Q1530" t="s">
        <v>227</v>
      </c>
      <c r="R1530" s="9">
        <v>71941.662785630979</v>
      </c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15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>
        <f t="shared" si="54"/>
        <v>71941.662785630979</v>
      </c>
      <c r="BM1530" s="9">
        <f t="shared" si="55"/>
        <v>71900</v>
      </c>
    </row>
    <row r="1531" spans="1:65" x14ac:dyDescent="0.3">
      <c r="A1531" t="s">
        <v>1914</v>
      </c>
      <c r="B1531" s="9">
        <v>575</v>
      </c>
      <c r="C1531">
        <v>541770</v>
      </c>
      <c r="D1531">
        <v>1</v>
      </c>
      <c r="E1531">
        <v>0</v>
      </c>
      <c r="F1531">
        <v>0</v>
      </c>
      <c r="G1531">
        <v>0</v>
      </c>
      <c r="H1531">
        <v>0</v>
      </c>
      <c r="I1531" t="s">
        <v>86</v>
      </c>
      <c r="J1531">
        <v>542121</v>
      </c>
      <c r="K1531" t="s">
        <v>1915</v>
      </c>
      <c r="L1531">
        <v>541656</v>
      </c>
      <c r="M1531" t="s">
        <v>227</v>
      </c>
      <c r="N1531">
        <v>541656</v>
      </c>
      <c r="O1531" t="s">
        <v>227</v>
      </c>
      <c r="P1531">
        <v>541656</v>
      </c>
      <c r="Q1531" t="s">
        <v>227</v>
      </c>
      <c r="R1531" s="9">
        <v>136859.09199811841</v>
      </c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15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>
        <f t="shared" si="54"/>
        <v>136859.09199811841</v>
      </c>
      <c r="BM1531" s="9">
        <f t="shared" si="55"/>
        <v>136900</v>
      </c>
    </row>
    <row r="1532" spans="1:65" x14ac:dyDescent="0.3">
      <c r="A1532" t="s">
        <v>1914</v>
      </c>
      <c r="B1532" s="9">
        <v>399</v>
      </c>
      <c r="C1532">
        <v>531219</v>
      </c>
      <c r="D1532">
        <v>1</v>
      </c>
      <c r="E1532">
        <v>0</v>
      </c>
      <c r="F1532">
        <v>0</v>
      </c>
      <c r="G1532">
        <v>0</v>
      </c>
      <c r="H1532">
        <v>0</v>
      </c>
      <c r="I1532" t="s">
        <v>86</v>
      </c>
      <c r="J1532">
        <v>532029</v>
      </c>
      <c r="K1532" t="s">
        <v>771</v>
      </c>
      <c r="L1532">
        <v>532011</v>
      </c>
      <c r="M1532" t="s">
        <v>219</v>
      </c>
      <c r="N1532">
        <v>531189</v>
      </c>
      <c r="O1532" t="s">
        <v>338</v>
      </c>
      <c r="P1532">
        <v>531189</v>
      </c>
      <c r="Q1532" t="s">
        <v>338</v>
      </c>
      <c r="R1532" s="9">
        <v>95396.450559367935</v>
      </c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15"/>
      <c r="AR1532" s="9">
        <v>1</v>
      </c>
      <c r="AS1532" s="9">
        <f>AR1532*30500</f>
        <v>30500</v>
      </c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>
        <f t="shared" si="54"/>
        <v>125896.45055936794</v>
      </c>
      <c r="BM1532" s="9">
        <f t="shared" si="55"/>
        <v>125900</v>
      </c>
    </row>
    <row r="1533" spans="1:65" x14ac:dyDescent="0.3">
      <c r="A1533" t="s">
        <v>1916</v>
      </c>
      <c r="B1533" s="9">
        <v>247</v>
      </c>
      <c r="C1533">
        <v>562513</v>
      </c>
      <c r="D1533">
        <v>1</v>
      </c>
      <c r="E1533">
        <v>0</v>
      </c>
      <c r="F1533">
        <v>0</v>
      </c>
      <c r="G1533">
        <v>0</v>
      </c>
      <c r="H1533">
        <v>0</v>
      </c>
      <c r="I1533" t="s">
        <v>131</v>
      </c>
      <c r="J1533">
        <v>562335</v>
      </c>
      <c r="K1533" t="s">
        <v>132</v>
      </c>
      <c r="L1533">
        <v>562335</v>
      </c>
      <c r="M1533" t="s">
        <v>132</v>
      </c>
      <c r="N1533">
        <v>562335</v>
      </c>
      <c r="O1533" t="s">
        <v>132</v>
      </c>
      <c r="P1533">
        <v>562335</v>
      </c>
      <c r="Q1533" t="s">
        <v>132</v>
      </c>
      <c r="R1533" s="9">
        <v>71941.662785630979</v>
      </c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15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>
        <f t="shared" si="54"/>
        <v>71941.662785630979</v>
      </c>
      <c r="BM1533" s="9">
        <f t="shared" si="55"/>
        <v>71900</v>
      </c>
    </row>
    <row r="1534" spans="1:65" x14ac:dyDescent="0.3">
      <c r="A1534" t="s">
        <v>1917</v>
      </c>
      <c r="B1534" s="9">
        <v>391</v>
      </c>
      <c r="C1534">
        <v>548642</v>
      </c>
      <c r="D1534">
        <v>1</v>
      </c>
      <c r="E1534">
        <v>0</v>
      </c>
      <c r="F1534">
        <v>0</v>
      </c>
      <c r="G1534">
        <v>0</v>
      </c>
      <c r="H1534">
        <v>0</v>
      </c>
      <c r="I1534" t="s">
        <v>90</v>
      </c>
      <c r="J1534">
        <v>576361</v>
      </c>
      <c r="K1534" t="s">
        <v>100</v>
      </c>
      <c r="L1534">
        <v>576361</v>
      </c>
      <c r="M1534" t="s">
        <v>100</v>
      </c>
      <c r="N1534">
        <v>576361</v>
      </c>
      <c r="O1534" t="s">
        <v>100</v>
      </c>
      <c r="P1534">
        <v>576361</v>
      </c>
      <c r="Q1534" t="s">
        <v>100</v>
      </c>
      <c r="R1534" s="9">
        <v>93504.928127862106</v>
      </c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15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>
        <f t="shared" si="54"/>
        <v>93504.928127862106</v>
      </c>
      <c r="BM1534" s="9">
        <f t="shared" si="55"/>
        <v>93500</v>
      </c>
    </row>
    <row r="1535" spans="1:65" x14ac:dyDescent="0.3">
      <c r="A1535" t="s">
        <v>1918</v>
      </c>
      <c r="B1535" s="9">
        <v>234</v>
      </c>
      <c r="C1535">
        <v>579301</v>
      </c>
      <c r="D1535">
        <v>1</v>
      </c>
      <c r="E1535">
        <v>0</v>
      </c>
      <c r="F1535">
        <v>0</v>
      </c>
      <c r="G1535">
        <v>0</v>
      </c>
      <c r="H1535">
        <v>0</v>
      </c>
      <c r="I1535" t="s">
        <v>90</v>
      </c>
      <c r="J1535">
        <v>579190</v>
      </c>
      <c r="K1535" t="s">
        <v>382</v>
      </c>
      <c r="L1535">
        <v>579203</v>
      </c>
      <c r="M1535" t="s">
        <v>376</v>
      </c>
      <c r="N1535">
        <v>579203</v>
      </c>
      <c r="O1535" t="s">
        <v>376</v>
      </c>
      <c r="P1535">
        <v>579203</v>
      </c>
      <c r="Q1535" t="s">
        <v>376</v>
      </c>
      <c r="R1535" s="9">
        <v>71941.662785630979</v>
      </c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15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>
        <f t="shared" si="54"/>
        <v>71941.662785630979</v>
      </c>
      <c r="BM1535" s="9">
        <f t="shared" si="55"/>
        <v>71900</v>
      </c>
    </row>
    <row r="1536" spans="1:65" x14ac:dyDescent="0.3">
      <c r="A1536" t="s">
        <v>1919</v>
      </c>
      <c r="B1536" s="9">
        <v>390</v>
      </c>
      <c r="C1536">
        <v>540285</v>
      </c>
      <c r="D1536">
        <v>1</v>
      </c>
      <c r="E1536">
        <v>0</v>
      </c>
      <c r="F1536">
        <v>0</v>
      </c>
      <c r="G1536">
        <v>0</v>
      </c>
      <c r="H1536">
        <v>0</v>
      </c>
      <c r="I1536" t="s">
        <v>86</v>
      </c>
      <c r="J1536">
        <v>540811</v>
      </c>
      <c r="K1536" t="s">
        <v>1920</v>
      </c>
      <c r="L1536">
        <v>540111</v>
      </c>
      <c r="M1536" t="s">
        <v>576</v>
      </c>
      <c r="N1536">
        <v>540111</v>
      </c>
      <c r="O1536" t="s">
        <v>576</v>
      </c>
      <c r="P1536">
        <v>540111</v>
      </c>
      <c r="Q1536" t="s">
        <v>576</v>
      </c>
      <c r="R1536" s="9">
        <v>93268.442682260167</v>
      </c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15"/>
      <c r="AR1536" s="9">
        <v>1</v>
      </c>
      <c r="AS1536" s="9">
        <f>AR1536*30500</f>
        <v>30500</v>
      </c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>
        <f t="shared" si="54"/>
        <v>123768.44268226017</v>
      </c>
      <c r="BM1536" s="9">
        <f t="shared" si="55"/>
        <v>123800</v>
      </c>
    </row>
    <row r="1537" spans="1:65" x14ac:dyDescent="0.3">
      <c r="A1537" t="s">
        <v>1921</v>
      </c>
      <c r="B1537" s="9">
        <v>329</v>
      </c>
      <c r="C1537">
        <v>546445</v>
      </c>
      <c r="D1537">
        <v>1</v>
      </c>
      <c r="E1537">
        <v>0</v>
      </c>
      <c r="F1537">
        <v>0</v>
      </c>
      <c r="G1537">
        <v>0</v>
      </c>
      <c r="H1537">
        <v>0</v>
      </c>
      <c r="I1537" t="s">
        <v>83</v>
      </c>
      <c r="J1537">
        <v>546127</v>
      </c>
      <c r="K1537" t="s">
        <v>182</v>
      </c>
      <c r="L1537">
        <v>546127</v>
      </c>
      <c r="M1537" t="s">
        <v>182</v>
      </c>
      <c r="N1537">
        <v>546127</v>
      </c>
      <c r="O1537" t="s">
        <v>182</v>
      </c>
      <c r="P1537">
        <v>546127</v>
      </c>
      <c r="Q1537" t="s">
        <v>182</v>
      </c>
      <c r="R1537" s="9">
        <v>78823.22492219272</v>
      </c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15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>
        <f t="shared" si="54"/>
        <v>78823.22492219272</v>
      </c>
      <c r="BM1537" s="9">
        <f t="shared" si="55"/>
        <v>78800</v>
      </c>
    </row>
    <row r="1538" spans="1:65" x14ac:dyDescent="0.3">
      <c r="A1538" t="s">
        <v>1922</v>
      </c>
      <c r="B1538" s="9">
        <v>391</v>
      </c>
      <c r="C1538">
        <v>566195</v>
      </c>
      <c r="D1538">
        <v>1</v>
      </c>
      <c r="E1538">
        <v>0</v>
      </c>
      <c r="F1538">
        <v>0</v>
      </c>
      <c r="G1538">
        <v>0</v>
      </c>
      <c r="H1538">
        <v>0</v>
      </c>
      <c r="I1538" t="s">
        <v>131</v>
      </c>
      <c r="J1538">
        <v>566535</v>
      </c>
      <c r="K1538" t="s">
        <v>1923</v>
      </c>
      <c r="L1538">
        <v>565971</v>
      </c>
      <c r="M1538" t="s">
        <v>459</v>
      </c>
      <c r="N1538">
        <v>565971</v>
      </c>
      <c r="O1538" t="s">
        <v>459</v>
      </c>
      <c r="P1538">
        <v>565971</v>
      </c>
      <c r="Q1538" t="s">
        <v>459</v>
      </c>
      <c r="R1538" s="9">
        <v>93504.928127862106</v>
      </c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15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>
        <f t="shared" si="54"/>
        <v>93504.928127862106</v>
      </c>
      <c r="BM1538" s="9">
        <f t="shared" si="55"/>
        <v>93500</v>
      </c>
    </row>
    <row r="1539" spans="1:65" x14ac:dyDescent="0.3">
      <c r="A1539" s="2" t="s">
        <v>1378</v>
      </c>
      <c r="B1539" s="9">
        <v>631</v>
      </c>
      <c r="C1539">
        <v>566217</v>
      </c>
      <c r="D1539">
        <v>1</v>
      </c>
      <c r="E1539">
        <v>1</v>
      </c>
      <c r="F1539">
        <v>0</v>
      </c>
      <c r="G1539">
        <v>0</v>
      </c>
      <c r="H1539">
        <v>0</v>
      </c>
      <c r="I1539" t="s">
        <v>131</v>
      </c>
      <c r="J1539">
        <v>566217</v>
      </c>
      <c r="K1539" t="s">
        <v>1378</v>
      </c>
      <c r="L1539">
        <v>565971</v>
      </c>
      <c r="M1539" t="s">
        <v>459</v>
      </c>
      <c r="N1539">
        <v>565971</v>
      </c>
      <c r="O1539" t="s">
        <v>459</v>
      </c>
      <c r="P1539">
        <v>565971</v>
      </c>
      <c r="Q1539" t="s">
        <v>459</v>
      </c>
      <c r="R1539" s="9">
        <v>149996.22583169799</v>
      </c>
      <c r="S1539" s="9">
        <f>SUMIFS($B:$B,$J:$J,$C1539)</f>
        <v>3037</v>
      </c>
      <c r="T1539" s="9">
        <v>165117.80621966589</v>
      </c>
      <c r="U1539" s="9">
        <v>0</v>
      </c>
      <c r="V1539" s="9">
        <f>U1539*768</f>
        <v>0</v>
      </c>
      <c r="W1539" s="9">
        <v>7</v>
      </c>
      <c r="X1539" s="9">
        <f>W1539*3072</f>
        <v>21504</v>
      </c>
      <c r="Y1539" s="9">
        <v>7</v>
      </c>
      <c r="Z1539" s="9">
        <f>Y1539*1024</f>
        <v>7168</v>
      </c>
      <c r="AA1539" s="9">
        <v>4</v>
      </c>
      <c r="AB1539" s="9">
        <f>AA1539*256</f>
        <v>1024</v>
      </c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15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>
        <f t="shared" si="54"/>
        <v>344810.03205136384</v>
      </c>
      <c r="BM1539" s="9">
        <f t="shared" si="55"/>
        <v>344800</v>
      </c>
    </row>
    <row r="1540" spans="1:65" x14ac:dyDescent="0.3">
      <c r="A1540" t="s">
        <v>1924</v>
      </c>
      <c r="B1540" s="9">
        <v>519</v>
      </c>
      <c r="C1540">
        <v>585271</v>
      </c>
      <c r="D1540">
        <v>1</v>
      </c>
      <c r="E1540">
        <v>0</v>
      </c>
      <c r="F1540">
        <v>0</v>
      </c>
      <c r="G1540">
        <v>0</v>
      </c>
      <c r="H1540">
        <v>0</v>
      </c>
      <c r="I1540" t="s">
        <v>135</v>
      </c>
      <c r="J1540">
        <v>585912</v>
      </c>
      <c r="K1540" t="s">
        <v>1238</v>
      </c>
      <c r="L1540">
        <v>585068</v>
      </c>
      <c r="M1540" t="s">
        <v>515</v>
      </c>
      <c r="N1540">
        <v>585068</v>
      </c>
      <c r="O1540" t="s">
        <v>515</v>
      </c>
      <c r="P1540">
        <v>585068</v>
      </c>
      <c r="Q1540" t="s">
        <v>515</v>
      </c>
      <c r="R1540" s="9">
        <v>123696.24376085721</v>
      </c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15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>
        <f t="shared" ref="BL1540:BL1603" si="56">SUMIF(R1540:R1540,"&lt;&gt;")+SUMIF(T1540:T1540,"&lt;&gt;")+SUMIF(V1540:V1540,"&lt;&gt;")+SUMIF(X1540:X1540,"&lt;&gt;")+SUMIF(Z1540:Z1540,"&lt;&gt;")+SUMIF(AB1540:AB1540,"&lt;&gt;")+SUMIF(AD1540:AD1540,"&lt;&gt;")+SUMIF(AF1540:AF1540,"&lt;&gt;")+SUMIF(AH1540:AH1540,"&lt;&gt;")+SUMIF(AJ1540:AJ1540,"&lt;&gt;")+SUMIF(AK1540:AK1540,"&lt;&gt;")+SUMIF(AM1540:AM1540,"&lt;&gt;")+SUMIF(AO1540:AO1540,"&lt;&gt;")+SUMIF(AQ1540:AQ1540,"&lt;&gt;")+SUMIF(AS1540:AS1540,"&lt;&gt;")+SUMIF(AU1540:AU1540,"&lt;&gt;")+SUMIF(AW1540:AW1540,"&lt;&gt;")+SUMIF(AY1540:AY1540,"&lt;&gt;")+SUMIF(BA1540:BA1540,"&lt;&gt;")+SUMIF(BC1540:BC1540,"&lt;&gt;")+SUMIF(BE1540:BE1540,"&lt;&gt;")+SUMIF(BG1540:BG1540,"&lt;&gt;")+SUMIF(BI1540:BI1540,"&lt;&gt;")+SUMIF(BK1540:BK1540,"&lt;&gt;")</f>
        <v>123696.24376085721</v>
      </c>
      <c r="BM1540" s="9">
        <f t="shared" ref="BM1540:BM1603" si="57">ROUND(BL1540/100,0)*100</f>
        <v>123700</v>
      </c>
    </row>
    <row r="1541" spans="1:65" x14ac:dyDescent="0.3">
      <c r="A1541" t="s">
        <v>1925</v>
      </c>
      <c r="B1541" s="9">
        <v>143</v>
      </c>
      <c r="C1541">
        <v>587222</v>
      </c>
      <c r="D1541">
        <v>1</v>
      </c>
      <c r="E1541">
        <v>0</v>
      </c>
      <c r="F1541">
        <v>0</v>
      </c>
      <c r="G1541">
        <v>0</v>
      </c>
      <c r="H1541">
        <v>0</v>
      </c>
      <c r="I1541" t="s">
        <v>123</v>
      </c>
      <c r="J1541">
        <v>587095</v>
      </c>
      <c r="K1541" t="s">
        <v>600</v>
      </c>
      <c r="L1541">
        <v>586846</v>
      </c>
      <c r="M1541" t="s">
        <v>129</v>
      </c>
      <c r="N1541">
        <v>586846</v>
      </c>
      <c r="O1541" t="s">
        <v>129</v>
      </c>
      <c r="P1541">
        <v>586846</v>
      </c>
      <c r="Q1541" t="s">
        <v>129</v>
      </c>
      <c r="R1541" s="9">
        <v>71941.662785630979</v>
      </c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15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>
        <f t="shared" si="56"/>
        <v>71941.662785630979</v>
      </c>
      <c r="BM1541" s="9">
        <f t="shared" si="57"/>
        <v>71900</v>
      </c>
    </row>
    <row r="1542" spans="1:65" x14ac:dyDescent="0.3">
      <c r="A1542" t="s">
        <v>1926</v>
      </c>
      <c r="B1542" s="9">
        <v>265</v>
      </c>
      <c r="C1542">
        <v>513580</v>
      </c>
      <c r="D1542">
        <v>1</v>
      </c>
      <c r="E1542">
        <v>0</v>
      </c>
      <c r="F1542">
        <v>0</v>
      </c>
      <c r="G1542">
        <v>0</v>
      </c>
      <c r="H1542">
        <v>0</v>
      </c>
      <c r="I1542" t="s">
        <v>86</v>
      </c>
      <c r="J1542">
        <v>540013</v>
      </c>
      <c r="K1542" t="s">
        <v>762</v>
      </c>
      <c r="L1542">
        <v>540013</v>
      </c>
      <c r="M1542" t="s">
        <v>762</v>
      </c>
      <c r="N1542">
        <v>540013</v>
      </c>
      <c r="O1542" t="s">
        <v>762</v>
      </c>
      <c r="P1542">
        <v>539911</v>
      </c>
      <c r="Q1542" t="s">
        <v>352</v>
      </c>
      <c r="R1542" s="9">
        <v>71941.662785630979</v>
      </c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15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>
        <f t="shared" si="56"/>
        <v>71941.662785630979</v>
      </c>
      <c r="BM1542" s="9">
        <f t="shared" si="57"/>
        <v>71900</v>
      </c>
    </row>
    <row r="1543" spans="1:65" x14ac:dyDescent="0.3">
      <c r="A1543" s="2" t="s">
        <v>1927</v>
      </c>
      <c r="B1543" s="9">
        <v>1255</v>
      </c>
      <c r="C1543">
        <v>531227</v>
      </c>
      <c r="D1543">
        <v>1</v>
      </c>
      <c r="E1543">
        <v>1</v>
      </c>
      <c r="F1543">
        <v>0</v>
      </c>
      <c r="G1543">
        <v>0</v>
      </c>
      <c r="H1543">
        <v>0</v>
      </c>
      <c r="I1543" t="s">
        <v>86</v>
      </c>
      <c r="J1543">
        <v>531227</v>
      </c>
      <c r="K1543" t="s">
        <v>1927</v>
      </c>
      <c r="L1543">
        <v>533203</v>
      </c>
      <c r="M1543" t="s">
        <v>722</v>
      </c>
      <c r="N1543">
        <v>531057</v>
      </c>
      <c r="O1543" t="s">
        <v>220</v>
      </c>
      <c r="P1543">
        <v>531057</v>
      </c>
      <c r="Q1543" t="s">
        <v>220</v>
      </c>
      <c r="R1543" s="9">
        <v>294925.94003357342</v>
      </c>
      <c r="S1543" s="9">
        <f>SUMIFS($B:$B,$J:$J,$C1543)</f>
        <v>2506</v>
      </c>
      <c r="T1543" s="9">
        <v>136314.82094100749</v>
      </c>
      <c r="U1543" s="9">
        <v>0</v>
      </c>
      <c r="V1543" s="9">
        <f>U1543*768</f>
        <v>0</v>
      </c>
      <c r="W1543" s="9">
        <v>16</v>
      </c>
      <c r="X1543" s="9">
        <f>W1543*3072</f>
        <v>49152</v>
      </c>
      <c r="Y1543" s="9">
        <v>11</v>
      </c>
      <c r="Z1543" s="9">
        <f>Y1543*1024</f>
        <v>11264</v>
      </c>
      <c r="AA1543" s="9">
        <v>4</v>
      </c>
      <c r="AB1543" s="9">
        <f>AA1543*256</f>
        <v>1024</v>
      </c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15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>
        <f t="shared" si="56"/>
        <v>492680.76097458089</v>
      </c>
      <c r="BM1543" s="9">
        <f t="shared" si="57"/>
        <v>492700</v>
      </c>
    </row>
    <row r="1544" spans="1:65" x14ac:dyDescent="0.3">
      <c r="A1544" s="2" t="s">
        <v>1928</v>
      </c>
      <c r="B1544" s="9">
        <v>2185</v>
      </c>
      <c r="C1544">
        <v>598691</v>
      </c>
      <c r="D1544">
        <v>1</v>
      </c>
      <c r="E1544">
        <v>1</v>
      </c>
      <c r="F1544">
        <v>0</v>
      </c>
      <c r="G1544">
        <v>0</v>
      </c>
      <c r="H1544">
        <v>0</v>
      </c>
      <c r="I1544" t="s">
        <v>94</v>
      </c>
      <c r="J1544">
        <v>598691</v>
      </c>
      <c r="K1544" t="s">
        <v>1928</v>
      </c>
      <c r="L1544">
        <v>598038</v>
      </c>
      <c r="M1544" t="s">
        <v>734</v>
      </c>
      <c r="N1544">
        <v>598003</v>
      </c>
      <c r="O1544" t="s">
        <v>201</v>
      </c>
      <c r="P1544">
        <v>598003</v>
      </c>
      <c r="Q1544" t="s">
        <v>201</v>
      </c>
      <c r="R1544" s="9">
        <v>507124.92888056528</v>
      </c>
      <c r="S1544" s="9">
        <f>SUMIFS($B:$B,$J:$J,$C1544)</f>
        <v>2185</v>
      </c>
      <c r="T1544" s="9">
        <v>118892.1902579603</v>
      </c>
      <c r="U1544" s="9">
        <v>0</v>
      </c>
      <c r="V1544" s="9">
        <f>U1544*768</f>
        <v>0</v>
      </c>
      <c r="W1544" s="9">
        <v>30</v>
      </c>
      <c r="X1544" s="9">
        <f>W1544*3072</f>
        <v>92160</v>
      </c>
      <c r="Y1544" s="9">
        <v>12</v>
      </c>
      <c r="Z1544" s="9">
        <f>Y1544*1024</f>
        <v>12288</v>
      </c>
      <c r="AA1544" s="9">
        <v>4</v>
      </c>
      <c r="AB1544" s="9">
        <f>AA1544*256</f>
        <v>1024</v>
      </c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15"/>
      <c r="AR1544" s="9">
        <v>1</v>
      </c>
      <c r="AS1544" s="9">
        <f>AR1544*30500</f>
        <v>30500</v>
      </c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>
        <f t="shared" si="56"/>
        <v>761989.11913852557</v>
      </c>
      <c r="BM1544" s="9">
        <f t="shared" si="57"/>
        <v>762000</v>
      </c>
    </row>
    <row r="1545" spans="1:65" x14ac:dyDescent="0.3">
      <c r="A1545" t="s">
        <v>1929</v>
      </c>
      <c r="B1545" s="9">
        <v>277</v>
      </c>
      <c r="C1545">
        <v>529737</v>
      </c>
      <c r="D1545">
        <v>1</v>
      </c>
      <c r="E1545">
        <v>0</v>
      </c>
      <c r="F1545">
        <v>0</v>
      </c>
      <c r="G1545">
        <v>0</v>
      </c>
      <c r="H1545">
        <v>0</v>
      </c>
      <c r="I1545" t="s">
        <v>86</v>
      </c>
      <c r="J1545">
        <v>530816</v>
      </c>
      <c r="K1545" t="s">
        <v>1930</v>
      </c>
      <c r="L1545">
        <v>530883</v>
      </c>
      <c r="M1545" t="s">
        <v>319</v>
      </c>
      <c r="N1545">
        <v>530883</v>
      </c>
      <c r="O1545" t="s">
        <v>319</v>
      </c>
      <c r="P1545">
        <v>530883</v>
      </c>
      <c r="Q1545" t="s">
        <v>319</v>
      </c>
      <c r="R1545" s="9">
        <v>71941.662785630979</v>
      </c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15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>
        <f t="shared" si="56"/>
        <v>71941.662785630979</v>
      </c>
      <c r="BM1545" s="9">
        <f t="shared" si="57"/>
        <v>71900</v>
      </c>
    </row>
    <row r="1546" spans="1:65" x14ac:dyDescent="0.3">
      <c r="A1546" s="4" t="s">
        <v>746</v>
      </c>
      <c r="B1546" s="9">
        <v>6414</v>
      </c>
      <c r="C1546">
        <v>588491</v>
      </c>
      <c r="D1546">
        <v>1</v>
      </c>
      <c r="E1546">
        <v>1</v>
      </c>
      <c r="F1546">
        <v>1</v>
      </c>
      <c r="G1546">
        <v>1</v>
      </c>
      <c r="H1546">
        <v>0</v>
      </c>
      <c r="I1546" t="s">
        <v>135</v>
      </c>
      <c r="J1546">
        <v>588491</v>
      </c>
      <c r="K1546" t="s">
        <v>746</v>
      </c>
      <c r="L1546">
        <v>588491</v>
      </c>
      <c r="M1546" t="s">
        <v>746</v>
      </c>
      <c r="N1546">
        <v>588491</v>
      </c>
      <c r="O1546" t="s">
        <v>746</v>
      </c>
      <c r="P1546">
        <v>588296</v>
      </c>
      <c r="Q1546" t="s">
        <v>199</v>
      </c>
      <c r="R1546" s="9">
        <v>1436306.647056188</v>
      </c>
      <c r="S1546" s="9">
        <f>SUMIFS($B:$B,$J:$J,$C1546)</f>
        <v>7119</v>
      </c>
      <c r="T1546" s="9">
        <v>385954.57239223842</v>
      </c>
      <c r="U1546" s="9">
        <v>0</v>
      </c>
      <c r="V1546" s="9">
        <f>U1546*768</f>
        <v>0</v>
      </c>
      <c r="W1546" s="9">
        <v>11</v>
      </c>
      <c r="X1546" s="9">
        <f>W1546*3072</f>
        <v>33792</v>
      </c>
      <c r="Y1546" s="9">
        <v>32</v>
      </c>
      <c r="Z1546" s="9">
        <f>Y1546*1024</f>
        <v>32768</v>
      </c>
      <c r="AA1546" s="9">
        <v>8</v>
      </c>
      <c r="AB1546" s="9">
        <f>AA1546*256</f>
        <v>2048</v>
      </c>
      <c r="AC1546" s="9">
        <f>SUMIFS($B:$B,$L:$L,$C1546)</f>
        <v>8107</v>
      </c>
      <c r="AD1546" s="9">
        <v>1008080.2268685234</v>
      </c>
      <c r="AE1546" s="9"/>
      <c r="AF1546" s="9"/>
      <c r="AG1546" s="9">
        <f>SUMIFS($B:$B,$N:$N,$C1546)</f>
        <v>8107</v>
      </c>
      <c r="AH1546" s="9">
        <v>913097.08092845161</v>
      </c>
      <c r="AI1546" s="9"/>
      <c r="AJ1546" s="9"/>
      <c r="AK1546" s="9"/>
      <c r="AL1546" s="9"/>
      <c r="AM1546" s="9"/>
      <c r="AN1546" s="9"/>
      <c r="AO1546" s="9"/>
      <c r="AP1546" s="9"/>
      <c r="AQ1546" s="15"/>
      <c r="AR1546" s="9">
        <v>4</v>
      </c>
      <c r="AS1546" s="9">
        <f>AR1546*30500</f>
        <v>122000</v>
      </c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>
        <f t="shared" si="56"/>
        <v>3934046.5272454014</v>
      </c>
      <c r="BM1546" s="9">
        <f t="shared" si="57"/>
        <v>3934000</v>
      </c>
    </row>
    <row r="1547" spans="1:65" x14ac:dyDescent="0.3">
      <c r="A1547" t="s">
        <v>1931</v>
      </c>
      <c r="B1547" s="9">
        <v>408</v>
      </c>
      <c r="C1547">
        <v>570087</v>
      </c>
      <c r="D1547">
        <v>1</v>
      </c>
      <c r="E1547">
        <v>0</v>
      </c>
      <c r="F1547">
        <v>0</v>
      </c>
      <c r="G1547">
        <v>0</v>
      </c>
      <c r="H1547">
        <v>0</v>
      </c>
      <c r="I1547" t="s">
        <v>90</v>
      </c>
      <c r="J1547">
        <v>570508</v>
      </c>
      <c r="K1547" t="s">
        <v>138</v>
      </c>
      <c r="L1547">
        <v>570508</v>
      </c>
      <c r="M1547" t="s">
        <v>138</v>
      </c>
      <c r="N1547">
        <v>570508</v>
      </c>
      <c r="O1547" t="s">
        <v>138</v>
      </c>
      <c r="P1547">
        <v>570508</v>
      </c>
      <c r="Q1547" t="s">
        <v>138</v>
      </c>
      <c r="R1547" s="9">
        <v>97523.652002419112</v>
      </c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15"/>
      <c r="AR1547" s="9">
        <v>1</v>
      </c>
      <c r="AS1547" s="9">
        <f>AR1547*30500</f>
        <v>30500</v>
      </c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>
        <f t="shared" si="56"/>
        <v>128023.65200241911</v>
      </c>
      <c r="BM1547" s="9">
        <f t="shared" si="57"/>
        <v>128000</v>
      </c>
    </row>
    <row r="1548" spans="1:65" x14ac:dyDescent="0.3">
      <c r="A1548" s="5" t="s">
        <v>811</v>
      </c>
      <c r="B1548" s="9">
        <v>11522</v>
      </c>
      <c r="C1548">
        <v>547999</v>
      </c>
      <c r="D1548">
        <v>1</v>
      </c>
      <c r="E1548">
        <v>1</v>
      </c>
      <c r="F1548">
        <v>1</v>
      </c>
      <c r="G1548">
        <v>1</v>
      </c>
      <c r="H1548">
        <v>1</v>
      </c>
      <c r="I1548" t="s">
        <v>123</v>
      </c>
      <c r="J1548">
        <v>547999</v>
      </c>
      <c r="K1548" t="s">
        <v>811</v>
      </c>
      <c r="L1548">
        <v>547999</v>
      </c>
      <c r="M1548" t="s">
        <v>811</v>
      </c>
      <c r="N1548">
        <v>547999</v>
      </c>
      <c r="O1548" t="s">
        <v>811</v>
      </c>
      <c r="P1548">
        <v>547999</v>
      </c>
      <c r="Q1548" t="s">
        <v>811</v>
      </c>
      <c r="R1548" s="9">
        <v>532251.30048122315</v>
      </c>
      <c r="S1548" s="9">
        <f>SUMIFS($B:$B,$J:$J,$C1548)</f>
        <v>18771</v>
      </c>
      <c r="T1548" s="9">
        <v>423161.04213831958</v>
      </c>
      <c r="U1548" s="9">
        <v>0</v>
      </c>
      <c r="V1548" s="9">
        <f>U1548*768</f>
        <v>0</v>
      </c>
      <c r="W1548" s="9">
        <v>114</v>
      </c>
      <c r="X1548" s="9">
        <f>W1548*3072</f>
        <v>350208</v>
      </c>
      <c r="Y1548" s="9">
        <v>231</v>
      </c>
      <c r="Z1548" s="9">
        <f>Y1548*1024</f>
        <v>236544</v>
      </c>
      <c r="AA1548" s="9">
        <v>63</v>
      </c>
      <c r="AB1548" s="9">
        <f>AA1548*256</f>
        <v>16128</v>
      </c>
      <c r="AC1548" s="9">
        <f>SUMIFS($B:$B,$L:$L,$C1548)</f>
        <v>18771</v>
      </c>
      <c r="AD1548" s="9">
        <v>1204311.690666351</v>
      </c>
      <c r="AE1548" s="9">
        <f>SUMIFS($B:$B,$P:$P,$C1548)</f>
        <v>18771</v>
      </c>
      <c r="AF1548" s="9">
        <v>1127136.5855553581</v>
      </c>
      <c r="AG1548" s="9">
        <f>SUMIFS($B:$B,$N:$N,$C1548)</f>
        <v>18771</v>
      </c>
      <c r="AH1548" s="9">
        <v>3272195.379837763</v>
      </c>
      <c r="AI1548" s="9">
        <f>SUMIFS($B:$B,$P:$P,$C1548)</f>
        <v>18771</v>
      </c>
      <c r="AJ1548" s="9">
        <v>12105753.07737498</v>
      </c>
      <c r="AK1548" s="9"/>
      <c r="AL1548" s="9">
        <v>2328</v>
      </c>
      <c r="AM1548" s="9">
        <f>AL1548*141</f>
        <v>328248</v>
      </c>
      <c r="AN1548" s="9"/>
      <c r="AO1548" s="9"/>
      <c r="AP1548" s="9"/>
      <c r="AQ1548" s="15"/>
      <c r="AR1548" s="9">
        <v>43</v>
      </c>
      <c r="AS1548" s="9">
        <f>AR1548*30500</f>
        <v>1311500</v>
      </c>
      <c r="AT1548" s="9">
        <v>99</v>
      </c>
      <c r="AU1548" s="9">
        <f>AT1548*2742</f>
        <v>271458</v>
      </c>
      <c r="AV1548" s="9">
        <v>0</v>
      </c>
      <c r="AW1548" s="9">
        <f>AV1548*914</f>
        <v>0</v>
      </c>
      <c r="AX1548" s="9">
        <v>984</v>
      </c>
      <c r="AY1548" s="9">
        <f>AX1548*141</f>
        <v>138744</v>
      </c>
      <c r="AZ1548" s="9">
        <v>781</v>
      </c>
      <c r="BA1548" s="9">
        <f>AZ1548*343</f>
        <v>267883</v>
      </c>
      <c r="BB1548" s="9">
        <v>471</v>
      </c>
      <c r="BC1548" s="9">
        <f>BB1548*109</f>
        <v>51339</v>
      </c>
      <c r="BD1548" s="9">
        <v>65</v>
      </c>
      <c r="BE1548" s="9">
        <f>BD1548*82</f>
        <v>5330</v>
      </c>
      <c r="BF1548" s="9">
        <v>490</v>
      </c>
      <c r="BG1548" s="9">
        <f>BF1548*328</f>
        <v>160720</v>
      </c>
      <c r="BH1548" s="9">
        <v>62</v>
      </c>
      <c r="BI1548" s="9">
        <f>BH1548*410</f>
        <v>25420</v>
      </c>
      <c r="BJ1548" s="9">
        <v>15</v>
      </c>
      <c r="BK1548" s="9">
        <f>BJ1548*219</f>
        <v>3285</v>
      </c>
      <c r="BL1548" s="9">
        <f t="shared" si="56"/>
        <v>21831616.076053992</v>
      </c>
      <c r="BM1548" s="9">
        <f t="shared" si="57"/>
        <v>21831600</v>
      </c>
    </row>
    <row r="1549" spans="1:65" x14ac:dyDescent="0.3">
      <c r="A1549" t="s">
        <v>1932</v>
      </c>
      <c r="B1549" s="9">
        <v>815</v>
      </c>
      <c r="C1549">
        <v>562521</v>
      </c>
      <c r="D1549">
        <v>1</v>
      </c>
      <c r="E1549">
        <v>0</v>
      </c>
      <c r="F1549">
        <v>0</v>
      </c>
      <c r="G1549">
        <v>0</v>
      </c>
      <c r="H1549">
        <v>0</v>
      </c>
      <c r="I1549" t="s">
        <v>131</v>
      </c>
      <c r="J1549">
        <v>562335</v>
      </c>
      <c r="K1549" t="s">
        <v>132</v>
      </c>
      <c r="L1549">
        <v>562335</v>
      </c>
      <c r="M1549" t="s">
        <v>132</v>
      </c>
      <c r="N1549">
        <v>562335</v>
      </c>
      <c r="O1549" t="s">
        <v>132</v>
      </c>
      <c r="P1549">
        <v>562335</v>
      </c>
      <c r="Q1549" t="s">
        <v>132</v>
      </c>
      <c r="R1549" s="9">
        <v>192994.53205385481</v>
      </c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15"/>
      <c r="AR1549" s="9">
        <v>22</v>
      </c>
      <c r="AS1549" s="9">
        <f>AR1549*30500</f>
        <v>671000</v>
      </c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>
        <f t="shared" si="56"/>
        <v>863994.53205385478</v>
      </c>
      <c r="BM1549" s="9">
        <f t="shared" si="57"/>
        <v>864000</v>
      </c>
    </row>
    <row r="1550" spans="1:65" x14ac:dyDescent="0.3">
      <c r="A1550" t="s">
        <v>1933</v>
      </c>
      <c r="B1550" s="9">
        <v>230</v>
      </c>
      <c r="C1550">
        <v>559849</v>
      </c>
      <c r="D1550">
        <v>1</v>
      </c>
      <c r="E1550">
        <v>0</v>
      </c>
      <c r="F1550">
        <v>0</v>
      </c>
      <c r="G1550">
        <v>0</v>
      </c>
      <c r="H1550">
        <v>0</v>
      </c>
      <c r="I1550" t="s">
        <v>151</v>
      </c>
      <c r="J1550">
        <v>559717</v>
      </c>
      <c r="K1550" t="s">
        <v>346</v>
      </c>
      <c r="L1550">
        <v>559717</v>
      </c>
      <c r="M1550" t="s">
        <v>346</v>
      </c>
      <c r="N1550">
        <v>559717</v>
      </c>
      <c r="O1550" t="s">
        <v>346</v>
      </c>
      <c r="P1550">
        <v>559717</v>
      </c>
      <c r="Q1550" t="s">
        <v>346</v>
      </c>
      <c r="R1550" s="9">
        <v>71941.662785630979</v>
      </c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15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>
        <f t="shared" si="56"/>
        <v>71941.662785630979</v>
      </c>
      <c r="BM1550" s="9">
        <f t="shared" si="57"/>
        <v>71900</v>
      </c>
    </row>
    <row r="1551" spans="1:65" x14ac:dyDescent="0.3">
      <c r="A1551" t="s">
        <v>1934</v>
      </c>
      <c r="B1551" s="9">
        <v>248</v>
      </c>
      <c r="C1551">
        <v>530646</v>
      </c>
      <c r="D1551">
        <v>1</v>
      </c>
      <c r="E1551">
        <v>0</v>
      </c>
      <c r="F1551">
        <v>0</v>
      </c>
      <c r="G1551">
        <v>0</v>
      </c>
      <c r="H1551">
        <v>0</v>
      </c>
      <c r="I1551" t="s">
        <v>123</v>
      </c>
      <c r="J1551">
        <v>568414</v>
      </c>
      <c r="K1551" t="s">
        <v>166</v>
      </c>
      <c r="L1551">
        <v>568414</v>
      </c>
      <c r="M1551" t="s">
        <v>166</v>
      </c>
      <c r="N1551">
        <v>568414</v>
      </c>
      <c r="O1551" t="s">
        <v>166</v>
      </c>
      <c r="P1551">
        <v>568414</v>
      </c>
      <c r="Q1551" t="s">
        <v>166</v>
      </c>
      <c r="R1551" s="9">
        <v>71941.662785630979</v>
      </c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15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>
        <f t="shared" si="56"/>
        <v>71941.662785630979</v>
      </c>
      <c r="BM1551" s="9">
        <f t="shared" si="57"/>
        <v>71900</v>
      </c>
    </row>
    <row r="1552" spans="1:65" x14ac:dyDescent="0.3">
      <c r="A1552" t="s">
        <v>1935</v>
      </c>
      <c r="B1552" s="9">
        <v>610</v>
      </c>
      <c r="C1552">
        <v>535753</v>
      </c>
      <c r="D1552">
        <v>1</v>
      </c>
      <c r="E1552">
        <v>0</v>
      </c>
      <c r="F1552">
        <v>0</v>
      </c>
      <c r="G1552">
        <v>0</v>
      </c>
      <c r="H1552">
        <v>0</v>
      </c>
      <c r="I1552" t="s">
        <v>83</v>
      </c>
      <c r="J1552">
        <v>544981</v>
      </c>
      <c r="K1552" t="s">
        <v>84</v>
      </c>
      <c r="L1552">
        <v>544981</v>
      </c>
      <c r="M1552" t="s">
        <v>84</v>
      </c>
      <c r="N1552">
        <v>544256</v>
      </c>
      <c r="O1552" t="s">
        <v>85</v>
      </c>
      <c r="P1552">
        <v>544256</v>
      </c>
      <c r="Q1552" t="s">
        <v>85</v>
      </c>
      <c r="R1552" s="9">
        <v>145072.7306801083</v>
      </c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15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>
        <f t="shared" si="56"/>
        <v>145072.7306801083</v>
      </c>
      <c r="BM1552" s="9">
        <f t="shared" si="57"/>
        <v>145100</v>
      </c>
    </row>
    <row r="1553" spans="1:65" x14ac:dyDescent="0.3">
      <c r="A1553" t="s">
        <v>1936</v>
      </c>
      <c r="B1553" s="9">
        <v>161</v>
      </c>
      <c r="C1553">
        <v>599522</v>
      </c>
      <c r="D1553">
        <v>1</v>
      </c>
      <c r="E1553">
        <v>0</v>
      </c>
      <c r="F1553">
        <v>0</v>
      </c>
      <c r="G1553">
        <v>0</v>
      </c>
      <c r="H1553">
        <v>0</v>
      </c>
      <c r="I1553" t="s">
        <v>86</v>
      </c>
      <c r="J1553">
        <v>535419</v>
      </c>
      <c r="K1553" t="s">
        <v>170</v>
      </c>
      <c r="L1553">
        <v>535583</v>
      </c>
      <c r="M1553" t="s">
        <v>765</v>
      </c>
      <c r="N1553">
        <v>535419</v>
      </c>
      <c r="O1553" t="s">
        <v>170</v>
      </c>
      <c r="P1553">
        <v>535419</v>
      </c>
      <c r="Q1553" t="s">
        <v>170</v>
      </c>
      <c r="R1553" s="9">
        <v>71941.662785630979</v>
      </c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15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>
        <f t="shared" si="56"/>
        <v>71941.662785630979</v>
      </c>
      <c r="BM1553" s="9">
        <f t="shared" si="57"/>
        <v>71900</v>
      </c>
    </row>
    <row r="1554" spans="1:65" x14ac:dyDescent="0.3">
      <c r="A1554" s="2" t="s">
        <v>1444</v>
      </c>
      <c r="B1554" s="9">
        <v>1405</v>
      </c>
      <c r="C1554">
        <v>550230</v>
      </c>
      <c r="D1554">
        <v>1</v>
      </c>
      <c r="E1554">
        <v>1</v>
      </c>
      <c r="F1554">
        <v>0</v>
      </c>
      <c r="G1554">
        <v>0</v>
      </c>
      <c r="H1554">
        <v>0</v>
      </c>
      <c r="I1554" t="s">
        <v>83</v>
      </c>
      <c r="J1554">
        <v>550230</v>
      </c>
      <c r="K1554" t="s">
        <v>1444</v>
      </c>
      <c r="L1554">
        <v>550094</v>
      </c>
      <c r="M1554" t="s">
        <v>143</v>
      </c>
      <c r="N1554">
        <v>550094</v>
      </c>
      <c r="O1554" t="s">
        <v>143</v>
      </c>
      <c r="P1554">
        <v>550094</v>
      </c>
      <c r="Q1554" t="s">
        <v>143</v>
      </c>
      <c r="R1554" s="9">
        <v>329426.03404489579</v>
      </c>
      <c r="S1554" s="9">
        <f>SUMIFS($B:$B,$J:$J,$C1554)</f>
        <v>2333</v>
      </c>
      <c r="T1554" s="9">
        <v>126926.0998190659</v>
      </c>
      <c r="U1554" s="9">
        <v>0</v>
      </c>
      <c r="V1554" s="9">
        <f>U1554*768</f>
        <v>0</v>
      </c>
      <c r="W1554" s="9">
        <v>10</v>
      </c>
      <c r="X1554" s="9">
        <f>W1554*3072</f>
        <v>30720</v>
      </c>
      <c r="Y1554" s="9">
        <v>6</v>
      </c>
      <c r="Z1554" s="9">
        <f>Y1554*1024</f>
        <v>6144</v>
      </c>
      <c r="AA1554" s="9">
        <v>2</v>
      </c>
      <c r="AB1554" s="9">
        <f>AA1554*256</f>
        <v>512</v>
      </c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15"/>
      <c r="AR1554" s="9">
        <v>1</v>
      </c>
      <c r="AS1554" s="9">
        <f>AR1554*30500</f>
        <v>30500</v>
      </c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>
        <f t="shared" si="56"/>
        <v>524228.13386396167</v>
      </c>
      <c r="BM1554" s="9">
        <f t="shared" si="57"/>
        <v>524200</v>
      </c>
    </row>
    <row r="1555" spans="1:65" x14ac:dyDescent="0.3">
      <c r="A1555" t="s">
        <v>1444</v>
      </c>
      <c r="B1555" s="9">
        <v>1573</v>
      </c>
      <c r="C1555">
        <v>538256</v>
      </c>
      <c r="D1555">
        <v>1</v>
      </c>
      <c r="E1555">
        <v>0</v>
      </c>
      <c r="F1555">
        <v>0</v>
      </c>
      <c r="G1555">
        <v>0</v>
      </c>
      <c r="H1555">
        <v>0</v>
      </c>
      <c r="I1555" t="s">
        <v>86</v>
      </c>
      <c r="J1555">
        <v>538311</v>
      </c>
      <c r="K1555" t="s">
        <v>1937</v>
      </c>
      <c r="L1555">
        <v>538311</v>
      </c>
      <c r="M1555" t="s">
        <v>1937</v>
      </c>
      <c r="N1555">
        <v>538574</v>
      </c>
      <c r="O1555" t="s">
        <v>206</v>
      </c>
      <c r="P1555">
        <v>538094</v>
      </c>
      <c r="Q1555" t="s">
        <v>207</v>
      </c>
      <c r="R1555" s="9">
        <v>367931.78971958329</v>
      </c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15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>
        <f t="shared" si="56"/>
        <v>367931.78971958329</v>
      </c>
      <c r="BM1555" s="9">
        <f t="shared" si="57"/>
        <v>367900</v>
      </c>
    </row>
    <row r="1556" spans="1:65" x14ac:dyDescent="0.3">
      <c r="A1556" s="2" t="s">
        <v>1938</v>
      </c>
      <c r="B1556" s="9">
        <v>2174</v>
      </c>
      <c r="C1556">
        <v>542784</v>
      </c>
      <c r="D1556">
        <v>1</v>
      </c>
      <c r="E1556">
        <v>1</v>
      </c>
      <c r="F1556">
        <v>0</v>
      </c>
      <c r="G1556">
        <v>0</v>
      </c>
      <c r="H1556">
        <v>0</v>
      </c>
      <c r="I1556" t="s">
        <v>135</v>
      </c>
      <c r="J1556">
        <v>542784</v>
      </c>
      <c r="K1556" t="s">
        <v>1938</v>
      </c>
      <c r="L1556">
        <v>541630</v>
      </c>
      <c r="M1556" t="s">
        <v>895</v>
      </c>
      <c r="N1556">
        <v>541630</v>
      </c>
      <c r="O1556" t="s">
        <v>895</v>
      </c>
      <c r="P1556">
        <v>541630</v>
      </c>
      <c r="Q1556" t="s">
        <v>895</v>
      </c>
      <c r="R1556" s="9">
        <v>504636.87478336447</v>
      </c>
      <c r="S1556" s="9">
        <f>SUMIFS($B:$B,$J:$J,$C1556)</f>
        <v>2728</v>
      </c>
      <c r="T1556" s="9">
        <v>148359.3264823897</v>
      </c>
      <c r="U1556" s="9">
        <v>0</v>
      </c>
      <c r="V1556" s="9">
        <f>U1556*768</f>
        <v>0</v>
      </c>
      <c r="W1556" s="9">
        <v>1</v>
      </c>
      <c r="X1556" s="9">
        <f>W1556*3072</f>
        <v>3072</v>
      </c>
      <c r="Y1556" s="9">
        <v>8</v>
      </c>
      <c r="Z1556" s="9">
        <f>Y1556*1024</f>
        <v>8192</v>
      </c>
      <c r="AA1556" s="9">
        <v>2</v>
      </c>
      <c r="AB1556" s="9">
        <f>AA1556*256</f>
        <v>512</v>
      </c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15"/>
      <c r="AR1556" s="9">
        <v>4</v>
      </c>
      <c r="AS1556" s="9">
        <f>AR1556*30500</f>
        <v>122000</v>
      </c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>
        <f t="shared" si="56"/>
        <v>786772.20126575418</v>
      </c>
      <c r="BM1556" s="9">
        <f t="shared" si="57"/>
        <v>786800</v>
      </c>
    </row>
    <row r="1557" spans="1:65" x14ac:dyDescent="0.3">
      <c r="A1557" s="5" t="s">
        <v>546</v>
      </c>
      <c r="B1557" s="9">
        <v>6388</v>
      </c>
      <c r="C1557">
        <v>584495</v>
      </c>
      <c r="D1557">
        <v>1</v>
      </c>
      <c r="E1557">
        <v>1</v>
      </c>
      <c r="F1557">
        <v>1</v>
      </c>
      <c r="G1557">
        <v>1</v>
      </c>
      <c r="H1557">
        <v>1</v>
      </c>
      <c r="I1557" t="s">
        <v>81</v>
      </c>
      <c r="J1557">
        <v>584495</v>
      </c>
      <c r="K1557" t="s">
        <v>546</v>
      </c>
      <c r="L1557">
        <v>584495</v>
      </c>
      <c r="M1557" t="s">
        <v>546</v>
      </c>
      <c r="N1557">
        <v>584495</v>
      </c>
      <c r="O1557" t="s">
        <v>546</v>
      </c>
      <c r="P1557">
        <v>584495</v>
      </c>
      <c r="Q1557" t="s">
        <v>546</v>
      </c>
      <c r="R1557" s="9">
        <v>303091.31038647977</v>
      </c>
      <c r="S1557" s="9">
        <f>SUMIFS($B:$B,$J:$J,$C1557)</f>
        <v>11026</v>
      </c>
      <c r="T1557" s="9">
        <v>251156.4637953213</v>
      </c>
      <c r="U1557" s="9">
        <v>0</v>
      </c>
      <c r="V1557" s="9">
        <f>U1557*768</f>
        <v>0</v>
      </c>
      <c r="W1557" s="9">
        <v>60</v>
      </c>
      <c r="X1557" s="9">
        <f>W1557*3072</f>
        <v>184320</v>
      </c>
      <c r="Y1557" s="9">
        <v>123</v>
      </c>
      <c r="Z1557" s="9">
        <f>Y1557*1024</f>
        <v>125952</v>
      </c>
      <c r="AA1557" s="9">
        <v>44</v>
      </c>
      <c r="AB1557" s="9">
        <f>AA1557*256</f>
        <v>11264</v>
      </c>
      <c r="AC1557" s="9">
        <f>SUMIFS($B:$B,$L:$L,$C1557)</f>
        <v>21619</v>
      </c>
      <c r="AD1557" s="9">
        <v>1449307.292664971</v>
      </c>
      <c r="AE1557" s="9">
        <f>SUMIFS($B:$B,$P:$P,$C1557)</f>
        <v>37731</v>
      </c>
      <c r="AF1557" s="9">
        <v>2370374.1008301321</v>
      </c>
      <c r="AG1557" s="9">
        <f>SUMIFS($B:$B,$N:$N,$C1557)</f>
        <v>29919</v>
      </c>
      <c r="AH1557" s="9">
        <v>5246967.4079006817</v>
      </c>
      <c r="AI1557" s="9">
        <f>SUMIFS($B:$B,$P:$P,$C1557)</f>
        <v>37731</v>
      </c>
      <c r="AJ1557" s="9">
        <v>19217422.06504206</v>
      </c>
      <c r="AK1557" s="9"/>
      <c r="AL1557" s="9">
        <v>4634</v>
      </c>
      <c r="AM1557" s="9">
        <f>AL1557*141</f>
        <v>653394</v>
      </c>
      <c r="AN1557" s="9"/>
      <c r="AO1557" s="9"/>
      <c r="AP1557" s="9"/>
      <c r="AQ1557" s="15"/>
      <c r="AR1557" s="9">
        <v>5</v>
      </c>
      <c r="AS1557" s="9">
        <f>AR1557*30500</f>
        <v>152500</v>
      </c>
      <c r="AT1557" s="9">
        <v>287</v>
      </c>
      <c r="AU1557" s="9">
        <f>AT1557*2742</f>
        <v>786954</v>
      </c>
      <c r="AV1557" s="9">
        <v>8</v>
      </c>
      <c r="AW1557" s="9">
        <f>AV1557*914</f>
        <v>7312</v>
      </c>
      <c r="AX1557" s="9">
        <v>1717</v>
      </c>
      <c r="AY1557" s="9">
        <f>AX1557*141</f>
        <v>242097</v>
      </c>
      <c r="AZ1557" s="9">
        <v>1433</v>
      </c>
      <c r="BA1557" s="9">
        <f>AZ1557*343</f>
        <v>491519</v>
      </c>
      <c r="BB1557" s="9">
        <v>523</v>
      </c>
      <c r="BC1557" s="9">
        <f>BB1557*109</f>
        <v>57007</v>
      </c>
      <c r="BD1557" s="9">
        <v>69</v>
      </c>
      <c r="BE1557" s="9">
        <f>BD1557*82</f>
        <v>5658</v>
      </c>
      <c r="BF1557" s="9">
        <v>676</v>
      </c>
      <c r="BG1557" s="9">
        <f>BF1557*328</f>
        <v>221728</v>
      </c>
      <c r="BH1557" s="9">
        <v>72</v>
      </c>
      <c r="BI1557" s="9">
        <f>BH1557*410</f>
        <v>29520</v>
      </c>
      <c r="BJ1557" s="9">
        <v>1</v>
      </c>
      <c r="BK1557" s="9">
        <f>BJ1557*219</f>
        <v>219</v>
      </c>
      <c r="BL1557" s="9">
        <f t="shared" si="56"/>
        <v>31807762.640619647</v>
      </c>
      <c r="BM1557" s="9">
        <f t="shared" si="57"/>
        <v>31807800</v>
      </c>
    </row>
    <row r="1558" spans="1:65" x14ac:dyDescent="0.3">
      <c r="A1558" s="3" t="s">
        <v>1939</v>
      </c>
      <c r="B1558" s="9">
        <v>1751</v>
      </c>
      <c r="C1558">
        <v>513768</v>
      </c>
      <c r="D1558">
        <v>1</v>
      </c>
      <c r="E1558">
        <v>1</v>
      </c>
      <c r="F1558">
        <v>1</v>
      </c>
      <c r="G1558">
        <v>0</v>
      </c>
      <c r="H1558">
        <v>0</v>
      </c>
      <c r="I1558" t="s">
        <v>111</v>
      </c>
      <c r="J1558">
        <v>513768</v>
      </c>
      <c r="K1558" t="s">
        <v>1939</v>
      </c>
      <c r="L1558">
        <v>513768</v>
      </c>
      <c r="M1558" t="s">
        <v>1939</v>
      </c>
      <c r="N1558">
        <v>513750</v>
      </c>
      <c r="O1558" t="s">
        <v>290</v>
      </c>
      <c r="P1558">
        <v>513750</v>
      </c>
      <c r="Q1558" t="s">
        <v>290</v>
      </c>
      <c r="R1558" s="9">
        <v>408583.94329309702</v>
      </c>
      <c r="S1558" s="9">
        <f>SUMIFS($B:$B,$J:$J,$C1558)</f>
        <v>2329</v>
      </c>
      <c r="T1558" s="9">
        <v>126708.9909507268</v>
      </c>
      <c r="U1558" s="9">
        <v>0</v>
      </c>
      <c r="V1558" s="9">
        <f>U1558*768</f>
        <v>0</v>
      </c>
      <c r="W1558" s="9">
        <v>6</v>
      </c>
      <c r="X1558" s="9">
        <f>W1558*3072</f>
        <v>18432</v>
      </c>
      <c r="Y1558" s="9">
        <v>8</v>
      </c>
      <c r="Z1558" s="9">
        <f>Y1558*1024</f>
        <v>8192</v>
      </c>
      <c r="AA1558" s="9">
        <v>3</v>
      </c>
      <c r="AB1558" s="9">
        <f>AA1558*256</f>
        <v>768</v>
      </c>
      <c r="AC1558" s="9">
        <f>SUMIFS($B:$B,$L:$L,$C1558)</f>
        <v>2329</v>
      </c>
      <c r="AD1558" s="9">
        <v>292690.96259024192</v>
      </c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15"/>
      <c r="AR1558" s="9">
        <v>1</v>
      </c>
      <c r="AS1558" s="9">
        <f>AR1558*30500</f>
        <v>30500</v>
      </c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>
        <f t="shared" si="56"/>
        <v>885875.89683406579</v>
      </c>
      <c r="BM1558" s="9">
        <f t="shared" si="57"/>
        <v>885900</v>
      </c>
    </row>
    <row r="1559" spans="1:65" x14ac:dyDescent="0.3">
      <c r="A1559" t="s">
        <v>1940</v>
      </c>
      <c r="B1559" s="9">
        <v>998</v>
      </c>
      <c r="C1559">
        <v>592218</v>
      </c>
      <c r="D1559">
        <v>1</v>
      </c>
      <c r="E1559">
        <v>0</v>
      </c>
      <c r="F1559">
        <v>0</v>
      </c>
      <c r="G1559">
        <v>0</v>
      </c>
      <c r="H1559">
        <v>0</v>
      </c>
      <c r="I1559" t="s">
        <v>135</v>
      </c>
      <c r="J1559">
        <v>592013</v>
      </c>
      <c r="K1559" t="s">
        <v>134</v>
      </c>
      <c r="L1559">
        <v>592005</v>
      </c>
      <c r="M1559" t="s">
        <v>136</v>
      </c>
      <c r="N1559">
        <v>592005</v>
      </c>
      <c r="O1559" t="s">
        <v>136</v>
      </c>
      <c r="P1559">
        <v>592005</v>
      </c>
      <c r="Q1559" t="s">
        <v>136</v>
      </c>
      <c r="R1559" s="9">
        <v>235530.28673323721</v>
      </c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15"/>
      <c r="AR1559" s="9">
        <v>1</v>
      </c>
      <c r="AS1559" s="9">
        <f>AR1559*30500</f>
        <v>30500</v>
      </c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>
        <f t="shared" si="56"/>
        <v>266030.28673323721</v>
      </c>
      <c r="BM1559" s="9">
        <f t="shared" si="57"/>
        <v>266000</v>
      </c>
    </row>
    <row r="1560" spans="1:65" x14ac:dyDescent="0.3">
      <c r="A1560" s="2" t="s">
        <v>1941</v>
      </c>
      <c r="B1560" s="9">
        <v>1974</v>
      </c>
      <c r="C1560">
        <v>542814</v>
      </c>
      <c r="D1560">
        <v>1</v>
      </c>
      <c r="E1560">
        <v>1</v>
      </c>
      <c r="F1560">
        <v>0</v>
      </c>
      <c r="G1560">
        <v>0</v>
      </c>
      <c r="H1560">
        <v>0</v>
      </c>
      <c r="I1560" t="s">
        <v>135</v>
      </c>
      <c r="J1560">
        <v>542814</v>
      </c>
      <c r="K1560" t="s">
        <v>1941</v>
      </c>
      <c r="L1560">
        <v>544841</v>
      </c>
      <c r="M1560" t="s">
        <v>1283</v>
      </c>
      <c r="N1560">
        <v>544841</v>
      </c>
      <c r="O1560" t="s">
        <v>1283</v>
      </c>
      <c r="P1560">
        <v>544841</v>
      </c>
      <c r="Q1560" t="s">
        <v>1283</v>
      </c>
      <c r="R1560" s="9">
        <v>459314.91800814407</v>
      </c>
      <c r="S1560" s="9">
        <f>SUMIFS($B:$B,$J:$J,$C1560)</f>
        <v>4872</v>
      </c>
      <c r="T1560" s="9">
        <v>264507.23347115488</v>
      </c>
      <c r="U1560" s="9">
        <v>1</v>
      </c>
      <c r="V1560" s="9">
        <f>U1560*768</f>
        <v>768</v>
      </c>
      <c r="W1560" s="9">
        <v>32</v>
      </c>
      <c r="X1560" s="9">
        <f>W1560*3072</f>
        <v>98304</v>
      </c>
      <c r="Y1560" s="9">
        <v>19</v>
      </c>
      <c r="Z1560" s="9">
        <f>Y1560*1024</f>
        <v>19456</v>
      </c>
      <c r="AA1560" s="9">
        <v>8</v>
      </c>
      <c r="AB1560" s="9">
        <f>AA1560*256</f>
        <v>2048</v>
      </c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15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>
        <f t="shared" si="56"/>
        <v>844398.15147929895</v>
      </c>
      <c r="BM1560" s="9">
        <f t="shared" si="57"/>
        <v>844400</v>
      </c>
    </row>
    <row r="1561" spans="1:65" x14ac:dyDescent="0.3">
      <c r="A1561" t="s">
        <v>1942</v>
      </c>
      <c r="B1561" s="9">
        <v>574</v>
      </c>
      <c r="C1561">
        <v>597414</v>
      </c>
      <c r="D1561">
        <v>1</v>
      </c>
      <c r="E1561">
        <v>0</v>
      </c>
      <c r="F1561">
        <v>0</v>
      </c>
      <c r="G1561">
        <v>0</v>
      </c>
      <c r="H1561">
        <v>0</v>
      </c>
      <c r="I1561" t="s">
        <v>111</v>
      </c>
      <c r="J1561">
        <v>505188</v>
      </c>
      <c r="K1561" t="s">
        <v>140</v>
      </c>
      <c r="L1561">
        <v>505188</v>
      </c>
      <c r="M1561" t="s">
        <v>140</v>
      </c>
      <c r="N1561">
        <v>505188</v>
      </c>
      <c r="O1561" t="s">
        <v>140</v>
      </c>
      <c r="P1561">
        <v>505188</v>
      </c>
      <c r="Q1561" t="s">
        <v>140</v>
      </c>
      <c r="R1561" s="9">
        <v>136624.27062890751</v>
      </c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15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>
        <f t="shared" si="56"/>
        <v>136624.27062890751</v>
      </c>
      <c r="BM1561" s="9">
        <f t="shared" si="57"/>
        <v>136600</v>
      </c>
    </row>
    <row r="1562" spans="1:65" x14ac:dyDescent="0.3">
      <c r="A1562" s="2" t="s">
        <v>1943</v>
      </c>
      <c r="B1562" s="9">
        <v>578</v>
      </c>
      <c r="C1562">
        <v>593087</v>
      </c>
      <c r="D1562">
        <v>1</v>
      </c>
      <c r="E1562">
        <v>1</v>
      </c>
      <c r="F1562">
        <v>0</v>
      </c>
      <c r="G1562">
        <v>0</v>
      </c>
      <c r="H1562">
        <v>0</v>
      </c>
      <c r="I1562" t="s">
        <v>81</v>
      </c>
      <c r="J1562">
        <v>593087</v>
      </c>
      <c r="K1562" t="s">
        <v>1943</v>
      </c>
      <c r="L1562">
        <v>592889</v>
      </c>
      <c r="M1562" t="s">
        <v>482</v>
      </c>
      <c r="N1562">
        <v>592889</v>
      </c>
      <c r="O1562" t="s">
        <v>482</v>
      </c>
      <c r="P1562">
        <v>592889</v>
      </c>
      <c r="Q1562" t="s">
        <v>482</v>
      </c>
      <c r="R1562" s="9">
        <v>137563.50696913389</v>
      </c>
      <c r="S1562" s="9">
        <f>SUMIFS($B:$B,$J:$J,$C1562)</f>
        <v>578</v>
      </c>
      <c r="T1562" s="9">
        <v>31520.171701309839</v>
      </c>
      <c r="U1562" s="9">
        <v>0</v>
      </c>
      <c r="V1562" s="9">
        <f>U1562*768</f>
        <v>0</v>
      </c>
      <c r="W1562" s="9">
        <v>1</v>
      </c>
      <c r="X1562" s="9">
        <f>W1562*3072</f>
        <v>3072</v>
      </c>
      <c r="Y1562" s="9">
        <v>15</v>
      </c>
      <c r="Z1562" s="9">
        <f>Y1562*1024</f>
        <v>15360</v>
      </c>
      <c r="AA1562" s="9">
        <v>3</v>
      </c>
      <c r="AB1562" s="9">
        <f>AA1562*256</f>
        <v>768</v>
      </c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15"/>
      <c r="AR1562" s="9">
        <v>4</v>
      </c>
      <c r="AS1562" s="9">
        <f>AR1562*30500</f>
        <v>122000</v>
      </c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>
        <f t="shared" si="56"/>
        <v>310283.67867044371</v>
      </c>
      <c r="BM1562" s="9">
        <f t="shared" si="57"/>
        <v>310300</v>
      </c>
    </row>
    <row r="1563" spans="1:65" x14ac:dyDescent="0.3">
      <c r="A1563" t="s">
        <v>1944</v>
      </c>
      <c r="B1563" s="9">
        <v>343</v>
      </c>
      <c r="C1563">
        <v>529745</v>
      </c>
      <c r="D1563">
        <v>1</v>
      </c>
      <c r="E1563">
        <v>0</v>
      </c>
      <c r="F1563">
        <v>0</v>
      </c>
      <c r="G1563">
        <v>0</v>
      </c>
      <c r="H1563">
        <v>0</v>
      </c>
      <c r="I1563" t="s">
        <v>86</v>
      </c>
      <c r="J1563">
        <v>529516</v>
      </c>
      <c r="K1563" t="s">
        <v>1012</v>
      </c>
      <c r="L1563">
        <v>529303</v>
      </c>
      <c r="M1563" t="s">
        <v>301</v>
      </c>
      <c r="N1563">
        <v>529303</v>
      </c>
      <c r="O1563" t="s">
        <v>301</v>
      </c>
      <c r="P1563">
        <v>529303</v>
      </c>
      <c r="Q1563" t="s">
        <v>301</v>
      </c>
      <c r="R1563" s="9">
        <v>82142.012140304039</v>
      </c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15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>
        <f t="shared" si="56"/>
        <v>82142.012140304039</v>
      </c>
      <c r="BM1563" s="9">
        <f t="shared" si="57"/>
        <v>82100</v>
      </c>
    </row>
    <row r="1564" spans="1:65" x14ac:dyDescent="0.3">
      <c r="A1564" t="s">
        <v>1945</v>
      </c>
      <c r="B1564" s="9">
        <v>108</v>
      </c>
      <c r="C1564">
        <v>590690</v>
      </c>
      <c r="D1564">
        <v>1</v>
      </c>
      <c r="E1564">
        <v>0</v>
      </c>
      <c r="F1564">
        <v>0</v>
      </c>
      <c r="G1564">
        <v>0</v>
      </c>
      <c r="H1564">
        <v>0</v>
      </c>
      <c r="I1564" t="s">
        <v>123</v>
      </c>
      <c r="J1564">
        <v>591301</v>
      </c>
      <c r="K1564" t="s">
        <v>677</v>
      </c>
      <c r="L1564">
        <v>591301</v>
      </c>
      <c r="M1564" t="s">
        <v>677</v>
      </c>
      <c r="N1564">
        <v>590266</v>
      </c>
      <c r="O1564" t="s">
        <v>163</v>
      </c>
      <c r="P1564">
        <v>590266</v>
      </c>
      <c r="Q1564" t="s">
        <v>163</v>
      </c>
      <c r="R1564" s="9">
        <v>71941.662785630979</v>
      </c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15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>
        <f t="shared" si="56"/>
        <v>71941.662785630979</v>
      </c>
      <c r="BM1564" s="9">
        <f t="shared" si="57"/>
        <v>71900</v>
      </c>
    </row>
    <row r="1565" spans="1:65" x14ac:dyDescent="0.3">
      <c r="A1565" t="s">
        <v>1946</v>
      </c>
      <c r="B1565" s="9">
        <v>655</v>
      </c>
      <c r="C1565">
        <v>589560</v>
      </c>
      <c r="D1565">
        <v>1</v>
      </c>
      <c r="E1565">
        <v>0</v>
      </c>
      <c r="F1565">
        <v>0</v>
      </c>
      <c r="G1565">
        <v>0</v>
      </c>
      <c r="H1565">
        <v>0</v>
      </c>
      <c r="I1565" t="s">
        <v>111</v>
      </c>
      <c r="J1565">
        <v>589292</v>
      </c>
      <c r="K1565" t="s">
        <v>504</v>
      </c>
      <c r="L1565">
        <v>589624</v>
      </c>
      <c r="M1565" t="s">
        <v>505</v>
      </c>
      <c r="N1565">
        <v>589624</v>
      </c>
      <c r="O1565" t="s">
        <v>505</v>
      </c>
      <c r="P1565">
        <v>589624</v>
      </c>
      <c r="Q1565" t="s">
        <v>505</v>
      </c>
      <c r="R1565" s="9">
        <v>155618.8708681344</v>
      </c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15"/>
      <c r="AR1565" s="9">
        <v>1</v>
      </c>
      <c r="AS1565" s="9">
        <f>AR1565*30500</f>
        <v>30500</v>
      </c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>
        <f t="shared" si="56"/>
        <v>186118.8708681344</v>
      </c>
      <c r="BM1565" s="9">
        <f t="shared" si="57"/>
        <v>186100</v>
      </c>
    </row>
    <row r="1566" spans="1:65" x14ac:dyDescent="0.3">
      <c r="A1566" t="s">
        <v>1946</v>
      </c>
      <c r="B1566" s="9">
        <v>175</v>
      </c>
      <c r="C1566">
        <v>565334</v>
      </c>
      <c r="D1566">
        <v>1</v>
      </c>
      <c r="E1566">
        <v>0</v>
      </c>
      <c r="F1566">
        <v>0</v>
      </c>
      <c r="G1566">
        <v>0</v>
      </c>
      <c r="H1566">
        <v>0</v>
      </c>
      <c r="I1566" t="s">
        <v>86</v>
      </c>
      <c r="J1566">
        <v>542415</v>
      </c>
      <c r="K1566" t="s">
        <v>1870</v>
      </c>
      <c r="L1566">
        <v>541656</v>
      </c>
      <c r="M1566" t="s">
        <v>227</v>
      </c>
      <c r="N1566">
        <v>541656</v>
      </c>
      <c r="O1566" t="s">
        <v>227</v>
      </c>
      <c r="P1566">
        <v>541656</v>
      </c>
      <c r="Q1566" t="s">
        <v>227</v>
      </c>
      <c r="R1566" s="9">
        <v>71941.662785630979</v>
      </c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15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>
        <f t="shared" si="56"/>
        <v>71941.662785630979</v>
      </c>
      <c r="BM1566" s="9">
        <f t="shared" si="57"/>
        <v>71900</v>
      </c>
    </row>
    <row r="1567" spans="1:65" x14ac:dyDescent="0.3">
      <c r="A1567" t="s">
        <v>1946</v>
      </c>
      <c r="B1567" s="9">
        <v>264</v>
      </c>
      <c r="C1567">
        <v>558931</v>
      </c>
      <c r="D1567">
        <v>1</v>
      </c>
      <c r="E1567">
        <v>0</v>
      </c>
      <c r="F1567">
        <v>0</v>
      </c>
      <c r="G1567">
        <v>0</v>
      </c>
      <c r="H1567">
        <v>0</v>
      </c>
      <c r="I1567" t="s">
        <v>151</v>
      </c>
      <c r="J1567">
        <v>559202</v>
      </c>
      <c r="K1567" t="s">
        <v>363</v>
      </c>
      <c r="L1567">
        <v>559202</v>
      </c>
      <c r="M1567" t="s">
        <v>363</v>
      </c>
      <c r="N1567">
        <v>559202</v>
      </c>
      <c r="O1567" t="s">
        <v>363</v>
      </c>
      <c r="P1567">
        <v>559075</v>
      </c>
      <c r="Q1567" t="s">
        <v>364</v>
      </c>
      <c r="R1567" s="9">
        <v>71941.662785630979</v>
      </c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15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>
        <f t="shared" si="56"/>
        <v>71941.662785630979</v>
      </c>
      <c r="BM1567" s="9">
        <f t="shared" si="57"/>
        <v>71900</v>
      </c>
    </row>
    <row r="1568" spans="1:65" x14ac:dyDescent="0.3">
      <c r="A1568" t="s">
        <v>1947</v>
      </c>
      <c r="B1568" s="9">
        <v>354</v>
      </c>
      <c r="C1568">
        <v>583090</v>
      </c>
      <c r="D1568">
        <v>1</v>
      </c>
      <c r="E1568">
        <v>0</v>
      </c>
      <c r="F1568">
        <v>0</v>
      </c>
      <c r="G1568">
        <v>0</v>
      </c>
      <c r="H1568">
        <v>0</v>
      </c>
      <c r="I1568" t="s">
        <v>81</v>
      </c>
      <c r="J1568">
        <v>584100</v>
      </c>
      <c r="K1568" t="s">
        <v>1948</v>
      </c>
      <c r="L1568">
        <v>584100</v>
      </c>
      <c r="M1568" t="s">
        <v>1948</v>
      </c>
      <c r="N1568">
        <v>583251</v>
      </c>
      <c r="O1568" t="s">
        <v>975</v>
      </c>
      <c r="P1568">
        <v>583251</v>
      </c>
      <c r="Q1568" t="s">
        <v>975</v>
      </c>
      <c r="R1568" s="9">
        <v>84748.145369489866</v>
      </c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15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>
        <f t="shared" si="56"/>
        <v>84748.145369489866</v>
      </c>
      <c r="BM1568" s="9">
        <f t="shared" si="57"/>
        <v>84700</v>
      </c>
    </row>
    <row r="1569" spans="1:65" x14ac:dyDescent="0.3">
      <c r="A1569" t="s">
        <v>1947</v>
      </c>
      <c r="B1569" s="9">
        <v>141</v>
      </c>
      <c r="C1569">
        <v>535613</v>
      </c>
      <c r="D1569">
        <v>1</v>
      </c>
      <c r="E1569">
        <v>0</v>
      </c>
      <c r="F1569">
        <v>0</v>
      </c>
      <c r="G1569">
        <v>0</v>
      </c>
      <c r="H1569">
        <v>0</v>
      </c>
      <c r="I1569" t="s">
        <v>83</v>
      </c>
      <c r="J1569">
        <v>544779</v>
      </c>
      <c r="K1569" t="s">
        <v>1949</v>
      </c>
      <c r="L1569">
        <v>544779</v>
      </c>
      <c r="M1569" t="s">
        <v>1949</v>
      </c>
      <c r="N1569">
        <v>544779</v>
      </c>
      <c r="O1569" t="s">
        <v>1949</v>
      </c>
      <c r="P1569">
        <v>544256</v>
      </c>
      <c r="Q1569" t="s">
        <v>85</v>
      </c>
      <c r="R1569" s="9">
        <v>71941.662785630979</v>
      </c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15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>
        <f t="shared" si="56"/>
        <v>71941.662785630979</v>
      </c>
      <c r="BM1569" s="9">
        <f t="shared" si="57"/>
        <v>71900</v>
      </c>
    </row>
    <row r="1570" spans="1:65" x14ac:dyDescent="0.3">
      <c r="A1570" t="s">
        <v>1947</v>
      </c>
      <c r="B1570" s="9">
        <v>266</v>
      </c>
      <c r="C1570">
        <v>531235</v>
      </c>
      <c r="D1570">
        <v>1</v>
      </c>
      <c r="E1570">
        <v>0</v>
      </c>
      <c r="F1570">
        <v>0</v>
      </c>
      <c r="G1570">
        <v>0</v>
      </c>
      <c r="H1570">
        <v>0</v>
      </c>
      <c r="I1570" t="s">
        <v>86</v>
      </c>
      <c r="J1570">
        <v>531324</v>
      </c>
      <c r="K1570" t="s">
        <v>1950</v>
      </c>
      <c r="L1570">
        <v>531189</v>
      </c>
      <c r="M1570" t="s">
        <v>338</v>
      </c>
      <c r="N1570">
        <v>531189</v>
      </c>
      <c r="O1570" t="s">
        <v>338</v>
      </c>
      <c r="P1570">
        <v>531189</v>
      </c>
      <c r="Q1570" t="s">
        <v>338</v>
      </c>
      <c r="R1570" s="9">
        <v>71941.662785630979</v>
      </c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15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>
        <f t="shared" si="56"/>
        <v>71941.662785630979</v>
      </c>
      <c r="BM1570" s="9">
        <f t="shared" si="57"/>
        <v>71900</v>
      </c>
    </row>
    <row r="1571" spans="1:65" x14ac:dyDescent="0.3">
      <c r="A1571" t="s">
        <v>1951</v>
      </c>
      <c r="B1571" s="9">
        <v>1304</v>
      </c>
      <c r="C1571">
        <v>585289</v>
      </c>
      <c r="D1571">
        <v>1</v>
      </c>
      <c r="E1571">
        <v>0</v>
      </c>
      <c r="F1571">
        <v>0</v>
      </c>
      <c r="G1571">
        <v>0</v>
      </c>
      <c r="H1571">
        <v>0</v>
      </c>
      <c r="I1571" t="s">
        <v>135</v>
      </c>
      <c r="J1571">
        <v>585068</v>
      </c>
      <c r="K1571" t="s">
        <v>515</v>
      </c>
      <c r="L1571">
        <v>585068</v>
      </c>
      <c r="M1571" t="s">
        <v>515</v>
      </c>
      <c r="N1571">
        <v>585068</v>
      </c>
      <c r="O1571" t="s">
        <v>515</v>
      </c>
      <c r="P1571">
        <v>585068</v>
      </c>
      <c r="Q1571" t="s">
        <v>515</v>
      </c>
      <c r="R1571" s="9">
        <v>306208.86916807637</v>
      </c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15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>
        <f t="shared" si="56"/>
        <v>306208.86916807637</v>
      </c>
      <c r="BM1571" s="9">
        <f t="shared" si="57"/>
        <v>306200</v>
      </c>
    </row>
    <row r="1572" spans="1:65" x14ac:dyDescent="0.3">
      <c r="A1572" t="s">
        <v>1952</v>
      </c>
      <c r="B1572" s="9">
        <v>329</v>
      </c>
      <c r="C1572">
        <v>573621</v>
      </c>
      <c r="D1572">
        <v>1</v>
      </c>
      <c r="E1572">
        <v>0</v>
      </c>
      <c r="F1572">
        <v>0</v>
      </c>
      <c r="G1572">
        <v>0</v>
      </c>
      <c r="H1572">
        <v>0</v>
      </c>
      <c r="I1572" t="s">
        <v>90</v>
      </c>
      <c r="J1572">
        <v>570656</v>
      </c>
      <c r="K1572" t="s">
        <v>1260</v>
      </c>
      <c r="L1572">
        <v>569810</v>
      </c>
      <c r="M1572" t="s">
        <v>284</v>
      </c>
      <c r="N1572">
        <v>569810</v>
      </c>
      <c r="O1572" t="s">
        <v>284</v>
      </c>
      <c r="P1572">
        <v>569810</v>
      </c>
      <c r="Q1572" t="s">
        <v>284</v>
      </c>
      <c r="R1572" s="9">
        <v>78823.22492219272</v>
      </c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15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>
        <f t="shared" si="56"/>
        <v>78823.22492219272</v>
      </c>
      <c r="BM1572" s="9">
        <f t="shared" si="57"/>
        <v>78800</v>
      </c>
    </row>
    <row r="1573" spans="1:65" x14ac:dyDescent="0.3">
      <c r="A1573" t="s">
        <v>1952</v>
      </c>
      <c r="B1573" s="9">
        <v>588</v>
      </c>
      <c r="C1573">
        <v>539261</v>
      </c>
      <c r="D1573">
        <v>1</v>
      </c>
      <c r="E1573">
        <v>0</v>
      </c>
      <c r="F1573">
        <v>0</v>
      </c>
      <c r="G1573">
        <v>0</v>
      </c>
      <c r="H1573">
        <v>0</v>
      </c>
      <c r="I1573" t="s">
        <v>86</v>
      </c>
      <c r="J1573">
        <v>539163</v>
      </c>
      <c r="K1573" t="s">
        <v>1162</v>
      </c>
      <c r="L1573">
        <v>540765</v>
      </c>
      <c r="M1573" t="s">
        <v>536</v>
      </c>
      <c r="N1573">
        <v>540765</v>
      </c>
      <c r="O1573" t="s">
        <v>536</v>
      </c>
      <c r="P1573">
        <v>539139</v>
      </c>
      <c r="Q1573" t="s">
        <v>537</v>
      </c>
      <c r="R1573" s="9">
        <v>139911.026852735</v>
      </c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15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>
        <f t="shared" si="56"/>
        <v>139911.026852735</v>
      </c>
      <c r="BM1573" s="9">
        <f t="shared" si="57"/>
        <v>139900</v>
      </c>
    </row>
    <row r="1574" spans="1:65" x14ac:dyDescent="0.3">
      <c r="A1574" t="s">
        <v>1953</v>
      </c>
      <c r="B1574" s="9">
        <v>38</v>
      </c>
      <c r="C1574">
        <v>566331</v>
      </c>
      <c r="D1574">
        <v>1</v>
      </c>
      <c r="E1574">
        <v>0</v>
      </c>
      <c r="F1574">
        <v>0</v>
      </c>
      <c r="G1574">
        <v>0</v>
      </c>
      <c r="H1574">
        <v>0</v>
      </c>
      <c r="I1574" t="s">
        <v>151</v>
      </c>
      <c r="J1574">
        <v>554111</v>
      </c>
      <c r="K1574" t="s">
        <v>266</v>
      </c>
      <c r="L1574">
        <v>554111</v>
      </c>
      <c r="M1574" t="s">
        <v>266</v>
      </c>
      <c r="N1574">
        <v>554111</v>
      </c>
      <c r="O1574" t="s">
        <v>266</v>
      </c>
      <c r="P1574">
        <v>553425</v>
      </c>
      <c r="Q1574" t="s">
        <v>152</v>
      </c>
      <c r="R1574" s="9">
        <v>71941.662785630979</v>
      </c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15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>
        <f t="shared" si="56"/>
        <v>71941.662785630979</v>
      </c>
      <c r="BM1574" s="9">
        <f t="shared" si="57"/>
        <v>71900</v>
      </c>
    </row>
    <row r="1575" spans="1:65" x14ac:dyDescent="0.3">
      <c r="A1575" s="2" t="s">
        <v>1953</v>
      </c>
      <c r="B1575" s="9">
        <v>796</v>
      </c>
      <c r="C1575">
        <v>540315</v>
      </c>
      <c r="D1575">
        <v>1</v>
      </c>
      <c r="E1575">
        <v>1</v>
      </c>
      <c r="F1575">
        <v>0</v>
      </c>
      <c r="G1575">
        <v>0</v>
      </c>
      <c r="H1575">
        <v>0</v>
      </c>
      <c r="I1575" t="s">
        <v>86</v>
      </c>
      <c r="J1575">
        <v>540315</v>
      </c>
      <c r="K1575" t="s">
        <v>1953</v>
      </c>
      <c r="L1575">
        <v>540013</v>
      </c>
      <c r="M1575" t="s">
        <v>762</v>
      </c>
      <c r="N1575">
        <v>540013</v>
      </c>
      <c r="O1575" t="s">
        <v>762</v>
      </c>
      <c r="P1575">
        <v>539911</v>
      </c>
      <c r="Q1575" t="s">
        <v>352</v>
      </c>
      <c r="R1575" s="9">
        <v>188565.65878785861</v>
      </c>
      <c r="S1575" s="9">
        <f>SUMIFS($B:$B,$J:$J,$C1575)</f>
        <v>796</v>
      </c>
      <c r="T1575" s="9">
        <v>43390.778729113837</v>
      </c>
      <c r="U1575" s="9">
        <v>0</v>
      </c>
      <c r="V1575" s="9">
        <f>U1575*768</f>
        <v>0</v>
      </c>
      <c r="W1575" s="9">
        <v>3</v>
      </c>
      <c r="X1575" s="9">
        <f>W1575*3072</f>
        <v>9216</v>
      </c>
      <c r="Y1575" s="9">
        <v>2</v>
      </c>
      <c r="Z1575" s="9">
        <f>Y1575*1024</f>
        <v>2048</v>
      </c>
      <c r="AA1575" s="9">
        <v>1</v>
      </c>
      <c r="AB1575" s="9">
        <f>AA1575*256</f>
        <v>256</v>
      </c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15"/>
      <c r="AR1575" s="9">
        <v>1</v>
      </c>
      <c r="AS1575" s="9">
        <f>AR1575*30500</f>
        <v>30500</v>
      </c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>
        <f t="shared" si="56"/>
        <v>273976.43751697242</v>
      </c>
      <c r="BM1575" s="9">
        <f t="shared" si="57"/>
        <v>274000</v>
      </c>
    </row>
    <row r="1576" spans="1:65" x14ac:dyDescent="0.3">
      <c r="A1576" t="s">
        <v>1954</v>
      </c>
      <c r="B1576" s="9">
        <v>483</v>
      </c>
      <c r="C1576">
        <v>550281</v>
      </c>
      <c r="D1576">
        <v>1</v>
      </c>
      <c r="E1576">
        <v>0</v>
      </c>
      <c r="F1576">
        <v>0</v>
      </c>
      <c r="G1576">
        <v>0</v>
      </c>
      <c r="H1576">
        <v>0</v>
      </c>
      <c r="I1576" t="s">
        <v>123</v>
      </c>
      <c r="J1576">
        <v>586846</v>
      </c>
      <c r="K1576" t="s">
        <v>129</v>
      </c>
      <c r="L1576">
        <v>586846</v>
      </c>
      <c r="M1576" t="s">
        <v>129</v>
      </c>
      <c r="N1576">
        <v>586846</v>
      </c>
      <c r="O1576" t="s">
        <v>129</v>
      </c>
      <c r="P1576">
        <v>586846</v>
      </c>
      <c r="Q1576" t="s">
        <v>129</v>
      </c>
      <c r="R1576" s="9">
        <v>115220.1681485103</v>
      </c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15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>
        <f t="shared" si="56"/>
        <v>115220.1681485103</v>
      </c>
      <c r="BM1576" s="9">
        <f t="shared" si="57"/>
        <v>115200</v>
      </c>
    </row>
    <row r="1577" spans="1:65" x14ac:dyDescent="0.3">
      <c r="A1577" t="s">
        <v>1955</v>
      </c>
      <c r="B1577" s="9">
        <v>189</v>
      </c>
      <c r="C1577">
        <v>574163</v>
      </c>
      <c r="D1577">
        <v>1</v>
      </c>
      <c r="E1577">
        <v>0</v>
      </c>
      <c r="F1577">
        <v>0</v>
      </c>
      <c r="G1577">
        <v>0</v>
      </c>
      <c r="H1577">
        <v>0</v>
      </c>
      <c r="I1577" t="s">
        <v>90</v>
      </c>
      <c r="J1577">
        <v>574252</v>
      </c>
      <c r="K1577" t="s">
        <v>1956</v>
      </c>
      <c r="L1577">
        <v>573922</v>
      </c>
      <c r="M1577" t="s">
        <v>92</v>
      </c>
      <c r="N1577">
        <v>573922</v>
      </c>
      <c r="O1577" t="s">
        <v>92</v>
      </c>
      <c r="P1577">
        <v>573922</v>
      </c>
      <c r="Q1577" t="s">
        <v>92</v>
      </c>
      <c r="R1577" s="9">
        <v>71941.662785630979</v>
      </c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15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>
        <f t="shared" si="56"/>
        <v>71941.662785630979</v>
      </c>
      <c r="BM1577" s="9">
        <f t="shared" si="57"/>
        <v>71900</v>
      </c>
    </row>
    <row r="1578" spans="1:65" x14ac:dyDescent="0.3">
      <c r="A1578" t="s">
        <v>1957</v>
      </c>
      <c r="B1578" s="9">
        <v>199</v>
      </c>
      <c r="C1578">
        <v>536113</v>
      </c>
      <c r="D1578">
        <v>1</v>
      </c>
      <c r="E1578">
        <v>0</v>
      </c>
      <c r="F1578">
        <v>0</v>
      </c>
      <c r="G1578">
        <v>0</v>
      </c>
      <c r="H1578">
        <v>0</v>
      </c>
      <c r="I1578" t="s">
        <v>111</v>
      </c>
      <c r="J1578">
        <v>541354</v>
      </c>
      <c r="K1578" t="s">
        <v>510</v>
      </c>
      <c r="L1578">
        <v>541354</v>
      </c>
      <c r="M1578" t="s">
        <v>510</v>
      </c>
      <c r="N1578">
        <v>541354</v>
      </c>
      <c r="O1578" t="s">
        <v>510</v>
      </c>
      <c r="P1578">
        <v>541354</v>
      </c>
      <c r="Q1578" t="s">
        <v>510</v>
      </c>
      <c r="R1578" s="9">
        <v>71941.662785630979</v>
      </c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15"/>
      <c r="AR1578" s="9">
        <v>1</v>
      </c>
      <c r="AS1578" s="9">
        <f>AR1578*30500</f>
        <v>30500</v>
      </c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>
        <f t="shared" si="56"/>
        <v>102441.66278563098</v>
      </c>
      <c r="BM1578" s="9">
        <f t="shared" si="57"/>
        <v>102400</v>
      </c>
    </row>
    <row r="1579" spans="1:65" x14ac:dyDescent="0.3">
      <c r="A1579" t="s">
        <v>1958</v>
      </c>
      <c r="B1579" s="9">
        <v>2259</v>
      </c>
      <c r="C1579">
        <v>531243</v>
      </c>
      <c r="D1579">
        <v>1</v>
      </c>
      <c r="E1579">
        <v>0</v>
      </c>
      <c r="F1579">
        <v>0</v>
      </c>
      <c r="G1579">
        <v>0</v>
      </c>
      <c r="H1579">
        <v>0</v>
      </c>
      <c r="I1579" t="s">
        <v>86</v>
      </c>
      <c r="J1579">
        <v>531057</v>
      </c>
      <c r="K1579" t="s">
        <v>220</v>
      </c>
      <c r="L1579">
        <v>531057</v>
      </c>
      <c r="M1579" t="s">
        <v>220</v>
      </c>
      <c r="N1579">
        <v>531057</v>
      </c>
      <c r="O1579" t="s">
        <v>220</v>
      </c>
      <c r="P1579">
        <v>531057</v>
      </c>
      <c r="Q1579" t="s">
        <v>220</v>
      </c>
      <c r="R1579" s="9">
        <v>523850.44963863888</v>
      </c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15"/>
      <c r="AR1579" s="9">
        <v>3</v>
      </c>
      <c r="AS1579" s="9">
        <f>AR1579*30500</f>
        <v>91500</v>
      </c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>
        <f t="shared" si="56"/>
        <v>615350.44963863888</v>
      </c>
      <c r="BM1579" s="9">
        <f t="shared" si="57"/>
        <v>615400</v>
      </c>
    </row>
    <row r="1580" spans="1:65" x14ac:dyDescent="0.3">
      <c r="A1580" t="s">
        <v>1959</v>
      </c>
      <c r="B1580" s="9">
        <v>410</v>
      </c>
      <c r="C1580">
        <v>586200</v>
      </c>
      <c r="D1580">
        <v>1</v>
      </c>
      <c r="E1580">
        <v>0</v>
      </c>
      <c r="F1580">
        <v>0</v>
      </c>
      <c r="G1580">
        <v>0</v>
      </c>
      <c r="H1580">
        <v>0</v>
      </c>
      <c r="I1580" t="s">
        <v>81</v>
      </c>
      <c r="J1580">
        <v>586277</v>
      </c>
      <c r="K1580" t="s">
        <v>910</v>
      </c>
      <c r="L1580">
        <v>586307</v>
      </c>
      <c r="M1580" t="s">
        <v>121</v>
      </c>
      <c r="N1580">
        <v>586307</v>
      </c>
      <c r="O1580" t="s">
        <v>121</v>
      </c>
      <c r="P1580">
        <v>586307</v>
      </c>
      <c r="Q1580" t="s">
        <v>121</v>
      </c>
      <c r="R1580" s="9">
        <v>97996.254878310283</v>
      </c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15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>
        <f t="shared" si="56"/>
        <v>97996.254878310283</v>
      </c>
      <c r="BM1580" s="9">
        <f t="shared" si="57"/>
        <v>98000</v>
      </c>
    </row>
    <row r="1581" spans="1:65" x14ac:dyDescent="0.3">
      <c r="A1581" s="18" t="s">
        <v>1960</v>
      </c>
      <c r="B1581" s="9">
        <v>2545</v>
      </c>
      <c r="C1581">
        <v>568007</v>
      </c>
      <c r="D1581">
        <v>1</v>
      </c>
      <c r="E1581">
        <v>1</v>
      </c>
      <c r="F1581">
        <v>0</v>
      </c>
      <c r="G1581">
        <v>0</v>
      </c>
      <c r="H1581">
        <v>0</v>
      </c>
      <c r="I1581" t="s">
        <v>131</v>
      </c>
      <c r="J1581">
        <v>568007</v>
      </c>
      <c r="K1581" t="s">
        <v>1960</v>
      </c>
      <c r="L1581">
        <v>554804</v>
      </c>
      <c r="M1581" t="s">
        <v>1355</v>
      </c>
      <c r="N1581">
        <v>554804</v>
      </c>
      <c r="O1581" t="s">
        <v>1355</v>
      </c>
      <c r="P1581">
        <v>554804</v>
      </c>
      <c r="Q1581" t="s">
        <v>1355</v>
      </c>
      <c r="R1581" s="9">
        <v>588297.09329890413</v>
      </c>
      <c r="S1581" s="9">
        <f>SUMIFS($B:$B,$J:$J,$C1581)</f>
        <v>3178</v>
      </c>
      <c r="T1581" s="9">
        <v>172762.58669909221</v>
      </c>
      <c r="U1581" s="9">
        <v>0</v>
      </c>
      <c r="V1581" s="9">
        <f>U1581*768</f>
        <v>0</v>
      </c>
      <c r="W1581" s="9">
        <v>14</v>
      </c>
      <c r="X1581" s="9">
        <f>W1581*3072</f>
        <v>43008</v>
      </c>
      <c r="Y1581" s="9">
        <v>19</v>
      </c>
      <c r="Z1581" s="9">
        <f>Y1581*1024</f>
        <v>19456</v>
      </c>
      <c r="AA1581" s="9">
        <v>2</v>
      </c>
      <c r="AB1581" s="9">
        <f>AA1581*256</f>
        <v>512</v>
      </c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15"/>
      <c r="AR1581" s="9">
        <v>3</v>
      </c>
      <c r="AS1581" s="9">
        <f>AR1581*30500</f>
        <v>91500</v>
      </c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>
        <f t="shared" si="56"/>
        <v>915535.67999799631</v>
      </c>
      <c r="BM1581" s="9">
        <f t="shared" si="57"/>
        <v>915500</v>
      </c>
    </row>
    <row r="1582" spans="1:65" x14ac:dyDescent="0.3">
      <c r="A1582" t="s">
        <v>1961</v>
      </c>
      <c r="B1582" s="9">
        <v>281</v>
      </c>
      <c r="C1582">
        <v>534081</v>
      </c>
      <c r="D1582">
        <v>1</v>
      </c>
      <c r="E1582">
        <v>0</v>
      </c>
      <c r="F1582">
        <v>0</v>
      </c>
      <c r="G1582">
        <v>0</v>
      </c>
      <c r="H1582">
        <v>0</v>
      </c>
      <c r="I1582" t="s">
        <v>86</v>
      </c>
      <c r="J1582">
        <v>534633</v>
      </c>
      <c r="K1582" t="s">
        <v>1332</v>
      </c>
      <c r="L1582">
        <v>534633</v>
      </c>
      <c r="M1582" t="s">
        <v>1332</v>
      </c>
      <c r="N1582">
        <v>534633</v>
      </c>
      <c r="O1582" t="s">
        <v>1332</v>
      </c>
      <c r="P1582">
        <v>533955</v>
      </c>
      <c r="Q1582" t="s">
        <v>314</v>
      </c>
      <c r="R1582" s="9">
        <v>71941.662785630979</v>
      </c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15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>
        <f t="shared" si="56"/>
        <v>71941.662785630979</v>
      </c>
      <c r="BM1582" s="9">
        <f t="shared" si="57"/>
        <v>71900</v>
      </c>
    </row>
    <row r="1583" spans="1:65" x14ac:dyDescent="0.3">
      <c r="A1583" t="s">
        <v>1962</v>
      </c>
      <c r="B1583" s="9">
        <v>518</v>
      </c>
      <c r="C1583">
        <v>531251</v>
      </c>
      <c r="D1583">
        <v>1</v>
      </c>
      <c r="E1583">
        <v>0</v>
      </c>
      <c r="F1583">
        <v>0</v>
      </c>
      <c r="G1583">
        <v>0</v>
      </c>
      <c r="H1583">
        <v>0</v>
      </c>
      <c r="I1583" t="s">
        <v>86</v>
      </c>
      <c r="J1583">
        <v>531324</v>
      </c>
      <c r="K1583" t="s">
        <v>1950</v>
      </c>
      <c r="L1583">
        <v>531189</v>
      </c>
      <c r="M1583" t="s">
        <v>338</v>
      </c>
      <c r="N1583">
        <v>531189</v>
      </c>
      <c r="O1583" t="s">
        <v>338</v>
      </c>
      <c r="P1583">
        <v>531189</v>
      </c>
      <c r="Q1583" t="s">
        <v>338</v>
      </c>
      <c r="R1583" s="9">
        <v>123460.95067329161</v>
      </c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15"/>
      <c r="AR1583" s="9">
        <v>1</v>
      </c>
      <c r="AS1583" s="9">
        <f>AR1583*30500</f>
        <v>30500</v>
      </c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>
        <f t="shared" si="56"/>
        <v>153960.95067329161</v>
      </c>
      <c r="BM1583" s="9">
        <f t="shared" si="57"/>
        <v>154000</v>
      </c>
    </row>
    <row r="1584" spans="1:65" x14ac:dyDescent="0.3">
      <c r="A1584" t="s">
        <v>1963</v>
      </c>
      <c r="B1584" s="9">
        <v>795</v>
      </c>
      <c r="C1584">
        <v>556335</v>
      </c>
      <c r="D1584">
        <v>1</v>
      </c>
      <c r="E1584">
        <v>0</v>
      </c>
      <c r="F1584">
        <v>0</v>
      </c>
      <c r="G1584">
        <v>0</v>
      </c>
      <c r="H1584">
        <v>0</v>
      </c>
      <c r="I1584" t="s">
        <v>151</v>
      </c>
      <c r="J1584">
        <v>556254</v>
      </c>
      <c r="K1584" t="s">
        <v>782</v>
      </c>
      <c r="L1584">
        <v>556254</v>
      </c>
      <c r="M1584" t="s">
        <v>782</v>
      </c>
      <c r="N1584">
        <v>556254</v>
      </c>
      <c r="O1584" t="s">
        <v>782</v>
      </c>
      <c r="P1584">
        <v>556254</v>
      </c>
      <c r="Q1584" t="s">
        <v>782</v>
      </c>
      <c r="R1584" s="9">
        <v>188332.49169827471</v>
      </c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15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>
        <f t="shared" si="56"/>
        <v>188332.49169827471</v>
      </c>
      <c r="BM1584" s="9">
        <f t="shared" si="57"/>
        <v>188300</v>
      </c>
    </row>
    <row r="1585" spans="1:65" x14ac:dyDescent="0.3">
      <c r="A1585" t="s">
        <v>1964</v>
      </c>
      <c r="B1585" s="9">
        <v>380</v>
      </c>
      <c r="C1585">
        <v>565784</v>
      </c>
      <c r="D1585">
        <v>1</v>
      </c>
      <c r="E1585">
        <v>0</v>
      </c>
      <c r="F1585">
        <v>0</v>
      </c>
      <c r="G1585">
        <v>0</v>
      </c>
      <c r="H1585">
        <v>0</v>
      </c>
      <c r="I1585" t="s">
        <v>86</v>
      </c>
      <c r="J1585">
        <v>536270</v>
      </c>
      <c r="K1585" t="s">
        <v>1965</v>
      </c>
      <c r="L1585">
        <v>535672</v>
      </c>
      <c r="M1585" t="s">
        <v>947</v>
      </c>
      <c r="N1585">
        <v>535419</v>
      </c>
      <c r="O1585" t="s">
        <v>170</v>
      </c>
      <c r="P1585">
        <v>535419</v>
      </c>
      <c r="Q1585" t="s">
        <v>170</v>
      </c>
      <c r="R1585" s="9">
        <v>90903.031727811001</v>
      </c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15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>
        <f t="shared" si="56"/>
        <v>90903.031727811001</v>
      </c>
      <c r="BM1585" s="9">
        <f t="shared" si="57"/>
        <v>90900</v>
      </c>
    </row>
    <row r="1586" spans="1:65" x14ac:dyDescent="0.3">
      <c r="A1586" t="s">
        <v>1966</v>
      </c>
      <c r="B1586" s="9">
        <v>934</v>
      </c>
      <c r="C1586">
        <v>568872</v>
      </c>
      <c r="D1586">
        <v>1</v>
      </c>
      <c r="E1586">
        <v>0</v>
      </c>
      <c r="F1586">
        <v>0</v>
      </c>
      <c r="G1586">
        <v>0</v>
      </c>
      <c r="H1586">
        <v>0</v>
      </c>
      <c r="I1586" t="s">
        <v>111</v>
      </c>
      <c r="J1586">
        <v>501794</v>
      </c>
      <c r="K1586" t="s">
        <v>1470</v>
      </c>
      <c r="L1586">
        <v>500496</v>
      </c>
      <c r="M1586" t="s">
        <v>287</v>
      </c>
      <c r="N1586">
        <v>500496</v>
      </c>
      <c r="O1586" t="s">
        <v>287</v>
      </c>
      <c r="P1586">
        <v>500496</v>
      </c>
      <c r="Q1586" t="s">
        <v>287</v>
      </c>
      <c r="R1586" s="9">
        <v>220678.68234498301</v>
      </c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15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>
        <f t="shared" si="56"/>
        <v>220678.68234498301</v>
      </c>
      <c r="BM1586" s="9">
        <f t="shared" si="57"/>
        <v>220700</v>
      </c>
    </row>
    <row r="1587" spans="1:65" x14ac:dyDescent="0.3">
      <c r="A1587" t="s">
        <v>1967</v>
      </c>
      <c r="B1587" s="9">
        <v>230</v>
      </c>
      <c r="C1587">
        <v>532886</v>
      </c>
      <c r="D1587">
        <v>1</v>
      </c>
      <c r="E1587">
        <v>0</v>
      </c>
      <c r="F1587">
        <v>0</v>
      </c>
      <c r="G1587">
        <v>0</v>
      </c>
      <c r="H1587">
        <v>0</v>
      </c>
      <c r="I1587" t="s">
        <v>86</v>
      </c>
      <c r="J1587">
        <v>530841</v>
      </c>
      <c r="K1587" t="s">
        <v>839</v>
      </c>
      <c r="L1587">
        <v>530841</v>
      </c>
      <c r="M1587" t="s">
        <v>839</v>
      </c>
      <c r="N1587">
        <v>530841</v>
      </c>
      <c r="O1587" t="s">
        <v>839</v>
      </c>
      <c r="P1587">
        <v>529303</v>
      </c>
      <c r="Q1587" t="s">
        <v>301</v>
      </c>
      <c r="R1587" s="9">
        <v>71941.662785630979</v>
      </c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15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>
        <f t="shared" si="56"/>
        <v>71941.662785630979</v>
      </c>
      <c r="BM1587" s="9">
        <f t="shared" si="57"/>
        <v>71900</v>
      </c>
    </row>
    <row r="1588" spans="1:65" x14ac:dyDescent="0.3">
      <c r="A1588" t="s">
        <v>1968</v>
      </c>
      <c r="B1588" s="9">
        <v>646</v>
      </c>
      <c r="C1588">
        <v>563081</v>
      </c>
      <c r="D1588">
        <v>1</v>
      </c>
      <c r="E1588">
        <v>0</v>
      </c>
      <c r="F1588">
        <v>0</v>
      </c>
      <c r="G1588">
        <v>0</v>
      </c>
      <c r="H1588">
        <v>0</v>
      </c>
      <c r="I1588" t="s">
        <v>131</v>
      </c>
      <c r="J1588">
        <v>563102</v>
      </c>
      <c r="K1588" t="s">
        <v>1371</v>
      </c>
      <c r="L1588">
        <v>563102</v>
      </c>
      <c r="M1588" t="s">
        <v>1371</v>
      </c>
      <c r="N1588">
        <v>563102</v>
      </c>
      <c r="O1588" t="s">
        <v>1371</v>
      </c>
      <c r="P1588">
        <v>563102</v>
      </c>
      <c r="Q1588" t="s">
        <v>1371</v>
      </c>
      <c r="R1588" s="9">
        <v>153510.89947784581</v>
      </c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15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>
        <f t="shared" si="56"/>
        <v>153510.89947784581</v>
      </c>
      <c r="BM1588" s="9">
        <f t="shared" si="57"/>
        <v>153500</v>
      </c>
    </row>
    <row r="1589" spans="1:65" x14ac:dyDescent="0.3">
      <c r="A1589" s="5" t="s">
        <v>1359</v>
      </c>
      <c r="B1589" s="9">
        <v>32808</v>
      </c>
      <c r="C1589">
        <v>554481</v>
      </c>
      <c r="D1589">
        <v>1</v>
      </c>
      <c r="E1589">
        <v>1</v>
      </c>
      <c r="F1589">
        <v>1</v>
      </c>
      <c r="G1589">
        <v>1</v>
      </c>
      <c r="H1589">
        <v>1</v>
      </c>
      <c r="I1589" t="s">
        <v>77</v>
      </c>
      <c r="J1589">
        <v>554481</v>
      </c>
      <c r="K1589" t="s">
        <v>1359</v>
      </c>
      <c r="L1589">
        <v>554481</v>
      </c>
      <c r="M1589" t="s">
        <v>1359</v>
      </c>
      <c r="N1589">
        <v>554481</v>
      </c>
      <c r="O1589" t="s">
        <v>1359</v>
      </c>
      <c r="P1589">
        <v>554481</v>
      </c>
      <c r="Q1589" t="s">
        <v>1359</v>
      </c>
      <c r="R1589" s="9">
        <v>1414998.1656013359</v>
      </c>
      <c r="S1589" s="9">
        <f>SUMIFS($B:$B,$J:$J,$C1589)</f>
        <v>33915</v>
      </c>
      <c r="T1589" s="9">
        <v>699332.67827879707</v>
      </c>
      <c r="U1589" s="9">
        <v>342</v>
      </c>
      <c r="V1589" s="9">
        <f>U1589*768</f>
        <v>262656</v>
      </c>
      <c r="W1589" s="9">
        <v>103</v>
      </c>
      <c r="X1589" s="9">
        <f>W1589*3072</f>
        <v>316416</v>
      </c>
      <c r="Y1589" s="9">
        <v>576</v>
      </c>
      <c r="Z1589" s="9">
        <f>Y1589*1024</f>
        <v>589824</v>
      </c>
      <c r="AA1589" s="9">
        <v>168</v>
      </c>
      <c r="AB1589" s="9">
        <f>AA1589*256</f>
        <v>43008</v>
      </c>
      <c r="AC1589" s="9">
        <f>SUMIFS($B:$B,$L:$L,$C1589)</f>
        <v>36334</v>
      </c>
      <c r="AD1589" s="9">
        <v>2182488.589962197</v>
      </c>
      <c r="AE1589" s="9">
        <f>SUMIFS($B:$B,$P:$P,$C1589)</f>
        <v>50912</v>
      </c>
      <c r="AF1589" s="9">
        <v>2954025.3309337678</v>
      </c>
      <c r="AG1589" s="9">
        <f>SUMIFS($B:$B,$N:$N,$C1589)</f>
        <v>50912</v>
      </c>
      <c r="AH1589" s="9">
        <v>8415901.6479126923</v>
      </c>
      <c r="AI1589" s="9">
        <f>SUMIFS($B:$B,$P:$P,$C1589)</f>
        <v>50912</v>
      </c>
      <c r="AJ1589" s="9">
        <v>22090172.19392731</v>
      </c>
      <c r="AK1589" s="9"/>
      <c r="AL1589" s="9">
        <v>5710</v>
      </c>
      <c r="AM1589" s="9">
        <f>AL1589*141</f>
        <v>805110</v>
      </c>
      <c r="AN1589" s="9"/>
      <c r="AO1589" s="9"/>
      <c r="AP1589" s="9"/>
      <c r="AQ1589" s="15"/>
      <c r="AR1589" s="9">
        <v>59</v>
      </c>
      <c r="AS1589" s="9">
        <f>AR1589*30500</f>
        <v>1799500</v>
      </c>
      <c r="AT1589" s="9">
        <v>140</v>
      </c>
      <c r="AU1589" s="9">
        <f>AT1589*2742</f>
        <v>383880</v>
      </c>
      <c r="AV1589" s="9">
        <v>0</v>
      </c>
      <c r="AW1589" s="9">
        <f>AV1589*914</f>
        <v>0</v>
      </c>
      <c r="AX1589" s="9">
        <v>1812</v>
      </c>
      <c r="AY1589" s="9">
        <f>AX1589*141</f>
        <v>255492</v>
      </c>
      <c r="AZ1589" s="9">
        <v>2250</v>
      </c>
      <c r="BA1589" s="9">
        <f>AZ1589*343</f>
        <v>771750</v>
      </c>
      <c r="BB1589" s="9">
        <v>784</v>
      </c>
      <c r="BC1589" s="9">
        <f>BB1589*109</f>
        <v>85456</v>
      </c>
      <c r="BD1589" s="9">
        <v>97</v>
      </c>
      <c r="BE1589" s="9">
        <f>BD1589*82</f>
        <v>7954</v>
      </c>
      <c r="BF1589" s="9">
        <v>889</v>
      </c>
      <c r="BG1589" s="9">
        <f>BF1589*328</f>
        <v>291592</v>
      </c>
      <c r="BH1589" s="9">
        <v>107</v>
      </c>
      <c r="BI1589" s="9">
        <f>BH1589*410</f>
        <v>43870</v>
      </c>
      <c r="BJ1589" s="9">
        <v>25</v>
      </c>
      <c r="BK1589" s="9">
        <f>BJ1589*219</f>
        <v>5475</v>
      </c>
      <c r="BL1589" s="9">
        <f t="shared" si="56"/>
        <v>43418901.606616102</v>
      </c>
      <c r="BM1589" s="9">
        <f t="shared" si="57"/>
        <v>43418900</v>
      </c>
    </row>
    <row r="1590" spans="1:65" x14ac:dyDescent="0.3">
      <c r="A1590" t="s">
        <v>1969</v>
      </c>
      <c r="B1590" s="9">
        <v>398</v>
      </c>
      <c r="C1590">
        <v>551139</v>
      </c>
      <c r="D1590">
        <v>1</v>
      </c>
      <c r="E1590">
        <v>0</v>
      </c>
      <c r="F1590">
        <v>0</v>
      </c>
      <c r="G1590">
        <v>0</v>
      </c>
      <c r="H1590">
        <v>0</v>
      </c>
      <c r="I1590" t="s">
        <v>83</v>
      </c>
      <c r="J1590">
        <v>551953</v>
      </c>
      <c r="K1590" t="s">
        <v>215</v>
      </c>
      <c r="L1590">
        <v>551953</v>
      </c>
      <c r="M1590" t="s">
        <v>215</v>
      </c>
      <c r="N1590">
        <v>551953</v>
      </c>
      <c r="O1590" t="s">
        <v>215</v>
      </c>
      <c r="P1590">
        <v>551953</v>
      </c>
      <c r="Q1590" t="s">
        <v>215</v>
      </c>
      <c r="R1590" s="9">
        <v>95160.045240076579</v>
      </c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15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>
        <f t="shared" si="56"/>
        <v>95160.045240076579</v>
      </c>
      <c r="BM1590" s="9">
        <f t="shared" si="57"/>
        <v>95200</v>
      </c>
    </row>
    <row r="1591" spans="1:65" x14ac:dyDescent="0.3">
      <c r="A1591" t="s">
        <v>1970</v>
      </c>
      <c r="B1591" s="9">
        <v>759</v>
      </c>
      <c r="C1591">
        <v>559857</v>
      </c>
      <c r="D1591">
        <v>1</v>
      </c>
      <c r="E1591">
        <v>0</v>
      </c>
      <c r="F1591">
        <v>0</v>
      </c>
      <c r="G1591">
        <v>0</v>
      </c>
      <c r="H1591">
        <v>0</v>
      </c>
      <c r="I1591" t="s">
        <v>151</v>
      </c>
      <c r="J1591">
        <v>560014</v>
      </c>
      <c r="K1591" t="s">
        <v>1971</v>
      </c>
      <c r="L1591">
        <v>559717</v>
      </c>
      <c r="M1591" t="s">
        <v>346</v>
      </c>
      <c r="N1591">
        <v>559717</v>
      </c>
      <c r="O1591" t="s">
        <v>346</v>
      </c>
      <c r="P1591">
        <v>559717</v>
      </c>
      <c r="Q1591" t="s">
        <v>346</v>
      </c>
      <c r="R1591" s="9">
        <v>179933.85585399379</v>
      </c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15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>
        <f t="shared" si="56"/>
        <v>179933.85585399379</v>
      </c>
      <c r="BM1591" s="9">
        <f t="shared" si="57"/>
        <v>179900</v>
      </c>
    </row>
    <row r="1592" spans="1:65" x14ac:dyDescent="0.3">
      <c r="A1592" t="s">
        <v>1972</v>
      </c>
      <c r="B1592" s="9">
        <v>1188</v>
      </c>
      <c r="C1592">
        <v>512923</v>
      </c>
      <c r="D1592">
        <v>1</v>
      </c>
      <c r="E1592">
        <v>0</v>
      </c>
      <c r="F1592">
        <v>0</v>
      </c>
      <c r="G1592">
        <v>0</v>
      </c>
      <c r="H1592">
        <v>0</v>
      </c>
      <c r="I1592" t="s">
        <v>94</v>
      </c>
      <c r="J1592">
        <v>505927</v>
      </c>
      <c r="K1592" t="s">
        <v>668</v>
      </c>
      <c r="L1592">
        <v>505927</v>
      </c>
      <c r="M1592" t="s">
        <v>668</v>
      </c>
      <c r="N1592">
        <v>505927</v>
      </c>
      <c r="O1592" t="s">
        <v>668</v>
      </c>
      <c r="P1592">
        <v>505927</v>
      </c>
      <c r="Q1592" t="s">
        <v>668</v>
      </c>
      <c r="R1592" s="9">
        <v>279477.36701194767</v>
      </c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15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>
        <f t="shared" si="56"/>
        <v>279477.36701194767</v>
      </c>
      <c r="BM1592" s="9">
        <f t="shared" si="57"/>
        <v>279500</v>
      </c>
    </row>
    <row r="1593" spans="1:65" x14ac:dyDescent="0.3">
      <c r="A1593" t="s">
        <v>1973</v>
      </c>
      <c r="B1593" s="9">
        <v>444</v>
      </c>
      <c r="C1593">
        <v>599620</v>
      </c>
      <c r="D1593">
        <v>1</v>
      </c>
      <c r="E1593">
        <v>0</v>
      </c>
      <c r="F1593">
        <v>0</v>
      </c>
      <c r="G1593">
        <v>0</v>
      </c>
      <c r="H1593">
        <v>0</v>
      </c>
      <c r="I1593" t="s">
        <v>86</v>
      </c>
      <c r="J1593">
        <v>537616</v>
      </c>
      <c r="K1593" t="s">
        <v>1898</v>
      </c>
      <c r="L1593">
        <v>537004</v>
      </c>
      <c r="M1593" t="s">
        <v>466</v>
      </c>
      <c r="N1593">
        <v>537004</v>
      </c>
      <c r="O1593" t="s">
        <v>466</v>
      </c>
      <c r="P1593">
        <v>537004</v>
      </c>
      <c r="Q1593" t="s">
        <v>466</v>
      </c>
      <c r="R1593" s="9">
        <v>106024.5785016243</v>
      </c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15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>
        <f t="shared" si="56"/>
        <v>106024.5785016243</v>
      </c>
      <c r="BM1593" s="9">
        <f t="shared" si="57"/>
        <v>106000</v>
      </c>
    </row>
    <row r="1594" spans="1:65" x14ac:dyDescent="0.3">
      <c r="A1594" t="s">
        <v>1973</v>
      </c>
      <c r="B1594" s="9">
        <v>49</v>
      </c>
      <c r="C1594">
        <v>532878</v>
      </c>
      <c r="D1594">
        <v>1</v>
      </c>
      <c r="E1594">
        <v>0</v>
      </c>
      <c r="F1594">
        <v>0</v>
      </c>
      <c r="G1594">
        <v>0</v>
      </c>
      <c r="H1594">
        <v>0</v>
      </c>
      <c r="I1594" t="s">
        <v>86</v>
      </c>
      <c r="J1594">
        <v>530841</v>
      </c>
      <c r="K1594" t="s">
        <v>839</v>
      </c>
      <c r="L1594">
        <v>530841</v>
      </c>
      <c r="M1594" t="s">
        <v>839</v>
      </c>
      <c r="N1594">
        <v>530841</v>
      </c>
      <c r="O1594" t="s">
        <v>839</v>
      </c>
      <c r="P1594">
        <v>529303</v>
      </c>
      <c r="Q1594" t="s">
        <v>301</v>
      </c>
      <c r="R1594" s="9">
        <v>71941.662785630979</v>
      </c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15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>
        <f t="shared" si="56"/>
        <v>71941.662785630979</v>
      </c>
      <c r="BM1594" s="9">
        <f t="shared" si="57"/>
        <v>71900</v>
      </c>
    </row>
    <row r="1595" spans="1:65" x14ac:dyDescent="0.3">
      <c r="A1595" t="s">
        <v>1974</v>
      </c>
      <c r="B1595" s="9">
        <v>205</v>
      </c>
      <c r="C1595">
        <v>576310</v>
      </c>
      <c r="D1595">
        <v>1</v>
      </c>
      <c r="E1595">
        <v>0</v>
      </c>
      <c r="F1595">
        <v>0</v>
      </c>
      <c r="G1595">
        <v>0</v>
      </c>
      <c r="H1595">
        <v>0</v>
      </c>
      <c r="I1595" t="s">
        <v>90</v>
      </c>
      <c r="J1595">
        <v>576361</v>
      </c>
      <c r="K1595" t="s">
        <v>100</v>
      </c>
      <c r="L1595">
        <v>576361</v>
      </c>
      <c r="M1595" t="s">
        <v>100</v>
      </c>
      <c r="N1595">
        <v>576361</v>
      </c>
      <c r="O1595" t="s">
        <v>100</v>
      </c>
      <c r="P1595">
        <v>576361</v>
      </c>
      <c r="Q1595" t="s">
        <v>100</v>
      </c>
      <c r="R1595" s="9">
        <v>71941.662785630979</v>
      </c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15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>
        <f t="shared" si="56"/>
        <v>71941.662785630979</v>
      </c>
      <c r="BM1595" s="9">
        <f t="shared" si="57"/>
        <v>71900</v>
      </c>
    </row>
    <row r="1596" spans="1:65" x14ac:dyDescent="0.3">
      <c r="A1596" t="s">
        <v>1975</v>
      </c>
      <c r="B1596" s="9">
        <v>133</v>
      </c>
      <c r="C1596">
        <v>556343</v>
      </c>
      <c r="D1596">
        <v>1</v>
      </c>
      <c r="E1596">
        <v>0</v>
      </c>
      <c r="F1596">
        <v>0</v>
      </c>
      <c r="G1596">
        <v>0</v>
      </c>
      <c r="H1596">
        <v>0</v>
      </c>
      <c r="I1596" t="s">
        <v>151</v>
      </c>
      <c r="J1596">
        <v>555771</v>
      </c>
      <c r="K1596" t="s">
        <v>247</v>
      </c>
      <c r="L1596">
        <v>555771</v>
      </c>
      <c r="M1596" t="s">
        <v>247</v>
      </c>
      <c r="N1596">
        <v>555771</v>
      </c>
      <c r="O1596" t="s">
        <v>247</v>
      </c>
      <c r="P1596">
        <v>555771</v>
      </c>
      <c r="Q1596" t="s">
        <v>247</v>
      </c>
      <c r="R1596" s="9">
        <v>71941.662785630979</v>
      </c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15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>
        <f t="shared" si="56"/>
        <v>71941.662785630979</v>
      </c>
      <c r="BM1596" s="9">
        <f t="shared" si="57"/>
        <v>71900</v>
      </c>
    </row>
    <row r="1597" spans="1:65" x14ac:dyDescent="0.3">
      <c r="A1597" t="s">
        <v>1976</v>
      </c>
      <c r="B1597" s="9">
        <v>301</v>
      </c>
      <c r="C1597">
        <v>590703</v>
      </c>
      <c r="D1597">
        <v>1</v>
      </c>
      <c r="E1597">
        <v>0</v>
      </c>
      <c r="F1597">
        <v>0</v>
      </c>
      <c r="G1597">
        <v>0</v>
      </c>
      <c r="H1597">
        <v>0</v>
      </c>
      <c r="I1597" t="s">
        <v>123</v>
      </c>
      <c r="J1597">
        <v>591611</v>
      </c>
      <c r="K1597" t="s">
        <v>1977</v>
      </c>
      <c r="L1597">
        <v>590266</v>
      </c>
      <c r="M1597" t="s">
        <v>163</v>
      </c>
      <c r="N1597">
        <v>590266</v>
      </c>
      <c r="O1597" t="s">
        <v>163</v>
      </c>
      <c r="P1597">
        <v>590266</v>
      </c>
      <c r="Q1597" t="s">
        <v>163</v>
      </c>
      <c r="R1597" s="9">
        <v>72179.117314643285</v>
      </c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15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>
        <f t="shared" si="56"/>
        <v>72179.117314643285</v>
      </c>
      <c r="BM1597" s="9">
        <f t="shared" si="57"/>
        <v>72200</v>
      </c>
    </row>
    <row r="1598" spans="1:65" x14ac:dyDescent="0.3">
      <c r="A1598" t="s">
        <v>1976</v>
      </c>
      <c r="B1598" s="9">
        <v>75</v>
      </c>
      <c r="C1598">
        <v>548791</v>
      </c>
      <c r="D1598">
        <v>1</v>
      </c>
      <c r="E1598">
        <v>0</v>
      </c>
      <c r="F1598">
        <v>0</v>
      </c>
      <c r="G1598">
        <v>0</v>
      </c>
      <c r="H1598">
        <v>0</v>
      </c>
      <c r="I1598" t="s">
        <v>90</v>
      </c>
      <c r="J1598">
        <v>576271</v>
      </c>
      <c r="K1598" t="s">
        <v>160</v>
      </c>
      <c r="L1598">
        <v>576271</v>
      </c>
      <c r="M1598" t="s">
        <v>160</v>
      </c>
      <c r="N1598">
        <v>576271</v>
      </c>
      <c r="O1598" t="s">
        <v>160</v>
      </c>
      <c r="P1598">
        <v>576271</v>
      </c>
      <c r="Q1598" t="s">
        <v>160</v>
      </c>
      <c r="R1598" s="9">
        <v>71941.662785630979</v>
      </c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15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>
        <f t="shared" si="56"/>
        <v>71941.662785630979</v>
      </c>
      <c r="BM1598" s="9">
        <f t="shared" si="57"/>
        <v>71900</v>
      </c>
    </row>
    <row r="1599" spans="1:65" x14ac:dyDescent="0.3">
      <c r="A1599" t="s">
        <v>1976</v>
      </c>
      <c r="B1599" s="9">
        <v>463</v>
      </c>
      <c r="C1599">
        <v>532045</v>
      </c>
      <c r="D1599">
        <v>1</v>
      </c>
      <c r="E1599">
        <v>0</v>
      </c>
      <c r="F1599">
        <v>0</v>
      </c>
      <c r="G1599">
        <v>0</v>
      </c>
      <c r="H1599">
        <v>0</v>
      </c>
      <c r="I1599" t="s">
        <v>86</v>
      </c>
      <c r="J1599">
        <v>529303</v>
      </c>
      <c r="K1599" t="s">
        <v>301</v>
      </c>
      <c r="L1599">
        <v>529303</v>
      </c>
      <c r="M1599" t="s">
        <v>301</v>
      </c>
      <c r="N1599">
        <v>529303</v>
      </c>
      <c r="O1599" t="s">
        <v>301</v>
      </c>
      <c r="P1599">
        <v>529303</v>
      </c>
      <c r="Q1599" t="s">
        <v>301</v>
      </c>
      <c r="R1599" s="9">
        <v>110506.2285736023</v>
      </c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15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>
        <f t="shared" si="56"/>
        <v>110506.2285736023</v>
      </c>
      <c r="BM1599" s="9">
        <f t="shared" si="57"/>
        <v>110500</v>
      </c>
    </row>
    <row r="1600" spans="1:65" x14ac:dyDescent="0.3">
      <c r="A1600" t="s">
        <v>1978</v>
      </c>
      <c r="B1600" s="9">
        <v>774</v>
      </c>
      <c r="C1600">
        <v>534099</v>
      </c>
      <c r="D1600">
        <v>1</v>
      </c>
      <c r="E1600">
        <v>0</v>
      </c>
      <c r="F1600">
        <v>0</v>
      </c>
      <c r="G1600">
        <v>0</v>
      </c>
      <c r="H1600">
        <v>0</v>
      </c>
      <c r="I1600" t="s">
        <v>86</v>
      </c>
      <c r="J1600">
        <v>533955</v>
      </c>
      <c r="K1600" t="s">
        <v>314</v>
      </c>
      <c r="L1600">
        <v>533955</v>
      </c>
      <c r="M1600" t="s">
        <v>314</v>
      </c>
      <c r="N1600">
        <v>533955</v>
      </c>
      <c r="O1600" t="s">
        <v>314</v>
      </c>
      <c r="P1600">
        <v>533955</v>
      </c>
      <c r="Q1600" t="s">
        <v>314</v>
      </c>
      <c r="R1600" s="9">
        <v>183434.38573491591</v>
      </c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15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>
        <f t="shared" si="56"/>
        <v>183434.38573491591</v>
      </c>
      <c r="BM1600" s="9">
        <f t="shared" si="57"/>
        <v>183400</v>
      </c>
    </row>
    <row r="1601" spans="1:65" x14ac:dyDescent="0.3">
      <c r="A1601" t="s">
        <v>1979</v>
      </c>
      <c r="B1601" s="9">
        <v>148</v>
      </c>
      <c r="C1601">
        <v>590711</v>
      </c>
      <c r="D1601">
        <v>1</v>
      </c>
      <c r="E1601">
        <v>0</v>
      </c>
      <c r="F1601">
        <v>0</v>
      </c>
      <c r="G1601">
        <v>0</v>
      </c>
      <c r="H1601">
        <v>0</v>
      </c>
      <c r="I1601" t="s">
        <v>123</v>
      </c>
      <c r="J1601">
        <v>590266</v>
      </c>
      <c r="K1601" t="s">
        <v>163</v>
      </c>
      <c r="L1601">
        <v>591301</v>
      </c>
      <c r="M1601" t="s">
        <v>677</v>
      </c>
      <c r="N1601">
        <v>590266</v>
      </c>
      <c r="O1601" t="s">
        <v>163</v>
      </c>
      <c r="P1601">
        <v>590266</v>
      </c>
      <c r="Q1601" t="s">
        <v>163</v>
      </c>
      <c r="R1601" s="9">
        <v>71941.662785630979</v>
      </c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15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>
        <f t="shared" si="56"/>
        <v>71941.662785630979</v>
      </c>
      <c r="BM1601" s="9">
        <f t="shared" si="57"/>
        <v>71900</v>
      </c>
    </row>
    <row r="1602" spans="1:65" x14ac:dyDescent="0.3">
      <c r="A1602" t="s">
        <v>1979</v>
      </c>
      <c r="B1602" s="9">
        <v>279</v>
      </c>
      <c r="C1602">
        <v>561614</v>
      </c>
      <c r="D1602">
        <v>1</v>
      </c>
      <c r="E1602">
        <v>0</v>
      </c>
      <c r="F1602">
        <v>0</v>
      </c>
      <c r="G1602">
        <v>0</v>
      </c>
      <c r="H1602">
        <v>0</v>
      </c>
      <c r="I1602" t="s">
        <v>104</v>
      </c>
      <c r="J1602">
        <v>561533</v>
      </c>
      <c r="K1602" t="s">
        <v>428</v>
      </c>
      <c r="L1602">
        <v>561533</v>
      </c>
      <c r="M1602" t="s">
        <v>428</v>
      </c>
      <c r="N1602">
        <v>561495</v>
      </c>
      <c r="O1602" t="s">
        <v>354</v>
      </c>
      <c r="P1602">
        <v>561380</v>
      </c>
      <c r="Q1602" t="s">
        <v>355</v>
      </c>
      <c r="R1602" s="9">
        <v>71941.662785630979</v>
      </c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15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>
        <f t="shared" si="56"/>
        <v>71941.662785630979</v>
      </c>
      <c r="BM1602" s="9">
        <f t="shared" si="57"/>
        <v>71900</v>
      </c>
    </row>
    <row r="1603" spans="1:65" x14ac:dyDescent="0.3">
      <c r="A1603" t="s">
        <v>1979</v>
      </c>
      <c r="B1603" s="9">
        <v>240</v>
      </c>
      <c r="C1603">
        <v>557773</v>
      </c>
      <c r="D1603">
        <v>1</v>
      </c>
      <c r="E1603">
        <v>0</v>
      </c>
      <c r="F1603">
        <v>0</v>
      </c>
      <c r="G1603">
        <v>0</v>
      </c>
      <c r="H1603">
        <v>0</v>
      </c>
      <c r="I1603" t="s">
        <v>151</v>
      </c>
      <c r="J1603">
        <v>557587</v>
      </c>
      <c r="K1603" t="s">
        <v>456</v>
      </c>
      <c r="L1603">
        <v>557587</v>
      </c>
      <c r="M1603" t="s">
        <v>456</v>
      </c>
      <c r="N1603">
        <v>557587</v>
      </c>
      <c r="O1603" t="s">
        <v>456</v>
      </c>
      <c r="P1603">
        <v>557587</v>
      </c>
      <c r="Q1603" t="s">
        <v>456</v>
      </c>
      <c r="R1603" s="9">
        <v>71941.662785630979</v>
      </c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15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>
        <f t="shared" si="56"/>
        <v>71941.662785630979</v>
      </c>
      <c r="BM1603" s="9">
        <f t="shared" si="57"/>
        <v>71900</v>
      </c>
    </row>
    <row r="1604" spans="1:65" x14ac:dyDescent="0.3">
      <c r="A1604" t="s">
        <v>1979</v>
      </c>
      <c r="B1604" s="9">
        <v>49</v>
      </c>
      <c r="C1604">
        <v>540803</v>
      </c>
      <c r="D1604">
        <v>1</v>
      </c>
      <c r="E1604">
        <v>0</v>
      </c>
      <c r="F1604">
        <v>0</v>
      </c>
      <c r="G1604">
        <v>0</v>
      </c>
      <c r="H1604">
        <v>0</v>
      </c>
      <c r="I1604" t="s">
        <v>151</v>
      </c>
      <c r="J1604">
        <v>560120</v>
      </c>
      <c r="K1604" t="s">
        <v>345</v>
      </c>
      <c r="L1604">
        <v>560120</v>
      </c>
      <c r="M1604" t="s">
        <v>345</v>
      </c>
      <c r="N1604">
        <v>560120</v>
      </c>
      <c r="O1604" t="s">
        <v>345</v>
      </c>
      <c r="P1604">
        <v>559717</v>
      </c>
      <c r="Q1604" t="s">
        <v>346</v>
      </c>
      <c r="R1604" s="9">
        <v>71941.662785630979</v>
      </c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15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>
        <f t="shared" ref="BL1604:BL1667" si="58">SUMIF(R1604:R1604,"&lt;&gt;")+SUMIF(T1604:T1604,"&lt;&gt;")+SUMIF(V1604:V1604,"&lt;&gt;")+SUMIF(X1604:X1604,"&lt;&gt;")+SUMIF(Z1604:Z1604,"&lt;&gt;")+SUMIF(AB1604:AB1604,"&lt;&gt;")+SUMIF(AD1604:AD1604,"&lt;&gt;")+SUMIF(AF1604:AF1604,"&lt;&gt;")+SUMIF(AH1604:AH1604,"&lt;&gt;")+SUMIF(AJ1604:AJ1604,"&lt;&gt;")+SUMIF(AK1604:AK1604,"&lt;&gt;")+SUMIF(AM1604:AM1604,"&lt;&gt;")+SUMIF(AO1604:AO1604,"&lt;&gt;")+SUMIF(AQ1604:AQ1604,"&lt;&gt;")+SUMIF(AS1604:AS1604,"&lt;&gt;")+SUMIF(AU1604:AU1604,"&lt;&gt;")+SUMIF(AW1604:AW1604,"&lt;&gt;")+SUMIF(AY1604:AY1604,"&lt;&gt;")+SUMIF(BA1604:BA1604,"&lt;&gt;")+SUMIF(BC1604:BC1604,"&lt;&gt;")+SUMIF(BE1604:BE1604,"&lt;&gt;")+SUMIF(BG1604:BG1604,"&lt;&gt;")+SUMIF(BI1604:BI1604,"&lt;&gt;")+SUMIF(BK1604:BK1604,"&lt;&gt;")</f>
        <v>71941.662785630979</v>
      </c>
      <c r="BM1604" s="9">
        <f t="shared" ref="BM1604:BM1667" si="59">ROUND(BL1604/100,0)*100</f>
        <v>71900</v>
      </c>
    </row>
    <row r="1605" spans="1:65" x14ac:dyDescent="0.3">
      <c r="A1605" t="s">
        <v>1979</v>
      </c>
      <c r="B1605" s="9">
        <v>202</v>
      </c>
      <c r="C1605">
        <v>529982</v>
      </c>
      <c r="D1605">
        <v>1</v>
      </c>
      <c r="E1605">
        <v>0</v>
      </c>
      <c r="F1605">
        <v>0</v>
      </c>
      <c r="G1605">
        <v>0</v>
      </c>
      <c r="H1605">
        <v>0</v>
      </c>
      <c r="I1605" t="s">
        <v>83</v>
      </c>
      <c r="J1605">
        <v>550850</v>
      </c>
      <c r="K1605" t="s">
        <v>275</v>
      </c>
      <c r="L1605">
        <v>550850</v>
      </c>
      <c r="M1605" t="s">
        <v>275</v>
      </c>
      <c r="N1605">
        <v>550850</v>
      </c>
      <c r="O1605" t="s">
        <v>275</v>
      </c>
      <c r="P1605">
        <v>550850</v>
      </c>
      <c r="Q1605" t="s">
        <v>275</v>
      </c>
      <c r="R1605" s="9">
        <v>71941.662785630979</v>
      </c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15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>
        <f t="shared" si="58"/>
        <v>71941.662785630979</v>
      </c>
      <c r="BM1605" s="9">
        <f t="shared" si="59"/>
        <v>71900</v>
      </c>
    </row>
    <row r="1606" spans="1:65" x14ac:dyDescent="0.3">
      <c r="A1606" t="s">
        <v>1979</v>
      </c>
      <c r="B1606" s="9">
        <v>123</v>
      </c>
      <c r="C1606">
        <v>529770</v>
      </c>
      <c r="D1606">
        <v>1</v>
      </c>
      <c r="E1606">
        <v>0</v>
      </c>
      <c r="F1606">
        <v>0</v>
      </c>
      <c r="G1606">
        <v>0</v>
      </c>
      <c r="H1606">
        <v>0</v>
      </c>
      <c r="I1606" t="s">
        <v>86</v>
      </c>
      <c r="J1606">
        <v>530883</v>
      </c>
      <c r="K1606" t="s">
        <v>319</v>
      </c>
      <c r="L1606">
        <v>530883</v>
      </c>
      <c r="M1606" t="s">
        <v>319</v>
      </c>
      <c r="N1606">
        <v>530883</v>
      </c>
      <c r="O1606" t="s">
        <v>319</v>
      </c>
      <c r="P1606">
        <v>530883</v>
      </c>
      <c r="Q1606" t="s">
        <v>319</v>
      </c>
      <c r="R1606" s="9">
        <v>71941.662785630979</v>
      </c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15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>
        <f t="shared" si="58"/>
        <v>71941.662785630979</v>
      </c>
      <c r="BM1606" s="9">
        <f t="shared" si="59"/>
        <v>71900</v>
      </c>
    </row>
    <row r="1607" spans="1:65" x14ac:dyDescent="0.3">
      <c r="A1607" t="s">
        <v>1980</v>
      </c>
      <c r="B1607" s="9">
        <v>317</v>
      </c>
      <c r="C1607">
        <v>560375</v>
      </c>
      <c r="D1607">
        <v>1</v>
      </c>
      <c r="E1607">
        <v>0</v>
      </c>
      <c r="F1607">
        <v>0</v>
      </c>
      <c r="G1607">
        <v>0</v>
      </c>
      <c r="H1607">
        <v>0</v>
      </c>
      <c r="I1607" t="s">
        <v>77</v>
      </c>
      <c r="J1607">
        <v>560316</v>
      </c>
      <c r="K1607" t="s">
        <v>837</v>
      </c>
      <c r="L1607">
        <v>560286</v>
      </c>
      <c r="M1607" t="s">
        <v>770</v>
      </c>
      <c r="N1607">
        <v>560286</v>
      </c>
      <c r="O1607" t="s">
        <v>770</v>
      </c>
      <c r="P1607">
        <v>560286</v>
      </c>
      <c r="Q1607" t="s">
        <v>770</v>
      </c>
      <c r="R1607" s="9">
        <v>75976.832032674458</v>
      </c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15"/>
      <c r="AR1607" s="9">
        <v>1</v>
      </c>
      <c r="AS1607" s="9">
        <f>AR1607*30500</f>
        <v>30500</v>
      </c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>
        <f t="shared" si="58"/>
        <v>106476.83203267446</v>
      </c>
      <c r="BM1607" s="9">
        <f t="shared" si="59"/>
        <v>106500</v>
      </c>
    </row>
    <row r="1608" spans="1:65" x14ac:dyDescent="0.3">
      <c r="A1608" s="2" t="s">
        <v>1562</v>
      </c>
      <c r="B1608" s="9">
        <v>1816</v>
      </c>
      <c r="C1608">
        <v>546461</v>
      </c>
      <c r="D1608">
        <v>1</v>
      </c>
      <c r="E1608">
        <v>1</v>
      </c>
      <c r="F1608">
        <v>0</v>
      </c>
      <c r="G1608">
        <v>0</v>
      </c>
      <c r="H1608">
        <v>0</v>
      </c>
      <c r="I1608" t="s">
        <v>83</v>
      </c>
      <c r="J1608">
        <v>546461</v>
      </c>
      <c r="K1608" t="s">
        <v>1562</v>
      </c>
      <c r="L1608">
        <v>547336</v>
      </c>
      <c r="M1608" t="s">
        <v>914</v>
      </c>
      <c r="N1608">
        <v>547336</v>
      </c>
      <c r="O1608" t="s">
        <v>914</v>
      </c>
      <c r="P1608">
        <v>547336</v>
      </c>
      <c r="Q1608" t="s">
        <v>914</v>
      </c>
      <c r="R1608" s="9">
        <v>423393.20407493721</v>
      </c>
      <c r="S1608" s="9">
        <f>SUMIFS($B:$B,$J:$J,$C1608)</f>
        <v>2845</v>
      </c>
      <c r="T1608" s="9">
        <v>154705.59762153629</v>
      </c>
      <c r="U1608" s="9">
        <v>0</v>
      </c>
      <c r="V1608" s="9">
        <f>U1608*768</f>
        <v>0</v>
      </c>
      <c r="W1608" s="9">
        <v>10</v>
      </c>
      <c r="X1608" s="9">
        <f>W1608*3072</f>
        <v>30720</v>
      </c>
      <c r="Y1608" s="9">
        <v>13</v>
      </c>
      <c r="Z1608" s="9">
        <f>Y1608*1024</f>
        <v>13312</v>
      </c>
      <c r="AA1608" s="9">
        <v>3</v>
      </c>
      <c r="AB1608" s="9">
        <f>AA1608*256</f>
        <v>768</v>
      </c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15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>
        <f t="shared" si="58"/>
        <v>622898.8016964735</v>
      </c>
      <c r="BM1608" s="9">
        <f t="shared" si="59"/>
        <v>622900</v>
      </c>
    </row>
    <row r="1609" spans="1:65" x14ac:dyDescent="0.3">
      <c r="A1609" t="s">
        <v>1981</v>
      </c>
      <c r="B1609" s="9">
        <v>374</v>
      </c>
      <c r="C1609">
        <v>550248</v>
      </c>
      <c r="D1609">
        <v>1</v>
      </c>
      <c r="E1609">
        <v>0</v>
      </c>
      <c r="F1609">
        <v>0</v>
      </c>
      <c r="G1609">
        <v>0</v>
      </c>
      <c r="H1609">
        <v>0</v>
      </c>
      <c r="I1609" t="s">
        <v>83</v>
      </c>
      <c r="J1609">
        <v>550663</v>
      </c>
      <c r="K1609" t="s">
        <v>501</v>
      </c>
      <c r="L1609">
        <v>550094</v>
      </c>
      <c r="M1609" t="s">
        <v>143</v>
      </c>
      <c r="N1609">
        <v>550094</v>
      </c>
      <c r="O1609" t="s">
        <v>143</v>
      </c>
      <c r="P1609">
        <v>550094</v>
      </c>
      <c r="Q1609" t="s">
        <v>143</v>
      </c>
      <c r="R1609" s="9">
        <v>89483.295669922649</v>
      </c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15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>
        <f t="shared" si="58"/>
        <v>89483.295669922649</v>
      </c>
      <c r="BM1609" s="9">
        <f t="shared" si="59"/>
        <v>89500</v>
      </c>
    </row>
    <row r="1610" spans="1:65" x14ac:dyDescent="0.3">
      <c r="A1610" t="s">
        <v>1982</v>
      </c>
      <c r="B1610" s="9">
        <v>595</v>
      </c>
      <c r="C1610">
        <v>566233</v>
      </c>
      <c r="D1610">
        <v>1</v>
      </c>
      <c r="E1610">
        <v>0</v>
      </c>
      <c r="F1610">
        <v>0</v>
      </c>
      <c r="G1610">
        <v>0</v>
      </c>
      <c r="H1610">
        <v>0</v>
      </c>
      <c r="I1610" t="s">
        <v>131</v>
      </c>
      <c r="J1610">
        <v>565971</v>
      </c>
      <c r="K1610" t="s">
        <v>459</v>
      </c>
      <c r="L1610">
        <v>565971</v>
      </c>
      <c r="M1610" t="s">
        <v>459</v>
      </c>
      <c r="N1610">
        <v>565971</v>
      </c>
      <c r="O1610" t="s">
        <v>459</v>
      </c>
      <c r="P1610">
        <v>565971</v>
      </c>
      <c r="Q1610" t="s">
        <v>459</v>
      </c>
      <c r="R1610" s="9">
        <v>141553.8085582421</v>
      </c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15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>
        <f t="shared" si="58"/>
        <v>141553.8085582421</v>
      </c>
      <c r="BM1610" s="9">
        <f t="shared" si="59"/>
        <v>141600</v>
      </c>
    </row>
    <row r="1611" spans="1:65" x14ac:dyDescent="0.3">
      <c r="A1611" t="s">
        <v>1982</v>
      </c>
      <c r="B1611" s="9">
        <v>2442</v>
      </c>
      <c r="C1611">
        <v>557781</v>
      </c>
      <c r="D1611">
        <v>1</v>
      </c>
      <c r="E1611">
        <v>0</v>
      </c>
      <c r="F1611">
        <v>0</v>
      </c>
      <c r="G1611">
        <v>0</v>
      </c>
      <c r="H1611">
        <v>0</v>
      </c>
      <c r="I1611" t="s">
        <v>151</v>
      </c>
      <c r="J1611">
        <v>558249</v>
      </c>
      <c r="K1611" t="s">
        <v>550</v>
      </c>
      <c r="L1611">
        <v>557676</v>
      </c>
      <c r="M1611" t="s">
        <v>1222</v>
      </c>
      <c r="N1611">
        <v>558249</v>
      </c>
      <c r="O1611" t="s">
        <v>550</v>
      </c>
      <c r="P1611">
        <v>558249</v>
      </c>
      <c r="Q1611" t="s">
        <v>550</v>
      </c>
      <c r="R1611" s="9">
        <v>565122.2934966652</v>
      </c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15"/>
      <c r="AR1611" s="9">
        <v>2</v>
      </c>
      <c r="AS1611" s="9">
        <f>AR1611*30500</f>
        <v>61000</v>
      </c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>
        <f t="shared" si="58"/>
        <v>626122.2934966652</v>
      </c>
      <c r="BM1611" s="9">
        <f t="shared" si="59"/>
        <v>626100</v>
      </c>
    </row>
    <row r="1612" spans="1:65" x14ac:dyDescent="0.3">
      <c r="A1612" s="3" t="s">
        <v>1983</v>
      </c>
      <c r="B1612" s="9">
        <v>4257</v>
      </c>
      <c r="C1612">
        <v>568015</v>
      </c>
      <c r="D1612">
        <v>1</v>
      </c>
      <c r="E1612">
        <v>1</v>
      </c>
      <c r="F1612">
        <v>1</v>
      </c>
      <c r="G1612">
        <v>0</v>
      </c>
      <c r="H1612">
        <v>0</v>
      </c>
      <c r="I1612" t="s">
        <v>131</v>
      </c>
      <c r="J1612">
        <v>568015</v>
      </c>
      <c r="K1612" t="s">
        <v>1983</v>
      </c>
      <c r="L1612">
        <v>568015</v>
      </c>
      <c r="M1612" t="s">
        <v>1983</v>
      </c>
      <c r="N1612">
        <v>554804</v>
      </c>
      <c r="O1612" t="s">
        <v>1355</v>
      </c>
      <c r="P1612">
        <v>554804</v>
      </c>
      <c r="Q1612" t="s">
        <v>1355</v>
      </c>
      <c r="R1612" s="9">
        <v>968440.02328350802</v>
      </c>
      <c r="S1612" s="9">
        <f>SUMIFS($B:$B,$J:$J,$C1612)</f>
        <v>4955</v>
      </c>
      <c r="T1612" s="9">
        <v>268997.97517231113</v>
      </c>
      <c r="U1612" s="9">
        <v>0</v>
      </c>
      <c r="V1612" s="9">
        <f>U1612*768</f>
        <v>0</v>
      </c>
      <c r="W1612" s="9">
        <v>25</v>
      </c>
      <c r="X1612" s="9">
        <f>W1612*3072</f>
        <v>76800</v>
      </c>
      <c r="Y1612" s="9">
        <v>22</v>
      </c>
      <c r="Z1612" s="9">
        <f>Y1612*1024</f>
        <v>22528</v>
      </c>
      <c r="AA1612" s="9">
        <v>10</v>
      </c>
      <c r="AB1612" s="9">
        <f>AA1612*256</f>
        <v>2560</v>
      </c>
      <c r="AC1612" s="9">
        <f>SUMIFS($B:$B,$L:$L,$C1612)</f>
        <v>4955</v>
      </c>
      <c r="AD1612" s="9">
        <v>619210.0662149993</v>
      </c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15"/>
      <c r="AR1612" s="9">
        <v>4</v>
      </c>
      <c r="AS1612" s="9">
        <f>AR1612*30500</f>
        <v>122000</v>
      </c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>
        <f t="shared" si="58"/>
        <v>2080536.0646708184</v>
      </c>
      <c r="BM1612" s="9">
        <f t="shared" si="59"/>
        <v>2080500</v>
      </c>
    </row>
    <row r="1613" spans="1:65" x14ac:dyDescent="0.3">
      <c r="A1613" t="s">
        <v>1983</v>
      </c>
      <c r="B1613" s="9">
        <v>110</v>
      </c>
      <c r="C1613">
        <v>536229</v>
      </c>
      <c r="D1613">
        <v>1</v>
      </c>
      <c r="E1613">
        <v>0</v>
      </c>
      <c r="F1613">
        <v>0</v>
      </c>
      <c r="G1613">
        <v>0</v>
      </c>
      <c r="H1613">
        <v>0</v>
      </c>
      <c r="I1613" t="s">
        <v>83</v>
      </c>
      <c r="J1613">
        <v>545392</v>
      </c>
      <c r="K1613" t="s">
        <v>488</v>
      </c>
      <c r="L1613">
        <v>545392</v>
      </c>
      <c r="M1613" t="s">
        <v>488</v>
      </c>
      <c r="N1613">
        <v>545392</v>
      </c>
      <c r="O1613" t="s">
        <v>488</v>
      </c>
      <c r="P1613">
        <v>545392</v>
      </c>
      <c r="Q1613" t="s">
        <v>488</v>
      </c>
      <c r="R1613" s="9">
        <v>71941.662785630979</v>
      </c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15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>
        <f t="shared" si="58"/>
        <v>71941.662785630979</v>
      </c>
      <c r="BM1613" s="9">
        <f t="shared" si="59"/>
        <v>71900</v>
      </c>
    </row>
    <row r="1614" spans="1:65" x14ac:dyDescent="0.3">
      <c r="A1614" s="4" t="s">
        <v>139</v>
      </c>
      <c r="B1614" s="9">
        <v>5609</v>
      </c>
      <c r="C1614">
        <v>570109</v>
      </c>
      <c r="D1614">
        <v>1</v>
      </c>
      <c r="E1614">
        <v>1</v>
      </c>
      <c r="F1614">
        <v>1</v>
      </c>
      <c r="G1614">
        <v>1</v>
      </c>
      <c r="H1614">
        <v>0</v>
      </c>
      <c r="I1614" t="s">
        <v>90</v>
      </c>
      <c r="J1614">
        <v>570109</v>
      </c>
      <c r="K1614" t="s">
        <v>139</v>
      </c>
      <c r="L1614">
        <v>570109</v>
      </c>
      <c r="M1614" t="s">
        <v>139</v>
      </c>
      <c r="N1614">
        <v>570109</v>
      </c>
      <c r="O1614" t="s">
        <v>139</v>
      </c>
      <c r="P1614">
        <v>569810</v>
      </c>
      <c r="Q1614" t="s">
        <v>284</v>
      </c>
      <c r="R1614" s="9">
        <v>1262958.236250289</v>
      </c>
      <c r="S1614" s="9">
        <f>SUMIFS($B:$B,$J:$J,$C1614)</f>
        <v>9664</v>
      </c>
      <c r="T1614" s="9">
        <v>523225.49472270813</v>
      </c>
      <c r="U1614" s="9">
        <v>3</v>
      </c>
      <c r="V1614" s="9">
        <f>U1614*768</f>
        <v>2304</v>
      </c>
      <c r="W1614" s="9">
        <v>94</v>
      </c>
      <c r="X1614" s="9">
        <f>W1614*3072</f>
        <v>288768</v>
      </c>
      <c r="Y1614" s="9">
        <v>61</v>
      </c>
      <c r="Z1614" s="9">
        <f>Y1614*1024</f>
        <v>62464</v>
      </c>
      <c r="AA1614" s="9">
        <v>40</v>
      </c>
      <c r="AB1614" s="9">
        <f>AA1614*256</f>
        <v>10240</v>
      </c>
      <c r="AC1614" s="9">
        <f>SUMIFS($B:$B,$L:$L,$C1614)</f>
        <v>11117</v>
      </c>
      <c r="AD1614" s="9">
        <v>1377011.4969969911</v>
      </c>
      <c r="AE1614" s="9"/>
      <c r="AF1614" s="9"/>
      <c r="AG1614" s="9">
        <f>SUMIFS($B:$B,$N:$N,$C1614)</f>
        <v>9664</v>
      </c>
      <c r="AH1614" s="9">
        <v>1086906.060285985</v>
      </c>
      <c r="AI1614" s="9"/>
      <c r="AJ1614" s="9"/>
      <c r="AK1614" s="9"/>
      <c r="AL1614" s="9"/>
      <c r="AM1614" s="9"/>
      <c r="AN1614" s="9"/>
      <c r="AO1614" s="9"/>
      <c r="AP1614" s="9"/>
      <c r="AQ1614" s="15"/>
      <c r="AR1614" s="9">
        <v>8</v>
      </c>
      <c r="AS1614" s="9">
        <f>AR1614*30500</f>
        <v>244000</v>
      </c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>
        <f t="shared" si="58"/>
        <v>4857877.2882559728</v>
      </c>
      <c r="BM1614" s="9">
        <f t="shared" si="59"/>
        <v>4857900</v>
      </c>
    </row>
    <row r="1615" spans="1:65" x14ac:dyDescent="0.3">
      <c r="A1615" t="s">
        <v>1984</v>
      </c>
      <c r="B1615" s="9">
        <v>157</v>
      </c>
      <c r="C1615">
        <v>595713</v>
      </c>
      <c r="D1615">
        <v>1</v>
      </c>
      <c r="E1615">
        <v>0</v>
      </c>
      <c r="F1615">
        <v>0</v>
      </c>
      <c r="G1615">
        <v>0</v>
      </c>
      <c r="H1615">
        <v>0</v>
      </c>
      <c r="I1615" t="s">
        <v>123</v>
      </c>
      <c r="J1615">
        <v>596116</v>
      </c>
      <c r="K1615" t="s">
        <v>452</v>
      </c>
      <c r="L1615">
        <v>597007</v>
      </c>
      <c r="M1615" t="s">
        <v>172</v>
      </c>
      <c r="N1615">
        <v>597007</v>
      </c>
      <c r="O1615" t="s">
        <v>172</v>
      </c>
      <c r="P1615">
        <v>597007</v>
      </c>
      <c r="Q1615" t="s">
        <v>172</v>
      </c>
      <c r="R1615" s="9">
        <v>71941.662785630979</v>
      </c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15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>
        <f t="shared" si="58"/>
        <v>71941.662785630979</v>
      </c>
      <c r="BM1615" s="9">
        <f t="shared" si="59"/>
        <v>71900</v>
      </c>
    </row>
    <row r="1616" spans="1:65" x14ac:dyDescent="0.3">
      <c r="A1616" t="s">
        <v>1985</v>
      </c>
      <c r="B1616" s="9">
        <v>231</v>
      </c>
      <c r="C1616">
        <v>595721</v>
      </c>
      <c r="D1616">
        <v>1</v>
      </c>
      <c r="E1616">
        <v>0</v>
      </c>
      <c r="F1616">
        <v>0</v>
      </c>
      <c r="G1616">
        <v>0</v>
      </c>
      <c r="H1616">
        <v>0</v>
      </c>
      <c r="I1616" t="s">
        <v>123</v>
      </c>
      <c r="J1616">
        <v>596868</v>
      </c>
      <c r="K1616" t="s">
        <v>1986</v>
      </c>
      <c r="L1616">
        <v>595209</v>
      </c>
      <c r="M1616" t="s">
        <v>480</v>
      </c>
      <c r="N1616">
        <v>595209</v>
      </c>
      <c r="O1616" t="s">
        <v>480</v>
      </c>
      <c r="P1616">
        <v>595209</v>
      </c>
      <c r="Q1616" t="s">
        <v>480</v>
      </c>
      <c r="R1616" s="9">
        <v>71941.662785630979</v>
      </c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15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>
        <f t="shared" si="58"/>
        <v>71941.662785630979</v>
      </c>
      <c r="BM1616" s="9">
        <f t="shared" si="59"/>
        <v>71900</v>
      </c>
    </row>
    <row r="1617" spans="1:65" x14ac:dyDescent="0.3">
      <c r="A1617" t="s">
        <v>1987</v>
      </c>
      <c r="B1617" s="9">
        <v>490</v>
      </c>
      <c r="C1617">
        <v>534820</v>
      </c>
      <c r="D1617">
        <v>1</v>
      </c>
      <c r="E1617">
        <v>0</v>
      </c>
      <c r="F1617">
        <v>0</v>
      </c>
      <c r="G1617">
        <v>0</v>
      </c>
      <c r="H1617">
        <v>0</v>
      </c>
      <c r="I1617" t="s">
        <v>86</v>
      </c>
      <c r="J1617">
        <v>535087</v>
      </c>
      <c r="K1617" t="s">
        <v>960</v>
      </c>
      <c r="L1617">
        <v>535087</v>
      </c>
      <c r="M1617" t="s">
        <v>960</v>
      </c>
      <c r="N1617">
        <v>535087</v>
      </c>
      <c r="O1617" t="s">
        <v>960</v>
      </c>
      <c r="P1617">
        <v>535087</v>
      </c>
      <c r="Q1617" t="s">
        <v>960</v>
      </c>
      <c r="R1617" s="9">
        <v>116869.19287476339</v>
      </c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15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>
        <f t="shared" si="58"/>
        <v>116869.19287476339</v>
      </c>
      <c r="BM1617" s="9">
        <f t="shared" si="59"/>
        <v>116900</v>
      </c>
    </row>
    <row r="1618" spans="1:65" x14ac:dyDescent="0.3">
      <c r="A1618" t="s">
        <v>1988</v>
      </c>
      <c r="B1618" s="9">
        <v>39</v>
      </c>
      <c r="C1618">
        <v>595705</v>
      </c>
      <c r="D1618">
        <v>1</v>
      </c>
      <c r="E1618">
        <v>0</v>
      </c>
      <c r="F1618">
        <v>0</v>
      </c>
      <c r="G1618">
        <v>0</v>
      </c>
      <c r="H1618">
        <v>0</v>
      </c>
      <c r="I1618" t="s">
        <v>123</v>
      </c>
      <c r="J1618">
        <v>595411</v>
      </c>
      <c r="K1618" t="s">
        <v>446</v>
      </c>
      <c r="L1618">
        <v>595411</v>
      </c>
      <c r="M1618" t="s">
        <v>446</v>
      </c>
      <c r="N1618">
        <v>595411</v>
      </c>
      <c r="O1618" t="s">
        <v>446</v>
      </c>
      <c r="P1618">
        <v>595411</v>
      </c>
      <c r="Q1618" t="s">
        <v>446</v>
      </c>
      <c r="R1618" s="9">
        <v>71941.662785630979</v>
      </c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15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>
        <f t="shared" si="58"/>
        <v>71941.662785630979</v>
      </c>
      <c r="BM1618" s="9">
        <f t="shared" si="59"/>
        <v>71900</v>
      </c>
    </row>
    <row r="1619" spans="1:65" x14ac:dyDescent="0.3">
      <c r="A1619" t="s">
        <v>1989</v>
      </c>
      <c r="B1619" s="9">
        <v>103</v>
      </c>
      <c r="C1619">
        <v>540307</v>
      </c>
      <c r="D1619">
        <v>1</v>
      </c>
      <c r="E1619">
        <v>0</v>
      </c>
      <c r="F1619">
        <v>0</v>
      </c>
      <c r="G1619">
        <v>0</v>
      </c>
      <c r="H1619">
        <v>0</v>
      </c>
      <c r="I1619" t="s">
        <v>151</v>
      </c>
      <c r="J1619">
        <v>558109</v>
      </c>
      <c r="K1619" t="s">
        <v>1132</v>
      </c>
      <c r="L1619">
        <v>558109</v>
      </c>
      <c r="M1619" t="s">
        <v>1132</v>
      </c>
      <c r="N1619">
        <v>558109</v>
      </c>
      <c r="O1619" t="s">
        <v>1132</v>
      </c>
      <c r="P1619">
        <v>558109</v>
      </c>
      <c r="Q1619" t="s">
        <v>1132</v>
      </c>
      <c r="R1619" s="9">
        <v>71941.662785630979</v>
      </c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15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>
        <f t="shared" si="58"/>
        <v>71941.662785630979</v>
      </c>
      <c r="BM1619" s="9">
        <f t="shared" si="59"/>
        <v>71900</v>
      </c>
    </row>
    <row r="1620" spans="1:65" x14ac:dyDescent="0.3">
      <c r="A1620" t="s">
        <v>1990</v>
      </c>
      <c r="B1620" s="9">
        <v>266</v>
      </c>
      <c r="C1620">
        <v>534455</v>
      </c>
      <c r="D1620">
        <v>1</v>
      </c>
      <c r="E1620">
        <v>0</v>
      </c>
      <c r="F1620">
        <v>0</v>
      </c>
      <c r="G1620">
        <v>0</v>
      </c>
      <c r="H1620">
        <v>0</v>
      </c>
      <c r="I1620" t="s">
        <v>86</v>
      </c>
      <c r="J1620">
        <v>532029</v>
      </c>
      <c r="K1620" t="s">
        <v>771</v>
      </c>
      <c r="L1620">
        <v>532029</v>
      </c>
      <c r="M1620" t="s">
        <v>771</v>
      </c>
      <c r="N1620">
        <v>531189</v>
      </c>
      <c r="O1620" t="s">
        <v>338</v>
      </c>
      <c r="P1620">
        <v>531189</v>
      </c>
      <c r="Q1620" t="s">
        <v>338</v>
      </c>
      <c r="R1620" s="9">
        <v>71941.662785630979</v>
      </c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15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>
        <f t="shared" si="58"/>
        <v>71941.662785630979</v>
      </c>
      <c r="BM1620" s="9">
        <f t="shared" si="59"/>
        <v>71900</v>
      </c>
    </row>
    <row r="1621" spans="1:65" x14ac:dyDescent="0.3">
      <c r="A1621" t="s">
        <v>1991</v>
      </c>
      <c r="B1621" s="9">
        <v>206</v>
      </c>
      <c r="C1621">
        <v>572730</v>
      </c>
      <c r="D1621">
        <v>1</v>
      </c>
      <c r="E1621">
        <v>0</v>
      </c>
      <c r="F1621">
        <v>0</v>
      </c>
      <c r="G1621">
        <v>0</v>
      </c>
      <c r="H1621">
        <v>0</v>
      </c>
      <c r="I1621" t="s">
        <v>96</v>
      </c>
      <c r="J1621">
        <v>578347</v>
      </c>
      <c r="K1621" t="s">
        <v>296</v>
      </c>
      <c r="L1621">
        <v>578347</v>
      </c>
      <c r="M1621" t="s">
        <v>296</v>
      </c>
      <c r="N1621">
        <v>578347</v>
      </c>
      <c r="O1621" t="s">
        <v>296</v>
      </c>
      <c r="P1621">
        <v>578347</v>
      </c>
      <c r="Q1621" t="s">
        <v>296</v>
      </c>
      <c r="R1621" s="9">
        <v>71941.662785630979</v>
      </c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15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>
        <f t="shared" si="58"/>
        <v>71941.662785630979</v>
      </c>
      <c r="BM1621" s="9">
        <f t="shared" si="59"/>
        <v>71900</v>
      </c>
    </row>
    <row r="1622" spans="1:65" x14ac:dyDescent="0.3">
      <c r="A1622" t="s">
        <v>1992</v>
      </c>
      <c r="B1622" s="9">
        <v>164</v>
      </c>
      <c r="C1622">
        <v>529788</v>
      </c>
      <c r="D1622">
        <v>1</v>
      </c>
      <c r="E1622">
        <v>0</v>
      </c>
      <c r="F1622">
        <v>0</v>
      </c>
      <c r="G1622">
        <v>0</v>
      </c>
      <c r="H1622">
        <v>0</v>
      </c>
      <c r="I1622" t="s">
        <v>86</v>
      </c>
      <c r="J1622">
        <v>530883</v>
      </c>
      <c r="K1622" t="s">
        <v>319</v>
      </c>
      <c r="L1622">
        <v>530883</v>
      </c>
      <c r="M1622" t="s">
        <v>319</v>
      </c>
      <c r="N1622">
        <v>530883</v>
      </c>
      <c r="O1622" t="s">
        <v>319</v>
      </c>
      <c r="P1622">
        <v>530883</v>
      </c>
      <c r="Q1622" t="s">
        <v>319</v>
      </c>
      <c r="R1622" s="9">
        <v>71941.662785630979</v>
      </c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15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>
        <f t="shared" si="58"/>
        <v>71941.662785630979</v>
      </c>
      <c r="BM1622" s="9">
        <f t="shared" si="59"/>
        <v>71900</v>
      </c>
    </row>
    <row r="1623" spans="1:65" x14ac:dyDescent="0.3">
      <c r="A1623" t="s">
        <v>1993</v>
      </c>
      <c r="B1623" s="9">
        <v>39</v>
      </c>
      <c r="C1623">
        <v>536903</v>
      </c>
      <c r="D1623">
        <v>1</v>
      </c>
      <c r="E1623">
        <v>0</v>
      </c>
      <c r="F1623">
        <v>0</v>
      </c>
      <c r="G1623">
        <v>0</v>
      </c>
      <c r="H1623">
        <v>0</v>
      </c>
      <c r="I1623" t="s">
        <v>83</v>
      </c>
      <c r="J1623">
        <v>550817</v>
      </c>
      <c r="K1623" t="s">
        <v>274</v>
      </c>
      <c r="L1623">
        <v>550850</v>
      </c>
      <c r="M1623" t="s">
        <v>275</v>
      </c>
      <c r="N1623">
        <v>550850</v>
      </c>
      <c r="O1623" t="s">
        <v>275</v>
      </c>
      <c r="P1623">
        <v>550850</v>
      </c>
      <c r="Q1623" t="s">
        <v>275</v>
      </c>
      <c r="R1623" s="9">
        <v>71941.662785630979</v>
      </c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15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>
        <f t="shared" si="58"/>
        <v>71941.662785630979</v>
      </c>
      <c r="BM1623" s="9">
        <f t="shared" si="59"/>
        <v>71900</v>
      </c>
    </row>
    <row r="1624" spans="1:65" x14ac:dyDescent="0.3">
      <c r="A1624" s="4" t="s">
        <v>330</v>
      </c>
      <c r="B1624" s="9">
        <v>8641</v>
      </c>
      <c r="C1624">
        <v>580350</v>
      </c>
      <c r="D1624">
        <v>1</v>
      </c>
      <c r="E1624">
        <v>1</v>
      </c>
      <c r="F1624">
        <v>1</v>
      </c>
      <c r="G1624">
        <v>1</v>
      </c>
      <c r="H1624">
        <v>0</v>
      </c>
      <c r="I1624" t="s">
        <v>96</v>
      </c>
      <c r="J1624">
        <v>580350</v>
      </c>
      <c r="K1624" t="s">
        <v>330</v>
      </c>
      <c r="L1624">
        <v>580350</v>
      </c>
      <c r="M1624" t="s">
        <v>330</v>
      </c>
      <c r="N1624">
        <v>580350</v>
      </c>
      <c r="O1624" t="s">
        <v>330</v>
      </c>
      <c r="P1624">
        <v>581186</v>
      </c>
      <c r="Q1624" t="s">
        <v>331</v>
      </c>
      <c r="R1624" s="9">
        <v>1909096.8958962229</v>
      </c>
      <c r="S1624" s="9">
        <f>SUMIFS($B:$B,$J:$J,$C1624)</f>
        <v>13927</v>
      </c>
      <c r="T1624" s="9">
        <v>752597.99826679542</v>
      </c>
      <c r="U1624" s="9">
        <v>0</v>
      </c>
      <c r="V1624" s="9">
        <f>U1624*768</f>
        <v>0</v>
      </c>
      <c r="W1624" s="9">
        <v>33</v>
      </c>
      <c r="X1624" s="9">
        <f>W1624*3072</f>
        <v>101376</v>
      </c>
      <c r="Y1624" s="9">
        <v>72</v>
      </c>
      <c r="Z1624" s="9">
        <f>Y1624*1024</f>
        <v>73728</v>
      </c>
      <c r="AA1624" s="9">
        <v>32</v>
      </c>
      <c r="AB1624" s="9">
        <f>AA1624*256</f>
        <v>8192</v>
      </c>
      <c r="AC1624" s="9">
        <f>SUMIFS($B:$B,$L:$L,$C1624)</f>
        <v>13347</v>
      </c>
      <c r="AD1624" s="9">
        <v>1649046.242035788</v>
      </c>
      <c r="AE1624" s="9"/>
      <c r="AF1624" s="9"/>
      <c r="AG1624" s="9">
        <f>SUMIFS($B:$B,$N:$N,$C1624)</f>
        <v>13927</v>
      </c>
      <c r="AH1624" s="9">
        <v>1561040.5967323619</v>
      </c>
      <c r="AI1624" s="9"/>
      <c r="AJ1624" s="9"/>
      <c r="AK1624" s="9"/>
      <c r="AL1624" s="9"/>
      <c r="AM1624" s="9"/>
      <c r="AN1624" s="9"/>
      <c r="AO1624" s="9"/>
      <c r="AP1624" s="9"/>
      <c r="AQ1624" s="15"/>
      <c r="AR1624" s="9">
        <v>11</v>
      </c>
      <c r="AS1624" s="9">
        <f>AR1624*30500</f>
        <v>335500</v>
      </c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>
        <f t="shared" si="58"/>
        <v>6390577.7329311678</v>
      </c>
      <c r="BM1624" s="9">
        <f t="shared" si="59"/>
        <v>6390600</v>
      </c>
    </row>
    <row r="1625" spans="1:65" x14ac:dyDescent="0.3">
      <c r="A1625" t="s">
        <v>1994</v>
      </c>
      <c r="B1625" s="9">
        <v>633</v>
      </c>
      <c r="C1625">
        <v>557803</v>
      </c>
      <c r="D1625">
        <v>1</v>
      </c>
      <c r="E1625">
        <v>0</v>
      </c>
      <c r="F1625">
        <v>0</v>
      </c>
      <c r="G1625">
        <v>0</v>
      </c>
      <c r="H1625">
        <v>0</v>
      </c>
      <c r="I1625" t="s">
        <v>151</v>
      </c>
      <c r="J1625">
        <v>557587</v>
      </c>
      <c r="K1625" t="s">
        <v>456</v>
      </c>
      <c r="L1625">
        <v>557587</v>
      </c>
      <c r="M1625" t="s">
        <v>456</v>
      </c>
      <c r="N1625">
        <v>557587</v>
      </c>
      <c r="O1625" t="s">
        <v>456</v>
      </c>
      <c r="P1625">
        <v>557587</v>
      </c>
      <c r="Q1625" t="s">
        <v>456</v>
      </c>
      <c r="R1625" s="9">
        <v>150464.9498465189</v>
      </c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15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>
        <f t="shared" si="58"/>
        <v>150464.9498465189</v>
      </c>
      <c r="BM1625" s="9">
        <f t="shared" si="59"/>
        <v>150500</v>
      </c>
    </row>
    <row r="1626" spans="1:65" x14ac:dyDescent="0.3">
      <c r="A1626" t="s">
        <v>1995</v>
      </c>
      <c r="B1626" s="9">
        <v>1383</v>
      </c>
      <c r="C1626">
        <v>529796</v>
      </c>
      <c r="D1626">
        <v>1</v>
      </c>
      <c r="E1626">
        <v>0</v>
      </c>
      <c r="F1626">
        <v>0</v>
      </c>
      <c r="G1626">
        <v>0</v>
      </c>
      <c r="H1626">
        <v>0</v>
      </c>
      <c r="I1626" t="s">
        <v>86</v>
      </c>
      <c r="J1626">
        <v>534382</v>
      </c>
      <c r="K1626" t="s">
        <v>1996</v>
      </c>
      <c r="L1626">
        <v>534382</v>
      </c>
      <c r="M1626" t="s">
        <v>1996</v>
      </c>
      <c r="N1626">
        <v>534382</v>
      </c>
      <c r="O1626" t="s">
        <v>1996</v>
      </c>
      <c r="P1626">
        <v>529303</v>
      </c>
      <c r="Q1626" t="s">
        <v>301</v>
      </c>
      <c r="R1626" s="9">
        <v>324373.27992604731</v>
      </c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15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>
        <f t="shared" si="58"/>
        <v>324373.27992604731</v>
      </c>
      <c r="BM1626" s="9">
        <f t="shared" si="59"/>
        <v>324400</v>
      </c>
    </row>
    <row r="1627" spans="1:65" x14ac:dyDescent="0.3">
      <c r="A1627" t="s">
        <v>1997</v>
      </c>
      <c r="B1627" s="9">
        <v>426</v>
      </c>
      <c r="C1627">
        <v>535923</v>
      </c>
      <c r="D1627">
        <v>1</v>
      </c>
      <c r="E1627">
        <v>0</v>
      </c>
      <c r="F1627">
        <v>0</v>
      </c>
      <c r="G1627">
        <v>0</v>
      </c>
      <c r="H1627">
        <v>0</v>
      </c>
      <c r="I1627" t="s">
        <v>86</v>
      </c>
      <c r="J1627">
        <v>536326</v>
      </c>
      <c r="K1627" t="s">
        <v>372</v>
      </c>
      <c r="L1627">
        <v>536326</v>
      </c>
      <c r="M1627" t="s">
        <v>372</v>
      </c>
      <c r="N1627">
        <v>536326</v>
      </c>
      <c r="O1627" t="s">
        <v>372</v>
      </c>
      <c r="P1627">
        <v>536326</v>
      </c>
      <c r="Q1627" t="s">
        <v>372</v>
      </c>
      <c r="R1627" s="9">
        <v>101775.673198697</v>
      </c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15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>
        <f t="shared" si="58"/>
        <v>101775.673198697</v>
      </c>
      <c r="BM1627" s="9">
        <f t="shared" si="59"/>
        <v>101800</v>
      </c>
    </row>
    <row r="1628" spans="1:65" x14ac:dyDescent="0.3">
      <c r="A1628" t="s">
        <v>1998</v>
      </c>
      <c r="B1628" s="9">
        <v>113</v>
      </c>
      <c r="C1628">
        <v>553727</v>
      </c>
      <c r="D1628">
        <v>1</v>
      </c>
      <c r="E1628">
        <v>0</v>
      </c>
      <c r="F1628">
        <v>0</v>
      </c>
      <c r="G1628">
        <v>0</v>
      </c>
      <c r="H1628">
        <v>0</v>
      </c>
      <c r="I1628" t="s">
        <v>151</v>
      </c>
      <c r="J1628">
        <v>553816</v>
      </c>
      <c r="K1628" t="s">
        <v>1866</v>
      </c>
      <c r="L1628">
        <v>554294</v>
      </c>
      <c r="M1628" t="s">
        <v>1017</v>
      </c>
      <c r="N1628">
        <v>553425</v>
      </c>
      <c r="O1628" t="s">
        <v>152</v>
      </c>
      <c r="P1628">
        <v>553425</v>
      </c>
      <c r="Q1628" t="s">
        <v>152</v>
      </c>
      <c r="R1628" s="9">
        <v>71941.662785630979</v>
      </c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15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>
        <f t="shared" si="58"/>
        <v>71941.662785630979</v>
      </c>
      <c r="BM1628" s="9">
        <f t="shared" si="59"/>
        <v>71900</v>
      </c>
    </row>
    <row r="1629" spans="1:65" x14ac:dyDescent="0.3">
      <c r="A1629" t="s">
        <v>1999</v>
      </c>
      <c r="B1629" s="9">
        <v>715</v>
      </c>
      <c r="C1629">
        <v>534447</v>
      </c>
      <c r="D1629">
        <v>1</v>
      </c>
      <c r="E1629">
        <v>0</v>
      </c>
      <c r="F1629">
        <v>0</v>
      </c>
      <c r="G1629">
        <v>0</v>
      </c>
      <c r="H1629">
        <v>0</v>
      </c>
      <c r="I1629" t="s">
        <v>86</v>
      </c>
      <c r="J1629">
        <v>532011</v>
      </c>
      <c r="K1629" t="s">
        <v>219</v>
      </c>
      <c r="L1629">
        <v>532011</v>
      </c>
      <c r="M1629" t="s">
        <v>219</v>
      </c>
      <c r="N1629">
        <v>531057</v>
      </c>
      <c r="O1629" t="s">
        <v>220</v>
      </c>
      <c r="P1629">
        <v>531057</v>
      </c>
      <c r="Q1629" t="s">
        <v>220</v>
      </c>
      <c r="R1629" s="9">
        <v>169656.41008247499</v>
      </c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15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>
        <f t="shared" si="58"/>
        <v>169656.41008247499</v>
      </c>
      <c r="BM1629" s="9">
        <f t="shared" si="59"/>
        <v>169700</v>
      </c>
    </row>
    <row r="1630" spans="1:65" x14ac:dyDescent="0.3">
      <c r="A1630" t="s">
        <v>2000</v>
      </c>
      <c r="B1630" s="9">
        <v>727</v>
      </c>
      <c r="C1630">
        <v>564923</v>
      </c>
      <c r="D1630">
        <v>1</v>
      </c>
      <c r="E1630">
        <v>0</v>
      </c>
      <c r="F1630">
        <v>0</v>
      </c>
      <c r="G1630">
        <v>0</v>
      </c>
      <c r="H1630">
        <v>0</v>
      </c>
      <c r="I1630" t="s">
        <v>131</v>
      </c>
      <c r="J1630">
        <v>565555</v>
      </c>
      <c r="K1630" t="s">
        <v>253</v>
      </c>
      <c r="L1630">
        <v>565555</v>
      </c>
      <c r="M1630" t="s">
        <v>253</v>
      </c>
      <c r="N1630">
        <v>565555</v>
      </c>
      <c r="O1630" t="s">
        <v>253</v>
      </c>
      <c r="P1630">
        <v>565555</v>
      </c>
      <c r="Q1630" t="s">
        <v>253</v>
      </c>
      <c r="R1630" s="9">
        <v>172460.72997054929</v>
      </c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15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>
        <f t="shared" si="58"/>
        <v>172460.72997054929</v>
      </c>
      <c r="BM1630" s="9">
        <f t="shared" si="59"/>
        <v>172500</v>
      </c>
    </row>
    <row r="1631" spans="1:65" x14ac:dyDescent="0.3">
      <c r="A1631" t="s">
        <v>2001</v>
      </c>
      <c r="B1631" s="9">
        <v>131</v>
      </c>
      <c r="C1631">
        <v>578011</v>
      </c>
      <c r="D1631">
        <v>1</v>
      </c>
      <c r="E1631">
        <v>0</v>
      </c>
      <c r="F1631">
        <v>0</v>
      </c>
      <c r="G1631">
        <v>0</v>
      </c>
      <c r="H1631">
        <v>0</v>
      </c>
      <c r="I1631" t="s">
        <v>77</v>
      </c>
      <c r="J1631">
        <v>554995</v>
      </c>
      <c r="K1631" t="s">
        <v>233</v>
      </c>
      <c r="L1631">
        <v>555657</v>
      </c>
      <c r="M1631" t="s">
        <v>234</v>
      </c>
      <c r="N1631">
        <v>555657</v>
      </c>
      <c r="O1631" t="s">
        <v>234</v>
      </c>
      <c r="P1631">
        <v>554961</v>
      </c>
      <c r="Q1631" t="s">
        <v>117</v>
      </c>
      <c r="R1631" s="9">
        <v>71941.662785630979</v>
      </c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15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>
        <f t="shared" si="58"/>
        <v>71941.662785630979</v>
      </c>
      <c r="BM1631" s="9">
        <f t="shared" si="59"/>
        <v>71900</v>
      </c>
    </row>
    <row r="1632" spans="1:65" x14ac:dyDescent="0.3">
      <c r="A1632" s="4" t="s">
        <v>2001</v>
      </c>
      <c r="B1632" s="9">
        <v>12609</v>
      </c>
      <c r="C1632">
        <v>560383</v>
      </c>
      <c r="D1632">
        <v>1</v>
      </c>
      <c r="E1632">
        <v>1</v>
      </c>
      <c r="F1632">
        <v>1</v>
      </c>
      <c r="G1632">
        <v>1</v>
      </c>
      <c r="H1632">
        <v>0</v>
      </c>
      <c r="I1632" t="s">
        <v>77</v>
      </c>
      <c r="J1632">
        <v>560383</v>
      </c>
      <c r="K1632" t="s">
        <v>2001</v>
      </c>
      <c r="L1632">
        <v>560383</v>
      </c>
      <c r="M1632" t="s">
        <v>2001</v>
      </c>
      <c r="N1632">
        <v>560383</v>
      </c>
      <c r="O1632" t="s">
        <v>2001</v>
      </c>
      <c r="P1632">
        <v>560286</v>
      </c>
      <c r="Q1632" t="s">
        <v>770</v>
      </c>
      <c r="R1632" s="9">
        <v>2730838.123350889</v>
      </c>
      <c r="S1632" s="9">
        <f>SUMIFS($B:$B,$J:$J,$C1632)</f>
        <v>14426</v>
      </c>
      <c r="T1632" s="9">
        <v>779405.77168516733</v>
      </c>
      <c r="U1632" s="9">
        <v>1</v>
      </c>
      <c r="V1632" s="9">
        <f>U1632*768</f>
        <v>768</v>
      </c>
      <c r="W1632" s="9">
        <v>41</v>
      </c>
      <c r="X1632" s="9">
        <f>W1632*3072</f>
        <v>125952</v>
      </c>
      <c r="Y1632" s="9">
        <v>39</v>
      </c>
      <c r="Z1632" s="9">
        <f>Y1632*1024</f>
        <v>39936</v>
      </c>
      <c r="AA1632" s="9">
        <v>25</v>
      </c>
      <c r="AB1632" s="9">
        <f>AA1632*256</f>
        <v>6400</v>
      </c>
      <c r="AC1632" s="9">
        <f>SUMIFS($B:$B,$L:$L,$C1632)</f>
        <v>16953</v>
      </c>
      <c r="AD1632" s="9">
        <v>2086892.5168027994</v>
      </c>
      <c r="AE1632" s="9"/>
      <c r="AF1632" s="9"/>
      <c r="AG1632" s="9">
        <f>SUMIFS($B:$B,$N:$N,$C1632)</f>
        <v>16953</v>
      </c>
      <c r="AH1632" s="9">
        <v>1896230.3957422031</v>
      </c>
      <c r="AI1632" s="9"/>
      <c r="AJ1632" s="9"/>
      <c r="AK1632" s="9"/>
      <c r="AL1632" s="9"/>
      <c r="AM1632" s="9"/>
      <c r="AN1632" s="9"/>
      <c r="AO1632" s="9"/>
      <c r="AP1632" s="9"/>
      <c r="AQ1632" s="15"/>
      <c r="AR1632" s="9">
        <v>21</v>
      </c>
      <c r="AS1632" s="9">
        <f>AR1632*30500</f>
        <v>640500</v>
      </c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>
        <f t="shared" si="58"/>
        <v>8306922.8075810587</v>
      </c>
      <c r="BM1632" s="9">
        <f t="shared" si="59"/>
        <v>8306900</v>
      </c>
    </row>
    <row r="1633" spans="1:65" x14ac:dyDescent="0.3">
      <c r="A1633" t="s">
        <v>2001</v>
      </c>
      <c r="B1633" s="9">
        <v>769</v>
      </c>
      <c r="C1633">
        <v>553735</v>
      </c>
      <c r="D1633">
        <v>1</v>
      </c>
      <c r="E1633">
        <v>0</v>
      </c>
      <c r="F1633">
        <v>0</v>
      </c>
      <c r="G1633">
        <v>0</v>
      </c>
      <c r="H1633">
        <v>0</v>
      </c>
      <c r="I1633" t="s">
        <v>151</v>
      </c>
      <c r="J1633">
        <v>553794</v>
      </c>
      <c r="K1633" t="s">
        <v>1195</v>
      </c>
      <c r="L1633">
        <v>553794</v>
      </c>
      <c r="M1633" t="s">
        <v>1195</v>
      </c>
      <c r="N1633">
        <v>553425</v>
      </c>
      <c r="O1633" t="s">
        <v>152</v>
      </c>
      <c r="P1633">
        <v>553425</v>
      </c>
      <c r="Q1633" t="s">
        <v>152</v>
      </c>
      <c r="R1633" s="9">
        <v>182267.71782894069</v>
      </c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15"/>
      <c r="AR1633" s="9">
        <v>1</v>
      </c>
      <c r="AS1633" s="9">
        <f>AR1633*30500</f>
        <v>30500</v>
      </c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>
        <f t="shared" si="58"/>
        <v>212767.71782894069</v>
      </c>
      <c r="BM1633" s="9">
        <f t="shared" si="59"/>
        <v>212800</v>
      </c>
    </row>
    <row r="1634" spans="1:65" x14ac:dyDescent="0.3">
      <c r="A1634" s="2" t="s">
        <v>2002</v>
      </c>
      <c r="B1634" s="9">
        <v>1990</v>
      </c>
      <c r="C1634">
        <v>560901</v>
      </c>
      <c r="D1634">
        <v>1</v>
      </c>
      <c r="E1634">
        <v>1</v>
      </c>
      <c r="F1634">
        <v>0</v>
      </c>
      <c r="G1634">
        <v>0</v>
      </c>
      <c r="H1634">
        <v>0</v>
      </c>
      <c r="I1634" t="s">
        <v>151</v>
      </c>
      <c r="J1634">
        <v>560901</v>
      </c>
      <c r="K1634" t="s">
        <v>2002</v>
      </c>
      <c r="L1634">
        <v>561134</v>
      </c>
      <c r="M1634" t="s">
        <v>714</v>
      </c>
      <c r="N1634">
        <v>561134</v>
      </c>
      <c r="O1634" t="s">
        <v>714</v>
      </c>
      <c r="P1634">
        <v>560715</v>
      </c>
      <c r="Q1634" t="s">
        <v>553</v>
      </c>
      <c r="R1634" s="9">
        <v>462946.68250727648</v>
      </c>
      <c r="S1634" s="9">
        <f>SUMIFS($B:$B,$J:$J,$C1634)</f>
        <v>1990</v>
      </c>
      <c r="T1634" s="9">
        <v>108304.1324147836</v>
      </c>
      <c r="U1634" s="9">
        <v>0</v>
      </c>
      <c r="V1634" s="9">
        <f>U1634*768</f>
        <v>0</v>
      </c>
      <c r="W1634" s="9">
        <v>8</v>
      </c>
      <c r="X1634" s="9">
        <f>W1634*3072</f>
        <v>24576</v>
      </c>
      <c r="Y1634" s="9">
        <v>2</v>
      </c>
      <c r="Z1634" s="9">
        <f>Y1634*1024</f>
        <v>2048</v>
      </c>
      <c r="AA1634" s="9">
        <v>6</v>
      </c>
      <c r="AB1634" s="9">
        <f>AA1634*256</f>
        <v>1536</v>
      </c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15"/>
      <c r="AR1634" s="9">
        <v>1</v>
      </c>
      <c r="AS1634" s="9">
        <f>AR1634*30500</f>
        <v>30500</v>
      </c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>
        <f t="shared" si="58"/>
        <v>629910.81492206012</v>
      </c>
      <c r="BM1634" s="9">
        <f t="shared" si="59"/>
        <v>629900</v>
      </c>
    </row>
    <row r="1635" spans="1:65" x14ac:dyDescent="0.3">
      <c r="A1635" t="s">
        <v>2003</v>
      </c>
      <c r="B1635" s="9">
        <v>158</v>
      </c>
      <c r="C1635">
        <v>564931</v>
      </c>
      <c r="D1635">
        <v>1</v>
      </c>
      <c r="E1635">
        <v>0</v>
      </c>
      <c r="F1635">
        <v>0</v>
      </c>
      <c r="G1635">
        <v>0</v>
      </c>
      <c r="H1635">
        <v>0</v>
      </c>
      <c r="I1635" t="s">
        <v>131</v>
      </c>
      <c r="J1635">
        <v>565768</v>
      </c>
      <c r="K1635" t="s">
        <v>1204</v>
      </c>
      <c r="L1635">
        <v>565229</v>
      </c>
      <c r="M1635" t="s">
        <v>1041</v>
      </c>
      <c r="N1635">
        <v>565229</v>
      </c>
      <c r="O1635" t="s">
        <v>1041</v>
      </c>
      <c r="P1635">
        <v>565229</v>
      </c>
      <c r="Q1635" t="s">
        <v>1041</v>
      </c>
      <c r="R1635" s="9">
        <v>71941.662785630979</v>
      </c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15"/>
      <c r="AR1635" s="9">
        <v>1</v>
      </c>
      <c r="AS1635" s="9">
        <f>AR1635*30500</f>
        <v>30500</v>
      </c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>
        <f t="shared" si="58"/>
        <v>102441.66278563098</v>
      </c>
      <c r="BM1635" s="9">
        <f t="shared" si="59"/>
        <v>102400</v>
      </c>
    </row>
    <row r="1636" spans="1:65" x14ac:dyDescent="0.3">
      <c r="A1636" t="s">
        <v>2004</v>
      </c>
      <c r="B1636" s="9">
        <v>396</v>
      </c>
      <c r="C1636">
        <v>553743</v>
      </c>
      <c r="D1636">
        <v>1</v>
      </c>
      <c r="E1636">
        <v>0</v>
      </c>
      <c r="F1636">
        <v>0</v>
      </c>
      <c r="G1636">
        <v>0</v>
      </c>
      <c r="H1636">
        <v>0</v>
      </c>
      <c r="I1636" t="s">
        <v>151</v>
      </c>
      <c r="J1636">
        <v>553786</v>
      </c>
      <c r="K1636" t="s">
        <v>706</v>
      </c>
      <c r="L1636">
        <v>553786</v>
      </c>
      <c r="M1636" t="s">
        <v>706</v>
      </c>
      <c r="N1636">
        <v>553786</v>
      </c>
      <c r="O1636" t="s">
        <v>706</v>
      </c>
      <c r="P1636">
        <v>553425</v>
      </c>
      <c r="Q1636" t="s">
        <v>152</v>
      </c>
      <c r="R1636" s="9">
        <v>94687.20468152166</v>
      </c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15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>
        <f t="shared" si="58"/>
        <v>94687.20468152166</v>
      </c>
      <c r="BM1636" s="9">
        <f t="shared" si="59"/>
        <v>94700</v>
      </c>
    </row>
    <row r="1637" spans="1:65" x14ac:dyDescent="0.3">
      <c r="A1637" t="s">
        <v>2005</v>
      </c>
      <c r="B1637" s="9">
        <v>812</v>
      </c>
      <c r="C1637">
        <v>560910</v>
      </c>
      <c r="D1637">
        <v>1</v>
      </c>
      <c r="E1637">
        <v>0</v>
      </c>
      <c r="F1637">
        <v>0</v>
      </c>
      <c r="G1637">
        <v>0</v>
      </c>
      <c r="H1637">
        <v>0</v>
      </c>
      <c r="I1637" t="s">
        <v>151</v>
      </c>
      <c r="J1637">
        <v>561134</v>
      </c>
      <c r="K1637" t="s">
        <v>714</v>
      </c>
      <c r="L1637">
        <v>561134</v>
      </c>
      <c r="M1637" t="s">
        <v>714</v>
      </c>
      <c r="N1637">
        <v>561134</v>
      </c>
      <c r="O1637" t="s">
        <v>714</v>
      </c>
      <c r="P1637">
        <v>560715</v>
      </c>
      <c r="Q1637" t="s">
        <v>553</v>
      </c>
      <c r="R1637" s="9">
        <v>192295.40004030219</v>
      </c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15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>
        <f t="shared" si="58"/>
        <v>192295.40004030219</v>
      </c>
      <c r="BM1637" s="9">
        <f t="shared" si="59"/>
        <v>192300</v>
      </c>
    </row>
    <row r="1638" spans="1:65" x14ac:dyDescent="0.3">
      <c r="A1638" t="s">
        <v>2006</v>
      </c>
      <c r="B1638" s="9">
        <v>214</v>
      </c>
      <c r="C1638">
        <v>549355</v>
      </c>
      <c r="D1638">
        <v>1</v>
      </c>
      <c r="E1638">
        <v>0</v>
      </c>
      <c r="F1638">
        <v>0</v>
      </c>
      <c r="G1638">
        <v>0</v>
      </c>
      <c r="H1638">
        <v>0</v>
      </c>
      <c r="I1638" t="s">
        <v>90</v>
      </c>
      <c r="J1638">
        <v>573060</v>
      </c>
      <c r="K1638" t="s">
        <v>157</v>
      </c>
      <c r="L1638">
        <v>573060</v>
      </c>
      <c r="M1638" t="s">
        <v>157</v>
      </c>
      <c r="N1638">
        <v>573060</v>
      </c>
      <c r="O1638" t="s">
        <v>157</v>
      </c>
      <c r="P1638">
        <v>572659</v>
      </c>
      <c r="Q1638" t="s">
        <v>158</v>
      </c>
      <c r="R1638" s="9">
        <v>71941.662785630979</v>
      </c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15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>
        <f t="shared" si="58"/>
        <v>71941.662785630979</v>
      </c>
      <c r="BM1638" s="9">
        <f t="shared" si="59"/>
        <v>71900</v>
      </c>
    </row>
    <row r="1639" spans="1:65" x14ac:dyDescent="0.3">
      <c r="A1639" s="2" t="s">
        <v>394</v>
      </c>
      <c r="B1639" s="9">
        <v>719</v>
      </c>
      <c r="C1639">
        <v>502839</v>
      </c>
      <c r="D1639">
        <v>1</v>
      </c>
      <c r="E1639">
        <v>1</v>
      </c>
      <c r="F1639">
        <v>0</v>
      </c>
      <c r="G1639">
        <v>0</v>
      </c>
      <c r="H1639">
        <v>0</v>
      </c>
      <c r="I1639" t="s">
        <v>111</v>
      </c>
      <c r="J1639">
        <v>502839</v>
      </c>
      <c r="K1639" t="s">
        <v>394</v>
      </c>
      <c r="L1639">
        <v>503444</v>
      </c>
      <c r="M1639" t="s">
        <v>374</v>
      </c>
      <c r="N1639">
        <v>503444</v>
      </c>
      <c r="O1639" t="s">
        <v>374</v>
      </c>
      <c r="P1639">
        <v>503444</v>
      </c>
      <c r="Q1639" t="s">
        <v>374</v>
      </c>
      <c r="R1639" s="9">
        <v>170591.29952740029</v>
      </c>
      <c r="S1639" s="9">
        <f>SUMIFS($B:$B,$J:$J,$C1639)</f>
        <v>1672</v>
      </c>
      <c r="T1639" s="9">
        <v>91030.137786036052</v>
      </c>
      <c r="U1639" s="9">
        <v>0</v>
      </c>
      <c r="V1639" s="9">
        <f>U1639*768</f>
        <v>0</v>
      </c>
      <c r="W1639" s="9">
        <v>0</v>
      </c>
      <c r="X1639" s="9">
        <f>W1639*3072</f>
        <v>0</v>
      </c>
      <c r="Y1639" s="9">
        <v>8</v>
      </c>
      <c r="Z1639" s="9">
        <f>Y1639*1024</f>
        <v>8192</v>
      </c>
      <c r="AA1639" s="9">
        <v>5</v>
      </c>
      <c r="AB1639" s="9">
        <f>AA1639*256</f>
        <v>1280</v>
      </c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15"/>
      <c r="AR1639" s="9">
        <v>1</v>
      </c>
      <c r="AS1639" s="9">
        <f>AR1639*30500</f>
        <v>30500</v>
      </c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>
        <f t="shared" si="58"/>
        <v>301593.43731343636</v>
      </c>
      <c r="BM1639" s="9">
        <f t="shared" si="59"/>
        <v>301600</v>
      </c>
    </row>
    <row r="1640" spans="1:65" x14ac:dyDescent="0.3">
      <c r="A1640" s="2" t="s">
        <v>849</v>
      </c>
      <c r="B1640" s="9">
        <v>1243</v>
      </c>
      <c r="C1640">
        <v>575054</v>
      </c>
      <c r="D1640">
        <v>1</v>
      </c>
      <c r="E1640">
        <v>1</v>
      </c>
      <c r="F1640">
        <v>0</v>
      </c>
      <c r="G1640">
        <v>0</v>
      </c>
      <c r="H1640">
        <v>0</v>
      </c>
      <c r="I1640" t="s">
        <v>96</v>
      </c>
      <c r="J1640">
        <v>575054</v>
      </c>
      <c r="K1640" t="s">
        <v>849</v>
      </c>
      <c r="L1640">
        <v>575500</v>
      </c>
      <c r="M1640" t="s">
        <v>701</v>
      </c>
      <c r="N1640">
        <v>575500</v>
      </c>
      <c r="O1640" t="s">
        <v>701</v>
      </c>
      <c r="P1640">
        <v>575500</v>
      </c>
      <c r="Q1640" t="s">
        <v>701</v>
      </c>
      <c r="R1640" s="9">
        <v>292160.82176813262</v>
      </c>
      <c r="S1640" s="9">
        <f>SUMIFS($B:$B,$J:$J,$C1640)</f>
        <v>4490</v>
      </c>
      <c r="T1640" s="9">
        <v>243833.94757951211</v>
      </c>
      <c r="U1640" s="9">
        <v>1</v>
      </c>
      <c r="V1640" s="9">
        <f>U1640*768</f>
        <v>768</v>
      </c>
      <c r="W1640" s="9">
        <v>15</v>
      </c>
      <c r="X1640" s="9">
        <f>W1640*3072</f>
        <v>46080</v>
      </c>
      <c r="Y1640" s="9">
        <v>15</v>
      </c>
      <c r="Z1640" s="9">
        <f>Y1640*1024</f>
        <v>15360</v>
      </c>
      <c r="AA1640" s="9">
        <v>4</v>
      </c>
      <c r="AB1640" s="9">
        <f>AA1640*256</f>
        <v>1024</v>
      </c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15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>
        <f t="shared" si="58"/>
        <v>599226.76934764476</v>
      </c>
      <c r="BM1640" s="9">
        <f t="shared" si="59"/>
        <v>599200</v>
      </c>
    </row>
    <row r="1641" spans="1:65" x14ac:dyDescent="0.3">
      <c r="A1641" t="s">
        <v>2007</v>
      </c>
      <c r="B1641" s="9">
        <v>81</v>
      </c>
      <c r="C1641">
        <v>541141</v>
      </c>
      <c r="D1641">
        <v>1</v>
      </c>
      <c r="E1641">
        <v>0</v>
      </c>
      <c r="F1641">
        <v>0</v>
      </c>
      <c r="G1641">
        <v>0</v>
      </c>
      <c r="H1641">
        <v>0</v>
      </c>
      <c r="I1641" t="s">
        <v>151</v>
      </c>
      <c r="J1641">
        <v>560120</v>
      </c>
      <c r="K1641" t="s">
        <v>345</v>
      </c>
      <c r="L1641">
        <v>560120</v>
      </c>
      <c r="M1641" t="s">
        <v>345</v>
      </c>
      <c r="N1641">
        <v>560120</v>
      </c>
      <c r="O1641" t="s">
        <v>345</v>
      </c>
      <c r="P1641">
        <v>559717</v>
      </c>
      <c r="Q1641" t="s">
        <v>346</v>
      </c>
      <c r="R1641" s="9">
        <v>71941.662785630979</v>
      </c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15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>
        <f t="shared" si="58"/>
        <v>71941.662785630979</v>
      </c>
      <c r="BM1641" s="9">
        <f t="shared" si="59"/>
        <v>71900</v>
      </c>
    </row>
    <row r="1642" spans="1:65" x14ac:dyDescent="0.3">
      <c r="A1642" t="s">
        <v>2008</v>
      </c>
      <c r="B1642" s="9">
        <v>597</v>
      </c>
      <c r="C1642">
        <v>572969</v>
      </c>
      <c r="D1642">
        <v>1</v>
      </c>
      <c r="E1642">
        <v>0</v>
      </c>
      <c r="F1642">
        <v>0</v>
      </c>
      <c r="G1642">
        <v>0</v>
      </c>
      <c r="H1642">
        <v>0</v>
      </c>
      <c r="I1642" t="s">
        <v>90</v>
      </c>
      <c r="J1642">
        <v>573272</v>
      </c>
      <c r="K1642" t="s">
        <v>1677</v>
      </c>
      <c r="L1642">
        <v>572926</v>
      </c>
      <c r="M1642" t="s">
        <v>203</v>
      </c>
      <c r="N1642">
        <v>572926</v>
      </c>
      <c r="O1642" t="s">
        <v>203</v>
      </c>
      <c r="P1642">
        <v>572926</v>
      </c>
      <c r="Q1642" t="s">
        <v>203</v>
      </c>
      <c r="R1642" s="9">
        <v>142023.10223927029</v>
      </c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15"/>
      <c r="AR1642" s="9">
        <v>1</v>
      </c>
      <c r="AS1642" s="9">
        <f>AR1642*30500</f>
        <v>30500</v>
      </c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>
        <f t="shared" si="58"/>
        <v>172523.10223927029</v>
      </c>
      <c r="BM1642" s="9">
        <f t="shared" si="59"/>
        <v>172500</v>
      </c>
    </row>
    <row r="1643" spans="1:65" x14ac:dyDescent="0.3">
      <c r="A1643" s="5" t="s">
        <v>384</v>
      </c>
      <c r="B1643" s="9">
        <v>46771</v>
      </c>
      <c r="C1643">
        <v>562971</v>
      </c>
      <c r="D1643">
        <v>1</v>
      </c>
      <c r="E1643">
        <v>1</v>
      </c>
      <c r="F1643">
        <v>1</v>
      </c>
      <c r="G1643">
        <v>1</v>
      </c>
      <c r="H1643">
        <v>1</v>
      </c>
      <c r="I1643" t="s">
        <v>131</v>
      </c>
      <c r="J1643">
        <v>562971</v>
      </c>
      <c r="K1643" t="s">
        <v>384</v>
      </c>
      <c r="L1643">
        <v>562971</v>
      </c>
      <c r="M1643" t="s">
        <v>384</v>
      </c>
      <c r="N1643">
        <v>562971</v>
      </c>
      <c r="O1643" t="s">
        <v>384</v>
      </c>
      <c r="P1643">
        <v>562971</v>
      </c>
      <c r="Q1643" t="s">
        <v>384</v>
      </c>
      <c r="R1643" s="9">
        <v>1955443.9121347009</v>
      </c>
      <c r="S1643" s="9">
        <f>SUMIFS($B:$B,$J:$J,$C1643)</f>
        <v>57203</v>
      </c>
      <c r="T1643" s="9">
        <v>1218755.634367049</v>
      </c>
      <c r="U1643" s="9">
        <v>527</v>
      </c>
      <c r="V1643" s="9">
        <f>U1643*768</f>
        <v>404736</v>
      </c>
      <c r="W1643" s="9">
        <v>202</v>
      </c>
      <c r="X1643" s="9">
        <f>W1643*3072</f>
        <v>620544</v>
      </c>
      <c r="Y1643" s="9">
        <v>709</v>
      </c>
      <c r="Z1643" s="9">
        <f>Y1643*1024</f>
        <v>726016</v>
      </c>
      <c r="AA1643" s="9">
        <v>324</v>
      </c>
      <c r="AB1643" s="9">
        <f>AA1643*256</f>
        <v>82944</v>
      </c>
      <c r="AC1643" s="9">
        <f>SUMIFS($B:$B,$L:$L,$C1643)</f>
        <v>57203</v>
      </c>
      <c r="AD1643" s="9">
        <v>3421263.7818926689</v>
      </c>
      <c r="AE1643" s="9">
        <f>SUMIFS($B:$B,$P:$P,$C1643)</f>
        <v>80589</v>
      </c>
      <c r="AF1643" s="9">
        <v>4633233.7827849472</v>
      </c>
      <c r="AG1643" s="9">
        <f>SUMIFS($B:$B,$N:$N,$C1643)</f>
        <v>57203</v>
      </c>
      <c r="AH1643" s="9">
        <v>9268846.3010354806</v>
      </c>
      <c r="AI1643" s="9">
        <f>SUMIFS($B:$B,$P:$P,$C1643)</f>
        <v>80589</v>
      </c>
      <c r="AJ1643" s="9">
        <v>29100743.653915651</v>
      </c>
      <c r="AK1643" s="9"/>
      <c r="AL1643" s="9">
        <v>10050</v>
      </c>
      <c r="AM1643" s="9">
        <f>AL1643*141</f>
        <v>1417050</v>
      </c>
      <c r="AN1643" s="9"/>
      <c r="AO1643" s="9"/>
      <c r="AP1643" s="9"/>
      <c r="AQ1643" s="15"/>
      <c r="AR1643" s="9">
        <v>41</v>
      </c>
      <c r="AS1643" s="9">
        <f>AR1643*30500</f>
        <v>1250500</v>
      </c>
      <c r="AT1643" s="9">
        <v>336</v>
      </c>
      <c r="AU1643" s="9">
        <f>AT1643*2742</f>
        <v>921312</v>
      </c>
      <c r="AV1643" s="9">
        <v>7</v>
      </c>
      <c r="AW1643" s="9">
        <f>AV1643*914</f>
        <v>6398</v>
      </c>
      <c r="AX1643" s="9">
        <v>2418</v>
      </c>
      <c r="AY1643" s="9">
        <f>AX1643*141</f>
        <v>340938</v>
      </c>
      <c r="AZ1643" s="9">
        <v>3215</v>
      </c>
      <c r="BA1643" s="9">
        <f>AZ1643*343</f>
        <v>1102745</v>
      </c>
      <c r="BB1643" s="9">
        <v>1845</v>
      </c>
      <c r="BC1643" s="9">
        <f>BB1643*109</f>
        <v>201105</v>
      </c>
      <c r="BD1643" s="9">
        <v>239</v>
      </c>
      <c r="BE1643" s="9">
        <f>BD1643*82</f>
        <v>19598</v>
      </c>
      <c r="BF1643" s="9">
        <v>1823</v>
      </c>
      <c r="BG1643" s="9">
        <f>BF1643*328</f>
        <v>597944</v>
      </c>
      <c r="BH1643" s="9">
        <v>254</v>
      </c>
      <c r="BI1643" s="9">
        <f>BH1643*410</f>
        <v>104140</v>
      </c>
      <c r="BJ1643" s="9">
        <v>111</v>
      </c>
      <c r="BK1643" s="9">
        <f>BJ1643*219</f>
        <v>24309</v>
      </c>
      <c r="BL1643" s="9">
        <f t="shared" si="58"/>
        <v>57418566.066130497</v>
      </c>
      <c r="BM1643" s="9">
        <f t="shared" si="59"/>
        <v>57418600</v>
      </c>
    </row>
    <row r="1644" spans="1:65" x14ac:dyDescent="0.3">
      <c r="A1644" t="s">
        <v>2009</v>
      </c>
      <c r="B1644" s="9">
        <v>358</v>
      </c>
      <c r="C1644">
        <v>588504</v>
      </c>
      <c r="D1644">
        <v>1</v>
      </c>
      <c r="E1644">
        <v>0</v>
      </c>
      <c r="F1644">
        <v>0</v>
      </c>
      <c r="G1644">
        <v>0</v>
      </c>
      <c r="H1644">
        <v>0</v>
      </c>
      <c r="I1644" t="s">
        <v>135</v>
      </c>
      <c r="J1644">
        <v>588393</v>
      </c>
      <c r="K1644" t="s">
        <v>438</v>
      </c>
      <c r="L1644">
        <v>588393</v>
      </c>
      <c r="M1644" t="s">
        <v>438</v>
      </c>
      <c r="N1644">
        <v>588393</v>
      </c>
      <c r="O1644" t="s">
        <v>438</v>
      </c>
      <c r="P1644">
        <v>588393</v>
      </c>
      <c r="Q1644" t="s">
        <v>438</v>
      </c>
      <c r="R1644" s="9">
        <v>85695.510866707453</v>
      </c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15"/>
      <c r="AR1644" s="9">
        <v>1</v>
      </c>
      <c r="AS1644" s="9">
        <f>AR1644*30500</f>
        <v>30500</v>
      </c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>
        <f t="shared" si="58"/>
        <v>116195.51086670745</v>
      </c>
      <c r="BM1644" s="9">
        <f t="shared" si="59"/>
        <v>116200</v>
      </c>
    </row>
    <row r="1645" spans="1:65" x14ac:dyDescent="0.3">
      <c r="A1645" t="s">
        <v>2010</v>
      </c>
      <c r="B1645" s="9">
        <v>64</v>
      </c>
      <c r="C1645">
        <v>532606</v>
      </c>
      <c r="D1645">
        <v>1</v>
      </c>
      <c r="E1645">
        <v>0</v>
      </c>
      <c r="F1645">
        <v>0</v>
      </c>
      <c r="G1645">
        <v>0</v>
      </c>
      <c r="H1645">
        <v>0</v>
      </c>
      <c r="I1645" t="s">
        <v>86</v>
      </c>
      <c r="J1645">
        <v>534382</v>
      </c>
      <c r="K1645" t="s">
        <v>1996</v>
      </c>
      <c r="L1645">
        <v>534382</v>
      </c>
      <c r="M1645" t="s">
        <v>1996</v>
      </c>
      <c r="N1645">
        <v>534382</v>
      </c>
      <c r="O1645" t="s">
        <v>1996</v>
      </c>
      <c r="P1645">
        <v>529303</v>
      </c>
      <c r="Q1645" t="s">
        <v>301</v>
      </c>
      <c r="R1645" s="9">
        <v>71941.662785630979</v>
      </c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15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>
        <f t="shared" si="58"/>
        <v>71941.662785630979</v>
      </c>
      <c r="BM1645" s="9">
        <f t="shared" si="59"/>
        <v>71900</v>
      </c>
    </row>
    <row r="1646" spans="1:65" x14ac:dyDescent="0.3">
      <c r="A1646" t="s">
        <v>2011</v>
      </c>
      <c r="B1646" s="9">
        <v>861</v>
      </c>
      <c r="C1646">
        <v>578096</v>
      </c>
      <c r="D1646">
        <v>1</v>
      </c>
      <c r="E1646">
        <v>0</v>
      </c>
      <c r="F1646">
        <v>0</v>
      </c>
      <c r="G1646">
        <v>0</v>
      </c>
      <c r="H1646">
        <v>0</v>
      </c>
      <c r="I1646" t="s">
        <v>96</v>
      </c>
      <c r="J1646">
        <v>578193</v>
      </c>
      <c r="K1646" t="s">
        <v>272</v>
      </c>
      <c r="L1646">
        <v>578193</v>
      </c>
      <c r="M1646" t="s">
        <v>272</v>
      </c>
      <c r="N1646">
        <v>578193</v>
      </c>
      <c r="O1646" t="s">
        <v>272</v>
      </c>
      <c r="P1646">
        <v>578444</v>
      </c>
      <c r="Q1646" t="s">
        <v>273</v>
      </c>
      <c r="R1646" s="9">
        <v>203706.97527274649</v>
      </c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15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>
        <f t="shared" si="58"/>
        <v>203706.97527274649</v>
      </c>
      <c r="BM1646" s="9">
        <f t="shared" si="59"/>
        <v>203700</v>
      </c>
    </row>
    <row r="1647" spans="1:65" x14ac:dyDescent="0.3">
      <c r="A1647" t="s">
        <v>2012</v>
      </c>
      <c r="B1647" s="9">
        <v>556</v>
      </c>
      <c r="C1647">
        <v>534838</v>
      </c>
      <c r="D1647">
        <v>1</v>
      </c>
      <c r="E1647">
        <v>0</v>
      </c>
      <c r="F1647">
        <v>0</v>
      </c>
      <c r="G1647">
        <v>0</v>
      </c>
      <c r="H1647">
        <v>0</v>
      </c>
      <c r="I1647" t="s">
        <v>86</v>
      </c>
      <c r="J1647">
        <v>535052</v>
      </c>
      <c r="K1647" t="s">
        <v>2013</v>
      </c>
      <c r="L1647">
        <v>535052</v>
      </c>
      <c r="M1647" t="s">
        <v>2013</v>
      </c>
      <c r="N1647">
        <v>535052</v>
      </c>
      <c r="O1647" t="s">
        <v>2013</v>
      </c>
      <c r="P1647">
        <v>534676</v>
      </c>
      <c r="Q1647" t="s">
        <v>874</v>
      </c>
      <c r="R1647" s="9">
        <v>132396.07590675651</v>
      </c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15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>
        <f t="shared" si="58"/>
        <v>132396.07590675651</v>
      </c>
      <c r="BM1647" s="9">
        <f t="shared" si="59"/>
        <v>132400</v>
      </c>
    </row>
    <row r="1648" spans="1:65" x14ac:dyDescent="0.3">
      <c r="A1648" t="s">
        <v>2014</v>
      </c>
      <c r="B1648" s="9">
        <v>754</v>
      </c>
      <c r="C1648">
        <v>542831</v>
      </c>
      <c r="D1648">
        <v>1</v>
      </c>
      <c r="E1648">
        <v>0</v>
      </c>
      <c r="F1648">
        <v>0</v>
      </c>
      <c r="G1648">
        <v>0</v>
      </c>
      <c r="H1648">
        <v>0</v>
      </c>
      <c r="I1648" t="s">
        <v>135</v>
      </c>
      <c r="J1648">
        <v>544302</v>
      </c>
      <c r="K1648" t="s">
        <v>2015</v>
      </c>
      <c r="L1648">
        <v>545058</v>
      </c>
      <c r="M1648" t="s">
        <v>671</v>
      </c>
      <c r="N1648">
        <v>545058</v>
      </c>
      <c r="O1648" t="s">
        <v>671</v>
      </c>
      <c r="P1648">
        <v>545058</v>
      </c>
      <c r="Q1648" t="s">
        <v>671</v>
      </c>
      <c r="R1648" s="9">
        <v>178766.66054003441</v>
      </c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15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>
        <f t="shared" si="58"/>
        <v>178766.66054003441</v>
      </c>
      <c r="BM1648" s="9">
        <f t="shared" si="59"/>
        <v>178800</v>
      </c>
    </row>
    <row r="1649" spans="1:65" x14ac:dyDescent="0.3">
      <c r="A1649" t="s">
        <v>2016</v>
      </c>
      <c r="B1649" s="9">
        <v>487</v>
      </c>
      <c r="C1649">
        <v>537217</v>
      </c>
      <c r="D1649">
        <v>1</v>
      </c>
      <c r="E1649">
        <v>0</v>
      </c>
      <c r="F1649">
        <v>0</v>
      </c>
      <c r="G1649">
        <v>0</v>
      </c>
      <c r="H1649">
        <v>0</v>
      </c>
      <c r="I1649" t="s">
        <v>86</v>
      </c>
      <c r="J1649">
        <v>537683</v>
      </c>
      <c r="K1649" t="s">
        <v>324</v>
      </c>
      <c r="L1649">
        <v>537683</v>
      </c>
      <c r="M1649" t="s">
        <v>324</v>
      </c>
      <c r="N1649">
        <v>537683</v>
      </c>
      <c r="O1649" t="s">
        <v>324</v>
      </c>
      <c r="P1649">
        <v>537683</v>
      </c>
      <c r="Q1649" t="s">
        <v>324</v>
      </c>
      <c r="R1649" s="9">
        <v>116162.5217425017</v>
      </c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15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>
        <f t="shared" si="58"/>
        <v>116162.5217425017</v>
      </c>
      <c r="BM1649" s="9">
        <f t="shared" si="59"/>
        <v>116200</v>
      </c>
    </row>
    <row r="1650" spans="1:65" x14ac:dyDescent="0.3">
      <c r="A1650" s="5" t="s">
        <v>343</v>
      </c>
      <c r="B1650" s="9">
        <v>9092</v>
      </c>
      <c r="C1650">
        <v>568759</v>
      </c>
      <c r="D1650">
        <v>1</v>
      </c>
      <c r="E1650">
        <v>1</v>
      </c>
      <c r="F1650">
        <v>1</v>
      </c>
      <c r="G1650">
        <v>1</v>
      </c>
      <c r="H1650">
        <v>1</v>
      </c>
      <c r="I1650" t="s">
        <v>123</v>
      </c>
      <c r="J1650">
        <v>568759</v>
      </c>
      <c r="K1650" t="s">
        <v>343</v>
      </c>
      <c r="L1650">
        <v>568759</v>
      </c>
      <c r="M1650" t="s">
        <v>343</v>
      </c>
      <c r="N1650">
        <v>568759</v>
      </c>
      <c r="O1650" t="s">
        <v>343</v>
      </c>
      <c r="P1650">
        <v>568759</v>
      </c>
      <c r="Q1650" t="s">
        <v>343</v>
      </c>
      <c r="R1650" s="9">
        <v>424904.44907541369</v>
      </c>
      <c r="S1650" s="9">
        <f>SUMIFS($B:$B,$J:$J,$C1650)</f>
        <v>15816</v>
      </c>
      <c r="T1650" s="9">
        <v>360064.24356081401</v>
      </c>
      <c r="U1650" s="9">
        <v>1</v>
      </c>
      <c r="V1650" s="9">
        <f>U1650*768</f>
        <v>768</v>
      </c>
      <c r="W1650" s="9">
        <v>125</v>
      </c>
      <c r="X1650" s="9">
        <f>W1650*3072</f>
        <v>384000</v>
      </c>
      <c r="Y1650" s="9">
        <v>55</v>
      </c>
      <c r="Z1650" s="9">
        <f>Y1650*1024</f>
        <v>56320</v>
      </c>
      <c r="AA1650" s="9">
        <v>50</v>
      </c>
      <c r="AB1650" s="9">
        <f>AA1650*256</f>
        <v>12800</v>
      </c>
      <c r="AC1650" s="9">
        <f>SUMIFS($B:$B,$L:$L,$C1650)</f>
        <v>15207</v>
      </c>
      <c r="AD1650" s="9">
        <v>983040.80595230265</v>
      </c>
      <c r="AE1650" s="9">
        <f>SUMIFS($B:$B,$P:$P,$C1650)</f>
        <v>21775</v>
      </c>
      <c r="AF1650" s="9">
        <v>1340547.784463973</v>
      </c>
      <c r="AG1650" s="9">
        <f>SUMIFS($B:$B,$N:$N,$C1650)</f>
        <v>21775</v>
      </c>
      <c r="AH1650" s="9">
        <v>3822251.4437897252</v>
      </c>
      <c r="AI1650" s="9">
        <f>SUMIFS($B:$B,$P:$P,$C1650)</f>
        <v>21775</v>
      </c>
      <c r="AJ1650" s="9">
        <v>13446141.0493223</v>
      </c>
      <c r="AK1650" s="9"/>
      <c r="AL1650" s="9">
        <v>2594</v>
      </c>
      <c r="AM1650" s="9">
        <f>AL1650*141</f>
        <v>365754</v>
      </c>
      <c r="AN1650" s="9"/>
      <c r="AO1650" s="9"/>
      <c r="AP1650" s="9"/>
      <c r="AQ1650" s="15"/>
      <c r="AR1650" s="9">
        <v>18</v>
      </c>
      <c r="AS1650" s="9">
        <f>AR1650*30500</f>
        <v>549000</v>
      </c>
      <c r="AT1650" s="9">
        <v>146</v>
      </c>
      <c r="AU1650" s="9">
        <f>AT1650*2742</f>
        <v>400332</v>
      </c>
      <c r="AV1650" s="9">
        <v>1</v>
      </c>
      <c r="AW1650" s="9">
        <f>AV1650*914</f>
        <v>914</v>
      </c>
      <c r="AX1650" s="9">
        <v>874</v>
      </c>
      <c r="AY1650" s="9">
        <f>AX1650*141</f>
        <v>123234</v>
      </c>
      <c r="AZ1650" s="9">
        <v>842</v>
      </c>
      <c r="BA1650" s="9">
        <f>AZ1650*343</f>
        <v>288806</v>
      </c>
      <c r="BB1650" s="9">
        <v>305</v>
      </c>
      <c r="BC1650" s="9">
        <f>BB1650*109</f>
        <v>33245</v>
      </c>
      <c r="BD1650" s="9">
        <v>0</v>
      </c>
      <c r="BE1650" s="9">
        <f>BD1650*82</f>
        <v>0</v>
      </c>
      <c r="BF1650" s="9">
        <v>513</v>
      </c>
      <c r="BG1650" s="9">
        <f>BF1650*328</f>
        <v>168264</v>
      </c>
      <c r="BH1650" s="9">
        <v>0</v>
      </c>
      <c r="BI1650" s="9">
        <f>BH1650*410</f>
        <v>0</v>
      </c>
      <c r="BJ1650" s="9">
        <v>0</v>
      </c>
      <c r="BK1650" s="9">
        <f>BJ1650*219</f>
        <v>0</v>
      </c>
      <c r="BL1650" s="9">
        <f t="shared" si="58"/>
        <v>22760386.776164528</v>
      </c>
      <c r="BM1650" s="9">
        <f t="shared" si="59"/>
        <v>22760400</v>
      </c>
    </row>
    <row r="1651" spans="1:65" x14ac:dyDescent="0.3">
      <c r="A1651" t="s">
        <v>2017</v>
      </c>
      <c r="B1651" s="9">
        <v>104</v>
      </c>
      <c r="C1651">
        <v>550477</v>
      </c>
      <c r="D1651">
        <v>1</v>
      </c>
      <c r="E1651">
        <v>0</v>
      </c>
      <c r="F1651">
        <v>0</v>
      </c>
      <c r="G1651">
        <v>0</v>
      </c>
      <c r="H1651">
        <v>0</v>
      </c>
      <c r="I1651" t="s">
        <v>123</v>
      </c>
      <c r="J1651">
        <v>590789</v>
      </c>
      <c r="K1651" t="s">
        <v>168</v>
      </c>
      <c r="L1651">
        <v>590789</v>
      </c>
      <c r="M1651" t="s">
        <v>168</v>
      </c>
      <c r="N1651">
        <v>590789</v>
      </c>
      <c r="O1651" t="s">
        <v>168</v>
      </c>
      <c r="P1651">
        <v>591181</v>
      </c>
      <c r="Q1651" t="s">
        <v>137</v>
      </c>
      <c r="R1651" s="9">
        <v>71941.662785630979</v>
      </c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15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>
        <f t="shared" si="58"/>
        <v>71941.662785630979</v>
      </c>
      <c r="BM1651" s="9">
        <f t="shared" si="59"/>
        <v>71900</v>
      </c>
    </row>
    <row r="1652" spans="1:65" x14ac:dyDescent="0.3">
      <c r="A1652" t="s">
        <v>2018</v>
      </c>
      <c r="B1652" s="9">
        <v>1411</v>
      </c>
      <c r="C1652">
        <v>555291</v>
      </c>
      <c r="D1652">
        <v>1</v>
      </c>
      <c r="E1652">
        <v>0</v>
      </c>
      <c r="F1652">
        <v>0</v>
      </c>
      <c r="G1652">
        <v>0</v>
      </c>
      <c r="H1652">
        <v>0</v>
      </c>
      <c r="I1652" t="s">
        <v>94</v>
      </c>
      <c r="J1652">
        <v>598933</v>
      </c>
      <c r="K1652" t="s">
        <v>1094</v>
      </c>
      <c r="L1652">
        <v>598933</v>
      </c>
      <c r="M1652" t="s">
        <v>1094</v>
      </c>
      <c r="N1652">
        <v>598933</v>
      </c>
      <c r="O1652" t="s">
        <v>1094</v>
      </c>
      <c r="P1652">
        <v>598933</v>
      </c>
      <c r="Q1652" t="s">
        <v>1094</v>
      </c>
      <c r="R1652" s="9">
        <v>330803.63389045693</v>
      </c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15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>
        <f t="shared" si="58"/>
        <v>330803.63389045693</v>
      </c>
      <c r="BM1652" s="9">
        <f t="shared" si="59"/>
        <v>330800</v>
      </c>
    </row>
    <row r="1653" spans="1:65" x14ac:dyDescent="0.3">
      <c r="A1653" t="s">
        <v>2019</v>
      </c>
      <c r="B1653" s="9">
        <v>357</v>
      </c>
      <c r="C1653">
        <v>575062</v>
      </c>
      <c r="D1653">
        <v>1</v>
      </c>
      <c r="E1653">
        <v>0</v>
      </c>
      <c r="F1653">
        <v>0</v>
      </c>
      <c r="G1653">
        <v>0</v>
      </c>
      <c r="H1653">
        <v>0</v>
      </c>
      <c r="I1653" t="s">
        <v>96</v>
      </c>
      <c r="J1653">
        <v>575640</v>
      </c>
      <c r="K1653" t="s">
        <v>564</v>
      </c>
      <c r="L1653">
        <v>575640</v>
      </c>
      <c r="M1653" t="s">
        <v>564</v>
      </c>
      <c r="N1653">
        <v>555134</v>
      </c>
      <c r="O1653" t="s">
        <v>187</v>
      </c>
      <c r="P1653">
        <v>555134</v>
      </c>
      <c r="Q1653" t="s">
        <v>187</v>
      </c>
      <c r="R1653" s="9">
        <v>85458.685346803439</v>
      </c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15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>
        <f t="shared" si="58"/>
        <v>85458.685346803439</v>
      </c>
      <c r="BM1653" s="9">
        <f t="shared" si="59"/>
        <v>85500</v>
      </c>
    </row>
    <row r="1654" spans="1:65" x14ac:dyDescent="0.3">
      <c r="A1654" t="s">
        <v>2019</v>
      </c>
      <c r="B1654" s="9">
        <v>219</v>
      </c>
      <c r="C1654">
        <v>549037</v>
      </c>
      <c r="D1654">
        <v>1</v>
      </c>
      <c r="E1654">
        <v>0</v>
      </c>
      <c r="F1654">
        <v>0</v>
      </c>
      <c r="G1654">
        <v>0</v>
      </c>
      <c r="H1654">
        <v>0</v>
      </c>
      <c r="I1654" t="s">
        <v>90</v>
      </c>
      <c r="J1654">
        <v>573094</v>
      </c>
      <c r="K1654" t="s">
        <v>2020</v>
      </c>
      <c r="L1654">
        <v>573094</v>
      </c>
      <c r="M1654" t="s">
        <v>2020</v>
      </c>
      <c r="N1654">
        <v>573094</v>
      </c>
      <c r="O1654" t="s">
        <v>2020</v>
      </c>
      <c r="P1654">
        <v>572659</v>
      </c>
      <c r="Q1654" t="s">
        <v>158</v>
      </c>
      <c r="R1654" s="9">
        <v>71941.662785630979</v>
      </c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15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>
        <f t="shared" si="58"/>
        <v>71941.662785630979</v>
      </c>
      <c r="BM1654" s="9">
        <f t="shared" si="59"/>
        <v>71900</v>
      </c>
    </row>
    <row r="1655" spans="1:65" x14ac:dyDescent="0.3">
      <c r="A1655" t="s">
        <v>2019</v>
      </c>
      <c r="B1655" s="9">
        <v>370</v>
      </c>
      <c r="C1655">
        <v>539287</v>
      </c>
      <c r="D1655">
        <v>1</v>
      </c>
      <c r="E1655">
        <v>0</v>
      </c>
      <c r="F1655">
        <v>0</v>
      </c>
      <c r="G1655">
        <v>0</v>
      </c>
      <c r="H1655">
        <v>0</v>
      </c>
      <c r="I1655" t="s">
        <v>86</v>
      </c>
      <c r="J1655">
        <v>539759</v>
      </c>
      <c r="K1655" t="s">
        <v>2021</v>
      </c>
      <c r="L1655">
        <v>539139</v>
      </c>
      <c r="M1655" t="s">
        <v>537</v>
      </c>
      <c r="N1655">
        <v>539139</v>
      </c>
      <c r="O1655" t="s">
        <v>537</v>
      </c>
      <c r="P1655">
        <v>539139</v>
      </c>
      <c r="Q1655" t="s">
        <v>537</v>
      </c>
      <c r="R1655" s="9">
        <v>88536.599103819099</v>
      </c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15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>
        <f t="shared" si="58"/>
        <v>88536.599103819099</v>
      </c>
      <c r="BM1655" s="9">
        <f t="shared" si="59"/>
        <v>88500</v>
      </c>
    </row>
    <row r="1656" spans="1:65" x14ac:dyDescent="0.3">
      <c r="A1656" t="s">
        <v>2022</v>
      </c>
      <c r="B1656" s="9">
        <v>123</v>
      </c>
      <c r="C1656">
        <v>552453</v>
      </c>
      <c r="D1656">
        <v>1</v>
      </c>
      <c r="E1656">
        <v>0</v>
      </c>
      <c r="F1656">
        <v>0</v>
      </c>
      <c r="G1656">
        <v>0</v>
      </c>
      <c r="H1656">
        <v>0</v>
      </c>
      <c r="I1656" t="s">
        <v>83</v>
      </c>
      <c r="J1656">
        <v>553239</v>
      </c>
      <c r="K1656" t="s">
        <v>815</v>
      </c>
      <c r="L1656">
        <v>553131</v>
      </c>
      <c r="M1656" t="s">
        <v>571</v>
      </c>
      <c r="N1656">
        <v>553131</v>
      </c>
      <c r="O1656" t="s">
        <v>571</v>
      </c>
      <c r="P1656">
        <v>553131</v>
      </c>
      <c r="Q1656" t="s">
        <v>571</v>
      </c>
      <c r="R1656" s="9">
        <v>71941.662785630979</v>
      </c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15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>
        <f t="shared" si="58"/>
        <v>71941.662785630979</v>
      </c>
      <c r="BM1656" s="9">
        <f t="shared" si="59"/>
        <v>71900</v>
      </c>
    </row>
    <row r="1657" spans="1:65" x14ac:dyDescent="0.3">
      <c r="A1657" t="s">
        <v>2023</v>
      </c>
      <c r="B1657" s="9">
        <v>134</v>
      </c>
      <c r="C1657">
        <v>578100</v>
      </c>
      <c r="D1657">
        <v>1</v>
      </c>
      <c r="E1657">
        <v>0</v>
      </c>
      <c r="F1657">
        <v>0</v>
      </c>
      <c r="G1657">
        <v>0</v>
      </c>
      <c r="H1657">
        <v>0</v>
      </c>
      <c r="I1657" t="s">
        <v>96</v>
      </c>
      <c r="J1657">
        <v>577995</v>
      </c>
      <c r="K1657" t="s">
        <v>814</v>
      </c>
      <c r="L1657">
        <v>578347</v>
      </c>
      <c r="M1657" t="s">
        <v>296</v>
      </c>
      <c r="N1657">
        <v>578347</v>
      </c>
      <c r="O1657" t="s">
        <v>296</v>
      </c>
      <c r="P1657">
        <v>578347</v>
      </c>
      <c r="Q1657" t="s">
        <v>296</v>
      </c>
      <c r="R1657" s="9">
        <v>71941.662785630979</v>
      </c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15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>
        <f t="shared" si="58"/>
        <v>71941.662785630979</v>
      </c>
      <c r="BM1657" s="9">
        <f t="shared" si="59"/>
        <v>71900</v>
      </c>
    </row>
    <row r="1658" spans="1:65" x14ac:dyDescent="0.3">
      <c r="A1658" t="s">
        <v>2024</v>
      </c>
      <c r="B1658" s="9">
        <v>325</v>
      </c>
      <c r="C1658">
        <v>537225</v>
      </c>
      <c r="D1658">
        <v>1</v>
      </c>
      <c r="E1658">
        <v>0</v>
      </c>
      <c r="F1658">
        <v>0</v>
      </c>
      <c r="G1658">
        <v>0</v>
      </c>
      <c r="H1658">
        <v>0</v>
      </c>
      <c r="I1658" t="s">
        <v>86</v>
      </c>
      <c r="J1658">
        <v>537292</v>
      </c>
      <c r="K1658" t="s">
        <v>1910</v>
      </c>
      <c r="L1658">
        <v>537489</v>
      </c>
      <c r="M1658" t="s">
        <v>323</v>
      </c>
      <c r="N1658">
        <v>537489</v>
      </c>
      <c r="O1658" t="s">
        <v>323</v>
      </c>
      <c r="P1658">
        <v>537683</v>
      </c>
      <c r="Q1658" t="s">
        <v>324</v>
      </c>
      <c r="R1658" s="9">
        <v>77874.605211360598</v>
      </c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15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>
        <f t="shared" si="58"/>
        <v>77874.605211360598</v>
      </c>
      <c r="BM1658" s="9">
        <f t="shared" si="59"/>
        <v>77900</v>
      </c>
    </row>
    <row r="1659" spans="1:65" x14ac:dyDescent="0.3">
      <c r="A1659" t="s">
        <v>2025</v>
      </c>
      <c r="B1659" s="9">
        <v>508</v>
      </c>
      <c r="C1659">
        <v>564940</v>
      </c>
      <c r="D1659">
        <v>1</v>
      </c>
      <c r="E1659">
        <v>0</v>
      </c>
      <c r="F1659">
        <v>0</v>
      </c>
      <c r="G1659">
        <v>0</v>
      </c>
      <c r="H1659">
        <v>0</v>
      </c>
      <c r="I1659" t="s">
        <v>131</v>
      </c>
      <c r="J1659">
        <v>565164</v>
      </c>
      <c r="K1659" t="s">
        <v>825</v>
      </c>
      <c r="L1659">
        <v>565164</v>
      </c>
      <c r="M1659" t="s">
        <v>825</v>
      </c>
      <c r="N1659">
        <v>565164</v>
      </c>
      <c r="O1659" t="s">
        <v>825</v>
      </c>
      <c r="P1659">
        <v>565229</v>
      </c>
      <c r="Q1659" t="s">
        <v>1041</v>
      </c>
      <c r="R1659" s="9">
        <v>121107.5417331186</v>
      </c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15"/>
      <c r="AR1659" s="9">
        <v>23</v>
      </c>
      <c r="AS1659" s="9">
        <f>AR1659*30500</f>
        <v>701500</v>
      </c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>
        <f t="shared" si="58"/>
        <v>822607.54173311859</v>
      </c>
      <c r="BM1659" s="9">
        <f t="shared" si="59"/>
        <v>822600</v>
      </c>
    </row>
    <row r="1660" spans="1:65" x14ac:dyDescent="0.3">
      <c r="A1660" s="2" t="s">
        <v>2025</v>
      </c>
      <c r="B1660" s="9">
        <v>3048</v>
      </c>
      <c r="C1660">
        <v>557838</v>
      </c>
      <c r="D1660">
        <v>1</v>
      </c>
      <c r="E1660">
        <v>1</v>
      </c>
      <c r="F1660">
        <v>0</v>
      </c>
      <c r="G1660">
        <v>0</v>
      </c>
      <c r="H1660">
        <v>0</v>
      </c>
      <c r="I1660" t="s">
        <v>151</v>
      </c>
      <c r="J1660">
        <v>557838</v>
      </c>
      <c r="K1660" t="s">
        <v>2025</v>
      </c>
      <c r="L1660">
        <v>558389</v>
      </c>
      <c r="M1660" t="s">
        <v>835</v>
      </c>
      <c r="N1660">
        <v>558389</v>
      </c>
      <c r="O1660" t="s">
        <v>835</v>
      </c>
      <c r="P1660">
        <v>558389</v>
      </c>
      <c r="Q1660" t="s">
        <v>835</v>
      </c>
      <c r="R1660" s="9">
        <v>700937.14926204621</v>
      </c>
      <c r="S1660" s="9">
        <f>SUMIFS($B:$B,$J:$J,$C1660)</f>
        <v>3048</v>
      </c>
      <c r="T1660" s="9">
        <v>165714.25827701969</v>
      </c>
      <c r="U1660" s="9">
        <v>0</v>
      </c>
      <c r="V1660" s="9">
        <f>U1660*768</f>
        <v>0</v>
      </c>
      <c r="W1660" s="9">
        <v>43</v>
      </c>
      <c r="X1660" s="9">
        <f>W1660*3072</f>
        <v>132096</v>
      </c>
      <c r="Y1660" s="9">
        <v>6</v>
      </c>
      <c r="Z1660" s="9">
        <f>Y1660*1024</f>
        <v>6144</v>
      </c>
      <c r="AA1660" s="9">
        <v>5</v>
      </c>
      <c r="AB1660" s="9">
        <f>AA1660*256</f>
        <v>1280</v>
      </c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15"/>
      <c r="AR1660" s="9">
        <v>7</v>
      </c>
      <c r="AS1660" s="9">
        <f>AR1660*30500</f>
        <v>213500</v>
      </c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>
        <f t="shared" si="58"/>
        <v>1219671.4075390659</v>
      </c>
      <c r="BM1660" s="9">
        <f t="shared" si="59"/>
        <v>1219700</v>
      </c>
    </row>
    <row r="1661" spans="1:65" x14ac:dyDescent="0.3">
      <c r="A1661" s="2" t="s">
        <v>2026</v>
      </c>
      <c r="B1661" s="9">
        <v>1444</v>
      </c>
      <c r="C1661">
        <v>535931</v>
      </c>
      <c r="D1661">
        <v>1</v>
      </c>
      <c r="E1661">
        <v>1</v>
      </c>
      <c r="F1661">
        <v>0</v>
      </c>
      <c r="G1661">
        <v>0</v>
      </c>
      <c r="H1661">
        <v>0</v>
      </c>
      <c r="I1661" t="s">
        <v>86</v>
      </c>
      <c r="J1661">
        <v>535931</v>
      </c>
      <c r="K1661" t="s">
        <v>2026</v>
      </c>
      <c r="L1661">
        <v>535451</v>
      </c>
      <c r="M1661" t="s">
        <v>298</v>
      </c>
      <c r="N1661">
        <v>535419</v>
      </c>
      <c r="O1661" t="s">
        <v>170</v>
      </c>
      <c r="P1661">
        <v>535419</v>
      </c>
      <c r="Q1661" t="s">
        <v>170</v>
      </c>
      <c r="R1661" s="9">
        <v>338377.21073576668</v>
      </c>
      <c r="S1661" s="9">
        <f>SUMIFS($B:$B,$J:$J,$C1661)</f>
        <v>1444</v>
      </c>
      <c r="T1661" s="9">
        <v>78639.028085393074</v>
      </c>
      <c r="U1661" s="9">
        <v>0</v>
      </c>
      <c r="V1661" s="9">
        <f>U1661*768</f>
        <v>0</v>
      </c>
      <c r="W1661" s="9">
        <v>9</v>
      </c>
      <c r="X1661" s="9">
        <f>W1661*3072</f>
        <v>27648</v>
      </c>
      <c r="Y1661" s="9">
        <v>3</v>
      </c>
      <c r="Z1661" s="9">
        <f>Y1661*1024</f>
        <v>3072</v>
      </c>
      <c r="AA1661" s="9">
        <v>3</v>
      </c>
      <c r="AB1661" s="9">
        <f>AA1661*256</f>
        <v>768</v>
      </c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15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>
        <f t="shared" si="58"/>
        <v>448504.23882115976</v>
      </c>
      <c r="BM1661" s="9">
        <f t="shared" si="59"/>
        <v>448500</v>
      </c>
    </row>
    <row r="1662" spans="1:65" x14ac:dyDescent="0.3">
      <c r="A1662" t="s">
        <v>2027</v>
      </c>
      <c r="B1662" s="9">
        <v>1034</v>
      </c>
      <c r="C1662">
        <v>579319</v>
      </c>
      <c r="D1662">
        <v>1</v>
      </c>
      <c r="E1662">
        <v>0</v>
      </c>
      <c r="F1662">
        <v>0</v>
      </c>
      <c r="G1662">
        <v>0</v>
      </c>
      <c r="H1662">
        <v>0</v>
      </c>
      <c r="I1662" t="s">
        <v>90</v>
      </c>
      <c r="J1662">
        <v>579025</v>
      </c>
      <c r="K1662" t="s">
        <v>213</v>
      </c>
      <c r="L1662">
        <v>579025</v>
      </c>
      <c r="M1662" t="s">
        <v>213</v>
      </c>
      <c r="N1662">
        <v>579025</v>
      </c>
      <c r="O1662" t="s">
        <v>213</v>
      </c>
      <c r="P1662">
        <v>579025</v>
      </c>
      <c r="Q1662" t="s">
        <v>213</v>
      </c>
      <c r="R1662" s="9">
        <v>243873.3099542337</v>
      </c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15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>
        <f t="shared" si="58"/>
        <v>243873.3099542337</v>
      </c>
      <c r="BM1662" s="9">
        <f t="shared" si="59"/>
        <v>243900</v>
      </c>
    </row>
    <row r="1663" spans="1:65" x14ac:dyDescent="0.3">
      <c r="A1663" s="2" t="s">
        <v>2028</v>
      </c>
      <c r="B1663" s="9">
        <v>1290</v>
      </c>
      <c r="C1663">
        <v>558940</v>
      </c>
      <c r="D1663">
        <v>1</v>
      </c>
      <c r="E1663">
        <v>1</v>
      </c>
      <c r="F1663">
        <v>0</v>
      </c>
      <c r="G1663">
        <v>0</v>
      </c>
      <c r="H1663">
        <v>0</v>
      </c>
      <c r="I1663" t="s">
        <v>151</v>
      </c>
      <c r="J1663">
        <v>558940</v>
      </c>
      <c r="K1663" t="s">
        <v>2028</v>
      </c>
      <c r="L1663">
        <v>559211</v>
      </c>
      <c r="M1663" t="s">
        <v>222</v>
      </c>
      <c r="N1663">
        <v>559211</v>
      </c>
      <c r="O1663" t="s">
        <v>222</v>
      </c>
      <c r="P1663">
        <v>559300</v>
      </c>
      <c r="Q1663" t="s">
        <v>223</v>
      </c>
      <c r="R1663" s="9">
        <v>302986.47289793409</v>
      </c>
      <c r="S1663" s="9">
        <f>SUMIFS($B:$B,$J:$J,$C1663)</f>
        <v>1290</v>
      </c>
      <c r="T1663" s="9">
        <v>70266.550863545854</v>
      </c>
      <c r="U1663" s="9">
        <v>0</v>
      </c>
      <c r="V1663" s="9">
        <f>U1663*768</f>
        <v>0</v>
      </c>
      <c r="W1663" s="9">
        <v>0</v>
      </c>
      <c r="X1663" s="9">
        <f>W1663*3072</f>
        <v>0</v>
      </c>
      <c r="Y1663" s="9">
        <v>7</v>
      </c>
      <c r="Z1663" s="9">
        <f>Y1663*1024</f>
        <v>7168</v>
      </c>
      <c r="AA1663" s="9">
        <v>2</v>
      </c>
      <c r="AB1663" s="9">
        <f>AA1663*256</f>
        <v>512</v>
      </c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15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>
        <f t="shared" si="58"/>
        <v>380933.02376147994</v>
      </c>
      <c r="BM1663" s="9">
        <f t="shared" si="59"/>
        <v>380900</v>
      </c>
    </row>
    <row r="1664" spans="1:65" x14ac:dyDescent="0.3">
      <c r="A1664" t="s">
        <v>2029</v>
      </c>
      <c r="B1664" s="9">
        <v>602</v>
      </c>
      <c r="C1664">
        <v>540323</v>
      </c>
      <c r="D1664">
        <v>1</v>
      </c>
      <c r="E1664">
        <v>0</v>
      </c>
      <c r="F1664">
        <v>0</v>
      </c>
      <c r="G1664">
        <v>0</v>
      </c>
      <c r="H1664">
        <v>0</v>
      </c>
      <c r="I1664" t="s">
        <v>86</v>
      </c>
      <c r="J1664">
        <v>540901</v>
      </c>
      <c r="K1664" t="s">
        <v>1116</v>
      </c>
      <c r="L1664">
        <v>540901</v>
      </c>
      <c r="M1664" t="s">
        <v>1116</v>
      </c>
      <c r="N1664">
        <v>540111</v>
      </c>
      <c r="O1664" t="s">
        <v>576</v>
      </c>
      <c r="P1664">
        <v>540111</v>
      </c>
      <c r="Q1664" t="s">
        <v>576</v>
      </c>
      <c r="R1664" s="9">
        <v>143196.19602123671</v>
      </c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15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>
        <f t="shared" si="58"/>
        <v>143196.19602123671</v>
      </c>
      <c r="BM1664" s="9">
        <f t="shared" si="59"/>
        <v>143200</v>
      </c>
    </row>
    <row r="1665" spans="1:65" x14ac:dyDescent="0.3">
      <c r="A1665" t="s">
        <v>2030</v>
      </c>
      <c r="B1665" s="9">
        <v>283</v>
      </c>
      <c r="C1665">
        <v>564958</v>
      </c>
      <c r="D1665">
        <v>1</v>
      </c>
      <c r="E1665">
        <v>0</v>
      </c>
      <c r="F1665">
        <v>0</v>
      </c>
      <c r="G1665">
        <v>0</v>
      </c>
      <c r="H1665">
        <v>0</v>
      </c>
      <c r="I1665" t="s">
        <v>131</v>
      </c>
      <c r="J1665">
        <v>565229</v>
      </c>
      <c r="K1665" t="s">
        <v>1041</v>
      </c>
      <c r="L1665">
        <v>565229</v>
      </c>
      <c r="M1665" t="s">
        <v>1041</v>
      </c>
      <c r="N1665">
        <v>565229</v>
      </c>
      <c r="O1665" t="s">
        <v>1041</v>
      </c>
      <c r="P1665">
        <v>565229</v>
      </c>
      <c r="Q1665" t="s">
        <v>1041</v>
      </c>
      <c r="R1665" s="9">
        <v>71941.662785630979</v>
      </c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15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>
        <f t="shared" si="58"/>
        <v>71941.662785630979</v>
      </c>
      <c r="BM1665" s="9">
        <f t="shared" si="59"/>
        <v>71900</v>
      </c>
    </row>
    <row r="1666" spans="1:65" x14ac:dyDescent="0.3">
      <c r="A1666" t="s">
        <v>2031</v>
      </c>
      <c r="B1666" s="9">
        <v>204</v>
      </c>
      <c r="C1666">
        <v>564966</v>
      </c>
      <c r="D1666">
        <v>1</v>
      </c>
      <c r="E1666">
        <v>0</v>
      </c>
      <c r="F1666">
        <v>0</v>
      </c>
      <c r="G1666">
        <v>0</v>
      </c>
      <c r="H1666">
        <v>0</v>
      </c>
      <c r="I1666" t="s">
        <v>131</v>
      </c>
      <c r="J1666">
        <v>565121</v>
      </c>
      <c r="K1666" t="s">
        <v>1760</v>
      </c>
      <c r="L1666">
        <v>565814</v>
      </c>
      <c r="M1666" t="s">
        <v>1761</v>
      </c>
      <c r="N1666">
        <v>565814</v>
      </c>
      <c r="O1666" t="s">
        <v>1761</v>
      </c>
      <c r="P1666">
        <v>564567</v>
      </c>
      <c r="Q1666" t="s">
        <v>523</v>
      </c>
      <c r="R1666" s="9">
        <v>71941.662785630979</v>
      </c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15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>
        <f t="shared" si="58"/>
        <v>71941.662785630979</v>
      </c>
      <c r="BM1666" s="9">
        <f t="shared" si="59"/>
        <v>71900</v>
      </c>
    </row>
    <row r="1667" spans="1:65" x14ac:dyDescent="0.3">
      <c r="A1667" t="s">
        <v>2032</v>
      </c>
      <c r="B1667" s="9">
        <v>160</v>
      </c>
      <c r="C1667">
        <v>578118</v>
      </c>
      <c r="D1667">
        <v>1</v>
      </c>
      <c r="E1667">
        <v>0</v>
      </c>
      <c r="F1667">
        <v>0</v>
      </c>
      <c r="G1667">
        <v>0</v>
      </c>
      <c r="H1667">
        <v>0</v>
      </c>
      <c r="I1667" t="s">
        <v>96</v>
      </c>
      <c r="J1667">
        <v>578347</v>
      </c>
      <c r="K1667" t="s">
        <v>296</v>
      </c>
      <c r="L1667">
        <v>578347</v>
      </c>
      <c r="M1667" t="s">
        <v>296</v>
      </c>
      <c r="N1667">
        <v>578347</v>
      </c>
      <c r="O1667" t="s">
        <v>296</v>
      </c>
      <c r="P1667">
        <v>578347</v>
      </c>
      <c r="Q1667" t="s">
        <v>296</v>
      </c>
      <c r="R1667" s="9">
        <v>71941.662785630979</v>
      </c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15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>
        <f t="shared" si="58"/>
        <v>71941.662785630979</v>
      </c>
      <c r="BM1667" s="9">
        <f t="shared" si="59"/>
        <v>71900</v>
      </c>
    </row>
    <row r="1668" spans="1:65" x14ac:dyDescent="0.3">
      <c r="A1668" t="s">
        <v>2032</v>
      </c>
      <c r="B1668" s="9">
        <v>186</v>
      </c>
      <c r="C1668">
        <v>561622</v>
      </c>
      <c r="D1668">
        <v>1</v>
      </c>
      <c r="E1668">
        <v>0</v>
      </c>
      <c r="F1668">
        <v>0</v>
      </c>
      <c r="G1668">
        <v>0</v>
      </c>
      <c r="H1668">
        <v>0</v>
      </c>
      <c r="I1668" t="s">
        <v>104</v>
      </c>
      <c r="J1668">
        <v>561860</v>
      </c>
      <c r="K1668" t="s">
        <v>951</v>
      </c>
      <c r="L1668">
        <v>561860</v>
      </c>
      <c r="M1668" t="s">
        <v>951</v>
      </c>
      <c r="N1668">
        <v>561860</v>
      </c>
      <c r="O1668" t="s">
        <v>951</v>
      </c>
      <c r="P1668">
        <v>561860</v>
      </c>
      <c r="Q1668" t="s">
        <v>951</v>
      </c>
      <c r="R1668" s="9">
        <v>71941.662785630979</v>
      </c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15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>
        <f t="shared" ref="BL1668:BL1731" si="60">SUMIF(R1668:R1668,"&lt;&gt;")+SUMIF(T1668:T1668,"&lt;&gt;")+SUMIF(V1668:V1668,"&lt;&gt;")+SUMIF(X1668:X1668,"&lt;&gt;")+SUMIF(Z1668:Z1668,"&lt;&gt;")+SUMIF(AB1668:AB1668,"&lt;&gt;")+SUMIF(AD1668:AD1668,"&lt;&gt;")+SUMIF(AF1668:AF1668,"&lt;&gt;")+SUMIF(AH1668:AH1668,"&lt;&gt;")+SUMIF(AJ1668:AJ1668,"&lt;&gt;")+SUMIF(AK1668:AK1668,"&lt;&gt;")+SUMIF(AM1668:AM1668,"&lt;&gt;")+SUMIF(AO1668:AO1668,"&lt;&gt;")+SUMIF(AQ1668:AQ1668,"&lt;&gt;")+SUMIF(AS1668:AS1668,"&lt;&gt;")+SUMIF(AU1668:AU1668,"&lt;&gt;")+SUMIF(AW1668:AW1668,"&lt;&gt;")+SUMIF(AY1668:AY1668,"&lt;&gt;")+SUMIF(BA1668:BA1668,"&lt;&gt;")+SUMIF(BC1668:BC1668,"&lt;&gt;")+SUMIF(BE1668:BE1668,"&lt;&gt;")+SUMIF(BG1668:BG1668,"&lt;&gt;")+SUMIF(BI1668:BI1668,"&lt;&gt;")+SUMIF(BK1668:BK1668,"&lt;&gt;")</f>
        <v>71941.662785630979</v>
      </c>
      <c r="BM1668" s="9">
        <f t="shared" ref="BM1668:BM1731" si="61">ROUND(BL1668/100,0)*100</f>
        <v>71900</v>
      </c>
    </row>
    <row r="1669" spans="1:65" x14ac:dyDescent="0.3">
      <c r="A1669" t="s">
        <v>2033</v>
      </c>
      <c r="B1669" s="9">
        <v>255</v>
      </c>
      <c r="C1669">
        <v>534994</v>
      </c>
      <c r="D1669">
        <v>1</v>
      </c>
      <c r="E1669">
        <v>0</v>
      </c>
      <c r="F1669">
        <v>0</v>
      </c>
      <c r="G1669">
        <v>0</v>
      </c>
      <c r="H1669">
        <v>0</v>
      </c>
      <c r="I1669" t="s">
        <v>86</v>
      </c>
      <c r="J1669">
        <v>533947</v>
      </c>
      <c r="K1669" t="s">
        <v>1368</v>
      </c>
      <c r="L1669">
        <v>537489</v>
      </c>
      <c r="M1669" t="s">
        <v>323</v>
      </c>
      <c r="N1669">
        <v>533165</v>
      </c>
      <c r="O1669" t="s">
        <v>191</v>
      </c>
      <c r="P1669">
        <v>533165</v>
      </c>
      <c r="Q1669" t="s">
        <v>191</v>
      </c>
      <c r="R1669" s="9">
        <v>71941.662785630979</v>
      </c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15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>
        <f t="shared" si="60"/>
        <v>71941.662785630979</v>
      </c>
      <c r="BM1669" s="9">
        <f t="shared" si="61"/>
        <v>71900</v>
      </c>
    </row>
    <row r="1670" spans="1:65" x14ac:dyDescent="0.3">
      <c r="A1670" s="2" t="s">
        <v>2034</v>
      </c>
      <c r="B1670" s="9">
        <v>1912</v>
      </c>
      <c r="C1670">
        <v>552461</v>
      </c>
      <c r="D1670">
        <v>1</v>
      </c>
      <c r="E1670">
        <v>1</v>
      </c>
      <c r="F1670">
        <v>0</v>
      </c>
      <c r="G1670">
        <v>0</v>
      </c>
      <c r="H1670">
        <v>0</v>
      </c>
      <c r="I1670" t="s">
        <v>83</v>
      </c>
      <c r="J1670">
        <v>552461</v>
      </c>
      <c r="K1670" t="s">
        <v>2034</v>
      </c>
      <c r="L1670">
        <v>552046</v>
      </c>
      <c r="M1670" t="s">
        <v>174</v>
      </c>
      <c r="N1670">
        <v>552046</v>
      </c>
      <c r="O1670" t="s">
        <v>174</v>
      </c>
      <c r="P1670">
        <v>552046</v>
      </c>
      <c r="Q1670" t="s">
        <v>174</v>
      </c>
      <c r="R1670" s="9">
        <v>445231.71701777377</v>
      </c>
      <c r="S1670" s="9">
        <f>SUMIFS($B:$B,$J:$J,$C1670)</f>
        <v>2739</v>
      </c>
      <c r="T1670" s="9">
        <v>148956.0281637829</v>
      </c>
      <c r="U1670" s="9">
        <v>0</v>
      </c>
      <c r="V1670" s="9">
        <f>U1670*768</f>
        <v>0</v>
      </c>
      <c r="W1670" s="9">
        <v>5</v>
      </c>
      <c r="X1670" s="9">
        <f>W1670*3072</f>
        <v>15360</v>
      </c>
      <c r="Y1670" s="9">
        <v>4</v>
      </c>
      <c r="Z1670" s="9">
        <f>Y1670*1024</f>
        <v>4096</v>
      </c>
      <c r="AA1670" s="9">
        <v>1</v>
      </c>
      <c r="AB1670" s="9">
        <f>AA1670*256</f>
        <v>256</v>
      </c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15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>
        <f t="shared" si="60"/>
        <v>613899.74518155667</v>
      </c>
      <c r="BM1670" s="9">
        <f t="shared" si="61"/>
        <v>613900</v>
      </c>
    </row>
    <row r="1671" spans="1:65" x14ac:dyDescent="0.3">
      <c r="A1671" t="s">
        <v>2035</v>
      </c>
      <c r="B1671" s="9">
        <v>825</v>
      </c>
      <c r="C1671">
        <v>534102</v>
      </c>
      <c r="D1671">
        <v>1</v>
      </c>
      <c r="E1671">
        <v>0</v>
      </c>
      <c r="F1671">
        <v>0</v>
      </c>
      <c r="G1671">
        <v>0</v>
      </c>
      <c r="H1671">
        <v>0</v>
      </c>
      <c r="I1671" t="s">
        <v>86</v>
      </c>
      <c r="J1671">
        <v>534005</v>
      </c>
      <c r="K1671" t="s">
        <v>88</v>
      </c>
      <c r="L1671">
        <v>534005</v>
      </c>
      <c r="M1671" t="s">
        <v>88</v>
      </c>
      <c r="N1671">
        <v>534005</v>
      </c>
      <c r="O1671" t="s">
        <v>88</v>
      </c>
      <c r="P1671">
        <v>534005</v>
      </c>
      <c r="Q1671" t="s">
        <v>88</v>
      </c>
      <c r="R1671" s="9">
        <v>195324.53142307419</v>
      </c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15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>
        <f t="shared" si="60"/>
        <v>195324.53142307419</v>
      </c>
      <c r="BM1671" s="9">
        <f t="shared" si="61"/>
        <v>195300</v>
      </c>
    </row>
    <row r="1672" spans="1:65" x14ac:dyDescent="0.3">
      <c r="A1672" t="s">
        <v>2036</v>
      </c>
      <c r="B1672" s="9">
        <v>491</v>
      </c>
      <c r="C1672">
        <v>533343</v>
      </c>
      <c r="D1672">
        <v>1</v>
      </c>
      <c r="E1672">
        <v>0</v>
      </c>
      <c r="F1672">
        <v>0</v>
      </c>
      <c r="G1672">
        <v>0</v>
      </c>
      <c r="H1672">
        <v>0</v>
      </c>
      <c r="I1672" t="s">
        <v>86</v>
      </c>
      <c r="J1672">
        <v>537641</v>
      </c>
      <c r="K1672" t="s">
        <v>919</v>
      </c>
      <c r="L1672">
        <v>537641</v>
      </c>
      <c r="M1672" t="s">
        <v>919</v>
      </c>
      <c r="N1672">
        <v>537641</v>
      </c>
      <c r="O1672" t="s">
        <v>919</v>
      </c>
      <c r="P1672">
        <v>533165</v>
      </c>
      <c r="Q1672" t="s">
        <v>191</v>
      </c>
      <c r="R1672" s="9">
        <v>117104.73205419449</v>
      </c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15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>
        <f t="shared" si="60"/>
        <v>117104.73205419449</v>
      </c>
      <c r="BM1672" s="9">
        <f t="shared" si="61"/>
        <v>117100</v>
      </c>
    </row>
    <row r="1673" spans="1:65" x14ac:dyDescent="0.3">
      <c r="A1673" t="s">
        <v>2037</v>
      </c>
      <c r="B1673" s="9">
        <v>262</v>
      </c>
      <c r="C1673">
        <v>535907</v>
      </c>
      <c r="D1673">
        <v>1</v>
      </c>
      <c r="E1673">
        <v>0</v>
      </c>
      <c r="F1673">
        <v>0</v>
      </c>
      <c r="G1673">
        <v>0</v>
      </c>
      <c r="H1673">
        <v>0</v>
      </c>
      <c r="I1673" t="s">
        <v>83</v>
      </c>
      <c r="J1673">
        <v>545121</v>
      </c>
      <c r="K1673" t="s">
        <v>625</v>
      </c>
      <c r="L1673">
        <v>544256</v>
      </c>
      <c r="M1673" t="s">
        <v>85</v>
      </c>
      <c r="N1673">
        <v>544256</v>
      </c>
      <c r="O1673" t="s">
        <v>85</v>
      </c>
      <c r="P1673">
        <v>544256</v>
      </c>
      <c r="Q1673" t="s">
        <v>85</v>
      </c>
      <c r="R1673" s="9">
        <v>71941.662785630979</v>
      </c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15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>
        <f t="shared" si="60"/>
        <v>71941.662785630979</v>
      </c>
      <c r="BM1673" s="9">
        <f t="shared" si="61"/>
        <v>71900</v>
      </c>
    </row>
    <row r="1674" spans="1:65" x14ac:dyDescent="0.3">
      <c r="A1674" t="s">
        <v>2038</v>
      </c>
      <c r="B1674" s="9">
        <v>1077</v>
      </c>
      <c r="C1674">
        <v>564109</v>
      </c>
      <c r="D1674">
        <v>1</v>
      </c>
      <c r="E1674">
        <v>0</v>
      </c>
      <c r="F1674">
        <v>0</v>
      </c>
      <c r="G1674">
        <v>0</v>
      </c>
      <c r="H1674">
        <v>0</v>
      </c>
      <c r="I1674" t="s">
        <v>104</v>
      </c>
      <c r="J1674">
        <v>564095</v>
      </c>
      <c r="K1674" t="s">
        <v>1861</v>
      </c>
      <c r="L1674">
        <v>564095</v>
      </c>
      <c r="M1674" t="s">
        <v>1861</v>
      </c>
      <c r="N1674">
        <v>564095</v>
      </c>
      <c r="O1674" t="s">
        <v>1861</v>
      </c>
      <c r="P1674">
        <v>563889</v>
      </c>
      <c r="Q1674" t="s">
        <v>370</v>
      </c>
      <c r="R1674" s="9">
        <v>253828.4688085574</v>
      </c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15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>
        <f t="shared" si="60"/>
        <v>253828.4688085574</v>
      </c>
      <c r="BM1674" s="9">
        <f t="shared" si="61"/>
        <v>253800</v>
      </c>
    </row>
    <row r="1675" spans="1:65" x14ac:dyDescent="0.3">
      <c r="A1675" t="s">
        <v>2039</v>
      </c>
      <c r="B1675" s="9">
        <v>670</v>
      </c>
      <c r="C1675">
        <v>529818</v>
      </c>
      <c r="D1675">
        <v>1</v>
      </c>
      <c r="E1675">
        <v>0</v>
      </c>
      <c r="F1675">
        <v>0</v>
      </c>
      <c r="G1675">
        <v>0</v>
      </c>
      <c r="H1675">
        <v>0</v>
      </c>
      <c r="I1675" t="s">
        <v>86</v>
      </c>
      <c r="J1675">
        <v>529303</v>
      </c>
      <c r="K1675" t="s">
        <v>301</v>
      </c>
      <c r="L1675">
        <v>529303</v>
      </c>
      <c r="M1675" t="s">
        <v>301</v>
      </c>
      <c r="N1675">
        <v>529303</v>
      </c>
      <c r="O1675" t="s">
        <v>301</v>
      </c>
      <c r="P1675">
        <v>529303</v>
      </c>
      <c r="Q1675" t="s">
        <v>301</v>
      </c>
      <c r="R1675" s="9">
        <v>159130.78336705151</v>
      </c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15"/>
      <c r="AR1675" s="9">
        <v>1</v>
      </c>
      <c r="AS1675" s="9">
        <f>AR1675*30500</f>
        <v>30500</v>
      </c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>
        <f t="shared" si="60"/>
        <v>189630.78336705151</v>
      </c>
      <c r="BM1675" s="9">
        <f t="shared" si="61"/>
        <v>189600</v>
      </c>
    </row>
    <row r="1676" spans="1:65" x14ac:dyDescent="0.3">
      <c r="A1676" s="2" t="s">
        <v>1208</v>
      </c>
      <c r="B1676" s="9">
        <v>484</v>
      </c>
      <c r="C1676">
        <v>552470</v>
      </c>
      <c r="D1676">
        <v>1</v>
      </c>
      <c r="E1676">
        <v>1</v>
      </c>
      <c r="F1676">
        <v>0</v>
      </c>
      <c r="G1676">
        <v>0</v>
      </c>
      <c r="H1676">
        <v>0</v>
      </c>
      <c r="I1676" t="s">
        <v>83</v>
      </c>
      <c r="J1676">
        <v>552470</v>
      </c>
      <c r="K1676" t="s">
        <v>1208</v>
      </c>
      <c r="L1676">
        <v>552046</v>
      </c>
      <c r="M1676" t="s">
        <v>174</v>
      </c>
      <c r="N1676">
        <v>552046</v>
      </c>
      <c r="O1676" t="s">
        <v>174</v>
      </c>
      <c r="P1676">
        <v>552046</v>
      </c>
      <c r="Q1676" t="s">
        <v>174</v>
      </c>
      <c r="R1676" s="9">
        <v>115455.7700141059</v>
      </c>
      <c r="S1676" s="9">
        <f>SUMIFS($B:$B,$J:$J,$C1676)</f>
        <v>1601</v>
      </c>
      <c r="T1676" s="9">
        <v>87172.05950820724</v>
      </c>
      <c r="U1676" s="9">
        <v>0</v>
      </c>
      <c r="V1676" s="9">
        <f>U1676*768</f>
        <v>0</v>
      </c>
      <c r="W1676" s="9">
        <v>4</v>
      </c>
      <c r="X1676" s="9">
        <f>W1676*3072</f>
        <v>12288</v>
      </c>
      <c r="Y1676" s="9">
        <v>2</v>
      </c>
      <c r="Z1676" s="9">
        <f>Y1676*1024</f>
        <v>2048</v>
      </c>
      <c r="AA1676" s="9">
        <v>2</v>
      </c>
      <c r="AB1676" s="9">
        <f>AA1676*256</f>
        <v>512</v>
      </c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15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>
        <f t="shared" si="60"/>
        <v>217475.82952231314</v>
      </c>
      <c r="BM1676" s="9">
        <f t="shared" si="61"/>
        <v>217500</v>
      </c>
    </row>
    <row r="1677" spans="1:65" x14ac:dyDescent="0.3">
      <c r="A1677" t="s">
        <v>2040</v>
      </c>
      <c r="B1677" s="9">
        <v>635</v>
      </c>
      <c r="C1677">
        <v>579327</v>
      </c>
      <c r="D1677">
        <v>1</v>
      </c>
      <c r="E1677">
        <v>0</v>
      </c>
      <c r="F1677">
        <v>0</v>
      </c>
      <c r="G1677">
        <v>0</v>
      </c>
      <c r="H1677">
        <v>0</v>
      </c>
      <c r="I1677" t="s">
        <v>90</v>
      </c>
      <c r="J1677">
        <v>579203</v>
      </c>
      <c r="K1677" t="s">
        <v>376</v>
      </c>
      <c r="L1677">
        <v>579203</v>
      </c>
      <c r="M1677" t="s">
        <v>376</v>
      </c>
      <c r="N1677">
        <v>579203</v>
      </c>
      <c r="O1677" t="s">
        <v>376</v>
      </c>
      <c r="P1677">
        <v>579203</v>
      </c>
      <c r="Q1677" t="s">
        <v>376</v>
      </c>
      <c r="R1677" s="9">
        <v>150933.64273070099</v>
      </c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15"/>
      <c r="AR1677" s="9">
        <v>1</v>
      </c>
      <c r="AS1677" s="9">
        <f>AR1677*30500</f>
        <v>30500</v>
      </c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>
        <f t="shared" si="60"/>
        <v>181433.64273070099</v>
      </c>
      <c r="BM1677" s="9">
        <f t="shared" si="61"/>
        <v>181400</v>
      </c>
    </row>
    <row r="1678" spans="1:65" x14ac:dyDescent="0.3">
      <c r="A1678" t="s">
        <v>2041</v>
      </c>
      <c r="B1678" s="9">
        <v>582</v>
      </c>
      <c r="C1678">
        <v>566241</v>
      </c>
      <c r="D1678">
        <v>1</v>
      </c>
      <c r="E1678">
        <v>0</v>
      </c>
      <c r="F1678">
        <v>0</v>
      </c>
      <c r="G1678">
        <v>0</v>
      </c>
      <c r="H1678">
        <v>0</v>
      </c>
      <c r="I1678" t="s">
        <v>131</v>
      </c>
      <c r="J1678">
        <v>565971</v>
      </c>
      <c r="K1678" t="s">
        <v>459</v>
      </c>
      <c r="L1678">
        <v>565971</v>
      </c>
      <c r="M1678" t="s">
        <v>459</v>
      </c>
      <c r="N1678">
        <v>565971</v>
      </c>
      <c r="O1678" t="s">
        <v>459</v>
      </c>
      <c r="P1678">
        <v>565971</v>
      </c>
      <c r="Q1678" t="s">
        <v>459</v>
      </c>
      <c r="R1678" s="9">
        <v>138502.6125617635</v>
      </c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15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>
        <f t="shared" si="60"/>
        <v>138502.6125617635</v>
      </c>
      <c r="BM1678" s="9">
        <f t="shared" si="61"/>
        <v>138500</v>
      </c>
    </row>
    <row r="1679" spans="1:65" x14ac:dyDescent="0.3">
      <c r="A1679" t="s">
        <v>2042</v>
      </c>
      <c r="B1679" s="9">
        <v>119</v>
      </c>
      <c r="C1679">
        <v>546429</v>
      </c>
      <c r="D1679">
        <v>1</v>
      </c>
      <c r="E1679">
        <v>0</v>
      </c>
      <c r="F1679">
        <v>0</v>
      </c>
      <c r="G1679">
        <v>0</v>
      </c>
      <c r="H1679">
        <v>0</v>
      </c>
      <c r="I1679" t="s">
        <v>131</v>
      </c>
      <c r="J1679">
        <v>565971</v>
      </c>
      <c r="K1679" t="s">
        <v>459</v>
      </c>
      <c r="L1679">
        <v>565971</v>
      </c>
      <c r="M1679" t="s">
        <v>459</v>
      </c>
      <c r="N1679">
        <v>565971</v>
      </c>
      <c r="O1679" t="s">
        <v>459</v>
      </c>
      <c r="P1679">
        <v>565971</v>
      </c>
      <c r="Q1679" t="s">
        <v>459</v>
      </c>
      <c r="R1679" s="9">
        <v>71941.662785630979</v>
      </c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15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>
        <f t="shared" si="60"/>
        <v>71941.662785630979</v>
      </c>
      <c r="BM1679" s="9">
        <f t="shared" si="61"/>
        <v>71900</v>
      </c>
    </row>
    <row r="1680" spans="1:65" x14ac:dyDescent="0.3">
      <c r="A1680" s="4" t="s">
        <v>419</v>
      </c>
      <c r="B1680" s="9">
        <v>3150</v>
      </c>
      <c r="C1680">
        <v>571539</v>
      </c>
      <c r="D1680">
        <v>1</v>
      </c>
      <c r="E1680">
        <v>1</v>
      </c>
      <c r="F1680">
        <v>1</v>
      </c>
      <c r="G1680">
        <v>1</v>
      </c>
      <c r="H1680">
        <v>0</v>
      </c>
      <c r="I1680" t="s">
        <v>96</v>
      </c>
      <c r="J1680">
        <v>571539</v>
      </c>
      <c r="K1680" t="s">
        <v>419</v>
      </c>
      <c r="L1680">
        <v>571539</v>
      </c>
      <c r="M1680" t="s">
        <v>419</v>
      </c>
      <c r="N1680">
        <v>571539</v>
      </c>
      <c r="O1680" t="s">
        <v>419</v>
      </c>
      <c r="P1680">
        <v>571164</v>
      </c>
      <c r="Q1680" t="s">
        <v>334</v>
      </c>
      <c r="R1680" s="9">
        <v>723675.71698587609</v>
      </c>
      <c r="S1680" s="9">
        <f>SUMIFS($B:$B,$J:$J,$C1680)</f>
        <v>7979</v>
      </c>
      <c r="T1680" s="9">
        <v>432372.02962097613</v>
      </c>
      <c r="U1680" s="9">
        <v>2</v>
      </c>
      <c r="V1680" s="9">
        <f>U1680*768</f>
        <v>1536</v>
      </c>
      <c r="W1680" s="9">
        <v>48</v>
      </c>
      <c r="X1680" s="9">
        <f>W1680*3072</f>
        <v>147456</v>
      </c>
      <c r="Y1680" s="9">
        <v>21</v>
      </c>
      <c r="Z1680" s="9">
        <f>Y1680*1024</f>
        <v>21504</v>
      </c>
      <c r="AA1680" s="9">
        <v>6</v>
      </c>
      <c r="AB1680" s="9">
        <f>AA1680*256</f>
        <v>1536</v>
      </c>
      <c r="AC1680" s="9">
        <f>SUMIFS($B:$B,$L:$L,$C1680)</f>
        <v>13180</v>
      </c>
      <c r="AD1680" s="9">
        <v>1628709.2923890182</v>
      </c>
      <c r="AE1680" s="9"/>
      <c r="AF1680" s="9"/>
      <c r="AG1680" s="9">
        <f>SUMIFS($B:$B,$N:$N,$C1680)</f>
        <v>13180</v>
      </c>
      <c r="AH1680" s="9">
        <v>1478129.2134566901</v>
      </c>
      <c r="AI1680" s="9"/>
      <c r="AJ1680" s="9"/>
      <c r="AK1680" s="9"/>
      <c r="AL1680" s="9"/>
      <c r="AM1680" s="9"/>
      <c r="AN1680" s="9"/>
      <c r="AO1680" s="9"/>
      <c r="AP1680" s="9"/>
      <c r="AQ1680" s="15"/>
      <c r="AR1680" s="9">
        <v>4</v>
      </c>
      <c r="AS1680" s="9">
        <f>AR1680*30500</f>
        <v>122000</v>
      </c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>
        <f t="shared" si="60"/>
        <v>4556918.2524525607</v>
      </c>
      <c r="BM1680" s="9">
        <f t="shared" si="61"/>
        <v>4556900</v>
      </c>
    </row>
    <row r="1681" spans="1:65" x14ac:dyDescent="0.3">
      <c r="A1681" t="s">
        <v>1502</v>
      </c>
      <c r="B1681" s="9">
        <v>223</v>
      </c>
      <c r="C1681">
        <v>564249</v>
      </c>
      <c r="D1681">
        <v>1</v>
      </c>
      <c r="E1681">
        <v>0</v>
      </c>
      <c r="F1681">
        <v>0</v>
      </c>
      <c r="G1681">
        <v>0</v>
      </c>
      <c r="H1681">
        <v>0</v>
      </c>
      <c r="I1681" t="s">
        <v>86</v>
      </c>
      <c r="J1681">
        <v>540013</v>
      </c>
      <c r="K1681" t="s">
        <v>762</v>
      </c>
      <c r="L1681">
        <v>540013</v>
      </c>
      <c r="M1681" t="s">
        <v>762</v>
      </c>
      <c r="N1681">
        <v>540013</v>
      </c>
      <c r="O1681" t="s">
        <v>762</v>
      </c>
      <c r="P1681">
        <v>539911</v>
      </c>
      <c r="Q1681" t="s">
        <v>352</v>
      </c>
      <c r="R1681" s="9">
        <v>71941.662785630979</v>
      </c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15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>
        <f t="shared" si="60"/>
        <v>71941.662785630979</v>
      </c>
      <c r="BM1681" s="9">
        <f t="shared" si="61"/>
        <v>71900</v>
      </c>
    </row>
    <row r="1682" spans="1:65" x14ac:dyDescent="0.3">
      <c r="A1682" s="2" t="s">
        <v>1502</v>
      </c>
      <c r="B1682" s="9">
        <v>1925</v>
      </c>
      <c r="C1682">
        <v>558966</v>
      </c>
      <c r="D1682">
        <v>1</v>
      </c>
      <c r="E1682">
        <v>1</v>
      </c>
      <c r="F1682">
        <v>0</v>
      </c>
      <c r="G1682">
        <v>0</v>
      </c>
      <c r="H1682">
        <v>0</v>
      </c>
      <c r="I1682" t="s">
        <v>151</v>
      </c>
      <c r="J1682">
        <v>558966</v>
      </c>
      <c r="K1682" t="s">
        <v>1502</v>
      </c>
      <c r="L1682">
        <v>554791</v>
      </c>
      <c r="M1682" t="s">
        <v>1503</v>
      </c>
      <c r="N1682">
        <v>554791</v>
      </c>
      <c r="O1682" t="s">
        <v>1503</v>
      </c>
      <c r="P1682">
        <v>554791</v>
      </c>
      <c r="Q1682" t="s">
        <v>1503</v>
      </c>
      <c r="R1682" s="9">
        <v>448185.98679172317</v>
      </c>
      <c r="S1682" s="9">
        <f>SUMIFS($B:$B,$J:$J,$C1682)</f>
        <v>5158</v>
      </c>
      <c r="T1682" s="9">
        <v>279979.74200086761</v>
      </c>
      <c r="U1682" s="9">
        <v>0</v>
      </c>
      <c r="V1682" s="9">
        <f>U1682*768</f>
        <v>0</v>
      </c>
      <c r="W1682" s="9">
        <v>12</v>
      </c>
      <c r="X1682" s="9">
        <f>W1682*3072</f>
        <v>36864</v>
      </c>
      <c r="Y1682" s="9">
        <v>13</v>
      </c>
      <c r="Z1682" s="9">
        <f>Y1682*1024</f>
        <v>13312</v>
      </c>
      <c r="AA1682" s="9">
        <v>3</v>
      </c>
      <c r="AB1682" s="9">
        <f>AA1682*256</f>
        <v>768</v>
      </c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15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>
        <f t="shared" si="60"/>
        <v>779109.72879259079</v>
      </c>
      <c r="BM1682" s="9">
        <f t="shared" si="61"/>
        <v>779100</v>
      </c>
    </row>
    <row r="1683" spans="1:65" x14ac:dyDescent="0.3">
      <c r="A1683" t="s">
        <v>1502</v>
      </c>
      <c r="B1683" s="9">
        <v>522</v>
      </c>
      <c r="C1683">
        <v>537233</v>
      </c>
      <c r="D1683">
        <v>1</v>
      </c>
      <c r="E1683">
        <v>0</v>
      </c>
      <c r="F1683">
        <v>0</v>
      </c>
      <c r="G1683">
        <v>0</v>
      </c>
      <c r="H1683">
        <v>0</v>
      </c>
      <c r="I1683" t="s">
        <v>86</v>
      </c>
      <c r="J1683">
        <v>537764</v>
      </c>
      <c r="K1683" t="s">
        <v>1796</v>
      </c>
      <c r="L1683">
        <v>537764</v>
      </c>
      <c r="M1683" t="s">
        <v>1796</v>
      </c>
      <c r="N1683">
        <v>537764</v>
      </c>
      <c r="O1683" t="s">
        <v>1796</v>
      </c>
      <c r="P1683">
        <v>537004</v>
      </c>
      <c r="Q1683" t="s">
        <v>466</v>
      </c>
      <c r="R1683" s="9">
        <v>124402.0711220909</v>
      </c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15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>
        <f t="shared" si="60"/>
        <v>124402.0711220909</v>
      </c>
      <c r="BM1683" s="9">
        <f t="shared" si="61"/>
        <v>124400</v>
      </c>
    </row>
    <row r="1684" spans="1:65" x14ac:dyDescent="0.3">
      <c r="A1684" s="4" t="s">
        <v>398</v>
      </c>
      <c r="B1684" s="9">
        <v>6315</v>
      </c>
      <c r="C1684">
        <v>564117</v>
      </c>
      <c r="D1684">
        <v>1</v>
      </c>
      <c r="E1684">
        <v>1</v>
      </c>
      <c r="F1684">
        <v>1</v>
      </c>
      <c r="G1684">
        <v>1</v>
      </c>
      <c r="H1684">
        <v>0</v>
      </c>
      <c r="I1684" t="s">
        <v>104</v>
      </c>
      <c r="J1684">
        <v>564117</v>
      </c>
      <c r="K1684" t="s">
        <v>398</v>
      </c>
      <c r="L1684">
        <v>564117</v>
      </c>
      <c r="M1684" t="s">
        <v>398</v>
      </c>
      <c r="N1684">
        <v>564117</v>
      </c>
      <c r="O1684" t="s">
        <v>398</v>
      </c>
      <c r="P1684">
        <v>563889</v>
      </c>
      <c r="Q1684" t="s">
        <v>370</v>
      </c>
      <c r="R1684" s="9">
        <v>1415063.158624141</v>
      </c>
      <c r="S1684" s="9">
        <f>SUMIFS($B:$B,$J:$J,$C1684)</f>
        <v>11424</v>
      </c>
      <c r="T1684" s="9">
        <v>618002.52215425915</v>
      </c>
      <c r="U1684" s="9">
        <v>3</v>
      </c>
      <c r="V1684" s="9">
        <f>U1684*768</f>
        <v>2304</v>
      </c>
      <c r="W1684" s="9">
        <v>63</v>
      </c>
      <c r="X1684" s="9">
        <f>W1684*3072</f>
        <v>193536</v>
      </c>
      <c r="Y1684" s="9">
        <v>23</v>
      </c>
      <c r="Z1684" s="9">
        <f>Y1684*1024</f>
        <v>23552</v>
      </c>
      <c r="AA1684" s="9">
        <v>17</v>
      </c>
      <c r="AB1684" s="9">
        <f>AA1684*256</f>
        <v>4352</v>
      </c>
      <c r="AC1684" s="9">
        <f>SUMIFS($B:$B,$L:$L,$C1684)</f>
        <v>11424</v>
      </c>
      <c r="AD1684" s="9">
        <v>1414523.8332736616</v>
      </c>
      <c r="AE1684" s="9"/>
      <c r="AF1684" s="9"/>
      <c r="AG1684" s="9">
        <f>SUMIFS($B:$B,$N:$N,$C1684)</f>
        <v>11424</v>
      </c>
      <c r="AH1684" s="9">
        <v>1282948.3259253949</v>
      </c>
      <c r="AI1684" s="9"/>
      <c r="AJ1684" s="9"/>
      <c r="AK1684" s="9"/>
      <c r="AL1684" s="9"/>
      <c r="AM1684" s="9"/>
      <c r="AN1684" s="9"/>
      <c r="AO1684" s="9"/>
      <c r="AP1684" s="9"/>
      <c r="AQ1684" s="15"/>
      <c r="AR1684" s="9">
        <v>3</v>
      </c>
      <c r="AS1684" s="9">
        <f>AR1684*30500</f>
        <v>91500</v>
      </c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>
        <f t="shared" si="60"/>
        <v>5045781.8399774563</v>
      </c>
      <c r="BM1684" s="9">
        <f t="shared" si="61"/>
        <v>5045800</v>
      </c>
    </row>
    <row r="1685" spans="1:65" x14ac:dyDescent="0.3">
      <c r="A1685" t="s">
        <v>2043</v>
      </c>
      <c r="B1685" s="9">
        <v>239</v>
      </c>
      <c r="C1685">
        <v>578126</v>
      </c>
      <c r="D1685">
        <v>1</v>
      </c>
      <c r="E1685">
        <v>0</v>
      </c>
      <c r="F1685">
        <v>0</v>
      </c>
      <c r="G1685">
        <v>0</v>
      </c>
      <c r="H1685">
        <v>0</v>
      </c>
      <c r="I1685" t="s">
        <v>96</v>
      </c>
      <c r="J1685">
        <v>577863</v>
      </c>
      <c r="K1685" t="s">
        <v>176</v>
      </c>
      <c r="L1685">
        <v>505145</v>
      </c>
      <c r="M1685" t="s">
        <v>177</v>
      </c>
      <c r="N1685">
        <v>577731</v>
      </c>
      <c r="O1685" t="s">
        <v>178</v>
      </c>
      <c r="P1685">
        <v>577731</v>
      </c>
      <c r="Q1685" t="s">
        <v>178</v>
      </c>
      <c r="R1685" s="9">
        <v>71941.662785630979</v>
      </c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15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>
        <f t="shared" si="60"/>
        <v>71941.662785630979</v>
      </c>
      <c r="BM1685" s="9">
        <f t="shared" si="61"/>
        <v>71900</v>
      </c>
    </row>
    <row r="1686" spans="1:65" x14ac:dyDescent="0.3">
      <c r="A1686" t="s">
        <v>2044</v>
      </c>
      <c r="B1686" s="9">
        <v>370</v>
      </c>
      <c r="C1686">
        <v>553751</v>
      </c>
      <c r="D1686">
        <v>1</v>
      </c>
      <c r="E1686">
        <v>0</v>
      </c>
      <c r="F1686">
        <v>0</v>
      </c>
      <c r="G1686">
        <v>0</v>
      </c>
      <c r="H1686">
        <v>0</v>
      </c>
      <c r="I1686" t="s">
        <v>151</v>
      </c>
      <c r="J1686">
        <v>553425</v>
      </c>
      <c r="K1686" t="s">
        <v>152</v>
      </c>
      <c r="L1686">
        <v>553425</v>
      </c>
      <c r="M1686" t="s">
        <v>152</v>
      </c>
      <c r="N1686">
        <v>553425</v>
      </c>
      <c r="O1686" t="s">
        <v>152</v>
      </c>
      <c r="P1686">
        <v>553425</v>
      </c>
      <c r="Q1686" t="s">
        <v>152</v>
      </c>
      <c r="R1686" s="9">
        <v>88536.599103819099</v>
      </c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15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>
        <f t="shared" si="60"/>
        <v>88536.599103819099</v>
      </c>
      <c r="BM1686" s="9">
        <f t="shared" si="61"/>
        <v>88500</v>
      </c>
    </row>
    <row r="1687" spans="1:65" x14ac:dyDescent="0.3">
      <c r="A1687" t="s">
        <v>2045</v>
      </c>
      <c r="B1687" s="9">
        <v>721</v>
      </c>
      <c r="C1687">
        <v>544591</v>
      </c>
      <c r="D1687">
        <v>1</v>
      </c>
      <c r="E1687">
        <v>0</v>
      </c>
      <c r="F1687">
        <v>0</v>
      </c>
      <c r="G1687">
        <v>0</v>
      </c>
      <c r="H1687">
        <v>0</v>
      </c>
      <c r="I1687" t="s">
        <v>83</v>
      </c>
      <c r="J1687">
        <v>545201</v>
      </c>
      <c r="K1687" t="s">
        <v>230</v>
      </c>
      <c r="L1687">
        <v>545201</v>
      </c>
      <c r="M1687" t="s">
        <v>230</v>
      </c>
      <c r="N1687">
        <v>545201</v>
      </c>
      <c r="O1687" t="s">
        <v>230</v>
      </c>
      <c r="P1687">
        <v>545201</v>
      </c>
      <c r="Q1687" t="s">
        <v>230</v>
      </c>
      <c r="R1687" s="9">
        <v>171058.70062875841</v>
      </c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15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>
        <f t="shared" si="60"/>
        <v>171058.70062875841</v>
      </c>
      <c r="BM1687" s="9">
        <f t="shared" si="61"/>
        <v>171100</v>
      </c>
    </row>
    <row r="1688" spans="1:65" x14ac:dyDescent="0.3">
      <c r="A1688" t="s">
        <v>2045</v>
      </c>
      <c r="B1688" s="9">
        <v>691</v>
      </c>
      <c r="C1688">
        <v>541818</v>
      </c>
      <c r="D1688">
        <v>1</v>
      </c>
      <c r="E1688">
        <v>0</v>
      </c>
      <c r="F1688">
        <v>0</v>
      </c>
      <c r="G1688">
        <v>0</v>
      </c>
      <c r="H1688">
        <v>0</v>
      </c>
      <c r="I1688" t="s">
        <v>86</v>
      </c>
      <c r="J1688">
        <v>541877</v>
      </c>
      <c r="K1688" t="s">
        <v>2046</v>
      </c>
      <c r="L1688">
        <v>541656</v>
      </c>
      <c r="M1688" t="s">
        <v>227</v>
      </c>
      <c r="N1688">
        <v>541656</v>
      </c>
      <c r="O1688" t="s">
        <v>227</v>
      </c>
      <c r="P1688">
        <v>541656</v>
      </c>
      <c r="Q1688" t="s">
        <v>227</v>
      </c>
      <c r="R1688" s="9">
        <v>164044.61200580059</v>
      </c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15"/>
      <c r="AR1688" s="9">
        <v>1</v>
      </c>
      <c r="AS1688" s="9">
        <f>AR1688*30500</f>
        <v>30500</v>
      </c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>
        <f t="shared" si="60"/>
        <v>194544.61200580059</v>
      </c>
      <c r="BM1688" s="9">
        <f t="shared" si="61"/>
        <v>194500</v>
      </c>
    </row>
    <row r="1689" spans="1:65" x14ac:dyDescent="0.3">
      <c r="A1689" t="s">
        <v>2045</v>
      </c>
      <c r="B1689" s="9">
        <v>1180</v>
      </c>
      <c r="C1689">
        <v>539295</v>
      </c>
      <c r="D1689">
        <v>1</v>
      </c>
      <c r="E1689">
        <v>0</v>
      </c>
      <c r="F1689">
        <v>0</v>
      </c>
      <c r="G1689">
        <v>0</v>
      </c>
      <c r="H1689">
        <v>0</v>
      </c>
      <c r="I1689" t="s">
        <v>86</v>
      </c>
      <c r="J1689">
        <v>539350</v>
      </c>
      <c r="K1689" t="s">
        <v>1264</v>
      </c>
      <c r="L1689">
        <v>531723</v>
      </c>
      <c r="M1689" t="s">
        <v>1071</v>
      </c>
      <c r="N1689">
        <v>539244</v>
      </c>
      <c r="O1689" t="s">
        <v>1072</v>
      </c>
      <c r="P1689">
        <v>539139</v>
      </c>
      <c r="Q1689" t="s">
        <v>537</v>
      </c>
      <c r="R1689" s="9">
        <v>277631.11812154582</v>
      </c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15"/>
      <c r="AR1689" s="9">
        <v>1</v>
      </c>
      <c r="AS1689" s="9">
        <f>AR1689*30500</f>
        <v>30500</v>
      </c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>
        <f t="shared" si="60"/>
        <v>308131.11812154582</v>
      </c>
      <c r="BM1689" s="9">
        <f t="shared" si="61"/>
        <v>308100</v>
      </c>
    </row>
    <row r="1690" spans="1:65" x14ac:dyDescent="0.3">
      <c r="A1690" t="s">
        <v>2045</v>
      </c>
      <c r="B1690" s="9">
        <v>764</v>
      </c>
      <c r="C1690">
        <v>533351</v>
      </c>
      <c r="D1690">
        <v>1</v>
      </c>
      <c r="E1690">
        <v>0</v>
      </c>
      <c r="F1690">
        <v>0</v>
      </c>
      <c r="G1690">
        <v>0</v>
      </c>
      <c r="H1690">
        <v>0</v>
      </c>
      <c r="I1690" t="s">
        <v>86</v>
      </c>
      <c r="J1690">
        <v>533271</v>
      </c>
      <c r="K1690" t="s">
        <v>785</v>
      </c>
      <c r="L1690">
        <v>533271</v>
      </c>
      <c r="M1690" t="s">
        <v>785</v>
      </c>
      <c r="N1690">
        <v>533271</v>
      </c>
      <c r="O1690" t="s">
        <v>785</v>
      </c>
      <c r="P1690">
        <v>533271</v>
      </c>
      <c r="Q1690" t="s">
        <v>785</v>
      </c>
      <c r="R1690" s="9">
        <v>181100.87474177641</v>
      </c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15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>
        <f t="shared" si="60"/>
        <v>181100.87474177641</v>
      </c>
      <c r="BM1690" s="9">
        <f t="shared" si="61"/>
        <v>181100</v>
      </c>
    </row>
    <row r="1691" spans="1:65" x14ac:dyDescent="0.3">
      <c r="A1691" t="s">
        <v>2045</v>
      </c>
      <c r="B1691" s="9">
        <v>254</v>
      </c>
      <c r="C1691">
        <v>532037</v>
      </c>
      <c r="D1691">
        <v>1</v>
      </c>
      <c r="E1691">
        <v>0</v>
      </c>
      <c r="F1691">
        <v>0</v>
      </c>
      <c r="G1691">
        <v>0</v>
      </c>
      <c r="H1691">
        <v>0</v>
      </c>
      <c r="I1691" t="s">
        <v>86</v>
      </c>
      <c r="J1691">
        <v>529303</v>
      </c>
      <c r="K1691" t="s">
        <v>301</v>
      </c>
      <c r="L1691">
        <v>529303</v>
      </c>
      <c r="M1691" t="s">
        <v>301</v>
      </c>
      <c r="N1691">
        <v>529303</v>
      </c>
      <c r="O1691" t="s">
        <v>301</v>
      </c>
      <c r="P1691">
        <v>529303</v>
      </c>
      <c r="Q1691" t="s">
        <v>301</v>
      </c>
      <c r="R1691" s="9">
        <v>71941.662785630979</v>
      </c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15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>
        <f t="shared" si="60"/>
        <v>71941.662785630979</v>
      </c>
      <c r="BM1691" s="9">
        <f t="shared" si="61"/>
        <v>71900</v>
      </c>
    </row>
    <row r="1692" spans="1:65" x14ac:dyDescent="0.3">
      <c r="A1692" t="s">
        <v>2047</v>
      </c>
      <c r="B1692" s="9">
        <v>255</v>
      </c>
      <c r="C1692">
        <v>540358</v>
      </c>
      <c r="D1692">
        <v>1</v>
      </c>
      <c r="E1692">
        <v>0</v>
      </c>
      <c r="F1692">
        <v>0</v>
      </c>
      <c r="G1692">
        <v>0</v>
      </c>
      <c r="H1692">
        <v>0</v>
      </c>
      <c r="I1692" t="s">
        <v>86</v>
      </c>
      <c r="J1692">
        <v>541613</v>
      </c>
      <c r="K1692" t="s">
        <v>840</v>
      </c>
      <c r="L1692">
        <v>539911</v>
      </c>
      <c r="M1692" t="s">
        <v>352</v>
      </c>
      <c r="N1692">
        <v>539911</v>
      </c>
      <c r="O1692" t="s">
        <v>352</v>
      </c>
      <c r="P1692">
        <v>539911</v>
      </c>
      <c r="Q1692" t="s">
        <v>352</v>
      </c>
      <c r="R1692" s="9">
        <v>71941.662785630979</v>
      </c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15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>
        <f t="shared" si="60"/>
        <v>71941.662785630979</v>
      </c>
      <c r="BM1692" s="9">
        <f t="shared" si="61"/>
        <v>71900</v>
      </c>
    </row>
    <row r="1693" spans="1:65" x14ac:dyDescent="0.3">
      <c r="A1693" t="s">
        <v>2048</v>
      </c>
      <c r="B1693" s="9">
        <v>271</v>
      </c>
      <c r="C1693">
        <v>551155</v>
      </c>
      <c r="D1693">
        <v>1</v>
      </c>
      <c r="E1693">
        <v>0</v>
      </c>
      <c r="F1693">
        <v>0</v>
      </c>
      <c r="G1693">
        <v>0</v>
      </c>
      <c r="H1693">
        <v>0</v>
      </c>
      <c r="I1693" t="s">
        <v>83</v>
      </c>
      <c r="J1693">
        <v>551660</v>
      </c>
      <c r="K1693" t="s">
        <v>2049</v>
      </c>
      <c r="L1693">
        <v>550787</v>
      </c>
      <c r="M1693" t="s">
        <v>908</v>
      </c>
      <c r="N1693">
        <v>550787</v>
      </c>
      <c r="O1693" t="s">
        <v>908</v>
      </c>
      <c r="P1693">
        <v>550787</v>
      </c>
      <c r="Q1693" t="s">
        <v>908</v>
      </c>
      <c r="R1693" s="9">
        <v>71941.662785630979</v>
      </c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15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>
        <f t="shared" si="60"/>
        <v>71941.662785630979</v>
      </c>
      <c r="BM1693" s="9">
        <f t="shared" si="61"/>
        <v>71900</v>
      </c>
    </row>
    <row r="1694" spans="1:65" x14ac:dyDescent="0.3">
      <c r="A1694" t="s">
        <v>2050</v>
      </c>
      <c r="B1694" s="9">
        <v>163</v>
      </c>
      <c r="C1694">
        <v>563145</v>
      </c>
      <c r="D1694">
        <v>1</v>
      </c>
      <c r="E1694">
        <v>0</v>
      </c>
      <c r="F1694">
        <v>0</v>
      </c>
      <c r="G1694">
        <v>0</v>
      </c>
      <c r="H1694">
        <v>0</v>
      </c>
      <c r="I1694" t="s">
        <v>83</v>
      </c>
      <c r="J1694">
        <v>552470</v>
      </c>
      <c r="K1694" t="s">
        <v>1208</v>
      </c>
      <c r="L1694">
        <v>552496</v>
      </c>
      <c r="M1694" t="s">
        <v>647</v>
      </c>
      <c r="N1694">
        <v>552046</v>
      </c>
      <c r="O1694" t="s">
        <v>174</v>
      </c>
      <c r="P1694">
        <v>552046</v>
      </c>
      <c r="Q1694" t="s">
        <v>174</v>
      </c>
      <c r="R1694" s="9">
        <v>71941.662785630979</v>
      </c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15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>
        <f t="shared" si="60"/>
        <v>71941.662785630979</v>
      </c>
      <c r="BM1694" s="9">
        <f t="shared" si="61"/>
        <v>71900</v>
      </c>
    </row>
    <row r="1695" spans="1:65" x14ac:dyDescent="0.3">
      <c r="A1695" t="s">
        <v>2051</v>
      </c>
      <c r="B1695" s="9">
        <v>601</v>
      </c>
      <c r="C1695">
        <v>550264</v>
      </c>
      <c r="D1695">
        <v>1</v>
      </c>
      <c r="E1695">
        <v>0</v>
      </c>
      <c r="F1695">
        <v>0</v>
      </c>
      <c r="G1695">
        <v>0</v>
      </c>
      <c r="H1695">
        <v>0</v>
      </c>
      <c r="I1695" t="s">
        <v>83</v>
      </c>
      <c r="J1695">
        <v>550094</v>
      </c>
      <c r="K1695" t="s">
        <v>143</v>
      </c>
      <c r="L1695">
        <v>550094</v>
      </c>
      <c r="M1695" t="s">
        <v>143</v>
      </c>
      <c r="N1695">
        <v>550094</v>
      </c>
      <c r="O1695" t="s">
        <v>143</v>
      </c>
      <c r="P1695">
        <v>550094</v>
      </c>
      <c r="Q1695" t="s">
        <v>143</v>
      </c>
      <c r="R1695" s="9">
        <v>142961.59328417431</v>
      </c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15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>
        <f t="shared" si="60"/>
        <v>142961.59328417431</v>
      </c>
      <c r="BM1695" s="9">
        <f t="shared" si="61"/>
        <v>143000</v>
      </c>
    </row>
    <row r="1696" spans="1:65" x14ac:dyDescent="0.3">
      <c r="A1696" t="s">
        <v>2052</v>
      </c>
      <c r="B1696" s="9">
        <v>554</v>
      </c>
      <c r="C1696">
        <v>569305</v>
      </c>
      <c r="D1696">
        <v>1</v>
      </c>
      <c r="E1696">
        <v>0</v>
      </c>
      <c r="F1696">
        <v>0</v>
      </c>
      <c r="G1696">
        <v>0</v>
      </c>
      <c r="H1696">
        <v>0</v>
      </c>
      <c r="I1696" t="s">
        <v>111</v>
      </c>
      <c r="J1696">
        <v>525588</v>
      </c>
      <c r="K1696" t="s">
        <v>462</v>
      </c>
      <c r="L1696">
        <v>523704</v>
      </c>
      <c r="M1696" t="s">
        <v>464</v>
      </c>
      <c r="N1696">
        <v>523704</v>
      </c>
      <c r="O1696" t="s">
        <v>464</v>
      </c>
      <c r="P1696">
        <v>523704</v>
      </c>
      <c r="Q1696" t="s">
        <v>464</v>
      </c>
      <c r="R1696" s="9">
        <v>131926.11047362181</v>
      </c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15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>
        <f t="shared" si="60"/>
        <v>131926.11047362181</v>
      </c>
      <c r="BM1696" s="9">
        <f t="shared" si="61"/>
        <v>131900</v>
      </c>
    </row>
    <row r="1697" spans="1:65" x14ac:dyDescent="0.3">
      <c r="A1697" s="4" t="s">
        <v>2053</v>
      </c>
      <c r="B1697" s="9">
        <v>4642</v>
      </c>
      <c r="C1697">
        <v>588512</v>
      </c>
      <c r="D1697">
        <v>1</v>
      </c>
      <c r="E1697">
        <v>1</v>
      </c>
      <c r="F1697">
        <v>1</v>
      </c>
      <c r="G1697">
        <v>1</v>
      </c>
      <c r="H1697">
        <v>0</v>
      </c>
      <c r="I1697" t="s">
        <v>135</v>
      </c>
      <c r="J1697">
        <v>588512</v>
      </c>
      <c r="K1697" t="s">
        <v>2053</v>
      </c>
      <c r="L1697">
        <v>588512</v>
      </c>
      <c r="M1697" t="s">
        <v>2053</v>
      </c>
      <c r="N1697">
        <v>588512</v>
      </c>
      <c r="O1697" t="s">
        <v>2053</v>
      </c>
      <c r="P1697">
        <v>588296</v>
      </c>
      <c r="Q1697" t="s">
        <v>199</v>
      </c>
      <c r="R1697" s="9">
        <v>1052769.553692128</v>
      </c>
      <c r="S1697" s="9">
        <f>SUMIFS($B:$B,$J:$J,$C1697)</f>
        <v>6473</v>
      </c>
      <c r="T1697" s="9">
        <v>351065.03841516009</v>
      </c>
      <c r="U1697" s="9">
        <v>0</v>
      </c>
      <c r="V1697" s="9">
        <f>U1697*768</f>
        <v>0</v>
      </c>
      <c r="W1697" s="9">
        <v>10</v>
      </c>
      <c r="X1697" s="9">
        <f>W1697*3072</f>
        <v>30720</v>
      </c>
      <c r="Y1697" s="9">
        <v>21</v>
      </c>
      <c r="Z1697" s="9">
        <f>Y1697*1024</f>
        <v>21504</v>
      </c>
      <c r="AA1697" s="9">
        <v>13</v>
      </c>
      <c r="AB1697" s="9">
        <f>AA1697*256</f>
        <v>3328</v>
      </c>
      <c r="AC1697" s="9">
        <f>SUMIFS($B:$B,$L:$L,$C1697)</f>
        <v>6473</v>
      </c>
      <c r="AD1697" s="9">
        <v>806849.55421486287</v>
      </c>
      <c r="AE1697" s="9"/>
      <c r="AF1697" s="9"/>
      <c r="AG1697" s="9">
        <f>SUMIFS($B:$B,$N:$N,$C1697)</f>
        <v>6473</v>
      </c>
      <c r="AH1697" s="9">
        <v>730271.33172854607</v>
      </c>
      <c r="AI1697" s="9"/>
      <c r="AJ1697" s="9"/>
      <c r="AK1697" s="9"/>
      <c r="AL1697" s="9"/>
      <c r="AM1697" s="9"/>
      <c r="AN1697" s="9"/>
      <c r="AO1697" s="9"/>
      <c r="AP1697" s="9"/>
      <c r="AQ1697" s="15"/>
      <c r="AR1697" s="9">
        <v>5</v>
      </c>
      <c r="AS1697" s="9">
        <f>AR1697*30500</f>
        <v>152500</v>
      </c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>
        <f t="shared" si="60"/>
        <v>3149007.4780506967</v>
      </c>
      <c r="BM1697" s="9">
        <f t="shared" si="61"/>
        <v>3149000</v>
      </c>
    </row>
    <row r="1698" spans="1:65" x14ac:dyDescent="0.3">
      <c r="A1698" t="s">
        <v>2054</v>
      </c>
      <c r="B1698" s="9">
        <v>197</v>
      </c>
      <c r="C1698">
        <v>534706</v>
      </c>
      <c r="D1698">
        <v>1</v>
      </c>
      <c r="E1698">
        <v>0</v>
      </c>
      <c r="F1698">
        <v>0</v>
      </c>
      <c r="G1698">
        <v>0</v>
      </c>
      <c r="H1698">
        <v>0</v>
      </c>
      <c r="I1698" t="s">
        <v>86</v>
      </c>
      <c r="J1698">
        <v>537292</v>
      </c>
      <c r="K1698" t="s">
        <v>1910</v>
      </c>
      <c r="L1698">
        <v>537489</v>
      </c>
      <c r="M1698" t="s">
        <v>323</v>
      </c>
      <c r="N1698">
        <v>537489</v>
      </c>
      <c r="O1698" t="s">
        <v>323</v>
      </c>
      <c r="P1698">
        <v>537683</v>
      </c>
      <c r="Q1698" t="s">
        <v>324</v>
      </c>
      <c r="R1698" s="9">
        <v>71941.662785630979</v>
      </c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15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>
        <f t="shared" si="60"/>
        <v>71941.662785630979</v>
      </c>
      <c r="BM1698" s="9">
        <f t="shared" si="61"/>
        <v>71900</v>
      </c>
    </row>
    <row r="1699" spans="1:65" x14ac:dyDescent="0.3">
      <c r="A1699" s="2" t="s">
        <v>2055</v>
      </c>
      <c r="B1699" s="9">
        <v>1264</v>
      </c>
      <c r="C1699">
        <v>571547</v>
      </c>
      <c r="D1699">
        <v>1</v>
      </c>
      <c r="E1699">
        <v>1</v>
      </c>
      <c r="F1699">
        <v>0</v>
      </c>
      <c r="G1699">
        <v>0</v>
      </c>
      <c r="H1699">
        <v>0</v>
      </c>
      <c r="I1699" t="s">
        <v>96</v>
      </c>
      <c r="J1699">
        <v>571547</v>
      </c>
      <c r="K1699" t="s">
        <v>2055</v>
      </c>
      <c r="L1699">
        <v>571539</v>
      </c>
      <c r="M1699" t="s">
        <v>419</v>
      </c>
      <c r="N1699">
        <v>571539</v>
      </c>
      <c r="O1699" t="s">
        <v>419</v>
      </c>
      <c r="P1699">
        <v>571164</v>
      </c>
      <c r="Q1699" t="s">
        <v>334</v>
      </c>
      <c r="R1699" s="9">
        <v>296999.27181456948</v>
      </c>
      <c r="S1699" s="9">
        <f>SUMIFS($B:$B,$J:$J,$C1699)</f>
        <v>1445</v>
      </c>
      <c r="T1699" s="9">
        <v>78693.386591307266</v>
      </c>
      <c r="U1699" s="9">
        <v>0</v>
      </c>
      <c r="V1699" s="9">
        <f>U1699*768</f>
        <v>0</v>
      </c>
      <c r="W1699" s="9">
        <v>2</v>
      </c>
      <c r="X1699" s="9">
        <f>W1699*3072</f>
        <v>6144</v>
      </c>
      <c r="Y1699" s="9">
        <v>4</v>
      </c>
      <c r="Z1699" s="9">
        <f>Y1699*1024</f>
        <v>4096</v>
      </c>
      <c r="AA1699" s="9">
        <v>3</v>
      </c>
      <c r="AB1699" s="9">
        <f>AA1699*256</f>
        <v>768</v>
      </c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15"/>
      <c r="AR1699" s="9">
        <v>1</v>
      </c>
      <c r="AS1699" s="9">
        <f>AR1699*30500</f>
        <v>30500</v>
      </c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>
        <f t="shared" si="60"/>
        <v>417200.65840587672</v>
      </c>
      <c r="BM1699" s="9">
        <f t="shared" si="61"/>
        <v>417200</v>
      </c>
    </row>
    <row r="1700" spans="1:65" x14ac:dyDescent="0.3">
      <c r="A1700" t="s">
        <v>2056</v>
      </c>
      <c r="B1700" s="9">
        <v>119</v>
      </c>
      <c r="C1700">
        <v>568767</v>
      </c>
      <c r="D1700">
        <v>1</v>
      </c>
      <c r="E1700">
        <v>0</v>
      </c>
      <c r="F1700">
        <v>0</v>
      </c>
      <c r="G1700">
        <v>0</v>
      </c>
      <c r="H1700">
        <v>0</v>
      </c>
      <c r="I1700" t="s">
        <v>123</v>
      </c>
      <c r="J1700">
        <v>568635</v>
      </c>
      <c r="K1700" t="s">
        <v>1526</v>
      </c>
      <c r="L1700">
        <v>568635</v>
      </c>
      <c r="M1700" t="s">
        <v>1526</v>
      </c>
      <c r="N1700">
        <v>568635</v>
      </c>
      <c r="O1700" t="s">
        <v>1526</v>
      </c>
      <c r="P1700">
        <v>568414</v>
      </c>
      <c r="Q1700" t="s">
        <v>166</v>
      </c>
      <c r="R1700" s="9">
        <v>71941.662785630979</v>
      </c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15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>
        <f t="shared" si="60"/>
        <v>71941.662785630979</v>
      </c>
      <c r="BM1700" s="9">
        <f t="shared" si="61"/>
        <v>71900</v>
      </c>
    </row>
    <row r="1701" spans="1:65" x14ac:dyDescent="0.3">
      <c r="A1701" t="s">
        <v>2057</v>
      </c>
      <c r="B1701" s="9">
        <v>113</v>
      </c>
      <c r="C1701">
        <v>572764</v>
      </c>
      <c r="D1701">
        <v>1</v>
      </c>
      <c r="E1701">
        <v>0</v>
      </c>
      <c r="F1701">
        <v>0</v>
      </c>
      <c r="G1701">
        <v>0</v>
      </c>
      <c r="H1701">
        <v>0</v>
      </c>
      <c r="I1701" t="s">
        <v>96</v>
      </c>
      <c r="J1701">
        <v>575054</v>
      </c>
      <c r="K1701" t="s">
        <v>849</v>
      </c>
      <c r="L1701">
        <v>575500</v>
      </c>
      <c r="M1701" t="s">
        <v>701</v>
      </c>
      <c r="N1701">
        <v>575500</v>
      </c>
      <c r="O1701" t="s">
        <v>701</v>
      </c>
      <c r="P1701">
        <v>575500</v>
      </c>
      <c r="Q1701" t="s">
        <v>701</v>
      </c>
      <c r="R1701" s="9">
        <v>71941.662785630979</v>
      </c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15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>
        <f t="shared" si="60"/>
        <v>71941.662785630979</v>
      </c>
      <c r="BM1701" s="9">
        <f t="shared" si="61"/>
        <v>71900</v>
      </c>
    </row>
    <row r="1702" spans="1:65" x14ac:dyDescent="0.3">
      <c r="A1702" t="s">
        <v>2058</v>
      </c>
      <c r="B1702" s="9">
        <v>220</v>
      </c>
      <c r="C1702">
        <v>581534</v>
      </c>
      <c r="D1702">
        <v>1</v>
      </c>
      <c r="E1702">
        <v>0</v>
      </c>
      <c r="F1702">
        <v>0</v>
      </c>
      <c r="G1702">
        <v>0</v>
      </c>
      <c r="H1702">
        <v>0</v>
      </c>
      <c r="I1702" t="s">
        <v>81</v>
      </c>
      <c r="J1702">
        <v>581372</v>
      </c>
      <c r="K1702" t="s">
        <v>243</v>
      </c>
      <c r="L1702">
        <v>581372</v>
      </c>
      <c r="M1702" t="s">
        <v>243</v>
      </c>
      <c r="N1702">
        <v>581372</v>
      </c>
      <c r="O1702" t="s">
        <v>243</v>
      </c>
      <c r="P1702">
        <v>581372</v>
      </c>
      <c r="Q1702" t="s">
        <v>243</v>
      </c>
      <c r="R1702" s="9">
        <v>71941.662785630979</v>
      </c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15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>
        <f t="shared" si="60"/>
        <v>71941.662785630979</v>
      </c>
      <c r="BM1702" s="9">
        <f t="shared" si="61"/>
        <v>71900</v>
      </c>
    </row>
    <row r="1703" spans="1:65" x14ac:dyDescent="0.3">
      <c r="A1703" s="5" t="s">
        <v>334</v>
      </c>
      <c r="B1703" s="9">
        <v>23564</v>
      </c>
      <c r="C1703">
        <v>571164</v>
      </c>
      <c r="D1703">
        <v>1</v>
      </c>
      <c r="E1703">
        <v>1</v>
      </c>
      <c r="F1703">
        <v>1</v>
      </c>
      <c r="G1703">
        <v>1</v>
      </c>
      <c r="H1703">
        <v>1</v>
      </c>
      <c r="I1703" t="s">
        <v>96</v>
      </c>
      <c r="J1703">
        <v>571164</v>
      </c>
      <c r="K1703" t="s">
        <v>334</v>
      </c>
      <c r="L1703">
        <v>571164</v>
      </c>
      <c r="M1703" t="s">
        <v>334</v>
      </c>
      <c r="N1703">
        <v>571164</v>
      </c>
      <c r="O1703" t="s">
        <v>334</v>
      </c>
      <c r="P1703">
        <v>571164</v>
      </c>
      <c r="Q1703" t="s">
        <v>334</v>
      </c>
      <c r="R1703" s="9">
        <v>1042191.980653148</v>
      </c>
      <c r="S1703" s="9">
        <f>SUMIFS($B:$B,$J:$J,$C1703)</f>
        <v>33010</v>
      </c>
      <c r="T1703" s="9">
        <v>724405.05032085441</v>
      </c>
      <c r="U1703" s="9">
        <v>578</v>
      </c>
      <c r="V1703" s="9">
        <f>U1703*768</f>
        <v>443904</v>
      </c>
      <c r="W1703" s="9">
        <v>102</v>
      </c>
      <c r="X1703" s="9">
        <f>W1703*3072</f>
        <v>313344</v>
      </c>
      <c r="Y1703" s="9">
        <v>577</v>
      </c>
      <c r="Z1703" s="9">
        <f>Y1703*1024</f>
        <v>590848</v>
      </c>
      <c r="AA1703" s="9">
        <v>189</v>
      </c>
      <c r="AB1703" s="9">
        <f>AA1703*256</f>
        <v>48384</v>
      </c>
      <c r="AC1703" s="9">
        <f>SUMIFS($B:$B,$L:$L,$C1703)</f>
        <v>33010</v>
      </c>
      <c r="AD1703" s="9">
        <v>2050792.6140468521</v>
      </c>
      <c r="AE1703" s="9">
        <f>SUMIFS($B:$B,$P:$P,$C1703)</f>
        <v>85605</v>
      </c>
      <c r="AF1703" s="9">
        <v>5138373.3013537694</v>
      </c>
      <c r="AG1703" s="9">
        <f>SUMIFS($B:$B,$N:$N,$C1703)</f>
        <v>37173</v>
      </c>
      <c r="AH1703" s="9">
        <v>6264743.6190707684</v>
      </c>
      <c r="AI1703" s="9">
        <f>SUMIFS($B:$B,$P:$P,$C1703)</f>
        <v>85605</v>
      </c>
      <c r="AJ1703" s="9">
        <v>31201367.191050202</v>
      </c>
      <c r="AK1703" s="9"/>
      <c r="AL1703" s="9">
        <v>8843</v>
      </c>
      <c r="AM1703" s="9">
        <f>AL1703*141</f>
        <v>1246863</v>
      </c>
      <c r="AN1703" s="9"/>
      <c r="AO1703" s="9"/>
      <c r="AP1703" s="9"/>
      <c r="AQ1703" s="15"/>
      <c r="AR1703" s="9">
        <v>39</v>
      </c>
      <c r="AS1703" s="9">
        <f>AR1703*30500</f>
        <v>1189500</v>
      </c>
      <c r="AT1703" s="9">
        <v>467</v>
      </c>
      <c r="AU1703" s="9">
        <f>AT1703*2742</f>
        <v>1280514</v>
      </c>
      <c r="AV1703" s="9">
        <v>1</v>
      </c>
      <c r="AW1703" s="9">
        <f>AV1703*914</f>
        <v>914</v>
      </c>
      <c r="AX1703" s="9">
        <v>3216</v>
      </c>
      <c r="AY1703" s="9">
        <f>AX1703*141</f>
        <v>453456</v>
      </c>
      <c r="AZ1703" s="9">
        <v>3642</v>
      </c>
      <c r="BA1703" s="9">
        <f>AZ1703*343</f>
        <v>1249206</v>
      </c>
      <c r="BB1703" s="9">
        <v>1347</v>
      </c>
      <c r="BC1703" s="9">
        <f>BB1703*109</f>
        <v>146823</v>
      </c>
      <c r="BD1703" s="9">
        <v>142</v>
      </c>
      <c r="BE1703" s="9">
        <f>BD1703*82</f>
        <v>11644</v>
      </c>
      <c r="BF1703" s="9">
        <v>1688</v>
      </c>
      <c r="BG1703" s="9">
        <f>BF1703*328</f>
        <v>553664</v>
      </c>
      <c r="BH1703" s="9">
        <v>130</v>
      </c>
      <c r="BI1703" s="9">
        <f>BH1703*410</f>
        <v>53300</v>
      </c>
      <c r="BJ1703" s="9">
        <v>105</v>
      </c>
      <c r="BK1703" s="9">
        <f>BJ1703*219</f>
        <v>22995</v>
      </c>
      <c r="BL1703" s="9">
        <f t="shared" si="60"/>
        <v>54027232.756495595</v>
      </c>
      <c r="BM1703" s="9">
        <f t="shared" si="61"/>
        <v>54027200</v>
      </c>
    </row>
    <row r="1704" spans="1:65" x14ac:dyDescent="0.3">
      <c r="A1704" t="s">
        <v>2059</v>
      </c>
      <c r="B1704" s="9">
        <v>1083</v>
      </c>
      <c r="C1704">
        <v>533670</v>
      </c>
      <c r="D1704">
        <v>1</v>
      </c>
      <c r="E1704">
        <v>0</v>
      </c>
      <c r="F1704">
        <v>0</v>
      </c>
      <c r="G1704">
        <v>0</v>
      </c>
      <c r="H1704">
        <v>0</v>
      </c>
      <c r="I1704" t="s">
        <v>86</v>
      </c>
      <c r="J1704">
        <v>531464</v>
      </c>
      <c r="K1704" t="s">
        <v>799</v>
      </c>
      <c r="L1704">
        <v>531057</v>
      </c>
      <c r="M1704" t="s">
        <v>220</v>
      </c>
      <c r="N1704">
        <v>531057</v>
      </c>
      <c r="O1704" t="s">
        <v>220</v>
      </c>
      <c r="P1704">
        <v>531057</v>
      </c>
      <c r="Q1704" t="s">
        <v>220</v>
      </c>
      <c r="R1704" s="9">
        <v>255216.69787770079</v>
      </c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15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>
        <f t="shared" si="60"/>
        <v>255216.69787770079</v>
      </c>
      <c r="BM1704" s="9">
        <f t="shared" si="61"/>
        <v>255200</v>
      </c>
    </row>
    <row r="1705" spans="1:65" x14ac:dyDescent="0.3">
      <c r="A1705" t="s">
        <v>2060</v>
      </c>
      <c r="B1705" s="9">
        <v>309</v>
      </c>
      <c r="C1705">
        <v>532398</v>
      </c>
      <c r="D1705">
        <v>1</v>
      </c>
      <c r="E1705">
        <v>0</v>
      </c>
      <c r="F1705">
        <v>0</v>
      </c>
      <c r="G1705">
        <v>0</v>
      </c>
      <c r="H1705">
        <v>0</v>
      </c>
      <c r="I1705" t="s">
        <v>86</v>
      </c>
      <c r="J1705">
        <v>533041</v>
      </c>
      <c r="K1705" t="s">
        <v>1053</v>
      </c>
      <c r="L1705">
        <v>533041</v>
      </c>
      <c r="M1705" t="s">
        <v>1053</v>
      </c>
      <c r="N1705">
        <v>533041</v>
      </c>
      <c r="O1705" t="s">
        <v>1053</v>
      </c>
      <c r="P1705">
        <v>532819</v>
      </c>
      <c r="Q1705" t="s">
        <v>327</v>
      </c>
      <c r="R1705" s="9">
        <v>74078.339317696707</v>
      </c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15"/>
      <c r="AR1705" s="9">
        <v>1</v>
      </c>
      <c r="AS1705" s="9">
        <f>AR1705*30500</f>
        <v>30500</v>
      </c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>
        <f t="shared" si="60"/>
        <v>104578.33931769671</v>
      </c>
      <c r="BM1705" s="9">
        <f t="shared" si="61"/>
        <v>104600</v>
      </c>
    </row>
    <row r="1706" spans="1:65" x14ac:dyDescent="0.3">
      <c r="A1706" t="s">
        <v>2061</v>
      </c>
      <c r="B1706" s="9">
        <v>146</v>
      </c>
      <c r="C1706">
        <v>573574</v>
      </c>
      <c r="D1706">
        <v>1</v>
      </c>
      <c r="E1706">
        <v>0</v>
      </c>
      <c r="F1706">
        <v>0</v>
      </c>
      <c r="G1706">
        <v>0</v>
      </c>
      <c r="H1706">
        <v>0</v>
      </c>
      <c r="I1706" t="s">
        <v>123</v>
      </c>
      <c r="J1706">
        <v>568988</v>
      </c>
      <c r="K1706" t="s">
        <v>259</v>
      </c>
      <c r="L1706">
        <v>568988</v>
      </c>
      <c r="M1706" t="s">
        <v>259</v>
      </c>
      <c r="N1706">
        <v>568988</v>
      </c>
      <c r="O1706" t="s">
        <v>259</v>
      </c>
      <c r="P1706">
        <v>569569</v>
      </c>
      <c r="Q1706" t="s">
        <v>260</v>
      </c>
      <c r="R1706" s="9">
        <v>71941.662785630979</v>
      </c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15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>
        <f t="shared" si="60"/>
        <v>71941.662785630979</v>
      </c>
      <c r="BM1706" s="9">
        <f t="shared" si="61"/>
        <v>71900</v>
      </c>
    </row>
    <row r="1707" spans="1:65" x14ac:dyDescent="0.3">
      <c r="A1707" t="s">
        <v>2062</v>
      </c>
      <c r="B1707" s="9">
        <v>1333</v>
      </c>
      <c r="C1707">
        <v>562530</v>
      </c>
      <c r="D1707">
        <v>1</v>
      </c>
      <c r="E1707">
        <v>0</v>
      </c>
      <c r="F1707">
        <v>0</v>
      </c>
      <c r="G1707">
        <v>0</v>
      </c>
      <c r="H1707">
        <v>0</v>
      </c>
      <c r="I1707" t="s">
        <v>131</v>
      </c>
      <c r="J1707">
        <v>562882</v>
      </c>
      <c r="K1707" t="s">
        <v>1330</v>
      </c>
      <c r="L1707">
        <v>562882</v>
      </c>
      <c r="M1707" t="s">
        <v>1330</v>
      </c>
      <c r="N1707">
        <v>562882</v>
      </c>
      <c r="O1707" t="s">
        <v>1330</v>
      </c>
      <c r="P1707">
        <v>562882</v>
      </c>
      <c r="Q1707" t="s">
        <v>1330</v>
      </c>
      <c r="R1707" s="9">
        <v>312880.56663983851</v>
      </c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15"/>
      <c r="AR1707" s="9">
        <v>26</v>
      </c>
      <c r="AS1707" s="9">
        <f>AR1707*30500</f>
        <v>793000</v>
      </c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>
        <f t="shared" si="60"/>
        <v>1105880.5666398385</v>
      </c>
      <c r="BM1707" s="9">
        <f t="shared" si="61"/>
        <v>1105900</v>
      </c>
    </row>
    <row r="1708" spans="1:65" x14ac:dyDescent="0.3">
      <c r="A1708" t="s">
        <v>2063</v>
      </c>
      <c r="B1708" s="9">
        <v>242</v>
      </c>
      <c r="C1708">
        <v>558974</v>
      </c>
      <c r="D1708">
        <v>1</v>
      </c>
      <c r="E1708">
        <v>0</v>
      </c>
      <c r="F1708">
        <v>0</v>
      </c>
      <c r="G1708">
        <v>0</v>
      </c>
      <c r="H1708">
        <v>0</v>
      </c>
      <c r="I1708" t="s">
        <v>151</v>
      </c>
      <c r="J1708">
        <v>559075</v>
      </c>
      <c r="K1708" t="s">
        <v>364</v>
      </c>
      <c r="L1708">
        <v>559075</v>
      </c>
      <c r="M1708" t="s">
        <v>364</v>
      </c>
      <c r="N1708">
        <v>559075</v>
      </c>
      <c r="O1708" t="s">
        <v>364</v>
      </c>
      <c r="P1708">
        <v>559075</v>
      </c>
      <c r="Q1708" t="s">
        <v>364</v>
      </c>
      <c r="R1708" s="9">
        <v>71941.662785630979</v>
      </c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15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>
        <f t="shared" si="60"/>
        <v>71941.662785630979</v>
      </c>
      <c r="BM1708" s="9">
        <f t="shared" si="61"/>
        <v>71900</v>
      </c>
    </row>
    <row r="1709" spans="1:65" x14ac:dyDescent="0.3">
      <c r="A1709" t="s">
        <v>2064</v>
      </c>
      <c r="B1709" s="9">
        <v>1008</v>
      </c>
      <c r="C1709">
        <v>583111</v>
      </c>
      <c r="D1709">
        <v>1</v>
      </c>
      <c r="E1709">
        <v>0</v>
      </c>
      <c r="F1709">
        <v>0</v>
      </c>
      <c r="G1709">
        <v>0</v>
      </c>
      <c r="H1709">
        <v>0</v>
      </c>
      <c r="I1709" t="s">
        <v>81</v>
      </c>
      <c r="J1709">
        <v>584100</v>
      </c>
      <c r="K1709" t="s">
        <v>1948</v>
      </c>
      <c r="L1709">
        <v>584100</v>
      </c>
      <c r="M1709" t="s">
        <v>1948</v>
      </c>
      <c r="N1709">
        <v>583251</v>
      </c>
      <c r="O1709" t="s">
        <v>975</v>
      </c>
      <c r="P1709">
        <v>583251</v>
      </c>
      <c r="Q1709" t="s">
        <v>975</v>
      </c>
      <c r="R1709" s="9">
        <v>237848.5771747588</v>
      </c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15"/>
      <c r="AR1709" s="9">
        <v>1</v>
      </c>
      <c r="AS1709" s="9">
        <f>AR1709*30500</f>
        <v>30500</v>
      </c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>
        <f t="shared" si="60"/>
        <v>268348.57717475877</v>
      </c>
      <c r="BM1709" s="9">
        <f t="shared" si="61"/>
        <v>268300</v>
      </c>
    </row>
    <row r="1710" spans="1:65" x14ac:dyDescent="0.3">
      <c r="A1710" s="2" t="s">
        <v>405</v>
      </c>
      <c r="B1710" s="9">
        <v>759</v>
      </c>
      <c r="C1710">
        <v>556378</v>
      </c>
      <c r="D1710">
        <v>1</v>
      </c>
      <c r="E1710">
        <v>1</v>
      </c>
      <c r="F1710">
        <v>0</v>
      </c>
      <c r="G1710">
        <v>0</v>
      </c>
      <c r="H1710">
        <v>0</v>
      </c>
      <c r="I1710" t="s">
        <v>151</v>
      </c>
      <c r="J1710">
        <v>556378</v>
      </c>
      <c r="K1710" t="s">
        <v>405</v>
      </c>
      <c r="L1710">
        <v>555771</v>
      </c>
      <c r="M1710" t="s">
        <v>247</v>
      </c>
      <c r="N1710">
        <v>555771</v>
      </c>
      <c r="O1710" t="s">
        <v>247</v>
      </c>
      <c r="P1710">
        <v>555771</v>
      </c>
      <c r="Q1710" t="s">
        <v>247</v>
      </c>
      <c r="R1710" s="9">
        <v>179933.85585399379</v>
      </c>
      <c r="S1710" s="9">
        <f>SUMIFS($B:$B,$J:$J,$C1710)</f>
        <v>1624</v>
      </c>
      <c r="T1710" s="9">
        <v>88421.913604577159</v>
      </c>
      <c r="U1710" s="9">
        <v>0</v>
      </c>
      <c r="V1710" s="9">
        <f>U1710*768</f>
        <v>0</v>
      </c>
      <c r="W1710" s="9">
        <v>7</v>
      </c>
      <c r="X1710" s="9">
        <f>W1710*3072</f>
        <v>21504</v>
      </c>
      <c r="Y1710" s="9">
        <v>6</v>
      </c>
      <c r="Z1710" s="9">
        <f>Y1710*1024</f>
        <v>6144</v>
      </c>
      <c r="AA1710" s="9">
        <v>4</v>
      </c>
      <c r="AB1710" s="9">
        <f>AA1710*256</f>
        <v>1024</v>
      </c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15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>
        <f t="shared" si="60"/>
        <v>297027.76945857098</v>
      </c>
      <c r="BM1710" s="9">
        <f t="shared" si="61"/>
        <v>297000</v>
      </c>
    </row>
    <row r="1711" spans="1:65" x14ac:dyDescent="0.3">
      <c r="A1711" t="s">
        <v>2065</v>
      </c>
      <c r="B1711" s="9">
        <v>666</v>
      </c>
      <c r="C1711">
        <v>556386</v>
      </c>
      <c r="D1711">
        <v>1</v>
      </c>
      <c r="E1711">
        <v>0</v>
      </c>
      <c r="F1711">
        <v>0</v>
      </c>
      <c r="G1711">
        <v>0</v>
      </c>
      <c r="H1711">
        <v>0</v>
      </c>
      <c r="I1711" t="s">
        <v>151</v>
      </c>
      <c r="J1711">
        <v>556831</v>
      </c>
      <c r="K1711" t="s">
        <v>1175</v>
      </c>
      <c r="L1711">
        <v>556831</v>
      </c>
      <c r="M1711" t="s">
        <v>1175</v>
      </c>
      <c r="N1711">
        <v>556831</v>
      </c>
      <c r="O1711" t="s">
        <v>1175</v>
      </c>
      <c r="P1711">
        <v>555771</v>
      </c>
      <c r="Q1711" t="s">
        <v>247</v>
      </c>
      <c r="R1711" s="9">
        <v>158194.44028517639</v>
      </c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15"/>
      <c r="AR1711" s="9">
        <v>1</v>
      </c>
      <c r="AS1711" s="9">
        <f>AR1711*30500</f>
        <v>30500</v>
      </c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>
        <f t="shared" si="60"/>
        <v>188694.44028517639</v>
      </c>
      <c r="BM1711" s="9">
        <f t="shared" si="61"/>
        <v>188700</v>
      </c>
    </row>
    <row r="1712" spans="1:65" x14ac:dyDescent="0.3">
      <c r="A1712" t="s">
        <v>2066</v>
      </c>
      <c r="B1712" s="9">
        <v>1171</v>
      </c>
      <c r="C1712">
        <v>568023</v>
      </c>
      <c r="D1712">
        <v>1</v>
      </c>
      <c r="E1712">
        <v>0</v>
      </c>
      <c r="F1712">
        <v>0</v>
      </c>
      <c r="G1712">
        <v>0</v>
      </c>
      <c r="H1712">
        <v>0</v>
      </c>
      <c r="I1712" t="s">
        <v>131</v>
      </c>
      <c r="J1712">
        <v>554804</v>
      </c>
      <c r="K1712" t="s">
        <v>1355</v>
      </c>
      <c r="L1712">
        <v>554804</v>
      </c>
      <c r="M1712" t="s">
        <v>1355</v>
      </c>
      <c r="N1712">
        <v>554804</v>
      </c>
      <c r="O1712" t="s">
        <v>1355</v>
      </c>
      <c r="P1712">
        <v>554804</v>
      </c>
      <c r="Q1712" t="s">
        <v>1355</v>
      </c>
      <c r="R1712" s="9">
        <v>275553.66369778401</v>
      </c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15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>
        <f t="shared" si="60"/>
        <v>275553.66369778401</v>
      </c>
      <c r="BM1712" s="9">
        <f t="shared" si="61"/>
        <v>275600</v>
      </c>
    </row>
    <row r="1713" spans="1:65" x14ac:dyDescent="0.3">
      <c r="A1713" t="s">
        <v>2067</v>
      </c>
      <c r="B1713" s="9">
        <v>271</v>
      </c>
      <c r="C1713">
        <v>570125</v>
      </c>
      <c r="D1713">
        <v>1</v>
      </c>
      <c r="E1713">
        <v>0</v>
      </c>
      <c r="F1713">
        <v>0</v>
      </c>
      <c r="G1713">
        <v>0</v>
      </c>
      <c r="H1713">
        <v>0</v>
      </c>
      <c r="I1713" t="s">
        <v>90</v>
      </c>
      <c r="J1713">
        <v>570109</v>
      </c>
      <c r="K1713" t="s">
        <v>139</v>
      </c>
      <c r="L1713">
        <v>570109</v>
      </c>
      <c r="M1713" t="s">
        <v>139</v>
      </c>
      <c r="N1713">
        <v>570109</v>
      </c>
      <c r="O1713" t="s">
        <v>139</v>
      </c>
      <c r="P1713">
        <v>569810</v>
      </c>
      <c r="Q1713" t="s">
        <v>284</v>
      </c>
      <c r="R1713" s="9">
        <v>71941.662785630979</v>
      </c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15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>
        <f t="shared" si="60"/>
        <v>71941.662785630979</v>
      </c>
      <c r="BM1713" s="9">
        <f t="shared" si="61"/>
        <v>71900</v>
      </c>
    </row>
    <row r="1714" spans="1:65" x14ac:dyDescent="0.3">
      <c r="A1714" t="s">
        <v>2068</v>
      </c>
      <c r="B1714" s="9">
        <v>247</v>
      </c>
      <c r="C1714">
        <v>571849</v>
      </c>
      <c r="D1714">
        <v>1</v>
      </c>
      <c r="E1714">
        <v>0</v>
      </c>
      <c r="F1714">
        <v>0</v>
      </c>
      <c r="G1714">
        <v>0</v>
      </c>
      <c r="H1714">
        <v>0</v>
      </c>
      <c r="I1714" t="s">
        <v>86</v>
      </c>
      <c r="J1714">
        <v>536270</v>
      </c>
      <c r="K1714" t="s">
        <v>1965</v>
      </c>
      <c r="L1714">
        <v>535672</v>
      </c>
      <c r="M1714" t="s">
        <v>947</v>
      </c>
      <c r="N1714">
        <v>535419</v>
      </c>
      <c r="O1714" t="s">
        <v>170</v>
      </c>
      <c r="P1714">
        <v>535419</v>
      </c>
      <c r="Q1714" t="s">
        <v>170</v>
      </c>
      <c r="R1714" s="9">
        <v>71941.662785630979</v>
      </c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15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>
        <f t="shared" si="60"/>
        <v>71941.662785630979</v>
      </c>
      <c r="BM1714" s="9">
        <f t="shared" si="61"/>
        <v>71900</v>
      </c>
    </row>
    <row r="1715" spans="1:65" x14ac:dyDescent="0.3">
      <c r="A1715" t="s">
        <v>2069</v>
      </c>
      <c r="B1715" s="9">
        <v>176</v>
      </c>
      <c r="C1715">
        <v>546810</v>
      </c>
      <c r="D1715">
        <v>1</v>
      </c>
      <c r="E1715">
        <v>0</v>
      </c>
      <c r="F1715">
        <v>0</v>
      </c>
      <c r="G1715">
        <v>0</v>
      </c>
      <c r="H1715">
        <v>0</v>
      </c>
      <c r="I1715" t="s">
        <v>131</v>
      </c>
      <c r="J1715">
        <v>564567</v>
      </c>
      <c r="K1715" t="s">
        <v>523</v>
      </c>
      <c r="L1715">
        <v>564567</v>
      </c>
      <c r="M1715" t="s">
        <v>523</v>
      </c>
      <c r="N1715">
        <v>564567</v>
      </c>
      <c r="O1715" t="s">
        <v>523</v>
      </c>
      <c r="P1715">
        <v>564567</v>
      </c>
      <c r="Q1715" t="s">
        <v>523</v>
      </c>
      <c r="R1715" s="9">
        <v>71941.662785630979</v>
      </c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15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>
        <f t="shared" si="60"/>
        <v>71941.662785630979</v>
      </c>
      <c r="BM1715" s="9">
        <f t="shared" si="61"/>
        <v>71900</v>
      </c>
    </row>
    <row r="1716" spans="1:65" x14ac:dyDescent="0.3">
      <c r="A1716" t="s">
        <v>2070</v>
      </c>
      <c r="B1716" s="9">
        <v>990</v>
      </c>
      <c r="C1716">
        <v>577154</v>
      </c>
      <c r="D1716">
        <v>1</v>
      </c>
      <c r="E1716">
        <v>0</v>
      </c>
      <c r="F1716">
        <v>0</v>
      </c>
      <c r="G1716">
        <v>0</v>
      </c>
      <c r="H1716">
        <v>0</v>
      </c>
      <c r="I1716" t="s">
        <v>104</v>
      </c>
      <c r="J1716">
        <v>576964</v>
      </c>
      <c r="K1716" t="s">
        <v>257</v>
      </c>
      <c r="L1716">
        <v>576964</v>
      </c>
      <c r="M1716" t="s">
        <v>257</v>
      </c>
      <c r="N1716">
        <v>576964</v>
      </c>
      <c r="O1716" t="s">
        <v>257</v>
      </c>
      <c r="P1716">
        <v>576964</v>
      </c>
      <c r="Q1716" t="s">
        <v>257</v>
      </c>
      <c r="R1716" s="9">
        <v>233675.21670141269</v>
      </c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15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>
        <f t="shared" si="60"/>
        <v>233675.21670141269</v>
      </c>
      <c r="BM1716" s="9">
        <f t="shared" si="61"/>
        <v>233700</v>
      </c>
    </row>
    <row r="1717" spans="1:65" x14ac:dyDescent="0.3">
      <c r="A1717" s="2" t="s">
        <v>2071</v>
      </c>
      <c r="B1717" s="9">
        <v>1276</v>
      </c>
      <c r="C1717">
        <v>507334</v>
      </c>
      <c r="D1717">
        <v>1</v>
      </c>
      <c r="E1717">
        <v>1</v>
      </c>
      <c r="F1717">
        <v>0</v>
      </c>
      <c r="G1717">
        <v>0</v>
      </c>
      <c r="H1717">
        <v>0</v>
      </c>
      <c r="I1717" t="s">
        <v>94</v>
      </c>
      <c r="J1717">
        <v>507334</v>
      </c>
      <c r="K1717" t="s">
        <v>2071</v>
      </c>
      <c r="L1717">
        <v>506214</v>
      </c>
      <c r="M1717" t="s">
        <v>263</v>
      </c>
      <c r="N1717">
        <v>507580</v>
      </c>
      <c r="O1717" t="s">
        <v>540</v>
      </c>
      <c r="P1717">
        <v>507580</v>
      </c>
      <c r="Q1717" t="s">
        <v>540</v>
      </c>
      <c r="R1717" s="9">
        <v>299763.04155022069</v>
      </c>
      <c r="S1717" s="9">
        <f>SUMIFS($B:$B,$J:$J,$C1717)</f>
        <v>2167</v>
      </c>
      <c r="T1717" s="9">
        <v>117914.9680608832</v>
      </c>
      <c r="U1717" s="9">
        <v>0</v>
      </c>
      <c r="V1717" s="9">
        <f>U1717*768</f>
        <v>0</v>
      </c>
      <c r="W1717" s="9">
        <v>2</v>
      </c>
      <c r="X1717" s="9">
        <f>W1717*3072</f>
        <v>6144</v>
      </c>
      <c r="Y1717" s="9">
        <v>7</v>
      </c>
      <c r="Z1717" s="9">
        <f>Y1717*1024</f>
        <v>7168</v>
      </c>
      <c r="AA1717" s="9">
        <v>1</v>
      </c>
      <c r="AB1717" s="9">
        <f>AA1717*256</f>
        <v>256</v>
      </c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15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>
        <f t="shared" si="60"/>
        <v>431246.00961110392</v>
      </c>
      <c r="BM1717" s="9">
        <f t="shared" si="61"/>
        <v>431200</v>
      </c>
    </row>
    <row r="1718" spans="1:65" x14ac:dyDescent="0.3">
      <c r="A1718" t="s">
        <v>2072</v>
      </c>
      <c r="B1718" s="9">
        <v>107</v>
      </c>
      <c r="C1718">
        <v>594164</v>
      </c>
      <c r="D1718">
        <v>1</v>
      </c>
      <c r="E1718">
        <v>0</v>
      </c>
      <c r="F1718">
        <v>0</v>
      </c>
      <c r="G1718">
        <v>0</v>
      </c>
      <c r="H1718">
        <v>0</v>
      </c>
      <c r="I1718" t="s">
        <v>81</v>
      </c>
      <c r="J1718">
        <v>593753</v>
      </c>
      <c r="K1718" t="s">
        <v>415</v>
      </c>
      <c r="L1718">
        <v>594911</v>
      </c>
      <c r="M1718" t="s">
        <v>416</v>
      </c>
      <c r="N1718">
        <v>595098</v>
      </c>
      <c r="O1718" t="s">
        <v>417</v>
      </c>
      <c r="P1718">
        <v>593711</v>
      </c>
      <c r="Q1718" t="s">
        <v>185</v>
      </c>
      <c r="R1718" s="9">
        <v>71941.662785630979</v>
      </c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15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>
        <f t="shared" si="60"/>
        <v>71941.662785630979</v>
      </c>
      <c r="BM1718" s="9">
        <f t="shared" si="61"/>
        <v>71900</v>
      </c>
    </row>
    <row r="1719" spans="1:65" x14ac:dyDescent="0.3">
      <c r="A1719" s="2" t="s">
        <v>2073</v>
      </c>
      <c r="B1719" s="9">
        <v>1610</v>
      </c>
      <c r="C1719">
        <v>506737</v>
      </c>
      <c r="D1719">
        <v>1</v>
      </c>
      <c r="E1719">
        <v>1</v>
      </c>
      <c r="F1719">
        <v>0</v>
      </c>
      <c r="G1719">
        <v>0</v>
      </c>
      <c r="H1719">
        <v>0</v>
      </c>
      <c r="I1719" t="s">
        <v>135</v>
      </c>
      <c r="J1719">
        <v>506737</v>
      </c>
      <c r="K1719" t="s">
        <v>2073</v>
      </c>
      <c r="L1719">
        <v>588393</v>
      </c>
      <c r="M1719" t="s">
        <v>438</v>
      </c>
      <c r="N1719">
        <v>588393</v>
      </c>
      <c r="O1719" t="s">
        <v>438</v>
      </c>
      <c r="P1719">
        <v>588393</v>
      </c>
      <c r="Q1719" t="s">
        <v>438</v>
      </c>
      <c r="R1719" s="9">
        <v>376393.99448105443</v>
      </c>
      <c r="S1719" s="9">
        <f>SUMIFS($B:$B,$J:$J,$C1719)</f>
        <v>1610</v>
      </c>
      <c r="T1719" s="9">
        <v>87661.139063376046</v>
      </c>
      <c r="U1719" s="9">
        <v>0</v>
      </c>
      <c r="V1719" s="9">
        <f>U1719*768</f>
        <v>0</v>
      </c>
      <c r="W1719" s="9">
        <v>13</v>
      </c>
      <c r="X1719" s="9">
        <f>W1719*3072</f>
        <v>39936</v>
      </c>
      <c r="Y1719" s="9">
        <v>7</v>
      </c>
      <c r="Z1719" s="9">
        <f>Y1719*1024</f>
        <v>7168</v>
      </c>
      <c r="AA1719" s="9">
        <v>1</v>
      </c>
      <c r="AB1719" s="9">
        <f>AA1719*256</f>
        <v>256</v>
      </c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15"/>
      <c r="AR1719" s="9">
        <v>35</v>
      </c>
      <c r="AS1719" s="9">
        <f>AR1719*30500</f>
        <v>1067500</v>
      </c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>
        <f t="shared" si="60"/>
        <v>1578915.1335444306</v>
      </c>
      <c r="BM1719" s="9">
        <f t="shared" si="61"/>
        <v>1578900</v>
      </c>
    </row>
    <row r="1720" spans="1:65" x14ac:dyDescent="0.3">
      <c r="A1720" t="s">
        <v>2074</v>
      </c>
      <c r="B1720" s="9">
        <v>627</v>
      </c>
      <c r="C1720">
        <v>579335</v>
      </c>
      <c r="D1720">
        <v>1</v>
      </c>
      <c r="E1720">
        <v>0</v>
      </c>
      <c r="F1720">
        <v>0</v>
      </c>
      <c r="G1720">
        <v>0</v>
      </c>
      <c r="H1720">
        <v>0</v>
      </c>
      <c r="I1720" t="s">
        <v>90</v>
      </c>
      <c r="J1720">
        <v>579025</v>
      </c>
      <c r="K1720" t="s">
        <v>213</v>
      </c>
      <c r="L1720">
        <v>579025</v>
      </c>
      <c r="M1720" t="s">
        <v>213</v>
      </c>
      <c r="N1720">
        <v>579025</v>
      </c>
      <c r="O1720" t="s">
        <v>213</v>
      </c>
      <c r="P1720">
        <v>579025</v>
      </c>
      <c r="Q1720" t="s">
        <v>213</v>
      </c>
      <c r="R1720" s="9">
        <v>149058.6841979262</v>
      </c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15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>
        <f t="shared" si="60"/>
        <v>149058.6841979262</v>
      </c>
      <c r="BM1720" s="9">
        <f t="shared" si="61"/>
        <v>149100</v>
      </c>
    </row>
    <row r="1721" spans="1:65" x14ac:dyDescent="0.3">
      <c r="A1721" t="s">
        <v>2075</v>
      </c>
      <c r="B1721" s="9">
        <v>782</v>
      </c>
      <c r="C1721">
        <v>557846</v>
      </c>
      <c r="D1721">
        <v>1</v>
      </c>
      <c r="E1721">
        <v>0</v>
      </c>
      <c r="F1721">
        <v>0</v>
      </c>
      <c r="G1721">
        <v>0</v>
      </c>
      <c r="H1721">
        <v>0</v>
      </c>
      <c r="I1721" t="s">
        <v>151</v>
      </c>
      <c r="J1721">
        <v>558141</v>
      </c>
      <c r="K1721" t="s">
        <v>2076</v>
      </c>
      <c r="L1721">
        <v>558371</v>
      </c>
      <c r="M1721" t="s">
        <v>2077</v>
      </c>
      <c r="N1721">
        <v>558371</v>
      </c>
      <c r="O1721" t="s">
        <v>2077</v>
      </c>
      <c r="P1721">
        <v>554791</v>
      </c>
      <c r="Q1721" t="s">
        <v>1503</v>
      </c>
      <c r="R1721" s="9">
        <v>185300.69153642521</v>
      </c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15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>
        <f t="shared" si="60"/>
        <v>185300.69153642521</v>
      </c>
      <c r="BM1721" s="9">
        <f t="shared" si="61"/>
        <v>185300</v>
      </c>
    </row>
    <row r="1722" spans="1:65" x14ac:dyDescent="0.3">
      <c r="A1722" s="4" t="s">
        <v>2078</v>
      </c>
      <c r="B1722" s="9">
        <v>2925</v>
      </c>
      <c r="C1722">
        <v>575071</v>
      </c>
      <c r="D1722">
        <v>1</v>
      </c>
      <c r="E1722">
        <v>1</v>
      </c>
      <c r="F1722">
        <v>1</v>
      </c>
      <c r="G1722">
        <v>1</v>
      </c>
      <c r="H1722">
        <v>0</v>
      </c>
      <c r="I1722" t="s">
        <v>96</v>
      </c>
      <c r="J1722">
        <v>575071</v>
      </c>
      <c r="K1722" t="s">
        <v>2078</v>
      </c>
      <c r="L1722">
        <v>575071</v>
      </c>
      <c r="M1722" t="s">
        <v>2078</v>
      </c>
      <c r="N1722">
        <v>575071</v>
      </c>
      <c r="O1722" t="s">
        <v>2078</v>
      </c>
      <c r="P1722">
        <v>575500</v>
      </c>
      <c r="Q1722" t="s">
        <v>701</v>
      </c>
      <c r="R1722" s="9">
        <v>673472.09916623007</v>
      </c>
      <c r="S1722" s="9">
        <f>SUMIFS($B:$B,$J:$J,$C1722)</f>
        <v>3368</v>
      </c>
      <c r="T1722" s="9">
        <v>183061.87012806279</v>
      </c>
      <c r="U1722" s="9">
        <v>1</v>
      </c>
      <c r="V1722" s="9">
        <f>U1722*768</f>
        <v>768</v>
      </c>
      <c r="W1722" s="9">
        <v>5</v>
      </c>
      <c r="X1722" s="9">
        <f>W1722*3072</f>
        <v>15360</v>
      </c>
      <c r="Y1722" s="9">
        <v>7</v>
      </c>
      <c r="Z1722" s="9">
        <f>Y1722*1024</f>
        <v>7168</v>
      </c>
      <c r="AA1722" s="9">
        <v>7</v>
      </c>
      <c r="AB1722" s="9">
        <f>AA1722*256</f>
        <v>1792</v>
      </c>
      <c r="AC1722" s="9">
        <f>SUMIFS($B:$B,$L:$L,$C1722)</f>
        <v>6091</v>
      </c>
      <c r="AD1722" s="9">
        <v>759697.18158863508</v>
      </c>
      <c r="AE1722" s="9"/>
      <c r="AF1722" s="9"/>
      <c r="AG1722" s="9">
        <f>SUMIFS($B:$B,$N:$N,$C1722)</f>
        <v>6091</v>
      </c>
      <c r="AH1722" s="9">
        <v>687462.41985665052</v>
      </c>
      <c r="AI1722" s="9"/>
      <c r="AJ1722" s="9"/>
      <c r="AK1722" s="9"/>
      <c r="AL1722" s="9"/>
      <c r="AM1722" s="9"/>
      <c r="AN1722" s="9"/>
      <c r="AO1722" s="9"/>
      <c r="AP1722" s="9"/>
      <c r="AQ1722" s="15"/>
      <c r="AR1722" s="9">
        <v>2</v>
      </c>
      <c r="AS1722" s="9">
        <f>AR1722*30500</f>
        <v>61000</v>
      </c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>
        <f t="shared" si="60"/>
        <v>2389781.5707395785</v>
      </c>
      <c r="BM1722" s="9">
        <f t="shared" si="61"/>
        <v>2389800</v>
      </c>
    </row>
    <row r="1723" spans="1:65" x14ac:dyDescent="0.3">
      <c r="A1723" t="s">
        <v>2079</v>
      </c>
      <c r="B1723" s="9">
        <v>686</v>
      </c>
      <c r="C1723">
        <v>569909</v>
      </c>
      <c r="D1723">
        <v>1</v>
      </c>
      <c r="E1723">
        <v>0</v>
      </c>
      <c r="F1723">
        <v>0</v>
      </c>
      <c r="G1723">
        <v>0</v>
      </c>
      <c r="H1723">
        <v>0</v>
      </c>
      <c r="I1723" t="s">
        <v>94</v>
      </c>
      <c r="J1723">
        <v>505927</v>
      </c>
      <c r="K1723" t="s">
        <v>668</v>
      </c>
      <c r="L1723">
        <v>505927</v>
      </c>
      <c r="M1723" t="s">
        <v>668</v>
      </c>
      <c r="N1723">
        <v>505927</v>
      </c>
      <c r="O1723" t="s">
        <v>668</v>
      </c>
      <c r="P1723">
        <v>505927</v>
      </c>
      <c r="Q1723" t="s">
        <v>668</v>
      </c>
      <c r="R1723" s="9">
        <v>162874.95179529671</v>
      </c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15"/>
      <c r="AR1723" s="9">
        <v>1</v>
      </c>
      <c r="AS1723" s="9">
        <f>AR1723*30500</f>
        <v>30500</v>
      </c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>
        <f t="shared" si="60"/>
        <v>193374.95179529671</v>
      </c>
      <c r="BM1723" s="9">
        <f t="shared" si="61"/>
        <v>193400</v>
      </c>
    </row>
    <row r="1724" spans="1:65" x14ac:dyDescent="0.3">
      <c r="A1724" t="s">
        <v>2080</v>
      </c>
      <c r="B1724" s="9">
        <v>288</v>
      </c>
      <c r="C1724">
        <v>593095</v>
      </c>
      <c r="D1724">
        <v>1</v>
      </c>
      <c r="E1724">
        <v>0</v>
      </c>
      <c r="F1724">
        <v>0</v>
      </c>
      <c r="G1724">
        <v>0</v>
      </c>
      <c r="H1724">
        <v>0</v>
      </c>
      <c r="I1724" t="s">
        <v>81</v>
      </c>
      <c r="J1724">
        <v>592927</v>
      </c>
      <c r="K1724" t="s">
        <v>669</v>
      </c>
      <c r="L1724">
        <v>592943</v>
      </c>
      <c r="M1724" t="s">
        <v>476</v>
      </c>
      <c r="N1724">
        <v>592943</v>
      </c>
      <c r="O1724" t="s">
        <v>476</v>
      </c>
      <c r="P1724">
        <v>592943</v>
      </c>
      <c r="Q1724" t="s">
        <v>476</v>
      </c>
      <c r="R1724" s="9">
        <v>71941.662785630979</v>
      </c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15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>
        <f t="shared" si="60"/>
        <v>71941.662785630979</v>
      </c>
      <c r="BM1724" s="9">
        <f t="shared" si="61"/>
        <v>71900</v>
      </c>
    </row>
    <row r="1725" spans="1:65" x14ac:dyDescent="0.3">
      <c r="A1725" t="s">
        <v>2080</v>
      </c>
      <c r="B1725" s="9">
        <v>809</v>
      </c>
      <c r="C1725">
        <v>574112</v>
      </c>
      <c r="D1725">
        <v>1</v>
      </c>
      <c r="E1725">
        <v>0</v>
      </c>
      <c r="F1725">
        <v>0</v>
      </c>
      <c r="G1725">
        <v>0</v>
      </c>
      <c r="H1725">
        <v>0</v>
      </c>
      <c r="I1725" t="s">
        <v>90</v>
      </c>
      <c r="J1725">
        <v>574121</v>
      </c>
      <c r="K1725" t="s">
        <v>1277</v>
      </c>
      <c r="L1725">
        <v>573990</v>
      </c>
      <c r="M1725" t="s">
        <v>740</v>
      </c>
      <c r="N1725">
        <v>574121</v>
      </c>
      <c r="O1725" t="s">
        <v>1277</v>
      </c>
      <c r="P1725">
        <v>574121</v>
      </c>
      <c r="Q1725" t="s">
        <v>1277</v>
      </c>
      <c r="R1725" s="9">
        <v>191596.2067932912</v>
      </c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15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>
        <f t="shared" si="60"/>
        <v>191596.2067932912</v>
      </c>
      <c r="BM1725" s="9">
        <f t="shared" si="61"/>
        <v>191600</v>
      </c>
    </row>
    <row r="1726" spans="1:65" x14ac:dyDescent="0.3">
      <c r="A1726" t="s">
        <v>2081</v>
      </c>
      <c r="B1726" s="9">
        <v>231</v>
      </c>
      <c r="C1726">
        <v>588547</v>
      </c>
      <c r="D1726">
        <v>1</v>
      </c>
      <c r="E1726">
        <v>0</v>
      </c>
      <c r="F1726">
        <v>0</v>
      </c>
      <c r="G1726">
        <v>0</v>
      </c>
      <c r="H1726">
        <v>0</v>
      </c>
      <c r="I1726" t="s">
        <v>135</v>
      </c>
      <c r="J1726">
        <v>588601</v>
      </c>
      <c r="K1726" t="s">
        <v>924</v>
      </c>
      <c r="L1726">
        <v>588601</v>
      </c>
      <c r="M1726" t="s">
        <v>924</v>
      </c>
      <c r="N1726">
        <v>588601</v>
      </c>
      <c r="O1726" t="s">
        <v>924</v>
      </c>
      <c r="P1726">
        <v>588296</v>
      </c>
      <c r="Q1726" t="s">
        <v>199</v>
      </c>
      <c r="R1726" s="9">
        <v>71941.662785630979</v>
      </c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15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>
        <f t="shared" si="60"/>
        <v>71941.662785630979</v>
      </c>
      <c r="BM1726" s="9">
        <f t="shared" si="61"/>
        <v>71900</v>
      </c>
    </row>
    <row r="1727" spans="1:65" x14ac:dyDescent="0.3">
      <c r="A1727" t="s">
        <v>2082</v>
      </c>
      <c r="B1727" s="9">
        <v>694</v>
      </c>
      <c r="C1727">
        <v>594172</v>
      </c>
      <c r="D1727">
        <v>1</v>
      </c>
      <c r="E1727">
        <v>0</v>
      </c>
      <c r="F1727">
        <v>0</v>
      </c>
      <c r="G1727">
        <v>0</v>
      </c>
      <c r="H1727">
        <v>0</v>
      </c>
      <c r="I1727" t="s">
        <v>81</v>
      </c>
      <c r="J1727">
        <v>593711</v>
      </c>
      <c r="K1727" t="s">
        <v>185</v>
      </c>
      <c r="L1727">
        <v>593711</v>
      </c>
      <c r="M1727" t="s">
        <v>185</v>
      </c>
      <c r="N1727">
        <v>593711</v>
      </c>
      <c r="O1727" t="s">
        <v>185</v>
      </c>
      <c r="P1727">
        <v>593711</v>
      </c>
      <c r="Q1727" t="s">
        <v>185</v>
      </c>
      <c r="R1727" s="9">
        <v>164746.31899842591</v>
      </c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15"/>
      <c r="AR1727" s="9">
        <v>1</v>
      </c>
      <c r="AS1727" s="9">
        <f>AR1727*30500</f>
        <v>30500</v>
      </c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>
        <f t="shared" si="60"/>
        <v>195246.31899842591</v>
      </c>
      <c r="BM1727" s="9">
        <f t="shared" si="61"/>
        <v>195200</v>
      </c>
    </row>
    <row r="1728" spans="1:65" x14ac:dyDescent="0.3">
      <c r="A1728" t="s">
        <v>2082</v>
      </c>
      <c r="B1728" s="9">
        <v>170</v>
      </c>
      <c r="C1728">
        <v>537420</v>
      </c>
      <c r="D1728">
        <v>1</v>
      </c>
      <c r="E1728">
        <v>0</v>
      </c>
      <c r="F1728">
        <v>0</v>
      </c>
      <c r="G1728">
        <v>0</v>
      </c>
      <c r="H1728">
        <v>0</v>
      </c>
      <c r="I1728" t="s">
        <v>83</v>
      </c>
      <c r="J1728">
        <v>550442</v>
      </c>
      <c r="K1728" t="s">
        <v>142</v>
      </c>
      <c r="L1728">
        <v>550442</v>
      </c>
      <c r="M1728" t="s">
        <v>142</v>
      </c>
      <c r="N1728">
        <v>550442</v>
      </c>
      <c r="O1728" t="s">
        <v>142</v>
      </c>
      <c r="P1728">
        <v>550094</v>
      </c>
      <c r="Q1728" t="s">
        <v>143</v>
      </c>
      <c r="R1728" s="9">
        <v>71941.662785630979</v>
      </c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15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>
        <f t="shared" si="60"/>
        <v>71941.662785630979</v>
      </c>
      <c r="BM1728" s="9">
        <f t="shared" si="61"/>
        <v>71900</v>
      </c>
    </row>
    <row r="1729" spans="1:65" x14ac:dyDescent="0.3">
      <c r="A1729" s="2" t="s">
        <v>2083</v>
      </c>
      <c r="B1729" s="9">
        <v>1233</v>
      </c>
      <c r="C1729">
        <v>545546</v>
      </c>
      <c r="D1729">
        <v>1</v>
      </c>
      <c r="E1729">
        <v>1</v>
      </c>
      <c r="F1729">
        <v>0</v>
      </c>
      <c r="G1729">
        <v>0</v>
      </c>
      <c r="H1729">
        <v>0</v>
      </c>
      <c r="I1729" t="s">
        <v>83</v>
      </c>
      <c r="J1729">
        <v>545546</v>
      </c>
      <c r="K1729" t="s">
        <v>2083</v>
      </c>
      <c r="L1729">
        <v>545392</v>
      </c>
      <c r="M1729" t="s">
        <v>488</v>
      </c>
      <c r="N1729">
        <v>545392</v>
      </c>
      <c r="O1729" t="s">
        <v>488</v>
      </c>
      <c r="P1729">
        <v>545392</v>
      </c>
      <c r="Q1729" t="s">
        <v>488</v>
      </c>
      <c r="R1729" s="9">
        <v>289855.96378209163</v>
      </c>
      <c r="S1729" s="9">
        <f>SUMIFS($B:$B,$J:$J,$C1729)</f>
        <v>1233</v>
      </c>
      <c r="T1729" s="9">
        <v>67166.991306534444</v>
      </c>
      <c r="U1729" s="9">
        <v>0</v>
      </c>
      <c r="V1729" s="9">
        <f>U1729*768</f>
        <v>0</v>
      </c>
      <c r="W1729" s="9">
        <v>3</v>
      </c>
      <c r="X1729" s="9">
        <f>W1729*3072</f>
        <v>9216</v>
      </c>
      <c r="Y1729" s="9">
        <v>2</v>
      </c>
      <c r="Z1729" s="9">
        <f>Y1729*1024</f>
        <v>2048</v>
      </c>
      <c r="AA1729" s="9">
        <v>4</v>
      </c>
      <c r="AB1729" s="9">
        <f>AA1729*256</f>
        <v>1024</v>
      </c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15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>
        <f t="shared" si="60"/>
        <v>369310.95508862607</v>
      </c>
      <c r="BM1729" s="9">
        <f t="shared" si="61"/>
        <v>369300</v>
      </c>
    </row>
    <row r="1730" spans="1:65" x14ac:dyDescent="0.3">
      <c r="A1730" t="s">
        <v>2084</v>
      </c>
      <c r="B1730" s="9">
        <v>585</v>
      </c>
      <c r="C1730">
        <v>534846</v>
      </c>
      <c r="D1730">
        <v>1</v>
      </c>
      <c r="E1730">
        <v>0</v>
      </c>
      <c r="F1730">
        <v>0</v>
      </c>
      <c r="G1730">
        <v>0</v>
      </c>
      <c r="H1730">
        <v>0</v>
      </c>
      <c r="I1730" t="s">
        <v>86</v>
      </c>
      <c r="J1730">
        <v>534951</v>
      </c>
      <c r="K1730" t="s">
        <v>1279</v>
      </c>
      <c r="L1730">
        <v>534951</v>
      </c>
      <c r="M1730" t="s">
        <v>1279</v>
      </c>
      <c r="N1730">
        <v>534951</v>
      </c>
      <c r="O1730" t="s">
        <v>1279</v>
      </c>
      <c r="P1730">
        <v>534951</v>
      </c>
      <c r="Q1730" t="s">
        <v>1279</v>
      </c>
      <c r="R1730" s="9">
        <v>139206.8562434731</v>
      </c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15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>
        <f t="shared" si="60"/>
        <v>139206.8562434731</v>
      </c>
      <c r="BM1730" s="9">
        <f t="shared" si="61"/>
        <v>139200</v>
      </c>
    </row>
    <row r="1731" spans="1:65" x14ac:dyDescent="0.3">
      <c r="A1731" t="s">
        <v>2085</v>
      </c>
      <c r="B1731" s="9">
        <v>850</v>
      </c>
      <c r="C1731">
        <v>575089</v>
      </c>
      <c r="D1731">
        <v>1</v>
      </c>
      <c r="E1731">
        <v>0</v>
      </c>
      <c r="F1731">
        <v>0</v>
      </c>
      <c r="G1731">
        <v>0</v>
      </c>
      <c r="H1731">
        <v>0</v>
      </c>
      <c r="I1731" t="s">
        <v>96</v>
      </c>
      <c r="J1731">
        <v>574988</v>
      </c>
      <c r="K1731" t="s">
        <v>901</v>
      </c>
      <c r="L1731">
        <v>574988</v>
      </c>
      <c r="M1731" t="s">
        <v>901</v>
      </c>
      <c r="N1731">
        <v>574988</v>
      </c>
      <c r="O1731" t="s">
        <v>901</v>
      </c>
      <c r="P1731">
        <v>574988</v>
      </c>
      <c r="Q1731" t="s">
        <v>901</v>
      </c>
      <c r="R1731" s="9">
        <v>201146.5883227388</v>
      </c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15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>
        <f t="shared" si="60"/>
        <v>201146.5883227388</v>
      </c>
      <c r="BM1731" s="9">
        <f t="shared" si="61"/>
        <v>201100</v>
      </c>
    </row>
    <row r="1732" spans="1:65" x14ac:dyDescent="0.3">
      <c r="A1732" t="s">
        <v>2086</v>
      </c>
      <c r="B1732" s="9">
        <v>184</v>
      </c>
      <c r="C1732">
        <v>549223</v>
      </c>
      <c r="D1732">
        <v>1</v>
      </c>
      <c r="E1732">
        <v>0</v>
      </c>
      <c r="F1732">
        <v>0</v>
      </c>
      <c r="G1732">
        <v>0</v>
      </c>
      <c r="H1732">
        <v>0</v>
      </c>
      <c r="I1732" t="s">
        <v>90</v>
      </c>
      <c r="J1732">
        <v>572659</v>
      </c>
      <c r="K1732" t="s">
        <v>158</v>
      </c>
      <c r="L1732">
        <v>572659</v>
      </c>
      <c r="M1732" t="s">
        <v>158</v>
      </c>
      <c r="N1732">
        <v>572659</v>
      </c>
      <c r="O1732" t="s">
        <v>158</v>
      </c>
      <c r="P1732">
        <v>572659</v>
      </c>
      <c r="Q1732" t="s">
        <v>158</v>
      </c>
      <c r="R1732" s="9">
        <v>71941.662785630979</v>
      </c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15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>
        <f t="shared" ref="BL1732:BL1795" si="62">SUMIF(R1732:R1732,"&lt;&gt;")+SUMIF(T1732:T1732,"&lt;&gt;")+SUMIF(V1732:V1732,"&lt;&gt;")+SUMIF(X1732:X1732,"&lt;&gt;")+SUMIF(Z1732:Z1732,"&lt;&gt;")+SUMIF(AB1732:AB1732,"&lt;&gt;")+SUMIF(AD1732:AD1732,"&lt;&gt;")+SUMIF(AF1732:AF1732,"&lt;&gt;")+SUMIF(AH1732:AH1732,"&lt;&gt;")+SUMIF(AJ1732:AJ1732,"&lt;&gt;")+SUMIF(AK1732:AK1732,"&lt;&gt;")+SUMIF(AM1732:AM1732,"&lt;&gt;")+SUMIF(AO1732:AO1732,"&lt;&gt;")+SUMIF(AQ1732:AQ1732,"&lt;&gt;")+SUMIF(AS1732:AS1732,"&lt;&gt;")+SUMIF(AU1732:AU1732,"&lt;&gt;")+SUMIF(AW1732:AW1732,"&lt;&gt;")+SUMIF(AY1732:AY1732,"&lt;&gt;")+SUMIF(BA1732:BA1732,"&lt;&gt;")+SUMIF(BC1732:BC1732,"&lt;&gt;")+SUMIF(BE1732:BE1732,"&lt;&gt;")+SUMIF(BG1732:BG1732,"&lt;&gt;")+SUMIF(BI1732:BI1732,"&lt;&gt;")+SUMIF(BK1732:BK1732,"&lt;&gt;")</f>
        <v>71941.662785630979</v>
      </c>
      <c r="BM1732" s="9">
        <f t="shared" ref="BM1732:BM1795" si="63">ROUND(BL1732/100,0)*100</f>
        <v>71900</v>
      </c>
    </row>
    <row r="1733" spans="1:65" x14ac:dyDescent="0.3">
      <c r="A1733" t="s">
        <v>2087</v>
      </c>
      <c r="B1733" s="9">
        <v>1898</v>
      </c>
      <c r="C1733">
        <v>531294</v>
      </c>
      <c r="D1733">
        <v>1</v>
      </c>
      <c r="E1733">
        <v>0</v>
      </c>
      <c r="F1733">
        <v>0</v>
      </c>
      <c r="G1733">
        <v>0</v>
      </c>
      <c r="H1733">
        <v>0</v>
      </c>
      <c r="I1733" t="s">
        <v>86</v>
      </c>
      <c r="J1733">
        <v>531057</v>
      </c>
      <c r="K1733" t="s">
        <v>220</v>
      </c>
      <c r="L1733">
        <v>531057</v>
      </c>
      <c r="M1733" t="s">
        <v>220</v>
      </c>
      <c r="N1733">
        <v>531057</v>
      </c>
      <c r="O1733" t="s">
        <v>220</v>
      </c>
      <c r="P1733">
        <v>531057</v>
      </c>
      <c r="Q1733" t="s">
        <v>220</v>
      </c>
      <c r="R1733" s="9">
        <v>442049.39432735962</v>
      </c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15"/>
      <c r="AR1733" s="9">
        <v>1</v>
      </c>
      <c r="AS1733" s="9">
        <f>AR1733*30500</f>
        <v>30500</v>
      </c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>
        <f t="shared" si="62"/>
        <v>472549.39432735962</v>
      </c>
      <c r="BM1733" s="9">
        <f t="shared" si="63"/>
        <v>472500</v>
      </c>
    </row>
    <row r="1734" spans="1:65" x14ac:dyDescent="0.3">
      <c r="A1734" t="s">
        <v>2088</v>
      </c>
      <c r="B1734" s="9">
        <v>4965</v>
      </c>
      <c r="C1734">
        <v>539309</v>
      </c>
      <c r="D1734">
        <v>1</v>
      </c>
      <c r="E1734">
        <v>0</v>
      </c>
      <c r="F1734">
        <v>0</v>
      </c>
      <c r="G1734">
        <v>0</v>
      </c>
      <c r="H1734">
        <v>0</v>
      </c>
      <c r="I1734" t="s">
        <v>86</v>
      </c>
      <c r="J1734">
        <v>539244</v>
      </c>
      <c r="K1734" t="s">
        <v>1072</v>
      </c>
      <c r="L1734">
        <v>539244</v>
      </c>
      <c r="M1734" t="s">
        <v>1072</v>
      </c>
      <c r="N1734">
        <v>539244</v>
      </c>
      <c r="O1734" t="s">
        <v>1072</v>
      </c>
      <c r="P1734">
        <v>539139</v>
      </c>
      <c r="Q1734" t="s">
        <v>537</v>
      </c>
      <c r="R1734" s="9">
        <v>1123227.7654213649</v>
      </c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15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>
        <f t="shared" si="62"/>
        <v>1123227.7654213649</v>
      </c>
      <c r="BM1734" s="9">
        <f t="shared" si="63"/>
        <v>1123200</v>
      </c>
    </row>
    <row r="1735" spans="1:65" x14ac:dyDescent="0.3">
      <c r="A1735" t="s">
        <v>2089</v>
      </c>
      <c r="B1735" s="9">
        <v>436</v>
      </c>
      <c r="C1735">
        <v>513431</v>
      </c>
      <c r="D1735">
        <v>1</v>
      </c>
      <c r="E1735">
        <v>0</v>
      </c>
      <c r="F1735">
        <v>0</v>
      </c>
      <c r="G1735">
        <v>0</v>
      </c>
      <c r="H1735">
        <v>0</v>
      </c>
      <c r="I1735" t="s">
        <v>86</v>
      </c>
      <c r="J1735">
        <v>539759</v>
      </c>
      <c r="K1735" t="s">
        <v>2021</v>
      </c>
      <c r="L1735">
        <v>539139</v>
      </c>
      <c r="M1735" t="s">
        <v>537</v>
      </c>
      <c r="N1735">
        <v>539244</v>
      </c>
      <c r="O1735" t="s">
        <v>1072</v>
      </c>
      <c r="P1735">
        <v>539139</v>
      </c>
      <c r="Q1735" t="s">
        <v>537</v>
      </c>
      <c r="R1735" s="9">
        <v>104136.55638657299</v>
      </c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15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>
        <f t="shared" si="62"/>
        <v>104136.55638657299</v>
      </c>
      <c r="BM1735" s="9">
        <f t="shared" si="63"/>
        <v>104100</v>
      </c>
    </row>
    <row r="1736" spans="1:65" x14ac:dyDescent="0.3">
      <c r="A1736" s="3" t="s">
        <v>647</v>
      </c>
      <c r="B1736" s="9">
        <v>2568</v>
      </c>
      <c r="C1736">
        <v>552496</v>
      </c>
      <c r="D1736">
        <v>1</v>
      </c>
      <c r="E1736">
        <v>1</v>
      </c>
      <c r="F1736">
        <v>1</v>
      </c>
      <c r="G1736">
        <v>0</v>
      </c>
      <c r="H1736">
        <v>0</v>
      </c>
      <c r="I1736" t="s">
        <v>83</v>
      </c>
      <c r="J1736">
        <v>552496</v>
      </c>
      <c r="K1736" t="s">
        <v>647</v>
      </c>
      <c r="L1736">
        <v>552496</v>
      </c>
      <c r="M1736" t="s">
        <v>647</v>
      </c>
      <c r="N1736">
        <v>552046</v>
      </c>
      <c r="O1736" t="s">
        <v>174</v>
      </c>
      <c r="P1736">
        <v>552046</v>
      </c>
      <c r="Q1736" t="s">
        <v>174</v>
      </c>
      <c r="R1736" s="9">
        <v>593466.79466302623</v>
      </c>
      <c r="S1736" s="9">
        <f>SUMIFS($B:$B,$J:$J,$C1736)</f>
        <v>4766</v>
      </c>
      <c r="T1736" s="9">
        <v>258771.50506399031</v>
      </c>
      <c r="U1736" s="9">
        <v>0</v>
      </c>
      <c r="V1736" s="9">
        <f>U1736*768</f>
        <v>0</v>
      </c>
      <c r="W1736" s="9">
        <v>10</v>
      </c>
      <c r="X1736" s="9">
        <f>W1736*3072</f>
        <v>30720</v>
      </c>
      <c r="Y1736" s="9">
        <v>33</v>
      </c>
      <c r="Z1736" s="9">
        <f>Y1736*1024</f>
        <v>33792</v>
      </c>
      <c r="AA1736" s="9">
        <v>10</v>
      </c>
      <c r="AB1736" s="9">
        <f>AA1736*256</f>
        <v>2560</v>
      </c>
      <c r="AC1736" s="9">
        <f>SUMIFS($B:$B,$L:$L,$C1736)</f>
        <v>4694</v>
      </c>
      <c r="AD1736" s="9">
        <v>586873.52568791073</v>
      </c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15"/>
      <c r="AR1736" s="9">
        <v>4</v>
      </c>
      <c r="AS1736" s="9">
        <f>AR1736*30500</f>
        <v>122000</v>
      </c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>
        <f t="shared" si="62"/>
        <v>1628183.8254149272</v>
      </c>
      <c r="BM1736" s="9">
        <f t="shared" si="63"/>
        <v>1628200</v>
      </c>
    </row>
    <row r="1737" spans="1:65" x14ac:dyDescent="0.3">
      <c r="A1737" t="s">
        <v>2090</v>
      </c>
      <c r="B1737" s="9">
        <v>45</v>
      </c>
      <c r="C1737">
        <v>561339</v>
      </c>
      <c r="D1737">
        <v>1</v>
      </c>
      <c r="E1737">
        <v>0</v>
      </c>
      <c r="F1737">
        <v>0</v>
      </c>
      <c r="G1737">
        <v>0</v>
      </c>
      <c r="H1737">
        <v>0</v>
      </c>
      <c r="I1737" t="s">
        <v>123</v>
      </c>
      <c r="J1737">
        <v>548171</v>
      </c>
      <c r="K1737" t="s">
        <v>124</v>
      </c>
      <c r="L1737">
        <v>547492</v>
      </c>
      <c r="M1737" t="s">
        <v>125</v>
      </c>
      <c r="N1737">
        <v>547492</v>
      </c>
      <c r="O1737" t="s">
        <v>125</v>
      </c>
      <c r="P1737">
        <v>547492</v>
      </c>
      <c r="Q1737" t="s">
        <v>125</v>
      </c>
      <c r="R1737" s="9">
        <v>71941.662785630979</v>
      </c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15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>
        <f t="shared" si="62"/>
        <v>71941.662785630979</v>
      </c>
      <c r="BM1737" s="9">
        <f t="shared" si="63"/>
        <v>71900</v>
      </c>
    </row>
    <row r="1738" spans="1:65" x14ac:dyDescent="0.3">
      <c r="A1738" t="s">
        <v>2091</v>
      </c>
      <c r="B1738" s="9">
        <v>583</v>
      </c>
      <c r="C1738">
        <v>555207</v>
      </c>
      <c r="D1738">
        <v>1</v>
      </c>
      <c r="E1738">
        <v>0</v>
      </c>
      <c r="F1738">
        <v>0</v>
      </c>
      <c r="G1738">
        <v>0</v>
      </c>
      <c r="H1738">
        <v>0</v>
      </c>
      <c r="I1738" t="s">
        <v>77</v>
      </c>
      <c r="J1738">
        <v>555762</v>
      </c>
      <c r="K1738" t="s">
        <v>1110</v>
      </c>
      <c r="L1738">
        <v>555762</v>
      </c>
      <c r="M1738" t="s">
        <v>1110</v>
      </c>
      <c r="N1738">
        <v>555762</v>
      </c>
      <c r="O1738" t="s">
        <v>1110</v>
      </c>
      <c r="P1738">
        <v>554961</v>
      </c>
      <c r="Q1738" t="s">
        <v>117</v>
      </c>
      <c r="R1738" s="9">
        <v>138737.36858724331</v>
      </c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15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>
        <f t="shared" si="62"/>
        <v>138737.36858724331</v>
      </c>
      <c r="BM1738" s="9">
        <f t="shared" si="63"/>
        <v>138700</v>
      </c>
    </row>
    <row r="1739" spans="1:65" x14ac:dyDescent="0.3">
      <c r="A1739" s="2" t="s">
        <v>2092</v>
      </c>
      <c r="B1739" s="9">
        <v>1061</v>
      </c>
      <c r="C1739">
        <v>549452</v>
      </c>
      <c r="D1739">
        <v>1</v>
      </c>
      <c r="E1739">
        <v>1</v>
      </c>
      <c r="F1739">
        <v>0</v>
      </c>
      <c r="G1739">
        <v>0</v>
      </c>
      <c r="H1739">
        <v>0</v>
      </c>
      <c r="I1739" t="s">
        <v>83</v>
      </c>
      <c r="J1739">
        <v>549452</v>
      </c>
      <c r="K1739" t="s">
        <v>2092</v>
      </c>
      <c r="L1739">
        <v>549576</v>
      </c>
      <c r="M1739" t="s">
        <v>317</v>
      </c>
      <c r="N1739">
        <v>549576</v>
      </c>
      <c r="O1739" t="s">
        <v>317</v>
      </c>
      <c r="P1739">
        <v>549576</v>
      </c>
      <c r="Q1739" t="s">
        <v>317</v>
      </c>
      <c r="R1739" s="9">
        <v>250125.4963288494</v>
      </c>
      <c r="S1739" s="9">
        <f>SUMIFS($B:$B,$J:$J,$C1739)</f>
        <v>1208</v>
      </c>
      <c r="T1739" s="9">
        <v>65807.42013271722</v>
      </c>
      <c r="U1739" s="9">
        <v>0</v>
      </c>
      <c r="V1739" s="9">
        <f>U1739*768</f>
        <v>0</v>
      </c>
      <c r="W1739" s="9">
        <v>3</v>
      </c>
      <c r="X1739" s="9">
        <f>W1739*3072</f>
        <v>9216</v>
      </c>
      <c r="Y1739" s="9">
        <v>2</v>
      </c>
      <c r="Z1739" s="9">
        <f>Y1739*1024</f>
        <v>2048</v>
      </c>
      <c r="AA1739" s="9">
        <v>0</v>
      </c>
      <c r="AB1739" s="9">
        <f>AA1739*256</f>
        <v>0</v>
      </c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15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>
        <f t="shared" si="62"/>
        <v>327196.91646156664</v>
      </c>
      <c r="BM1739" s="9">
        <f t="shared" si="63"/>
        <v>327200</v>
      </c>
    </row>
    <row r="1740" spans="1:65" x14ac:dyDescent="0.3">
      <c r="A1740" t="s">
        <v>2093</v>
      </c>
      <c r="B1740" s="9">
        <v>122</v>
      </c>
      <c r="C1740">
        <v>561321</v>
      </c>
      <c r="D1740">
        <v>1</v>
      </c>
      <c r="E1740">
        <v>0</v>
      </c>
      <c r="F1740">
        <v>0</v>
      </c>
      <c r="G1740">
        <v>0</v>
      </c>
      <c r="H1740">
        <v>0</v>
      </c>
      <c r="I1740" t="s">
        <v>123</v>
      </c>
      <c r="J1740">
        <v>548171</v>
      </c>
      <c r="K1740" t="s">
        <v>124</v>
      </c>
      <c r="L1740">
        <v>547492</v>
      </c>
      <c r="M1740" t="s">
        <v>125</v>
      </c>
      <c r="N1740">
        <v>547492</v>
      </c>
      <c r="O1740" t="s">
        <v>125</v>
      </c>
      <c r="P1740">
        <v>547492</v>
      </c>
      <c r="Q1740" t="s">
        <v>125</v>
      </c>
      <c r="R1740" s="9">
        <v>71941.662785630979</v>
      </c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15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>
        <f t="shared" si="62"/>
        <v>71941.662785630979</v>
      </c>
      <c r="BM1740" s="9">
        <f t="shared" si="63"/>
        <v>71900</v>
      </c>
    </row>
    <row r="1741" spans="1:65" x14ac:dyDescent="0.3">
      <c r="A1741" t="s">
        <v>2094</v>
      </c>
      <c r="B1741" s="9">
        <v>204</v>
      </c>
      <c r="C1741">
        <v>575097</v>
      </c>
      <c r="D1741">
        <v>1</v>
      </c>
      <c r="E1741">
        <v>0</v>
      </c>
      <c r="F1741">
        <v>0</v>
      </c>
      <c r="G1741">
        <v>0</v>
      </c>
      <c r="H1741">
        <v>0</v>
      </c>
      <c r="I1741" t="s">
        <v>96</v>
      </c>
      <c r="J1741">
        <v>575551</v>
      </c>
      <c r="K1741" t="s">
        <v>852</v>
      </c>
      <c r="L1741">
        <v>574767</v>
      </c>
      <c r="M1741" t="s">
        <v>853</v>
      </c>
      <c r="N1741">
        <v>574767</v>
      </c>
      <c r="O1741" t="s">
        <v>853</v>
      </c>
      <c r="P1741">
        <v>555134</v>
      </c>
      <c r="Q1741" t="s">
        <v>187</v>
      </c>
      <c r="R1741" s="9">
        <v>71941.662785630979</v>
      </c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15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>
        <f t="shared" si="62"/>
        <v>71941.662785630979</v>
      </c>
      <c r="BM1741" s="9">
        <f t="shared" si="63"/>
        <v>71900</v>
      </c>
    </row>
    <row r="1742" spans="1:65" x14ac:dyDescent="0.3">
      <c r="A1742" t="s">
        <v>2095</v>
      </c>
      <c r="B1742" s="9">
        <v>465</v>
      </c>
      <c r="C1742">
        <v>589578</v>
      </c>
      <c r="D1742">
        <v>1</v>
      </c>
      <c r="E1742">
        <v>0</v>
      </c>
      <c r="F1742">
        <v>0</v>
      </c>
      <c r="G1742">
        <v>0</v>
      </c>
      <c r="H1742">
        <v>0</v>
      </c>
      <c r="I1742" t="s">
        <v>111</v>
      </c>
      <c r="J1742">
        <v>589608</v>
      </c>
      <c r="K1742" t="s">
        <v>995</v>
      </c>
      <c r="L1742">
        <v>589250</v>
      </c>
      <c r="M1742" t="s">
        <v>113</v>
      </c>
      <c r="N1742">
        <v>589250</v>
      </c>
      <c r="O1742" t="s">
        <v>113</v>
      </c>
      <c r="P1742">
        <v>589250</v>
      </c>
      <c r="Q1742" t="s">
        <v>113</v>
      </c>
      <c r="R1742" s="9">
        <v>110977.7867469535</v>
      </c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15"/>
      <c r="AR1742" s="9">
        <v>1</v>
      </c>
      <c r="AS1742" s="9">
        <f>AR1742*30500</f>
        <v>30500</v>
      </c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>
        <f t="shared" si="62"/>
        <v>141477.7867469535</v>
      </c>
      <c r="BM1742" s="9">
        <f t="shared" si="63"/>
        <v>141500</v>
      </c>
    </row>
    <row r="1743" spans="1:65" x14ac:dyDescent="0.3">
      <c r="A1743" s="2" t="s">
        <v>2095</v>
      </c>
      <c r="B1743" s="9">
        <v>754</v>
      </c>
      <c r="C1743">
        <v>584517</v>
      </c>
      <c r="D1743">
        <v>1</v>
      </c>
      <c r="E1743">
        <v>1</v>
      </c>
      <c r="F1743">
        <v>0</v>
      </c>
      <c r="G1743">
        <v>0</v>
      </c>
      <c r="H1743">
        <v>0</v>
      </c>
      <c r="I1743" t="s">
        <v>81</v>
      </c>
      <c r="J1743">
        <v>584517</v>
      </c>
      <c r="K1743" t="s">
        <v>2095</v>
      </c>
      <c r="L1743">
        <v>584801</v>
      </c>
      <c r="M1743" t="s">
        <v>665</v>
      </c>
      <c r="N1743">
        <v>584801</v>
      </c>
      <c r="O1743" t="s">
        <v>665</v>
      </c>
      <c r="P1743">
        <v>584801</v>
      </c>
      <c r="Q1743" t="s">
        <v>665</v>
      </c>
      <c r="R1743" s="9">
        <v>178766.66054003441</v>
      </c>
      <c r="S1743" s="9">
        <f>SUMIFS($B:$B,$J:$J,$C1743)</f>
        <v>754</v>
      </c>
      <c r="T1743" s="9">
        <v>41104.333357357587</v>
      </c>
      <c r="U1743" s="9">
        <v>0</v>
      </c>
      <c r="V1743" s="9">
        <f>U1743*768</f>
        <v>0</v>
      </c>
      <c r="W1743" s="9">
        <v>7</v>
      </c>
      <c r="X1743" s="9">
        <f>W1743*3072</f>
        <v>21504</v>
      </c>
      <c r="Y1743" s="9">
        <v>4</v>
      </c>
      <c r="Z1743" s="9">
        <f>Y1743*1024</f>
        <v>4096</v>
      </c>
      <c r="AA1743" s="9">
        <v>1</v>
      </c>
      <c r="AB1743" s="9">
        <f>AA1743*256</f>
        <v>256</v>
      </c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15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>
        <f t="shared" si="62"/>
        <v>245726.99389739201</v>
      </c>
      <c r="BM1743" s="9">
        <f t="shared" si="63"/>
        <v>245700</v>
      </c>
    </row>
    <row r="1744" spans="1:65" x14ac:dyDescent="0.3">
      <c r="A1744" s="5" t="s">
        <v>408</v>
      </c>
      <c r="B1744" s="9">
        <v>9898</v>
      </c>
      <c r="C1744">
        <v>583120</v>
      </c>
      <c r="D1744">
        <v>1</v>
      </c>
      <c r="E1744">
        <v>1</v>
      </c>
      <c r="F1744">
        <v>1</v>
      </c>
      <c r="G1744">
        <v>1</v>
      </c>
      <c r="H1744">
        <v>1</v>
      </c>
      <c r="I1744" t="s">
        <v>81</v>
      </c>
      <c r="J1744">
        <v>583120</v>
      </c>
      <c r="K1744" t="s">
        <v>408</v>
      </c>
      <c r="L1744">
        <v>583120</v>
      </c>
      <c r="M1744" t="s">
        <v>408</v>
      </c>
      <c r="N1744">
        <v>583120</v>
      </c>
      <c r="O1744" t="s">
        <v>408</v>
      </c>
      <c r="P1744">
        <v>583120</v>
      </c>
      <c r="Q1744" t="s">
        <v>408</v>
      </c>
      <c r="R1744" s="9">
        <v>460715.23342410818</v>
      </c>
      <c r="S1744" s="9">
        <f>SUMIFS($B:$B,$J:$J,$C1744)</f>
        <v>11212</v>
      </c>
      <c r="T1744" s="9">
        <v>237653.2558335989</v>
      </c>
      <c r="U1744" s="9">
        <v>352</v>
      </c>
      <c r="V1744" s="9">
        <f>U1744*768</f>
        <v>270336</v>
      </c>
      <c r="W1744" s="9">
        <v>42</v>
      </c>
      <c r="X1744" s="9">
        <f>W1744*3072</f>
        <v>129024</v>
      </c>
      <c r="Y1744" s="9">
        <v>406</v>
      </c>
      <c r="Z1744" s="9">
        <f>Y1744*1024</f>
        <v>415744</v>
      </c>
      <c r="AA1744" s="9">
        <v>64</v>
      </c>
      <c r="AB1744" s="9">
        <f>AA1744*256</f>
        <v>16384</v>
      </c>
      <c r="AC1744" s="9">
        <f>SUMIFS($B:$B,$L:$L,$C1744)</f>
        <v>11601</v>
      </c>
      <c r="AD1744" s="9">
        <v>725319.55855222209</v>
      </c>
      <c r="AE1744" s="9">
        <f>SUMIFS($B:$B,$P:$P,$C1744)</f>
        <v>25439</v>
      </c>
      <c r="AF1744" s="9">
        <v>1566375.292939391</v>
      </c>
      <c r="AG1744" s="9">
        <f>SUMIFS($B:$B,$N:$N,$C1744)</f>
        <v>25439</v>
      </c>
      <c r="AH1744" s="9">
        <v>4443218.1538186362</v>
      </c>
      <c r="AI1744" s="9">
        <f>SUMIFS($B:$B,$P:$P,$C1744)</f>
        <v>25439</v>
      </c>
      <c r="AJ1744" s="9">
        <v>14835328.38666966</v>
      </c>
      <c r="AK1744" s="9"/>
      <c r="AL1744" s="9">
        <v>3706</v>
      </c>
      <c r="AM1744" s="9">
        <f>AL1744*141</f>
        <v>522546</v>
      </c>
      <c r="AN1744" s="9"/>
      <c r="AO1744" s="9"/>
      <c r="AP1744" s="9"/>
      <c r="AQ1744" s="15"/>
      <c r="AR1744" s="9">
        <v>1</v>
      </c>
      <c r="AS1744" s="9">
        <f>AR1744*30500</f>
        <v>30500</v>
      </c>
      <c r="AT1744" s="9">
        <v>186</v>
      </c>
      <c r="AU1744" s="9">
        <f>AT1744*2742</f>
        <v>510012</v>
      </c>
      <c r="AV1744" s="9">
        <v>0</v>
      </c>
      <c r="AW1744" s="9">
        <f>AV1744*914</f>
        <v>0</v>
      </c>
      <c r="AX1744" s="9">
        <v>1319</v>
      </c>
      <c r="AY1744" s="9">
        <f>AX1744*141</f>
        <v>185979</v>
      </c>
      <c r="AZ1744" s="9">
        <v>941</v>
      </c>
      <c r="BA1744" s="9">
        <f>AZ1744*343</f>
        <v>322763</v>
      </c>
      <c r="BB1744" s="9">
        <v>691</v>
      </c>
      <c r="BC1744" s="9">
        <f>BB1744*109</f>
        <v>75319</v>
      </c>
      <c r="BD1744" s="9">
        <v>79</v>
      </c>
      <c r="BE1744" s="9">
        <f>BD1744*82</f>
        <v>6478</v>
      </c>
      <c r="BF1744" s="9">
        <v>815</v>
      </c>
      <c r="BG1744" s="9">
        <f>BF1744*328</f>
        <v>267320</v>
      </c>
      <c r="BH1744" s="9">
        <v>76</v>
      </c>
      <c r="BI1744" s="9">
        <f>BH1744*410</f>
        <v>31160</v>
      </c>
      <c r="BJ1744" s="9">
        <v>0</v>
      </c>
      <c r="BK1744" s="9">
        <f>BJ1744*219</f>
        <v>0</v>
      </c>
      <c r="BL1744" s="9">
        <f t="shared" si="62"/>
        <v>25052174.881237619</v>
      </c>
      <c r="BM1744" s="9">
        <f t="shared" si="63"/>
        <v>25052200</v>
      </c>
    </row>
    <row r="1745" spans="1:65" x14ac:dyDescent="0.3">
      <c r="A1745" s="4" t="s">
        <v>1187</v>
      </c>
      <c r="B1745" s="9">
        <v>2978</v>
      </c>
      <c r="C1745">
        <v>593117</v>
      </c>
      <c r="D1745">
        <v>1</v>
      </c>
      <c r="E1745">
        <v>1</v>
      </c>
      <c r="F1745">
        <v>1</v>
      </c>
      <c r="G1745">
        <v>1</v>
      </c>
      <c r="H1745">
        <v>0</v>
      </c>
      <c r="I1745" t="s">
        <v>81</v>
      </c>
      <c r="J1745">
        <v>593117</v>
      </c>
      <c r="K1745" t="s">
        <v>1187</v>
      </c>
      <c r="L1745">
        <v>593117</v>
      </c>
      <c r="M1745" t="s">
        <v>1187</v>
      </c>
      <c r="N1745">
        <v>593117</v>
      </c>
      <c r="O1745" t="s">
        <v>1187</v>
      </c>
      <c r="P1745">
        <v>592889</v>
      </c>
      <c r="Q1745" t="s">
        <v>482</v>
      </c>
      <c r="R1745" s="9">
        <v>685312.73357788695</v>
      </c>
      <c r="S1745" s="9">
        <f>SUMIFS($B:$B,$J:$J,$C1745)</f>
        <v>3664</v>
      </c>
      <c r="T1745" s="9">
        <v>199102.2094524228</v>
      </c>
      <c r="U1745" s="9">
        <v>0</v>
      </c>
      <c r="V1745" s="9">
        <f>U1745*768</f>
        <v>0</v>
      </c>
      <c r="W1745" s="9">
        <v>6</v>
      </c>
      <c r="X1745" s="9">
        <f>W1745*3072</f>
        <v>18432</v>
      </c>
      <c r="Y1745" s="9">
        <v>20</v>
      </c>
      <c r="Z1745" s="9">
        <f>Y1745*1024</f>
        <v>20480</v>
      </c>
      <c r="AA1745" s="9">
        <v>7</v>
      </c>
      <c r="AB1745" s="9">
        <f>AA1745*256</f>
        <v>1792</v>
      </c>
      <c r="AC1745" s="9">
        <f>SUMIFS($B:$B,$L:$L,$C1745)</f>
        <v>5876</v>
      </c>
      <c r="AD1745" s="9">
        <v>733139.40994612768</v>
      </c>
      <c r="AE1745" s="9"/>
      <c r="AF1745" s="9"/>
      <c r="AG1745" s="9">
        <f>SUMIFS($B:$B,$N:$N,$C1745)</f>
        <v>5876</v>
      </c>
      <c r="AH1745" s="9">
        <v>663356.47512140113</v>
      </c>
      <c r="AI1745" s="9"/>
      <c r="AJ1745" s="9"/>
      <c r="AK1745" s="9"/>
      <c r="AL1745" s="9"/>
      <c r="AM1745" s="9"/>
      <c r="AN1745" s="9"/>
      <c r="AO1745" s="9"/>
      <c r="AP1745" s="9"/>
      <c r="AQ1745" s="15"/>
      <c r="AR1745" s="9">
        <v>7</v>
      </c>
      <c r="AS1745" s="9">
        <f>AR1745*30500</f>
        <v>213500</v>
      </c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>
        <f t="shared" si="62"/>
        <v>2535114.8280978384</v>
      </c>
      <c r="BM1745" s="9">
        <f t="shared" si="63"/>
        <v>2535100</v>
      </c>
    </row>
    <row r="1746" spans="1:65" x14ac:dyDescent="0.3">
      <c r="A1746" t="s">
        <v>2096</v>
      </c>
      <c r="B1746" s="9">
        <v>499</v>
      </c>
      <c r="C1746">
        <v>535966</v>
      </c>
      <c r="D1746">
        <v>1</v>
      </c>
      <c r="E1746">
        <v>0</v>
      </c>
      <c r="F1746">
        <v>0</v>
      </c>
      <c r="G1746">
        <v>0</v>
      </c>
      <c r="H1746">
        <v>0</v>
      </c>
      <c r="I1746" t="s">
        <v>86</v>
      </c>
      <c r="J1746">
        <v>536270</v>
      </c>
      <c r="K1746" t="s">
        <v>1965</v>
      </c>
      <c r="L1746">
        <v>535672</v>
      </c>
      <c r="M1746" t="s">
        <v>947</v>
      </c>
      <c r="N1746">
        <v>535419</v>
      </c>
      <c r="O1746" t="s">
        <v>170</v>
      </c>
      <c r="P1746">
        <v>535419</v>
      </c>
      <c r="Q1746" t="s">
        <v>170</v>
      </c>
      <c r="R1746" s="9">
        <v>118988.7253167272</v>
      </c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15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>
        <f t="shared" si="62"/>
        <v>118988.7253167272</v>
      </c>
      <c r="BM1746" s="9">
        <f t="shared" si="63"/>
        <v>119000</v>
      </c>
    </row>
    <row r="1747" spans="1:65" x14ac:dyDescent="0.3">
      <c r="A1747" t="s">
        <v>2097</v>
      </c>
      <c r="B1747" s="9">
        <v>417</v>
      </c>
      <c r="C1747">
        <v>581666</v>
      </c>
      <c r="D1747">
        <v>1</v>
      </c>
      <c r="E1747">
        <v>0</v>
      </c>
      <c r="F1747">
        <v>0</v>
      </c>
      <c r="G1747">
        <v>0</v>
      </c>
      <c r="H1747">
        <v>0</v>
      </c>
      <c r="I1747" t="s">
        <v>81</v>
      </c>
      <c r="J1747">
        <v>581372</v>
      </c>
      <c r="K1747" t="s">
        <v>243</v>
      </c>
      <c r="L1747">
        <v>581372</v>
      </c>
      <c r="M1747" t="s">
        <v>243</v>
      </c>
      <c r="N1747">
        <v>581372</v>
      </c>
      <c r="O1747" t="s">
        <v>243</v>
      </c>
      <c r="P1747">
        <v>581372</v>
      </c>
      <c r="Q1747" t="s">
        <v>243</v>
      </c>
      <c r="R1747" s="9">
        <v>99650.056491788084</v>
      </c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15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>
        <f t="shared" si="62"/>
        <v>99650.056491788084</v>
      </c>
      <c r="BM1747" s="9">
        <f t="shared" si="63"/>
        <v>99700</v>
      </c>
    </row>
    <row r="1748" spans="1:65" x14ac:dyDescent="0.3">
      <c r="A1748" s="2" t="s">
        <v>2098</v>
      </c>
      <c r="B1748" s="9">
        <v>1609</v>
      </c>
      <c r="C1748">
        <v>577162</v>
      </c>
      <c r="D1748">
        <v>1</v>
      </c>
      <c r="E1748">
        <v>1</v>
      </c>
      <c r="F1748">
        <v>0</v>
      </c>
      <c r="G1748">
        <v>0</v>
      </c>
      <c r="H1748">
        <v>0</v>
      </c>
      <c r="I1748" t="s">
        <v>104</v>
      </c>
      <c r="J1748">
        <v>577162</v>
      </c>
      <c r="K1748" t="s">
        <v>2098</v>
      </c>
      <c r="L1748">
        <v>577456</v>
      </c>
      <c r="M1748" t="s">
        <v>2099</v>
      </c>
      <c r="N1748">
        <v>577456</v>
      </c>
      <c r="O1748" t="s">
        <v>2099</v>
      </c>
      <c r="P1748">
        <v>577197</v>
      </c>
      <c r="Q1748" t="s">
        <v>300</v>
      </c>
      <c r="R1748" s="9">
        <v>376165.37066137203</v>
      </c>
      <c r="S1748" s="9">
        <f>SUMIFS($B:$B,$J:$J,$C1748)</f>
        <v>1609</v>
      </c>
      <c r="T1748" s="9">
        <v>87606.79728568143</v>
      </c>
      <c r="U1748" s="9">
        <v>0</v>
      </c>
      <c r="V1748" s="9">
        <f>U1748*768</f>
        <v>0</v>
      </c>
      <c r="W1748" s="9">
        <v>7</v>
      </c>
      <c r="X1748" s="9">
        <f>W1748*3072</f>
        <v>21504</v>
      </c>
      <c r="Y1748" s="9">
        <v>16</v>
      </c>
      <c r="Z1748" s="9">
        <f>Y1748*1024</f>
        <v>16384</v>
      </c>
      <c r="AA1748" s="9">
        <v>5</v>
      </c>
      <c r="AB1748" s="9">
        <f>AA1748*256</f>
        <v>1280</v>
      </c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15"/>
      <c r="AR1748" s="9">
        <v>6</v>
      </c>
      <c r="AS1748" s="9">
        <f>AR1748*30500</f>
        <v>183000</v>
      </c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>
        <f t="shared" si="62"/>
        <v>685940.16794705344</v>
      </c>
      <c r="BM1748" s="9">
        <f t="shared" si="63"/>
        <v>685900</v>
      </c>
    </row>
    <row r="1749" spans="1:65" x14ac:dyDescent="0.3">
      <c r="A1749" s="5" t="s">
        <v>244</v>
      </c>
      <c r="B1749" s="9">
        <v>46209</v>
      </c>
      <c r="C1749">
        <v>563510</v>
      </c>
      <c r="D1749">
        <v>1</v>
      </c>
      <c r="E1749">
        <v>1</v>
      </c>
      <c r="F1749">
        <v>1</v>
      </c>
      <c r="G1749">
        <v>1</v>
      </c>
      <c r="H1749">
        <v>1</v>
      </c>
      <c r="I1749" t="s">
        <v>104</v>
      </c>
      <c r="J1749">
        <v>563510</v>
      </c>
      <c r="K1749" t="s">
        <v>244</v>
      </c>
      <c r="L1749">
        <v>563510</v>
      </c>
      <c r="M1749" t="s">
        <v>244</v>
      </c>
      <c r="N1749">
        <v>563510</v>
      </c>
      <c r="O1749" t="s">
        <v>244</v>
      </c>
      <c r="P1749">
        <v>563510</v>
      </c>
      <c r="Q1749" t="s">
        <v>244</v>
      </c>
      <c r="R1749" s="9">
        <v>1934144.228888008</v>
      </c>
      <c r="S1749" s="9">
        <f>SUMIFS($B:$B,$J:$J,$C1749)</f>
        <v>52747</v>
      </c>
      <c r="T1749" s="9">
        <v>1108621.8989787609</v>
      </c>
      <c r="U1749" s="9">
        <v>960</v>
      </c>
      <c r="V1749" s="9">
        <f>U1749*768</f>
        <v>737280</v>
      </c>
      <c r="W1749" s="9">
        <v>190</v>
      </c>
      <c r="X1749" s="9">
        <f>W1749*3072</f>
        <v>583680</v>
      </c>
      <c r="Y1749" s="9">
        <v>537</v>
      </c>
      <c r="Z1749" s="9">
        <f>Y1749*1024</f>
        <v>549888</v>
      </c>
      <c r="AA1749" s="9">
        <v>284</v>
      </c>
      <c r="AB1749" s="9">
        <f>AA1749*256</f>
        <v>72704</v>
      </c>
      <c r="AC1749" s="9">
        <f>SUMIFS($B:$B,$L:$L,$C1749)</f>
        <v>54620</v>
      </c>
      <c r="AD1749" s="9">
        <v>3258201.0087927878</v>
      </c>
      <c r="AE1749" s="9">
        <f>SUMIFS($B:$B,$P:$P,$C1749)</f>
        <v>57971</v>
      </c>
      <c r="AF1749" s="9">
        <v>3268757.1052921</v>
      </c>
      <c r="AG1749" s="9">
        <f>SUMIFS($B:$B,$N:$N,$C1749)</f>
        <v>57971</v>
      </c>
      <c r="AH1749" s="9">
        <v>9398722.5848775078</v>
      </c>
      <c r="AI1749" s="9">
        <f>SUMIFS($B:$B,$P:$P,$C1749)</f>
        <v>57971</v>
      </c>
      <c r="AJ1749" s="9">
        <v>23484084.890557282</v>
      </c>
      <c r="AK1749" s="9"/>
      <c r="AL1749" s="9">
        <v>7480</v>
      </c>
      <c r="AM1749" s="9">
        <f>AL1749*141</f>
        <v>1054680</v>
      </c>
      <c r="AN1749" s="9"/>
      <c r="AO1749" s="9"/>
      <c r="AP1749" s="9"/>
      <c r="AQ1749" s="15"/>
      <c r="AR1749" s="9">
        <v>97</v>
      </c>
      <c r="AS1749" s="9">
        <f>AR1749*30500</f>
        <v>2958500</v>
      </c>
      <c r="AT1749" s="9">
        <v>248</v>
      </c>
      <c r="AU1749" s="9">
        <f>AT1749*2742</f>
        <v>680016</v>
      </c>
      <c r="AV1749" s="9">
        <v>0</v>
      </c>
      <c r="AW1749" s="9">
        <f>AV1749*914</f>
        <v>0</v>
      </c>
      <c r="AX1749" s="9">
        <v>2101</v>
      </c>
      <c r="AY1749" s="9">
        <f>AX1749*141</f>
        <v>296241</v>
      </c>
      <c r="AZ1749" s="9">
        <v>2779</v>
      </c>
      <c r="BA1749" s="9">
        <f>AZ1749*343</f>
        <v>953197</v>
      </c>
      <c r="BB1749" s="9">
        <v>1196</v>
      </c>
      <c r="BC1749" s="9">
        <f>BB1749*109</f>
        <v>130364</v>
      </c>
      <c r="BD1749" s="9">
        <v>8</v>
      </c>
      <c r="BE1749" s="9">
        <f>BD1749*82</f>
        <v>656</v>
      </c>
      <c r="BF1749" s="9">
        <v>1605</v>
      </c>
      <c r="BG1749" s="9">
        <f>BF1749*328</f>
        <v>526440</v>
      </c>
      <c r="BH1749" s="9">
        <v>13</v>
      </c>
      <c r="BI1749" s="9">
        <f>BH1749*410</f>
        <v>5330</v>
      </c>
      <c r="BJ1749" s="9">
        <v>12</v>
      </c>
      <c r="BK1749" s="9">
        <f>BJ1749*219</f>
        <v>2628</v>
      </c>
      <c r="BL1749" s="9">
        <f t="shared" si="62"/>
        <v>51004135.717386447</v>
      </c>
      <c r="BM1749" s="9">
        <f t="shared" si="63"/>
        <v>51004100</v>
      </c>
    </row>
    <row r="1750" spans="1:65" x14ac:dyDescent="0.3">
      <c r="A1750" t="s">
        <v>2100</v>
      </c>
      <c r="B1750" s="9">
        <v>419</v>
      </c>
      <c r="C1750">
        <v>540374</v>
      </c>
      <c r="D1750">
        <v>1</v>
      </c>
      <c r="E1750">
        <v>0</v>
      </c>
      <c r="F1750">
        <v>0</v>
      </c>
      <c r="G1750">
        <v>0</v>
      </c>
      <c r="H1750">
        <v>0</v>
      </c>
      <c r="I1750" t="s">
        <v>86</v>
      </c>
      <c r="J1750">
        <v>540129</v>
      </c>
      <c r="K1750" t="s">
        <v>1300</v>
      </c>
      <c r="L1750">
        <v>540439</v>
      </c>
      <c r="M1750" t="s">
        <v>1301</v>
      </c>
      <c r="N1750">
        <v>539911</v>
      </c>
      <c r="O1750" t="s">
        <v>352</v>
      </c>
      <c r="P1750">
        <v>539911</v>
      </c>
      <c r="Q1750" t="s">
        <v>352</v>
      </c>
      <c r="R1750" s="9">
        <v>100122.4835228903</v>
      </c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15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>
        <f t="shared" si="62"/>
        <v>100122.4835228903</v>
      </c>
      <c r="BM1750" s="9">
        <f t="shared" si="63"/>
        <v>100100</v>
      </c>
    </row>
    <row r="1751" spans="1:65" x14ac:dyDescent="0.3">
      <c r="A1751" s="4" t="s">
        <v>888</v>
      </c>
      <c r="B1751" s="9">
        <v>3078</v>
      </c>
      <c r="C1751">
        <v>580376</v>
      </c>
      <c r="D1751">
        <v>1</v>
      </c>
      <c r="E1751">
        <v>1</v>
      </c>
      <c r="F1751">
        <v>1</v>
      </c>
      <c r="G1751">
        <v>1</v>
      </c>
      <c r="H1751">
        <v>0</v>
      </c>
      <c r="I1751" t="s">
        <v>96</v>
      </c>
      <c r="J1751">
        <v>580376</v>
      </c>
      <c r="K1751" t="s">
        <v>888</v>
      </c>
      <c r="L1751">
        <v>580376</v>
      </c>
      <c r="M1751" t="s">
        <v>888</v>
      </c>
      <c r="N1751">
        <v>580376</v>
      </c>
      <c r="O1751" t="s">
        <v>888</v>
      </c>
      <c r="P1751">
        <v>581259</v>
      </c>
      <c r="Q1751" t="s">
        <v>889</v>
      </c>
      <c r="R1751" s="9">
        <v>707628.44249697635</v>
      </c>
      <c r="S1751" s="9">
        <f>SUMIFS($B:$B,$J:$J,$C1751)</f>
        <v>7689</v>
      </c>
      <c r="T1751" s="9">
        <v>416723.34130717989</v>
      </c>
      <c r="U1751" s="9">
        <v>0</v>
      </c>
      <c r="V1751" s="9">
        <f>U1751*768</f>
        <v>0</v>
      </c>
      <c r="W1751" s="9">
        <v>11</v>
      </c>
      <c r="X1751" s="9">
        <f>W1751*3072</f>
        <v>33792</v>
      </c>
      <c r="Y1751" s="9">
        <v>21</v>
      </c>
      <c r="Z1751" s="9">
        <f>Y1751*1024</f>
        <v>21504</v>
      </c>
      <c r="AA1751" s="9">
        <v>15</v>
      </c>
      <c r="AB1751" s="9">
        <f>AA1751*256</f>
        <v>3840</v>
      </c>
      <c r="AC1751" s="9">
        <f>SUMIFS($B:$B,$L:$L,$C1751)</f>
        <v>7689</v>
      </c>
      <c r="AD1751" s="9">
        <v>956671.24823598599</v>
      </c>
      <c r="AE1751" s="9"/>
      <c r="AF1751" s="9"/>
      <c r="AG1751" s="9">
        <f>SUMIFS($B:$B,$N:$N,$C1751)</f>
        <v>7689</v>
      </c>
      <c r="AH1751" s="9">
        <v>866370.5470847087</v>
      </c>
      <c r="AI1751" s="9"/>
      <c r="AJ1751" s="9"/>
      <c r="AK1751" s="9"/>
      <c r="AL1751" s="9"/>
      <c r="AM1751" s="9"/>
      <c r="AN1751" s="9"/>
      <c r="AO1751" s="9"/>
      <c r="AP1751" s="9"/>
      <c r="AQ1751" s="15"/>
      <c r="AR1751" s="9">
        <v>1</v>
      </c>
      <c r="AS1751" s="9">
        <f>AR1751*30500</f>
        <v>30500</v>
      </c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>
        <f t="shared" si="62"/>
        <v>3037029.5791248512</v>
      </c>
      <c r="BM1751" s="9">
        <f t="shared" si="63"/>
        <v>3037000</v>
      </c>
    </row>
    <row r="1752" spans="1:65" x14ac:dyDescent="0.3">
      <c r="A1752" s="4" t="s">
        <v>2101</v>
      </c>
      <c r="B1752" s="9">
        <v>3704</v>
      </c>
      <c r="C1752">
        <v>561631</v>
      </c>
      <c r="D1752">
        <v>1</v>
      </c>
      <c r="E1752">
        <v>1</v>
      </c>
      <c r="F1752">
        <v>1</v>
      </c>
      <c r="G1752">
        <v>1</v>
      </c>
      <c r="H1752">
        <v>0</v>
      </c>
      <c r="I1752" t="s">
        <v>104</v>
      </c>
      <c r="J1752">
        <v>561631</v>
      </c>
      <c r="K1752" t="s">
        <v>2101</v>
      </c>
      <c r="L1752">
        <v>561631</v>
      </c>
      <c r="M1752" t="s">
        <v>2101</v>
      </c>
      <c r="N1752">
        <v>561631</v>
      </c>
      <c r="O1752" t="s">
        <v>2101</v>
      </c>
      <c r="P1752">
        <v>563889</v>
      </c>
      <c r="Q1752" t="s">
        <v>370</v>
      </c>
      <c r="R1752" s="9">
        <v>846613.31023569778</v>
      </c>
      <c r="S1752" s="9">
        <f>SUMIFS($B:$B,$J:$J,$C1752)</f>
        <v>3796</v>
      </c>
      <c r="T1752" s="9">
        <v>206253.4813207087</v>
      </c>
      <c r="U1752" s="9">
        <v>1</v>
      </c>
      <c r="V1752" s="9">
        <f>U1752*768</f>
        <v>768</v>
      </c>
      <c r="W1752" s="9">
        <v>42</v>
      </c>
      <c r="X1752" s="9">
        <f>W1752*3072</f>
        <v>129024</v>
      </c>
      <c r="Y1752" s="9">
        <v>11</v>
      </c>
      <c r="Z1752" s="9">
        <f>Y1752*1024</f>
        <v>11264</v>
      </c>
      <c r="AA1752" s="9">
        <v>12</v>
      </c>
      <c r="AB1752" s="9">
        <f>AA1752*256</f>
        <v>3072</v>
      </c>
      <c r="AC1752" s="9">
        <f>SUMIFS($B:$B,$L:$L,$C1752)</f>
        <v>3994</v>
      </c>
      <c r="AD1752" s="9">
        <v>500029.65526657819</v>
      </c>
      <c r="AE1752" s="9"/>
      <c r="AF1752" s="9"/>
      <c r="AG1752" s="9">
        <f>SUMIFS($B:$B,$N:$N,$C1752)</f>
        <v>3796</v>
      </c>
      <c r="AH1752" s="9">
        <v>429662.68337397982</v>
      </c>
      <c r="AI1752" s="9"/>
      <c r="AJ1752" s="9"/>
      <c r="AK1752" s="9"/>
      <c r="AL1752" s="9"/>
      <c r="AM1752" s="9"/>
      <c r="AN1752" s="9"/>
      <c r="AO1752" s="9"/>
      <c r="AP1752" s="9"/>
      <c r="AQ1752" s="15"/>
      <c r="AR1752" s="9">
        <v>2</v>
      </c>
      <c r="AS1752" s="9">
        <f>AR1752*30500</f>
        <v>61000</v>
      </c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>
        <f t="shared" si="62"/>
        <v>2187687.1301969644</v>
      </c>
      <c r="BM1752" s="9">
        <f t="shared" si="63"/>
        <v>2187700</v>
      </c>
    </row>
    <row r="1753" spans="1:65" x14ac:dyDescent="0.3">
      <c r="A1753" t="s">
        <v>2102</v>
      </c>
      <c r="B1753" s="9">
        <v>350</v>
      </c>
      <c r="C1753">
        <v>595730</v>
      </c>
      <c r="D1753">
        <v>1</v>
      </c>
      <c r="E1753">
        <v>0</v>
      </c>
      <c r="F1753">
        <v>0</v>
      </c>
      <c r="G1753">
        <v>0</v>
      </c>
      <c r="H1753">
        <v>0</v>
      </c>
      <c r="I1753" t="s">
        <v>123</v>
      </c>
      <c r="J1753">
        <v>597007</v>
      </c>
      <c r="K1753" t="s">
        <v>172</v>
      </c>
      <c r="L1753">
        <v>597007</v>
      </c>
      <c r="M1753" t="s">
        <v>172</v>
      </c>
      <c r="N1753">
        <v>597007</v>
      </c>
      <c r="O1753" t="s">
        <v>172</v>
      </c>
      <c r="P1753">
        <v>597007</v>
      </c>
      <c r="Q1753" t="s">
        <v>172</v>
      </c>
      <c r="R1753" s="9">
        <v>83800.610169669671</v>
      </c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15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>
        <f t="shared" si="62"/>
        <v>83800.610169669671</v>
      </c>
      <c r="BM1753" s="9">
        <f t="shared" si="63"/>
        <v>83800</v>
      </c>
    </row>
    <row r="1754" spans="1:65" x14ac:dyDescent="0.3">
      <c r="A1754" s="2" t="s">
        <v>2103</v>
      </c>
      <c r="B1754" s="9">
        <v>2063</v>
      </c>
      <c r="C1754">
        <v>542865</v>
      </c>
      <c r="D1754">
        <v>1</v>
      </c>
      <c r="E1754">
        <v>1</v>
      </c>
      <c r="F1754">
        <v>0</v>
      </c>
      <c r="G1754">
        <v>0</v>
      </c>
      <c r="H1754">
        <v>0</v>
      </c>
      <c r="I1754" t="s">
        <v>135</v>
      </c>
      <c r="J1754">
        <v>542865</v>
      </c>
      <c r="K1754" t="s">
        <v>2103</v>
      </c>
      <c r="L1754">
        <v>541630</v>
      </c>
      <c r="M1754" t="s">
        <v>895</v>
      </c>
      <c r="N1754">
        <v>541630</v>
      </c>
      <c r="O1754" t="s">
        <v>895</v>
      </c>
      <c r="P1754">
        <v>541630</v>
      </c>
      <c r="Q1754" t="s">
        <v>895</v>
      </c>
      <c r="R1754" s="9">
        <v>479503.21403412009</v>
      </c>
      <c r="S1754" s="9">
        <f>SUMIFS($B:$B,$J:$J,$C1754)</f>
        <v>2672</v>
      </c>
      <c r="T1754" s="9">
        <v>145321.43030896131</v>
      </c>
      <c r="U1754" s="9">
        <v>0</v>
      </c>
      <c r="V1754" s="9">
        <f>U1754*768</f>
        <v>0</v>
      </c>
      <c r="W1754" s="9">
        <v>13</v>
      </c>
      <c r="X1754" s="9">
        <f>W1754*3072</f>
        <v>39936</v>
      </c>
      <c r="Y1754" s="9">
        <v>9</v>
      </c>
      <c r="Z1754" s="9">
        <f>Y1754*1024</f>
        <v>9216</v>
      </c>
      <c r="AA1754" s="9">
        <v>3</v>
      </c>
      <c r="AB1754" s="9">
        <f>AA1754*256</f>
        <v>768</v>
      </c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15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>
        <f t="shared" si="62"/>
        <v>674744.6443430814</v>
      </c>
      <c r="BM1754" s="9">
        <f t="shared" si="63"/>
        <v>674700</v>
      </c>
    </row>
    <row r="1755" spans="1:65" x14ac:dyDescent="0.3">
      <c r="A1755" s="5" t="s">
        <v>471</v>
      </c>
      <c r="B1755" s="9">
        <v>5257</v>
      </c>
      <c r="C1755">
        <v>598259</v>
      </c>
      <c r="D1755">
        <v>1</v>
      </c>
      <c r="E1755">
        <v>1</v>
      </c>
      <c r="F1755">
        <v>1</v>
      </c>
      <c r="G1755">
        <v>1</v>
      </c>
      <c r="H1755">
        <v>1</v>
      </c>
      <c r="I1755" t="s">
        <v>94</v>
      </c>
      <c r="J1755">
        <v>598259</v>
      </c>
      <c r="K1755" t="s">
        <v>471</v>
      </c>
      <c r="L1755">
        <v>598259</v>
      </c>
      <c r="M1755" t="s">
        <v>471</v>
      </c>
      <c r="N1755">
        <v>598259</v>
      </c>
      <c r="O1755" t="s">
        <v>471</v>
      </c>
      <c r="P1755">
        <v>598259</v>
      </c>
      <c r="Q1755" t="s">
        <v>471</v>
      </c>
      <c r="R1755" s="9">
        <v>251272.82853592059</v>
      </c>
      <c r="S1755" s="9">
        <f>SUMIFS($B:$B,$J:$J,$C1755)</f>
        <v>18750</v>
      </c>
      <c r="T1755" s="9">
        <v>455258.27885790332</v>
      </c>
      <c r="U1755" s="9">
        <v>0</v>
      </c>
      <c r="V1755" s="9">
        <f>U1755*768</f>
        <v>0</v>
      </c>
      <c r="W1755" s="9">
        <v>177</v>
      </c>
      <c r="X1755" s="9">
        <f>W1755*3072</f>
        <v>543744</v>
      </c>
      <c r="Y1755" s="9">
        <v>116</v>
      </c>
      <c r="Z1755" s="9">
        <f>Y1755*1024</f>
        <v>118784</v>
      </c>
      <c r="AA1755" s="9">
        <v>33</v>
      </c>
      <c r="AB1755" s="9">
        <f>AA1755*256</f>
        <v>8448</v>
      </c>
      <c r="AC1755" s="9">
        <f>SUMIFS($B:$B,$L:$L,$C1755)</f>
        <v>11379</v>
      </c>
      <c r="AD1755" s="9">
        <v>755353.80325176392</v>
      </c>
      <c r="AE1755" s="9">
        <f>SUMIFS($B:$B,$P:$P,$C1755)</f>
        <v>22399</v>
      </c>
      <c r="AF1755" s="9">
        <v>1414146.282290491</v>
      </c>
      <c r="AG1755" s="9">
        <f>SUMIFS($B:$B,$N:$N,$C1755)</f>
        <v>22399</v>
      </c>
      <c r="AH1755" s="9">
        <v>3974840.66777738</v>
      </c>
      <c r="AI1755" s="9">
        <f>SUMIFS($B:$B,$P:$P,$C1755)</f>
        <v>22399</v>
      </c>
      <c r="AJ1755" s="9">
        <v>13850514.60540201</v>
      </c>
      <c r="AK1755" s="9"/>
      <c r="AL1755" s="9">
        <v>3098</v>
      </c>
      <c r="AM1755" s="9">
        <f>AL1755*141</f>
        <v>436818</v>
      </c>
      <c r="AN1755" s="9"/>
      <c r="AO1755" s="9"/>
      <c r="AP1755" s="9"/>
      <c r="AQ1755" s="15"/>
      <c r="AR1755" s="9">
        <v>4</v>
      </c>
      <c r="AS1755" s="9">
        <f>AR1755*30500</f>
        <v>122000</v>
      </c>
      <c r="AT1755" s="9">
        <v>167</v>
      </c>
      <c r="AU1755" s="9">
        <f>AT1755*2742</f>
        <v>457914</v>
      </c>
      <c r="AV1755" s="9">
        <v>0</v>
      </c>
      <c r="AW1755" s="9">
        <f>AV1755*914</f>
        <v>0</v>
      </c>
      <c r="AX1755" s="9">
        <v>1055</v>
      </c>
      <c r="AY1755" s="9">
        <f>AX1755*141</f>
        <v>148755</v>
      </c>
      <c r="AZ1755" s="9">
        <v>725</v>
      </c>
      <c r="BA1755" s="9">
        <f>AZ1755*343</f>
        <v>248675</v>
      </c>
      <c r="BB1755" s="9">
        <v>474</v>
      </c>
      <c r="BC1755" s="9">
        <f>BB1755*109</f>
        <v>51666</v>
      </c>
      <c r="BD1755" s="9">
        <v>57</v>
      </c>
      <c r="BE1755" s="9">
        <f>BD1755*82</f>
        <v>4674</v>
      </c>
      <c r="BF1755" s="9">
        <v>449</v>
      </c>
      <c r="BG1755" s="9">
        <f>BF1755*328</f>
        <v>147272</v>
      </c>
      <c r="BH1755" s="9">
        <v>59</v>
      </c>
      <c r="BI1755" s="9">
        <f>BH1755*410</f>
        <v>24190</v>
      </c>
      <c r="BJ1755" s="9">
        <v>0</v>
      </c>
      <c r="BK1755" s="9">
        <f>BJ1755*219</f>
        <v>0</v>
      </c>
      <c r="BL1755" s="9">
        <f t="shared" si="62"/>
        <v>23014326.466115467</v>
      </c>
      <c r="BM1755" s="9">
        <f t="shared" si="63"/>
        <v>23014300</v>
      </c>
    </row>
    <row r="1756" spans="1:65" x14ac:dyDescent="0.3">
      <c r="A1756" t="s">
        <v>2104</v>
      </c>
      <c r="B1756" s="9">
        <v>100</v>
      </c>
      <c r="C1756">
        <v>548782</v>
      </c>
      <c r="D1756">
        <v>1</v>
      </c>
      <c r="E1756">
        <v>0</v>
      </c>
      <c r="F1756">
        <v>0</v>
      </c>
      <c r="G1756">
        <v>0</v>
      </c>
      <c r="H1756">
        <v>0</v>
      </c>
      <c r="I1756" t="s">
        <v>90</v>
      </c>
      <c r="J1756">
        <v>576069</v>
      </c>
      <c r="K1756" t="s">
        <v>196</v>
      </c>
      <c r="L1756">
        <v>576069</v>
      </c>
      <c r="M1756" t="s">
        <v>196</v>
      </c>
      <c r="N1756">
        <v>576069</v>
      </c>
      <c r="O1756" t="s">
        <v>196</v>
      </c>
      <c r="P1756">
        <v>576069</v>
      </c>
      <c r="Q1756" t="s">
        <v>196</v>
      </c>
      <c r="R1756" s="9">
        <v>71941.662785630979</v>
      </c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15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>
        <f t="shared" si="62"/>
        <v>71941.662785630979</v>
      </c>
      <c r="BM1756" s="9">
        <f t="shared" si="63"/>
        <v>71900</v>
      </c>
    </row>
    <row r="1757" spans="1:65" x14ac:dyDescent="0.3">
      <c r="A1757" s="3" t="s">
        <v>643</v>
      </c>
      <c r="B1757" s="9">
        <v>2304</v>
      </c>
      <c r="C1757">
        <v>555215</v>
      </c>
      <c r="D1757">
        <v>1</v>
      </c>
      <c r="E1757">
        <v>1</v>
      </c>
      <c r="F1757">
        <v>1</v>
      </c>
      <c r="G1757">
        <v>0</v>
      </c>
      <c r="H1757">
        <v>0</v>
      </c>
      <c r="I1757" t="s">
        <v>77</v>
      </c>
      <c r="J1757">
        <v>555215</v>
      </c>
      <c r="K1757" t="s">
        <v>643</v>
      </c>
      <c r="L1757">
        <v>555215</v>
      </c>
      <c r="M1757" t="s">
        <v>643</v>
      </c>
      <c r="N1757">
        <v>555428</v>
      </c>
      <c r="O1757" t="s">
        <v>79</v>
      </c>
      <c r="P1757">
        <v>555428</v>
      </c>
      <c r="Q1757" t="s">
        <v>79</v>
      </c>
      <c r="R1757" s="9">
        <v>534011.01967611921</v>
      </c>
      <c r="S1757" s="9">
        <f>SUMIFS($B:$B,$J:$J,$C1757)</f>
        <v>2559</v>
      </c>
      <c r="T1757" s="9">
        <v>139190.65796547709</v>
      </c>
      <c r="U1757" s="9">
        <v>0</v>
      </c>
      <c r="V1757" s="9">
        <f>U1757*768</f>
        <v>0</v>
      </c>
      <c r="W1757" s="9">
        <v>20</v>
      </c>
      <c r="X1757" s="9">
        <f>W1757*3072</f>
        <v>61440</v>
      </c>
      <c r="Y1757" s="9">
        <v>14</v>
      </c>
      <c r="Z1757" s="9">
        <f>Y1757*1024</f>
        <v>14336</v>
      </c>
      <c r="AA1757" s="9">
        <v>2</v>
      </c>
      <c r="AB1757" s="9">
        <f>AA1757*256</f>
        <v>512</v>
      </c>
      <c r="AC1757" s="9">
        <f>SUMIFS($B:$B,$L:$L,$C1757)</f>
        <v>2559</v>
      </c>
      <c r="AD1757" s="9">
        <v>321404.7991915677</v>
      </c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15"/>
      <c r="AR1757" s="9">
        <v>62</v>
      </c>
      <c r="AS1757" s="9">
        <f>AR1757*30500</f>
        <v>1891000</v>
      </c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>
        <f t="shared" si="62"/>
        <v>2961894.4768331638</v>
      </c>
      <c r="BM1757" s="9">
        <f t="shared" si="63"/>
        <v>2961900</v>
      </c>
    </row>
    <row r="1758" spans="1:65" x14ac:dyDescent="0.3">
      <c r="A1758" t="s">
        <v>2105</v>
      </c>
      <c r="B1758" s="9">
        <v>1052</v>
      </c>
      <c r="C1758">
        <v>507377</v>
      </c>
      <c r="D1758">
        <v>1</v>
      </c>
      <c r="E1758">
        <v>0</v>
      </c>
      <c r="F1758">
        <v>0</v>
      </c>
      <c r="G1758">
        <v>0</v>
      </c>
      <c r="H1758">
        <v>0</v>
      </c>
      <c r="I1758" t="s">
        <v>94</v>
      </c>
      <c r="J1758">
        <v>507920</v>
      </c>
      <c r="K1758" t="s">
        <v>695</v>
      </c>
      <c r="L1758">
        <v>507920</v>
      </c>
      <c r="M1758" t="s">
        <v>695</v>
      </c>
      <c r="N1758">
        <v>505927</v>
      </c>
      <c r="O1758" t="s">
        <v>668</v>
      </c>
      <c r="P1758">
        <v>505927</v>
      </c>
      <c r="Q1758" t="s">
        <v>668</v>
      </c>
      <c r="R1758" s="9">
        <v>248041.9135224997</v>
      </c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15"/>
      <c r="AR1758" s="9">
        <v>21</v>
      </c>
      <c r="AS1758" s="9">
        <f>AR1758*30500</f>
        <v>640500</v>
      </c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>
        <f t="shared" si="62"/>
        <v>888541.91352249973</v>
      </c>
      <c r="BM1758" s="9">
        <f t="shared" si="63"/>
        <v>888500</v>
      </c>
    </row>
    <row r="1759" spans="1:65" x14ac:dyDescent="0.3">
      <c r="A1759" t="s">
        <v>2106</v>
      </c>
      <c r="B1759" s="9">
        <v>627</v>
      </c>
      <c r="C1759">
        <v>554065</v>
      </c>
      <c r="D1759">
        <v>1</v>
      </c>
      <c r="E1759">
        <v>0</v>
      </c>
      <c r="F1759">
        <v>0</v>
      </c>
      <c r="G1759">
        <v>0</v>
      </c>
      <c r="H1759">
        <v>0</v>
      </c>
      <c r="I1759" t="s">
        <v>94</v>
      </c>
      <c r="J1759">
        <v>599701</v>
      </c>
      <c r="K1759" t="s">
        <v>1525</v>
      </c>
      <c r="L1759">
        <v>599701</v>
      </c>
      <c r="M1759" t="s">
        <v>1525</v>
      </c>
      <c r="N1759">
        <v>599701</v>
      </c>
      <c r="O1759" t="s">
        <v>1525</v>
      </c>
      <c r="P1759">
        <v>599701</v>
      </c>
      <c r="Q1759" t="s">
        <v>1525</v>
      </c>
      <c r="R1759" s="9">
        <v>149058.6841979262</v>
      </c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15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>
        <f t="shared" si="62"/>
        <v>149058.6841979262</v>
      </c>
      <c r="BM1759" s="9">
        <f t="shared" si="63"/>
        <v>149100</v>
      </c>
    </row>
    <row r="1760" spans="1:65" x14ac:dyDescent="0.3">
      <c r="A1760" t="s">
        <v>2107</v>
      </c>
      <c r="B1760" s="9">
        <v>678</v>
      </c>
      <c r="C1760">
        <v>590746</v>
      </c>
      <c r="D1760">
        <v>1</v>
      </c>
      <c r="E1760">
        <v>0</v>
      </c>
      <c r="F1760">
        <v>0</v>
      </c>
      <c r="G1760">
        <v>0</v>
      </c>
      <c r="H1760">
        <v>0</v>
      </c>
      <c r="I1760" t="s">
        <v>123</v>
      </c>
      <c r="J1760">
        <v>591181</v>
      </c>
      <c r="K1760" t="s">
        <v>137</v>
      </c>
      <c r="L1760">
        <v>591181</v>
      </c>
      <c r="M1760" t="s">
        <v>137</v>
      </c>
      <c r="N1760">
        <v>591181</v>
      </c>
      <c r="O1760" t="s">
        <v>137</v>
      </c>
      <c r="P1760">
        <v>591181</v>
      </c>
      <c r="Q1760" t="s">
        <v>137</v>
      </c>
      <c r="R1760" s="9">
        <v>161003.10759305279</v>
      </c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15"/>
      <c r="AR1760" s="9">
        <v>2</v>
      </c>
      <c r="AS1760" s="9">
        <f>AR1760*30500</f>
        <v>61000</v>
      </c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>
        <f t="shared" si="62"/>
        <v>222003.10759305279</v>
      </c>
      <c r="BM1760" s="9">
        <f t="shared" si="63"/>
        <v>222000</v>
      </c>
    </row>
    <row r="1761" spans="1:65" x14ac:dyDescent="0.3">
      <c r="A1761" t="s">
        <v>2108</v>
      </c>
      <c r="B1761" s="9">
        <v>210</v>
      </c>
      <c r="C1761">
        <v>553344</v>
      </c>
      <c r="D1761">
        <v>1</v>
      </c>
      <c r="E1761">
        <v>0</v>
      </c>
      <c r="F1761">
        <v>0</v>
      </c>
      <c r="G1761">
        <v>0</v>
      </c>
      <c r="H1761">
        <v>0</v>
      </c>
      <c r="I1761" t="s">
        <v>111</v>
      </c>
      <c r="J1761">
        <v>540978</v>
      </c>
      <c r="K1761" t="s">
        <v>493</v>
      </c>
      <c r="L1761">
        <v>523704</v>
      </c>
      <c r="M1761" t="s">
        <v>464</v>
      </c>
      <c r="N1761">
        <v>523704</v>
      </c>
      <c r="O1761" t="s">
        <v>464</v>
      </c>
      <c r="P1761">
        <v>523704</v>
      </c>
      <c r="Q1761" t="s">
        <v>464</v>
      </c>
      <c r="R1761" s="9">
        <v>71941.662785630979</v>
      </c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15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>
        <f t="shared" si="62"/>
        <v>71941.662785630979</v>
      </c>
      <c r="BM1761" s="9">
        <f t="shared" si="63"/>
        <v>71900</v>
      </c>
    </row>
    <row r="1762" spans="1:65" x14ac:dyDescent="0.3">
      <c r="A1762" s="2" t="s">
        <v>2109</v>
      </c>
      <c r="B1762" s="9">
        <v>1821</v>
      </c>
      <c r="C1762">
        <v>592226</v>
      </c>
      <c r="D1762">
        <v>1</v>
      </c>
      <c r="E1762">
        <v>1</v>
      </c>
      <c r="F1762">
        <v>0</v>
      </c>
      <c r="G1762">
        <v>0</v>
      </c>
      <c r="H1762">
        <v>0</v>
      </c>
      <c r="I1762" t="s">
        <v>135</v>
      </c>
      <c r="J1762">
        <v>592226</v>
      </c>
      <c r="K1762" t="s">
        <v>2109</v>
      </c>
      <c r="L1762">
        <v>550752</v>
      </c>
      <c r="M1762" t="s">
        <v>2110</v>
      </c>
      <c r="N1762">
        <v>550752</v>
      </c>
      <c r="O1762" t="s">
        <v>2110</v>
      </c>
      <c r="P1762">
        <v>592005</v>
      </c>
      <c r="Q1762" t="s">
        <v>136</v>
      </c>
      <c r="R1762" s="9">
        <v>424531.60940069897</v>
      </c>
      <c r="S1762" s="9">
        <f>SUMIFS($B:$B,$J:$J,$C1762)</f>
        <v>1821</v>
      </c>
      <c r="T1762" s="9">
        <v>99125.093495337293</v>
      </c>
      <c r="U1762" s="9">
        <v>0</v>
      </c>
      <c r="V1762" s="9">
        <f>U1762*768</f>
        <v>0</v>
      </c>
      <c r="W1762" s="9">
        <v>23</v>
      </c>
      <c r="X1762" s="9">
        <f>W1762*3072</f>
        <v>70656</v>
      </c>
      <c r="Y1762" s="9">
        <v>4</v>
      </c>
      <c r="Z1762" s="9">
        <f>Y1762*1024</f>
        <v>4096</v>
      </c>
      <c r="AA1762" s="9">
        <v>3</v>
      </c>
      <c r="AB1762" s="9">
        <f>AA1762*256</f>
        <v>768</v>
      </c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15"/>
      <c r="AR1762" s="9">
        <v>1</v>
      </c>
      <c r="AS1762" s="9">
        <f>AR1762*30500</f>
        <v>30500</v>
      </c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>
        <f t="shared" si="62"/>
        <v>629676.70289603621</v>
      </c>
      <c r="BM1762" s="9">
        <f t="shared" si="63"/>
        <v>629700</v>
      </c>
    </row>
    <row r="1763" spans="1:65" x14ac:dyDescent="0.3">
      <c r="A1763" s="2" t="s">
        <v>127</v>
      </c>
      <c r="B1763" s="9">
        <v>583</v>
      </c>
      <c r="C1763">
        <v>587249</v>
      </c>
      <c r="D1763">
        <v>1</v>
      </c>
      <c r="E1763">
        <v>1</v>
      </c>
      <c r="F1763">
        <v>0</v>
      </c>
      <c r="G1763">
        <v>0</v>
      </c>
      <c r="H1763">
        <v>0</v>
      </c>
      <c r="I1763" t="s">
        <v>123</v>
      </c>
      <c r="J1763">
        <v>587249</v>
      </c>
      <c r="K1763" t="s">
        <v>127</v>
      </c>
      <c r="L1763">
        <v>587711</v>
      </c>
      <c r="M1763" t="s">
        <v>128</v>
      </c>
      <c r="N1763">
        <v>587711</v>
      </c>
      <c r="O1763" t="s">
        <v>128</v>
      </c>
      <c r="P1763">
        <v>586846</v>
      </c>
      <c r="Q1763" t="s">
        <v>129</v>
      </c>
      <c r="R1763" s="9">
        <v>138737.36858724331</v>
      </c>
      <c r="S1763" s="9">
        <f>SUMIFS($B:$B,$J:$J,$C1763)</f>
        <v>1934</v>
      </c>
      <c r="T1763" s="9">
        <v>105262.84341443991</v>
      </c>
      <c r="U1763" s="9">
        <v>0</v>
      </c>
      <c r="V1763" s="9">
        <f>U1763*768</f>
        <v>0</v>
      </c>
      <c r="W1763" s="9">
        <v>10</v>
      </c>
      <c r="X1763" s="9">
        <f>W1763*3072</f>
        <v>30720</v>
      </c>
      <c r="Y1763" s="9">
        <v>8</v>
      </c>
      <c r="Z1763" s="9">
        <f>Y1763*1024</f>
        <v>8192</v>
      </c>
      <c r="AA1763" s="9">
        <v>2</v>
      </c>
      <c r="AB1763" s="9">
        <f>AA1763*256</f>
        <v>512</v>
      </c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15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>
        <f t="shared" si="62"/>
        <v>283424.21200168319</v>
      </c>
      <c r="BM1763" s="9">
        <f t="shared" si="63"/>
        <v>283400</v>
      </c>
    </row>
    <row r="1764" spans="1:65" x14ac:dyDescent="0.3">
      <c r="A1764" t="s">
        <v>2111</v>
      </c>
      <c r="B1764" s="9">
        <v>722</v>
      </c>
      <c r="C1764">
        <v>580392</v>
      </c>
      <c r="D1764">
        <v>1</v>
      </c>
      <c r="E1764">
        <v>0</v>
      </c>
      <c r="F1764">
        <v>0</v>
      </c>
      <c r="G1764">
        <v>0</v>
      </c>
      <c r="H1764">
        <v>0</v>
      </c>
      <c r="I1764" t="s">
        <v>96</v>
      </c>
      <c r="J1764">
        <v>580376</v>
      </c>
      <c r="K1764" t="s">
        <v>888</v>
      </c>
      <c r="L1764">
        <v>580376</v>
      </c>
      <c r="M1764" t="s">
        <v>888</v>
      </c>
      <c r="N1764">
        <v>580376</v>
      </c>
      <c r="O1764" t="s">
        <v>888</v>
      </c>
      <c r="P1764">
        <v>581259</v>
      </c>
      <c r="Q1764" t="s">
        <v>889</v>
      </c>
      <c r="R1764" s="9">
        <v>171292.39029324721</v>
      </c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15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>
        <f t="shared" si="62"/>
        <v>171292.39029324721</v>
      </c>
      <c r="BM1764" s="9">
        <f t="shared" si="63"/>
        <v>171300</v>
      </c>
    </row>
    <row r="1765" spans="1:65" x14ac:dyDescent="0.3">
      <c r="A1765" t="s">
        <v>2112</v>
      </c>
      <c r="B1765" s="9">
        <v>452</v>
      </c>
      <c r="C1765">
        <v>594181</v>
      </c>
      <c r="D1765">
        <v>1</v>
      </c>
      <c r="E1765">
        <v>0</v>
      </c>
      <c r="F1765">
        <v>0</v>
      </c>
      <c r="G1765">
        <v>0</v>
      </c>
      <c r="H1765">
        <v>0</v>
      </c>
      <c r="I1765" t="s">
        <v>81</v>
      </c>
      <c r="J1765">
        <v>594482</v>
      </c>
      <c r="K1765" t="s">
        <v>526</v>
      </c>
      <c r="L1765">
        <v>594482</v>
      </c>
      <c r="M1765" t="s">
        <v>526</v>
      </c>
      <c r="N1765">
        <v>594482</v>
      </c>
      <c r="O1765" t="s">
        <v>526</v>
      </c>
      <c r="P1765">
        <v>594482</v>
      </c>
      <c r="Q1765" t="s">
        <v>526</v>
      </c>
      <c r="R1765" s="9">
        <v>107911.9985734637</v>
      </c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15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>
        <f t="shared" si="62"/>
        <v>107911.9985734637</v>
      </c>
      <c r="BM1765" s="9">
        <f t="shared" si="63"/>
        <v>107900</v>
      </c>
    </row>
    <row r="1766" spans="1:65" x14ac:dyDescent="0.3">
      <c r="A1766" t="s">
        <v>2113</v>
      </c>
      <c r="B1766" s="9">
        <v>659</v>
      </c>
      <c r="C1766">
        <v>595756</v>
      </c>
      <c r="D1766">
        <v>1</v>
      </c>
      <c r="E1766">
        <v>0</v>
      </c>
      <c r="F1766">
        <v>0</v>
      </c>
      <c r="G1766">
        <v>0</v>
      </c>
      <c r="H1766">
        <v>0</v>
      </c>
      <c r="I1766" t="s">
        <v>123</v>
      </c>
      <c r="J1766">
        <v>595209</v>
      </c>
      <c r="K1766" t="s">
        <v>480</v>
      </c>
      <c r="L1766">
        <v>595209</v>
      </c>
      <c r="M1766" t="s">
        <v>480</v>
      </c>
      <c r="N1766">
        <v>595209</v>
      </c>
      <c r="O1766" t="s">
        <v>480</v>
      </c>
      <c r="P1766">
        <v>595209</v>
      </c>
      <c r="Q1766" t="s">
        <v>480</v>
      </c>
      <c r="R1766" s="9">
        <v>156555.54810244509</v>
      </c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15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>
        <f t="shared" si="62"/>
        <v>156555.54810244509</v>
      </c>
      <c r="BM1766" s="9">
        <f t="shared" si="63"/>
        <v>156600</v>
      </c>
    </row>
    <row r="1767" spans="1:65" x14ac:dyDescent="0.3">
      <c r="A1767" t="s">
        <v>2114</v>
      </c>
      <c r="B1767" s="9">
        <v>44</v>
      </c>
      <c r="C1767">
        <v>561461</v>
      </c>
      <c r="D1767">
        <v>1</v>
      </c>
      <c r="E1767">
        <v>0</v>
      </c>
      <c r="F1767">
        <v>0</v>
      </c>
      <c r="G1767">
        <v>0</v>
      </c>
      <c r="H1767">
        <v>0</v>
      </c>
      <c r="I1767" t="s">
        <v>123</v>
      </c>
      <c r="J1767">
        <v>549142</v>
      </c>
      <c r="K1767" t="s">
        <v>2115</v>
      </c>
      <c r="L1767">
        <v>547492</v>
      </c>
      <c r="M1767" t="s">
        <v>125</v>
      </c>
      <c r="N1767">
        <v>547492</v>
      </c>
      <c r="O1767" t="s">
        <v>125</v>
      </c>
      <c r="P1767">
        <v>547492</v>
      </c>
      <c r="Q1767" t="s">
        <v>125</v>
      </c>
      <c r="R1767" s="9">
        <v>71941.662785630979</v>
      </c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15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>
        <f t="shared" si="62"/>
        <v>71941.662785630979</v>
      </c>
      <c r="BM1767" s="9">
        <f t="shared" si="63"/>
        <v>71900</v>
      </c>
    </row>
    <row r="1768" spans="1:65" x14ac:dyDescent="0.3">
      <c r="A1768" t="s">
        <v>2114</v>
      </c>
      <c r="B1768" s="9">
        <v>391</v>
      </c>
      <c r="C1768">
        <v>544612</v>
      </c>
      <c r="D1768">
        <v>1</v>
      </c>
      <c r="E1768">
        <v>0</v>
      </c>
      <c r="F1768">
        <v>0</v>
      </c>
      <c r="G1768">
        <v>0</v>
      </c>
      <c r="H1768">
        <v>0</v>
      </c>
      <c r="I1768" t="s">
        <v>83</v>
      </c>
      <c r="J1768">
        <v>544442</v>
      </c>
      <c r="K1768" t="s">
        <v>663</v>
      </c>
      <c r="L1768">
        <v>544256</v>
      </c>
      <c r="M1768" t="s">
        <v>85</v>
      </c>
      <c r="N1768">
        <v>544256</v>
      </c>
      <c r="O1768" t="s">
        <v>85</v>
      </c>
      <c r="P1768">
        <v>544256</v>
      </c>
      <c r="Q1768" t="s">
        <v>85</v>
      </c>
      <c r="R1768" s="9">
        <v>93504.928127862106</v>
      </c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15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>
        <f t="shared" si="62"/>
        <v>93504.928127862106</v>
      </c>
      <c r="BM1768" s="9">
        <f t="shared" si="63"/>
        <v>93500</v>
      </c>
    </row>
    <row r="1769" spans="1:65" x14ac:dyDescent="0.3">
      <c r="A1769" t="s">
        <v>2114</v>
      </c>
      <c r="B1769" s="9">
        <v>914</v>
      </c>
      <c r="C1769">
        <v>529842</v>
      </c>
      <c r="D1769">
        <v>1</v>
      </c>
      <c r="E1769">
        <v>0</v>
      </c>
      <c r="F1769">
        <v>0</v>
      </c>
      <c r="G1769">
        <v>0</v>
      </c>
      <c r="H1769">
        <v>0</v>
      </c>
      <c r="I1769" t="s">
        <v>86</v>
      </c>
      <c r="J1769">
        <v>530905</v>
      </c>
      <c r="K1769" t="s">
        <v>1073</v>
      </c>
      <c r="L1769">
        <v>530905</v>
      </c>
      <c r="M1769" t="s">
        <v>1073</v>
      </c>
      <c r="N1769">
        <v>530905</v>
      </c>
      <c r="O1769" t="s">
        <v>1073</v>
      </c>
      <c r="P1769">
        <v>530905</v>
      </c>
      <c r="Q1769" t="s">
        <v>1073</v>
      </c>
      <c r="R1769" s="9">
        <v>216032.30372844939</v>
      </c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15"/>
      <c r="AR1769" s="9">
        <v>35</v>
      </c>
      <c r="AS1769" s="9">
        <f>AR1769*30500</f>
        <v>1067500</v>
      </c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>
        <f t="shared" si="62"/>
        <v>1283532.3037284494</v>
      </c>
      <c r="BM1769" s="9">
        <f t="shared" si="63"/>
        <v>1283500</v>
      </c>
    </row>
    <row r="1770" spans="1:65" x14ac:dyDescent="0.3">
      <c r="A1770" t="s">
        <v>2116</v>
      </c>
      <c r="B1770" s="9">
        <v>454</v>
      </c>
      <c r="C1770">
        <v>592234</v>
      </c>
      <c r="D1770">
        <v>1</v>
      </c>
      <c r="E1770">
        <v>0</v>
      </c>
      <c r="F1770">
        <v>0</v>
      </c>
      <c r="G1770">
        <v>0</v>
      </c>
      <c r="H1770">
        <v>0</v>
      </c>
      <c r="I1770" t="s">
        <v>135</v>
      </c>
      <c r="J1770">
        <v>592706</v>
      </c>
      <c r="K1770" t="s">
        <v>2117</v>
      </c>
      <c r="L1770">
        <v>592005</v>
      </c>
      <c r="M1770" t="s">
        <v>136</v>
      </c>
      <c r="N1770">
        <v>592005</v>
      </c>
      <c r="O1770" t="s">
        <v>136</v>
      </c>
      <c r="P1770">
        <v>592005</v>
      </c>
      <c r="Q1770" t="s">
        <v>136</v>
      </c>
      <c r="R1770" s="9">
        <v>108383.76019222831</v>
      </c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15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>
        <f t="shared" si="62"/>
        <v>108383.76019222831</v>
      </c>
      <c r="BM1770" s="9">
        <f t="shared" si="63"/>
        <v>108400</v>
      </c>
    </row>
    <row r="1771" spans="1:65" x14ac:dyDescent="0.3">
      <c r="A1771" t="s">
        <v>2116</v>
      </c>
      <c r="B1771" s="9">
        <v>417</v>
      </c>
      <c r="C1771">
        <v>588555</v>
      </c>
      <c r="D1771">
        <v>1</v>
      </c>
      <c r="E1771">
        <v>0</v>
      </c>
      <c r="F1771">
        <v>0</v>
      </c>
      <c r="G1771">
        <v>0</v>
      </c>
      <c r="H1771">
        <v>0</v>
      </c>
      <c r="I1771" t="s">
        <v>135</v>
      </c>
      <c r="J1771">
        <v>588458</v>
      </c>
      <c r="K1771" t="s">
        <v>606</v>
      </c>
      <c r="L1771">
        <v>588458</v>
      </c>
      <c r="M1771" t="s">
        <v>606</v>
      </c>
      <c r="N1771">
        <v>588458</v>
      </c>
      <c r="O1771" t="s">
        <v>606</v>
      </c>
      <c r="P1771">
        <v>588458</v>
      </c>
      <c r="Q1771" t="s">
        <v>606</v>
      </c>
      <c r="R1771" s="9">
        <v>99650.056491788084</v>
      </c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15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>
        <f t="shared" si="62"/>
        <v>99650.056491788084</v>
      </c>
      <c r="BM1771" s="9">
        <f t="shared" si="63"/>
        <v>99700</v>
      </c>
    </row>
    <row r="1772" spans="1:65" x14ac:dyDescent="0.3">
      <c r="A1772" t="s">
        <v>2116</v>
      </c>
      <c r="B1772" s="9">
        <v>350</v>
      </c>
      <c r="C1772">
        <v>575101</v>
      </c>
      <c r="D1772">
        <v>1</v>
      </c>
      <c r="E1772">
        <v>0</v>
      </c>
      <c r="F1772">
        <v>0</v>
      </c>
      <c r="G1772">
        <v>0</v>
      </c>
      <c r="H1772">
        <v>0</v>
      </c>
      <c r="I1772" t="s">
        <v>96</v>
      </c>
      <c r="J1772">
        <v>575500</v>
      </c>
      <c r="K1772" t="s">
        <v>701</v>
      </c>
      <c r="L1772">
        <v>575500</v>
      </c>
      <c r="M1772" t="s">
        <v>701</v>
      </c>
      <c r="N1772">
        <v>575500</v>
      </c>
      <c r="O1772" t="s">
        <v>701</v>
      </c>
      <c r="P1772">
        <v>575500</v>
      </c>
      <c r="Q1772" t="s">
        <v>701</v>
      </c>
      <c r="R1772" s="9">
        <v>83800.610169669671</v>
      </c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15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>
        <f t="shared" si="62"/>
        <v>83800.610169669671</v>
      </c>
      <c r="BM1772" s="9">
        <f t="shared" si="63"/>
        <v>83800</v>
      </c>
    </row>
    <row r="1773" spans="1:65" x14ac:dyDescent="0.3">
      <c r="A1773" t="s">
        <v>2118</v>
      </c>
      <c r="B1773" s="9">
        <v>53</v>
      </c>
      <c r="C1773">
        <v>553212</v>
      </c>
      <c r="D1773">
        <v>1</v>
      </c>
      <c r="E1773">
        <v>0</v>
      </c>
      <c r="F1773">
        <v>0</v>
      </c>
      <c r="G1773">
        <v>0</v>
      </c>
      <c r="H1773">
        <v>0</v>
      </c>
      <c r="I1773" t="s">
        <v>111</v>
      </c>
      <c r="J1773">
        <v>540978</v>
      </c>
      <c r="K1773" t="s">
        <v>493</v>
      </c>
      <c r="L1773">
        <v>523704</v>
      </c>
      <c r="M1773" t="s">
        <v>464</v>
      </c>
      <c r="N1773">
        <v>523704</v>
      </c>
      <c r="O1773" t="s">
        <v>464</v>
      </c>
      <c r="P1773">
        <v>523704</v>
      </c>
      <c r="Q1773" t="s">
        <v>464</v>
      </c>
      <c r="R1773" s="9">
        <v>71941.662785630979</v>
      </c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15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>
        <f t="shared" si="62"/>
        <v>71941.662785630979</v>
      </c>
      <c r="BM1773" s="9">
        <f t="shared" si="63"/>
        <v>71900</v>
      </c>
    </row>
    <row r="1774" spans="1:65" x14ac:dyDescent="0.3">
      <c r="A1774" t="s">
        <v>2119</v>
      </c>
      <c r="B1774" s="9">
        <v>256</v>
      </c>
      <c r="C1774">
        <v>597431</v>
      </c>
      <c r="D1774">
        <v>1</v>
      </c>
      <c r="E1774">
        <v>0</v>
      </c>
      <c r="F1774">
        <v>0</v>
      </c>
      <c r="G1774">
        <v>0</v>
      </c>
      <c r="H1774">
        <v>0</v>
      </c>
      <c r="I1774" t="s">
        <v>94</v>
      </c>
      <c r="J1774">
        <v>597449</v>
      </c>
      <c r="K1774" t="s">
        <v>2120</v>
      </c>
      <c r="L1774">
        <v>597635</v>
      </c>
      <c r="M1774" t="s">
        <v>1599</v>
      </c>
      <c r="N1774">
        <v>597635</v>
      </c>
      <c r="O1774" t="s">
        <v>1599</v>
      </c>
      <c r="P1774">
        <v>597520</v>
      </c>
      <c r="Q1774" t="s">
        <v>521</v>
      </c>
      <c r="R1774" s="9">
        <v>71941.662785630979</v>
      </c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15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>
        <f t="shared" si="62"/>
        <v>71941.662785630979</v>
      </c>
      <c r="BM1774" s="9">
        <f t="shared" si="63"/>
        <v>71900</v>
      </c>
    </row>
    <row r="1775" spans="1:65" x14ac:dyDescent="0.3">
      <c r="A1775" t="s">
        <v>2119</v>
      </c>
      <c r="B1775" s="9">
        <v>1006</v>
      </c>
      <c r="C1775">
        <v>578134</v>
      </c>
      <c r="D1775">
        <v>1</v>
      </c>
      <c r="E1775">
        <v>0</v>
      </c>
      <c r="F1775">
        <v>0</v>
      </c>
      <c r="G1775">
        <v>0</v>
      </c>
      <c r="H1775">
        <v>0</v>
      </c>
      <c r="I1775" t="s">
        <v>96</v>
      </c>
      <c r="J1775">
        <v>578347</v>
      </c>
      <c r="K1775" t="s">
        <v>296</v>
      </c>
      <c r="L1775">
        <v>578347</v>
      </c>
      <c r="M1775" t="s">
        <v>296</v>
      </c>
      <c r="N1775">
        <v>578347</v>
      </c>
      <c r="O1775" t="s">
        <v>296</v>
      </c>
      <c r="P1775">
        <v>578347</v>
      </c>
      <c r="Q1775" t="s">
        <v>296</v>
      </c>
      <c r="R1775" s="9">
        <v>237384.9675758197</v>
      </c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15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>
        <f t="shared" si="62"/>
        <v>237384.9675758197</v>
      </c>
      <c r="BM1775" s="9">
        <f t="shared" si="63"/>
        <v>237400</v>
      </c>
    </row>
    <row r="1776" spans="1:65" x14ac:dyDescent="0.3">
      <c r="A1776" t="s">
        <v>2119</v>
      </c>
      <c r="B1776" s="9">
        <v>115</v>
      </c>
      <c r="C1776">
        <v>576328</v>
      </c>
      <c r="D1776">
        <v>1</v>
      </c>
      <c r="E1776">
        <v>0</v>
      </c>
      <c r="F1776">
        <v>0</v>
      </c>
      <c r="G1776">
        <v>0</v>
      </c>
      <c r="H1776">
        <v>0</v>
      </c>
      <c r="I1776" t="s">
        <v>90</v>
      </c>
      <c r="J1776">
        <v>576271</v>
      </c>
      <c r="K1776" t="s">
        <v>160</v>
      </c>
      <c r="L1776">
        <v>576271</v>
      </c>
      <c r="M1776" t="s">
        <v>160</v>
      </c>
      <c r="N1776">
        <v>576271</v>
      </c>
      <c r="O1776" t="s">
        <v>160</v>
      </c>
      <c r="P1776">
        <v>576271</v>
      </c>
      <c r="Q1776" t="s">
        <v>160</v>
      </c>
      <c r="R1776" s="9">
        <v>71941.662785630979</v>
      </c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15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>
        <f t="shared" si="62"/>
        <v>71941.662785630979</v>
      </c>
      <c r="BM1776" s="9">
        <f t="shared" si="63"/>
        <v>71900</v>
      </c>
    </row>
    <row r="1777" spans="1:65" x14ac:dyDescent="0.3">
      <c r="A1777" t="s">
        <v>2119</v>
      </c>
      <c r="B1777" s="9">
        <v>152</v>
      </c>
      <c r="C1777">
        <v>565270</v>
      </c>
      <c r="D1777">
        <v>1</v>
      </c>
      <c r="E1777">
        <v>0</v>
      </c>
      <c r="F1777">
        <v>0</v>
      </c>
      <c r="G1777">
        <v>0</v>
      </c>
      <c r="H1777">
        <v>0</v>
      </c>
      <c r="I1777" t="s">
        <v>86</v>
      </c>
      <c r="J1777">
        <v>542121</v>
      </c>
      <c r="K1777" t="s">
        <v>1915</v>
      </c>
      <c r="L1777">
        <v>541656</v>
      </c>
      <c r="M1777" t="s">
        <v>227</v>
      </c>
      <c r="N1777">
        <v>541656</v>
      </c>
      <c r="O1777" t="s">
        <v>227</v>
      </c>
      <c r="P1777">
        <v>541656</v>
      </c>
      <c r="Q1777" t="s">
        <v>227</v>
      </c>
      <c r="R1777" s="9">
        <v>71941.662785630979</v>
      </c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15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>
        <f t="shared" si="62"/>
        <v>71941.662785630979</v>
      </c>
      <c r="BM1777" s="9">
        <f t="shared" si="63"/>
        <v>71900</v>
      </c>
    </row>
    <row r="1778" spans="1:65" x14ac:dyDescent="0.3">
      <c r="A1778" t="s">
        <v>2119</v>
      </c>
      <c r="B1778" s="9">
        <v>338</v>
      </c>
      <c r="C1778">
        <v>544680</v>
      </c>
      <c r="D1778">
        <v>1</v>
      </c>
      <c r="E1778">
        <v>0</v>
      </c>
      <c r="F1778">
        <v>0</v>
      </c>
      <c r="G1778">
        <v>0</v>
      </c>
      <c r="H1778">
        <v>0</v>
      </c>
      <c r="I1778" t="s">
        <v>131</v>
      </c>
      <c r="J1778">
        <v>562335</v>
      </c>
      <c r="K1778" t="s">
        <v>132</v>
      </c>
      <c r="L1778">
        <v>562335</v>
      </c>
      <c r="M1778" t="s">
        <v>132</v>
      </c>
      <c r="N1778">
        <v>562335</v>
      </c>
      <c r="O1778" t="s">
        <v>132</v>
      </c>
      <c r="P1778">
        <v>562335</v>
      </c>
      <c r="Q1778" t="s">
        <v>132</v>
      </c>
      <c r="R1778" s="9">
        <v>80956.976049460005</v>
      </c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15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>
        <f t="shared" si="62"/>
        <v>80956.976049460005</v>
      </c>
      <c r="BM1778" s="9">
        <f t="shared" si="63"/>
        <v>81000</v>
      </c>
    </row>
    <row r="1779" spans="1:65" x14ac:dyDescent="0.3">
      <c r="A1779" t="s">
        <v>2121</v>
      </c>
      <c r="B1779" s="9">
        <v>1531</v>
      </c>
      <c r="C1779">
        <v>563595</v>
      </c>
      <c r="D1779">
        <v>1</v>
      </c>
      <c r="E1779">
        <v>0</v>
      </c>
      <c r="F1779">
        <v>0</v>
      </c>
      <c r="G1779">
        <v>0</v>
      </c>
      <c r="H1779">
        <v>0</v>
      </c>
      <c r="I1779" t="s">
        <v>104</v>
      </c>
      <c r="J1779">
        <v>563510</v>
      </c>
      <c r="K1779" t="s">
        <v>244</v>
      </c>
      <c r="L1779">
        <v>563510</v>
      </c>
      <c r="M1779" t="s">
        <v>244</v>
      </c>
      <c r="N1779">
        <v>563510</v>
      </c>
      <c r="O1779" t="s">
        <v>244</v>
      </c>
      <c r="P1779">
        <v>563510</v>
      </c>
      <c r="Q1779" t="s">
        <v>244</v>
      </c>
      <c r="R1779" s="9">
        <v>358318.19147270522</v>
      </c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15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>
        <f t="shared" si="62"/>
        <v>358318.19147270522</v>
      </c>
      <c r="BM1779" s="9">
        <f t="shared" si="63"/>
        <v>358300</v>
      </c>
    </row>
    <row r="1780" spans="1:65" x14ac:dyDescent="0.3">
      <c r="A1780" t="s">
        <v>2122</v>
      </c>
      <c r="B1780" s="9">
        <v>764</v>
      </c>
      <c r="C1780">
        <v>570346</v>
      </c>
      <c r="D1780">
        <v>1</v>
      </c>
      <c r="E1780">
        <v>0</v>
      </c>
      <c r="F1780">
        <v>0</v>
      </c>
      <c r="G1780">
        <v>0</v>
      </c>
      <c r="H1780">
        <v>0</v>
      </c>
      <c r="I1780" t="s">
        <v>135</v>
      </c>
      <c r="J1780">
        <v>541630</v>
      </c>
      <c r="K1780" t="s">
        <v>895</v>
      </c>
      <c r="L1780">
        <v>541630</v>
      </c>
      <c r="M1780" t="s">
        <v>895</v>
      </c>
      <c r="N1780">
        <v>541630</v>
      </c>
      <c r="O1780" t="s">
        <v>895</v>
      </c>
      <c r="P1780">
        <v>541630</v>
      </c>
      <c r="Q1780" t="s">
        <v>895</v>
      </c>
      <c r="R1780" s="9">
        <v>181100.87474177641</v>
      </c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15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>
        <f t="shared" si="62"/>
        <v>181100.87474177641</v>
      </c>
      <c r="BM1780" s="9">
        <f t="shared" si="63"/>
        <v>181100</v>
      </c>
    </row>
    <row r="1781" spans="1:65" x14ac:dyDescent="0.3">
      <c r="A1781" t="s">
        <v>2123</v>
      </c>
      <c r="B1781" s="9">
        <v>2010</v>
      </c>
      <c r="C1781">
        <v>507423</v>
      </c>
      <c r="D1781">
        <v>1</v>
      </c>
      <c r="E1781">
        <v>0</v>
      </c>
      <c r="F1781">
        <v>0</v>
      </c>
      <c r="G1781">
        <v>0</v>
      </c>
      <c r="H1781">
        <v>0</v>
      </c>
      <c r="I1781" t="s">
        <v>94</v>
      </c>
      <c r="J1781">
        <v>598143</v>
      </c>
      <c r="K1781" t="s">
        <v>368</v>
      </c>
      <c r="L1781">
        <v>598143</v>
      </c>
      <c r="M1781" t="s">
        <v>368</v>
      </c>
      <c r="N1781">
        <v>598143</v>
      </c>
      <c r="O1781" t="s">
        <v>368</v>
      </c>
      <c r="P1781">
        <v>598143</v>
      </c>
      <c r="Q1781" t="s">
        <v>368</v>
      </c>
      <c r="R1781" s="9">
        <v>467484.89642672252</v>
      </c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15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>
        <f t="shared" si="62"/>
        <v>467484.89642672252</v>
      </c>
      <c r="BM1781" s="9">
        <f t="shared" si="63"/>
        <v>467500</v>
      </c>
    </row>
    <row r="1782" spans="1:65" x14ac:dyDescent="0.3">
      <c r="A1782" s="2" t="s">
        <v>246</v>
      </c>
      <c r="B1782" s="9">
        <v>2464</v>
      </c>
      <c r="C1782">
        <v>556394</v>
      </c>
      <c r="D1782">
        <v>1</v>
      </c>
      <c r="E1782">
        <v>1</v>
      </c>
      <c r="F1782">
        <v>0</v>
      </c>
      <c r="G1782">
        <v>0</v>
      </c>
      <c r="H1782">
        <v>0</v>
      </c>
      <c r="I1782" t="s">
        <v>151</v>
      </c>
      <c r="J1782">
        <v>556394</v>
      </c>
      <c r="K1782" t="s">
        <v>246</v>
      </c>
      <c r="L1782">
        <v>555771</v>
      </c>
      <c r="M1782" t="s">
        <v>247</v>
      </c>
      <c r="N1782">
        <v>555771</v>
      </c>
      <c r="O1782" t="s">
        <v>247</v>
      </c>
      <c r="P1782">
        <v>555771</v>
      </c>
      <c r="Q1782" t="s">
        <v>247</v>
      </c>
      <c r="R1782" s="9">
        <v>570075.50708767818</v>
      </c>
      <c r="S1782" s="9">
        <f>SUMIFS($B:$B,$J:$J,$C1782)</f>
        <v>4775</v>
      </c>
      <c r="T1782" s="9">
        <v>259258.52561780749</v>
      </c>
      <c r="U1782" s="9">
        <v>0</v>
      </c>
      <c r="V1782" s="9">
        <f>U1782*768</f>
        <v>0</v>
      </c>
      <c r="W1782" s="9">
        <v>25</v>
      </c>
      <c r="X1782" s="9">
        <f>W1782*3072</f>
        <v>76800</v>
      </c>
      <c r="Y1782" s="9">
        <v>60</v>
      </c>
      <c r="Z1782" s="9">
        <f>Y1782*1024</f>
        <v>61440</v>
      </c>
      <c r="AA1782" s="9">
        <v>6</v>
      </c>
      <c r="AB1782" s="9">
        <f>AA1782*256</f>
        <v>1536</v>
      </c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15"/>
      <c r="AR1782" s="9">
        <v>1</v>
      </c>
      <c r="AS1782" s="9">
        <f>AR1782*30500</f>
        <v>30500</v>
      </c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>
        <f t="shared" si="62"/>
        <v>999610.0327054857</v>
      </c>
      <c r="BM1782" s="9">
        <f t="shared" si="63"/>
        <v>999600</v>
      </c>
    </row>
    <row r="1783" spans="1:65" x14ac:dyDescent="0.3">
      <c r="A1783" t="s">
        <v>2124</v>
      </c>
      <c r="B1783" s="9">
        <v>92</v>
      </c>
      <c r="C1783">
        <v>561657</v>
      </c>
      <c r="D1783">
        <v>1</v>
      </c>
      <c r="E1783">
        <v>0</v>
      </c>
      <c r="F1783">
        <v>0</v>
      </c>
      <c r="G1783">
        <v>0</v>
      </c>
      <c r="H1783">
        <v>0</v>
      </c>
      <c r="I1783" t="s">
        <v>104</v>
      </c>
      <c r="J1783">
        <v>561631</v>
      </c>
      <c r="K1783" t="s">
        <v>2101</v>
      </c>
      <c r="L1783">
        <v>561631</v>
      </c>
      <c r="M1783" t="s">
        <v>2101</v>
      </c>
      <c r="N1783">
        <v>561631</v>
      </c>
      <c r="O1783" t="s">
        <v>2101</v>
      </c>
      <c r="P1783">
        <v>563889</v>
      </c>
      <c r="Q1783" t="s">
        <v>370</v>
      </c>
      <c r="R1783" s="9">
        <v>71941.662785630979</v>
      </c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15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>
        <f t="shared" si="62"/>
        <v>71941.662785630979</v>
      </c>
      <c r="BM1783" s="9">
        <f t="shared" si="63"/>
        <v>71900</v>
      </c>
    </row>
    <row r="1784" spans="1:65" x14ac:dyDescent="0.3">
      <c r="A1784" t="s">
        <v>2125</v>
      </c>
      <c r="B1784" s="9">
        <v>225</v>
      </c>
      <c r="C1784">
        <v>530395</v>
      </c>
      <c r="D1784">
        <v>1</v>
      </c>
      <c r="E1784">
        <v>0</v>
      </c>
      <c r="F1784">
        <v>0</v>
      </c>
      <c r="G1784">
        <v>0</v>
      </c>
      <c r="H1784">
        <v>0</v>
      </c>
      <c r="I1784" t="s">
        <v>131</v>
      </c>
      <c r="J1784">
        <v>562394</v>
      </c>
      <c r="K1784" t="s">
        <v>1078</v>
      </c>
      <c r="L1784">
        <v>562394</v>
      </c>
      <c r="M1784" t="s">
        <v>1078</v>
      </c>
      <c r="N1784">
        <v>562394</v>
      </c>
      <c r="O1784" t="s">
        <v>1078</v>
      </c>
      <c r="P1784">
        <v>562335</v>
      </c>
      <c r="Q1784" t="s">
        <v>132</v>
      </c>
      <c r="R1784" s="9">
        <v>71941.662785630979</v>
      </c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15"/>
      <c r="AR1784" s="9">
        <v>1</v>
      </c>
      <c r="AS1784" s="9">
        <f>AR1784*30500</f>
        <v>30500</v>
      </c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>
        <f t="shared" si="62"/>
        <v>102441.66278563098</v>
      </c>
      <c r="BM1784" s="9">
        <f t="shared" si="63"/>
        <v>102400</v>
      </c>
    </row>
    <row r="1785" spans="1:65" x14ac:dyDescent="0.3">
      <c r="A1785" s="3" t="s">
        <v>2126</v>
      </c>
      <c r="B1785" s="9">
        <v>658</v>
      </c>
      <c r="C1785">
        <v>579351</v>
      </c>
      <c r="D1785">
        <v>1</v>
      </c>
      <c r="E1785">
        <v>1</v>
      </c>
      <c r="F1785">
        <v>1</v>
      </c>
      <c r="G1785">
        <v>0</v>
      </c>
      <c r="H1785">
        <v>0</v>
      </c>
      <c r="I1785" t="s">
        <v>90</v>
      </c>
      <c r="J1785">
        <v>579351</v>
      </c>
      <c r="K1785" t="s">
        <v>2126</v>
      </c>
      <c r="L1785">
        <v>579351</v>
      </c>
      <c r="M1785" t="s">
        <v>2126</v>
      </c>
      <c r="N1785">
        <v>579734</v>
      </c>
      <c r="O1785" t="s">
        <v>1737</v>
      </c>
      <c r="P1785">
        <v>579025</v>
      </c>
      <c r="Q1785" t="s">
        <v>213</v>
      </c>
      <c r="R1785" s="9">
        <v>156321.3902334194</v>
      </c>
      <c r="S1785" s="9">
        <f>SUMIFS($B:$B,$J:$J,$C1785)</f>
        <v>658</v>
      </c>
      <c r="T1785" s="9">
        <v>35877.201979664467</v>
      </c>
      <c r="U1785" s="9">
        <v>0</v>
      </c>
      <c r="V1785" s="9">
        <f>U1785*768</f>
        <v>0</v>
      </c>
      <c r="W1785" s="9">
        <v>8</v>
      </c>
      <c r="X1785" s="9">
        <f>W1785*3072</f>
        <v>24576</v>
      </c>
      <c r="Y1785" s="9">
        <v>2</v>
      </c>
      <c r="Z1785" s="9">
        <f>Y1785*1024</f>
        <v>2048</v>
      </c>
      <c r="AA1785" s="9">
        <v>0</v>
      </c>
      <c r="AB1785" s="9">
        <f>AA1785*256</f>
        <v>0</v>
      </c>
      <c r="AC1785" s="9">
        <f>SUMIFS($B:$B,$L:$L,$C1785)</f>
        <v>658</v>
      </c>
      <c r="AD1785" s="9">
        <v>83172.18401467982</v>
      </c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15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>
        <f t="shared" si="62"/>
        <v>301994.77622776368</v>
      </c>
      <c r="BM1785" s="9">
        <f t="shared" si="63"/>
        <v>302000</v>
      </c>
    </row>
    <row r="1786" spans="1:65" x14ac:dyDescent="0.3">
      <c r="A1786" t="s">
        <v>2127</v>
      </c>
      <c r="B1786" s="9">
        <v>175</v>
      </c>
      <c r="C1786">
        <v>546658</v>
      </c>
      <c r="D1786">
        <v>1</v>
      </c>
      <c r="E1786">
        <v>0</v>
      </c>
      <c r="F1786">
        <v>0</v>
      </c>
      <c r="G1786">
        <v>0</v>
      </c>
      <c r="H1786">
        <v>0</v>
      </c>
      <c r="I1786" t="s">
        <v>104</v>
      </c>
      <c r="J1786">
        <v>564290</v>
      </c>
      <c r="K1786" t="s">
        <v>2128</v>
      </c>
      <c r="L1786">
        <v>564290</v>
      </c>
      <c r="M1786" t="s">
        <v>2128</v>
      </c>
      <c r="N1786">
        <v>563960</v>
      </c>
      <c r="O1786" t="s">
        <v>369</v>
      </c>
      <c r="P1786">
        <v>563889</v>
      </c>
      <c r="Q1786" t="s">
        <v>370</v>
      </c>
      <c r="R1786" s="9">
        <v>71941.662785630979</v>
      </c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15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>
        <f t="shared" si="62"/>
        <v>71941.662785630979</v>
      </c>
      <c r="BM1786" s="9">
        <f t="shared" si="63"/>
        <v>71900</v>
      </c>
    </row>
    <row r="1787" spans="1:65" x14ac:dyDescent="0.3">
      <c r="A1787" t="s">
        <v>2129</v>
      </c>
      <c r="B1787" s="9">
        <v>62</v>
      </c>
      <c r="C1787">
        <v>578142</v>
      </c>
      <c r="D1787">
        <v>1</v>
      </c>
      <c r="E1787">
        <v>0</v>
      </c>
      <c r="F1787">
        <v>0</v>
      </c>
      <c r="G1787">
        <v>0</v>
      </c>
      <c r="H1787">
        <v>0</v>
      </c>
      <c r="I1787" t="s">
        <v>96</v>
      </c>
      <c r="J1787">
        <v>578444</v>
      </c>
      <c r="K1787" t="s">
        <v>273</v>
      </c>
      <c r="L1787">
        <v>578444</v>
      </c>
      <c r="M1787" t="s">
        <v>273</v>
      </c>
      <c r="N1787">
        <v>578444</v>
      </c>
      <c r="O1787" t="s">
        <v>273</v>
      </c>
      <c r="P1787">
        <v>578444</v>
      </c>
      <c r="Q1787" t="s">
        <v>273</v>
      </c>
      <c r="R1787" s="9">
        <v>71941.662785630979</v>
      </c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15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>
        <f t="shared" si="62"/>
        <v>71941.662785630979</v>
      </c>
      <c r="BM1787" s="9">
        <f t="shared" si="63"/>
        <v>71900</v>
      </c>
    </row>
    <row r="1788" spans="1:65" x14ac:dyDescent="0.3">
      <c r="A1788" t="s">
        <v>2130</v>
      </c>
      <c r="B1788" s="9">
        <v>848</v>
      </c>
      <c r="C1788">
        <v>542903</v>
      </c>
      <c r="D1788">
        <v>1</v>
      </c>
      <c r="E1788">
        <v>0</v>
      </c>
      <c r="F1788">
        <v>0</v>
      </c>
      <c r="G1788">
        <v>0</v>
      </c>
      <c r="H1788">
        <v>0</v>
      </c>
      <c r="I1788" t="s">
        <v>135</v>
      </c>
      <c r="J1788">
        <v>545058</v>
      </c>
      <c r="K1788" t="s">
        <v>671</v>
      </c>
      <c r="L1788">
        <v>545058</v>
      </c>
      <c r="M1788" t="s">
        <v>671</v>
      </c>
      <c r="N1788">
        <v>545058</v>
      </c>
      <c r="O1788" t="s">
        <v>671</v>
      </c>
      <c r="P1788">
        <v>545058</v>
      </c>
      <c r="Q1788" t="s">
        <v>671</v>
      </c>
      <c r="R1788" s="9">
        <v>200680.97730752031</v>
      </c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15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>
        <f t="shared" si="62"/>
        <v>200680.97730752031</v>
      </c>
      <c r="BM1788" s="9">
        <f t="shared" si="63"/>
        <v>200700</v>
      </c>
    </row>
    <row r="1789" spans="1:65" x14ac:dyDescent="0.3">
      <c r="A1789" t="s">
        <v>2131</v>
      </c>
      <c r="B1789" s="9">
        <v>314</v>
      </c>
      <c r="C1789">
        <v>588563</v>
      </c>
      <c r="D1789">
        <v>1</v>
      </c>
      <c r="E1789">
        <v>0</v>
      </c>
      <c r="F1789">
        <v>0</v>
      </c>
      <c r="G1789">
        <v>0</v>
      </c>
      <c r="H1789">
        <v>0</v>
      </c>
      <c r="I1789" t="s">
        <v>135</v>
      </c>
      <c r="J1789">
        <v>588296</v>
      </c>
      <c r="K1789" t="s">
        <v>199</v>
      </c>
      <c r="L1789">
        <v>588296</v>
      </c>
      <c r="M1789" t="s">
        <v>199</v>
      </c>
      <c r="N1789">
        <v>588296</v>
      </c>
      <c r="O1789" t="s">
        <v>199</v>
      </c>
      <c r="P1789">
        <v>588296</v>
      </c>
      <c r="Q1789" t="s">
        <v>199</v>
      </c>
      <c r="R1789" s="9">
        <v>75264.982100837937</v>
      </c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15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>
        <f t="shared" si="62"/>
        <v>75264.982100837937</v>
      </c>
      <c r="BM1789" s="9">
        <f t="shared" si="63"/>
        <v>75300</v>
      </c>
    </row>
    <row r="1790" spans="1:65" x14ac:dyDescent="0.3">
      <c r="A1790" s="5" t="s">
        <v>1277</v>
      </c>
      <c r="B1790" s="9">
        <v>12483</v>
      </c>
      <c r="C1790">
        <v>574121</v>
      </c>
      <c r="D1790">
        <v>1</v>
      </c>
      <c r="E1790">
        <v>1</v>
      </c>
      <c r="F1790">
        <v>1</v>
      </c>
      <c r="G1790">
        <v>1</v>
      </c>
      <c r="H1790">
        <v>1</v>
      </c>
      <c r="I1790" t="s">
        <v>90</v>
      </c>
      <c r="J1790">
        <v>574121</v>
      </c>
      <c r="K1790" t="s">
        <v>1277</v>
      </c>
      <c r="L1790">
        <v>574121</v>
      </c>
      <c r="M1790" t="s">
        <v>1277</v>
      </c>
      <c r="N1790">
        <v>574121</v>
      </c>
      <c r="O1790" t="s">
        <v>1277</v>
      </c>
      <c r="P1790">
        <v>574121</v>
      </c>
      <c r="Q1790" t="s">
        <v>1277</v>
      </c>
      <c r="R1790" s="9">
        <v>574218.3655187476</v>
      </c>
      <c r="S1790" s="9">
        <f>SUMIFS($B:$B,$J:$J,$C1790)</f>
        <v>19617</v>
      </c>
      <c r="T1790" s="9">
        <v>439827.81702668301</v>
      </c>
      <c r="U1790" s="9">
        <v>0</v>
      </c>
      <c r="V1790" s="9">
        <f>U1790*768</f>
        <v>0</v>
      </c>
      <c r="W1790" s="9">
        <v>54</v>
      </c>
      <c r="X1790" s="9">
        <f>W1790*3072</f>
        <v>165888</v>
      </c>
      <c r="Y1790" s="9">
        <v>97</v>
      </c>
      <c r="Z1790" s="9">
        <f>Y1790*1024</f>
        <v>99328</v>
      </c>
      <c r="AA1790" s="9">
        <v>55</v>
      </c>
      <c r="AB1790" s="9">
        <f>AA1790*256</f>
        <v>14080</v>
      </c>
      <c r="AC1790" s="9">
        <f>SUMIFS($B:$B,$L:$L,$C1790)</f>
        <v>18475</v>
      </c>
      <c r="AD1790" s="9">
        <v>1174602.732317698</v>
      </c>
      <c r="AE1790" s="9">
        <f>SUMIFS($B:$B,$P:$P,$C1790)</f>
        <v>19617</v>
      </c>
      <c r="AF1790" s="9">
        <v>1172816.429703349</v>
      </c>
      <c r="AG1790" s="9">
        <f>SUMIFS($B:$B,$N:$N,$C1790)</f>
        <v>19617</v>
      </c>
      <c r="AH1790" s="9">
        <v>3408355.9107413301</v>
      </c>
      <c r="AI1790" s="9">
        <f>SUMIFS($B:$B,$P:$P,$C1790)</f>
        <v>19617</v>
      </c>
      <c r="AJ1790" s="9">
        <v>12424347.87066338</v>
      </c>
      <c r="AK1790" s="9"/>
      <c r="AL1790" s="9">
        <v>3090</v>
      </c>
      <c r="AM1790" s="9">
        <f>AL1790*141</f>
        <v>435690</v>
      </c>
      <c r="AN1790" s="9"/>
      <c r="AO1790" s="9"/>
      <c r="AP1790" s="9"/>
      <c r="AQ1790" s="15"/>
      <c r="AR1790" s="9">
        <v>24</v>
      </c>
      <c r="AS1790" s="9">
        <f>AR1790*30500</f>
        <v>732000</v>
      </c>
      <c r="AT1790" s="9">
        <v>67</v>
      </c>
      <c r="AU1790" s="9">
        <f>AT1790*2742</f>
        <v>183714</v>
      </c>
      <c r="AV1790" s="9">
        <v>0</v>
      </c>
      <c r="AW1790" s="9">
        <f>AV1790*914</f>
        <v>0</v>
      </c>
      <c r="AX1790" s="9">
        <v>865</v>
      </c>
      <c r="AY1790" s="9">
        <f>AX1790*141</f>
        <v>121965</v>
      </c>
      <c r="AZ1790" s="9">
        <v>905</v>
      </c>
      <c r="BA1790" s="9">
        <f>AZ1790*343</f>
        <v>310415</v>
      </c>
      <c r="BB1790" s="9">
        <v>365</v>
      </c>
      <c r="BC1790" s="9">
        <f>BB1790*109</f>
        <v>39785</v>
      </c>
      <c r="BD1790" s="9">
        <v>31</v>
      </c>
      <c r="BE1790" s="9">
        <f>BD1790*82</f>
        <v>2542</v>
      </c>
      <c r="BF1790" s="9">
        <v>475</v>
      </c>
      <c r="BG1790" s="9">
        <f>BF1790*328</f>
        <v>155800</v>
      </c>
      <c r="BH1790" s="9">
        <v>28</v>
      </c>
      <c r="BI1790" s="9">
        <f>BH1790*410</f>
        <v>11480</v>
      </c>
      <c r="BJ1790" s="9">
        <v>0</v>
      </c>
      <c r="BK1790" s="9">
        <f>BJ1790*219</f>
        <v>0</v>
      </c>
      <c r="BL1790" s="9">
        <f t="shared" si="62"/>
        <v>21466856.125971187</v>
      </c>
      <c r="BM1790" s="9">
        <f t="shared" si="63"/>
        <v>21466900</v>
      </c>
    </row>
    <row r="1791" spans="1:65" x14ac:dyDescent="0.3">
      <c r="A1791" t="s">
        <v>2132</v>
      </c>
      <c r="B1791" s="9">
        <v>1182</v>
      </c>
      <c r="C1791">
        <v>578151</v>
      </c>
      <c r="D1791">
        <v>1</v>
      </c>
      <c r="E1791">
        <v>0</v>
      </c>
      <c r="F1791">
        <v>0</v>
      </c>
      <c r="G1791">
        <v>0</v>
      </c>
      <c r="H1791">
        <v>0</v>
      </c>
      <c r="I1791" t="s">
        <v>96</v>
      </c>
      <c r="J1791">
        <v>578193</v>
      </c>
      <c r="K1791" t="s">
        <v>272</v>
      </c>
      <c r="L1791">
        <v>578193</v>
      </c>
      <c r="M1791" t="s">
        <v>272</v>
      </c>
      <c r="N1791">
        <v>578193</v>
      </c>
      <c r="O1791" t="s">
        <v>272</v>
      </c>
      <c r="P1791">
        <v>578444</v>
      </c>
      <c r="Q1791" t="s">
        <v>273</v>
      </c>
      <c r="R1791" s="9">
        <v>278092.71357522713</v>
      </c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15"/>
      <c r="AR1791" s="9">
        <v>4</v>
      </c>
      <c r="AS1791" s="9">
        <f>AR1791*30500</f>
        <v>122000</v>
      </c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>
        <f t="shared" si="62"/>
        <v>400092.71357522713</v>
      </c>
      <c r="BM1791" s="9">
        <f t="shared" si="63"/>
        <v>400100</v>
      </c>
    </row>
    <row r="1792" spans="1:65" x14ac:dyDescent="0.3">
      <c r="A1792" s="4" t="s">
        <v>2133</v>
      </c>
      <c r="B1792" s="9">
        <v>4087</v>
      </c>
      <c r="C1792">
        <v>590754</v>
      </c>
      <c r="D1792">
        <v>1</v>
      </c>
      <c r="E1792">
        <v>1</v>
      </c>
      <c r="F1792">
        <v>1</v>
      </c>
      <c r="G1792">
        <v>1</v>
      </c>
      <c r="H1792">
        <v>0</v>
      </c>
      <c r="I1792" t="s">
        <v>123</v>
      </c>
      <c r="J1792">
        <v>590754</v>
      </c>
      <c r="K1792" t="s">
        <v>2133</v>
      </c>
      <c r="L1792">
        <v>590754</v>
      </c>
      <c r="M1792" t="s">
        <v>2133</v>
      </c>
      <c r="N1792">
        <v>590754</v>
      </c>
      <c r="O1792" t="s">
        <v>2133</v>
      </c>
      <c r="P1792">
        <v>590266</v>
      </c>
      <c r="Q1792" t="s">
        <v>163</v>
      </c>
      <c r="R1792" s="9">
        <v>931078.80782652367</v>
      </c>
      <c r="S1792" s="9">
        <f>SUMIFS($B:$B,$J:$J,$C1792)</f>
        <v>5598</v>
      </c>
      <c r="T1792" s="9">
        <v>303774.90946792462</v>
      </c>
      <c r="U1792" s="9">
        <v>0</v>
      </c>
      <c r="V1792" s="9">
        <f>U1792*768</f>
        <v>0</v>
      </c>
      <c r="W1792" s="9">
        <v>39</v>
      </c>
      <c r="X1792" s="9">
        <f>W1792*3072</f>
        <v>119808</v>
      </c>
      <c r="Y1792" s="9">
        <v>58</v>
      </c>
      <c r="Z1792" s="9">
        <f>Y1792*1024</f>
        <v>59392</v>
      </c>
      <c r="AA1792" s="9">
        <v>13</v>
      </c>
      <c r="AB1792" s="9">
        <f>AA1792*256</f>
        <v>3328</v>
      </c>
      <c r="AC1792" s="9">
        <f>SUMIFS($B:$B,$L:$L,$C1792)</f>
        <v>5598</v>
      </c>
      <c r="AD1792" s="9">
        <v>698778.63593807921</v>
      </c>
      <c r="AE1792" s="9"/>
      <c r="AF1792" s="9"/>
      <c r="AG1792" s="9">
        <f>SUMIFS($B:$B,$N:$N,$C1792)</f>
        <v>5598</v>
      </c>
      <c r="AH1792" s="9">
        <v>632173.87211985688</v>
      </c>
      <c r="AI1792" s="9"/>
      <c r="AJ1792" s="9"/>
      <c r="AK1792" s="9"/>
      <c r="AL1792" s="9"/>
      <c r="AM1792" s="9"/>
      <c r="AN1792" s="9"/>
      <c r="AO1792" s="9"/>
      <c r="AP1792" s="9"/>
      <c r="AQ1792" s="15"/>
      <c r="AR1792" s="9">
        <v>7</v>
      </c>
      <c r="AS1792" s="9">
        <f>AR1792*30500</f>
        <v>213500</v>
      </c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>
        <f t="shared" si="62"/>
        <v>2961834.2253523846</v>
      </c>
      <c r="BM1792" s="9">
        <f t="shared" si="63"/>
        <v>2961800</v>
      </c>
    </row>
    <row r="1793" spans="1:65" x14ac:dyDescent="0.3">
      <c r="A1793" t="s">
        <v>2134</v>
      </c>
      <c r="B1793" s="9">
        <v>261</v>
      </c>
      <c r="C1793">
        <v>575119</v>
      </c>
      <c r="D1793">
        <v>1</v>
      </c>
      <c r="E1793">
        <v>0</v>
      </c>
      <c r="F1793">
        <v>0</v>
      </c>
      <c r="G1793">
        <v>0</v>
      </c>
      <c r="H1793">
        <v>0</v>
      </c>
      <c r="I1793" t="s">
        <v>96</v>
      </c>
      <c r="J1793">
        <v>574996</v>
      </c>
      <c r="K1793" t="s">
        <v>1719</v>
      </c>
      <c r="L1793">
        <v>574988</v>
      </c>
      <c r="M1793" t="s">
        <v>901</v>
      </c>
      <c r="N1793">
        <v>574988</v>
      </c>
      <c r="O1793" t="s">
        <v>901</v>
      </c>
      <c r="P1793">
        <v>574988</v>
      </c>
      <c r="Q1793" t="s">
        <v>901</v>
      </c>
      <c r="R1793" s="9">
        <v>71941.662785630979</v>
      </c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15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>
        <f t="shared" si="62"/>
        <v>71941.662785630979</v>
      </c>
      <c r="BM1793" s="9">
        <f t="shared" si="63"/>
        <v>71900</v>
      </c>
    </row>
    <row r="1794" spans="1:65" x14ac:dyDescent="0.3">
      <c r="A1794" s="3" t="s">
        <v>1496</v>
      </c>
      <c r="B1794" s="9">
        <v>1237</v>
      </c>
      <c r="C1794">
        <v>594199</v>
      </c>
      <c r="D1794">
        <v>1</v>
      </c>
      <c r="E1794">
        <v>1</v>
      </c>
      <c r="F1794">
        <v>1</v>
      </c>
      <c r="G1794">
        <v>0</v>
      </c>
      <c r="H1794">
        <v>0</v>
      </c>
      <c r="I1794" t="s">
        <v>81</v>
      </c>
      <c r="J1794">
        <v>594199</v>
      </c>
      <c r="K1794" t="s">
        <v>1496</v>
      </c>
      <c r="L1794">
        <v>594199</v>
      </c>
      <c r="M1794" t="s">
        <v>1496</v>
      </c>
      <c r="N1794">
        <v>593711</v>
      </c>
      <c r="O1794" t="s">
        <v>185</v>
      </c>
      <c r="P1794">
        <v>593711</v>
      </c>
      <c r="Q1794" t="s">
        <v>185</v>
      </c>
      <c r="R1794" s="9">
        <v>290777.9718142827</v>
      </c>
      <c r="S1794" s="9">
        <f>SUMIFS($B:$B,$J:$J,$C1794)</f>
        <v>5727</v>
      </c>
      <c r="T1794" s="9">
        <v>310749.27643015911</v>
      </c>
      <c r="U1794" s="9">
        <v>0</v>
      </c>
      <c r="V1794" s="9">
        <f>U1794*768</f>
        <v>0</v>
      </c>
      <c r="W1794" s="9">
        <v>35</v>
      </c>
      <c r="X1794" s="9">
        <f>W1794*3072</f>
        <v>107520</v>
      </c>
      <c r="Y1794" s="9">
        <v>22</v>
      </c>
      <c r="Z1794" s="9">
        <f>Y1794*1024</f>
        <v>22528</v>
      </c>
      <c r="AA1794" s="9">
        <v>14</v>
      </c>
      <c r="AB1794" s="9">
        <f>AA1794*256</f>
        <v>3584</v>
      </c>
      <c r="AC1794" s="9">
        <f>SUMIFS($B:$B,$L:$L,$C1794)</f>
        <v>5727</v>
      </c>
      <c r="AD1794" s="9">
        <v>714725.99536062218</v>
      </c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15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>
        <f t="shared" si="62"/>
        <v>1449885.243605064</v>
      </c>
      <c r="BM1794" s="9">
        <f t="shared" si="63"/>
        <v>1449900</v>
      </c>
    </row>
    <row r="1795" spans="1:65" x14ac:dyDescent="0.3">
      <c r="A1795" t="s">
        <v>2135</v>
      </c>
      <c r="B1795" s="9">
        <v>188</v>
      </c>
      <c r="C1795">
        <v>578169</v>
      </c>
      <c r="D1795">
        <v>1</v>
      </c>
      <c r="E1795">
        <v>0</v>
      </c>
      <c r="F1795">
        <v>0</v>
      </c>
      <c r="G1795">
        <v>0</v>
      </c>
      <c r="H1795">
        <v>0</v>
      </c>
      <c r="I1795" t="s">
        <v>96</v>
      </c>
      <c r="J1795">
        <v>577995</v>
      </c>
      <c r="K1795" t="s">
        <v>814</v>
      </c>
      <c r="L1795">
        <v>578347</v>
      </c>
      <c r="M1795" t="s">
        <v>296</v>
      </c>
      <c r="N1795">
        <v>578347</v>
      </c>
      <c r="O1795" t="s">
        <v>296</v>
      </c>
      <c r="P1795">
        <v>578347</v>
      </c>
      <c r="Q1795" t="s">
        <v>296</v>
      </c>
      <c r="R1795" s="9">
        <v>71941.662785630979</v>
      </c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15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>
        <f t="shared" si="62"/>
        <v>71941.662785630979</v>
      </c>
      <c r="BM1795" s="9">
        <f t="shared" si="63"/>
        <v>71900</v>
      </c>
    </row>
    <row r="1796" spans="1:65" x14ac:dyDescent="0.3">
      <c r="A1796" t="s">
        <v>2136</v>
      </c>
      <c r="B1796" s="9">
        <v>1087</v>
      </c>
      <c r="C1796">
        <v>546500</v>
      </c>
      <c r="D1796">
        <v>1</v>
      </c>
      <c r="E1796">
        <v>0</v>
      </c>
      <c r="F1796">
        <v>0</v>
      </c>
      <c r="G1796">
        <v>0</v>
      </c>
      <c r="H1796">
        <v>0</v>
      </c>
      <c r="I1796" t="s">
        <v>83</v>
      </c>
      <c r="J1796">
        <v>545881</v>
      </c>
      <c r="K1796" t="s">
        <v>238</v>
      </c>
      <c r="L1796">
        <v>546801</v>
      </c>
      <c r="M1796" t="s">
        <v>239</v>
      </c>
      <c r="N1796">
        <v>545881</v>
      </c>
      <c r="O1796" t="s">
        <v>238</v>
      </c>
      <c r="P1796">
        <v>545881</v>
      </c>
      <c r="Q1796" t="s">
        <v>238</v>
      </c>
      <c r="R1796" s="9">
        <v>256142.0675868695</v>
      </c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15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>
        <f t="shared" ref="BL1796:BL1859" si="64">SUMIF(R1796:R1796,"&lt;&gt;")+SUMIF(T1796:T1796,"&lt;&gt;")+SUMIF(V1796:V1796,"&lt;&gt;")+SUMIF(X1796:X1796,"&lt;&gt;")+SUMIF(Z1796:Z1796,"&lt;&gt;")+SUMIF(AB1796:AB1796,"&lt;&gt;")+SUMIF(AD1796:AD1796,"&lt;&gt;")+SUMIF(AF1796:AF1796,"&lt;&gt;")+SUMIF(AH1796:AH1796,"&lt;&gt;")+SUMIF(AJ1796:AJ1796,"&lt;&gt;")+SUMIF(AK1796:AK1796,"&lt;&gt;")+SUMIF(AM1796:AM1796,"&lt;&gt;")+SUMIF(AO1796:AO1796,"&lt;&gt;")+SUMIF(AQ1796:AQ1796,"&lt;&gt;")+SUMIF(AS1796:AS1796,"&lt;&gt;")+SUMIF(AU1796:AU1796,"&lt;&gt;")+SUMIF(AW1796:AW1796,"&lt;&gt;")+SUMIF(AY1796:AY1796,"&lt;&gt;")+SUMIF(BA1796:BA1796,"&lt;&gt;")+SUMIF(BC1796:BC1796,"&lt;&gt;")+SUMIF(BE1796:BE1796,"&lt;&gt;")+SUMIF(BG1796:BG1796,"&lt;&gt;")+SUMIF(BI1796:BI1796,"&lt;&gt;")+SUMIF(BK1796:BK1796,"&lt;&gt;")</f>
        <v>256142.0675868695</v>
      </c>
      <c r="BM1796" s="9">
        <f t="shared" ref="BM1796:BM1859" si="65">ROUND(BL1796/100,0)*100</f>
        <v>256100</v>
      </c>
    </row>
    <row r="1797" spans="1:65" x14ac:dyDescent="0.3">
      <c r="A1797" t="s">
        <v>2137</v>
      </c>
      <c r="B1797" s="9">
        <v>220</v>
      </c>
      <c r="C1797">
        <v>578541</v>
      </c>
      <c r="D1797">
        <v>1</v>
      </c>
      <c r="E1797">
        <v>0</v>
      </c>
      <c r="F1797">
        <v>0</v>
      </c>
      <c r="G1797">
        <v>0</v>
      </c>
      <c r="H1797">
        <v>0</v>
      </c>
      <c r="I1797" t="s">
        <v>151</v>
      </c>
      <c r="J1797">
        <v>557587</v>
      </c>
      <c r="K1797" t="s">
        <v>456</v>
      </c>
      <c r="L1797">
        <v>557587</v>
      </c>
      <c r="M1797" t="s">
        <v>456</v>
      </c>
      <c r="N1797">
        <v>557587</v>
      </c>
      <c r="O1797" t="s">
        <v>456</v>
      </c>
      <c r="P1797">
        <v>557587</v>
      </c>
      <c r="Q1797" t="s">
        <v>456</v>
      </c>
      <c r="R1797" s="9">
        <v>71941.662785630979</v>
      </c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15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>
        <f t="shared" si="64"/>
        <v>71941.662785630979</v>
      </c>
      <c r="BM1797" s="9">
        <f t="shared" si="65"/>
        <v>71900</v>
      </c>
    </row>
    <row r="1798" spans="1:65" x14ac:dyDescent="0.3">
      <c r="A1798" t="s">
        <v>2137</v>
      </c>
      <c r="B1798" s="9">
        <v>145</v>
      </c>
      <c r="C1798">
        <v>558982</v>
      </c>
      <c r="D1798">
        <v>1</v>
      </c>
      <c r="E1798">
        <v>0</v>
      </c>
      <c r="F1798">
        <v>0</v>
      </c>
      <c r="G1798">
        <v>0</v>
      </c>
      <c r="H1798">
        <v>0</v>
      </c>
      <c r="I1798" t="s">
        <v>151</v>
      </c>
      <c r="J1798">
        <v>559008</v>
      </c>
      <c r="K1798" t="s">
        <v>1262</v>
      </c>
      <c r="L1798">
        <v>559351</v>
      </c>
      <c r="M1798" t="s">
        <v>1263</v>
      </c>
      <c r="N1798">
        <v>559351</v>
      </c>
      <c r="O1798" t="s">
        <v>1263</v>
      </c>
      <c r="P1798">
        <v>559075</v>
      </c>
      <c r="Q1798" t="s">
        <v>364</v>
      </c>
      <c r="R1798" s="9">
        <v>71941.662785630979</v>
      </c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15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>
        <f t="shared" si="64"/>
        <v>71941.662785630979</v>
      </c>
      <c r="BM1798" s="9">
        <f t="shared" si="65"/>
        <v>71900</v>
      </c>
    </row>
    <row r="1799" spans="1:65" x14ac:dyDescent="0.3">
      <c r="A1799" t="s">
        <v>2138</v>
      </c>
      <c r="B1799" s="9">
        <v>316</v>
      </c>
      <c r="C1799">
        <v>532401</v>
      </c>
      <c r="D1799">
        <v>1</v>
      </c>
      <c r="E1799">
        <v>0</v>
      </c>
      <c r="F1799">
        <v>0</v>
      </c>
      <c r="G1799">
        <v>0</v>
      </c>
      <c r="H1799">
        <v>0</v>
      </c>
      <c r="I1799" t="s">
        <v>86</v>
      </c>
      <c r="J1799">
        <v>533114</v>
      </c>
      <c r="K1799" t="s">
        <v>326</v>
      </c>
      <c r="L1799">
        <v>533114</v>
      </c>
      <c r="M1799" t="s">
        <v>326</v>
      </c>
      <c r="N1799">
        <v>532819</v>
      </c>
      <c r="O1799" t="s">
        <v>327</v>
      </c>
      <c r="P1799">
        <v>532819</v>
      </c>
      <c r="Q1799" t="s">
        <v>327</v>
      </c>
      <c r="R1799" s="9">
        <v>75739.559989348942</v>
      </c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15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>
        <f t="shared" si="64"/>
        <v>75739.559989348942</v>
      </c>
      <c r="BM1799" s="9">
        <f t="shared" si="65"/>
        <v>75700</v>
      </c>
    </row>
    <row r="1800" spans="1:65" x14ac:dyDescent="0.3">
      <c r="A1800" t="s">
        <v>2139</v>
      </c>
      <c r="B1800" s="9">
        <v>187</v>
      </c>
      <c r="C1800">
        <v>590762</v>
      </c>
      <c r="D1800">
        <v>1</v>
      </c>
      <c r="E1800">
        <v>0</v>
      </c>
      <c r="F1800">
        <v>0</v>
      </c>
      <c r="G1800">
        <v>0</v>
      </c>
      <c r="H1800">
        <v>0</v>
      </c>
      <c r="I1800" t="s">
        <v>123</v>
      </c>
      <c r="J1800">
        <v>591211</v>
      </c>
      <c r="K1800" t="s">
        <v>764</v>
      </c>
      <c r="L1800">
        <v>591211</v>
      </c>
      <c r="M1800" t="s">
        <v>764</v>
      </c>
      <c r="N1800">
        <v>591211</v>
      </c>
      <c r="O1800" t="s">
        <v>764</v>
      </c>
      <c r="P1800">
        <v>591211</v>
      </c>
      <c r="Q1800" t="s">
        <v>764</v>
      </c>
      <c r="R1800" s="9">
        <v>71941.662785630979</v>
      </c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15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>
        <f t="shared" si="64"/>
        <v>71941.662785630979</v>
      </c>
      <c r="BM1800" s="9">
        <f t="shared" si="65"/>
        <v>71900</v>
      </c>
    </row>
    <row r="1801" spans="1:65" x14ac:dyDescent="0.3">
      <c r="A1801" t="s">
        <v>2140</v>
      </c>
      <c r="B1801" s="9">
        <v>948</v>
      </c>
      <c r="C1801">
        <v>585301</v>
      </c>
      <c r="D1801">
        <v>1</v>
      </c>
      <c r="E1801">
        <v>0</v>
      </c>
      <c r="F1801">
        <v>0</v>
      </c>
      <c r="G1801">
        <v>0</v>
      </c>
      <c r="H1801">
        <v>0</v>
      </c>
      <c r="I1801" t="s">
        <v>135</v>
      </c>
      <c r="J1801">
        <v>585939</v>
      </c>
      <c r="K1801" t="s">
        <v>691</v>
      </c>
      <c r="L1801">
        <v>585939</v>
      </c>
      <c r="M1801" t="s">
        <v>691</v>
      </c>
      <c r="N1801">
        <v>585939</v>
      </c>
      <c r="O1801" t="s">
        <v>691</v>
      </c>
      <c r="P1801">
        <v>585939</v>
      </c>
      <c r="Q1801" t="s">
        <v>691</v>
      </c>
      <c r="R1801" s="9">
        <v>223929.6449700431</v>
      </c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15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>
        <f t="shared" si="64"/>
        <v>223929.6449700431</v>
      </c>
      <c r="BM1801" s="9">
        <f t="shared" si="65"/>
        <v>223900</v>
      </c>
    </row>
    <row r="1802" spans="1:65" x14ac:dyDescent="0.3">
      <c r="A1802" t="s">
        <v>2140</v>
      </c>
      <c r="B1802" s="9">
        <v>731</v>
      </c>
      <c r="C1802">
        <v>574139</v>
      </c>
      <c r="D1802">
        <v>1</v>
      </c>
      <c r="E1802">
        <v>0</v>
      </c>
      <c r="F1802">
        <v>0</v>
      </c>
      <c r="G1802">
        <v>0</v>
      </c>
      <c r="H1802">
        <v>0</v>
      </c>
      <c r="I1802" t="s">
        <v>90</v>
      </c>
      <c r="J1802">
        <v>574121</v>
      </c>
      <c r="K1802" t="s">
        <v>1277</v>
      </c>
      <c r="L1802">
        <v>574121</v>
      </c>
      <c r="M1802" t="s">
        <v>1277</v>
      </c>
      <c r="N1802">
        <v>574121</v>
      </c>
      <c r="O1802" t="s">
        <v>1277</v>
      </c>
      <c r="P1802">
        <v>574121</v>
      </c>
      <c r="Q1802" t="s">
        <v>1277</v>
      </c>
      <c r="R1802" s="9">
        <v>173395.27166134509</v>
      </c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15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>
        <f t="shared" si="64"/>
        <v>173395.27166134509</v>
      </c>
      <c r="BM1802" s="9">
        <f t="shared" si="65"/>
        <v>173400</v>
      </c>
    </row>
    <row r="1803" spans="1:65" x14ac:dyDescent="0.3">
      <c r="A1803" t="s">
        <v>2141</v>
      </c>
      <c r="B1803" s="9">
        <v>81</v>
      </c>
      <c r="C1803">
        <v>541869</v>
      </c>
      <c r="D1803">
        <v>1</v>
      </c>
      <c r="E1803">
        <v>0</v>
      </c>
      <c r="F1803">
        <v>0</v>
      </c>
      <c r="G1803">
        <v>0</v>
      </c>
      <c r="H1803">
        <v>0</v>
      </c>
      <c r="I1803" t="s">
        <v>151</v>
      </c>
      <c r="J1803">
        <v>556394</v>
      </c>
      <c r="K1803" t="s">
        <v>246</v>
      </c>
      <c r="L1803">
        <v>555771</v>
      </c>
      <c r="M1803" t="s">
        <v>247</v>
      </c>
      <c r="N1803">
        <v>555771</v>
      </c>
      <c r="O1803" t="s">
        <v>247</v>
      </c>
      <c r="P1803">
        <v>555771</v>
      </c>
      <c r="Q1803" t="s">
        <v>247</v>
      </c>
      <c r="R1803" s="9">
        <v>71941.662785630979</v>
      </c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15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>
        <f t="shared" si="64"/>
        <v>71941.662785630979</v>
      </c>
      <c r="BM1803" s="9">
        <f t="shared" si="65"/>
        <v>71900</v>
      </c>
    </row>
    <row r="1804" spans="1:65" x14ac:dyDescent="0.3">
      <c r="A1804" t="s">
        <v>2142</v>
      </c>
      <c r="B1804" s="9">
        <v>104</v>
      </c>
      <c r="C1804">
        <v>595748</v>
      </c>
      <c r="D1804">
        <v>1</v>
      </c>
      <c r="E1804">
        <v>0</v>
      </c>
      <c r="F1804">
        <v>0</v>
      </c>
      <c r="G1804">
        <v>0</v>
      </c>
      <c r="H1804">
        <v>0</v>
      </c>
      <c r="I1804" t="s">
        <v>123</v>
      </c>
      <c r="J1804">
        <v>595772</v>
      </c>
      <c r="K1804" t="s">
        <v>587</v>
      </c>
      <c r="L1804">
        <v>596230</v>
      </c>
      <c r="M1804" t="s">
        <v>468</v>
      </c>
      <c r="N1804">
        <v>596230</v>
      </c>
      <c r="O1804" t="s">
        <v>468</v>
      </c>
      <c r="P1804">
        <v>596230</v>
      </c>
      <c r="Q1804" t="s">
        <v>468</v>
      </c>
      <c r="R1804" s="9">
        <v>71941.662785630979</v>
      </c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15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>
        <f t="shared" si="64"/>
        <v>71941.662785630979</v>
      </c>
      <c r="BM1804" s="9">
        <f t="shared" si="65"/>
        <v>71900</v>
      </c>
    </row>
    <row r="1805" spans="1:65" x14ac:dyDescent="0.3">
      <c r="A1805" t="s">
        <v>2143</v>
      </c>
      <c r="B1805" s="9">
        <v>1118</v>
      </c>
      <c r="C1805">
        <v>576336</v>
      </c>
      <c r="D1805">
        <v>1</v>
      </c>
      <c r="E1805">
        <v>0</v>
      </c>
      <c r="F1805">
        <v>0</v>
      </c>
      <c r="G1805">
        <v>0</v>
      </c>
      <c r="H1805">
        <v>0</v>
      </c>
      <c r="I1805" t="s">
        <v>90</v>
      </c>
      <c r="J1805">
        <v>576069</v>
      </c>
      <c r="K1805" t="s">
        <v>196</v>
      </c>
      <c r="L1805">
        <v>576069</v>
      </c>
      <c r="M1805" t="s">
        <v>196</v>
      </c>
      <c r="N1805">
        <v>576069</v>
      </c>
      <c r="O1805" t="s">
        <v>196</v>
      </c>
      <c r="P1805">
        <v>576069</v>
      </c>
      <c r="Q1805" t="s">
        <v>196</v>
      </c>
      <c r="R1805" s="9">
        <v>263310.54878386628</v>
      </c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15"/>
      <c r="AR1805" s="9">
        <v>1</v>
      </c>
      <c r="AS1805" s="9">
        <f>AR1805*30500</f>
        <v>30500</v>
      </c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>
        <f t="shared" si="64"/>
        <v>293810.54878386628</v>
      </c>
      <c r="BM1805" s="9">
        <f t="shared" si="65"/>
        <v>293800</v>
      </c>
    </row>
    <row r="1806" spans="1:65" x14ac:dyDescent="0.3">
      <c r="A1806" t="s">
        <v>320</v>
      </c>
      <c r="B1806" s="9">
        <v>661</v>
      </c>
      <c r="C1806">
        <v>586218</v>
      </c>
      <c r="D1806">
        <v>1</v>
      </c>
      <c r="E1806">
        <v>0</v>
      </c>
      <c r="F1806">
        <v>0</v>
      </c>
      <c r="G1806">
        <v>0</v>
      </c>
      <c r="H1806">
        <v>0</v>
      </c>
      <c r="I1806" t="s">
        <v>81</v>
      </c>
      <c r="J1806">
        <v>586714</v>
      </c>
      <c r="K1806" t="s">
        <v>1895</v>
      </c>
      <c r="L1806">
        <v>586714</v>
      </c>
      <c r="M1806" t="s">
        <v>1895</v>
      </c>
      <c r="N1806">
        <v>586714</v>
      </c>
      <c r="O1806" t="s">
        <v>1895</v>
      </c>
      <c r="P1806">
        <v>586722</v>
      </c>
      <c r="Q1806" t="s">
        <v>432</v>
      </c>
      <c r="R1806" s="9">
        <v>157023.84099877579</v>
      </c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15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>
        <f t="shared" si="64"/>
        <v>157023.84099877579</v>
      </c>
      <c r="BM1806" s="9">
        <f t="shared" si="65"/>
        <v>157000</v>
      </c>
    </row>
    <row r="1807" spans="1:65" x14ac:dyDescent="0.3">
      <c r="A1807" t="s">
        <v>320</v>
      </c>
      <c r="B1807" s="9">
        <v>245</v>
      </c>
      <c r="C1807">
        <v>580406</v>
      </c>
      <c r="D1807">
        <v>1</v>
      </c>
      <c r="E1807">
        <v>0</v>
      </c>
      <c r="F1807">
        <v>0</v>
      </c>
      <c r="G1807">
        <v>0</v>
      </c>
      <c r="H1807">
        <v>0</v>
      </c>
      <c r="I1807" t="s">
        <v>96</v>
      </c>
      <c r="J1807">
        <v>581186</v>
      </c>
      <c r="K1807" t="s">
        <v>331</v>
      </c>
      <c r="L1807">
        <v>581186</v>
      </c>
      <c r="M1807" t="s">
        <v>331</v>
      </c>
      <c r="N1807">
        <v>581186</v>
      </c>
      <c r="O1807" t="s">
        <v>331</v>
      </c>
      <c r="P1807">
        <v>581186</v>
      </c>
      <c r="Q1807" t="s">
        <v>331</v>
      </c>
      <c r="R1807" s="9">
        <v>71941.662785630979</v>
      </c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15"/>
      <c r="AR1807" s="9">
        <v>1</v>
      </c>
      <c r="AS1807" s="9">
        <f>AR1807*30500</f>
        <v>30500</v>
      </c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>
        <f t="shared" si="64"/>
        <v>102441.66278563098</v>
      </c>
      <c r="BM1807" s="9">
        <f t="shared" si="65"/>
        <v>102400</v>
      </c>
    </row>
    <row r="1808" spans="1:65" x14ac:dyDescent="0.3">
      <c r="A1808" t="s">
        <v>320</v>
      </c>
      <c r="B1808" s="9">
        <v>432</v>
      </c>
      <c r="C1808">
        <v>572713</v>
      </c>
      <c r="D1808">
        <v>1</v>
      </c>
      <c r="E1808">
        <v>0</v>
      </c>
      <c r="F1808">
        <v>0</v>
      </c>
      <c r="G1808">
        <v>0</v>
      </c>
      <c r="H1808">
        <v>0</v>
      </c>
      <c r="I1808" t="s">
        <v>96</v>
      </c>
      <c r="J1808">
        <v>577731</v>
      </c>
      <c r="K1808" t="s">
        <v>178</v>
      </c>
      <c r="L1808">
        <v>577731</v>
      </c>
      <c r="M1808" t="s">
        <v>178</v>
      </c>
      <c r="N1808">
        <v>577731</v>
      </c>
      <c r="O1808" t="s">
        <v>178</v>
      </c>
      <c r="P1808">
        <v>577731</v>
      </c>
      <c r="Q1808" t="s">
        <v>178</v>
      </c>
      <c r="R1808" s="9">
        <v>103192.3177424024</v>
      </c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15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>
        <f t="shared" si="64"/>
        <v>103192.3177424024</v>
      </c>
      <c r="BM1808" s="9">
        <f t="shared" si="65"/>
        <v>103200</v>
      </c>
    </row>
    <row r="1809" spans="1:65" x14ac:dyDescent="0.3">
      <c r="A1809" s="4" t="s">
        <v>320</v>
      </c>
      <c r="B1809" s="9">
        <v>2574</v>
      </c>
      <c r="C1809">
        <v>536148</v>
      </c>
      <c r="D1809">
        <v>1</v>
      </c>
      <c r="E1809">
        <v>1</v>
      </c>
      <c r="F1809">
        <v>1</v>
      </c>
      <c r="G1809">
        <v>1</v>
      </c>
      <c r="H1809">
        <v>0</v>
      </c>
      <c r="I1809" t="s">
        <v>111</v>
      </c>
      <c r="J1809">
        <v>536148</v>
      </c>
      <c r="K1809" t="s">
        <v>320</v>
      </c>
      <c r="L1809">
        <v>536148</v>
      </c>
      <c r="M1809" t="s">
        <v>320</v>
      </c>
      <c r="N1809">
        <v>536148</v>
      </c>
      <c r="O1809" t="s">
        <v>320</v>
      </c>
      <c r="P1809">
        <v>536385</v>
      </c>
      <c r="Q1809" t="s">
        <v>270</v>
      </c>
      <c r="R1809" s="9">
        <v>594815.10008634464</v>
      </c>
      <c r="S1809" s="9">
        <f>SUMIFS($B:$B,$J:$J,$C1809)</f>
        <v>4678</v>
      </c>
      <c r="T1809" s="9">
        <v>254009.28268383749</v>
      </c>
      <c r="U1809" s="9">
        <v>0</v>
      </c>
      <c r="V1809" s="9">
        <f>U1809*768</f>
        <v>0</v>
      </c>
      <c r="W1809" s="9">
        <v>31</v>
      </c>
      <c r="X1809" s="9">
        <f>W1809*3072</f>
        <v>95232</v>
      </c>
      <c r="Y1809" s="9">
        <v>28</v>
      </c>
      <c r="Z1809" s="9">
        <f>Y1809*1024</f>
        <v>28672</v>
      </c>
      <c r="AA1809" s="9">
        <v>10</v>
      </c>
      <c r="AB1809" s="9">
        <f>AA1809*256</f>
        <v>2560</v>
      </c>
      <c r="AC1809" s="9">
        <f>SUMIFS($B:$B,$L:$L,$C1809)</f>
        <v>11054</v>
      </c>
      <c r="AD1809" s="9">
        <v>1369310.9988008218</v>
      </c>
      <c r="AE1809" s="9"/>
      <c r="AF1809" s="9"/>
      <c r="AG1809" s="9">
        <f>SUMIFS($B:$B,$N:$N,$C1809)</f>
        <v>11054</v>
      </c>
      <c r="AH1809" s="9">
        <v>1241770.67792719</v>
      </c>
      <c r="AI1809" s="9"/>
      <c r="AJ1809" s="9"/>
      <c r="AK1809" s="9"/>
      <c r="AL1809" s="9"/>
      <c r="AM1809" s="9"/>
      <c r="AN1809" s="9"/>
      <c r="AO1809" s="9"/>
      <c r="AP1809" s="9"/>
      <c r="AQ1809" s="15"/>
      <c r="AR1809" s="9">
        <v>18</v>
      </c>
      <c r="AS1809" s="9">
        <f>AR1809*30500</f>
        <v>549000</v>
      </c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>
        <f t="shared" si="64"/>
        <v>4135370.0594981941</v>
      </c>
      <c r="BM1809" s="9">
        <f t="shared" si="65"/>
        <v>4135400</v>
      </c>
    </row>
    <row r="1810" spans="1:65" x14ac:dyDescent="0.3">
      <c r="A1810" t="s">
        <v>320</v>
      </c>
      <c r="B1810" s="9">
        <v>147</v>
      </c>
      <c r="C1810">
        <v>529851</v>
      </c>
      <c r="D1810">
        <v>1</v>
      </c>
      <c r="E1810">
        <v>0</v>
      </c>
      <c r="F1810">
        <v>0</v>
      </c>
      <c r="G1810">
        <v>0</v>
      </c>
      <c r="H1810">
        <v>0</v>
      </c>
      <c r="I1810" t="s">
        <v>86</v>
      </c>
      <c r="J1810">
        <v>530883</v>
      </c>
      <c r="K1810" t="s">
        <v>319</v>
      </c>
      <c r="L1810">
        <v>530883</v>
      </c>
      <c r="M1810" t="s">
        <v>319</v>
      </c>
      <c r="N1810">
        <v>530883</v>
      </c>
      <c r="O1810" t="s">
        <v>319</v>
      </c>
      <c r="P1810">
        <v>530883</v>
      </c>
      <c r="Q1810" t="s">
        <v>319</v>
      </c>
      <c r="R1810" s="9">
        <v>71941.662785630979</v>
      </c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15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>
        <f t="shared" si="64"/>
        <v>71941.662785630979</v>
      </c>
      <c r="BM1810" s="9">
        <f t="shared" si="65"/>
        <v>71900</v>
      </c>
    </row>
    <row r="1811" spans="1:65" x14ac:dyDescent="0.3">
      <c r="A1811" t="s">
        <v>2144</v>
      </c>
      <c r="B1811" s="9">
        <v>356</v>
      </c>
      <c r="C1811">
        <v>583154</v>
      </c>
      <c r="D1811">
        <v>1</v>
      </c>
      <c r="E1811">
        <v>0</v>
      </c>
      <c r="F1811">
        <v>0</v>
      </c>
      <c r="G1811">
        <v>0</v>
      </c>
      <c r="H1811">
        <v>0</v>
      </c>
      <c r="I1811" t="s">
        <v>81</v>
      </c>
      <c r="J1811">
        <v>583839</v>
      </c>
      <c r="K1811" t="s">
        <v>141</v>
      </c>
      <c r="L1811">
        <v>583782</v>
      </c>
      <c r="M1811" t="s">
        <v>149</v>
      </c>
      <c r="N1811">
        <v>583782</v>
      </c>
      <c r="O1811" t="s">
        <v>149</v>
      </c>
      <c r="P1811">
        <v>583782</v>
      </c>
      <c r="Q1811" t="s">
        <v>149</v>
      </c>
      <c r="R1811" s="9">
        <v>85221.849267750324</v>
      </c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15"/>
      <c r="AR1811" s="9">
        <v>1</v>
      </c>
      <c r="AS1811" s="9">
        <f>AR1811*30500</f>
        <v>30500</v>
      </c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>
        <f t="shared" si="64"/>
        <v>115721.84926775032</v>
      </c>
      <c r="BM1811" s="9">
        <f t="shared" si="65"/>
        <v>115700</v>
      </c>
    </row>
    <row r="1812" spans="1:65" x14ac:dyDescent="0.3">
      <c r="A1812" t="s">
        <v>2145</v>
      </c>
      <c r="B1812" s="9">
        <v>85</v>
      </c>
      <c r="C1812">
        <v>568783</v>
      </c>
      <c r="D1812">
        <v>1</v>
      </c>
      <c r="E1812">
        <v>0</v>
      </c>
      <c r="F1812">
        <v>0</v>
      </c>
      <c r="G1812">
        <v>0</v>
      </c>
      <c r="H1812">
        <v>0</v>
      </c>
      <c r="I1812" t="s">
        <v>123</v>
      </c>
      <c r="J1812">
        <v>568988</v>
      </c>
      <c r="K1812" t="s">
        <v>259</v>
      </c>
      <c r="L1812">
        <v>568988</v>
      </c>
      <c r="M1812" t="s">
        <v>259</v>
      </c>
      <c r="N1812">
        <v>568988</v>
      </c>
      <c r="O1812" t="s">
        <v>259</v>
      </c>
      <c r="P1812">
        <v>569569</v>
      </c>
      <c r="Q1812" t="s">
        <v>260</v>
      </c>
      <c r="R1812" s="9">
        <v>71941.662785630979</v>
      </c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15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>
        <f t="shared" si="64"/>
        <v>71941.662785630979</v>
      </c>
      <c r="BM1812" s="9">
        <f t="shared" si="65"/>
        <v>71900</v>
      </c>
    </row>
    <row r="1813" spans="1:65" x14ac:dyDescent="0.3">
      <c r="A1813" t="s">
        <v>2146</v>
      </c>
      <c r="B1813" s="9">
        <v>75</v>
      </c>
      <c r="C1813">
        <v>562963</v>
      </c>
      <c r="D1813">
        <v>1</v>
      </c>
      <c r="E1813">
        <v>0</v>
      </c>
      <c r="F1813">
        <v>0</v>
      </c>
      <c r="G1813">
        <v>0</v>
      </c>
      <c r="H1813">
        <v>0</v>
      </c>
      <c r="I1813" t="s">
        <v>83</v>
      </c>
      <c r="J1813">
        <v>552461</v>
      </c>
      <c r="K1813" t="s">
        <v>2034</v>
      </c>
      <c r="L1813">
        <v>552046</v>
      </c>
      <c r="M1813" t="s">
        <v>174</v>
      </c>
      <c r="N1813">
        <v>552046</v>
      </c>
      <c r="O1813" t="s">
        <v>174</v>
      </c>
      <c r="P1813">
        <v>552046</v>
      </c>
      <c r="Q1813" t="s">
        <v>174</v>
      </c>
      <c r="R1813" s="9">
        <v>71941.662785630979</v>
      </c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15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>
        <f t="shared" si="64"/>
        <v>71941.662785630979</v>
      </c>
      <c r="BM1813" s="9">
        <f t="shared" si="65"/>
        <v>71900</v>
      </c>
    </row>
    <row r="1814" spans="1:65" x14ac:dyDescent="0.3">
      <c r="A1814" t="s">
        <v>2147</v>
      </c>
      <c r="B1814" s="9">
        <v>658</v>
      </c>
      <c r="C1814">
        <v>536288</v>
      </c>
      <c r="D1814">
        <v>1</v>
      </c>
      <c r="E1814">
        <v>0</v>
      </c>
      <c r="F1814">
        <v>0</v>
      </c>
      <c r="G1814">
        <v>0</v>
      </c>
      <c r="H1814">
        <v>0</v>
      </c>
      <c r="I1814" t="s">
        <v>111</v>
      </c>
      <c r="J1814">
        <v>541354</v>
      </c>
      <c r="K1814" t="s">
        <v>510</v>
      </c>
      <c r="L1814">
        <v>541354</v>
      </c>
      <c r="M1814" t="s">
        <v>510</v>
      </c>
      <c r="N1814">
        <v>541354</v>
      </c>
      <c r="O1814" t="s">
        <v>510</v>
      </c>
      <c r="P1814">
        <v>541354</v>
      </c>
      <c r="Q1814" t="s">
        <v>510</v>
      </c>
      <c r="R1814" s="9">
        <v>156321.3902334194</v>
      </c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15"/>
      <c r="AR1814" s="9">
        <v>1</v>
      </c>
      <c r="AS1814" s="9">
        <f>AR1814*30500</f>
        <v>30500</v>
      </c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>
        <f t="shared" si="64"/>
        <v>186821.3902334194</v>
      </c>
      <c r="BM1814" s="9">
        <f t="shared" si="65"/>
        <v>186800</v>
      </c>
    </row>
    <row r="1815" spans="1:65" x14ac:dyDescent="0.3">
      <c r="A1815" t="s">
        <v>2148</v>
      </c>
      <c r="B1815" s="9">
        <v>1082</v>
      </c>
      <c r="C1815">
        <v>578185</v>
      </c>
      <c r="D1815">
        <v>1</v>
      </c>
      <c r="E1815">
        <v>0</v>
      </c>
      <c r="F1815">
        <v>0</v>
      </c>
      <c r="G1815">
        <v>0</v>
      </c>
      <c r="H1815">
        <v>0</v>
      </c>
      <c r="I1815" t="s">
        <v>96</v>
      </c>
      <c r="J1815">
        <v>577928</v>
      </c>
      <c r="K1815" t="s">
        <v>882</v>
      </c>
      <c r="L1815">
        <v>577928</v>
      </c>
      <c r="M1815" t="s">
        <v>882</v>
      </c>
      <c r="N1815">
        <v>578576</v>
      </c>
      <c r="O1815" t="s">
        <v>580</v>
      </c>
      <c r="P1815">
        <v>578576</v>
      </c>
      <c r="Q1815" t="s">
        <v>580</v>
      </c>
      <c r="R1815" s="9">
        <v>254985.3409205775</v>
      </c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15"/>
      <c r="AR1815" s="9">
        <v>1</v>
      </c>
      <c r="AS1815" s="9">
        <f>AR1815*30500</f>
        <v>30500</v>
      </c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>
        <f t="shared" si="64"/>
        <v>285485.34092057752</v>
      </c>
      <c r="BM1815" s="9">
        <f t="shared" si="65"/>
        <v>285500</v>
      </c>
    </row>
    <row r="1816" spans="1:65" x14ac:dyDescent="0.3">
      <c r="A1816" t="s">
        <v>2149</v>
      </c>
      <c r="B1816" s="9">
        <v>450</v>
      </c>
      <c r="C1816">
        <v>532410</v>
      </c>
      <c r="D1816">
        <v>1</v>
      </c>
      <c r="E1816">
        <v>0</v>
      </c>
      <c r="F1816">
        <v>0</v>
      </c>
      <c r="G1816">
        <v>0</v>
      </c>
      <c r="H1816">
        <v>0</v>
      </c>
      <c r="I1816" t="s">
        <v>86</v>
      </c>
      <c r="J1816">
        <v>532819</v>
      </c>
      <c r="K1816" t="s">
        <v>327</v>
      </c>
      <c r="L1816">
        <v>532819</v>
      </c>
      <c r="M1816" t="s">
        <v>327</v>
      </c>
      <c r="N1816">
        <v>532819</v>
      </c>
      <c r="O1816" t="s">
        <v>327</v>
      </c>
      <c r="P1816">
        <v>532819</v>
      </c>
      <c r="Q1816" t="s">
        <v>327</v>
      </c>
      <c r="R1816" s="9">
        <v>107440.19968331361</v>
      </c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15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>
        <f t="shared" si="64"/>
        <v>107440.19968331361</v>
      </c>
      <c r="BM1816" s="9">
        <f t="shared" si="65"/>
        <v>107400</v>
      </c>
    </row>
    <row r="1817" spans="1:65" x14ac:dyDescent="0.3">
      <c r="A1817" t="s">
        <v>2150</v>
      </c>
      <c r="B1817" s="9">
        <v>172</v>
      </c>
      <c r="C1817">
        <v>575127</v>
      </c>
      <c r="D1817">
        <v>1</v>
      </c>
      <c r="E1817">
        <v>0</v>
      </c>
      <c r="F1817">
        <v>0</v>
      </c>
      <c r="G1817">
        <v>0</v>
      </c>
      <c r="H1817">
        <v>0</v>
      </c>
      <c r="I1817" t="s">
        <v>96</v>
      </c>
      <c r="J1817">
        <v>575054</v>
      </c>
      <c r="K1817" t="s">
        <v>849</v>
      </c>
      <c r="L1817">
        <v>575500</v>
      </c>
      <c r="M1817" t="s">
        <v>701</v>
      </c>
      <c r="N1817">
        <v>575500</v>
      </c>
      <c r="O1817" t="s">
        <v>701</v>
      </c>
      <c r="P1817">
        <v>575500</v>
      </c>
      <c r="Q1817" t="s">
        <v>701</v>
      </c>
      <c r="R1817" s="9">
        <v>71941.662785630979</v>
      </c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15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>
        <f t="shared" si="64"/>
        <v>71941.662785630979</v>
      </c>
      <c r="BM1817" s="9">
        <f t="shared" si="65"/>
        <v>71900</v>
      </c>
    </row>
    <row r="1818" spans="1:65" x14ac:dyDescent="0.3">
      <c r="A1818" s="3" t="s">
        <v>758</v>
      </c>
      <c r="B1818" s="9">
        <v>2999</v>
      </c>
      <c r="C1818">
        <v>581682</v>
      </c>
      <c r="D1818">
        <v>1</v>
      </c>
      <c r="E1818">
        <v>1</v>
      </c>
      <c r="F1818">
        <v>1</v>
      </c>
      <c r="G1818">
        <v>0</v>
      </c>
      <c r="H1818">
        <v>0</v>
      </c>
      <c r="I1818" t="s">
        <v>81</v>
      </c>
      <c r="J1818">
        <v>581682</v>
      </c>
      <c r="K1818" t="s">
        <v>758</v>
      </c>
      <c r="L1818">
        <v>581682</v>
      </c>
      <c r="M1818" t="s">
        <v>758</v>
      </c>
      <c r="N1818">
        <v>581283</v>
      </c>
      <c r="O1818" t="s">
        <v>82</v>
      </c>
      <c r="P1818">
        <v>581283</v>
      </c>
      <c r="Q1818" t="s">
        <v>82</v>
      </c>
      <c r="R1818" s="9">
        <v>690001.74226746219</v>
      </c>
      <c r="S1818" s="9">
        <f>SUMIFS($B:$B,$J:$J,$C1818)</f>
        <v>6325</v>
      </c>
      <c r="T1818" s="9">
        <v>343068.94520103699</v>
      </c>
      <c r="U1818" s="9">
        <v>0</v>
      </c>
      <c r="V1818" s="9">
        <f>U1818*768</f>
        <v>0</v>
      </c>
      <c r="W1818" s="9">
        <v>86</v>
      </c>
      <c r="X1818" s="9">
        <f>W1818*3072</f>
        <v>264192</v>
      </c>
      <c r="Y1818" s="9">
        <v>29</v>
      </c>
      <c r="Z1818" s="9">
        <f>Y1818*1024</f>
        <v>29696</v>
      </c>
      <c r="AA1818" s="9">
        <v>9</v>
      </c>
      <c r="AB1818" s="9">
        <f>AA1818*256</f>
        <v>2304</v>
      </c>
      <c r="AC1818" s="9">
        <f>SUMIFS($B:$B,$L:$L,$C1818)</f>
        <v>9824</v>
      </c>
      <c r="AD1818" s="9">
        <v>1218790.9208794991</v>
      </c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15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>
        <f t="shared" si="64"/>
        <v>2548053.608347998</v>
      </c>
      <c r="BM1818" s="9">
        <f t="shared" si="65"/>
        <v>2548100</v>
      </c>
    </row>
    <row r="1819" spans="1:65" x14ac:dyDescent="0.3">
      <c r="A1819" t="s">
        <v>2151</v>
      </c>
      <c r="B1819" s="9">
        <v>334</v>
      </c>
      <c r="C1819">
        <v>580414</v>
      </c>
      <c r="D1819">
        <v>1</v>
      </c>
      <c r="E1819">
        <v>0</v>
      </c>
      <c r="F1819">
        <v>0</v>
      </c>
      <c r="G1819">
        <v>0</v>
      </c>
      <c r="H1819">
        <v>0</v>
      </c>
      <c r="I1819" t="s">
        <v>96</v>
      </c>
      <c r="J1819">
        <v>579891</v>
      </c>
      <c r="K1819" t="s">
        <v>658</v>
      </c>
      <c r="L1819">
        <v>579891</v>
      </c>
      <c r="M1819" t="s">
        <v>658</v>
      </c>
      <c r="N1819">
        <v>579891</v>
      </c>
      <c r="O1819" t="s">
        <v>658</v>
      </c>
      <c r="P1819">
        <v>579891</v>
      </c>
      <c r="Q1819" t="s">
        <v>658</v>
      </c>
      <c r="R1819" s="9">
        <v>80008.751643555675</v>
      </c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15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>
        <f t="shared" si="64"/>
        <v>80008.751643555675</v>
      </c>
      <c r="BM1819" s="9">
        <f t="shared" si="65"/>
        <v>80000</v>
      </c>
    </row>
    <row r="1820" spans="1:65" x14ac:dyDescent="0.3">
      <c r="A1820" s="4" t="s">
        <v>168</v>
      </c>
      <c r="B1820" s="9">
        <v>3964</v>
      </c>
      <c r="C1820">
        <v>590789</v>
      </c>
      <c r="D1820">
        <v>1</v>
      </c>
      <c r="E1820">
        <v>1</v>
      </c>
      <c r="F1820">
        <v>1</v>
      </c>
      <c r="G1820">
        <v>1</v>
      </c>
      <c r="H1820">
        <v>0</v>
      </c>
      <c r="I1820" t="s">
        <v>123</v>
      </c>
      <c r="J1820">
        <v>590789</v>
      </c>
      <c r="K1820" t="s">
        <v>168</v>
      </c>
      <c r="L1820">
        <v>590789</v>
      </c>
      <c r="M1820" t="s">
        <v>168</v>
      </c>
      <c r="N1820">
        <v>590789</v>
      </c>
      <c r="O1820" t="s">
        <v>168</v>
      </c>
      <c r="P1820">
        <v>591181</v>
      </c>
      <c r="Q1820" t="s">
        <v>137</v>
      </c>
      <c r="R1820" s="9">
        <v>903997.67285551562</v>
      </c>
      <c r="S1820" s="9">
        <f>SUMIFS($B:$B,$J:$J,$C1820)</f>
        <v>6862</v>
      </c>
      <c r="T1820" s="9">
        <v>372076.74177728692</v>
      </c>
      <c r="U1820" s="9">
        <v>0</v>
      </c>
      <c r="V1820" s="9">
        <f>U1820*768</f>
        <v>0</v>
      </c>
      <c r="W1820" s="9">
        <v>13</v>
      </c>
      <c r="X1820" s="9">
        <f>W1820*3072</f>
        <v>39936</v>
      </c>
      <c r="Y1820" s="9">
        <v>26</v>
      </c>
      <c r="Z1820" s="9">
        <f>Y1820*1024</f>
        <v>26624</v>
      </c>
      <c r="AA1820" s="9">
        <v>13</v>
      </c>
      <c r="AB1820" s="9">
        <f>AA1820*256</f>
        <v>3328</v>
      </c>
      <c r="AC1820" s="9">
        <f>SUMIFS($B:$B,$L:$L,$C1820)</f>
        <v>7306</v>
      </c>
      <c r="AD1820" s="9">
        <v>909526.24946775008</v>
      </c>
      <c r="AE1820" s="9"/>
      <c r="AF1820" s="9"/>
      <c r="AG1820" s="9">
        <f>SUMIFS($B:$B,$N:$N,$C1820)</f>
        <v>7306</v>
      </c>
      <c r="AH1820" s="9">
        <v>823531.16987820179</v>
      </c>
      <c r="AI1820" s="9"/>
      <c r="AJ1820" s="9"/>
      <c r="AK1820" s="9"/>
      <c r="AL1820" s="9"/>
      <c r="AM1820" s="9"/>
      <c r="AN1820" s="9"/>
      <c r="AO1820" s="9"/>
      <c r="AP1820" s="9"/>
      <c r="AQ1820" s="15"/>
      <c r="AR1820" s="9">
        <v>1</v>
      </c>
      <c r="AS1820" s="9">
        <f>AR1820*30500</f>
        <v>30500</v>
      </c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>
        <f t="shared" si="64"/>
        <v>3109519.8339787545</v>
      </c>
      <c r="BM1820" s="9">
        <f t="shared" si="65"/>
        <v>3109500</v>
      </c>
    </row>
    <row r="1821" spans="1:65" x14ac:dyDescent="0.3">
      <c r="A1821" t="s">
        <v>2152</v>
      </c>
      <c r="B1821" s="9">
        <v>302</v>
      </c>
      <c r="C1821">
        <v>532428</v>
      </c>
      <c r="D1821">
        <v>1</v>
      </c>
      <c r="E1821">
        <v>0</v>
      </c>
      <c r="F1821">
        <v>0</v>
      </c>
      <c r="G1821">
        <v>0</v>
      </c>
      <c r="H1821">
        <v>0</v>
      </c>
      <c r="I1821" t="s">
        <v>86</v>
      </c>
      <c r="J1821">
        <v>532819</v>
      </c>
      <c r="K1821" t="s">
        <v>327</v>
      </c>
      <c r="L1821">
        <v>532819</v>
      </c>
      <c r="M1821" t="s">
        <v>327</v>
      </c>
      <c r="N1821">
        <v>532819</v>
      </c>
      <c r="O1821" t="s">
        <v>327</v>
      </c>
      <c r="P1821">
        <v>532819</v>
      </c>
      <c r="Q1821" t="s">
        <v>327</v>
      </c>
      <c r="R1821" s="9">
        <v>72416.560290642476</v>
      </c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15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>
        <f t="shared" si="64"/>
        <v>72416.560290642476</v>
      </c>
      <c r="BM1821" s="9">
        <f t="shared" si="65"/>
        <v>72400</v>
      </c>
    </row>
    <row r="1822" spans="1:65" x14ac:dyDescent="0.3">
      <c r="A1822" t="s">
        <v>2153</v>
      </c>
      <c r="B1822" s="9">
        <v>343</v>
      </c>
      <c r="C1822">
        <v>505528</v>
      </c>
      <c r="D1822">
        <v>1</v>
      </c>
      <c r="E1822">
        <v>0</v>
      </c>
      <c r="F1822">
        <v>0</v>
      </c>
      <c r="G1822">
        <v>0</v>
      </c>
      <c r="H1822">
        <v>0</v>
      </c>
      <c r="I1822" t="s">
        <v>131</v>
      </c>
      <c r="J1822">
        <v>565768</v>
      </c>
      <c r="K1822" t="s">
        <v>1204</v>
      </c>
      <c r="L1822">
        <v>565229</v>
      </c>
      <c r="M1822" t="s">
        <v>1041</v>
      </c>
      <c r="N1822">
        <v>565229</v>
      </c>
      <c r="O1822" t="s">
        <v>1041</v>
      </c>
      <c r="P1822">
        <v>565229</v>
      </c>
      <c r="Q1822" t="s">
        <v>1041</v>
      </c>
      <c r="R1822" s="9">
        <v>82142.012140304039</v>
      </c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15"/>
      <c r="AR1822" s="9">
        <v>1</v>
      </c>
      <c r="AS1822" s="9">
        <f>AR1822*30500</f>
        <v>30500</v>
      </c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>
        <f t="shared" si="64"/>
        <v>112642.01214030404</v>
      </c>
      <c r="BM1822" s="9">
        <f t="shared" si="65"/>
        <v>112600</v>
      </c>
    </row>
    <row r="1823" spans="1:65" x14ac:dyDescent="0.3">
      <c r="A1823" t="s">
        <v>2154</v>
      </c>
      <c r="B1823" s="9">
        <v>1315</v>
      </c>
      <c r="C1823">
        <v>539317</v>
      </c>
      <c r="D1823">
        <v>1</v>
      </c>
      <c r="E1823">
        <v>0</v>
      </c>
      <c r="F1823">
        <v>0</v>
      </c>
      <c r="G1823">
        <v>0</v>
      </c>
      <c r="H1823">
        <v>0</v>
      </c>
      <c r="I1823" t="s">
        <v>86</v>
      </c>
      <c r="J1823">
        <v>539244</v>
      </c>
      <c r="K1823" t="s">
        <v>1072</v>
      </c>
      <c r="L1823">
        <v>539244</v>
      </c>
      <c r="M1823" t="s">
        <v>1072</v>
      </c>
      <c r="N1823">
        <v>539244</v>
      </c>
      <c r="O1823" t="s">
        <v>1072</v>
      </c>
      <c r="P1823">
        <v>539139</v>
      </c>
      <c r="Q1823" t="s">
        <v>537</v>
      </c>
      <c r="R1823" s="9">
        <v>308740.02982907381</v>
      </c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15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>
        <f t="shared" si="64"/>
        <v>308740.02982907381</v>
      </c>
      <c r="BM1823" s="9">
        <f t="shared" si="65"/>
        <v>308700</v>
      </c>
    </row>
    <row r="1824" spans="1:65" x14ac:dyDescent="0.3">
      <c r="A1824" t="s">
        <v>2155</v>
      </c>
      <c r="B1824" s="9">
        <v>857</v>
      </c>
      <c r="C1824">
        <v>567582</v>
      </c>
      <c r="D1824">
        <v>1</v>
      </c>
      <c r="E1824">
        <v>0</v>
      </c>
      <c r="F1824">
        <v>0</v>
      </c>
      <c r="G1824">
        <v>0</v>
      </c>
      <c r="H1824">
        <v>0</v>
      </c>
      <c r="I1824" t="s">
        <v>131</v>
      </c>
      <c r="J1824">
        <v>567515</v>
      </c>
      <c r="K1824" t="s">
        <v>1485</v>
      </c>
      <c r="L1824">
        <v>567515</v>
      </c>
      <c r="M1824" t="s">
        <v>1485</v>
      </c>
      <c r="N1824">
        <v>567515</v>
      </c>
      <c r="O1824" t="s">
        <v>1485</v>
      </c>
      <c r="P1824">
        <v>567442</v>
      </c>
      <c r="Q1824" t="s">
        <v>617</v>
      </c>
      <c r="R1824" s="9">
        <v>202776.01803532231</v>
      </c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15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>
        <f t="shared" si="64"/>
        <v>202776.01803532231</v>
      </c>
      <c r="BM1824" s="9">
        <f t="shared" si="65"/>
        <v>202800</v>
      </c>
    </row>
    <row r="1825" spans="1:65" x14ac:dyDescent="0.3">
      <c r="A1825" t="s">
        <v>2155</v>
      </c>
      <c r="B1825" s="9">
        <v>455</v>
      </c>
      <c r="C1825">
        <v>547816</v>
      </c>
      <c r="D1825">
        <v>1</v>
      </c>
      <c r="E1825">
        <v>0</v>
      </c>
      <c r="F1825">
        <v>0</v>
      </c>
      <c r="G1825">
        <v>0</v>
      </c>
      <c r="H1825">
        <v>0</v>
      </c>
      <c r="I1825" t="s">
        <v>96</v>
      </c>
      <c r="J1825">
        <v>571393</v>
      </c>
      <c r="K1825" t="s">
        <v>1167</v>
      </c>
      <c r="L1825">
        <v>571393</v>
      </c>
      <c r="M1825" t="s">
        <v>1167</v>
      </c>
      <c r="N1825">
        <v>571393</v>
      </c>
      <c r="O1825" t="s">
        <v>1167</v>
      </c>
      <c r="P1825">
        <v>571393</v>
      </c>
      <c r="Q1825" t="s">
        <v>1167</v>
      </c>
      <c r="R1825" s="9">
        <v>108619.6270521805</v>
      </c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15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>
        <f t="shared" si="64"/>
        <v>108619.6270521805</v>
      </c>
      <c r="BM1825" s="9">
        <f t="shared" si="65"/>
        <v>108600</v>
      </c>
    </row>
    <row r="1826" spans="1:65" x14ac:dyDescent="0.3">
      <c r="A1826" t="s">
        <v>2156</v>
      </c>
      <c r="B1826" s="9">
        <v>243</v>
      </c>
      <c r="C1826">
        <v>575135</v>
      </c>
      <c r="D1826">
        <v>1</v>
      </c>
      <c r="E1826">
        <v>0</v>
      </c>
      <c r="F1826">
        <v>0</v>
      </c>
      <c r="G1826">
        <v>0</v>
      </c>
      <c r="H1826">
        <v>0</v>
      </c>
      <c r="I1826" t="s">
        <v>96</v>
      </c>
      <c r="J1826">
        <v>575054</v>
      </c>
      <c r="K1826" t="s">
        <v>849</v>
      </c>
      <c r="L1826">
        <v>575500</v>
      </c>
      <c r="M1826" t="s">
        <v>701</v>
      </c>
      <c r="N1826">
        <v>575500</v>
      </c>
      <c r="O1826" t="s">
        <v>701</v>
      </c>
      <c r="P1826">
        <v>575500</v>
      </c>
      <c r="Q1826" t="s">
        <v>701</v>
      </c>
      <c r="R1826" s="9">
        <v>71941.662785630979</v>
      </c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15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>
        <f t="shared" si="64"/>
        <v>71941.662785630979</v>
      </c>
      <c r="BM1826" s="9">
        <f t="shared" si="65"/>
        <v>71900</v>
      </c>
    </row>
    <row r="1827" spans="1:65" x14ac:dyDescent="0.3">
      <c r="A1827" t="s">
        <v>2156</v>
      </c>
      <c r="B1827" s="9">
        <v>519</v>
      </c>
      <c r="C1827">
        <v>570133</v>
      </c>
      <c r="D1827">
        <v>1</v>
      </c>
      <c r="E1827">
        <v>0</v>
      </c>
      <c r="F1827">
        <v>0</v>
      </c>
      <c r="G1827">
        <v>0</v>
      </c>
      <c r="H1827">
        <v>0</v>
      </c>
      <c r="I1827" t="s">
        <v>90</v>
      </c>
      <c r="J1827">
        <v>571041</v>
      </c>
      <c r="K1827" t="s">
        <v>283</v>
      </c>
      <c r="L1827">
        <v>571041</v>
      </c>
      <c r="M1827" t="s">
        <v>283</v>
      </c>
      <c r="N1827">
        <v>571041</v>
      </c>
      <c r="O1827" t="s">
        <v>283</v>
      </c>
      <c r="P1827">
        <v>569810</v>
      </c>
      <c r="Q1827" t="s">
        <v>284</v>
      </c>
      <c r="R1827" s="9">
        <v>123696.24376085721</v>
      </c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15"/>
      <c r="AR1827" s="9">
        <v>1</v>
      </c>
      <c r="AS1827" s="9">
        <f>AR1827*30500</f>
        <v>30500</v>
      </c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>
        <f t="shared" si="64"/>
        <v>154196.24376085721</v>
      </c>
      <c r="BM1827" s="9">
        <f t="shared" si="65"/>
        <v>154200</v>
      </c>
    </row>
    <row r="1828" spans="1:65" x14ac:dyDescent="0.3">
      <c r="A1828" t="s">
        <v>2157</v>
      </c>
      <c r="B1828" s="9">
        <v>1124</v>
      </c>
      <c r="C1828">
        <v>537926</v>
      </c>
      <c r="D1828">
        <v>1</v>
      </c>
      <c r="E1828">
        <v>0</v>
      </c>
      <c r="F1828">
        <v>0</v>
      </c>
      <c r="G1828">
        <v>0</v>
      </c>
      <c r="H1828">
        <v>0</v>
      </c>
      <c r="I1828" t="s">
        <v>77</v>
      </c>
      <c r="J1828">
        <v>554961</v>
      </c>
      <c r="K1828" t="s">
        <v>117</v>
      </c>
      <c r="L1828">
        <v>554961</v>
      </c>
      <c r="M1828" t="s">
        <v>117</v>
      </c>
      <c r="N1828">
        <v>554961</v>
      </c>
      <c r="O1828" t="s">
        <v>117</v>
      </c>
      <c r="P1828">
        <v>554961</v>
      </c>
      <c r="Q1828" t="s">
        <v>117</v>
      </c>
      <c r="R1828" s="9">
        <v>264697.35985197051</v>
      </c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15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>
        <f t="shared" si="64"/>
        <v>264697.35985197051</v>
      </c>
      <c r="BM1828" s="9">
        <f t="shared" si="65"/>
        <v>264700</v>
      </c>
    </row>
    <row r="1829" spans="1:65" x14ac:dyDescent="0.3">
      <c r="A1829" t="s">
        <v>2158</v>
      </c>
      <c r="B1829" s="9">
        <v>430</v>
      </c>
      <c r="C1829">
        <v>571563</v>
      </c>
      <c r="D1829">
        <v>1</v>
      </c>
      <c r="E1829">
        <v>0</v>
      </c>
      <c r="F1829">
        <v>0</v>
      </c>
      <c r="G1829">
        <v>0</v>
      </c>
      <c r="H1829">
        <v>0</v>
      </c>
      <c r="I1829" t="s">
        <v>96</v>
      </c>
      <c r="J1829">
        <v>571539</v>
      </c>
      <c r="K1829" t="s">
        <v>419</v>
      </c>
      <c r="L1829">
        <v>571539</v>
      </c>
      <c r="M1829" t="s">
        <v>419</v>
      </c>
      <c r="N1829">
        <v>571539</v>
      </c>
      <c r="O1829" t="s">
        <v>419</v>
      </c>
      <c r="P1829">
        <v>571164</v>
      </c>
      <c r="Q1829" t="s">
        <v>334</v>
      </c>
      <c r="R1829" s="9">
        <v>102720.1411990327</v>
      </c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15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>
        <f t="shared" si="64"/>
        <v>102720.1411990327</v>
      </c>
      <c r="BM1829" s="9">
        <f t="shared" si="65"/>
        <v>102700</v>
      </c>
    </row>
    <row r="1830" spans="1:65" x14ac:dyDescent="0.3">
      <c r="A1830" s="2" t="s">
        <v>2158</v>
      </c>
      <c r="B1830" s="9">
        <v>1296</v>
      </c>
      <c r="C1830">
        <v>563609</v>
      </c>
      <c r="D1830">
        <v>1</v>
      </c>
      <c r="E1830">
        <v>1</v>
      </c>
      <c r="F1830">
        <v>0</v>
      </c>
      <c r="G1830">
        <v>0</v>
      </c>
      <c r="H1830">
        <v>0</v>
      </c>
      <c r="I1830" t="s">
        <v>104</v>
      </c>
      <c r="J1830">
        <v>563609</v>
      </c>
      <c r="K1830" t="s">
        <v>2158</v>
      </c>
      <c r="L1830">
        <v>577626</v>
      </c>
      <c r="M1830" t="s">
        <v>1142</v>
      </c>
      <c r="N1830">
        <v>577626</v>
      </c>
      <c r="O1830" t="s">
        <v>1142</v>
      </c>
      <c r="P1830">
        <v>577626</v>
      </c>
      <c r="Q1830" t="s">
        <v>1142</v>
      </c>
      <c r="R1830" s="9">
        <v>304367.62625359249</v>
      </c>
      <c r="S1830" s="9">
        <f>SUMIFS($B:$B,$J:$J,$C1830)</f>
        <v>1296</v>
      </c>
      <c r="T1830" s="9">
        <v>70592.799292708631</v>
      </c>
      <c r="U1830" s="9">
        <v>0</v>
      </c>
      <c r="V1830" s="9">
        <f>U1830*768</f>
        <v>0</v>
      </c>
      <c r="W1830" s="9">
        <v>2</v>
      </c>
      <c r="X1830" s="9">
        <f>W1830*3072</f>
        <v>6144</v>
      </c>
      <c r="Y1830" s="9">
        <v>5</v>
      </c>
      <c r="Z1830" s="9">
        <f>Y1830*1024</f>
        <v>5120</v>
      </c>
      <c r="AA1830" s="9">
        <v>0</v>
      </c>
      <c r="AB1830" s="9">
        <f>AA1830*256</f>
        <v>0</v>
      </c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15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>
        <f t="shared" si="64"/>
        <v>386224.42554630112</v>
      </c>
      <c r="BM1830" s="9">
        <f t="shared" si="65"/>
        <v>386200</v>
      </c>
    </row>
    <row r="1831" spans="1:65" x14ac:dyDescent="0.3">
      <c r="A1831" t="s">
        <v>2159</v>
      </c>
      <c r="B1831" s="9">
        <v>1535</v>
      </c>
      <c r="C1831">
        <v>538264</v>
      </c>
      <c r="D1831">
        <v>1</v>
      </c>
      <c r="E1831">
        <v>0</v>
      </c>
      <c r="F1831">
        <v>0</v>
      </c>
      <c r="G1831">
        <v>0</v>
      </c>
      <c r="H1831">
        <v>0</v>
      </c>
      <c r="I1831" t="s">
        <v>86</v>
      </c>
      <c r="J1831">
        <v>538094</v>
      </c>
      <c r="K1831" t="s">
        <v>207</v>
      </c>
      <c r="L1831">
        <v>538094</v>
      </c>
      <c r="M1831" t="s">
        <v>207</v>
      </c>
      <c r="N1831">
        <v>538094</v>
      </c>
      <c r="O1831" t="s">
        <v>207</v>
      </c>
      <c r="P1831">
        <v>538094</v>
      </c>
      <c r="Q1831" t="s">
        <v>207</v>
      </c>
      <c r="R1831" s="9">
        <v>359234.13519971858</v>
      </c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15"/>
      <c r="AR1831" s="9">
        <v>1</v>
      </c>
      <c r="AS1831" s="9">
        <f>AR1831*30500</f>
        <v>30500</v>
      </c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>
        <f t="shared" si="64"/>
        <v>389734.13519971858</v>
      </c>
      <c r="BM1831" s="9">
        <f t="shared" si="65"/>
        <v>389700</v>
      </c>
    </row>
    <row r="1832" spans="1:65" x14ac:dyDescent="0.3">
      <c r="A1832" t="s">
        <v>2160</v>
      </c>
      <c r="B1832" s="9">
        <v>198</v>
      </c>
      <c r="C1832">
        <v>587265</v>
      </c>
      <c r="D1832">
        <v>1</v>
      </c>
      <c r="E1832">
        <v>0</v>
      </c>
      <c r="F1832">
        <v>0</v>
      </c>
      <c r="G1832">
        <v>0</v>
      </c>
      <c r="H1832">
        <v>0</v>
      </c>
      <c r="I1832" t="s">
        <v>123</v>
      </c>
      <c r="J1832">
        <v>587249</v>
      </c>
      <c r="K1832" t="s">
        <v>127</v>
      </c>
      <c r="L1832">
        <v>587711</v>
      </c>
      <c r="M1832" t="s">
        <v>128</v>
      </c>
      <c r="N1832">
        <v>587711</v>
      </c>
      <c r="O1832" t="s">
        <v>128</v>
      </c>
      <c r="P1832">
        <v>586846</v>
      </c>
      <c r="Q1832" t="s">
        <v>129</v>
      </c>
      <c r="R1832" s="9">
        <v>71941.662785630979</v>
      </c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15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>
        <f t="shared" si="64"/>
        <v>71941.662785630979</v>
      </c>
      <c r="BM1832" s="9">
        <f t="shared" si="65"/>
        <v>71900</v>
      </c>
    </row>
    <row r="1833" spans="1:65" x14ac:dyDescent="0.3">
      <c r="A1833" t="s">
        <v>2161</v>
      </c>
      <c r="B1833" s="9">
        <v>397</v>
      </c>
      <c r="C1833">
        <v>572993</v>
      </c>
      <c r="D1833">
        <v>1</v>
      </c>
      <c r="E1833">
        <v>0</v>
      </c>
      <c r="F1833">
        <v>0</v>
      </c>
      <c r="G1833">
        <v>0</v>
      </c>
      <c r="H1833">
        <v>0</v>
      </c>
      <c r="I1833" t="s">
        <v>90</v>
      </c>
      <c r="J1833">
        <v>572926</v>
      </c>
      <c r="K1833" t="s">
        <v>203</v>
      </c>
      <c r="L1833">
        <v>572926</v>
      </c>
      <c r="M1833" t="s">
        <v>203</v>
      </c>
      <c r="N1833">
        <v>572926</v>
      </c>
      <c r="O1833" t="s">
        <v>203</v>
      </c>
      <c r="P1833">
        <v>572926</v>
      </c>
      <c r="Q1833" t="s">
        <v>203</v>
      </c>
      <c r="R1833" s="9">
        <v>94923.629951893672</v>
      </c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15"/>
      <c r="AR1833" s="9">
        <v>1</v>
      </c>
      <c r="AS1833" s="9">
        <f>AR1833*30500</f>
        <v>30500</v>
      </c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>
        <f t="shared" si="64"/>
        <v>125423.62995189367</v>
      </c>
      <c r="BM1833" s="9">
        <f t="shared" si="65"/>
        <v>125400</v>
      </c>
    </row>
    <row r="1834" spans="1:65" x14ac:dyDescent="0.3">
      <c r="A1834" t="s">
        <v>2162</v>
      </c>
      <c r="B1834" s="9">
        <v>273</v>
      </c>
      <c r="C1834">
        <v>568805</v>
      </c>
      <c r="D1834">
        <v>1</v>
      </c>
      <c r="E1834">
        <v>0</v>
      </c>
      <c r="F1834">
        <v>0</v>
      </c>
      <c r="G1834">
        <v>0</v>
      </c>
      <c r="H1834">
        <v>0</v>
      </c>
      <c r="I1834" t="s">
        <v>123</v>
      </c>
      <c r="J1834">
        <v>568759</v>
      </c>
      <c r="K1834" t="s">
        <v>343</v>
      </c>
      <c r="L1834">
        <v>568759</v>
      </c>
      <c r="M1834" t="s">
        <v>343</v>
      </c>
      <c r="N1834">
        <v>568759</v>
      </c>
      <c r="O1834" t="s">
        <v>343</v>
      </c>
      <c r="P1834">
        <v>568759</v>
      </c>
      <c r="Q1834" t="s">
        <v>343</v>
      </c>
      <c r="R1834" s="9">
        <v>71941.662785630979</v>
      </c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15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>
        <f t="shared" si="64"/>
        <v>71941.662785630979</v>
      </c>
      <c r="BM1834" s="9">
        <f t="shared" si="65"/>
        <v>71900</v>
      </c>
    </row>
    <row r="1835" spans="1:65" x14ac:dyDescent="0.3">
      <c r="A1835" t="s">
        <v>2163</v>
      </c>
      <c r="B1835" s="9">
        <v>678</v>
      </c>
      <c r="C1835">
        <v>530484</v>
      </c>
      <c r="D1835">
        <v>1</v>
      </c>
      <c r="E1835">
        <v>0</v>
      </c>
      <c r="F1835">
        <v>0</v>
      </c>
      <c r="G1835">
        <v>0</v>
      </c>
      <c r="H1835">
        <v>0</v>
      </c>
      <c r="I1835" t="s">
        <v>104</v>
      </c>
      <c r="J1835">
        <v>563889</v>
      </c>
      <c r="K1835" t="s">
        <v>370</v>
      </c>
      <c r="L1835">
        <v>563889</v>
      </c>
      <c r="M1835" t="s">
        <v>370</v>
      </c>
      <c r="N1835">
        <v>563889</v>
      </c>
      <c r="O1835" t="s">
        <v>370</v>
      </c>
      <c r="P1835">
        <v>563889</v>
      </c>
      <c r="Q1835" t="s">
        <v>370</v>
      </c>
      <c r="R1835" s="9">
        <v>161003.10759305279</v>
      </c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15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>
        <f t="shared" si="64"/>
        <v>161003.10759305279</v>
      </c>
      <c r="BM1835" s="9">
        <f t="shared" si="65"/>
        <v>161000</v>
      </c>
    </row>
    <row r="1836" spans="1:65" x14ac:dyDescent="0.3">
      <c r="A1836" t="s">
        <v>2164</v>
      </c>
      <c r="B1836" s="9">
        <v>290</v>
      </c>
      <c r="C1836">
        <v>589586</v>
      </c>
      <c r="D1836">
        <v>1</v>
      </c>
      <c r="E1836">
        <v>0</v>
      </c>
      <c r="F1836">
        <v>0</v>
      </c>
      <c r="G1836">
        <v>0</v>
      </c>
      <c r="H1836">
        <v>0</v>
      </c>
      <c r="I1836" t="s">
        <v>111</v>
      </c>
      <c r="J1836">
        <v>589624</v>
      </c>
      <c r="K1836" t="s">
        <v>505</v>
      </c>
      <c r="L1836">
        <v>589624</v>
      </c>
      <c r="M1836" t="s">
        <v>505</v>
      </c>
      <c r="N1836">
        <v>589624</v>
      </c>
      <c r="O1836" t="s">
        <v>505</v>
      </c>
      <c r="P1836">
        <v>589624</v>
      </c>
      <c r="Q1836" t="s">
        <v>505</v>
      </c>
      <c r="R1836" s="9">
        <v>71941.662785630979</v>
      </c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15"/>
      <c r="AR1836" s="9">
        <v>6</v>
      </c>
      <c r="AS1836" s="9">
        <f>AR1836*30500</f>
        <v>183000</v>
      </c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>
        <f t="shared" si="64"/>
        <v>254941.66278563096</v>
      </c>
      <c r="BM1836" s="9">
        <f t="shared" si="65"/>
        <v>254900</v>
      </c>
    </row>
    <row r="1837" spans="1:65" x14ac:dyDescent="0.3">
      <c r="A1837" s="4" t="s">
        <v>775</v>
      </c>
      <c r="B1837" s="9">
        <v>1632</v>
      </c>
      <c r="C1837">
        <v>541834</v>
      </c>
      <c r="D1837">
        <v>1</v>
      </c>
      <c r="E1837">
        <v>1</v>
      </c>
      <c r="F1837">
        <v>1</v>
      </c>
      <c r="G1837">
        <v>1</v>
      </c>
      <c r="H1837">
        <v>0</v>
      </c>
      <c r="I1837" t="s">
        <v>86</v>
      </c>
      <c r="J1837">
        <v>541834</v>
      </c>
      <c r="K1837" t="s">
        <v>775</v>
      </c>
      <c r="L1837">
        <v>541834</v>
      </c>
      <c r="M1837" t="s">
        <v>775</v>
      </c>
      <c r="N1837">
        <v>541834</v>
      </c>
      <c r="O1837" t="s">
        <v>775</v>
      </c>
      <c r="P1837">
        <v>541656</v>
      </c>
      <c r="Q1837" t="s">
        <v>227</v>
      </c>
      <c r="R1837" s="9">
        <v>381422.54007707263</v>
      </c>
      <c r="S1837" s="9">
        <f>SUMIFS($B:$B,$J:$J,$C1837)</f>
        <v>3305</v>
      </c>
      <c r="T1837" s="9">
        <v>179647.1197611005</v>
      </c>
      <c r="U1837" s="9">
        <v>1</v>
      </c>
      <c r="V1837" s="9">
        <f>U1837*768</f>
        <v>768</v>
      </c>
      <c r="W1837" s="9">
        <v>17</v>
      </c>
      <c r="X1837" s="9">
        <f>W1837*3072</f>
        <v>52224</v>
      </c>
      <c r="Y1837" s="9">
        <v>16</v>
      </c>
      <c r="Z1837" s="9">
        <f>Y1837*1024</f>
        <v>16384</v>
      </c>
      <c r="AA1837" s="9">
        <v>8</v>
      </c>
      <c r="AB1837" s="9">
        <f>AA1837*256</f>
        <v>2048</v>
      </c>
      <c r="AC1837" s="9">
        <f>SUMIFS($B:$B,$L:$L,$C1837)</f>
        <v>3568</v>
      </c>
      <c r="AD1837" s="9">
        <v>447090.29440766852</v>
      </c>
      <c r="AE1837" s="9"/>
      <c r="AF1837" s="9"/>
      <c r="AG1837" s="9">
        <f>SUMIFS($B:$B,$N:$N,$C1837)</f>
        <v>3568</v>
      </c>
      <c r="AH1837" s="9">
        <v>403987.94596358959</v>
      </c>
      <c r="AI1837" s="9"/>
      <c r="AJ1837" s="9"/>
      <c r="AK1837" s="9"/>
      <c r="AL1837" s="9"/>
      <c r="AM1837" s="9"/>
      <c r="AN1837" s="9"/>
      <c r="AO1837" s="9"/>
      <c r="AP1837" s="9"/>
      <c r="AQ1837" s="15"/>
      <c r="AR1837" s="9">
        <v>33</v>
      </c>
      <c r="AS1837" s="9">
        <f>AR1837*30500</f>
        <v>1006500</v>
      </c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>
        <f t="shared" si="64"/>
        <v>2490071.9002094311</v>
      </c>
      <c r="BM1837" s="9">
        <f t="shared" si="65"/>
        <v>2490100</v>
      </c>
    </row>
    <row r="1838" spans="1:65" x14ac:dyDescent="0.3">
      <c r="A1838" t="s">
        <v>775</v>
      </c>
      <c r="B1838" s="9">
        <v>562</v>
      </c>
      <c r="C1838">
        <v>540391</v>
      </c>
      <c r="D1838">
        <v>1</v>
      </c>
      <c r="E1838">
        <v>0</v>
      </c>
      <c r="F1838">
        <v>0</v>
      </c>
      <c r="G1838">
        <v>0</v>
      </c>
      <c r="H1838">
        <v>0</v>
      </c>
      <c r="I1838" t="s">
        <v>86</v>
      </c>
      <c r="J1838">
        <v>541281</v>
      </c>
      <c r="K1838" t="s">
        <v>1477</v>
      </c>
      <c r="L1838">
        <v>541044</v>
      </c>
      <c r="M1838" t="s">
        <v>2165</v>
      </c>
      <c r="N1838">
        <v>541281</v>
      </c>
      <c r="O1838" t="s">
        <v>1477</v>
      </c>
      <c r="P1838">
        <v>541281</v>
      </c>
      <c r="Q1838" t="s">
        <v>1477</v>
      </c>
      <c r="R1838" s="9">
        <v>133805.77222299861</v>
      </c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15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>
        <f t="shared" si="64"/>
        <v>133805.77222299861</v>
      </c>
      <c r="BM1838" s="9">
        <f t="shared" si="65"/>
        <v>133800</v>
      </c>
    </row>
    <row r="1839" spans="1:65" x14ac:dyDescent="0.3">
      <c r="A1839" s="4" t="s">
        <v>775</v>
      </c>
      <c r="B1839" s="9">
        <v>10460</v>
      </c>
      <c r="C1839">
        <v>539325</v>
      </c>
      <c r="D1839">
        <v>1</v>
      </c>
      <c r="E1839">
        <v>1</v>
      </c>
      <c r="F1839">
        <v>1</v>
      </c>
      <c r="G1839">
        <v>1</v>
      </c>
      <c r="H1839">
        <v>0</v>
      </c>
      <c r="I1839" t="s">
        <v>86</v>
      </c>
      <c r="J1839">
        <v>539325</v>
      </c>
      <c r="K1839" t="s">
        <v>775</v>
      </c>
      <c r="L1839">
        <v>539325</v>
      </c>
      <c r="M1839" t="s">
        <v>775</v>
      </c>
      <c r="N1839">
        <v>539325</v>
      </c>
      <c r="O1839" t="s">
        <v>775</v>
      </c>
      <c r="P1839">
        <v>539139</v>
      </c>
      <c r="Q1839" t="s">
        <v>537</v>
      </c>
      <c r="R1839" s="9">
        <v>2288790.5799062359</v>
      </c>
      <c r="S1839" s="9">
        <f>SUMIFS($B:$B,$J:$J,$C1839)</f>
        <v>17909</v>
      </c>
      <c r="T1839" s="9">
        <v>966306.33224432822</v>
      </c>
      <c r="U1839" s="9">
        <v>0</v>
      </c>
      <c r="V1839" s="9">
        <f>U1839*768</f>
        <v>0</v>
      </c>
      <c r="W1839" s="9">
        <v>28</v>
      </c>
      <c r="X1839" s="9">
        <f>W1839*3072</f>
        <v>86016</v>
      </c>
      <c r="Y1839" s="9">
        <v>76</v>
      </c>
      <c r="Z1839" s="9">
        <f>Y1839*1024</f>
        <v>77824</v>
      </c>
      <c r="AA1839" s="9">
        <v>33</v>
      </c>
      <c r="AB1839" s="9">
        <f>AA1839*256</f>
        <v>8448</v>
      </c>
      <c r="AC1839" s="9">
        <f>SUMIFS($B:$B,$L:$L,$C1839)</f>
        <v>22901</v>
      </c>
      <c r="AD1839" s="9">
        <v>2804277.0944539723</v>
      </c>
      <c r="AE1839" s="9"/>
      <c r="AF1839" s="9"/>
      <c r="AG1839" s="9">
        <f>SUMIFS($B:$B,$N:$N,$C1839)</f>
        <v>31897</v>
      </c>
      <c r="AH1839" s="9">
        <v>3538282.780417027</v>
      </c>
      <c r="AI1839" s="9"/>
      <c r="AJ1839" s="9"/>
      <c r="AK1839" s="9"/>
      <c r="AL1839" s="9"/>
      <c r="AM1839" s="9"/>
      <c r="AN1839" s="9"/>
      <c r="AO1839" s="9"/>
      <c r="AP1839" s="9"/>
      <c r="AQ1839" s="15"/>
      <c r="AR1839" s="9">
        <v>1</v>
      </c>
      <c r="AS1839" s="9">
        <f>AR1839*30500</f>
        <v>30500</v>
      </c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>
        <f t="shared" si="64"/>
        <v>9800444.7870215625</v>
      </c>
      <c r="BM1839" s="9">
        <f t="shared" si="65"/>
        <v>9800400</v>
      </c>
    </row>
    <row r="1840" spans="1:65" x14ac:dyDescent="0.3">
      <c r="A1840" s="5" t="s">
        <v>270</v>
      </c>
      <c r="B1840" s="9">
        <v>10456</v>
      </c>
      <c r="C1840">
        <v>536385</v>
      </c>
      <c r="D1840">
        <v>1</v>
      </c>
      <c r="E1840">
        <v>1</v>
      </c>
      <c r="F1840">
        <v>1</v>
      </c>
      <c r="G1840">
        <v>1</v>
      </c>
      <c r="H1840">
        <v>1</v>
      </c>
      <c r="I1840" t="s">
        <v>111</v>
      </c>
      <c r="J1840">
        <v>536385</v>
      </c>
      <c r="K1840" t="s">
        <v>270</v>
      </c>
      <c r="L1840">
        <v>536385</v>
      </c>
      <c r="M1840" t="s">
        <v>270</v>
      </c>
      <c r="N1840">
        <v>536385</v>
      </c>
      <c r="O1840" t="s">
        <v>270</v>
      </c>
      <c r="P1840">
        <v>536385</v>
      </c>
      <c r="Q1840" t="s">
        <v>270</v>
      </c>
      <c r="R1840" s="9">
        <v>485385.39619215799</v>
      </c>
      <c r="S1840" s="9">
        <f>SUMIFS($B:$B,$J:$J,$C1840)</f>
        <v>17737</v>
      </c>
      <c r="T1840" s="9">
        <v>402215.8744644968</v>
      </c>
      <c r="U1840" s="9">
        <v>214</v>
      </c>
      <c r="V1840" s="9">
        <f>U1840*768</f>
        <v>164352</v>
      </c>
      <c r="W1840" s="9">
        <v>74</v>
      </c>
      <c r="X1840" s="9">
        <f>W1840*3072</f>
        <v>227328</v>
      </c>
      <c r="Y1840" s="9">
        <v>252</v>
      </c>
      <c r="Z1840" s="9">
        <f>Y1840*1024</f>
        <v>258048</v>
      </c>
      <c r="AA1840" s="9">
        <v>92</v>
      </c>
      <c r="AB1840" s="9">
        <f>AA1840*256</f>
        <v>23552</v>
      </c>
      <c r="AC1840" s="9">
        <f>SUMIFS($B:$B,$L:$L,$C1840)</f>
        <v>21737</v>
      </c>
      <c r="AD1840" s="9">
        <v>1417486.588167398</v>
      </c>
      <c r="AE1840" s="9">
        <f>SUMIFS($B:$B,$P:$P,$C1840)</f>
        <v>36492</v>
      </c>
      <c r="AF1840" s="9">
        <v>2257097.3288058979</v>
      </c>
      <c r="AG1840" s="9">
        <f>SUMIFS($B:$B,$N:$N,$C1840)</f>
        <v>19255</v>
      </c>
      <c r="AH1840" s="9">
        <v>3369009.9608562458</v>
      </c>
      <c r="AI1840" s="9">
        <f>SUMIFS($B:$B,$P:$P,$C1840)</f>
        <v>36492</v>
      </c>
      <c r="AJ1840" s="9">
        <v>18654226.176430069</v>
      </c>
      <c r="AK1840" s="9"/>
      <c r="AL1840" s="9">
        <v>3567</v>
      </c>
      <c r="AM1840" s="9">
        <f>AL1840*141</f>
        <v>502947</v>
      </c>
      <c r="AN1840" s="9"/>
      <c r="AO1840" s="9"/>
      <c r="AP1840" s="9"/>
      <c r="AQ1840" s="15"/>
      <c r="AR1840" s="9">
        <v>42</v>
      </c>
      <c r="AS1840" s="9">
        <f>AR1840*30500</f>
        <v>1281000</v>
      </c>
      <c r="AT1840" s="9">
        <v>259</v>
      </c>
      <c r="AU1840" s="9">
        <f>AT1840*2742</f>
        <v>710178</v>
      </c>
      <c r="AV1840" s="9">
        <v>0</v>
      </c>
      <c r="AW1840" s="9">
        <f>AV1840*914</f>
        <v>0</v>
      </c>
      <c r="AX1840" s="9">
        <v>1179</v>
      </c>
      <c r="AY1840" s="9">
        <f>AX1840*141</f>
        <v>166239</v>
      </c>
      <c r="AZ1840" s="9">
        <v>1893</v>
      </c>
      <c r="BA1840" s="9">
        <f>AZ1840*343</f>
        <v>649299</v>
      </c>
      <c r="BB1840" s="9">
        <v>555</v>
      </c>
      <c r="BC1840" s="9">
        <f>BB1840*109</f>
        <v>60495</v>
      </c>
      <c r="BD1840" s="9">
        <v>110</v>
      </c>
      <c r="BE1840" s="9">
        <f>BD1840*82</f>
        <v>9020</v>
      </c>
      <c r="BF1840" s="9">
        <v>618</v>
      </c>
      <c r="BG1840" s="9">
        <f>BF1840*328</f>
        <v>202704</v>
      </c>
      <c r="BH1840" s="9">
        <v>115</v>
      </c>
      <c r="BI1840" s="9">
        <f>BH1840*410</f>
        <v>47150</v>
      </c>
      <c r="BJ1840" s="9">
        <v>57</v>
      </c>
      <c r="BK1840" s="9">
        <f>BJ1840*219</f>
        <v>12483</v>
      </c>
      <c r="BL1840" s="9">
        <f t="shared" si="64"/>
        <v>30900216.324916266</v>
      </c>
      <c r="BM1840" s="9">
        <f t="shared" si="65"/>
        <v>30900200</v>
      </c>
    </row>
    <row r="1841" spans="1:65" x14ac:dyDescent="0.3">
      <c r="A1841" t="s">
        <v>2166</v>
      </c>
      <c r="B1841" s="9">
        <v>1920</v>
      </c>
      <c r="C1841">
        <v>599468</v>
      </c>
      <c r="D1841">
        <v>1</v>
      </c>
      <c r="E1841">
        <v>0</v>
      </c>
      <c r="F1841">
        <v>0</v>
      </c>
      <c r="G1841">
        <v>0</v>
      </c>
      <c r="H1841">
        <v>0</v>
      </c>
      <c r="I1841" t="s">
        <v>94</v>
      </c>
      <c r="J1841">
        <v>599191</v>
      </c>
      <c r="K1841" t="s">
        <v>193</v>
      </c>
      <c r="L1841">
        <v>599191</v>
      </c>
      <c r="M1841" t="s">
        <v>193</v>
      </c>
      <c r="N1841">
        <v>599191</v>
      </c>
      <c r="O1841" t="s">
        <v>193</v>
      </c>
      <c r="P1841">
        <v>599191</v>
      </c>
      <c r="Q1841" t="s">
        <v>193</v>
      </c>
      <c r="R1841" s="9">
        <v>447049.81380703521</v>
      </c>
      <c r="S1841" s="9"/>
      <c r="T1841" s="9"/>
      <c r="U1841" s="9">
        <v>0</v>
      </c>
      <c r="V1841" s="9"/>
      <c r="W1841" s="9">
        <v>4</v>
      </c>
      <c r="X1841" s="9">
        <f>W1841*3072</f>
        <v>12288</v>
      </c>
      <c r="Y1841" s="9">
        <v>5</v>
      </c>
      <c r="Z1841" s="9">
        <f>Y1841*1024</f>
        <v>5120</v>
      </c>
      <c r="AA1841" s="9">
        <v>5</v>
      </c>
      <c r="AB1841" s="9">
        <f>AA1841*256</f>
        <v>1280</v>
      </c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15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>
        <f t="shared" si="64"/>
        <v>465737.81380703521</v>
      </c>
      <c r="BM1841" s="9">
        <f t="shared" si="65"/>
        <v>465700</v>
      </c>
    </row>
    <row r="1842" spans="1:65" x14ac:dyDescent="0.3">
      <c r="A1842" t="s">
        <v>2167</v>
      </c>
      <c r="B1842" s="9">
        <v>512</v>
      </c>
      <c r="C1842">
        <v>577171</v>
      </c>
      <c r="D1842">
        <v>1</v>
      </c>
      <c r="E1842">
        <v>0</v>
      </c>
      <c r="F1842">
        <v>0</v>
      </c>
      <c r="G1842">
        <v>0</v>
      </c>
      <c r="H1842">
        <v>0</v>
      </c>
      <c r="I1842" t="s">
        <v>104</v>
      </c>
      <c r="J1842">
        <v>576964</v>
      </c>
      <c r="K1842" t="s">
        <v>257</v>
      </c>
      <c r="L1842">
        <v>576964</v>
      </c>
      <c r="M1842" t="s">
        <v>257</v>
      </c>
      <c r="N1842">
        <v>576964</v>
      </c>
      <c r="O1842" t="s">
        <v>257</v>
      </c>
      <c r="P1842">
        <v>576964</v>
      </c>
      <c r="Q1842" t="s">
        <v>257</v>
      </c>
      <c r="R1842" s="9">
        <v>122049.0098670368</v>
      </c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15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>
        <f t="shared" si="64"/>
        <v>122049.0098670368</v>
      </c>
      <c r="BM1842" s="9">
        <f t="shared" si="65"/>
        <v>122000</v>
      </c>
    </row>
    <row r="1843" spans="1:65" x14ac:dyDescent="0.3">
      <c r="A1843" t="s">
        <v>2168</v>
      </c>
      <c r="B1843" s="9">
        <v>275</v>
      </c>
      <c r="C1843">
        <v>585319</v>
      </c>
      <c r="D1843">
        <v>1</v>
      </c>
      <c r="E1843">
        <v>0</v>
      </c>
      <c r="F1843">
        <v>0</v>
      </c>
      <c r="G1843">
        <v>0</v>
      </c>
      <c r="H1843">
        <v>0</v>
      </c>
      <c r="I1843" t="s">
        <v>135</v>
      </c>
      <c r="J1843">
        <v>585831</v>
      </c>
      <c r="K1843" t="s">
        <v>2169</v>
      </c>
      <c r="L1843">
        <v>585114</v>
      </c>
      <c r="M1843" t="s">
        <v>729</v>
      </c>
      <c r="N1843">
        <v>585114</v>
      </c>
      <c r="O1843" t="s">
        <v>729</v>
      </c>
      <c r="P1843">
        <v>585891</v>
      </c>
      <c r="Q1843" t="s">
        <v>730</v>
      </c>
      <c r="R1843" s="9">
        <v>71941.662785630979</v>
      </c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15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>
        <f t="shared" si="64"/>
        <v>71941.662785630979</v>
      </c>
      <c r="BM1843" s="9">
        <f t="shared" si="65"/>
        <v>71900</v>
      </c>
    </row>
    <row r="1844" spans="1:65" x14ac:dyDescent="0.3">
      <c r="A1844" t="s">
        <v>2170</v>
      </c>
      <c r="B1844" s="9">
        <v>534</v>
      </c>
      <c r="C1844">
        <v>533360</v>
      </c>
      <c r="D1844">
        <v>1</v>
      </c>
      <c r="E1844">
        <v>0</v>
      </c>
      <c r="F1844">
        <v>0</v>
      </c>
      <c r="G1844">
        <v>0</v>
      </c>
      <c r="H1844">
        <v>0</v>
      </c>
      <c r="I1844" t="s">
        <v>86</v>
      </c>
      <c r="J1844">
        <v>533165</v>
      </c>
      <c r="K1844" t="s">
        <v>191</v>
      </c>
      <c r="L1844">
        <v>533165</v>
      </c>
      <c r="M1844" t="s">
        <v>191</v>
      </c>
      <c r="N1844">
        <v>533165</v>
      </c>
      <c r="O1844" t="s">
        <v>191</v>
      </c>
      <c r="P1844">
        <v>533165</v>
      </c>
      <c r="Q1844" t="s">
        <v>191</v>
      </c>
      <c r="R1844" s="9">
        <v>127224.6062684153</v>
      </c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15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>
        <f t="shared" si="64"/>
        <v>127224.6062684153</v>
      </c>
      <c r="BM1844" s="9">
        <f t="shared" si="65"/>
        <v>127200</v>
      </c>
    </row>
    <row r="1845" spans="1:65" x14ac:dyDescent="0.3">
      <c r="A1845" t="s">
        <v>2171</v>
      </c>
      <c r="B1845" s="9">
        <v>251</v>
      </c>
      <c r="C1845">
        <v>577189</v>
      </c>
      <c r="D1845">
        <v>1</v>
      </c>
      <c r="E1845">
        <v>0</v>
      </c>
      <c r="F1845">
        <v>0</v>
      </c>
      <c r="G1845">
        <v>0</v>
      </c>
      <c r="H1845">
        <v>0</v>
      </c>
      <c r="I1845" t="s">
        <v>104</v>
      </c>
      <c r="J1845">
        <v>577405</v>
      </c>
      <c r="K1845" t="s">
        <v>2172</v>
      </c>
      <c r="L1845">
        <v>577197</v>
      </c>
      <c r="M1845" t="s">
        <v>300</v>
      </c>
      <c r="N1845">
        <v>577197</v>
      </c>
      <c r="O1845" t="s">
        <v>300</v>
      </c>
      <c r="P1845">
        <v>577197</v>
      </c>
      <c r="Q1845" t="s">
        <v>300</v>
      </c>
      <c r="R1845" s="9">
        <v>71941.662785630979</v>
      </c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15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>
        <f t="shared" si="64"/>
        <v>71941.662785630979</v>
      </c>
      <c r="BM1845" s="9">
        <f t="shared" si="65"/>
        <v>71900</v>
      </c>
    </row>
    <row r="1846" spans="1:65" x14ac:dyDescent="0.3">
      <c r="A1846" t="s">
        <v>2173</v>
      </c>
      <c r="B1846" s="9">
        <v>170</v>
      </c>
      <c r="C1846">
        <v>574147</v>
      </c>
      <c r="D1846">
        <v>1</v>
      </c>
      <c r="E1846">
        <v>0</v>
      </c>
      <c r="F1846">
        <v>0</v>
      </c>
      <c r="G1846">
        <v>0</v>
      </c>
      <c r="H1846">
        <v>0</v>
      </c>
      <c r="I1846" t="s">
        <v>90</v>
      </c>
      <c r="J1846">
        <v>574279</v>
      </c>
      <c r="K1846" t="s">
        <v>508</v>
      </c>
      <c r="L1846">
        <v>574279</v>
      </c>
      <c r="M1846" t="s">
        <v>508</v>
      </c>
      <c r="N1846">
        <v>574279</v>
      </c>
      <c r="O1846" t="s">
        <v>508</v>
      </c>
      <c r="P1846">
        <v>574279</v>
      </c>
      <c r="Q1846" t="s">
        <v>508</v>
      </c>
      <c r="R1846" s="9">
        <v>71941.662785630979</v>
      </c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15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>
        <f t="shared" si="64"/>
        <v>71941.662785630979</v>
      </c>
      <c r="BM1846" s="9">
        <f t="shared" si="65"/>
        <v>71900</v>
      </c>
    </row>
    <row r="1847" spans="1:65" x14ac:dyDescent="0.3">
      <c r="A1847" t="s">
        <v>2173</v>
      </c>
      <c r="B1847" s="9">
        <v>839</v>
      </c>
      <c r="C1847">
        <v>561665</v>
      </c>
      <c r="D1847">
        <v>1</v>
      </c>
      <c r="E1847">
        <v>0</v>
      </c>
      <c r="F1847">
        <v>0</v>
      </c>
      <c r="G1847">
        <v>0</v>
      </c>
      <c r="H1847">
        <v>0</v>
      </c>
      <c r="I1847" t="s">
        <v>104</v>
      </c>
      <c r="J1847">
        <v>561380</v>
      </c>
      <c r="K1847" t="s">
        <v>355</v>
      </c>
      <c r="L1847">
        <v>561380</v>
      </c>
      <c r="M1847" t="s">
        <v>355</v>
      </c>
      <c r="N1847">
        <v>561380</v>
      </c>
      <c r="O1847" t="s">
        <v>355</v>
      </c>
      <c r="P1847">
        <v>561380</v>
      </c>
      <c r="Q1847" t="s">
        <v>355</v>
      </c>
      <c r="R1847" s="9">
        <v>198585.39829775851</v>
      </c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15"/>
      <c r="AR1847" s="9">
        <v>23</v>
      </c>
      <c r="AS1847" s="9">
        <f>AR1847*30500</f>
        <v>701500</v>
      </c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>
        <f t="shared" si="64"/>
        <v>900085.39829775854</v>
      </c>
      <c r="BM1847" s="9">
        <f t="shared" si="65"/>
        <v>900100</v>
      </c>
    </row>
    <row r="1848" spans="1:65" x14ac:dyDescent="0.3">
      <c r="A1848" t="s">
        <v>2173</v>
      </c>
      <c r="B1848" s="9">
        <v>681</v>
      </c>
      <c r="C1848">
        <v>536393</v>
      </c>
      <c r="D1848">
        <v>1</v>
      </c>
      <c r="E1848">
        <v>0</v>
      </c>
      <c r="F1848">
        <v>0</v>
      </c>
      <c r="G1848">
        <v>0</v>
      </c>
      <c r="H1848">
        <v>0</v>
      </c>
      <c r="I1848" t="s">
        <v>111</v>
      </c>
      <c r="J1848">
        <v>541354</v>
      </c>
      <c r="K1848" t="s">
        <v>510</v>
      </c>
      <c r="L1848">
        <v>541354</v>
      </c>
      <c r="M1848" t="s">
        <v>510</v>
      </c>
      <c r="N1848">
        <v>541354</v>
      </c>
      <c r="O1848" t="s">
        <v>510</v>
      </c>
      <c r="P1848">
        <v>541354</v>
      </c>
      <c r="Q1848" t="s">
        <v>510</v>
      </c>
      <c r="R1848" s="9">
        <v>161705.10525805681</v>
      </c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15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>
        <f t="shared" si="64"/>
        <v>161705.10525805681</v>
      </c>
      <c r="BM1848" s="9">
        <f t="shared" si="65"/>
        <v>161700</v>
      </c>
    </row>
    <row r="1849" spans="1:65" x14ac:dyDescent="0.3">
      <c r="A1849" t="s">
        <v>2174</v>
      </c>
      <c r="B1849" s="9">
        <v>124</v>
      </c>
      <c r="C1849">
        <v>532134</v>
      </c>
      <c r="D1849">
        <v>1</v>
      </c>
      <c r="E1849">
        <v>0</v>
      </c>
      <c r="F1849">
        <v>0</v>
      </c>
      <c r="G1849">
        <v>0</v>
      </c>
      <c r="H1849">
        <v>0</v>
      </c>
      <c r="I1849" t="s">
        <v>86</v>
      </c>
      <c r="J1849">
        <v>530905</v>
      </c>
      <c r="K1849" t="s">
        <v>1073</v>
      </c>
      <c r="L1849">
        <v>530905</v>
      </c>
      <c r="M1849" t="s">
        <v>1073</v>
      </c>
      <c r="N1849">
        <v>530905</v>
      </c>
      <c r="O1849" t="s">
        <v>1073</v>
      </c>
      <c r="P1849">
        <v>530905</v>
      </c>
      <c r="Q1849" t="s">
        <v>1073</v>
      </c>
      <c r="R1849" s="9">
        <v>71941.662785630979</v>
      </c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15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>
        <f t="shared" si="64"/>
        <v>71941.662785630979</v>
      </c>
      <c r="BM1849" s="9">
        <f t="shared" si="65"/>
        <v>71900</v>
      </c>
    </row>
    <row r="1850" spans="1:65" x14ac:dyDescent="0.3">
      <c r="A1850" t="s">
        <v>2175</v>
      </c>
      <c r="B1850" s="9">
        <v>345</v>
      </c>
      <c r="C1850">
        <v>549479</v>
      </c>
      <c r="D1850">
        <v>1</v>
      </c>
      <c r="E1850">
        <v>0</v>
      </c>
      <c r="F1850">
        <v>0</v>
      </c>
      <c r="G1850">
        <v>0</v>
      </c>
      <c r="H1850">
        <v>0</v>
      </c>
      <c r="I1850" t="s">
        <v>83</v>
      </c>
      <c r="J1850">
        <v>549576</v>
      </c>
      <c r="K1850" t="s">
        <v>317</v>
      </c>
      <c r="L1850">
        <v>549576</v>
      </c>
      <c r="M1850" t="s">
        <v>317</v>
      </c>
      <c r="N1850">
        <v>549576</v>
      </c>
      <c r="O1850" t="s">
        <v>317</v>
      </c>
      <c r="P1850">
        <v>549576</v>
      </c>
      <c r="Q1850" t="s">
        <v>317</v>
      </c>
      <c r="R1850" s="9">
        <v>82615.950967563855</v>
      </c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15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>
        <f t="shared" si="64"/>
        <v>82615.950967563855</v>
      </c>
      <c r="BM1850" s="9">
        <f t="shared" si="65"/>
        <v>82600</v>
      </c>
    </row>
    <row r="1851" spans="1:65" x14ac:dyDescent="0.3">
      <c r="A1851" t="s">
        <v>2176</v>
      </c>
      <c r="B1851" s="9">
        <v>437</v>
      </c>
      <c r="C1851">
        <v>574155</v>
      </c>
      <c r="D1851">
        <v>1</v>
      </c>
      <c r="E1851">
        <v>0</v>
      </c>
      <c r="F1851">
        <v>0</v>
      </c>
      <c r="G1851">
        <v>0</v>
      </c>
      <c r="H1851">
        <v>0</v>
      </c>
      <c r="I1851" t="s">
        <v>90</v>
      </c>
      <c r="J1851">
        <v>574252</v>
      </c>
      <c r="K1851" t="s">
        <v>1956</v>
      </c>
      <c r="L1851">
        <v>573922</v>
      </c>
      <c r="M1851" t="s">
        <v>92</v>
      </c>
      <c r="N1851">
        <v>573922</v>
      </c>
      <c r="O1851" t="s">
        <v>92</v>
      </c>
      <c r="P1851">
        <v>573922</v>
      </c>
      <c r="Q1851" t="s">
        <v>92</v>
      </c>
      <c r="R1851" s="9">
        <v>104372.5922734513</v>
      </c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15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>
        <f t="shared" si="64"/>
        <v>104372.5922734513</v>
      </c>
      <c r="BM1851" s="9">
        <f t="shared" si="65"/>
        <v>104400</v>
      </c>
    </row>
    <row r="1852" spans="1:65" x14ac:dyDescent="0.3">
      <c r="A1852" t="s">
        <v>2177</v>
      </c>
      <c r="B1852" s="9">
        <v>395</v>
      </c>
      <c r="C1852">
        <v>562556</v>
      </c>
      <c r="D1852">
        <v>1</v>
      </c>
      <c r="E1852">
        <v>0</v>
      </c>
      <c r="F1852">
        <v>0</v>
      </c>
      <c r="G1852">
        <v>0</v>
      </c>
      <c r="H1852">
        <v>0</v>
      </c>
      <c r="I1852" t="s">
        <v>131</v>
      </c>
      <c r="J1852">
        <v>562394</v>
      </c>
      <c r="K1852" t="s">
        <v>1078</v>
      </c>
      <c r="L1852">
        <v>562394</v>
      </c>
      <c r="M1852" t="s">
        <v>1078</v>
      </c>
      <c r="N1852">
        <v>562394</v>
      </c>
      <c r="O1852" t="s">
        <v>1078</v>
      </c>
      <c r="P1852">
        <v>562335</v>
      </c>
      <c r="Q1852" t="s">
        <v>132</v>
      </c>
      <c r="R1852" s="9">
        <v>94450.769415612522</v>
      </c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15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>
        <f t="shared" si="64"/>
        <v>94450.769415612522</v>
      </c>
      <c r="BM1852" s="9">
        <f t="shared" si="65"/>
        <v>94500</v>
      </c>
    </row>
    <row r="1853" spans="1:65" x14ac:dyDescent="0.3">
      <c r="A1853" t="s">
        <v>2178</v>
      </c>
      <c r="B1853" s="9">
        <v>845</v>
      </c>
      <c r="C1853">
        <v>533378</v>
      </c>
      <c r="D1853">
        <v>1</v>
      </c>
      <c r="E1853">
        <v>0</v>
      </c>
      <c r="F1853">
        <v>0</v>
      </c>
      <c r="G1853">
        <v>0</v>
      </c>
      <c r="H1853">
        <v>0</v>
      </c>
      <c r="I1853" t="s">
        <v>86</v>
      </c>
      <c r="J1853">
        <v>538728</v>
      </c>
      <c r="K1853" t="s">
        <v>141</v>
      </c>
      <c r="L1853">
        <v>533416</v>
      </c>
      <c r="M1853" t="s">
        <v>1030</v>
      </c>
      <c r="N1853">
        <v>533416</v>
      </c>
      <c r="O1853" t="s">
        <v>1030</v>
      </c>
      <c r="P1853">
        <v>538728</v>
      </c>
      <c r="Q1853" t="s">
        <v>141</v>
      </c>
      <c r="R1853" s="9">
        <v>199982.51093347871</v>
      </c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15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>
        <f t="shared" si="64"/>
        <v>199982.51093347871</v>
      </c>
      <c r="BM1853" s="9">
        <f t="shared" si="65"/>
        <v>200000</v>
      </c>
    </row>
    <row r="1854" spans="1:65" x14ac:dyDescent="0.3">
      <c r="A1854" s="4" t="s">
        <v>272</v>
      </c>
      <c r="B1854" s="9">
        <v>2822</v>
      </c>
      <c r="C1854">
        <v>578193</v>
      </c>
      <c r="D1854">
        <v>1</v>
      </c>
      <c r="E1854">
        <v>1</v>
      </c>
      <c r="F1854">
        <v>1</v>
      </c>
      <c r="G1854">
        <v>1</v>
      </c>
      <c r="H1854">
        <v>0</v>
      </c>
      <c r="I1854" t="s">
        <v>96</v>
      </c>
      <c r="J1854">
        <v>578193</v>
      </c>
      <c r="K1854" t="s">
        <v>272</v>
      </c>
      <c r="L1854">
        <v>578193</v>
      </c>
      <c r="M1854" t="s">
        <v>272</v>
      </c>
      <c r="N1854">
        <v>578193</v>
      </c>
      <c r="O1854" t="s">
        <v>272</v>
      </c>
      <c r="P1854">
        <v>578444</v>
      </c>
      <c r="Q1854" t="s">
        <v>273</v>
      </c>
      <c r="R1854" s="9">
        <v>650434.23902020068</v>
      </c>
      <c r="S1854" s="9">
        <f>SUMIFS($B:$B,$J:$J,$C1854)</f>
        <v>6639</v>
      </c>
      <c r="T1854" s="9">
        <v>360032.36079681199</v>
      </c>
      <c r="U1854" s="9">
        <v>0</v>
      </c>
      <c r="V1854" s="9">
        <f>U1854*768</f>
        <v>0</v>
      </c>
      <c r="W1854" s="9">
        <v>33</v>
      </c>
      <c r="X1854" s="9">
        <f>W1854*3072</f>
        <v>101376</v>
      </c>
      <c r="Y1854" s="9">
        <v>47</v>
      </c>
      <c r="Z1854" s="9">
        <f>Y1854*1024</f>
        <v>48128</v>
      </c>
      <c r="AA1854" s="9">
        <v>23</v>
      </c>
      <c r="AB1854" s="9">
        <f>AA1854*256</f>
        <v>5888</v>
      </c>
      <c r="AC1854" s="9">
        <f>SUMIFS($B:$B,$L:$L,$C1854)</f>
        <v>6639</v>
      </c>
      <c r="AD1854" s="9">
        <v>827326.57947246626</v>
      </c>
      <c r="AE1854" s="9"/>
      <c r="AF1854" s="9"/>
      <c r="AG1854" s="9">
        <f>SUMIFS($B:$B,$N:$N,$C1854)</f>
        <v>6639</v>
      </c>
      <c r="AH1854" s="9">
        <v>748865.8827353922</v>
      </c>
      <c r="AI1854" s="9"/>
      <c r="AJ1854" s="9"/>
      <c r="AK1854" s="9"/>
      <c r="AL1854" s="9"/>
      <c r="AM1854" s="9"/>
      <c r="AN1854" s="9"/>
      <c r="AO1854" s="9"/>
      <c r="AP1854" s="9"/>
      <c r="AQ1854" s="15"/>
      <c r="AR1854" s="9">
        <v>2</v>
      </c>
      <c r="AS1854" s="9">
        <f>AR1854*30500</f>
        <v>61000</v>
      </c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>
        <f t="shared" si="64"/>
        <v>2803051.0620248709</v>
      </c>
      <c r="BM1854" s="9">
        <f t="shared" si="65"/>
        <v>2803100</v>
      </c>
    </row>
    <row r="1855" spans="1:65" x14ac:dyDescent="0.3">
      <c r="A1855" t="s">
        <v>2179</v>
      </c>
      <c r="B1855" s="9">
        <v>272</v>
      </c>
      <c r="C1855">
        <v>531871</v>
      </c>
      <c r="D1855">
        <v>1</v>
      </c>
      <c r="E1855">
        <v>0</v>
      </c>
      <c r="F1855">
        <v>0</v>
      </c>
      <c r="G1855">
        <v>0</v>
      </c>
      <c r="H1855">
        <v>0</v>
      </c>
      <c r="I1855" t="s">
        <v>86</v>
      </c>
      <c r="J1855">
        <v>534676</v>
      </c>
      <c r="K1855" t="s">
        <v>874</v>
      </c>
      <c r="L1855">
        <v>534676</v>
      </c>
      <c r="M1855" t="s">
        <v>874</v>
      </c>
      <c r="N1855">
        <v>534676</v>
      </c>
      <c r="O1855" t="s">
        <v>874</v>
      </c>
      <c r="P1855">
        <v>534676</v>
      </c>
      <c r="Q1855" t="s">
        <v>874</v>
      </c>
      <c r="R1855" s="9">
        <v>71941.662785630979</v>
      </c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15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>
        <f t="shared" si="64"/>
        <v>71941.662785630979</v>
      </c>
      <c r="BM1855" s="9">
        <f t="shared" si="65"/>
        <v>71900</v>
      </c>
    </row>
    <row r="1856" spans="1:65" x14ac:dyDescent="0.3">
      <c r="A1856" s="3" t="s">
        <v>535</v>
      </c>
      <c r="B1856" s="9">
        <v>1159</v>
      </c>
      <c r="C1856">
        <v>594202</v>
      </c>
      <c r="D1856">
        <v>1</v>
      </c>
      <c r="E1856">
        <v>1</v>
      </c>
      <c r="F1856">
        <v>1</v>
      </c>
      <c r="G1856">
        <v>0</v>
      </c>
      <c r="H1856">
        <v>0</v>
      </c>
      <c r="I1856" t="s">
        <v>81</v>
      </c>
      <c r="J1856">
        <v>594202</v>
      </c>
      <c r="K1856" t="s">
        <v>535</v>
      </c>
      <c r="L1856">
        <v>594202</v>
      </c>
      <c r="M1856" t="s">
        <v>535</v>
      </c>
      <c r="N1856">
        <v>593711</v>
      </c>
      <c r="O1856" t="s">
        <v>185</v>
      </c>
      <c r="P1856">
        <v>593711</v>
      </c>
      <c r="Q1856" t="s">
        <v>185</v>
      </c>
      <c r="R1856" s="9">
        <v>272783.0222431444</v>
      </c>
      <c r="S1856" s="9">
        <f>SUMIFS($B:$B,$J:$J,$C1856)</f>
        <v>2389</v>
      </c>
      <c r="T1856" s="9">
        <v>129965.4870714391</v>
      </c>
      <c r="U1856" s="9">
        <v>0</v>
      </c>
      <c r="V1856" s="9">
        <f>U1856*768</f>
        <v>0</v>
      </c>
      <c r="W1856" s="9">
        <v>12</v>
      </c>
      <c r="X1856" s="9">
        <f>W1856*3072</f>
        <v>36864</v>
      </c>
      <c r="Y1856" s="9">
        <v>32</v>
      </c>
      <c r="Z1856" s="9">
        <f>Y1856*1024</f>
        <v>32768</v>
      </c>
      <c r="AA1856" s="9">
        <v>5</v>
      </c>
      <c r="AB1856" s="9">
        <f>AA1856*256</f>
        <v>1280</v>
      </c>
      <c r="AC1856" s="9">
        <f>SUMIFS($B:$B,$L:$L,$C1856)</f>
        <v>2492</v>
      </c>
      <c r="AD1856" s="9">
        <v>313042.95758607588</v>
      </c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15"/>
      <c r="AR1856" s="9">
        <v>5</v>
      </c>
      <c r="AS1856" s="9">
        <f>AR1856*30500</f>
        <v>152500</v>
      </c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>
        <f t="shared" si="64"/>
        <v>939203.46690065938</v>
      </c>
      <c r="BM1856" s="9">
        <f t="shared" si="65"/>
        <v>939200</v>
      </c>
    </row>
    <row r="1857" spans="1:65" x14ac:dyDescent="0.3">
      <c r="A1857" t="s">
        <v>2180</v>
      </c>
      <c r="B1857" s="9">
        <v>688</v>
      </c>
      <c r="C1857">
        <v>584525</v>
      </c>
      <c r="D1857">
        <v>1</v>
      </c>
      <c r="E1857">
        <v>0</v>
      </c>
      <c r="F1857">
        <v>0</v>
      </c>
      <c r="G1857">
        <v>0</v>
      </c>
      <c r="H1857">
        <v>0</v>
      </c>
      <c r="I1857" t="s">
        <v>81</v>
      </c>
      <c r="J1857">
        <v>584444</v>
      </c>
      <c r="K1857" t="s">
        <v>712</v>
      </c>
      <c r="L1857">
        <v>584444</v>
      </c>
      <c r="M1857" t="s">
        <v>712</v>
      </c>
      <c r="N1857">
        <v>584649</v>
      </c>
      <c r="O1857" t="s">
        <v>217</v>
      </c>
      <c r="P1857">
        <v>584649</v>
      </c>
      <c r="Q1857" t="s">
        <v>217</v>
      </c>
      <c r="R1857" s="9">
        <v>163342.83819776331</v>
      </c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15"/>
      <c r="AR1857" s="9">
        <v>8</v>
      </c>
      <c r="AS1857" s="9">
        <f>AR1857*30500</f>
        <v>244000</v>
      </c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>
        <f t="shared" si="64"/>
        <v>407342.83819776331</v>
      </c>
      <c r="BM1857" s="9">
        <f t="shared" si="65"/>
        <v>407300</v>
      </c>
    </row>
    <row r="1858" spans="1:65" x14ac:dyDescent="0.3">
      <c r="A1858" t="s">
        <v>2181</v>
      </c>
      <c r="B1858" s="9">
        <v>406</v>
      </c>
      <c r="C1858">
        <v>575143</v>
      </c>
      <c r="D1858">
        <v>1</v>
      </c>
      <c r="E1858">
        <v>0</v>
      </c>
      <c r="F1858">
        <v>0</v>
      </c>
      <c r="G1858">
        <v>0</v>
      </c>
      <c r="H1858">
        <v>0</v>
      </c>
      <c r="I1858" t="s">
        <v>96</v>
      </c>
      <c r="J1858">
        <v>555134</v>
      </c>
      <c r="K1858" t="s">
        <v>187</v>
      </c>
      <c r="L1858">
        <v>555134</v>
      </c>
      <c r="M1858" t="s">
        <v>187</v>
      </c>
      <c r="N1858">
        <v>555134</v>
      </c>
      <c r="O1858" t="s">
        <v>187</v>
      </c>
      <c r="P1858">
        <v>555134</v>
      </c>
      <c r="Q1858" t="s">
        <v>187</v>
      </c>
      <c r="R1858" s="9">
        <v>97051.009771999277</v>
      </c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15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>
        <f t="shared" si="64"/>
        <v>97051.009771999277</v>
      </c>
      <c r="BM1858" s="9">
        <f t="shared" si="65"/>
        <v>97100</v>
      </c>
    </row>
    <row r="1859" spans="1:65" x14ac:dyDescent="0.3">
      <c r="A1859" t="s">
        <v>2182</v>
      </c>
      <c r="B1859" s="9">
        <v>237</v>
      </c>
      <c r="C1859">
        <v>547191</v>
      </c>
      <c r="D1859">
        <v>1</v>
      </c>
      <c r="E1859">
        <v>0</v>
      </c>
      <c r="F1859">
        <v>0</v>
      </c>
      <c r="G1859">
        <v>0</v>
      </c>
      <c r="H1859">
        <v>0</v>
      </c>
      <c r="I1859" t="s">
        <v>94</v>
      </c>
      <c r="J1859">
        <v>510343</v>
      </c>
      <c r="K1859" t="s">
        <v>2183</v>
      </c>
      <c r="L1859">
        <v>505927</v>
      </c>
      <c r="M1859" t="s">
        <v>668</v>
      </c>
      <c r="N1859">
        <v>505927</v>
      </c>
      <c r="O1859" t="s">
        <v>668</v>
      </c>
      <c r="P1859">
        <v>505927</v>
      </c>
      <c r="Q1859" t="s">
        <v>668</v>
      </c>
      <c r="R1859" s="9">
        <v>71941.662785630979</v>
      </c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15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>
        <f t="shared" si="64"/>
        <v>71941.662785630979</v>
      </c>
      <c r="BM1859" s="9">
        <f t="shared" si="65"/>
        <v>71900</v>
      </c>
    </row>
    <row r="1860" spans="1:65" x14ac:dyDescent="0.3">
      <c r="A1860" t="s">
        <v>2184</v>
      </c>
      <c r="B1860" s="9">
        <v>260</v>
      </c>
      <c r="C1860">
        <v>587273</v>
      </c>
      <c r="D1860">
        <v>1</v>
      </c>
      <c r="E1860">
        <v>0</v>
      </c>
      <c r="F1860">
        <v>0</v>
      </c>
      <c r="G1860">
        <v>0</v>
      </c>
      <c r="H1860">
        <v>0</v>
      </c>
      <c r="I1860" t="s">
        <v>123</v>
      </c>
      <c r="J1860">
        <v>588032</v>
      </c>
      <c r="K1860" t="s">
        <v>209</v>
      </c>
      <c r="L1860">
        <v>588032</v>
      </c>
      <c r="M1860" t="s">
        <v>209</v>
      </c>
      <c r="N1860">
        <v>588032</v>
      </c>
      <c r="O1860" t="s">
        <v>209</v>
      </c>
      <c r="P1860">
        <v>586846</v>
      </c>
      <c r="Q1860" t="s">
        <v>129</v>
      </c>
      <c r="R1860" s="9">
        <v>71941.662785630979</v>
      </c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15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>
        <f t="shared" ref="BL1860:BL1923" si="66">SUMIF(R1860:R1860,"&lt;&gt;")+SUMIF(T1860:T1860,"&lt;&gt;")+SUMIF(V1860:V1860,"&lt;&gt;")+SUMIF(X1860:X1860,"&lt;&gt;")+SUMIF(Z1860:Z1860,"&lt;&gt;")+SUMIF(AB1860:AB1860,"&lt;&gt;")+SUMIF(AD1860:AD1860,"&lt;&gt;")+SUMIF(AF1860:AF1860,"&lt;&gt;")+SUMIF(AH1860:AH1860,"&lt;&gt;")+SUMIF(AJ1860:AJ1860,"&lt;&gt;")+SUMIF(AK1860:AK1860,"&lt;&gt;")+SUMIF(AM1860:AM1860,"&lt;&gt;")+SUMIF(AO1860:AO1860,"&lt;&gt;")+SUMIF(AQ1860:AQ1860,"&lt;&gt;")+SUMIF(AS1860:AS1860,"&lt;&gt;")+SUMIF(AU1860:AU1860,"&lt;&gt;")+SUMIF(AW1860:AW1860,"&lt;&gt;")+SUMIF(AY1860:AY1860,"&lt;&gt;")+SUMIF(BA1860:BA1860,"&lt;&gt;")+SUMIF(BC1860:BC1860,"&lt;&gt;")+SUMIF(BE1860:BE1860,"&lt;&gt;")+SUMIF(BG1860:BG1860,"&lt;&gt;")+SUMIF(BI1860:BI1860,"&lt;&gt;")+SUMIF(BK1860:BK1860,"&lt;&gt;")</f>
        <v>71941.662785630979</v>
      </c>
      <c r="BM1860" s="9">
        <f t="shared" ref="BM1860:BM1923" si="67">ROUND(BL1860/100,0)*100</f>
        <v>71900</v>
      </c>
    </row>
    <row r="1861" spans="1:65" x14ac:dyDescent="0.3">
      <c r="A1861" t="s">
        <v>2185</v>
      </c>
      <c r="B1861" s="9">
        <v>661</v>
      </c>
      <c r="C1861">
        <v>556998</v>
      </c>
      <c r="D1861">
        <v>1</v>
      </c>
      <c r="E1861">
        <v>0</v>
      </c>
      <c r="F1861">
        <v>0</v>
      </c>
      <c r="G1861">
        <v>0</v>
      </c>
      <c r="H1861">
        <v>0</v>
      </c>
      <c r="I1861" t="s">
        <v>111</v>
      </c>
      <c r="J1861">
        <v>514705</v>
      </c>
      <c r="K1861" t="s">
        <v>517</v>
      </c>
      <c r="L1861">
        <v>514705</v>
      </c>
      <c r="M1861" t="s">
        <v>517</v>
      </c>
      <c r="N1861">
        <v>514705</v>
      </c>
      <c r="O1861" t="s">
        <v>517</v>
      </c>
      <c r="P1861">
        <v>514705</v>
      </c>
      <c r="Q1861" t="s">
        <v>517</v>
      </c>
      <c r="R1861" s="9">
        <v>157023.84099877579</v>
      </c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15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>
        <f t="shared" si="66"/>
        <v>157023.84099877579</v>
      </c>
      <c r="BM1861" s="9">
        <f t="shared" si="67"/>
        <v>157000</v>
      </c>
    </row>
    <row r="1862" spans="1:65" x14ac:dyDescent="0.3">
      <c r="A1862" t="s">
        <v>2186</v>
      </c>
      <c r="B1862" s="9">
        <v>795</v>
      </c>
      <c r="C1862">
        <v>594211</v>
      </c>
      <c r="D1862">
        <v>1</v>
      </c>
      <c r="E1862">
        <v>0</v>
      </c>
      <c r="F1862">
        <v>0</v>
      </c>
      <c r="G1862">
        <v>0</v>
      </c>
      <c r="H1862">
        <v>0</v>
      </c>
      <c r="I1862" t="s">
        <v>81</v>
      </c>
      <c r="J1862">
        <v>594563</v>
      </c>
      <c r="K1862" t="s">
        <v>525</v>
      </c>
      <c r="L1862">
        <v>594482</v>
      </c>
      <c r="M1862" t="s">
        <v>526</v>
      </c>
      <c r="N1862">
        <v>594482</v>
      </c>
      <c r="O1862" t="s">
        <v>526</v>
      </c>
      <c r="P1862">
        <v>594482</v>
      </c>
      <c r="Q1862" t="s">
        <v>526</v>
      </c>
      <c r="R1862" s="9">
        <v>188332.49169827471</v>
      </c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15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>
        <f t="shared" si="66"/>
        <v>188332.49169827471</v>
      </c>
      <c r="BM1862" s="9">
        <f t="shared" si="67"/>
        <v>188300</v>
      </c>
    </row>
    <row r="1863" spans="1:65" x14ac:dyDescent="0.3">
      <c r="A1863" t="s">
        <v>2187</v>
      </c>
      <c r="B1863" s="9">
        <v>123</v>
      </c>
      <c r="C1863">
        <v>587281</v>
      </c>
      <c r="D1863">
        <v>1</v>
      </c>
      <c r="E1863">
        <v>0</v>
      </c>
      <c r="F1863">
        <v>0</v>
      </c>
      <c r="G1863">
        <v>0</v>
      </c>
      <c r="H1863">
        <v>0</v>
      </c>
      <c r="I1863" t="s">
        <v>123</v>
      </c>
      <c r="J1863">
        <v>587095</v>
      </c>
      <c r="K1863" t="s">
        <v>600</v>
      </c>
      <c r="L1863">
        <v>586846</v>
      </c>
      <c r="M1863" t="s">
        <v>129</v>
      </c>
      <c r="N1863">
        <v>586846</v>
      </c>
      <c r="O1863" t="s">
        <v>129</v>
      </c>
      <c r="P1863">
        <v>586846</v>
      </c>
      <c r="Q1863" t="s">
        <v>129</v>
      </c>
      <c r="R1863" s="9">
        <v>71941.662785630979</v>
      </c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15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>
        <f t="shared" si="66"/>
        <v>71941.662785630979</v>
      </c>
      <c r="BM1863" s="9">
        <f t="shared" si="67"/>
        <v>71900</v>
      </c>
    </row>
    <row r="1864" spans="1:65" x14ac:dyDescent="0.3">
      <c r="A1864" t="s">
        <v>2188</v>
      </c>
      <c r="B1864" s="9">
        <v>390</v>
      </c>
      <c r="C1864">
        <v>593125</v>
      </c>
      <c r="D1864">
        <v>1</v>
      </c>
      <c r="E1864">
        <v>0</v>
      </c>
      <c r="F1864">
        <v>0</v>
      </c>
      <c r="G1864">
        <v>0</v>
      </c>
      <c r="H1864">
        <v>0</v>
      </c>
      <c r="I1864" t="s">
        <v>81</v>
      </c>
      <c r="J1864">
        <v>593001</v>
      </c>
      <c r="K1864" t="s">
        <v>1436</v>
      </c>
      <c r="L1864">
        <v>592889</v>
      </c>
      <c r="M1864" t="s">
        <v>482</v>
      </c>
      <c r="N1864">
        <v>592889</v>
      </c>
      <c r="O1864" t="s">
        <v>482</v>
      </c>
      <c r="P1864">
        <v>592889</v>
      </c>
      <c r="Q1864" t="s">
        <v>482</v>
      </c>
      <c r="R1864" s="9">
        <v>93268.442682260167</v>
      </c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15"/>
      <c r="AR1864" s="9">
        <v>1</v>
      </c>
      <c r="AS1864" s="9">
        <f>AR1864*30500</f>
        <v>30500</v>
      </c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>
        <f t="shared" si="66"/>
        <v>123768.44268226017</v>
      </c>
      <c r="BM1864" s="9">
        <f t="shared" si="67"/>
        <v>123800</v>
      </c>
    </row>
    <row r="1865" spans="1:65" x14ac:dyDescent="0.3">
      <c r="A1865" s="2" t="s">
        <v>2189</v>
      </c>
      <c r="B1865" s="9">
        <v>707</v>
      </c>
      <c r="C1865">
        <v>586226</v>
      </c>
      <c r="D1865">
        <v>1</v>
      </c>
      <c r="E1865">
        <v>1</v>
      </c>
      <c r="F1865">
        <v>0</v>
      </c>
      <c r="G1865">
        <v>0</v>
      </c>
      <c r="H1865">
        <v>0</v>
      </c>
      <c r="I1865" t="s">
        <v>81</v>
      </c>
      <c r="J1865">
        <v>586226</v>
      </c>
      <c r="K1865" t="s">
        <v>2189</v>
      </c>
      <c r="L1865">
        <v>586307</v>
      </c>
      <c r="M1865" t="s">
        <v>121</v>
      </c>
      <c r="N1865">
        <v>586307</v>
      </c>
      <c r="O1865" t="s">
        <v>121</v>
      </c>
      <c r="P1865">
        <v>586307</v>
      </c>
      <c r="Q1865" t="s">
        <v>121</v>
      </c>
      <c r="R1865" s="9">
        <v>167786.28099263739</v>
      </c>
      <c r="S1865" s="9">
        <f>SUMIFS($B:$B,$J:$J,$C1865)</f>
        <v>2325</v>
      </c>
      <c r="T1865" s="9">
        <v>126491.8807725204</v>
      </c>
      <c r="U1865" s="9">
        <v>0</v>
      </c>
      <c r="V1865" s="9">
        <f>U1865*768</f>
        <v>0</v>
      </c>
      <c r="W1865" s="9">
        <v>30</v>
      </c>
      <c r="X1865" s="9">
        <f>W1865*3072</f>
        <v>92160</v>
      </c>
      <c r="Y1865" s="9">
        <v>14</v>
      </c>
      <c r="Z1865" s="9">
        <f>Y1865*1024</f>
        <v>14336</v>
      </c>
      <c r="AA1865" s="9">
        <v>2</v>
      </c>
      <c r="AB1865" s="9">
        <f>AA1865*256</f>
        <v>512</v>
      </c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15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>
        <f t="shared" si="66"/>
        <v>401286.16176515777</v>
      </c>
      <c r="BM1865" s="9">
        <f t="shared" si="67"/>
        <v>401300</v>
      </c>
    </row>
    <row r="1866" spans="1:65" x14ac:dyDescent="0.3">
      <c r="A1866" t="s">
        <v>2189</v>
      </c>
      <c r="B1866" s="9">
        <v>69</v>
      </c>
      <c r="C1866">
        <v>548073</v>
      </c>
      <c r="D1866">
        <v>1</v>
      </c>
      <c r="E1866">
        <v>0</v>
      </c>
      <c r="F1866">
        <v>0</v>
      </c>
      <c r="G1866">
        <v>0</v>
      </c>
      <c r="H1866">
        <v>0</v>
      </c>
      <c r="I1866" t="s">
        <v>123</v>
      </c>
      <c r="J1866">
        <v>547999</v>
      </c>
      <c r="K1866" t="s">
        <v>811</v>
      </c>
      <c r="L1866">
        <v>547999</v>
      </c>
      <c r="M1866" t="s">
        <v>811</v>
      </c>
      <c r="N1866">
        <v>547999</v>
      </c>
      <c r="O1866" t="s">
        <v>811</v>
      </c>
      <c r="P1866">
        <v>547999</v>
      </c>
      <c r="Q1866" t="s">
        <v>811</v>
      </c>
      <c r="R1866" s="9">
        <v>71941.662785630979</v>
      </c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15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>
        <f t="shared" si="66"/>
        <v>71941.662785630979</v>
      </c>
      <c r="BM1866" s="9">
        <f t="shared" si="67"/>
        <v>71900</v>
      </c>
    </row>
    <row r="1867" spans="1:65" x14ac:dyDescent="0.3">
      <c r="A1867" t="s">
        <v>2190</v>
      </c>
      <c r="B1867" s="9">
        <v>215</v>
      </c>
      <c r="C1867">
        <v>541753</v>
      </c>
      <c r="D1867">
        <v>1</v>
      </c>
      <c r="E1867">
        <v>0</v>
      </c>
      <c r="F1867">
        <v>0</v>
      </c>
      <c r="G1867">
        <v>0</v>
      </c>
      <c r="H1867">
        <v>0</v>
      </c>
      <c r="I1867" t="s">
        <v>151</v>
      </c>
      <c r="J1867">
        <v>556378</v>
      </c>
      <c r="K1867" t="s">
        <v>405</v>
      </c>
      <c r="L1867">
        <v>555771</v>
      </c>
      <c r="M1867" t="s">
        <v>247</v>
      </c>
      <c r="N1867">
        <v>555771</v>
      </c>
      <c r="O1867" t="s">
        <v>247</v>
      </c>
      <c r="P1867">
        <v>555771</v>
      </c>
      <c r="Q1867" t="s">
        <v>247</v>
      </c>
      <c r="R1867" s="9">
        <v>71941.662785630979</v>
      </c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15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>
        <f t="shared" si="66"/>
        <v>71941.662785630979</v>
      </c>
      <c r="BM1867" s="9">
        <f t="shared" si="67"/>
        <v>71900</v>
      </c>
    </row>
    <row r="1868" spans="1:65" x14ac:dyDescent="0.3">
      <c r="A1868" t="s">
        <v>2191</v>
      </c>
      <c r="B1868" s="9">
        <v>135</v>
      </c>
      <c r="C1868">
        <v>562084</v>
      </c>
      <c r="D1868">
        <v>1</v>
      </c>
      <c r="E1868">
        <v>0</v>
      </c>
      <c r="F1868">
        <v>0</v>
      </c>
      <c r="G1868">
        <v>0</v>
      </c>
      <c r="H1868">
        <v>0</v>
      </c>
      <c r="I1868" t="s">
        <v>83</v>
      </c>
      <c r="J1868">
        <v>549576</v>
      </c>
      <c r="K1868" t="s">
        <v>317</v>
      </c>
      <c r="L1868">
        <v>549576</v>
      </c>
      <c r="M1868" t="s">
        <v>317</v>
      </c>
      <c r="N1868">
        <v>549576</v>
      </c>
      <c r="O1868" t="s">
        <v>317</v>
      </c>
      <c r="P1868">
        <v>549576</v>
      </c>
      <c r="Q1868" t="s">
        <v>317</v>
      </c>
      <c r="R1868" s="9">
        <v>71941.662785630979</v>
      </c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15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>
        <f t="shared" si="66"/>
        <v>71941.662785630979</v>
      </c>
      <c r="BM1868" s="9">
        <f t="shared" si="67"/>
        <v>71900</v>
      </c>
    </row>
    <row r="1869" spans="1:65" x14ac:dyDescent="0.3">
      <c r="A1869" s="5" t="s">
        <v>158</v>
      </c>
      <c r="B1869" s="9">
        <v>16101</v>
      </c>
      <c r="C1869">
        <v>572659</v>
      </c>
      <c r="D1869">
        <v>1</v>
      </c>
      <c r="E1869">
        <v>1</v>
      </c>
      <c r="F1869">
        <v>1</v>
      </c>
      <c r="G1869">
        <v>1</v>
      </c>
      <c r="H1869">
        <v>1</v>
      </c>
      <c r="I1869" t="s">
        <v>90</v>
      </c>
      <c r="J1869">
        <v>572659</v>
      </c>
      <c r="K1869" t="s">
        <v>158</v>
      </c>
      <c r="L1869">
        <v>572659</v>
      </c>
      <c r="M1869" t="s">
        <v>158</v>
      </c>
      <c r="N1869">
        <v>572659</v>
      </c>
      <c r="O1869" t="s">
        <v>158</v>
      </c>
      <c r="P1869">
        <v>572659</v>
      </c>
      <c r="Q1869" t="s">
        <v>158</v>
      </c>
      <c r="R1869" s="9">
        <v>730032.09141069441</v>
      </c>
      <c r="S1869" s="9">
        <f>SUMIFS($B:$B,$J:$J,$C1869)</f>
        <v>29099</v>
      </c>
      <c r="T1869" s="9">
        <v>663467.99917844369</v>
      </c>
      <c r="U1869" s="9">
        <v>565</v>
      </c>
      <c r="V1869" s="9">
        <f>U1869*768</f>
        <v>433920</v>
      </c>
      <c r="W1869" s="9">
        <v>136</v>
      </c>
      <c r="X1869" s="9">
        <f>W1869*3072</f>
        <v>417792</v>
      </c>
      <c r="Y1869" s="9">
        <v>451</v>
      </c>
      <c r="Z1869" s="9">
        <f>Y1869*1024</f>
        <v>461824</v>
      </c>
      <c r="AA1869" s="9">
        <v>145</v>
      </c>
      <c r="AB1869" s="9">
        <f>AA1869*256</f>
        <v>37120</v>
      </c>
      <c r="AC1869" s="9">
        <f>SUMIFS($B:$B,$L:$L,$C1869)</f>
        <v>29099</v>
      </c>
      <c r="AD1869" s="9">
        <v>1861096.012932284</v>
      </c>
      <c r="AE1869" s="9">
        <f>SUMIFS($B:$B,$P:$P,$C1869)</f>
        <v>48613</v>
      </c>
      <c r="AF1869" s="9">
        <v>2959783.6506391261</v>
      </c>
      <c r="AG1869" s="9">
        <f>SUMIFS($B:$B,$N:$N,$C1869)</f>
        <v>31790</v>
      </c>
      <c r="AH1869" s="9">
        <v>5449669.3530457681</v>
      </c>
      <c r="AI1869" s="9">
        <f>SUMIFS($B:$B,$P:$P,$C1869)</f>
        <v>48613</v>
      </c>
      <c r="AJ1869" s="9">
        <v>22113387.065360151</v>
      </c>
      <c r="AK1869" s="9"/>
      <c r="AL1869" s="9">
        <v>5582</v>
      </c>
      <c r="AM1869" s="9">
        <f>AL1869*141</f>
        <v>787062</v>
      </c>
      <c r="AN1869" s="9"/>
      <c r="AO1869" s="9"/>
      <c r="AP1869" s="9"/>
      <c r="AQ1869" s="15"/>
      <c r="AR1869" s="9">
        <v>29</v>
      </c>
      <c r="AS1869" s="9">
        <f>AR1869*30500</f>
        <v>884500</v>
      </c>
      <c r="AT1869" s="9">
        <v>464</v>
      </c>
      <c r="AU1869" s="9">
        <f>AT1869*2742</f>
        <v>1272288</v>
      </c>
      <c r="AV1869" s="9">
        <v>0</v>
      </c>
      <c r="AW1869" s="9">
        <f>AV1869*914</f>
        <v>0</v>
      </c>
      <c r="AX1869" s="9">
        <v>1943</v>
      </c>
      <c r="AY1869" s="9">
        <f>AX1869*141</f>
        <v>273963</v>
      </c>
      <c r="AZ1869" s="9">
        <v>2295</v>
      </c>
      <c r="BA1869" s="9">
        <f>AZ1869*343</f>
        <v>787185</v>
      </c>
      <c r="BB1869" s="9">
        <v>1508</v>
      </c>
      <c r="BC1869" s="9">
        <f>BB1869*109</f>
        <v>164372</v>
      </c>
      <c r="BD1869" s="9">
        <v>132</v>
      </c>
      <c r="BE1869" s="9">
        <f>BD1869*82</f>
        <v>10824</v>
      </c>
      <c r="BF1869" s="9">
        <v>1378</v>
      </c>
      <c r="BG1869" s="9">
        <f>BF1869*328</f>
        <v>451984</v>
      </c>
      <c r="BH1869" s="9">
        <v>133</v>
      </c>
      <c r="BI1869" s="9">
        <f>BH1869*410</f>
        <v>54530</v>
      </c>
      <c r="BJ1869" s="9">
        <v>40</v>
      </c>
      <c r="BK1869" s="9">
        <f>BJ1869*219</f>
        <v>8760</v>
      </c>
      <c r="BL1869" s="9">
        <f t="shared" si="66"/>
        <v>39823560.172566466</v>
      </c>
      <c r="BM1869" s="9">
        <f t="shared" si="67"/>
        <v>39823600</v>
      </c>
    </row>
    <row r="1870" spans="1:65" x14ac:dyDescent="0.3">
      <c r="A1870" t="s">
        <v>2192</v>
      </c>
      <c r="B1870" s="9">
        <v>661</v>
      </c>
      <c r="C1870">
        <v>573001</v>
      </c>
      <c r="D1870">
        <v>1</v>
      </c>
      <c r="E1870">
        <v>0</v>
      </c>
      <c r="F1870">
        <v>0</v>
      </c>
      <c r="G1870">
        <v>0</v>
      </c>
      <c r="H1870">
        <v>0</v>
      </c>
      <c r="I1870" t="s">
        <v>90</v>
      </c>
      <c r="J1870">
        <v>572659</v>
      </c>
      <c r="K1870" t="s">
        <v>158</v>
      </c>
      <c r="L1870">
        <v>572659</v>
      </c>
      <c r="M1870" t="s">
        <v>158</v>
      </c>
      <c r="N1870">
        <v>572659</v>
      </c>
      <c r="O1870" t="s">
        <v>158</v>
      </c>
      <c r="P1870">
        <v>572659</v>
      </c>
      <c r="Q1870" t="s">
        <v>158</v>
      </c>
      <c r="R1870" s="9">
        <v>157023.84099877579</v>
      </c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15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>
        <f t="shared" si="66"/>
        <v>157023.84099877579</v>
      </c>
      <c r="BM1870" s="9">
        <f t="shared" si="67"/>
        <v>157000</v>
      </c>
    </row>
    <row r="1871" spans="1:65" x14ac:dyDescent="0.3">
      <c r="A1871" s="5" t="s">
        <v>129</v>
      </c>
      <c r="B1871" s="9">
        <v>54624</v>
      </c>
      <c r="C1871">
        <v>586846</v>
      </c>
      <c r="D1871">
        <v>1</v>
      </c>
      <c r="E1871">
        <v>1</v>
      </c>
      <c r="F1871">
        <v>1</v>
      </c>
      <c r="G1871">
        <v>1</v>
      </c>
      <c r="H1871">
        <v>1</v>
      </c>
      <c r="I1871" t="s">
        <v>123</v>
      </c>
      <c r="J1871">
        <v>586846</v>
      </c>
      <c r="K1871" t="s">
        <v>129</v>
      </c>
      <c r="L1871">
        <v>586846</v>
      </c>
      <c r="M1871" t="s">
        <v>129</v>
      </c>
      <c r="N1871">
        <v>586846</v>
      </c>
      <c r="O1871" t="s">
        <v>129</v>
      </c>
      <c r="P1871">
        <v>586846</v>
      </c>
      <c r="Q1871" t="s">
        <v>129</v>
      </c>
      <c r="R1871" s="9">
        <v>2249553.027965128</v>
      </c>
      <c r="S1871" s="9">
        <f>SUMIFS($B:$B,$J:$J,$C1871)</f>
        <v>61976</v>
      </c>
      <c r="T1871" s="9">
        <v>1298836.446675133</v>
      </c>
      <c r="U1871" s="9">
        <v>1149</v>
      </c>
      <c r="V1871" s="9">
        <f>U1871*768</f>
        <v>882432</v>
      </c>
      <c r="W1871" s="9">
        <v>148</v>
      </c>
      <c r="X1871" s="9">
        <f>W1871*3072</f>
        <v>454656</v>
      </c>
      <c r="Y1871" s="9">
        <v>908</v>
      </c>
      <c r="Z1871" s="9">
        <f>Y1871*1024</f>
        <v>929792</v>
      </c>
      <c r="AA1871" s="9">
        <v>306</v>
      </c>
      <c r="AB1871" s="9">
        <f>AA1871*256</f>
        <v>78336</v>
      </c>
      <c r="AC1871" s="9">
        <f>SUMIFS($B:$B,$L:$L,$C1871)</f>
        <v>67562</v>
      </c>
      <c r="AD1871" s="9">
        <v>4016095.5102928872</v>
      </c>
      <c r="AE1871" s="9">
        <f>SUMIFS($B:$B,$P:$P,$C1871)</f>
        <v>105415</v>
      </c>
      <c r="AF1871" s="9">
        <v>6040222.4140598727</v>
      </c>
      <c r="AG1871" s="9">
        <f>SUMIFS($B:$B,$N:$N,$C1871)</f>
        <v>83055</v>
      </c>
      <c r="AH1871" s="9">
        <v>13251237.56886249</v>
      </c>
      <c r="AI1871" s="9">
        <f>SUMIFS($B:$B,$P:$P,$C1871)</f>
        <v>105415</v>
      </c>
      <c r="AJ1871" s="9">
        <v>34276146.76134114</v>
      </c>
      <c r="AK1871" s="9"/>
      <c r="AL1871" s="9">
        <v>11043</v>
      </c>
      <c r="AM1871" s="9">
        <f>AL1871*141</f>
        <v>1557063</v>
      </c>
      <c r="AN1871" s="9"/>
      <c r="AO1871" s="9"/>
      <c r="AP1871" s="9">
        <v>62</v>
      </c>
      <c r="AQ1871" s="15">
        <v>216000</v>
      </c>
      <c r="AR1871" s="9">
        <v>76</v>
      </c>
      <c r="AS1871" s="9">
        <f>AR1871*30500</f>
        <v>2318000</v>
      </c>
      <c r="AT1871" s="9">
        <v>549</v>
      </c>
      <c r="AU1871" s="9">
        <f>AT1871*2742</f>
        <v>1505358</v>
      </c>
      <c r="AV1871" s="9">
        <v>27</v>
      </c>
      <c r="AW1871" s="9">
        <f>AV1871*914</f>
        <v>24678</v>
      </c>
      <c r="AX1871" s="9">
        <v>3592</v>
      </c>
      <c r="AY1871" s="9">
        <f>AX1871*141</f>
        <v>506472</v>
      </c>
      <c r="AZ1871" s="9">
        <v>4509</v>
      </c>
      <c r="BA1871" s="9">
        <f>AZ1871*343</f>
        <v>1546587</v>
      </c>
      <c r="BB1871" s="9">
        <v>1333</v>
      </c>
      <c r="BC1871" s="9">
        <f>BB1871*109</f>
        <v>145297</v>
      </c>
      <c r="BD1871" s="9">
        <v>266</v>
      </c>
      <c r="BE1871" s="9">
        <f>BD1871*82</f>
        <v>21812</v>
      </c>
      <c r="BF1871" s="9">
        <v>1410</v>
      </c>
      <c r="BG1871" s="9">
        <f>BF1871*328</f>
        <v>462480</v>
      </c>
      <c r="BH1871" s="9">
        <v>297</v>
      </c>
      <c r="BI1871" s="9">
        <f>BH1871*410</f>
        <v>121770</v>
      </c>
      <c r="BJ1871" s="9">
        <v>78</v>
      </c>
      <c r="BK1871" s="9">
        <f>BJ1871*219</f>
        <v>17082</v>
      </c>
      <c r="BL1871" s="9">
        <f t="shared" si="66"/>
        <v>71919906.729196653</v>
      </c>
      <c r="BM1871" s="9">
        <f t="shared" si="67"/>
        <v>71919900</v>
      </c>
    </row>
    <row r="1872" spans="1:65" x14ac:dyDescent="0.3">
      <c r="A1872" t="s">
        <v>2193</v>
      </c>
      <c r="B1872" s="9">
        <v>232</v>
      </c>
      <c r="C1872">
        <v>587290</v>
      </c>
      <c r="D1872">
        <v>1</v>
      </c>
      <c r="E1872">
        <v>0</v>
      </c>
      <c r="F1872">
        <v>0</v>
      </c>
      <c r="G1872">
        <v>0</v>
      </c>
      <c r="H1872">
        <v>0</v>
      </c>
      <c r="I1872" t="s">
        <v>123</v>
      </c>
      <c r="J1872">
        <v>587168</v>
      </c>
      <c r="K1872" t="s">
        <v>1712</v>
      </c>
      <c r="L1872">
        <v>586862</v>
      </c>
      <c r="M1872" t="s">
        <v>208</v>
      </c>
      <c r="N1872">
        <v>588032</v>
      </c>
      <c r="O1872" t="s">
        <v>209</v>
      </c>
      <c r="P1872">
        <v>586846</v>
      </c>
      <c r="Q1872" t="s">
        <v>129</v>
      </c>
      <c r="R1872" s="9">
        <v>71941.662785630979</v>
      </c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15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>
        <f t="shared" si="66"/>
        <v>71941.662785630979</v>
      </c>
      <c r="BM1872" s="9">
        <f t="shared" si="67"/>
        <v>71900</v>
      </c>
    </row>
    <row r="1873" spans="1:65" x14ac:dyDescent="0.3">
      <c r="A1873" t="s">
        <v>2194</v>
      </c>
      <c r="B1873" s="9">
        <v>355</v>
      </c>
      <c r="C1873">
        <v>537250</v>
      </c>
      <c r="D1873">
        <v>1</v>
      </c>
      <c r="E1873">
        <v>0</v>
      </c>
      <c r="F1873">
        <v>0</v>
      </c>
      <c r="G1873">
        <v>0</v>
      </c>
      <c r="H1873">
        <v>0</v>
      </c>
      <c r="I1873" t="s">
        <v>86</v>
      </c>
      <c r="J1873">
        <v>537616</v>
      </c>
      <c r="K1873" t="s">
        <v>1898</v>
      </c>
      <c r="L1873">
        <v>537004</v>
      </c>
      <c r="M1873" t="s">
        <v>466</v>
      </c>
      <c r="N1873">
        <v>537004</v>
      </c>
      <c r="O1873" t="s">
        <v>466</v>
      </c>
      <c r="P1873">
        <v>537004</v>
      </c>
      <c r="Q1873" t="s">
        <v>466</v>
      </c>
      <c r="R1873" s="9">
        <v>84985.002613887918</v>
      </c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15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>
        <f t="shared" si="66"/>
        <v>84985.002613887918</v>
      </c>
      <c r="BM1873" s="9">
        <f t="shared" si="67"/>
        <v>85000</v>
      </c>
    </row>
    <row r="1874" spans="1:65" x14ac:dyDescent="0.3">
      <c r="A1874" t="s">
        <v>2195</v>
      </c>
      <c r="B1874" s="9">
        <v>133</v>
      </c>
      <c r="C1874">
        <v>562769</v>
      </c>
      <c r="D1874">
        <v>1</v>
      </c>
      <c r="E1874">
        <v>0</v>
      </c>
      <c r="F1874">
        <v>0</v>
      </c>
      <c r="G1874">
        <v>0</v>
      </c>
      <c r="H1874">
        <v>0</v>
      </c>
      <c r="I1874" t="s">
        <v>83</v>
      </c>
      <c r="J1874">
        <v>547239</v>
      </c>
      <c r="K1874" t="s">
        <v>611</v>
      </c>
      <c r="L1874">
        <v>547263</v>
      </c>
      <c r="M1874" t="s">
        <v>1590</v>
      </c>
      <c r="N1874">
        <v>545881</v>
      </c>
      <c r="O1874" t="s">
        <v>238</v>
      </c>
      <c r="P1874">
        <v>545881</v>
      </c>
      <c r="Q1874" t="s">
        <v>238</v>
      </c>
      <c r="R1874" s="9">
        <v>71941.662785630979</v>
      </c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15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>
        <f t="shared" si="66"/>
        <v>71941.662785630979</v>
      </c>
      <c r="BM1874" s="9">
        <f t="shared" si="67"/>
        <v>71900</v>
      </c>
    </row>
    <row r="1875" spans="1:65" x14ac:dyDescent="0.3">
      <c r="A1875" t="s">
        <v>2195</v>
      </c>
      <c r="B1875" s="9">
        <v>161</v>
      </c>
      <c r="C1875">
        <v>548413</v>
      </c>
      <c r="D1875">
        <v>1</v>
      </c>
      <c r="E1875">
        <v>0</v>
      </c>
      <c r="F1875">
        <v>0</v>
      </c>
      <c r="G1875">
        <v>0</v>
      </c>
      <c r="H1875">
        <v>0</v>
      </c>
      <c r="I1875" t="s">
        <v>123</v>
      </c>
      <c r="J1875">
        <v>568759</v>
      </c>
      <c r="K1875" t="s">
        <v>343</v>
      </c>
      <c r="L1875">
        <v>568759</v>
      </c>
      <c r="M1875" t="s">
        <v>343</v>
      </c>
      <c r="N1875">
        <v>568759</v>
      </c>
      <c r="O1875" t="s">
        <v>343</v>
      </c>
      <c r="P1875">
        <v>568759</v>
      </c>
      <c r="Q1875" t="s">
        <v>343</v>
      </c>
      <c r="R1875" s="9">
        <v>71941.662785630979</v>
      </c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15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>
        <f t="shared" si="66"/>
        <v>71941.662785630979</v>
      </c>
      <c r="BM1875" s="9">
        <f t="shared" si="67"/>
        <v>71900</v>
      </c>
    </row>
    <row r="1876" spans="1:65" x14ac:dyDescent="0.3">
      <c r="A1876" s="5" t="s">
        <v>300</v>
      </c>
      <c r="B1876" s="9">
        <v>5377</v>
      </c>
      <c r="C1876">
        <v>577197</v>
      </c>
      <c r="D1876">
        <v>1</v>
      </c>
      <c r="E1876">
        <v>1</v>
      </c>
      <c r="F1876">
        <v>1</v>
      </c>
      <c r="G1876">
        <v>1</v>
      </c>
      <c r="H1876">
        <v>1</v>
      </c>
      <c r="I1876" t="s">
        <v>104</v>
      </c>
      <c r="J1876">
        <v>577197</v>
      </c>
      <c r="K1876" t="s">
        <v>300</v>
      </c>
      <c r="L1876">
        <v>577197</v>
      </c>
      <c r="M1876" t="s">
        <v>300</v>
      </c>
      <c r="N1876">
        <v>577197</v>
      </c>
      <c r="O1876" t="s">
        <v>300</v>
      </c>
      <c r="P1876">
        <v>577197</v>
      </c>
      <c r="Q1876" t="s">
        <v>300</v>
      </c>
      <c r="R1876" s="9">
        <v>256798.01162480519</v>
      </c>
      <c r="S1876" s="9">
        <f>SUMIFS($B:$B,$J:$J,$C1876)</f>
        <v>16030</v>
      </c>
      <c r="T1876" s="9">
        <v>384905.29444782733</v>
      </c>
      <c r="U1876" s="9">
        <v>559</v>
      </c>
      <c r="V1876" s="9">
        <f>U1876*768</f>
        <v>429312</v>
      </c>
      <c r="W1876" s="9">
        <v>83</v>
      </c>
      <c r="X1876" s="9">
        <f>W1876*3072</f>
        <v>254976</v>
      </c>
      <c r="Y1876" s="9">
        <v>214</v>
      </c>
      <c r="Z1876" s="9">
        <f>Y1876*1024</f>
        <v>219136</v>
      </c>
      <c r="AA1876" s="9">
        <v>98</v>
      </c>
      <c r="AB1876" s="9">
        <f>AA1876*256</f>
        <v>25088</v>
      </c>
      <c r="AC1876" s="9">
        <f>SUMIFS($B:$B,$L:$L,$C1876)</f>
        <v>17387</v>
      </c>
      <c r="AD1876" s="9">
        <v>1169559.987364989</v>
      </c>
      <c r="AE1876" s="9">
        <f>SUMIFS($B:$B,$P:$P,$C1876)</f>
        <v>21726</v>
      </c>
      <c r="AF1876" s="9">
        <v>1370201.759345382</v>
      </c>
      <c r="AG1876" s="9">
        <f>SUMIFS($B:$B,$N:$N,$C1876)</f>
        <v>17387</v>
      </c>
      <c r="AH1876" s="9">
        <v>3102024.8111656951</v>
      </c>
      <c r="AI1876" s="9">
        <f>SUMIFS($B:$B,$P:$P,$C1876)</f>
        <v>21726</v>
      </c>
      <c r="AJ1876" s="9">
        <v>13577178.62838777</v>
      </c>
      <c r="AK1876" s="9"/>
      <c r="AL1876" s="9">
        <v>2540</v>
      </c>
      <c r="AM1876" s="9">
        <f>AL1876*141</f>
        <v>358140</v>
      </c>
      <c r="AN1876" s="9"/>
      <c r="AO1876" s="9"/>
      <c r="AP1876" s="9"/>
      <c r="AQ1876" s="15"/>
      <c r="AR1876" s="9">
        <v>2</v>
      </c>
      <c r="AS1876" s="9">
        <f>AR1876*30500</f>
        <v>61000</v>
      </c>
      <c r="AT1876" s="9">
        <v>160</v>
      </c>
      <c r="AU1876" s="9">
        <f>AT1876*2742</f>
        <v>438720</v>
      </c>
      <c r="AV1876" s="9">
        <v>1</v>
      </c>
      <c r="AW1876" s="9">
        <f>AV1876*914</f>
        <v>914</v>
      </c>
      <c r="AX1876" s="9">
        <v>727</v>
      </c>
      <c r="AY1876" s="9">
        <f>AX1876*141</f>
        <v>102507</v>
      </c>
      <c r="AZ1876" s="9">
        <v>910</v>
      </c>
      <c r="BA1876" s="9">
        <f>AZ1876*343</f>
        <v>312130</v>
      </c>
      <c r="BB1876" s="9">
        <v>201</v>
      </c>
      <c r="BC1876" s="9">
        <f>BB1876*109</f>
        <v>21909</v>
      </c>
      <c r="BD1876" s="9">
        <v>0</v>
      </c>
      <c r="BE1876" s="9">
        <f>BD1876*82</f>
        <v>0</v>
      </c>
      <c r="BF1876" s="9">
        <v>281</v>
      </c>
      <c r="BG1876" s="9">
        <f>BF1876*328</f>
        <v>92168</v>
      </c>
      <c r="BH1876" s="9">
        <v>0</v>
      </c>
      <c r="BI1876" s="9">
        <f>BH1876*410</f>
        <v>0</v>
      </c>
      <c r="BJ1876" s="9">
        <v>0</v>
      </c>
      <c r="BK1876" s="9">
        <f>BJ1876*219</f>
        <v>0</v>
      </c>
      <c r="BL1876" s="9">
        <f t="shared" si="66"/>
        <v>22176668.492336467</v>
      </c>
      <c r="BM1876" s="9">
        <f t="shared" si="67"/>
        <v>22176700</v>
      </c>
    </row>
    <row r="1877" spans="1:65" x14ac:dyDescent="0.3">
      <c r="A1877" s="2" t="s">
        <v>2196</v>
      </c>
      <c r="B1877" s="9">
        <v>4932</v>
      </c>
      <c r="C1877">
        <v>562564</v>
      </c>
      <c r="D1877">
        <v>1</v>
      </c>
      <c r="E1877">
        <v>1</v>
      </c>
      <c r="F1877">
        <v>0</v>
      </c>
      <c r="G1877">
        <v>0</v>
      </c>
      <c r="H1877">
        <v>0</v>
      </c>
      <c r="I1877" t="s">
        <v>131</v>
      </c>
      <c r="J1877">
        <v>562564</v>
      </c>
      <c r="K1877" t="s">
        <v>2196</v>
      </c>
      <c r="L1877">
        <v>562335</v>
      </c>
      <c r="M1877" t="s">
        <v>132</v>
      </c>
      <c r="N1877">
        <v>562335</v>
      </c>
      <c r="O1877" t="s">
        <v>132</v>
      </c>
      <c r="P1877">
        <v>562335</v>
      </c>
      <c r="Q1877" t="s">
        <v>132</v>
      </c>
      <c r="R1877" s="9">
        <v>1116041.080403595</v>
      </c>
      <c r="S1877" s="9">
        <f>SUMIFS($B:$B,$J:$J,$C1877)</f>
        <v>4932</v>
      </c>
      <c r="T1877" s="9">
        <v>267753.59142037708</v>
      </c>
      <c r="U1877" s="9">
        <v>0</v>
      </c>
      <c r="V1877" s="9">
        <f>U1877*768</f>
        <v>0</v>
      </c>
      <c r="W1877" s="9">
        <v>33</v>
      </c>
      <c r="X1877" s="9">
        <f>W1877*3072</f>
        <v>101376</v>
      </c>
      <c r="Y1877" s="9">
        <v>16</v>
      </c>
      <c r="Z1877" s="9">
        <f>Y1877*1024</f>
        <v>16384</v>
      </c>
      <c r="AA1877" s="9">
        <v>5</v>
      </c>
      <c r="AB1877" s="9">
        <f>AA1877*256</f>
        <v>1280</v>
      </c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15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>
        <f t="shared" si="66"/>
        <v>1502834.6718239721</v>
      </c>
      <c r="BM1877" s="9">
        <f t="shared" si="67"/>
        <v>1502800</v>
      </c>
    </row>
    <row r="1878" spans="1:65" x14ac:dyDescent="0.3">
      <c r="A1878" t="s">
        <v>2197</v>
      </c>
      <c r="B1878" s="9">
        <v>233</v>
      </c>
      <c r="C1878">
        <v>563617</v>
      </c>
      <c r="D1878">
        <v>1</v>
      </c>
      <c r="E1878">
        <v>0</v>
      </c>
      <c r="F1878">
        <v>0</v>
      </c>
      <c r="G1878">
        <v>0</v>
      </c>
      <c r="H1878">
        <v>0</v>
      </c>
      <c r="I1878" t="s">
        <v>104</v>
      </c>
      <c r="J1878">
        <v>563871</v>
      </c>
      <c r="K1878" t="s">
        <v>1452</v>
      </c>
      <c r="L1878">
        <v>563838</v>
      </c>
      <c r="M1878" t="s">
        <v>1453</v>
      </c>
      <c r="N1878">
        <v>563871</v>
      </c>
      <c r="O1878" t="s">
        <v>1452</v>
      </c>
      <c r="P1878">
        <v>563871</v>
      </c>
      <c r="Q1878" t="s">
        <v>1452</v>
      </c>
      <c r="R1878" s="9">
        <v>71941.662785630979</v>
      </c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15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>
        <f t="shared" si="66"/>
        <v>71941.662785630979</v>
      </c>
      <c r="BM1878" s="9">
        <f t="shared" si="67"/>
        <v>71900</v>
      </c>
    </row>
    <row r="1879" spans="1:65" x14ac:dyDescent="0.3">
      <c r="A1879" s="4" t="s">
        <v>864</v>
      </c>
      <c r="B1879" s="9">
        <v>5262</v>
      </c>
      <c r="C1879">
        <v>539333</v>
      </c>
      <c r="D1879">
        <v>1</v>
      </c>
      <c r="E1879">
        <v>1</v>
      </c>
      <c r="F1879">
        <v>1</v>
      </c>
      <c r="G1879">
        <v>1</v>
      </c>
      <c r="H1879">
        <v>0</v>
      </c>
      <c r="I1879" t="s">
        <v>86</v>
      </c>
      <c r="J1879">
        <v>539333</v>
      </c>
      <c r="K1879" t="s">
        <v>864</v>
      </c>
      <c r="L1879">
        <v>539333</v>
      </c>
      <c r="M1879" t="s">
        <v>864</v>
      </c>
      <c r="N1879">
        <v>539333</v>
      </c>
      <c r="O1879" t="s">
        <v>864</v>
      </c>
      <c r="P1879">
        <v>539139</v>
      </c>
      <c r="Q1879" t="s">
        <v>537</v>
      </c>
      <c r="R1879" s="9">
        <v>1187789.750345286</v>
      </c>
      <c r="S1879" s="9">
        <f>SUMIFS($B:$B,$J:$J,$C1879)</f>
        <v>12116</v>
      </c>
      <c r="T1879" s="9">
        <v>655235.70363885898</v>
      </c>
      <c r="U1879" s="9">
        <v>1</v>
      </c>
      <c r="V1879" s="9">
        <f>U1879*768</f>
        <v>768</v>
      </c>
      <c r="W1879" s="9">
        <v>31</v>
      </c>
      <c r="X1879" s="9">
        <f>W1879*3072</f>
        <v>95232</v>
      </c>
      <c r="Y1879" s="9">
        <v>41</v>
      </c>
      <c r="Z1879" s="9">
        <f>Y1879*1024</f>
        <v>41984</v>
      </c>
      <c r="AA1879" s="9">
        <v>18</v>
      </c>
      <c r="AB1879" s="9">
        <f>AA1879*256</f>
        <v>4608</v>
      </c>
      <c r="AC1879" s="9">
        <f>SUMIFS($B:$B,$L:$L,$C1879)</f>
        <v>11619</v>
      </c>
      <c r="AD1879" s="9">
        <v>1438340.3697777814</v>
      </c>
      <c r="AE1879" s="9"/>
      <c r="AF1879" s="9"/>
      <c r="AG1879" s="9">
        <f>SUMIFS($B:$B,$N:$N,$C1879)</f>
        <v>22029</v>
      </c>
      <c r="AH1879" s="9">
        <v>2456291.3910072809</v>
      </c>
      <c r="AI1879" s="9"/>
      <c r="AJ1879" s="9"/>
      <c r="AK1879" s="9"/>
      <c r="AL1879" s="9"/>
      <c r="AM1879" s="9"/>
      <c r="AN1879" s="9"/>
      <c r="AO1879" s="9"/>
      <c r="AP1879" s="9"/>
      <c r="AQ1879" s="15"/>
      <c r="AR1879" s="9">
        <v>3</v>
      </c>
      <c r="AS1879" s="9">
        <f>AR1879*30500</f>
        <v>91500</v>
      </c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>
        <f t="shared" si="66"/>
        <v>5971749.2147692069</v>
      </c>
      <c r="BM1879" s="9">
        <f t="shared" si="67"/>
        <v>5971700</v>
      </c>
    </row>
    <row r="1880" spans="1:65" x14ac:dyDescent="0.3">
      <c r="A1880" t="s">
        <v>2198</v>
      </c>
      <c r="B1880" s="9">
        <v>301</v>
      </c>
      <c r="C1880">
        <v>576352</v>
      </c>
      <c r="D1880">
        <v>1</v>
      </c>
      <c r="E1880">
        <v>0</v>
      </c>
      <c r="F1880">
        <v>0</v>
      </c>
      <c r="G1880">
        <v>0</v>
      </c>
      <c r="H1880">
        <v>0</v>
      </c>
      <c r="I1880" t="s">
        <v>90</v>
      </c>
      <c r="J1880">
        <v>571041</v>
      </c>
      <c r="K1880" t="s">
        <v>283</v>
      </c>
      <c r="L1880">
        <v>576590</v>
      </c>
      <c r="M1880" t="s">
        <v>1088</v>
      </c>
      <c r="N1880">
        <v>571041</v>
      </c>
      <c r="O1880" t="s">
        <v>283</v>
      </c>
      <c r="P1880">
        <v>569810</v>
      </c>
      <c r="Q1880" t="s">
        <v>284</v>
      </c>
      <c r="R1880" s="9">
        <v>72179.117314643285</v>
      </c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15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>
        <f t="shared" si="66"/>
        <v>72179.117314643285</v>
      </c>
      <c r="BM1880" s="9">
        <f t="shared" si="67"/>
        <v>72200</v>
      </c>
    </row>
    <row r="1881" spans="1:65" x14ac:dyDescent="0.3">
      <c r="A1881" t="s">
        <v>2198</v>
      </c>
      <c r="B1881" s="9">
        <v>1111</v>
      </c>
      <c r="C1881">
        <v>544639</v>
      </c>
      <c r="D1881">
        <v>1</v>
      </c>
      <c r="E1881">
        <v>0</v>
      </c>
      <c r="F1881">
        <v>0</v>
      </c>
      <c r="G1881">
        <v>0</v>
      </c>
      <c r="H1881">
        <v>0</v>
      </c>
      <c r="I1881" t="s">
        <v>83</v>
      </c>
      <c r="J1881">
        <v>545171</v>
      </c>
      <c r="K1881" t="s">
        <v>584</v>
      </c>
      <c r="L1881">
        <v>545171</v>
      </c>
      <c r="M1881" t="s">
        <v>584</v>
      </c>
      <c r="N1881">
        <v>545171</v>
      </c>
      <c r="O1881" t="s">
        <v>584</v>
      </c>
      <c r="P1881">
        <v>545171</v>
      </c>
      <c r="Q1881" t="s">
        <v>584</v>
      </c>
      <c r="R1881" s="9">
        <v>261692.34249696409</v>
      </c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15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>
        <f t="shared" si="66"/>
        <v>261692.34249696409</v>
      </c>
      <c r="BM1881" s="9">
        <f t="shared" si="67"/>
        <v>261700</v>
      </c>
    </row>
    <row r="1882" spans="1:65" x14ac:dyDescent="0.3">
      <c r="A1882" t="s">
        <v>2199</v>
      </c>
      <c r="B1882" s="9">
        <v>712</v>
      </c>
      <c r="C1882">
        <v>539341</v>
      </c>
      <c r="D1882">
        <v>1</v>
      </c>
      <c r="E1882">
        <v>0</v>
      </c>
      <c r="F1882">
        <v>0</v>
      </c>
      <c r="G1882">
        <v>0</v>
      </c>
      <c r="H1882">
        <v>0</v>
      </c>
      <c r="I1882" t="s">
        <v>86</v>
      </c>
      <c r="J1882">
        <v>540765</v>
      </c>
      <c r="K1882" t="s">
        <v>536</v>
      </c>
      <c r="L1882">
        <v>540765</v>
      </c>
      <c r="M1882" t="s">
        <v>536</v>
      </c>
      <c r="N1882">
        <v>540765</v>
      </c>
      <c r="O1882" t="s">
        <v>536</v>
      </c>
      <c r="P1882">
        <v>539139</v>
      </c>
      <c r="Q1882" t="s">
        <v>537</v>
      </c>
      <c r="R1882" s="9">
        <v>168955.16648917369</v>
      </c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15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>
        <f t="shared" si="66"/>
        <v>168955.16648917369</v>
      </c>
      <c r="BM1882" s="9">
        <f t="shared" si="67"/>
        <v>169000</v>
      </c>
    </row>
    <row r="1883" spans="1:65" x14ac:dyDescent="0.3">
      <c r="A1883" t="s">
        <v>2200</v>
      </c>
      <c r="B1883" s="9">
        <v>880</v>
      </c>
      <c r="C1883">
        <v>546011</v>
      </c>
      <c r="D1883">
        <v>1</v>
      </c>
      <c r="E1883">
        <v>0</v>
      </c>
      <c r="F1883">
        <v>0</v>
      </c>
      <c r="G1883">
        <v>0</v>
      </c>
      <c r="H1883">
        <v>0</v>
      </c>
      <c r="I1883" t="s">
        <v>131</v>
      </c>
      <c r="J1883">
        <v>566217</v>
      </c>
      <c r="K1883" t="s">
        <v>1378</v>
      </c>
      <c r="L1883">
        <v>565971</v>
      </c>
      <c r="M1883" t="s">
        <v>459</v>
      </c>
      <c r="N1883">
        <v>565971</v>
      </c>
      <c r="O1883" t="s">
        <v>459</v>
      </c>
      <c r="P1883">
        <v>565971</v>
      </c>
      <c r="Q1883" t="s">
        <v>459</v>
      </c>
      <c r="R1883" s="9">
        <v>208127.5865876138</v>
      </c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15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>
        <f t="shared" si="66"/>
        <v>208127.5865876138</v>
      </c>
      <c r="BM1883" s="9">
        <f t="shared" si="67"/>
        <v>208100</v>
      </c>
    </row>
    <row r="1884" spans="1:65" x14ac:dyDescent="0.3">
      <c r="A1884" s="2" t="s">
        <v>587</v>
      </c>
      <c r="B1884" s="9">
        <v>1176</v>
      </c>
      <c r="C1884">
        <v>595772</v>
      </c>
      <c r="D1884">
        <v>1</v>
      </c>
      <c r="E1884">
        <v>1</v>
      </c>
      <c r="F1884">
        <v>0</v>
      </c>
      <c r="G1884">
        <v>0</v>
      </c>
      <c r="H1884">
        <v>0</v>
      </c>
      <c r="I1884" t="s">
        <v>123</v>
      </c>
      <c r="J1884">
        <v>595772</v>
      </c>
      <c r="K1884" t="s">
        <v>587</v>
      </c>
      <c r="L1884">
        <v>596230</v>
      </c>
      <c r="M1884" t="s">
        <v>468</v>
      </c>
      <c r="N1884">
        <v>596230</v>
      </c>
      <c r="O1884" t="s">
        <v>468</v>
      </c>
      <c r="P1884">
        <v>596230</v>
      </c>
      <c r="Q1884" t="s">
        <v>468</v>
      </c>
      <c r="R1884" s="9">
        <v>276707.86062802281</v>
      </c>
      <c r="S1884" s="9">
        <f>SUMIFS($B:$B,$J:$J,$C1884)</f>
        <v>2236</v>
      </c>
      <c r="T1884" s="9">
        <v>121660.838084481</v>
      </c>
      <c r="U1884" s="9">
        <v>0</v>
      </c>
      <c r="V1884" s="9">
        <f>U1884*768</f>
        <v>0</v>
      </c>
      <c r="W1884" s="9">
        <v>14</v>
      </c>
      <c r="X1884" s="9">
        <f>W1884*3072</f>
        <v>43008</v>
      </c>
      <c r="Y1884" s="9">
        <v>10</v>
      </c>
      <c r="Z1884" s="9">
        <f>Y1884*1024</f>
        <v>10240</v>
      </c>
      <c r="AA1884" s="9">
        <v>1</v>
      </c>
      <c r="AB1884" s="9">
        <f>AA1884*256</f>
        <v>256</v>
      </c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15"/>
      <c r="AR1884" s="9">
        <v>1</v>
      </c>
      <c r="AS1884" s="9">
        <f>AR1884*30500</f>
        <v>30500</v>
      </c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>
        <f t="shared" si="66"/>
        <v>482372.69871250383</v>
      </c>
      <c r="BM1884" s="9">
        <f t="shared" si="67"/>
        <v>482400</v>
      </c>
    </row>
    <row r="1885" spans="1:65" x14ac:dyDescent="0.3">
      <c r="A1885" t="s">
        <v>2201</v>
      </c>
      <c r="B1885" s="9">
        <v>805</v>
      </c>
      <c r="C1885">
        <v>583171</v>
      </c>
      <c r="D1885">
        <v>1</v>
      </c>
      <c r="E1885">
        <v>0</v>
      </c>
      <c r="F1885">
        <v>0</v>
      </c>
      <c r="G1885">
        <v>0</v>
      </c>
      <c r="H1885">
        <v>0</v>
      </c>
      <c r="I1885" t="s">
        <v>81</v>
      </c>
      <c r="J1885">
        <v>583251</v>
      </c>
      <c r="K1885" t="s">
        <v>975</v>
      </c>
      <c r="L1885">
        <v>583251</v>
      </c>
      <c r="M1885" t="s">
        <v>975</v>
      </c>
      <c r="N1885">
        <v>583251</v>
      </c>
      <c r="O1885" t="s">
        <v>975</v>
      </c>
      <c r="P1885">
        <v>583251</v>
      </c>
      <c r="Q1885" t="s">
        <v>975</v>
      </c>
      <c r="R1885" s="9">
        <v>190663.85366584061</v>
      </c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15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>
        <f t="shared" si="66"/>
        <v>190663.85366584061</v>
      </c>
      <c r="BM1885" s="9">
        <f t="shared" si="67"/>
        <v>190700</v>
      </c>
    </row>
    <row r="1886" spans="1:65" x14ac:dyDescent="0.3">
      <c r="A1886" s="3" t="s">
        <v>687</v>
      </c>
      <c r="B1886" s="9">
        <v>2524</v>
      </c>
      <c r="C1886">
        <v>540404</v>
      </c>
      <c r="D1886">
        <v>1</v>
      </c>
      <c r="E1886">
        <v>1</v>
      </c>
      <c r="F1886">
        <v>1</v>
      </c>
      <c r="G1886">
        <v>0</v>
      </c>
      <c r="H1886">
        <v>0</v>
      </c>
      <c r="I1886" t="s">
        <v>86</v>
      </c>
      <c r="J1886">
        <v>540404</v>
      </c>
      <c r="K1886" t="s">
        <v>687</v>
      </c>
      <c r="L1886">
        <v>540404</v>
      </c>
      <c r="M1886" t="s">
        <v>687</v>
      </c>
      <c r="N1886">
        <v>539911</v>
      </c>
      <c r="O1886" t="s">
        <v>352</v>
      </c>
      <c r="P1886">
        <v>539911</v>
      </c>
      <c r="Q1886" t="s">
        <v>352</v>
      </c>
      <c r="R1886" s="9">
        <v>583575.26641859254</v>
      </c>
      <c r="S1886" s="9">
        <f>SUMIFS($B:$B,$J:$J,$C1886)</f>
        <v>3351</v>
      </c>
      <c r="T1886" s="9">
        <v>182140.45621153931</v>
      </c>
      <c r="U1886" s="9">
        <v>0</v>
      </c>
      <c r="V1886" s="9">
        <f>U1886*768</f>
        <v>0</v>
      </c>
      <c r="W1886" s="9">
        <v>30</v>
      </c>
      <c r="X1886" s="9">
        <f>W1886*3072</f>
        <v>92160</v>
      </c>
      <c r="Y1886" s="9">
        <v>18</v>
      </c>
      <c r="Z1886" s="9">
        <f>Y1886*1024</f>
        <v>18432</v>
      </c>
      <c r="AA1886" s="9">
        <v>4</v>
      </c>
      <c r="AB1886" s="9">
        <f>AA1886*256</f>
        <v>1024</v>
      </c>
      <c r="AC1886" s="9">
        <f>SUMIFS($B:$B,$L:$L,$C1886)</f>
        <v>6306</v>
      </c>
      <c r="AD1886" s="9">
        <v>786241.10754558234</v>
      </c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15"/>
      <c r="AR1886" s="9">
        <v>2</v>
      </c>
      <c r="AS1886" s="9">
        <f>AR1886*30500</f>
        <v>61000</v>
      </c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>
        <f t="shared" si="66"/>
        <v>1724572.8301757141</v>
      </c>
      <c r="BM1886" s="9">
        <f t="shared" si="67"/>
        <v>1724600</v>
      </c>
    </row>
    <row r="1887" spans="1:65" x14ac:dyDescent="0.3">
      <c r="A1887" s="2" t="s">
        <v>2120</v>
      </c>
      <c r="B1887" s="9">
        <v>1118</v>
      </c>
      <c r="C1887">
        <v>597449</v>
      </c>
      <c r="D1887">
        <v>1</v>
      </c>
      <c r="E1887">
        <v>1</v>
      </c>
      <c r="F1887">
        <v>0</v>
      </c>
      <c r="G1887">
        <v>0</v>
      </c>
      <c r="H1887">
        <v>0</v>
      </c>
      <c r="I1887" t="s">
        <v>94</v>
      </c>
      <c r="J1887">
        <v>597449</v>
      </c>
      <c r="K1887" t="s">
        <v>2120</v>
      </c>
      <c r="L1887">
        <v>597635</v>
      </c>
      <c r="M1887" t="s">
        <v>1599</v>
      </c>
      <c r="N1887">
        <v>597635</v>
      </c>
      <c r="O1887" t="s">
        <v>1599</v>
      </c>
      <c r="P1887">
        <v>597520</v>
      </c>
      <c r="Q1887" t="s">
        <v>521</v>
      </c>
      <c r="R1887" s="9">
        <v>263310.54878386628</v>
      </c>
      <c r="S1887" s="9">
        <f>SUMIFS($B:$B,$J:$J,$C1887)</f>
        <v>1836</v>
      </c>
      <c r="T1887" s="9">
        <v>99939.906419069201</v>
      </c>
      <c r="U1887" s="9">
        <v>0</v>
      </c>
      <c r="V1887" s="9">
        <f>U1887*768</f>
        <v>0</v>
      </c>
      <c r="W1887" s="9">
        <v>6</v>
      </c>
      <c r="X1887" s="9">
        <f>W1887*3072</f>
        <v>18432</v>
      </c>
      <c r="Y1887" s="9">
        <v>9</v>
      </c>
      <c r="Z1887" s="9">
        <f>Y1887*1024</f>
        <v>9216</v>
      </c>
      <c r="AA1887" s="9">
        <v>5</v>
      </c>
      <c r="AB1887" s="9">
        <f>AA1887*256</f>
        <v>1280</v>
      </c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15"/>
      <c r="AR1887" s="9">
        <v>2</v>
      </c>
      <c r="AS1887" s="9">
        <f>AR1887*30500</f>
        <v>61000</v>
      </c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>
        <f t="shared" si="66"/>
        <v>453178.4552029355</v>
      </c>
      <c r="BM1887" s="9">
        <f t="shared" si="67"/>
        <v>453200</v>
      </c>
    </row>
    <row r="1888" spans="1:65" x14ac:dyDescent="0.3">
      <c r="A1888" t="s">
        <v>2120</v>
      </c>
      <c r="B1888" s="9">
        <v>1091</v>
      </c>
      <c r="C1888">
        <v>536521</v>
      </c>
      <c r="D1888">
        <v>1</v>
      </c>
      <c r="E1888">
        <v>0</v>
      </c>
      <c r="F1888">
        <v>0</v>
      </c>
      <c r="G1888">
        <v>0</v>
      </c>
      <c r="H1888">
        <v>0</v>
      </c>
      <c r="I1888" t="s">
        <v>111</v>
      </c>
      <c r="J1888">
        <v>535532</v>
      </c>
      <c r="K1888" t="s">
        <v>673</v>
      </c>
      <c r="L1888">
        <v>535532</v>
      </c>
      <c r="M1888" t="s">
        <v>673</v>
      </c>
      <c r="N1888">
        <v>535532</v>
      </c>
      <c r="O1888" t="s">
        <v>673</v>
      </c>
      <c r="P1888">
        <v>523704</v>
      </c>
      <c r="Q1888" t="s">
        <v>464</v>
      </c>
      <c r="R1888" s="9">
        <v>257067.34444595221</v>
      </c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15"/>
      <c r="AR1888" s="9">
        <v>2</v>
      </c>
      <c r="AS1888" s="9">
        <f>AR1888*30500</f>
        <v>61000</v>
      </c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>
        <f t="shared" si="66"/>
        <v>318067.34444595221</v>
      </c>
      <c r="BM1888" s="9">
        <f t="shared" si="67"/>
        <v>318100</v>
      </c>
    </row>
    <row r="1889" spans="1:65" x14ac:dyDescent="0.3">
      <c r="A1889" t="s">
        <v>2120</v>
      </c>
      <c r="B1889" s="9">
        <v>495</v>
      </c>
      <c r="C1889">
        <v>513873</v>
      </c>
      <c r="D1889">
        <v>1</v>
      </c>
      <c r="E1889">
        <v>0</v>
      </c>
      <c r="F1889">
        <v>0</v>
      </c>
      <c r="G1889">
        <v>0</v>
      </c>
      <c r="H1889">
        <v>0</v>
      </c>
      <c r="I1889" t="s">
        <v>111</v>
      </c>
      <c r="J1889">
        <v>513750</v>
      </c>
      <c r="K1889" t="s">
        <v>290</v>
      </c>
      <c r="L1889">
        <v>513750</v>
      </c>
      <c r="M1889" t="s">
        <v>290</v>
      </c>
      <c r="N1889">
        <v>513750</v>
      </c>
      <c r="O1889" t="s">
        <v>290</v>
      </c>
      <c r="P1889">
        <v>513750</v>
      </c>
      <c r="Q1889" t="s">
        <v>290</v>
      </c>
      <c r="R1889" s="9">
        <v>118046.799706996</v>
      </c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15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>
        <f t="shared" si="66"/>
        <v>118046.799706996</v>
      </c>
      <c r="BM1889" s="9">
        <f t="shared" si="67"/>
        <v>118000</v>
      </c>
    </row>
    <row r="1890" spans="1:65" x14ac:dyDescent="0.3">
      <c r="A1890" t="s">
        <v>2202</v>
      </c>
      <c r="B1890" s="9">
        <v>92</v>
      </c>
      <c r="C1890">
        <v>587303</v>
      </c>
      <c r="D1890">
        <v>1</v>
      </c>
      <c r="E1890">
        <v>0</v>
      </c>
      <c r="F1890">
        <v>0</v>
      </c>
      <c r="G1890">
        <v>0</v>
      </c>
      <c r="H1890">
        <v>0</v>
      </c>
      <c r="I1890" t="s">
        <v>123</v>
      </c>
      <c r="J1890">
        <v>587591</v>
      </c>
      <c r="K1890" t="s">
        <v>506</v>
      </c>
      <c r="L1890">
        <v>587591</v>
      </c>
      <c r="M1890" t="s">
        <v>506</v>
      </c>
      <c r="N1890">
        <v>588024</v>
      </c>
      <c r="O1890" t="s">
        <v>507</v>
      </c>
      <c r="P1890">
        <v>588024</v>
      </c>
      <c r="Q1890" t="s">
        <v>507</v>
      </c>
      <c r="R1890" s="9">
        <v>71941.662785630979</v>
      </c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15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>
        <f t="shared" si="66"/>
        <v>71941.662785630979</v>
      </c>
      <c r="BM1890" s="9">
        <f t="shared" si="67"/>
        <v>71900</v>
      </c>
    </row>
    <row r="1891" spans="1:65" x14ac:dyDescent="0.3">
      <c r="A1891" t="s">
        <v>2202</v>
      </c>
      <c r="B1891" s="9">
        <v>533</v>
      </c>
      <c r="C1891">
        <v>560413</v>
      </c>
      <c r="D1891">
        <v>1</v>
      </c>
      <c r="E1891">
        <v>0</v>
      </c>
      <c r="F1891">
        <v>0</v>
      </c>
      <c r="G1891">
        <v>0</v>
      </c>
      <c r="H1891">
        <v>0</v>
      </c>
      <c r="I1891" t="s">
        <v>77</v>
      </c>
      <c r="J1891">
        <v>560600</v>
      </c>
      <c r="K1891" t="s">
        <v>2203</v>
      </c>
      <c r="L1891">
        <v>560472</v>
      </c>
      <c r="M1891" t="s">
        <v>797</v>
      </c>
      <c r="N1891">
        <v>560472</v>
      </c>
      <c r="O1891" t="s">
        <v>797</v>
      </c>
      <c r="P1891">
        <v>560472</v>
      </c>
      <c r="Q1891" t="s">
        <v>797</v>
      </c>
      <c r="R1891" s="9">
        <v>126989.44210104919</v>
      </c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15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>
        <f t="shared" si="66"/>
        <v>126989.44210104919</v>
      </c>
      <c r="BM1891" s="9">
        <f t="shared" si="67"/>
        <v>127000</v>
      </c>
    </row>
    <row r="1892" spans="1:65" x14ac:dyDescent="0.3">
      <c r="A1892" s="2" t="s">
        <v>2204</v>
      </c>
      <c r="B1892" s="9">
        <v>618</v>
      </c>
      <c r="C1892">
        <v>564133</v>
      </c>
      <c r="D1892">
        <v>1</v>
      </c>
      <c r="E1892">
        <v>1</v>
      </c>
      <c r="F1892">
        <v>0</v>
      </c>
      <c r="G1892">
        <v>0</v>
      </c>
      <c r="H1892">
        <v>0</v>
      </c>
      <c r="I1892" t="s">
        <v>104</v>
      </c>
      <c r="J1892">
        <v>564133</v>
      </c>
      <c r="K1892" t="s">
        <v>2204</v>
      </c>
      <c r="L1892">
        <v>564265</v>
      </c>
      <c r="M1892" t="s">
        <v>2205</v>
      </c>
      <c r="N1892">
        <v>564265</v>
      </c>
      <c r="O1892" t="s">
        <v>2205</v>
      </c>
      <c r="P1892">
        <v>564028</v>
      </c>
      <c r="Q1892" t="s">
        <v>401</v>
      </c>
      <c r="R1892" s="9">
        <v>146948.75724219851</v>
      </c>
      <c r="S1892" s="9">
        <f>SUMIFS($B:$B,$J:$J,$C1892)</f>
        <v>618</v>
      </c>
      <c r="T1892" s="9">
        <v>33698.814789442877</v>
      </c>
      <c r="U1892" s="9">
        <v>0</v>
      </c>
      <c r="V1892" s="9">
        <f>U1892*768</f>
        <v>0</v>
      </c>
      <c r="W1892" s="9">
        <v>3</v>
      </c>
      <c r="X1892" s="9">
        <f>W1892*3072</f>
        <v>9216</v>
      </c>
      <c r="Y1892" s="9">
        <v>9</v>
      </c>
      <c r="Z1892" s="9">
        <f>Y1892*1024</f>
        <v>9216</v>
      </c>
      <c r="AA1892" s="9">
        <v>0</v>
      </c>
      <c r="AB1892" s="9">
        <f>AA1892*256</f>
        <v>0</v>
      </c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15"/>
      <c r="AR1892" s="9">
        <v>3</v>
      </c>
      <c r="AS1892" s="9">
        <f>AR1892*30500</f>
        <v>91500</v>
      </c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>
        <f t="shared" si="66"/>
        <v>290579.57203164138</v>
      </c>
      <c r="BM1892" s="9">
        <f t="shared" si="67"/>
        <v>290600</v>
      </c>
    </row>
    <row r="1893" spans="1:65" x14ac:dyDescent="0.3">
      <c r="A1893" s="5" t="s">
        <v>238</v>
      </c>
      <c r="B1893" s="9">
        <v>20540</v>
      </c>
      <c r="C1893">
        <v>545881</v>
      </c>
      <c r="D1893">
        <v>1</v>
      </c>
      <c r="E1893">
        <v>1</v>
      </c>
      <c r="F1893">
        <v>1</v>
      </c>
      <c r="G1893">
        <v>1</v>
      </c>
      <c r="H1893">
        <v>1</v>
      </c>
      <c r="I1893" t="s">
        <v>83</v>
      </c>
      <c r="J1893">
        <v>545881</v>
      </c>
      <c r="K1893" t="s">
        <v>238</v>
      </c>
      <c r="L1893">
        <v>545881</v>
      </c>
      <c r="M1893" t="s">
        <v>238</v>
      </c>
      <c r="N1893">
        <v>545881</v>
      </c>
      <c r="O1893" t="s">
        <v>238</v>
      </c>
      <c r="P1893">
        <v>545881</v>
      </c>
      <c r="Q1893" t="s">
        <v>238</v>
      </c>
      <c r="R1893" s="9">
        <v>917060.12585573329</v>
      </c>
      <c r="S1893" s="9">
        <f>SUMIFS($B:$B,$J:$J,$C1893)</f>
        <v>27161</v>
      </c>
      <c r="T1893" s="9">
        <v>590842.62594685343</v>
      </c>
      <c r="U1893" s="9">
        <v>446</v>
      </c>
      <c r="V1893" s="9">
        <f>U1893*768</f>
        <v>342528</v>
      </c>
      <c r="W1893" s="9">
        <v>125</v>
      </c>
      <c r="X1893" s="9">
        <f>W1893*3072</f>
        <v>384000</v>
      </c>
      <c r="Y1893" s="9">
        <v>497</v>
      </c>
      <c r="Z1893" s="9">
        <f>Y1893*1024</f>
        <v>508928</v>
      </c>
      <c r="AA1893" s="9">
        <v>136</v>
      </c>
      <c r="AB1893" s="9">
        <f>AA1893*256</f>
        <v>34816</v>
      </c>
      <c r="AC1893" s="9">
        <f>SUMIFS($B:$B,$L:$L,$C1893)</f>
        <v>37765</v>
      </c>
      <c r="AD1893" s="9">
        <v>2398113.8578201439</v>
      </c>
      <c r="AE1893" s="9">
        <f>SUMIFS($B:$B,$P:$P,$C1893)</f>
        <v>46406</v>
      </c>
      <c r="AF1893" s="9">
        <v>2784327.6980781308</v>
      </c>
      <c r="AG1893" s="9">
        <f>SUMIFS($B:$B,$N:$N,$C1893)</f>
        <v>42054</v>
      </c>
      <c r="AH1893" s="9">
        <v>7109434.540363227</v>
      </c>
      <c r="AI1893" s="9">
        <f>SUMIFS($B:$B,$P:$P,$C1893)</f>
        <v>46406</v>
      </c>
      <c r="AJ1893" s="9">
        <v>21292899.67461127</v>
      </c>
      <c r="AK1893" s="9"/>
      <c r="AL1893" s="9">
        <v>5502</v>
      </c>
      <c r="AM1893" s="9">
        <f>AL1893*141</f>
        <v>775782</v>
      </c>
      <c r="AN1893" s="9"/>
      <c r="AO1893" s="9"/>
      <c r="AP1893" s="9"/>
      <c r="AQ1893" s="15"/>
      <c r="AR1893" s="9">
        <v>75</v>
      </c>
      <c r="AS1893" s="9">
        <f>AR1893*30500</f>
        <v>2287500</v>
      </c>
      <c r="AT1893" s="9">
        <v>187</v>
      </c>
      <c r="AU1893" s="9">
        <f>AT1893*2742</f>
        <v>512754</v>
      </c>
      <c r="AV1893" s="9">
        <v>0</v>
      </c>
      <c r="AW1893" s="9">
        <f>AV1893*914</f>
        <v>0</v>
      </c>
      <c r="AX1893" s="9">
        <v>2010</v>
      </c>
      <c r="AY1893" s="9">
        <f>AX1893*141</f>
        <v>283410</v>
      </c>
      <c r="AZ1893" s="9">
        <v>1992</v>
      </c>
      <c r="BA1893" s="9">
        <f>AZ1893*343</f>
        <v>683256</v>
      </c>
      <c r="BB1893" s="9">
        <v>730</v>
      </c>
      <c r="BC1893" s="9">
        <f>BB1893*109</f>
        <v>79570</v>
      </c>
      <c r="BD1893" s="9">
        <v>103</v>
      </c>
      <c r="BE1893" s="9">
        <f>BD1893*82</f>
        <v>8446</v>
      </c>
      <c r="BF1893" s="9">
        <v>1057</v>
      </c>
      <c r="BG1893" s="9">
        <f>BF1893*328</f>
        <v>346696</v>
      </c>
      <c r="BH1893" s="9">
        <v>116</v>
      </c>
      <c r="BI1893" s="9">
        <f>BH1893*410</f>
        <v>47560</v>
      </c>
      <c r="BJ1893" s="9">
        <v>33</v>
      </c>
      <c r="BK1893" s="9">
        <f>BJ1893*219</f>
        <v>7227</v>
      </c>
      <c r="BL1893" s="9">
        <f t="shared" si="66"/>
        <v>41395151.522675358</v>
      </c>
      <c r="BM1893" s="9">
        <f t="shared" si="67"/>
        <v>41395200</v>
      </c>
    </row>
    <row r="1894" spans="1:65" x14ac:dyDescent="0.3">
      <c r="A1894" t="s">
        <v>2206</v>
      </c>
      <c r="B1894" s="9">
        <v>221</v>
      </c>
      <c r="C1894">
        <v>551163</v>
      </c>
      <c r="D1894">
        <v>1</v>
      </c>
      <c r="E1894">
        <v>0</v>
      </c>
      <c r="F1894">
        <v>0</v>
      </c>
      <c r="G1894">
        <v>0</v>
      </c>
      <c r="H1894">
        <v>0</v>
      </c>
      <c r="I1894" t="s">
        <v>83</v>
      </c>
      <c r="J1894">
        <v>550787</v>
      </c>
      <c r="K1894" t="s">
        <v>908</v>
      </c>
      <c r="L1894">
        <v>550787</v>
      </c>
      <c r="M1894" t="s">
        <v>908</v>
      </c>
      <c r="N1894">
        <v>550787</v>
      </c>
      <c r="O1894" t="s">
        <v>908</v>
      </c>
      <c r="P1894">
        <v>550787</v>
      </c>
      <c r="Q1894" t="s">
        <v>908</v>
      </c>
      <c r="R1894" s="9">
        <v>71941.662785630979</v>
      </c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15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>
        <f t="shared" si="66"/>
        <v>71941.662785630979</v>
      </c>
      <c r="BM1894" s="9">
        <f t="shared" si="67"/>
        <v>71900</v>
      </c>
    </row>
    <row r="1895" spans="1:65" x14ac:dyDescent="0.3">
      <c r="A1895" s="2" t="s">
        <v>1264</v>
      </c>
      <c r="B1895" s="9">
        <v>2350</v>
      </c>
      <c r="C1895">
        <v>539350</v>
      </c>
      <c r="D1895">
        <v>1</v>
      </c>
      <c r="E1895">
        <v>1</v>
      </c>
      <c r="F1895">
        <v>0</v>
      </c>
      <c r="G1895">
        <v>0</v>
      </c>
      <c r="H1895">
        <v>0</v>
      </c>
      <c r="I1895" t="s">
        <v>86</v>
      </c>
      <c r="J1895">
        <v>539350</v>
      </c>
      <c r="K1895" t="s">
        <v>1264</v>
      </c>
      <c r="L1895">
        <v>531723</v>
      </c>
      <c r="M1895" t="s">
        <v>1071</v>
      </c>
      <c r="N1895">
        <v>539244</v>
      </c>
      <c r="O1895" t="s">
        <v>1072</v>
      </c>
      <c r="P1895">
        <v>539139</v>
      </c>
      <c r="Q1895" t="s">
        <v>537</v>
      </c>
      <c r="R1895" s="9">
        <v>544389.39657343307</v>
      </c>
      <c r="S1895" s="9">
        <f>SUMIFS($B:$B,$J:$J,$C1895)</f>
        <v>6379</v>
      </c>
      <c r="T1895" s="9">
        <v>345986.56306522369</v>
      </c>
      <c r="U1895" s="9">
        <v>0</v>
      </c>
      <c r="V1895" s="9">
        <f>U1895*768</f>
        <v>0</v>
      </c>
      <c r="W1895" s="9">
        <v>157</v>
      </c>
      <c r="X1895" s="9">
        <f>W1895*3072</f>
        <v>482304</v>
      </c>
      <c r="Y1895" s="9">
        <v>17</v>
      </c>
      <c r="Z1895" s="9">
        <f>Y1895*1024</f>
        <v>17408</v>
      </c>
      <c r="AA1895" s="9">
        <v>10</v>
      </c>
      <c r="AB1895" s="9">
        <f>AA1895*256</f>
        <v>2560</v>
      </c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15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>
        <f t="shared" si="66"/>
        <v>1392647.9596386568</v>
      </c>
      <c r="BM1895" s="9">
        <f t="shared" si="67"/>
        <v>1392600</v>
      </c>
    </row>
    <row r="1896" spans="1:65" x14ac:dyDescent="0.3">
      <c r="A1896" t="s">
        <v>2207</v>
      </c>
      <c r="B1896" s="9">
        <v>196</v>
      </c>
      <c r="C1896">
        <v>549151</v>
      </c>
      <c r="D1896">
        <v>1</v>
      </c>
      <c r="E1896">
        <v>0</v>
      </c>
      <c r="F1896">
        <v>0</v>
      </c>
      <c r="G1896">
        <v>0</v>
      </c>
      <c r="H1896">
        <v>0</v>
      </c>
      <c r="I1896" t="s">
        <v>90</v>
      </c>
      <c r="J1896">
        <v>572659</v>
      </c>
      <c r="K1896" t="s">
        <v>158</v>
      </c>
      <c r="L1896">
        <v>572659</v>
      </c>
      <c r="M1896" t="s">
        <v>158</v>
      </c>
      <c r="N1896">
        <v>572659</v>
      </c>
      <c r="O1896" t="s">
        <v>158</v>
      </c>
      <c r="P1896">
        <v>572659</v>
      </c>
      <c r="Q1896" t="s">
        <v>158</v>
      </c>
      <c r="R1896" s="9">
        <v>71941.662785630979</v>
      </c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15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>
        <f t="shared" si="66"/>
        <v>71941.662785630979</v>
      </c>
      <c r="BM1896" s="9">
        <f t="shared" si="67"/>
        <v>71900</v>
      </c>
    </row>
    <row r="1897" spans="1:65" x14ac:dyDescent="0.3">
      <c r="A1897" t="s">
        <v>2208</v>
      </c>
      <c r="B1897" s="9">
        <v>273</v>
      </c>
      <c r="C1897">
        <v>590797</v>
      </c>
      <c r="D1897">
        <v>1</v>
      </c>
      <c r="E1897">
        <v>0</v>
      </c>
      <c r="F1897">
        <v>0</v>
      </c>
      <c r="G1897">
        <v>0</v>
      </c>
      <c r="H1897">
        <v>0</v>
      </c>
      <c r="I1897" t="s">
        <v>123</v>
      </c>
      <c r="J1897">
        <v>591211</v>
      </c>
      <c r="K1897" t="s">
        <v>764</v>
      </c>
      <c r="L1897">
        <v>591211</v>
      </c>
      <c r="M1897" t="s">
        <v>764</v>
      </c>
      <c r="N1897">
        <v>591211</v>
      </c>
      <c r="O1897" t="s">
        <v>764</v>
      </c>
      <c r="P1897">
        <v>591211</v>
      </c>
      <c r="Q1897" t="s">
        <v>764</v>
      </c>
      <c r="R1897" s="9">
        <v>71941.662785630979</v>
      </c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15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>
        <f t="shared" si="66"/>
        <v>71941.662785630979</v>
      </c>
      <c r="BM1897" s="9">
        <f t="shared" si="67"/>
        <v>71900</v>
      </c>
    </row>
    <row r="1898" spans="1:65" x14ac:dyDescent="0.3">
      <c r="A1898" t="s">
        <v>2209</v>
      </c>
      <c r="B1898" s="9">
        <v>82</v>
      </c>
      <c r="C1898">
        <v>550591</v>
      </c>
      <c r="D1898">
        <v>1</v>
      </c>
      <c r="E1898">
        <v>0</v>
      </c>
      <c r="F1898">
        <v>0</v>
      </c>
      <c r="G1898">
        <v>0</v>
      </c>
      <c r="H1898">
        <v>0</v>
      </c>
      <c r="I1898" t="s">
        <v>123</v>
      </c>
      <c r="J1898">
        <v>591394</v>
      </c>
      <c r="K1898" t="s">
        <v>2210</v>
      </c>
      <c r="L1898">
        <v>590789</v>
      </c>
      <c r="M1898" t="s">
        <v>168</v>
      </c>
      <c r="N1898">
        <v>590789</v>
      </c>
      <c r="O1898" t="s">
        <v>168</v>
      </c>
      <c r="P1898">
        <v>591181</v>
      </c>
      <c r="Q1898" t="s">
        <v>137</v>
      </c>
      <c r="R1898" s="9">
        <v>71941.662785630979</v>
      </c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15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>
        <f t="shared" si="66"/>
        <v>71941.662785630979</v>
      </c>
      <c r="BM1898" s="9">
        <f t="shared" si="67"/>
        <v>71900</v>
      </c>
    </row>
    <row r="1899" spans="1:65" x14ac:dyDescent="0.3">
      <c r="A1899" s="4" t="s">
        <v>542</v>
      </c>
      <c r="B1899" s="9">
        <v>19240</v>
      </c>
      <c r="C1899">
        <v>563099</v>
      </c>
      <c r="D1899">
        <v>1</v>
      </c>
      <c r="E1899">
        <v>1</v>
      </c>
      <c r="F1899">
        <v>1</v>
      </c>
      <c r="G1899">
        <v>1</v>
      </c>
      <c r="H1899">
        <v>0</v>
      </c>
      <c r="I1899" t="s">
        <v>131</v>
      </c>
      <c r="J1899">
        <v>563099</v>
      </c>
      <c r="K1899" t="s">
        <v>542</v>
      </c>
      <c r="L1899">
        <v>563099</v>
      </c>
      <c r="M1899" t="s">
        <v>542</v>
      </c>
      <c r="N1899">
        <v>563099</v>
      </c>
      <c r="O1899" t="s">
        <v>542</v>
      </c>
      <c r="P1899">
        <v>562971</v>
      </c>
      <c r="Q1899" t="s">
        <v>384</v>
      </c>
      <c r="R1899" s="9">
        <v>4057641.4167692638</v>
      </c>
      <c r="S1899" s="9">
        <f>SUMIFS($B:$B,$J:$J,$C1899)</f>
        <v>23386</v>
      </c>
      <c r="T1899" s="9">
        <v>1259508.50171298</v>
      </c>
      <c r="U1899" s="9">
        <v>1</v>
      </c>
      <c r="V1899" s="9">
        <f>U1899*768</f>
        <v>768</v>
      </c>
      <c r="W1899" s="9">
        <v>165</v>
      </c>
      <c r="X1899" s="9">
        <f>W1899*3072</f>
        <v>506880</v>
      </c>
      <c r="Y1899" s="9">
        <v>97</v>
      </c>
      <c r="Z1899" s="9">
        <f>Y1899*1024</f>
        <v>99328</v>
      </c>
      <c r="AA1899" s="9">
        <v>32</v>
      </c>
      <c r="AB1899" s="9">
        <f>AA1899*256</f>
        <v>8192</v>
      </c>
      <c r="AC1899" s="9">
        <f>SUMIFS($B:$B,$L:$L,$C1899)</f>
        <v>23386</v>
      </c>
      <c r="AD1899" s="9">
        <v>2862532.0097137573</v>
      </c>
      <c r="AE1899" s="9"/>
      <c r="AF1899" s="9"/>
      <c r="AG1899" s="9">
        <f>SUMIFS($B:$B,$N:$N,$C1899)</f>
        <v>23386</v>
      </c>
      <c r="AH1899" s="9">
        <v>2605587.594279008</v>
      </c>
      <c r="AI1899" s="9"/>
      <c r="AJ1899" s="9"/>
      <c r="AK1899" s="9"/>
      <c r="AL1899" s="9"/>
      <c r="AM1899" s="9"/>
      <c r="AN1899" s="9"/>
      <c r="AO1899" s="9"/>
      <c r="AP1899" s="9"/>
      <c r="AQ1899" s="15"/>
      <c r="AR1899" s="9">
        <v>18</v>
      </c>
      <c r="AS1899" s="9">
        <f>AR1899*30500</f>
        <v>549000</v>
      </c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>
        <f t="shared" si="66"/>
        <v>11949437.52247501</v>
      </c>
      <c r="BM1899" s="9">
        <f t="shared" si="67"/>
        <v>11949400</v>
      </c>
    </row>
    <row r="1900" spans="1:65" x14ac:dyDescent="0.3">
      <c r="A1900" t="s">
        <v>2211</v>
      </c>
      <c r="B1900" s="9">
        <v>3253</v>
      </c>
      <c r="C1900">
        <v>538272</v>
      </c>
      <c r="D1900">
        <v>1</v>
      </c>
      <c r="E1900">
        <v>0</v>
      </c>
      <c r="F1900">
        <v>0</v>
      </c>
      <c r="G1900">
        <v>0</v>
      </c>
      <c r="H1900">
        <v>0</v>
      </c>
      <c r="I1900" t="s">
        <v>86</v>
      </c>
      <c r="J1900">
        <v>538957</v>
      </c>
      <c r="K1900" t="s">
        <v>1242</v>
      </c>
      <c r="L1900">
        <v>538957</v>
      </c>
      <c r="M1900" t="s">
        <v>1242</v>
      </c>
      <c r="N1900">
        <v>538957</v>
      </c>
      <c r="O1900" t="s">
        <v>1242</v>
      </c>
      <c r="P1900">
        <v>538094</v>
      </c>
      <c r="Q1900" t="s">
        <v>207</v>
      </c>
      <c r="R1900" s="9">
        <v>746603.5659741665</v>
      </c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15"/>
      <c r="AR1900" s="9">
        <v>1</v>
      </c>
      <c r="AS1900" s="9">
        <f>AR1900*30500</f>
        <v>30500</v>
      </c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>
        <f t="shared" si="66"/>
        <v>777103.5659741665</v>
      </c>
      <c r="BM1900" s="9">
        <f t="shared" si="67"/>
        <v>777100</v>
      </c>
    </row>
    <row r="1901" spans="1:65" x14ac:dyDescent="0.3">
      <c r="A1901" t="s">
        <v>2212</v>
      </c>
      <c r="B1901" s="9">
        <v>444</v>
      </c>
      <c r="C1901">
        <v>546585</v>
      </c>
      <c r="D1901">
        <v>1</v>
      </c>
      <c r="E1901">
        <v>0</v>
      </c>
      <c r="F1901">
        <v>0</v>
      </c>
      <c r="G1901">
        <v>0</v>
      </c>
      <c r="H1901">
        <v>0</v>
      </c>
      <c r="I1901" t="s">
        <v>104</v>
      </c>
      <c r="J1901">
        <v>563811</v>
      </c>
      <c r="K1901" t="s">
        <v>105</v>
      </c>
      <c r="L1901">
        <v>563811</v>
      </c>
      <c r="M1901" t="s">
        <v>105</v>
      </c>
      <c r="N1901">
        <v>563820</v>
      </c>
      <c r="O1901" t="s">
        <v>106</v>
      </c>
      <c r="P1901">
        <v>563820</v>
      </c>
      <c r="Q1901" t="s">
        <v>106</v>
      </c>
      <c r="R1901" s="9">
        <v>106024.5785016243</v>
      </c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15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>
        <f t="shared" si="66"/>
        <v>106024.5785016243</v>
      </c>
      <c r="BM1901" s="9">
        <f t="shared" si="67"/>
        <v>106000</v>
      </c>
    </row>
    <row r="1902" spans="1:65" x14ac:dyDescent="0.3">
      <c r="A1902" t="s">
        <v>2213</v>
      </c>
      <c r="B1902" s="9">
        <v>659</v>
      </c>
      <c r="C1902">
        <v>562572</v>
      </c>
      <c r="D1902">
        <v>1</v>
      </c>
      <c r="E1902">
        <v>0</v>
      </c>
      <c r="F1902">
        <v>0</v>
      </c>
      <c r="G1902">
        <v>0</v>
      </c>
      <c r="H1902">
        <v>0</v>
      </c>
      <c r="I1902" t="s">
        <v>131</v>
      </c>
      <c r="J1902">
        <v>562882</v>
      </c>
      <c r="K1902" t="s">
        <v>1330</v>
      </c>
      <c r="L1902">
        <v>562882</v>
      </c>
      <c r="M1902" t="s">
        <v>1330</v>
      </c>
      <c r="N1902">
        <v>562882</v>
      </c>
      <c r="O1902" t="s">
        <v>1330</v>
      </c>
      <c r="P1902">
        <v>562882</v>
      </c>
      <c r="Q1902" t="s">
        <v>1330</v>
      </c>
      <c r="R1902" s="9">
        <v>156555.54810244509</v>
      </c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15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>
        <f t="shared" si="66"/>
        <v>156555.54810244509</v>
      </c>
      <c r="BM1902" s="9">
        <f t="shared" si="67"/>
        <v>156600</v>
      </c>
    </row>
    <row r="1903" spans="1:65" x14ac:dyDescent="0.3">
      <c r="A1903" t="s">
        <v>2214</v>
      </c>
      <c r="B1903" s="9">
        <v>317</v>
      </c>
      <c r="C1903">
        <v>599581</v>
      </c>
      <c r="D1903">
        <v>1</v>
      </c>
      <c r="E1903">
        <v>0</v>
      </c>
      <c r="F1903">
        <v>0</v>
      </c>
      <c r="G1903">
        <v>0</v>
      </c>
      <c r="H1903">
        <v>0</v>
      </c>
      <c r="I1903" t="s">
        <v>86</v>
      </c>
      <c r="J1903">
        <v>537454</v>
      </c>
      <c r="K1903" t="s">
        <v>790</v>
      </c>
      <c r="L1903">
        <v>537454</v>
      </c>
      <c r="M1903" t="s">
        <v>790</v>
      </c>
      <c r="N1903">
        <v>537454</v>
      </c>
      <c r="O1903" t="s">
        <v>790</v>
      </c>
      <c r="P1903">
        <v>537454</v>
      </c>
      <c r="Q1903" t="s">
        <v>790</v>
      </c>
      <c r="R1903" s="9">
        <v>75976.832032674458</v>
      </c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15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>
        <f t="shared" si="66"/>
        <v>75976.832032674458</v>
      </c>
      <c r="BM1903" s="9">
        <f t="shared" si="67"/>
        <v>76000</v>
      </c>
    </row>
    <row r="1904" spans="1:65" x14ac:dyDescent="0.3">
      <c r="A1904" t="s">
        <v>2214</v>
      </c>
      <c r="B1904" s="9">
        <v>942</v>
      </c>
      <c r="C1904">
        <v>548081</v>
      </c>
      <c r="D1904">
        <v>1</v>
      </c>
      <c r="E1904">
        <v>0</v>
      </c>
      <c r="F1904">
        <v>0</v>
      </c>
      <c r="G1904">
        <v>0</v>
      </c>
      <c r="H1904">
        <v>0</v>
      </c>
      <c r="I1904" t="s">
        <v>123</v>
      </c>
      <c r="J1904">
        <v>547999</v>
      </c>
      <c r="K1904" t="s">
        <v>811</v>
      </c>
      <c r="L1904">
        <v>547999</v>
      </c>
      <c r="M1904" t="s">
        <v>811</v>
      </c>
      <c r="N1904">
        <v>547999</v>
      </c>
      <c r="O1904" t="s">
        <v>811</v>
      </c>
      <c r="P1904">
        <v>547999</v>
      </c>
      <c r="Q1904" t="s">
        <v>811</v>
      </c>
      <c r="R1904" s="9">
        <v>222536.52595293921</v>
      </c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15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>
        <f t="shared" si="66"/>
        <v>222536.52595293921</v>
      </c>
      <c r="BM1904" s="9">
        <f t="shared" si="67"/>
        <v>222500</v>
      </c>
    </row>
    <row r="1905" spans="1:65" x14ac:dyDescent="0.3">
      <c r="A1905" t="s">
        <v>2215</v>
      </c>
      <c r="B1905" s="9">
        <v>460</v>
      </c>
      <c r="C1905">
        <v>594229</v>
      </c>
      <c r="D1905">
        <v>1</v>
      </c>
      <c r="E1905">
        <v>0</v>
      </c>
      <c r="F1905">
        <v>0</v>
      </c>
      <c r="G1905">
        <v>0</v>
      </c>
      <c r="H1905">
        <v>0</v>
      </c>
      <c r="I1905" t="s">
        <v>81</v>
      </c>
      <c r="J1905">
        <v>594458</v>
      </c>
      <c r="K1905" t="s">
        <v>1151</v>
      </c>
      <c r="L1905">
        <v>594458</v>
      </c>
      <c r="M1905" t="s">
        <v>1151</v>
      </c>
      <c r="N1905">
        <v>594458</v>
      </c>
      <c r="O1905" t="s">
        <v>1151</v>
      </c>
      <c r="P1905">
        <v>594482</v>
      </c>
      <c r="Q1905" t="s">
        <v>526</v>
      </c>
      <c r="R1905" s="9">
        <v>109798.82229147109</v>
      </c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15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>
        <f t="shared" si="66"/>
        <v>109798.82229147109</v>
      </c>
      <c r="BM1905" s="9">
        <f t="shared" si="67"/>
        <v>109800</v>
      </c>
    </row>
    <row r="1906" spans="1:65" x14ac:dyDescent="0.3">
      <c r="A1906" t="s">
        <v>2216</v>
      </c>
      <c r="B1906" s="9">
        <v>54</v>
      </c>
      <c r="C1906">
        <v>550841</v>
      </c>
      <c r="D1906">
        <v>1</v>
      </c>
      <c r="E1906">
        <v>0</v>
      </c>
      <c r="F1906">
        <v>0</v>
      </c>
      <c r="G1906">
        <v>0</v>
      </c>
      <c r="H1906">
        <v>0</v>
      </c>
      <c r="I1906" t="s">
        <v>81</v>
      </c>
      <c r="J1906">
        <v>594202</v>
      </c>
      <c r="K1906" t="s">
        <v>535</v>
      </c>
      <c r="L1906">
        <v>594202</v>
      </c>
      <c r="M1906" t="s">
        <v>535</v>
      </c>
      <c r="N1906">
        <v>593711</v>
      </c>
      <c r="O1906" t="s">
        <v>185</v>
      </c>
      <c r="P1906">
        <v>593711</v>
      </c>
      <c r="Q1906" t="s">
        <v>185</v>
      </c>
      <c r="R1906" s="9">
        <v>71941.662785630979</v>
      </c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15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>
        <f t="shared" si="66"/>
        <v>71941.662785630979</v>
      </c>
      <c r="BM1906" s="9">
        <f t="shared" si="67"/>
        <v>71900</v>
      </c>
    </row>
    <row r="1907" spans="1:65" x14ac:dyDescent="0.3">
      <c r="A1907" t="s">
        <v>2217</v>
      </c>
      <c r="B1907" s="9">
        <v>346</v>
      </c>
      <c r="C1907">
        <v>597457</v>
      </c>
      <c r="D1907">
        <v>1</v>
      </c>
      <c r="E1907">
        <v>0</v>
      </c>
      <c r="F1907">
        <v>0</v>
      </c>
      <c r="G1907">
        <v>0</v>
      </c>
      <c r="H1907">
        <v>0</v>
      </c>
      <c r="I1907" t="s">
        <v>94</v>
      </c>
      <c r="J1907">
        <v>597783</v>
      </c>
      <c r="K1907" t="s">
        <v>787</v>
      </c>
      <c r="L1907">
        <v>597783</v>
      </c>
      <c r="M1907" t="s">
        <v>787</v>
      </c>
      <c r="N1907">
        <v>597783</v>
      </c>
      <c r="O1907" t="s">
        <v>787</v>
      </c>
      <c r="P1907">
        <v>597783</v>
      </c>
      <c r="Q1907" t="s">
        <v>787</v>
      </c>
      <c r="R1907" s="9">
        <v>82852.904245630634</v>
      </c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15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>
        <f t="shared" si="66"/>
        <v>82852.904245630634</v>
      </c>
      <c r="BM1907" s="9">
        <f t="shared" si="67"/>
        <v>82900</v>
      </c>
    </row>
    <row r="1908" spans="1:65" x14ac:dyDescent="0.3">
      <c r="A1908" t="s">
        <v>2217</v>
      </c>
      <c r="B1908" s="9">
        <v>3507</v>
      </c>
      <c r="C1908">
        <v>562581</v>
      </c>
      <c r="D1908">
        <v>1</v>
      </c>
      <c r="E1908">
        <v>0</v>
      </c>
      <c r="F1908">
        <v>0</v>
      </c>
      <c r="G1908">
        <v>0</v>
      </c>
      <c r="H1908">
        <v>0</v>
      </c>
      <c r="I1908" t="s">
        <v>131</v>
      </c>
      <c r="J1908">
        <v>562777</v>
      </c>
      <c r="K1908" t="s">
        <v>1336</v>
      </c>
      <c r="L1908">
        <v>562777</v>
      </c>
      <c r="M1908" t="s">
        <v>1336</v>
      </c>
      <c r="N1908">
        <v>562777</v>
      </c>
      <c r="O1908" t="s">
        <v>1336</v>
      </c>
      <c r="P1908">
        <v>562777</v>
      </c>
      <c r="Q1908" t="s">
        <v>1336</v>
      </c>
      <c r="R1908" s="9">
        <v>803003.50404042925</v>
      </c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15"/>
      <c r="AR1908" s="9">
        <v>74</v>
      </c>
      <c r="AS1908" s="9">
        <f>AR1908*30500</f>
        <v>2257000</v>
      </c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>
        <f t="shared" si="66"/>
        <v>3060003.5040404294</v>
      </c>
      <c r="BM1908" s="9">
        <f t="shared" si="67"/>
        <v>3060000</v>
      </c>
    </row>
    <row r="1909" spans="1:65" x14ac:dyDescent="0.3">
      <c r="A1909" t="s">
        <v>2218</v>
      </c>
      <c r="B1909" s="9">
        <v>982</v>
      </c>
      <c r="C1909">
        <v>583189</v>
      </c>
      <c r="D1909">
        <v>1</v>
      </c>
      <c r="E1909">
        <v>0</v>
      </c>
      <c r="F1909">
        <v>0</v>
      </c>
      <c r="G1909">
        <v>0</v>
      </c>
      <c r="H1909">
        <v>0</v>
      </c>
      <c r="I1909" t="s">
        <v>81</v>
      </c>
      <c r="J1909">
        <v>583952</v>
      </c>
      <c r="K1909" t="s">
        <v>146</v>
      </c>
      <c r="L1909">
        <v>583952</v>
      </c>
      <c r="M1909" t="s">
        <v>146</v>
      </c>
      <c r="N1909">
        <v>583952</v>
      </c>
      <c r="O1909" t="s">
        <v>146</v>
      </c>
      <c r="P1909">
        <v>583952</v>
      </c>
      <c r="Q1909" t="s">
        <v>146</v>
      </c>
      <c r="R1909" s="9">
        <v>231819.75576447701</v>
      </c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15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>
        <f t="shared" si="66"/>
        <v>231819.75576447701</v>
      </c>
      <c r="BM1909" s="9">
        <f t="shared" si="67"/>
        <v>231800</v>
      </c>
    </row>
    <row r="1910" spans="1:65" x14ac:dyDescent="0.3">
      <c r="A1910" s="3" t="s">
        <v>2219</v>
      </c>
      <c r="B1910" s="9">
        <v>2132</v>
      </c>
      <c r="C1910">
        <v>552534</v>
      </c>
      <c r="D1910">
        <v>1</v>
      </c>
      <c r="E1910">
        <v>1</v>
      </c>
      <c r="F1910">
        <v>1</v>
      </c>
      <c r="G1910">
        <v>0</v>
      </c>
      <c r="H1910">
        <v>0</v>
      </c>
      <c r="I1910" t="s">
        <v>83</v>
      </c>
      <c r="J1910">
        <v>552534</v>
      </c>
      <c r="K1910" t="s">
        <v>2219</v>
      </c>
      <c r="L1910">
        <v>552534</v>
      </c>
      <c r="M1910" t="s">
        <v>2219</v>
      </c>
      <c r="N1910">
        <v>552046</v>
      </c>
      <c r="O1910" t="s">
        <v>174</v>
      </c>
      <c r="P1910">
        <v>552046</v>
      </c>
      <c r="Q1910" t="s">
        <v>174</v>
      </c>
      <c r="R1910" s="9">
        <v>495132.63170392881</v>
      </c>
      <c r="S1910" s="9">
        <f>SUMIFS($B:$B,$J:$J,$C1910)</f>
        <v>2132</v>
      </c>
      <c r="T1910" s="9">
        <v>116014.73493032729</v>
      </c>
      <c r="U1910" s="9">
        <v>0</v>
      </c>
      <c r="V1910" s="9">
        <f>U1910*768</f>
        <v>0</v>
      </c>
      <c r="W1910" s="9">
        <v>13</v>
      </c>
      <c r="X1910" s="9">
        <f>W1910*3072</f>
        <v>39936</v>
      </c>
      <c r="Y1910" s="9">
        <v>10</v>
      </c>
      <c r="Z1910" s="9">
        <f>Y1910*1024</f>
        <v>10240</v>
      </c>
      <c r="AA1910" s="9">
        <v>5</v>
      </c>
      <c r="AB1910" s="9">
        <f>AA1910*256</f>
        <v>1280</v>
      </c>
      <c r="AC1910" s="9">
        <f>SUMIFS($B:$B,$L:$L,$C1910)</f>
        <v>2860</v>
      </c>
      <c r="AD1910" s="9">
        <v>358945.00593840756</v>
      </c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15"/>
      <c r="AR1910" s="9">
        <v>1</v>
      </c>
      <c r="AS1910" s="9">
        <f>AR1910*30500</f>
        <v>30500</v>
      </c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>
        <f t="shared" si="66"/>
        <v>1052048.3725726637</v>
      </c>
      <c r="BM1910" s="9">
        <f t="shared" si="67"/>
        <v>1052000</v>
      </c>
    </row>
    <row r="1911" spans="1:65" x14ac:dyDescent="0.3">
      <c r="A1911" s="2" t="s">
        <v>2220</v>
      </c>
      <c r="B1911" s="9">
        <v>1766</v>
      </c>
      <c r="C1911">
        <v>599506</v>
      </c>
      <c r="D1911">
        <v>1</v>
      </c>
      <c r="E1911">
        <v>1</v>
      </c>
      <c r="F1911">
        <v>0</v>
      </c>
      <c r="G1911">
        <v>0</v>
      </c>
      <c r="H1911">
        <v>0</v>
      </c>
      <c r="I1911" t="s">
        <v>94</v>
      </c>
      <c r="J1911">
        <v>599506</v>
      </c>
      <c r="K1911" t="s">
        <v>2220</v>
      </c>
      <c r="L1911">
        <v>599247</v>
      </c>
      <c r="M1911" t="s">
        <v>109</v>
      </c>
      <c r="N1911">
        <v>599247</v>
      </c>
      <c r="O1911" t="s">
        <v>109</v>
      </c>
      <c r="P1911">
        <v>599247</v>
      </c>
      <c r="Q1911" t="s">
        <v>109</v>
      </c>
      <c r="R1911" s="9">
        <v>412003.12147588743</v>
      </c>
      <c r="S1911" s="9">
        <f>SUMIFS($B:$B,$J:$J,$C1911)</f>
        <v>1766</v>
      </c>
      <c r="T1911" s="9">
        <v>96137.266956611653</v>
      </c>
      <c r="U1911" s="9">
        <v>0</v>
      </c>
      <c r="V1911" s="9">
        <f>U1911*768</f>
        <v>0</v>
      </c>
      <c r="W1911" s="9">
        <v>11</v>
      </c>
      <c r="X1911" s="9">
        <f>W1911*3072</f>
        <v>33792</v>
      </c>
      <c r="Y1911" s="9">
        <v>3</v>
      </c>
      <c r="Z1911" s="9">
        <f>Y1911*1024</f>
        <v>3072</v>
      </c>
      <c r="AA1911" s="9">
        <v>1</v>
      </c>
      <c r="AB1911" s="9">
        <f>AA1911*256</f>
        <v>256</v>
      </c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15"/>
      <c r="AR1911" s="9">
        <v>1</v>
      </c>
      <c r="AS1911" s="9">
        <f>AR1911*30500</f>
        <v>30500</v>
      </c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>
        <f t="shared" si="66"/>
        <v>575760.38843249902</v>
      </c>
      <c r="BM1911" s="9">
        <f t="shared" si="67"/>
        <v>575800</v>
      </c>
    </row>
    <row r="1912" spans="1:65" x14ac:dyDescent="0.3">
      <c r="A1912" t="s">
        <v>2221</v>
      </c>
      <c r="B1912" s="9">
        <v>246</v>
      </c>
      <c r="C1912">
        <v>546216</v>
      </c>
      <c r="D1912">
        <v>1</v>
      </c>
      <c r="E1912">
        <v>0</v>
      </c>
      <c r="F1912">
        <v>0</v>
      </c>
      <c r="G1912">
        <v>0</v>
      </c>
      <c r="H1912">
        <v>0</v>
      </c>
      <c r="I1912" t="s">
        <v>123</v>
      </c>
      <c r="J1912">
        <v>568759</v>
      </c>
      <c r="K1912" t="s">
        <v>343</v>
      </c>
      <c r="L1912">
        <v>569321</v>
      </c>
      <c r="M1912" t="s">
        <v>1214</v>
      </c>
      <c r="N1912">
        <v>568759</v>
      </c>
      <c r="O1912" t="s">
        <v>343</v>
      </c>
      <c r="P1912">
        <v>568759</v>
      </c>
      <c r="Q1912" t="s">
        <v>343</v>
      </c>
      <c r="R1912" s="9">
        <v>71941.662785630979</v>
      </c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15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>
        <f t="shared" si="66"/>
        <v>71941.662785630979</v>
      </c>
      <c r="BM1912" s="9">
        <f t="shared" si="67"/>
        <v>71900</v>
      </c>
    </row>
    <row r="1913" spans="1:65" x14ac:dyDescent="0.3">
      <c r="A1913" t="s">
        <v>2222</v>
      </c>
      <c r="B1913" s="9">
        <v>503</v>
      </c>
      <c r="C1913">
        <v>535974</v>
      </c>
      <c r="D1913">
        <v>1</v>
      </c>
      <c r="E1913">
        <v>0</v>
      </c>
      <c r="F1913">
        <v>0</v>
      </c>
      <c r="G1913">
        <v>0</v>
      </c>
      <c r="H1913">
        <v>0</v>
      </c>
      <c r="I1913" t="s">
        <v>86</v>
      </c>
      <c r="J1913">
        <v>536326</v>
      </c>
      <c r="K1913" t="s">
        <v>372</v>
      </c>
      <c r="L1913">
        <v>536326</v>
      </c>
      <c r="M1913" t="s">
        <v>372</v>
      </c>
      <c r="N1913">
        <v>536326</v>
      </c>
      <c r="O1913" t="s">
        <v>372</v>
      </c>
      <c r="P1913">
        <v>536326</v>
      </c>
      <c r="Q1913" t="s">
        <v>372</v>
      </c>
      <c r="R1913" s="9">
        <v>119930.509491775</v>
      </c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15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>
        <f t="shared" si="66"/>
        <v>119930.509491775</v>
      </c>
      <c r="BM1913" s="9">
        <f t="shared" si="67"/>
        <v>119900</v>
      </c>
    </row>
    <row r="1914" spans="1:65" x14ac:dyDescent="0.3">
      <c r="A1914" t="s">
        <v>2222</v>
      </c>
      <c r="B1914" s="9">
        <v>201</v>
      </c>
      <c r="C1914">
        <v>531308</v>
      </c>
      <c r="D1914">
        <v>1</v>
      </c>
      <c r="E1914">
        <v>0</v>
      </c>
      <c r="F1914">
        <v>0</v>
      </c>
      <c r="G1914">
        <v>0</v>
      </c>
      <c r="H1914">
        <v>0</v>
      </c>
      <c r="I1914" t="s">
        <v>86</v>
      </c>
      <c r="J1914">
        <v>531995</v>
      </c>
      <c r="K1914" t="s">
        <v>2223</v>
      </c>
      <c r="L1914">
        <v>531189</v>
      </c>
      <c r="M1914" t="s">
        <v>338</v>
      </c>
      <c r="N1914">
        <v>531189</v>
      </c>
      <c r="O1914" t="s">
        <v>338</v>
      </c>
      <c r="P1914">
        <v>531189</v>
      </c>
      <c r="Q1914" t="s">
        <v>338</v>
      </c>
      <c r="R1914" s="9">
        <v>71941.662785630979</v>
      </c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15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>
        <f t="shared" si="66"/>
        <v>71941.662785630979</v>
      </c>
      <c r="BM1914" s="9">
        <f t="shared" si="67"/>
        <v>71900</v>
      </c>
    </row>
    <row r="1915" spans="1:65" x14ac:dyDescent="0.3">
      <c r="A1915" t="s">
        <v>2224</v>
      </c>
      <c r="B1915" s="9">
        <v>607</v>
      </c>
      <c r="C1915">
        <v>579378</v>
      </c>
      <c r="D1915">
        <v>1</v>
      </c>
      <c r="E1915">
        <v>0</v>
      </c>
      <c r="F1915">
        <v>0</v>
      </c>
      <c r="G1915">
        <v>0</v>
      </c>
      <c r="H1915">
        <v>0</v>
      </c>
      <c r="I1915" t="s">
        <v>90</v>
      </c>
      <c r="J1915">
        <v>579025</v>
      </c>
      <c r="K1915" t="s">
        <v>213</v>
      </c>
      <c r="L1915">
        <v>579025</v>
      </c>
      <c r="M1915" t="s">
        <v>213</v>
      </c>
      <c r="N1915">
        <v>579025</v>
      </c>
      <c r="O1915" t="s">
        <v>213</v>
      </c>
      <c r="P1915">
        <v>579025</v>
      </c>
      <c r="Q1915" t="s">
        <v>213</v>
      </c>
      <c r="R1915" s="9">
        <v>144369.08991810499</v>
      </c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15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>
        <f t="shared" si="66"/>
        <v>144369.08991810499</v>
      </c>
      <c r="BM1915" s="9">
        <f t="shared" si="67"/>
        <v>144400</v>
      </c>
    </row>
    <row r="1916" spans="1:65" x14ac:dyDescent="0.3">
      <c r="A1916" t="s">
        <v>2225</v>
      </c>
      <c r="B1916" s="9">
        <v>425</v>
      </c>
      <c r="C1916">
        <v>535761</v>
      </c>
      <c r="D1916">
        <v>1</v>
      </c>
      <c r="E1916">
        <v>0</v>
      </c>
      <c r="F1916">
        <v>0</v>
      </c>
      <c r="G1916">
        <v>0</v>
      </c>
      <c r="H1916">
        <v>0</v>
      </c>
      <c r="I1916" t="s">
        <v>83</v>
      </c>
      <c r="J1916">
        <v>544981</v>
      </c>
      <c r="K1916" t="s">
        <v>84</v>
      </c>
      <c r="L1916">
        <v>544981</v>
      </c>
      <c r="M1916" t="s">
        <v>84</v>
      </c>
      <c r="N1916">
        <v>544256</v>
      </c>
      <c r="O1916" t="s">
        <v>85</v>
      </c>
      <c r="P1916">
        <v>544256</v>
      </c>
      <c r="Q1916" t="s">
        <v>85</v>
      </c>
      <c r="R1916" s="9">
        <v>101539.5321889257</v>
      </c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15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>
        <f t="shared" si="66"/>
        <v>101539.5321889257</v>
      </c>
      <c r="BM1916" s="9">
        <f t="shared" si="67"/>
        <v>101500</v>
      </c>
    </row>
    <row r="1917" spans="1:65" x14ac:dyDescent="0.3">
      <c r="A1917" t="s">
        <v>2226</v>
      </c>
      <c r="B1917" s="9">
        <v>632</v>
      </c>
      <c r="C1917">
        <v>503142</v>
      </c>
      <c r="D1917">
        <v>1</v>
      </c>
      <c r="E1917">
        <v>0</v>
      </c>
      <c r="F1917">
        <v>0</v>
      </c>
      <c r="G1917">
        <v>0</v>
      </c>
      <c r="H1917">
        <v>0</v>
      </c>
      <c r="I1917" t="s">
        <v>111</v>
      </c>
      <c r="J1917">
        <v>505188</v>
      </c>
      <c r="K1917" t="s">
        <v>140</v>
      </c>
      <c r="L1917">
        <v>505188</v>
      </c>
      <c r="M1917" t="s">
        <v>140</v>
      </c>
      <c r="N1917">
        <v>505188</v>
      </c>
      <c r="O1917" t="s">
        <v>140</v>
      </c>
      <c r="P1917">
        <v>505188</v>
      </c>
      <c r="Q1917" t="s">
        <v>140</v>
      </c>
      <c r="R1917" s="9">
        <v>150230.59173374431</v>
      </c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15"/>
      <c r="AR1917" s="9">
        <v>1</v>
      </c>
      <c r="AS1917" s="9">
        <f>AR1917*30500</f>
        <v>30500</v>
      </c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>
        <f t="shared" si="66"/>
        <v>180730.59173374431</v>
      </c>
      <c r="BM1917" s="9">
        <f t="shared" si="67"/>
        <v>180700</v>
      </c>
    </row>
    <row r="1918" spans="1:65" x14ac:dyDescent="0.3">
      <c r="A1918" t="s">
        <v>2227</v>
      </c>
      <c r="B1918" s="9">
        <v>288</v>
      </c>
      <c r="C1918">
        <v>595802</v>
      </c>
      <c r="D1918">
        <v>1</v>
      </c>
      <c r="E1918">
        <v>0</v>
      </c>
      <c r="F1918">
        <v>0</v>
      </c>
      <c r="G1918">
        <v>0</v>
      </c>
      <c r="H1918">
        <v>0</v>
      </c>
      <c r="I1918" t="s">
        <v>123</v>
      </c>
      <c r="J1918">
        <v>595926</v>
      </c>
      <c r="K1918" t="s">
        <v>1228</v>
      </c>
      <c r="L1918">
        <v>597007</v>
      </c>
      <c r="M1918" t="s">
        <v>172</v>
      </c>
      <c r="N1918">
        <v>597007</v>
      </c>
      <c r="O1918" t="s">
        <v>172</v>
      </c>
      <c r="P1918">
        <v>597007</v>
      </c>
      <c r="Q1918" t="s">
        <v>172</v>
      </c>
      <c r="R1918" s="9">
        <v>71941.662785630979</v>
      </c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15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>
        <f t="shared" si="66"/>
        <v>71941.662785630979</v>
      </c>
      <c r="BM1918" s="9">
        <f t="shared" si="67"/>
        <v>71900</v>
      </c>
    </row>
    <row r="1919" spans="1:65" x14ac:dyDescent="0.3">
      <c r="A1919" t="s">
        <v>2228</v>
      </c>
      <c r="B1919" s="9">
        <v>391</v>
      </c>
      <c r="C1919">
        <v>537268</v>
      </c>
      <c r="D1919">
        <v>1</v>
      </c>
      <c r="E1919">
        <v>0</v>
      </c>
      <c r="F1919">
        <v>0</v>
      </c>
      <c r="G1919">
        <v>0</v>
      </c>
      <c r="H1919">
        <v>0</v>
      </c>
      <c r="I1919" t="s">
        <v>86</v>
      </c>
      <c r="J1919">
        <v>537446</v>
      </c>
      <c r="K1919" t="s">
        <v>2229</v>
      </c>
      <c r="L1919">
        <v>537004</v>
      </c>
      <c r="M1919" t="s">
        <v>466</v>
      </c>
      <c r="N1919">
        <v>537004</v>
      </c>
      <c r="O1919" t="s">
        <v>466</v>
      </c>
      <c r="P1919">
        <v>537004</v>
      </c>
      <c r="Q1919" t="s">
        <v>466</v>
      </c>
      <c r="R1919" s="9">
        <v>93504.928127862106</v>
      </c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15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>
        <f t="shared" si="66"/>
        <v>93504.928127862106</v>
      </c>
      <c r="BM1919" s="9">
        <f t="shared" si="67"/>
        <v>93500</v>
      </c>
    </row>
    <row r="1920" spans="1:65" x14ac:dyDescent="0.3">
      <c r="A1920" t="s">
        <v>2230</v>
      </c>
      <c r="B1920" s="9">
        <v>360</v>
      </c>
      <c r="C1920">
        <v>566039</v>
      </c>
      <c r="D1920">
        <v>1</v>
      </c>
      <c r="E1920">
        <v>0</v>
      </c>
      <c r="F1920">
        <v>0</v>
      </c>
      <c r="G1920">
        <v>0</v>
      </c>
      <c r="H1920">
        <v>0</v>
      </c>
      <c r="I1920" t="s">
        <v>86</v>
      </c>
      <c r="J1920">
        <v>536172</v>
      </c>
      <c r="K1920" t="s">
        <v>2231</v>
      </c>
      <c r="L1920">
        <v>535419</v>
      </c>
      <c r="M1920" t="s">
        <v>170</v>
      </c>
      <c r="N1920">
        <v>535419</v>
      </c>
      <c r="O1920" t="s">
        <v>170</v>
      </c>
      <c r="P1920">
        <v>535419</v>
      </c>
      <c r="Q1920" t="s">
        <v>170</v>
      </c>
      <c r="R1920" s="9">
        <v>86169.130291380352</v>
      </c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15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>
        <f t="shared" si="66"/>
        <v>86169.130291380352</v>
      </c>
      <c r="BM1920" s="9">
        <f t="shared" si="67"/>
        <v>86200</v>
      </c>
    </row>
    <row r="1921" spans="1:65" x14ac:dyDescent="0.3">
      <c r="A1921" t="s">
        <v>2232</v>
      </c>
      <c r="B1921" s="9">
        <v>445</v>
      </c>
      <c r="C1921">
        <v>586234</v>
      </c>
      <c r="D1921">
        <v>1</v>
      </c>
      <c r="E1921">
        <v>0</v>
      </c>
      <c r="F1921">
        <v>0</v>
      </c>
      <c r="G1921">
        <v>0</v>
      </c>
      <c r="H1921">
        <v>0</v>
      </c>
      <c r="I1921" t="s">
        <v>81</v>
      </c>
      <c r="J1921">
        <v>586498</v>
      </c>
      <c r="K1921" t="s">
        <v>2233</v>
      </c>
      <c r="L1921">
        <v>586021</v>
      </c>
      <c r="M1921" t="s">
        <v>987</v>
      </c>
      <c r="N1921">
        <v>586021</v>
      </c>
      <c r="O1921" t="s">
        <v>987</v>
      </c>
      <c r="P1921">
        <v>586021</v>
      </c>
      <c r="Q1921" t="s">
        <v>987</v>
      </c>
      <c r="R1921" s="9">
        <v>106260.53881669301</v>
      </c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15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>
        <f t="shared" si="66"/>
        <v>106260.53881669301</v>
      </c>
      <c r="BM1921" s="9">
        <f t="shared" si="67"/>
        <v>106300</v>
      </c>
    </row>
    <row r="1922" spans="1:65" x14ac:dyDescent="0.3">
      <c r="A1922" t="s">
        <v>2232</v>
      </c>
      <c r="B1922" s="9">
        <v>421</v>
      </c>
      <c r="C1922">
        <v>511587</v>
      </c>
      <c r="D1922">
        <v>1</v>
      </c>
      <c r="E1922">
        <v>0</v>
      </c>
      <c r="F1922">
        <v>0</v>
      </c>
      <c r="G1922">
        <v>0</v>
      </c>
      <c r="H1922">
        <v>0</v>
      </c>
      <c r="I1922" t="s">
        <v>77</v>
      </c>
      <c r="J1922">
        <v>560359</v>
      </c>
      <c r="K1922" t="s">
        <v>1534</v>
      </c>
      <c r="L1922">
        <v>560286</v>
      </c>
      <c r="M1922" t="s">
        <v>770</v>
      </c>
      <c r="N1922">
        <v>560286</v>
      </c>
      <c r="O1922" t="s">
        <v>770</v>
      </c>
      <c r="P1922">
        <v>560286</v>
      </c>
      <c r="Q1922" t="s">
        <v>770</v>
      </c>
      <c r="R1922" s="9">
        <v>100594.8717509397</v>
      </c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15"/>
      <c r="AR1922" s="9">
        <v>1</v>
      </c>
      <c r="AS1922" s="9">
        <f>AR1922*30500</f>
        <v>30500</v>
      </c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>
        <f t="shared" si="66"/>
        <v>131094.8717509397</v>
      </c>
      <c r="BM1922" s="9">
        <f t="shared" si="67"/>
        <v>131100</v>
      </c>
    </row>
    <row r="1923" spans="1:65" x14ac:dyDescent="0.3">
      <c r="A1923" t="s">
        <v>2234</v>
      </c>
      <c r="B1923" s="9">
        <v>907</v>
      </c>
      <c r="C1923">
        <v>563633</v>
      </c>
      <c r="D1923">
        <v>1</v>
      </c>
      <c r="E1923">
        <v>0</v>
      </c>
      <c r="F1923">
        <v>0</v>
      </c>
      <c r="G1923">
        <v>0</v>
      </c>
      <c r="H1923">
        <v>0</v>
      </c>
      <c r="I1923" t="s">
        <v>104</v>
      </c>
      <c r="J1923">
        <v>563510</v>
      </c>
      <c r="K1923" t="s">
        <v>244</v>
      </c>
      <c r="L1923">
        <v>563510</v>
      </c>
      <c r="M1923" t="s">
        <v>244</v>
      </c>
      <c r="N1923">
        <v>563510</v>
      </c>
      <c r="O1923" t="s">
        <v>244</v>
      </c>
      <c r="P1923">
        <v>563510</v>
      </c>
      <c r="Q1923" t="s">
        <v>244</v>
      </c>
      <c r="R1923" s="9">
        <v>214405.46985106761</v>
      </c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15"/>
      <c r="AR1923" s="9">
        <v>1</v>
      </c>
      <c r="AS1923" s="9">
        <f>AR1923*30500</f>
        <v>30500</v>
      </c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>
        <f t="shared" si="66"/>
        <v>244905.46985106761</v>
      </c>
      <c r="BM1923" s="9">
        <f t="shared" si="67"/>
        <v>244900</v>
      </c>
    </row>
    <row r="1924" spans="1:65" x14ac:dyDescent="0.3">
      <c r="A1924" t="s">
        <v>2234</v>
      </c>
      <c r="B1924" s="9">
        <v>443</v>
      </c>
      <c r="C1924">
        <v>529613</v>
      </c>
      <c r="D1924">
        <v>1</v>
      </c>
      <c r="E1924">
        <v>0</v>
      </c>
      <c r="F1924">
        <v>0</v>
      </c>
      <c r="G1924">
        <v>0</v>
      </c>
      <c r="H1924">
        <v>0</v>
      </c>
      <c r="I1924" t="s">
        <v>86</v>
      </c>
      <c r="J1924">
        <v>535419</v>
      </c>
      <c r="K1924" t="s">
        <v>170</v>
      </c>
      <c r="L1924">
        <v>535419</v>
      </c>
      <c r="M1924" t="s">
        <v>170</v>
      </c>
      <c r="N1924">
        <v>535419</v>
      </c>
      <c r="O1924" t="s">
        <v>170</v>
      </c>
      <c r="P1924">
        <v>535419</v>
      </c>
      <c r="Q1924" t="s">
        <v>170</v>
      </c>
      <c r="R1924" s="9">
        <v>105788.60877983049</v>
      </c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15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>
        <f t="shared" ref="BL1924:BL1987" si="68">SUMIF(R1924:R1924,"&lt;&gt;")+SUMIF(T1924:T1924,"&lt;&gt;")+SUMIF(V1924:V1924,"&lt;&gt;")+SUMIF(X1924:X1924,"&lt;&gt;")+SUMIF(Z1924:Z1924,"&lt;&gt;")+SUMIF(AB1924:AB1924,"&lt;&gt;")+SUMIF(AD1924:AD1924,"&lt;&gt;")+SUMIF(AF1924:AF1924,"&lt;&gt;")+SUMIF(AH1924:AH1924,"&lt;&gt;")+SUMIF(AJ1924:AJ1924,"&lt;&gt;")+SUMIF(AK1924:AK1924,"&lt;&gt;")+SUMIF(AM1924:AM1924,"&lt;&gt;")+SUMIF(AO1924:AO1924,"&lt;&gt;")+SUMIF(AQ1924:AQ1924,"&lt;&gt;")+SUMIF(AS1924:AS1924,"&lt;&gt;")+SUMIF(AU1924:AU1924,"&lt;&gt;")+SUMIF(AW1924:AW1924,"&lt;&gt;")+SUMIF(AY1924:AY1924,"&lt;&gt;")+SUMIF(BA1924:BA1924,"&lt;&gt;")+SUMIF(BC1924:BC1924,"&lt;&gt;")+SUMIF(BE1924:BE1924,"&lt;&gt;")+SUMIF(BG1924:BG1924,"&lt;&gt;")+SUMIF(BI1924:BI1924,"&lt;&gt;")+SUMIF(BK1924:BK1924,"&lt;&gt;")</f>
        <v>105788.60877983049</v>
      </c>
      <c r="BM1924" s="9">
        <f t="shared" ref="BM1924:BM1987" si="69">ROUND(BL1924/100,0)*100</f>
        <v>105800</v>
      </c>
    </row>
    <row r="1925" spans="1:65" x14ac:dyDescent="0.3">
      <c r="A1925" t="s">
        <v>2235</v>
      </c>
      <c r="B1925" s="9">
        <v>175</v>
      </c>
      <c r="C1925">
        <v>549312</v>
      </c>
      <c r="D1925">
        <v>1</v>
      </c>
      <c r="E1925">
        <v>0</v>
      </c>
      <c r="F1925">
        <v>0</v>
      </c>
      <c r="G1925">
        <v>0</v>
      </c>
      <c r="H1925">
        <v>0</v>
      </c>
      <c r="I1925" t="s">
        <v>90</v>
      </c>
      <c r="J1925">
        <v>572659</v>
      </c>
      <c r="K1925" t="s">
        <v>158</v>
      </c>
      <c r="L1925">
        <v>572659</v>
      </c>
      <c r="M1925" t="s">
        <v>158</v>
      </c>
      <c r="N1925">
        <v>572659</v>
      </c>
      <c r="O1925" t="s">
        <v>158</v>
      </c>
      <c r="P1925">
        <v>572659</v>
      </c>
      <c r="Q1925" t="s">
        <v>158</v>
      </c>
      <c r="R1925" s="9">
        <v>71941.662785630979</v>
      </c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15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>
        <f t="shared" si="68"/>
        <v>71941.662785630979</v>
      </c>
      <c r="BM1925" s="9">
        <f t="shared" si="69"/>
        <v>71900</v>
      </c>
    </row>
    <row r="1926" spans="1:65" x14ac:dyDescent="0.3">
      <c r="A1926" t="s">
        <v>2236</v>
      </c>
      <c r="B1926" s="9">
        <v>232</v>
      </c>
      <c r="C1926">
        <v>577201</v>
      </c>
      <c r="D1926">
        <v>1</v>
      </c>
      <c r="E1926">
        <v>0</v>
      </c>
      <c r="F1926">
        <v>0</v>
      </c>
      <c r="G1926">
        <v>0</v>
      </c>
      <c r="H1926">
        <v>0</v>
      </c>
      <c r="I1926" t="s">
        <v>104</v>
      </c>
      <c r="J1926">
        <v>577626</v>
      </c>
      <c r="K1926" t="s">
        <v>1142</v>
      </c>
      <c r="L1926">
        <v>577626</v>
      </c>
      <c r="M1926" t="s">
        <v>1142</v>
      </c>
      <c r="N1926">
        <v>577626</v>
      </c>
      <c r="O1926" t="s">
        <v>1142</v>
      </c>
      <c r="P1926">
        <v>577626</v>
      </c>
      <c r="Q1926" t="s">
        <v>1142</v>
      </c>
      <c r="R1926" s="9">
        <v>71941.662785630979</v>
      </c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15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>
        <f t="shared" si="68"/>
        <v>71941.662785630979</v>
      </c>
      <c r="BM1926" s="9">
        <f t="shared" si="69"/>
        <v>71900</v>
      </c>
    </row>
    <row r="1927" spans="1:65" x14ac:dyDescent="0.3">
      <c r="A1927" t="s">
        <v>2237</v>
      </c>
      <c r="B1927" s="9">
        <v>416</v>
      </c>
      <c r="C1927">
        <v>560421</v>
      </c>
      <c r="D1927">
        <v>1</v>
      </c>
      <c r="E1927">
        <v>0</v>
      </c>
      <c r="F1927">
        <v>0</v>
      </c>
      <c r="G1927">
        <v>0</v>
      </c>
      <c r="H1927">
        <v>0</v>
      </c>
      <c r="I1927" t="s">
        <v>77</v>
      </c>
      <c r="J1927">
        <v>560499</v>
      </c>
      <c r="K1927" t="s">
        <v>1159</v>
      </c>
      <c r="L1927">
        <v>560499</v>
      </c>
      <c r="M1927" t="s">
        <v>1159</v>
      </c>
      <c r="N1927">
        <v>560499</v>
      </c>
      <c r="O1927" t="s">
        <v>1159</v>
      </c>
      <c r="P1927">
        <v>560286</v>
      </c>
      <c r="Q1927" t="s">
        <v>770</v>
      </c>
      <c r="R1927" s="9">
        <v>99413.82839429492</v>
      </c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15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>
        <f t="shared" si="68"/>
        <v>99413.82839429492</v>
      </c>
      <c r="BM1927" s="9">
        <f t="shared" si="69"/>
        <v>99400</v>
      </c>
    </row>
    <row r="1928" spans="1:65" x14ac:dyDescent="0.3">
      <c r="A1928" t="s">
        <v>2237</v>
      </c>
      <c r="B1928" s="9">
        <v>157</v>
      </c>
      <c r="C1928">
        <v>558991</v>
      </c>
      <c r="D1928">
        <v>1</v>
      </c>
      <c r="E1928">
        <v>0</v>
      </c>
      <c r="F1928">
        <v>0</v>
      </c>
      <c r="G1928">
        <v>0</v>
      </c>
      <c r="H1928">
        <v>0</v>
      </c>
      <c r="I1928" t="s">
        <v>151</v>
      </c>
      <c r="J1928">
        <v>559521</v>
      </c>
      <c r="K1928" t="s">
        <v>802</v>
      </c>
      <c r="L1928">
        <v>559521</v>
      </c>
      <c r="M1928" t="s">
        <v>802</v>
      </c>
      <c r="N1928">
        <v>559521</v>
      </c>
      <c r="O1928" t="s">
        <v>802</v>
      </c>
      <c r="P1928">
        <v>559300</v>
      </c>
      <c r="Q1928" t="s">
        <v>223</v>
      </c>
      <c r="R1928" s="9">
        <v>71941.662785630979</v>
      </c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15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>
        <f t="shared" si="68"/>
        <v>71941.662785630979</v>
      </c>
      <c r="BM1928" s="9">
        <f t="shared" si="69"/>
        <v>71900</v>
      </c>
    </row>
    <row r="1929" spans="1:65" x14ac:dyDescent="0.3">
      <c r="A1929" s="2" t="s">
        <v>2238</v>
      </c>
      <c r="B1929" s="9">
        <v>792</v>
      </c>
      <c r="C1929">
        <v>534129</v>
      </c>
      <c r="D1929">
        <v>1</v>
      </c>
      <c r="E1929">
        <v>1</v>
      </c>
      <c r="F1929">
        <v>0</v>
      </c>
      <c r="G1929">
        <v>0</v>
      </c>
      <c r="H1929">
        <v>0</v>
      </c>
      <c r="I1929" t="s">
        <v>86</v>
      </c>
      <c r="J1929">
        <v>534129</v>
      </c>
      <c r="K1929" t="s">
        <v>2238</v>
      </c>
      <c r="L1929">
        <v>534633</v>
      </c>
      <c r="M1929" t="s">
        <v>1332</v>
      </c>
      <c r="N1929">
        <v>534633</v>
      </c>
      <c r="O1929" t="s">
        <v>1332</v>
      </c>
      <c r="P1929">
        <v>533955</v>
      </c>
      <c r="Q1929" t="s">
        <v>314</v>
      </c>
      <c r="R1929" s="9">
        <v>187632.9491175921</v>
      </c>
      <c r="S1929" s="9">
        <f>SUMIFS($B:$B,$J:$J,$C1929)</f>
        <v>1295</v>
      </c>
      <c r="T1929" s="9">
        <v>70538.424830003685</v>
      </c>
      <c r="U1929" s="9">
        <v>0</v>
      </c>
      <c r="V1929" s="9">
        <f>U1929*768</f>
        <v>0</v>
      </c>
      <c r="W1929" s="9">
        <v>20</v>
      </c>
      <c r="X1929" s="9">
        <f>W1929*3072</f>
        <v>61440</v>
      </c>
      <c r="Y1929" s="9">
        <v>3</v>
      </c>
      <c r="Z1929" s="9">
        <f>Y1929*1024</f>
        <v>3072</v>
      </c>
      <c r="AA1929" s="9">
        <v>0</v>
      </c>
      <c r="AB1929" s="9">
        <f>AA1929*256</f>
        <v>0</v>
      </c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15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>
        <f t="shared" si="68"/>
        <v>322683.37394759577</v>
      </c>
      <c r="BM1929" s="9">
        <f t="shared" si="69"/>
        <v>322700</v>
      </c>
    </row>
    <row r="1930" spans="1:65" x14ac:dyDescent="0.3">
      <c r="A1930" s="2" t="s">
        <v>1858</v>
      </c>
      <c r="B1930" s="9">
        <v>1226</v>
      </c>
      <c r="C1930">
        <v>532444</v>
      </c>
      <c r="D1930">
        <v>1</v>
      </c>
      <c r="E1930">
        <v>1</v>
      </c>
      <c r="F1930">
        <v>0</v>
      </c>
      <c r="G1930">
        <v>0</v>
      </c>
      <c r="H1930">
        <v>0</v>
      </c>
      <c r="I1930" t="s">
        <v>86</v>
      </c>
      <c r="J1930">
        <v>532444</v>
      </c>
      <c r="K1930" t="s">
        <v>1858</v>
      </c>
      <c r="L1930">
        <v>532860</v>
      </c>
      <c r="M1930" t="s">
        <v>2239</v>
      </c>
      <c r="N1930">
        <v>532053</v>
      </c>
      <c r="O1930" t="s">
        <v>281</v>
      </c>
      <c r="P1930">
        <v>532053</v>
      </c>
      <c r="Q1930" t="s">
        <v>281</v>
      </c>
      <c r="R1930" s="9">
        <v>288242.24117718509</v>
      </c>
      <c r="S1930" s="9">
        <f>SUMIFS($B:$B,$J:$J,$C1930)</f>
        <v>1772</v>
      </c>
      <c r="T1930" s="9">
        <v>96463.225432833351</v>
      </c>
      <c r="U1930" s="9">
        <v>0</v>
      </c>
      <c r="V1930" s="9">
        <f>U1930*768</f>
        <v>0</v>
      </c>
      <c r="W1930" s="9">
        <v>3</v>
      </c>
      <c r="X1930" s="9">
        <f>W1930*3072</f>
        <v>9216</v>
      </c>
      <c r="Y1930" s="9">
        <v>7</v>
      </c>
      <c r="Z1930" s="9">
        <f>Y1930*1024</f>
        <v>7168</v>
      </c>
      <c r="AA1930" s="9">
        <v>1</v>
      </c>
      <c r="AB1930" s="9">
        <f>AA1930*256</f>
        <v>256</v>
      </c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15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>
        <f t="shared" si="68"/>
        <v>401345.46661001845</v>
      </c>
      <c r="BM1930" s="9">
        <f t="shared" si="69"/>
        <v>401300</v>
      </c>
    </row>
    <row r="1931" spans="1:65" x14ac:dyDescent="0.3">
      <c r="A1931" t="s">
        <v>2240</v>
      </c>
      <c r="B1931" s="9">
        <v>117</v>
      </c>
      <c r="C1931">
        <v>562491</v>
      </c>
      <c r="D1931">
        <v>1</v>
      </c>
      <c r="E1931">
        <v>0</v>
      </c>
      <c r="F1931">
        <v>0</v>
      </c>
      <c r="G1931">
        <v>0</v>
      </c>
      <c r="H1931">
        <v>0</v>
      </c>
      <c r="I1931" t="s">
        <v>83</v>
      </c>
      <c r="J1931">
        <v>545881</v>
      </c>
      <c r="K1931" t="s">
        <v>238</v>
      </c>
      <c r="L1931">
        <v>545881</v>
      </c>
      <c r="M1931" t="s">
        <v>238</v>
      </c>
      <c r="N1931">
        <v>545881</v>
      </c>
      <c r="O1931" t="s">
        <v>238</v>
      </c>
      <c r="P1931">
        <v>545881</v>
      </c>
      <c r="Q1931" t="s">
        <v>238</v>
      </c>
      <c r="R1931" s="9">
        <v>71941.662785630979</v>
      </c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15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>
        <f t="shared" si="68"/>
        <v>71941.662785630979</v>
      </c>
      <c r="BM1931" s="9">
        <f t="shared" si="69"/>
        <v>71900</v>
      </c>
    </row>
    <row r="1932" spans="1:65" x14ac:dyDescent="0.3">
      <c r="A1932" s="5" t="s">
        <v>1371</v>
      </c>
      <c r="B1932" s="9">
        <v>18090</v>
      </c>
      <c r="C1932">
        <v>563102</v>
      </c>
      <c r="D1932">
        <v>1</v>
      </c>
      <c r="E1932">
        <v>1</v>
      </c>
      <c r="F1932">
        <v>1</v>
      </c>
      <c r="G1932">
        <v>1</v>
      </c>
      <c r="H1932">
        <v>1</v>
      </c>
      <c r="I1932" t="s">
        <v>131</v>
      </c>
      <c r="J1932">
        <v>563102</v>
      </c>
      <c r="K1932" t="s">
        <v>1371</v>
      </c>
      <c r="L1932">
        <v>563102</v>
      </c>
      <c r="M1932" t="s">
        <v>1371</v>
      </c>
      <c r="N1932">
        <v>563102</v>
      </c>
      <c r="O1932" t="s">
        <v>1371</v>
      </c>
      <c r="P1932">
        <v>563102</v>
      </c>
      <c r="Q1932" t="s">
        <v>1371</v>
      </c>
      <c r="R1932" s="9">
        <v>814357.86580284615</v>
      </c>
      <c r="S1932" s="9">
        <f>SUMIFS($B:$B,$J:$J,$C1932)</f>
        <v>19629</v>
      </c>
      <c r="T1932" s="9">
        <v>410927.5038927581</v>
      </c>
      <c r="U1932" s="9">
        <v>569</v>
      </c>
      <c r="V1932" s="9">
        <f>U1932*768</f>
        <v>436992</v>
      </c>
      <c r="W1932" s="9">
        <v>73</v>
      </c>
      <c r="X1932" s="9">
        <f>W1932*3072</f>
        <v>224256</v>
      </c>
      <c r="Y1932" s="9">
        <v>316</v>
      </c>
      <c r="Z1932" s="9">
        <f>Y1932*1024</f>
        <v>323584</v>
      </c>
      <c r="AA1932" s="9">
        <v>143</v>
      </c>
      <c r="AB1932" s="9">
        <f>AA1932*256</f>
        <v>36608</v>
      </c>
      <c r="AC1932" s="9">
        <f>SUMIFS($B:$B,$L:$L,$C1932)</f>
        <v>19186</v>
      </c>
      <c r="AD1932" s="9">
        <v>1168376.1820503699</v>
      </c>
      <c r="AE1932" s="9">
        <f>SUMIFS($B:$B,$P:$P,$C1932)</f>
        <v>42864</v>
      </c>
      <c r="AF1932" s="9">
        <v>2586558.919499266</v>
      </c>
      <c r="AG1932" s="9">
        <f>SUMIFS($B:$B,$N:$N,$C1932)</f>
        <v>22776</v>
      </c>
      <c r="AH1932" s="9">
        <v>3890005.211999042</v>
      </c>
      <c r="AI1932" s="9">
        <f>SUMIFS($B:$B,$P:$P,$C1932)</f>
        <v>42864</v>
      </c>
      <c r="AJ1932" s="9">
        <v>20337572.15848285</v>
      </c>
      <c r="AK1932" s="9"/>
      <c r="AL1932" s="9">
        <v>5018</v>
      </c>
      <c r="AM1932" s="9">
        <f>AL1932*141</f>
        <v>707538</v>
      </c>
      <c r="AN1932" s="9"/>
      <c r="AO1932" s="9"/>
      <c r="AP1932" s="9"/>
      <c r="AQ1932" s="15"/>
      <c r="AR1932" s="9">
        <v>25</v>
      </c>
      <c r="AS1932" s="9">
        <f>AR1932*30500</f>
        <v>762500</v>
      </c>
      <c r="AT1932" s="9">
        <v>133</v>
      </c>
      <c r="AU1932" s="9">
        <f>AT1932*2742</f>
        <v>364686</v>
      </c>
      <c r="AV1932" s="9">
        <v>35</v>
      </c>
      <c r="AW1932" s="9">
        <f>AV1932*914</f>
        <v>31990</v>
      </c>
      <c r="AX1932" s="9">
        <v>1461</v>
      </c>
      <c r="AY1932" s="9">
        <f>AX1932*141</f>
        <v>206001</v>
      </c>
      <c r="AZ1932" s="9">
        <v>1706</v>
      </c>
      <c r="BA1932" s="9">
        <f>AZ1932*343</f>
        <v>585158</v>
      </c>
      <c r="BB1932" s="9">
        <v>454</v>
      </c>
      <c r="BC1932" s="9">
        <f>BB1932*109</f>
        <v>49486</v>
      </c>
      <c r="BD1932" s="9">
        <v>0</v>
      </c>
      <c r="BE1932" s="9">
        <f>BD1932*82</f>
        <v>0</v>
      </c>
      <c r="BF1932" s="9">
        <v>622</v>
      </c>
      <c r="BG1932" s="9">
        <f>BF1932*328</f>
        <v>204016</v>
      </c>
      <c r="BH1932" s="9">
        <v>0</v>
      </c>
      <c r="BI1932" s="9">
        <f>BH1932*410</f>
        <v>0</v>
      </c>
      <c r="BJ1932" s="9">
        <v>0</v>
      </c>
      <c r="BK1932" s="9">
        <f>BJ1932*219</f>
        <v>0</v>
      </c>
      <c r="BL1932" s="9">
        <f t="shared" si="68"/>
        <v>33140612.84172713</v>
      </c>
      <c r="BM1932" s="9">
        <f t="shared" si="69"/>
        <v>33140600</v>
      </c>
    </row>
    <row r="1933" spans="1:65" x14ac:dyDescent="0.3">
      <c r="A1933" t="s">
        <v>2241</v>
      </c>
      <c r="B1933" s="9">
        <v>149</v>
      </c>
      <c r="C1933">
        <v>531774</v>
      </c>
      <c r="D1933">
        <v>1</v>
      </c>
      <c r="E1933">
        <v>0</v>
      </c>
      <c r="F1933">
        <v>0</v>
      </c>
      <c r="G1933">
        <v>0</v>
      </c>
      <c r="H1933">
        <v>0</v>
      </c>
      <c r="I1933" t="s">
        <v>86</v>
      </c>
      <c r="J1933">
        <v>535052</v>
      </c>
      <c r="K1933" t="s">
        <v>2013</v>
      </c>
      <c r="L1933">
        <v>535052</v>
      </c>
      <c r="M1933" t="s">
        <v>2013</v>
      </c>
      <c r="N1933">
        <v>535052</v>
      </c>
      <c r="O1933" t="s">
        <v>2013</v>
      </c>
      <c r="P1933">
        <v>534676</v>
      </c>
      <c r="Q1933" t="s">
        <v>874</v>
      </c>
      <c r="R1933" s="9">
        <v>71941.662785630979</v>
      </c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15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>
        <f t="shared" si="68"/>
        <v>71941.662785630979</v>
      </c>
      <c r="BM1933" s="9">
        <f t="shared" si="69"/>
        <v>71900</v>
      </c>
    </row>
    <row r="1934" spans="1:65" x14ac:dyDescent="0.3">
      <c r="A1934" t="s">
        <v>2242</v>
      </c>
      <c r="B1934" s="9">
        <v>163</v>
      </c>
      <c r="C1934">
        <v>595811</v>
      </c>
      <c r="D1934">
        <v>1</v>
      </c>
      <c r="E1934">
        <v>0</v>
      </c>
      <c r="F1934">
        <v>0</v>
      </c>
      <c r="G1934">
        <v>0</v>
      </c>
      <c r="H1934">
        <v>0</v>
      </c>
      <c r="I1934" t="s">
        <v>123</v>
      </c>
      <c r="J1934">
        <v>595926</v>
      </c>
      <c r="K1934" t="s">
        <v>1228</v>
      </c>
      <c r="L1934">
        <v>597007</v>
      </c>
      <c r="M1934" t="s">
        <v>172</v>
      </c>
      <c r="N1934">
        <v>597007</v>
      </c>
      <c r="O1934" t="s">
        <v>172</v>
      </c>
      <c r="P1934">
        <v>597007</v>
      </c>
      <c r="Q1934" t="s">
        <v>172</v>
      </c>
      <c r="R1934" s="9">
        <v>71941.662785630979</v>
      </c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15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>
        <f t="shared" si="68"/>
        <v>71941.662785630979</v>
      </c>
      <c r="BM1934" s="9">
        <f t="shared" si="69"/>
        <v>71900</v>
      </c>
    </row>
    <row r="1935" spans="1:65" x14ac:dyDescent="0.3">
      <c r="A1935" t="s">
        <v>2243</v>
      </c>
      <c r="B1935" s="9">
        <v>148</v>
      </c>
      <c r="C1935">
        <v>595829</v>
      </c>
      <c r="D1935">
        <v>1</v>
      </c>
      <c r="E1935">
        <v>0</v>
      </c>
      <c r="F1935">
        <v>0</v>
      </c>
      <c r="G1935">
        <v>0</v>
      </c>
      <c r="H1935">
        <v>0</v>
      </c>
      <c r="I1935" t="s">
        <v>123</v>
      </c>
      <c r="J1935">
        <v>596787</v>
      </c>
      <c r="K1935" t="s">
        <v>1154</v>
      </c>
      <c r="L1935">
        <v>596230</v>
      </c>
      <c r="M1935" t="s">
        <v>468</v>
      </c>
      <c r="N1935">
        <v>596230</v>
      </c>
      <c r="O1935" t="s">
        <v>468</v>
      </c>
      <c r="P1935">
        <v>596230</v>
      </c>
      <c r="Q1935" t="s">
        <v>468</v>
      </c>
      <c r="R1935" s="9">
        <v>71941.662785630979</v>
      </c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15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>
        <f t="shared" si="68"/>
        <v>71941.662785630979</v>
      </c>
      <c r="BM1935" s="9">
        <f t="shared" si="69"/>
        <v>71900</v>
      </c>
    </row>
    <row r="1936" spans="1:65" x14ac:dyDescent="0.3">
      <c r="A1936" t="s">
        <v>2243</v>
      </c>
      <c r="B1936" s="9">
        <v>149</v>
      </c>
      <c r="C1936">
        <v>594237</v>
      </c>
      <c r="D1936">
        <v>1</v>
      </c>
      <c r="E1936">
        <v>0</v>
      </c>
      <c r="F1936">
        <v>0</v>
      </c>
      <c r="G1936">
        <v>0</v>
      </c>
      <c r="H1936">
        <v>0</v>
      </c>
      <c r="I1936" t="s">
        <v>81</v>
      </c>
      <c r="J1936">
        <v>595055</v>
      </c>
      <c r="K1936" t="s">
        <v>2244</v>
      </c>
      <c r="L1936">
        <v>594482</v>
      </c>
      <c r="M1936" t="s">
        <v>526</v>
      </c>
      <c r="N1936">
        <v>594482</v>
      </c>
      <c r="O1936" t="s">
        <v>526</v>
      </c>
      <c r="P1936">
        <v>594482</v>
      </c>
      <c r="Q1936" t="s">
        <v>526</v>
      </c>
      <c r="R1936" s="9">
        <v>71941.662785630979</v>
      </c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15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>
        <f t="shared" si="68"/>
        <v>71941.662785630979</v>
      </c>
      <c r="BM1936" s="9">
        <f t="shared" si="69"/>
        <v>71900</v>
      </c>
    </row>
    <row r="1937" spans="1:65" x14ac:dyDescent="0.3">
      <c r="A1937" t="s">
        <v>2243</v>
      </c>
      <c r="B1937" s="9">
        <v>374</v>
      </c>
      <c r="C1937">
        <v>551180</v>
      </c>
      <c r="D1937">
        <v>1</v>
      </c>
      <c r="E1937">
        <v>0</v>
      </c>
      <c r="F1937">
        <v>0</v>
      </c>
      <c r="G1937">
        <v>0</v>
      </c>
      <c r="H1937">
        <v>0</v>
      </c>
      <c r="I1937" t="s">
        <v>83</v>
      </c>
      <c r="J1937">
        <v>550850</v>
      </c>
      <c r="K1937" t="s">
        <v>275</v>
      </c>
      <c r="L1937">
        <v>550850</v>
      </c>
      <c r="M1937" t="s">
        <v>275</v>
      </c>
      <c r="N1937">
        <v>550850</v>
      </c>
      <c r="O1937" t="s">
        <v>275</v>
      </c>
      <c r="P1937">
        <v>550850</v>
      </c>
      <c r="Q1937" t="s">
        <v>275</v>
      </c>
      <c r="R1937" s="9">
        <v>89483.295669922649</v>
      </c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15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>
        <f t="shared" si="68"/>
        <v>89483.295669922649</v>
      </c>
      <c r="BM1937" s="9">
        <f t="shared" si="69"/>
        <v>89500</v>
      </c>
    </row>
    <row r="1938" spans="1:65" x14ac:dyDescent="0.3">
      <c r="A1938" s="2" t="s">
        <v>2245</v>
      </c>
      <c r="B1938" s="9">
        <v>1971</v>
      </c>
      <c r="C1938">
        <v>545554</v>
      </c>
      <c r="D1938">
        <v>1</v>
      </c>
      <c r="E1938">
        <v>1</v>
      </c>
      <c r="F1938">
        <v>0</v>
      </c>
      <c r="G1938">
        <v>0</v>
      </c>
      <c r="H1938">
        <v>0</v>
      </c>
      <c r="I1938" t="s">
        <v>83</v>
      </c>
      <c r="J1938">
        <v>545554</v>
      </c>
      <c r="K1938" t="s">
        <v>2245</v>
      </c>
      <c r="L1938">
        <v>545392</v>
      </c>
      <c r="M1938" t="s">
        <v>488</v>
      </c>
      <c r="N1938">
        <v>545392</v>
      </c>
      <c r="O1938" t="s">
        <v>488</v>
      </c>
      <c r="P1938">
        <v>545392</v>
      </c>
      <c r="Q1938" t="s">
        <v>488</v>
      </c>
      <c r="R1938" s="9">
        <v>458633.8436340816</v>
      </c>
      <c r="S1938" s="9">
        <f>SUMIFS($B:$B,$J:$J,$C1938)</f>
        <v>2174</v>
      </c>
      <c r="T1938" s="9">
        <v>118295.00217796629</v>
      </c>
      <c r="U1938" s="9">
        <v>0</v>
      </c>
      <c r="V1938" s="9">
        <f>U1938*768</f>
        <v>0</v>
      </c>
      <c r="W1938" s="9">
        <v>18</v>
      </c>
      <c r="X1938" s="9">
        <f>W1938*3072</f>
        <v>55296</v>
      </c>
      <c r="Y1938" s="9">
        <v>5</v>
      </c>
      <c r="Z1938" s="9">
        <f>Y1938*1024</f>
        <v>5120</v>
      </c>
      <c r="AA1938" s="9">
        <v>7</v>
      </c>
      <c r="AB1938" s="9">
        <f>AA1938*256</f>
        <v>1792</v>
      </c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15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>
        <f t="shared" si="68"/>
        <v>639136.84581204783</v>
      </c>
      <c r="BM1938" s="9">
        <f t="shared" si="69"/>
        <v>639100</v>
      </c>
    </row>
    <row r="1939" spans="1:65" x14ac:dyDescent="0.3">
      <c r="A1939" t="s">
        <v>2246</v>
      </c>
      <c r="B1939" s="9">
        <v>109</v>
      </c>
      <c r="C1939">
        <v>579017</v>
      </c>
      <c r="D1939">
        <v>1</v>
      </c>
      <c r="E1939">
        <v>0</v>
      </c>
      <c r="F1939">
        <v>0</v>
      </c>
      <c r="G1939">
        <v>0</v>
      </c>
      <c r="H1939">
        <v>0</v>
      </c>
      <c r="I1939" t="s">
        <v>151</v>
      </c>
      <c r="J1939">
        <v>559997</v>
      </c>
      <c r="K1939" t="s">
        <v>2247</v>
      </c>
      <c r="L1939">
        <v>559997</v>
      </c>
      <c r="M1939" t="s">
        <v>2247</v>
      </c>
      <c r="N1939">
        <v>559717</v>
      </c>
      <c r="O1939" t="s">
        <v>346</v>
      </c>
      <c r="P1939">
        <v>559717</v>
      </c>
      <c r="Q1939" t="s">
        <v>346</v>
      </c>
      <c r="R1939" s="9">
        <v>71941.662785630979</v>
      </c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15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>
        <f t="shared" si="68"/>
        <v>71941.662785630979</v>
      </c>
      <c r="BM1939" s="9">
        <f t="shared" si="69"/>
        <v>71900</v>
      </c>
    </row>
    <row r="1940" spans="1:65" x14ac:dyDescent="0.3">
      <c r="A1940" t="s">
        <v>2248</v>
      </c>
      <c r="B1940" s="9">
        <v>254</v>
      </c>
      <c r="C1940">
        <v>563111</v>
      </c>
      <c r="D1940">
        <v>1</v>
      </c>
      <c r="E1940">
        <v>0</v>
      </c>
      <c r="F1940">
        <v>0</v>
      </c>
      <c r="G1940">
        <v>0</v>
      </c>
      <c r="H1940">
        <v>0</v>
      </c>
      <c r="I1940" t="s">
        <v>131</v>
      </c>
      <c r="J1940">
        <v>562971</v>
      </c>
      <c r="K1940" t="s">
        <v>384</v>
      </c>
      <c r="L1940">
        <v>562971</v>
      </c>
      <c r="M1940" t="s">
        <v>384</v>
      </c>
      <c r="N1940">
        <v>562971</v>
      </c>
      <c r="O1940" t="s">
        <v>384</v>
      </c>
      <c r="P1940">
        <v>562971</v>
      </c>
      <c r="Q1940" t="s">
        <v>384</v>
      </c>
      <c r="R1940" s="9">
        <v>71941.662785630979</v>
      </c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15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>
        <f t="shared" si="68"/>
        <v>71941.662785630979</v>
      </c>
      <c r="BM1940" s="9">
        <f t="shared" si="69"/>
        <v>71900</v>
      </c>
    </row>
    <row r="1941" spans="1:65" x14ac:dyDescent="0.3">
      <c r="A1941" t="s">
        <v>2249</v>
      </c>
      <c r="B1941" s="9">
        <v>82</v>
      </c>
      <c r="C1941">
        <v>536946</v>
      </c>
      <c r="D1941">
        <v>1</v>
      </c>
      <c r="E1941">
        <v>0</v>
      </c>
      <c r="F1941">
        <v>0</v>
      </c>
      <c r="G1941">
        <v>0</v>
      </c>
      <c r="H1941">
        <v>0</v>
      </c>
      <c r="I1941" t="s">
        <v>83</v>
      </c>
      <c r="J1941">
        <v>551201</v>
      </c>
      <c r="K1941" t="s">
        <v>2250</v>
      </c>
      <c r="L1941">
        <v>550787</v>
      </c>
      <c r="M1941" t="s">
        <v>908</v>
      </c>
      <c r="N1941">
        <v>550787</v>
      </c>
      <c r="O1941" t="s">
        <v>908</v>
      </c>
      <c r="P1941">
        <v>550787</v>
      </c>
      <c r="Q1941" t="s">
        <v>908</v>
      </c>
      <c r="R1941" s="9">
        <v>71941.662785630979</v>
      </c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15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>
        <f t="shared" si="68"/>
        <v>71941.662785630979</v>
      </c>
      <c r="BM1941" s="9">
        <f t="shared" si="69"/>
        <v>71900</v>
      </c>
    </row>
    <row r="1942" spans="1:65" x14ac:dyDescent="0.3">
      <c r="A1942" t="s">
        <v>2251</v>
      </c>
      <c r="B1942" s="9">
        <v>123</v>
      </c>
      <c r="C1942">
        <v>587320</v>
      </c>
      <c r="D1942">
        <v>1</v>
      </c>
      <c r="E1942">
        <v>0</v>
      </c>
      <c r="F1942">
        <v>0</v>
      </c>
      <c r="G1942">
        <v>0</v>
      </c>
      <c r="H1942">
        <v>0</v>
      </c>
      <c r="I1942" t="s">
        <v>123</v>
      </c>
      <c r="J1942">
        <v>588121</v>
      </c>
      <c r="K1942" t="s">
        <v>1484</v>
      </c>
      <c r="L1942">
        <v>586846</v>
      </c>
      <c r="M1942" t="s">
        <v>129</v>
      </c>
      <c r="N1942">
        <v>586846</v>
      </c>
      <c r="O1942" t="s">
        <v>129</v>
      </c>
      <c r="P1942">
        <v>586846</v>
      </c>
      <c r="Q1942" t="s">
        <v>129</v>
      </c>
      <c r="R1942" s="9">
        <v>71941.662785630979</v>
      </c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15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>
        <f t="shared" si="68"/>
        <v>71941.662785630979</v>
      </c>
      <c r="BM1942" s="9">
        <f t="shared" si="69"/>
        <v>71900</v>
      </c>
    </row>
    <row r="1943" spans="1:65" x14ac:dyDescent="0.3">
      <c r="A1943" t="s">
        <v>2252</v>
      </c>
      <c r="B1943" s="9">
        <v>170</v>
      </c>
      <c r="C1943">
        <v>587338</v>
      </c>
      <c r="D1943">
        <v>1</v>
      </c>
      <c r="E1943">
        <v>0</v>
      </c>
      <c r="F1943">
        <v>0</v>
      </c>
      <c r="G1943">
        <v>0</v>
      </c>
      <c r="H1943">
        <v>0</v>
      </c>
      <c r="I1943" t="s">
        <v>123</v>
      </c>
      <c r="J1943">
        <v>587168</v>
      </c>
      <c r="K1943" t="s">
        <v>1712</v>
      </c>
      <c r="L1943">
        <v>586862</v>
      </c>
      <c r="M1943" t="s">
        <v>208</v>
      </c>
      <c r="N1943">
        <v>588032</v>
      </c>
      <c r="O1943" t="s">
        <v>209</v>
      </c>
      <c r="P1943">
        <v>586846</v>
      </c>
      <c r="Q1943" t="s">
        <v>129</v>
      </c>
      <c r="R1943" s="9">
        <v>71941.662785630979</v>
      </c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15"/>
      <c r="AR1943" s="9">
        <v>1</v>
      </c>
      <c r="AS1943" s="9">
        <f>AR1943*30500</f>
        <v>30500</v>
      </c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>
        <f t="shared" si="68"/>
        <v>102441.66278563098</v>
      </c>
      <c r="BM1943" s="9">
        <f t="shared" si="69"/>
        <v>102400</v>
      </c>
    </row>
    <row r="1944" spans="1:65" x14ac:dyDescent="0.3">
      <c r="A1944" t="s">
        <v>2252</v>
      </c>
      <c r="B1944" s="9">
        <v>390</v>
      </c>
      <c r="C1944">
        <v>548090</v>
      </c>
      <c r="D1944">
        <v>1</v>
      </c>
      <c r="E1944">
        <v>0</v>
      </c>
      <c r="F1944">
        <v>0</v>
      </c>
      <c r="G1944">
        <v>0</v>
      </c>
      <c r="H1944">
        <v>0</v>
      </c>
      <c r="I1944" t="s">
        <v>123</v>
      </c>
      <c r="J1944">
        <v>547999</v>
      </c>
      <c r="K1944" t="s">
        <v>811</v>
      </c>
      <c r="L1944">
        <v>547999</v>
      </c>
      <c r="M1944" t="s">
        <v>811</v>
      </c>
      <c r="N1944">
        <v>547999</v>
      </c>
      <c r="O1944" t="s">
        <v>811</v>
      </c>
      <c r="P1944">
        <v>547999</v>
      </c>
      <c r="Q1944" t="s">
        <v>811</v>
      </c>
      <c r="R1944" s="9">
        <v>93268.442682260167</v>
      </c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15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>
        <f t="shared" si="68"/>
        <v>93268.442682260167</v>
      </c>
      <c r="BM1944" s="9">
        <f t="shared" si="69"/>
        <v>93300</v>
      </c>
    </row>
    <row r="1945" spans="1:65" x14ac:dyDescent="0.3">
      <c r="A1945" t="s">
        <v>2252</v>
      </c>
      <c r="B1945" s="9">
        <v>389</v>
      </c>
      <c r="C1945">
        <v>538281</v>
      </c>
      <c r="D1945">
        <v>1</v>
      </c>
      <c r="E1945">
        <v>0</v>
      </c>
      <c r="F1945">
        <v>0</v>
      </c>
      <c r="G1945">
        <v>0</v>
      </c>
      <c r="H1945">
        <v>0</v>
      </c>
      <c r="I1945" t="s">
        <v>86</v>
      </c>
      <c r="J1945">
        <v>538493</v>
      </c>
      <c r="K1945" t="s">
        <v>1900</v>
      </c>
      <c r="L1945">
        <v>538493</v>
      </c>
      <c r="M1945" t="s">
        <v>1900</v>
      </c>
      <c r="N1945">
        <v>538728</v>
      </c>
      <c r="O1945" t="s">
        <v>141</v>
      </c>
      <c r="P1945">
        <v>538728</v>
      </c>
      <c r="Q1945" t="s">
        <v>141</v>
      </c>
      <c r="R1945" s="9">
        <v>93031.947159956238</v>
      </c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15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>
        <f t="shared" si="68"/>
        <v>93031.947159956238</v>
      </c>
      <c r="BM1945" s="9">
        <f t="shared" si="69"/>
        <v>93000</v>
      </c>
    </row>
    <row r="1946" spans="1:65" x14ac:dyDescent="0.3">
      <c r="A1946" t="s">
        <v>2253</v>
      </c>
      <c r="B1946" s="9">
        <v>114</v>
      </c>
      <c r="C1946">
        <v>565440</v>
      </c>
      <c r="D1946">
        <v>1</v>
      </c>
      <c r="E1946">
        <v>0</v>
      </c>
      <c r="F1946">
        <v>0</v>
      </c>
      <c r="G1946">
        <v>0</v>
      </c>
      <c r="H1946">
        <v>0</v>
      </c>
      <c r="I1946" t="s">
        <v>86</v>
      </c>
      <c r="J1946">
        <v>542105</v>
      </c>
      <c r="K1946" t="s">
        <v>225</v>
      </c>
      <c r="L1946">
        <v>542164</v>
      </c>
      <c r="M1946" t="s">
        <v>226</v>
      </c>
      <c r="N1946">
        <v>542164</v>
      </c>
      <c r="O1946" t="s">
        <v>226</v>
      </c>
      <c r="P1946">
        <v>541656</v>
      </c>
      <c r="Q1946" t="s">
        <v>227</v>
      </c>
      <c r="R1946" s="9">
        <v>71941.662785630979</v>
      </c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15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>
        <f t="shared" si="68"/>
        <v>71941.662785630979</v>
      </c>
      <c r="BM1946" s="9">
        <f t="shared" si="69"/>
        <v>71900</v>
      </c>
    </row>
    <row r="1947" spans="1:65" x14ac:dyDescent="0.3">
      <c r="A1947" t="s">
        <v>2254</v>
      </c>
      <c r="B1947" s="9">
        <v>311</v>
      </c>
      <c r="C1947">
        <v>595837</v>
      </c>
      <c r="D1947">
        <v>1</v>
      </c>
      <c r="E1947">
        <v>0</v>
      </c>
      <c r="F1947">
        <v>0</v>
      </c>
      <c r="G1947">
        <v>0</v>
      </c>
      <c r="H1947">
        <v>0</v>
      </c>
      <c r="I1947" t="s">
        <v>81</v>
      </c>
      <c r="J1947">
        <v>595527</v>
      </c>
      <c r="K1947" t="s">
        <v>592</v>
      </c>
      <c r="L1947">
        <v>584002</v>
      </c>
      <c r="M1947" t="s">
        <v>278</v>
      </c>
      <c r="N1947">
        <v>584002</v>
      </c>
      <c r="O1947" t="s">
        <v>278</v>
      </c>
      <c r="P1947">
        <v>584002</v>
      </c>
      <c r="Q1947" t="s">
        <v>278</v>
      </c>
      <c r="R1947" s="9">
        <v>74553.030479850131</v>
      </c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15"/>
      <c r="AR1947" s="9">
        <v>1</v>
      </c>
      <c r="AS1947" s="9">
        <f>AR1947*30500</f>
        <v>30500</v>
      </c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>
        <f t="shared" si="68"/>
        <v>105053.03047985013</v>
      </c>
      <c r="BM1947" s="9">
        <f t="shared" si="69"/>
        <v>105100</v>
      </c>
    </row>
    <row r="1948" spans="1:65" x14ac:dyDescent="0.3">
      <c r="A1948" t="s">
        <v>2255</v>
      </c>
      <c r="B1948" s="9">
        <v>176</v>
      </c>
      <c r="C1948">
        <v>531031</v>
      </c>
      <c r="D1948">
        <v>1</v>
      </c>
      <c r="E1948">
        <v>0</v>
      </c>
      <c r="F1948">
        <v>0</v>
      </c>
      <c r="G1948">
        <v>0</v>
      </c>
      <c r="H1948">
        <v>0</v>
      </c>
      <c r="I1948" t="s">
        <v>86</v>
      </c>
      <c r="J1948">
        <v>530107</v>
      </c>
      <c r="K1948" t="s">
        <v>2256</v>
      </c>
      <c r="L1948">
        <v>530883</v>
      </c>
      <c r="M1948" t="s">
        <v>319</v>
      </c>
      <c r="N1948">
        <v>530883</v>
      </c>
      <c r="O1948" t="s">
        <v>319</v>
      </c>
      <c r="P1948">
        <v>530883</v>
      </c>
      <c r="Q1948" t="s">
        <v>319</v>
      </c>
      <c r="R1948" s="9">
        <v>71941.662785630979</v>
      </c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15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>
        <f t="shared" si="68"/>
        <v>71941.662785630979</v>
      </c>
      <c r="BM1948" s="9">
        <f t="shared" si="69"/>
        <v>71900</v>
      </c>
    </row>
    <row r="1949" spans="1:65" x14ac:dyDescent="0.3">
      <c r="A1949" t="s">
        <v>2257</v>
      </c>
      <c r="B1949" s="9">
        <v>464</v>
      </c>
      <c r="C1949">
        <v>568821</v>
      </c>
      <c r="D1949">
        <v>1</v>
      </c>
      <c r="E1949">
        <v>0</v>
      </c>
      <c r="F1949">
        <v>0</v>
      </c>
      <c r="G1949">
        <v>0</v>
      </c>
      <c r="H1949">
        <v>0</v>
      </c>
      <c r="I1949" t="s">
        <v>123</v>
      </c>
      <c r="J1949">
        <v>568651</v>
      </c>
      <c r="K1949" t="s">
        <v>165</v>
      </c>
      <c r="L1949">
        <v>568651</v>
      </c>
      <c r="M1949" t="s">
        <v>165</v>
      </c>
      <c r="N1949">
        <v>568414</v>
      </c>
      <c r="O1949" t="s">
        <v>166</v>
      </c>
      <c r="P1949">
        <v>568414</v>
      </c>
      <c r="Q1949" t="s">
        <v>166</v>
      </c>
      <c r="R1949" s="9">
        <v>110742.0122547022</v>
      </c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15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>
        <f t="shared" si="68"/>
        <v>110742.0122547022</v>
      </c>
      <c r="BM1949" s="9">
        <f t="shared" si="69"/>
        <v>110700</v>
      </c>
    </row>
    <row r="1950" spans="1:65" x14ac:dyDescent="0.3">
      <c r="A1950" t="s">
        <v>2257</v>
      </c>
      <c r="B1950" s="9">
        <v>268</v>
      </c>
      <c r="C1950">
        <v>548103</v>
      </c>
      <c r="D1950">
        <v>1</v>
      </c>
      <c r="E1950">
        <v>0</v>
      </c>
      <c r="F1950">
        <v>0</v>
      </c>
      <c r="G1950">
        <v>0</v>
      </c>
      <c r="H1950">
        <v>0</v>
      </c>
      <c r="I1950" t="s">
        <v>123</v>
      </c>
      <c r="J1950">
        <v>548472</v>
      </c>
      <c r="K1950" t="s">
        <v>1232</v>
      </c>
      <c r="L1950">
        <v>548511</v>
      </c>
      <c r="M1950" t="s">
        <v>693</v>
      </c>
      <c r="N1950">
        <v>548511</v>
      </c>
      <c r="O1950" t="s">
        <v>693</v>
      </c>
      <c r="P1950">
        <v>548511</v>
      </c>
      <c r="Q1950" t="s">
        <v>693</v>
      </c>
      <c r="R1950" s="9">
        <v>71941.662785630979</v>
      </c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15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>
        <f t="shared" si="68"/>
        <v>71941.662785630979</v>
      </c>
      <c r="BM1950" s="9">
        <f t="shared" si="69"/>
        <v>71900</v>
      </c>
    </row>
    <row r="1951" spans="1:65" x14ac:dyDescent="0.3">
      <c r="A1951" t="s">
        <v>2257</v>
      </c>
      <c r="B1951" s="9">
        <v>253</v>
      </c>
      <c r="C1951">
        <v>546453</v>
      </c>
      <c r="D1951">
        <v>1</v>
      </c>
      <c r="E1951">
        <v>0</v>
      </c>
      <c r="F1951">
        <v>0</v>
      </c>
      <c r="G1951">
        <v>0</v>
      </c>
      <c r="H1951">
        <v>0</v>
      </c>
      <c r="I1951" t="s">
        <v>131</v>
      </c>
      <c r="J1951">
        <v>562335</v>
      </c>
      <c r="K1951" t="s">
        <v>132</v>
      </c>
      <c r="L1951">
        <v>562335</v>
      </c>
      <c r="M1951" t="s">
        <v>132</v>
      </c>
      <c r="N1951">
        <v>562335</v>
      </c>
      <c r="O1951" t="s">
        <v>132</v>
      </c>
      <c r="P1951">
        <v>562335</v>
      </c>
      <c r="Q1951" t="s">
        <v>132</v>
      </c>
      <c r="R1951" s="9">
        <v>71941.662785630979</v>
      </c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15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>
        <f t="shared" si="68"/>
        <v>71941.662785630979</v>
      </c>
      <c r="BM1951" s="9">
        <f t="shared" si="69"/>
        <v>71900</v>
      </c>
    </row>
    <row r="1952" spans="1:65" x14ac:dyDescent="0.3">
      <c r="A1952" t="s">
        <v>2258</v>
      </c>
      <c r="B1952" s="9">
        <v>80</v>
      </c>
      <c r="C1952">
        <v>566811</v>
      </c>
      <c r="D1952">
        <v>1</v>
      </c>
      <c r="E1952">
        <v>0</v>
      </c>
      <c r="F1952">
        <v>0</v>
      </c>
      <c r="G1952">
        <v>0</v>
      </c>
      <c r="H1952">
        <v>0</v>
      </c>
      <c r="I1952" t="s">
        <v>151</v>
      </c>
      <c r="J1952">
        <v>560120</v>
      </c>
      <c r="K1952" t="s">
        <v>345</v>
      </c>
      <c r="L1952">
        <v>560120</v>
      </c>
      <c r="M1952" t="s">
        <v>345</v>
      </c>
      <c r="N1952">
        <v>560120</v>
      </c>
      <c r="O1952" t="s">
        <v>345</v>
      </c>
      <c r="P1952">
        <v>559717</v>
      </c>
      <c r="Q1952" t="s">
        <v>346</v>
      </c>
      <c r="R1952" s="9">
        <v>71941.662785630979</v>
      </c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15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>
        <f t="shared" si="68"/>
        <v>71941.662785630979</v>
      </c>
      <c r="BM1952" s="9">
        <f t="shared" si="69"/>
        <v>71900</v>
      </c>
    </row>
    <row r="1953" spans="1:65" x14ac:dyDescent="0.3">
      <c r="A1953" t="s">
        <v>2259</v>
      </c>
      <c r="B1953" s="9">
        <v>597</v>
      </c>
      <c r="C1953">
        <v>578207</v>
      </c>
      <c r="D1953">
        <v>1</v>
      </c>
      <c r="E1953">
        <v>0</v>
      </c>
      <c r="F1953">
        <v>0</v>
      </c>
      <c r="G1953">
        <v>0</v>
      </c>
      <c r="H1953">
        <v>0</v>
      </c>
      <c r="I1953" t="s">
        <v>96</v>
      </c>
      <c r="J1953">
        <v>578576</v>
      </c>
      <c r="K1953" t="s">
        <v>580</v>
      </c>
      <c r="L1953">
        <v>578576</v>
      </c>
      <c r="M1953" t="s">
        <v>580</v>
      </c>
      <c r="N1953">
        <v>578576</v>
      </c>
      <c r="O1953" t="s">
        <v>580</v>
      </c>
      <c r="P1953">
        <v>578576</v>
      </c>
      <c r="Q1953" t="s">
        <v>580</v>
      </c>
      <c r="R1953" s="9">
        <v>142023.10223927029</v>
      </c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15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>
        <f t="shared" si="68"/>
        <v>142023.10223927029</v>
      </c>
      <c r="BM1953" s="9">
        <f t="shared" si="69"/>
        <v>142000</v>
      </c>
    </row>
    <row r="1954" spans="1:65" x14ac:dyDescent="0.3">
      <c r="A1954" s="2" t="s">
        <v>2260</v>
      </c>
      <c r="B1954" s="9">
        <v>1994</v>
      </c>
      <c r="C1954">
        <v>587346</v>
      </c>
      <c r="D1954">
        <v>1</v>
      </c>
      <c r="E1954">
        <v>1</v>
      </c>
      <c r="F1954">
        <v>0</v>
      </c>
      <c r="G1954">
        <v>0</v>
      </c>
      <c r="H1954">
        <v>0</v>
      </c>
      <c r="I1954" t="s">
        <v>123</v>
      </c>
      <c r="J1954">
        <v>587346</v>
      </c>
      <c r="K1954" t="s">
        <v>2260</v>
      </c>
      <c r="L1954">
        <v>587478</v>
      </c>
      <c r="M1954" t="s">
        <v>421</v>
      </c>
      <c r="N1954">
        <v>586846</v>
      </c>
      <c r="O1954" t="s">
        <v>129</v>
      </c>
      <c r="P1954">
        <v>586846</v>
      </c>
      <c r="Q1954" t="s">
        <v>129</v>
      </c>
      <c r="R1954" s="9">
        <v>463854.45763647527</v>
      </c>
      <c r="S1954" s="9">
        <f>SUMIFS($B:$B,$J:$J,$C1954)</f>
        <v>1994</v>
      </c>
      <c r="T1954" s="9">
        <v>108521.35665807821</v>
      </c>
      <c r="U1954" s="9">
        <v>0</v>
      </c>
      <c r="V1954" s="9">
        <f>U1954*768</f>
        <v>0</v>
      </c>
      <c r="W1954" s="9">
        <v>5</v>
      </c>
      <c r="X1954" s="9">
        <f>W1954*3072</f>
        <v>15360</v>
      </c>
      <c r="Y1954" s="9">
        <v>12</v>
      </c>
      <c r="Z1954" s="9">
        <f>Y1954*1024</f>
        <v>12288</v>
      </c>
      <c r="AA1954" s="9">
        <v>1</v>
      </c>
      <c r="AB1954" s="9">
        <f>AA1954*256</f>
        <v>256</v>
      </c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15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>
        <f t="shared" si="68"/>
        <v>600279.81429455348</v>
      </c>
      <c r="BM1954" s="9">
        <f t="shared" si="69"/>
        <v>600300</v>
      </c>
    </row>
    <row r="1955" spans="1:65" x14ac:dyDescent="0.3">
      <c r="A1955" s="4" t="s">
        <v>2260</v>
      </c>
      <c r="B1955" s="9">
        <v>5187</v>
      </c>
      <c r="C1955">
        <v>538299</v>
      </c>
      <c r="D1955">
        <v>1</v>
      </c>
      <c r="E1955">
        <v>1</v>
      </c>
      <c r="F1955">
        <v>1</v>
      </c>
      <c r="G1955">
        <v>1</v>
      </c>
      <c r="H1955">
        <v>0</v>
      </c>
      <c r="I1955" t="s">
        <v>86</v>
      </c>
      <c r="J1955">
        <v>538299</v>
      </c>
      <c r="K1955" t="s">
        <v>2260</v>
      </c>
      <c r="L1955">
        <v>538299</v>
      </c>
      <c r="M1955" t="s">
        <v>2260</v>
      </c>
      <c r="N1955">
        <v>538299</v>
      </c>
      <c r="O1955" t="s">
        <v>2260</v>
      </c>
      <c r="P1955">
        <v>538728</v>
      </c>
      <c r="Q1955" t="s">
        <v>141</v>
      </c>
      <c r="R1955" s="9">
        <v>1171506.0946106301</v>
      </c>
      <c r="S1955" s="9">
        <f>SUMIFS($B:$B,$J:$J,$C1955)</f>
        <v>6498</v>
      </c>
      <c r="T1955" s="9">
        <v>352415.62418013398</v>
      </c>
      <c r="U1955" s="9">
        <v>0</v>
      </c>
      <c r="V1955" s="9">
        <f>U1955*768</f>
        <v>0</v>
      </c>
      <c r="W1955" s="9">
        <v>23</v>
      </c>
      <c r="X1955" s="9">
        <f>W1955*3072</f>
        <v>70656</v>
      </c>
      <c r="Y1955" s="9">
        <v>19</v>
      </c>
      <c r="Z1955" s="9">
        <f>Y1955*1024</f>
        <v>19456</v>
      </c>
      <c r="AA1955" s="9">
        <v>9</v>
      </c>
      <c r="AB1955" s="9">
        <f>AA1955*256</f>
        <v>2304</v>
      </c>
      <c r="AC1955" s="9">
        <f>SUMIFS($B:$B,$L:$L,$C1955)</f>
        <v>9455</v>
      </c>
      <c r="AD1955" s="9">
        <v>1173567.3170045267</v>
      </c>
      <c r="AE1955" s="9"/>
      <c r="AF1955" s="9"/>
      <c r="AG1955" s="9">
        <f>SUMIFS($B:$B,$N:$N,$C1955)</f>
        <v>9455</v>
      </c>
      <c r="AH1955" s="9">
        <v>1063596.627454493</v>
      </c>
      <c r="AI1955" s="9"/>
      <c r="AJ1955" s="9"/>
      <c r="AK1955" s="9"/>
      <c r="AL1955" s="9"/>
      <c r="AM1955" s="9"/>
      <c r="AN1955" s="9"/>
      <c r="AO1955" s="9"/>
      <c r="AP1955" s="9"/>
      <c r="AQ1955" s="15"/>
      <c r="AR1955" s="9">
        <v>3</v>
      </c>
      <c r="AS1955" s="9">
        <f>AR1955*30500</f>
        <v>91500</v>
      </c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>
        <f t="shared" si="68"/>
        <v>3945001.6632497841</v>
      </c>
      <c r="BM1955" s="9">
        <f t="shared" si="69"/>
        <v>3945000</v>
      </c>
    </row>
    <row r="1956" spans="1:65" x14ac:dyDescent="0.3">
      <c r="A1956" s="4" t="s">
        <v>484</v>
      </c>
      <c r="B1956" s="9">
        <v>3651</v>
      </c>
      <c r="C1956">
        <v>548111</v>
      </c>
      <c r="D1956">
        <v>1</v>
      </c>
      <c r="E1956">
        <v>1</v>
      </c>
      <c r="F1956">
        <v>1</v>
      </c>
      <c r="G1956">
        <v>1</v>
      </c>
      <c r="H1956">
        <v>0</v>
      </c>
      <c r="I1956" t="s">
        <v>123</v>
      </c>
      <c r="J1956">
        <v>548111</v>
      </c>
      <c r="K1956" t="s">
        <v>484</v>
      </c>
      <c r="L1956">
        <v>548111</v>
      </c>
      <c r="M1956" t="s">
        <v>484</v>
      </c>
      <c r="N1956">
        <v>548111</v>
      </c>
      <c r="O1956" t="s">
        <v>484</v>
      </c>
      <c r="P1956">
        <v>547492</v>
      </c>
      <c r="Q1956" t="s">
        <v>125</v>
      </c>
      <c r="R1956" s="9">
        <v>834891.93590560206</v>
      </c>
      <c r="S1956" s="9">
        <f>SUMIFS($B:$B,$J:$J,$C1956)</f>
        <v>4867</v>
      </c>
      <c r="T1956" s="9">
        <v>264236.694512624</v>
      </c>
      <c r="U1956" s="9">
        <v>0</v>
      </c>
      <c r="V1956" s="9">
        <f>U1956*768</f>
        <v>0</v>
      </c>
      <c r="W1956" s="9">
        <v>24</v>
      </c>
      <c r="X1956" s="9">
        <f>W1956*3072</f>
        <v>73728</v>
      </c>
      <c r="Y1956" s="9">
        <v>42</v>
      </c>
      <c r="Z1956" s="9">
        <f>Y1956*1024</f>
        <v>43008</v>
      </c>
      <c r="AA1956" s="9">
        <v>20</v>
      </c>
      <c r="AB1956" s="9">
        <f>AA1956*256</f>
        <v>5120</v>
      </c>
      <c r="AC1956" s="9">
        <f>SUMIFS($B:$B,$L:$L,$C1956)</f>
        <v>5386</v>
      </c>
      <c r="AD1956" s="9">
        <v>672559.22510393162</v>
      </c>
      <c r="AE1956" s="9"/>
      <c r="AF1956" s="9"/>
      <c r="AG1956" s="9">
        <f>SUMIFS($B:$B,$N:$N,$C1956)</f>
        <v>7752</v>
      </c>
      <c r="AH1956" s="9">
        <v>873414.89264455775</v>
      </c>
      <c r="AI1956" s="9"/>
      <c r="AJ1956" s="9"/>
      <c r="AK1956" s="9"/>
      <c r="AL1956" s="9"/>
      <c r="AM1956" s="9"/>
      <c r="AN1956" s="9"/>
      <c r="AO1956" s="9"/>
      <c r="AP1956" s="9"/>
      <c r="AQ1956" s="15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>
        <f t="shared" si="68"/>
        <v>2766958.7481667153</v>
      </c>
      <c r="BM1956" s="9">
        <f t="shared" si="69"/>
        <v>2767000</v>
      </c>
    </row>
    <row r="1957" spans="1:65" x14ac:dyDescent="0.3">
      <c r="A1957" s="3" t="s">
        <v>2261</v>
      </c>
      <c r="B1957" s="9">
        <v>3811</v>
      </c>
      <c r="C1957">
        <v>561681</v>
      </c>
      <c r="D1957">
        <v>1</v>
      </c>
      <c r="E1957">
        <v>1</v>
      </c>
      <c r="F1957">
        <v>1</v>
      </c>
      <c r="G1957">
        <v>0</v>
      </c>
      <c r="H1957">
        <v>0</v>
      </c>
      <c r="I1957" t="s">
        <v>104</v>
      </c>
      <c r="J1957">
        <v>561681</v>
      </c>
      <c r="K1957" t="s">
        <v>2261</v>
      </c>
      <c r="L1957">
        <v>561681</v>
      </c>
      <c r="M1957" t="s">
        <v>2261</v>
      </c>
      <c r="N1957">
        <v>561860</v>
      </c>
      <c r="O1957" t="s">
        <v>951</v>
      </c>
      <c r="P1957">
        <v>561860</v>
      </c>
      <c r="Q1957" t="s">
        <v>951</v>
      </c>
      <c r="R1957" s="9">
        <v>870252.46827273699</v>
      </c>
      <c r="S1957" s="9">
        <f>SUMIFS($B:$B,$J:$J,$C1957)</f>
        <v>4272</v>
      </c>
      <c r="T1957" s="9">
        <v>232032.2888394999</v>
      </c>
      <c r="U1957" s="9">
        <v>1</v>
      </c>
      <c r="V1957" s="9">
        <f>U1957*768</f>
        <v>768</v>
      </c>
      <c r="W1957" s="9">
        <v>17</v>
      </c>
      <c r="X1957" s="9">
        <f>W1957*3072</f>
        <v>52224</v>
      </c>
      <c r="Y1957" s="9">
        <v>8</v>
      </c>
      <c r="Z1957" s="9">
        <f>Y1957*1024</f>
        <v>8192</v>
      </c>
      <c r="AA1957" s="9">
        <v>9</v>
      </c>
      <c r="AB1957" s="9">
        <f>AA1957*256</f>
        <v>2304</v>
      </c>
      <c r="AC1957" s="9">
        <f>SUMIFS($B:$B,$L:$L,$C1957)</f>
        <v>5088</v>
      </c>
      <c r="AD1957" s="9">
        <v>635679.2872833811</v>
      </c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15"/>
      <c r="AR1957" s="9">
        <v>5</v>
      </c>
      <c r="AS1957" s="9">
        <f>AR1957*30500</f>
        <v>152500</v>
      </c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>
        <f t="shared" si="68"/>
        <v>1953952.0443956181</v>
      </c>
      <c r="BM1957" s="9">
        <f t="shared" si="69"/>
        <v>1954000</v>
      </c>
    </row>
    <row r="1958" spans="1:65" x14ac:dyDescent="0.3">
      <c r="A1958" t="s">
        <v>2262</v>
      </c>
      <c r="B1958" s="9">
        <v>782</v>
      </c>
      <c r="C1958">
        <v>571571</v>
      </c>
      <c r="D1958">
        <v>1</v>
      </c>
      <c r="E1958">
        <v>0</v>
      </c>
      <c r="F1958">
        <v>0</v>
      </c>
      <c r="G1958">
        <v>0</v>
      </c>
      <c r="H1958">
        <v>0</v>
      </c>
      <c r="I1958" t="s">
        <v>96</v>
      </c>
      <c r="J1958">
        <v>571393</v>
      </c>
      <c r="K1958" t="s">
        <v>1167</v>
      </c>
      <c r="L1958">
        <v>571393</v>
      </c>
      <c r="M1958" t="s">
        <v>1167</v>
      </c>
      <c r="N1958">
        <v>571393</v>
      </c>
      <c r="O1958" t="s">
        <v>1167</v>
      </c>
      <c r="P1958">
        <v>571393</v>
      </c>
      <c r="Q1958" t="s">
        <v>1167</v>
      </c>
      <c r="R1958" s="9">
        <v>185300.69153642521</v>
      </c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15"/>
      <c r="AR1958" s="9">
        <v>1</v>
      </c>
      <c r="AS1958" s="9">
        <f>AR1958*30500</f>
        <v>30500</v>
      </c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>
        <f t="shared" si="68"/>
        <v>215800.69153642521</v>
      </c>
      <c r="BM1958" s="9">
        <f t="shared" si="69"/>
        <v>215800</v>
      </c>
    </row>
    <row r="1959" spans="1:65" x14ac:dyDescent="0.3">
      <c r="A1959" t="s">
        <v>2263</v>
      </c>
      <c r="B1959" s="9">
        <v>340</v>
      </c>
      <c r="C1959">
        <v>580422</v>
      </c>
      <c r="D1959">
        <v>1</v>
      </c>
      <c r="E1959">
        <v>0</v>
      </c>
      <c r="F1959">
        <v>0</v>
      </c>
      <c r="G1959">
        <v>0</v>
      </c>
      <c r="H1959">
        <v>0</v>
      </c>
      <c r="I1959" t="s">
        <v>96</v>
      </c>
      <c r="J1959">
        <v>581259</v>
      </c>
      <c r="K1959" t="s">
        <v>889</v>
      </c>
      <c r="L1959">
        <v>581259</v>
      </c>
      <c r="M1959" t="s">
        <v>889</v>
      </c>
      <c r="N1959">
        <v>581259</v>
      </c>
      <c r="O1959" t="s">
        <v>889</v>
      </c>
      <c r="P1959">
        <v>581259</v>
      </c>
      <c r="Q1959" t="s">
        <v>889</v>
      </c>
      <c r="R1959" s="9">
        <v>81431.022973213185</v>
      </c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15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>
        <f t="shared" si="68"/>
        <v>81431.022973213185</v>
      </c>
      <c r="BM1959" s="9">
        <f t="shared" si="69"/>
        <v>81400</v>
      </c>
    </row>
    <row r="1960" spans="1:65" x14ac:dyDescent="0.3">
      <c r="A1960" t="s">
        <v>2264</v>
      </c>
      <c r="B1960" s="9">
        <v>224</v>
      </c>
      <c r="C1960">
        <v>590801</v>
      </c>
      <c r="D1960">
        <v>1</v>
      </c>
      <c r="E1960">
        <v>0</v>
      </c>
      <c r="F1960">
        <v>0</v>
      </c>
      <c r="G1960">
        <v>0</v>
      </c>
      <c r="H1960">
        <v>0</v>
      </c>
      <c r="I1960" t="s">
        <v>123</v>
      </c>
      <c r="J1960">
        <v>590401</v>
      </c>
      <c r="K1960" t="s">
        <v>817</v>
      </c>
      <c r="L1960">
        <v>590266</v>
      </c>
      <c r="M1960" t="s">
        <v>163</v>
      </c>
      <c r="N1960">
        <v>590266</v>
      </c>
      <c r="O1960" t="s">
        <v>163</v>
      </c>
      <c r="P1960">
        <v>590266</v>
      </c>
      <c r="Q1960" t="s">
        <v>163</v>
      </c>
      <c r="R1960" s="9">
        <v>71941.662785630979</v>
      </c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15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>
        <f t="shared" si="68"/>
        <v>71941.662785630979</v>
      </c>
      <c r="BM1960" s="9">
        <f t="shared" si="69"/>
        <v>71900</v>
      </c>
    </row>
    <row r="1961" spans="1:65" x14ac:dyDescent="0.3">
      <c r="A1961" t="s">
        <v>2264</v>
      </c>
      <c r="B1961" s="9">
        <v>185</v>
      </c>
      <c r="C1961">
        <v>587362</v>
      </c>
      <c r="D1961">
        <v>1</v>
      </c>
      <c r="E1961">
        <v>0</v>
      </c>
      <c r="F1961">
        <v>0</v>
      </c>
      <c r="G1961">
        <v>0</v>
      </c>
      <c r="H1961">
        <v>0</v>
      </c>
      <c r="I1961" t="s">
        <v>123</v>
      </c>
      <c r="J1961">
        <v>587028</v>
      </c>
      <c r="K1961" t="s">
        <v>1250</v>
      </c>
      <c r="L1961">
        <v>587711</v>
      </c>
      <c r="M1961" t="s">
        <v>128</v>
      </c>
      <c r="N1961">
        <v>587711</v>
      </c>
      <c r="O1961" t="s">
        <v>128</v>
      </c>
      <c r="P1961">
        <v>586846</v>
      </c>
      <c r="Q1961" t="s">
        <v>129</v>
      </c>
      <c r="R1961" s="9">
        <v>71941.662785630979</v>
      </c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15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>
        <f t="shared" si="68"/>
        <v>71941.662785630979</v>
      </c>
      <c r="BM1961" s="9">
        <f t="shared" si="69"/>
        <v>71900</v>
      </c>
    </row>
    <row r="1962" spans="1:65" x14ac:dyDescent="0.3">
      <c r="A1962" t="s">
        <v>2264</v>
      </c>
      <c r="B1962" s="9">
        <v>485</v>
      </c>
      <c r="C1962">
        <v>536571</v>
      </c>
      <c r="D1962">
        <v>1</v>
      </c>
      <c r="E1962">
        <v>0</v>
      </c>
      <c r="F1962">
        <v>0</v>
      </c>
      <c r="G1962">
        <v>0</v>
      </c>
      <c r="H1962">
        <v>0</v>
      </c>
      <c r="I1962" t="s">
        <v>111</v>
      </c>
      <c r="J1962">
        <v>540871</v>
      </c>
      <c r="K1962" t="s">
        <v>2265</v>
      </c>
      <c r="L1962">
        <v>541354</v>
      </c>
      <c r="M1962" t="s">
        <v>510</v>
      </c>
      <c r="N1962">
        <v>541354</v>
      </c>
      <c r="O1962" t="s">
        <v>510</v>
      </c>
      <c r="P1962">
        <v>541354</v>
      </c>
      <c r="Q1962" t="s">
        <v>510</v>
      </c>
      <c r="R1962" s="9">
        <v>115691.3628950569</v>
      </c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15"/>
      <c r="AR1962" s="9">
        <v>3</v>
      </c>
      <c r="AS1962" s="9">
        <f>AR1962*30500</f>
        <v>91500</v>
      </c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>
        <f t="shared" si="68"/>
        <v>207191.3628950569</v>
      </c>
      <c r="BM1962" s="9">
        <f t="shared" si="69"/>
        <v>207200</v>
      </c>
    </row>
    <row r="1963" spans="1:65" x14ac:dyDescent="0.3">
      <c r="A1963" t="s">
        <v>2264</v>
      </c>
      <c r="B1963" s="9">
        <v>342</v>
      </c>
      <c r="C1963">
        <v>535982</v>
      </c>
      <c r="D1963">
        <v>1</v>
      </c>
      <c r="E1963">
        <v>0</v>
      </c>
      <c r="F1963">
        <v>0</v>
      </c>
      <c r="G1963">
        <v>0</v>
      </c>
      <c r="H1963">
        <v>0</v>
      </c>
      <c r="I1963" t="s">
        <v>83</v>
      </c>
      <c r="J1963">
        <v>545171</v>
      </c>
      <c r="K1963" t="s">
        <v>584</v>
      </c>
      <c r="L1963">
        <v>545171</v>
      </c>
      <c r="M1963" t="s">
        <v>584</v>
      </c>
      <c r="N1963">
        <v>545171</v>
      </c>
      <c r="O1963" t="s">
        <v>584</v>
      </c>
      <c r="P1963">
        <v>545171</v>
      </c>
      <c r="Q1963" t="s">
        <v>584</v>
      </c>
      <c r="R1963" s="9">
        <v>81905.026558065496</v>
      </c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15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>
        <f t="shared" si="68"/>
        <v>81905.026558065496</v>
      </c>
      <c r="BM1963" s="9">
        <f t="shared" si="69"/>
        <v>81900</v>
      </c>
    </row>
    <row r="1964" spans="1:65" x14ac:dyDescent="0.3">
      <c r="A1964" t="s">
        <v>2266</v>
      </c>
      <c r="B1964" s="9">
        <v>357</v>
      </c>
      <c r="C1964">
        <v>578215</v>
      </c>
      <c r="D1964">
        <v>1</v>
      </c>
      <c r="E1964">
        <v>0</v>
      </c>
      <c r="F1964">
        <v>0</v>
      </c>
      <c r="G1964">
        <v>0</v>
      </c>
      <c r="H1964">
        <v>0</v>
      </c>
      <c r="I1964" t="s">
        <v>96</v>
      </c>
      <c r="J1964">
        <v>577731</v>
      </c>
      <c r="K1964" t="s">
        <v>178</v>
      </c>
      <c r="L1964">
        <v>577731</v>
      </c>
      <c r="M1964" t="s">
        <v>178</v>
      </c>
      <c r="N1964">
        <v>577731</v>
      </c>
      <c r="O1964" t="s">
        <v>178</v>
      </c>
      <c r="P1964">
        <v>577731</v>
      </c>
      <c r="Q1964" t="s">
        <v>178</v>
      </c>
      <c r="R1964" s="9">
        <v>85458.685346803439</v>
      </c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15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>
        <f t="shared" si="68"/>
        <v>85458.685346803439</v>
      </c>
      <c r="BM1964" s="9">
        <f t="shared" si="69"/>
        <v>85500</v>
      </c>
    </row>
    <row r="1965" spans="1:65" x14ac:dyDescent="0.3">
      <c r="A1965" t="s">
        <v>2267</v>
      </c>
      <c r="B1965" s="9">
        <v>277</v>
      </c>
      <c r="C1965">
        <v>568848</v>
      </c>
      <c r="D1965">
        <v>1</v>
      </c>
      <c r="E1965">
        <v>0</v>
      </c>
      <c r="F1965">
        <v>0</v>
      </c>
      <c r="G1965">
        <v>0</v>
      </c>
      <c r="H1965">
        <v>0</v>
      </c>
      <c r="I1965" t="s">
        <v>123</v>
      </c>
      <c r="J1965">
        <v>568988</v>
      </c>
      <c r="K1965" t="s">
        <v>259</v>
      </c>
      <c r="L1965">
        <v>568988</v>
      </c>
      <c r="M1965" t="s">
        <v>259</v>
      </c>
      <c r="N1965">
        <v>568988</v>
      </c>
      <c r="O1965" t="s">
        <v>259</v>
      </c>
      <c r="P1965">
        <v>569569</v>
      </c>
      <c r="Q1965" t="s">
        <v>260</v>
      </c>
      <c r="R1965" s="9">
        <v>71941.662785630979</v>
      </c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15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>
        <f t="shared" si="68"/>
        <v>71941.662785630979</v>
      </c>
      <c r="BM1965" s="9">
        <f t="shared" si="69"/>
        <v>71900</v>
      </c>
    </row>
    <row r="1966" spans="1:65" x14ac:dyDescent="0.3">
      <c r="A1966" t="s">
        <v>2268</v>
      </c>
      <c r="B1966" s="9">
        <v>512</v>
      </c>
      <c r="C1966">
        <v>537276</v>
      </c>
      <c r="D1966">
        <v>1</v>
      </c>
      <c r="E1966">
        <v>0</v>
      </c>
      <c r="F1966">
        <v>0</v>
      </c>
      <c r="G1966">
        <v>0</v>
      </c>
      <c r="H1966">
        <v>0</v>
      </c>
      <c r="I1966" t="s">
        <v>86</v>
      </c>
      <c r="J1966">
        <v>537004</v>
      </c>
      <c r="K1966" t="s">
        <v>466</v>
      </c>
      <c r="L1966">
        <v>537004</v>
      </c>
      <c r="M1966" t="s">
        <v>466</v>
      </c>
      <c r="N1966">
        <v>537004</v>
      </c>
      <c r="O1966" t="s">
        <v>466</v>
      </c>
      <c r="P1966">
        <v>537004</v>
      </c>
      <c r="Q1966" t="s">
        <v>466</v>
      </c>
      <c r="R1966" s="9">
        <v>122049.0098670368</v>
      </c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15"/>
      <c r="AR1966" s="9">
        <v>1</v>
      </c>
      <c r="AS1966" s="9">
        <f>AR1966*30500</f>
        <v>30500</v>
      </c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>
        <f t="shared" si="68"/>
        <v>152549.0098670368</v>
      </c>
      <c r="BM1966" s="9">
        <f t="shared" si="69"/>
        <v>152500</v>
      </c>
    </row>
    <row r="1967" spans="1:65" x14ac:dyDescent="0.3">
      <c r="A1967" s="2" t="s">
        <v>280</v>
      </c>
      <c r="B1967" s="9">
        <v>1616</v>
      </c>
      <c r="C1967">
        <v>532452</v>
      </c>
      <c r="D1967">
        <v>1</v>
      </c>
      <c r="E1967">
        <v>1</v>
      </c>
      <c r="F1967">
        <v>0</v>
      </c>
      <c r="G1967">
        <v>0</v>
      </c>
      <c r="H1967">
        <v>0</v>
      </c>
      <c r="I1967" t="s">
        <v>86</v>
      </c>
      <c r="J1967">
        <v>532452</v>
      </c>
      <c r="K1967" t="s">
        <v>280</v>
      </c>
      <c r="L1967">
        <v>532053</v>
      </c>
      <c r="M1967" t="s">
        <v>281</v>
      </c>
      <c r="N1967">
        <v>532053</v>
      </c>
      <c r="O1967" t="s">
        <v>281</v>
      </c>
      <c r="P1967">
        <v>532053</v>
      </c>
      <c r="Q1967" t="s">
        <v>281</v>
      </c>
      <c r="R1967" s="9">
        <v>377765.63940389652</v>
      </c>
      <c r="S1967" s="9">
        <f>SUMIFS($B:$B,$J:$J,$C1967)</f>
        <v>6155</v>
      </c>
      <c r="T1967" s="9">
        <v>333882.91071439331</v>
      </c>
      <c r="U1967" s="9">
        <v>0</v>
      </c>
      <c r="V1967" s="9">
        <f>U1967*768</f>
        <v>0</v>
      </c>
      <c r="W1967" s="9">
        <v>14</v>
      </c>
      <c r="X1967" s="9">
        <f>W1967*3072</f>
        <v>43008</v>
      </c>
      <c r="Y1967" s="9">
        <v>22</v>
      </c>
      <c r="Z1967" s="9">
        <f>Y1967*1024</f>
        <v>22528</v>
      </c>
      <c r="AA1967" s="9">
        <v>3</v>
      </c>
      <c r="AB1967" s="9">
        <f>AA1967*256</f>
        <v>768</v>
      </c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15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>
        <f t="shared" si="68"/>
        <v>777952.55011828989</v>
      </c>
      <c r="BM1967" s="9">
        <f t="shared" si="69"/>
        <v>778000</v>
      </c>
    </row>
    <row r="1968" spans="1:65" x14ac:dyDescent="0.3">
      <c r="A1968" t="s">
        <v>2269</v>
      </c>
      <c r="B1968" s="9">
        <v>78</v>
      </c>
      <c r="C1968">
        <v>598631</v>
      </c>
      <c r="D1968">
        <v>1</v>
      </c>
      <c r="E1968">
        <v>0</v>
      </c>
      <c r="F1968">
        <v>0</v>
      </c>
      <c r="G1968">
        <v>0</v>
      </c>
      <c r="H1968">
        <v>0</v>
      </c>
      <c r="I1968" t="s">
        <v>83</v>
      </c>
      <c r="J1968">
        <v>545881</v>
      </c>
      <c r="K1968" t="s">
        <v>238</v>
      </c>
      <c r="L1968">
        <v>545881</v>
      </c>
      <c r="M1968" t="s">
        <v>238</v>
      </c>
      <c r="N1968">
        <v>545881</v>
      </c>
      <c r="O1968" t="s">
        <v>238</v>
      </c>
      <c r="P1968">
        <v>545881</v>
      </c>
      <c r="Q1968" t="s">
        <v>238</v>
      </c>
      <c r="R1968" s="9">
        <v>71941.662785630979</v>
      </c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15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>
        <f t="shared" si="68"/>
        <v>71941.662785630979</v>
      </c>
      <c r="BM1968" s="9">
        <f t="shared" si="69"/>
        <v>71900</v>
      </c>
    </row>
    <row r="1969" spans="1:65" x14ac:dyDescent="0.3">
      <c r="A1969" t="s">
        <v>2270</v>
      </c>
      <c r="B1969" s="9">
        <v>416</v>
      </c>
      <c r="C1969">
        <v>513032</v>
      </c>
      <c r="D1969">
        <v>1</v>
      </c>
      <c r="E1969">
        <v>0</v>
      </c>
      <c r="F1969">
        <v>0</v>
      </c>
      <c r="G1969">
        <v>0</v>
      </c>
      <c r="H1969">
        <v>0</v>
      </c>
      <c r="I1969" t="s">
        <v>86</v>
      </c>
      <c r="J1969">
        <v>532819</v>
      </c>
      <c r="K1969" t="s">
        <v>327</v>
      </c>
      <c r="L1969">
        <v>533041</v>
      </c>
      <c r="M1969" t="s">
        <v>1053</v>
      </c>
      <c r="N1969">
        <v>533041</v>
      </c>
      <c r="O1969" t="s">
        <v>1053</v>
      </c>
      <c r="P1969">
        <v>532819</v>
      </c>
      <c r="Q1969" t="s">
        <v>327</v>
      </c>
      <c r="R1969" s="9">
        <v>99413.82839429492</v>
      </c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15"/>
      <c r="AR1969" s="9">
        <v>1</v>
      </c>
      <c r="AS1969" s="9">
        <f>AR1969*30500</f>
        <v>30500</v>
      </c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>
        <f t="shared" si="68"/>
        <v>129913.82839429492</v>
      </c>
      <c r="BM1969" s="9">
        <f t="shared" si="69"/>
        <v>129900</v>
      </c>
    </row>
    <row r="1970" spans="1:65" x14ac:dyDescent="0.3">
      <c r="A1970" t="s">
        <v>2271</v>
      </c>
      <c r="B1970" s="9">
        <v>1598</v>
      </c>
      <c r="C1970">
        <v>539368</v>
      </c>
      <c r="D1970">
        <v>1</v>
      </c>
      <c r="E1970">
        <v>0</v>
      </c>
      <c r="F1970">
        <v>0</v>
      </c>
      <c r="G1970">
        <v>0</v>
      </c>
      <c r="H1970">
        <v>0</v>
      </c>
      <c r="I1970" t="s">
        <v>86</v>
      </c>
      <c r="J1970">
        <v>539333</v>
      </c>
      <c r="K1970" t="s">
        <v>864</v>
      </c>
      <c r="L1970">
        <v>539333</v>
      </c>
      <c r="M1970" t="s">
        <v>864</v>
      </c>
      <c r="N1970">
        <v>539333</v>
      </c>
      <c r="O1970" t="s">
        <v>864</v>
      </c>
      <c r="P1970">
        <v>539139</v>
      </c>
      <c r="Q1970" t="s">
        <v>537</v>
      </c>
      <c r="R1970" s="9">
        <v>373650.20001713088</v>
      </c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15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>
        <f t="shared" si="68"/>
        <v>373650.20001713088</v>
      </c>
      <c r="BM1970" s="9">
        <f t="shared" si="69"/>
        <v>373700</v>
      </c>
    </row>
    <row r="1971" spans="1:65" x14ac:dyDescent="0.3">
      <c r="A1971" s="2" t="s">
        <v>2272</v>
      </c>
      <c r="B1971" s="9">
        <v>2694</v>
      </c>
      <c r="C1971">
        <v>544663</v>
      </c>
      <c r="D1971">
        <v>1</v>
      </c>
      <c r="E1971">
        <v>1</v>
      </c>
      <c r="F1971">
        <v>0</v>
      </c>
      <c r="G1971">
        <v>0</v>
      </c>
      <c r="H1971">
        <v>0</v>
      </c>
      <c r="I1971" t="s">
        <v>83</v>
      </c>
      <c r="J1971">
        <v>544663</v>
      </c>
      <c r="K1971" t="s">
        <v>2272</v>
      </c>
      <c r="L1971">
        <v>544256</v>
      </c>
      <c r="M1971" t="s">
        <v>85</v>
      </c>
      <c r="N1971">
        <v>544256</v>
      </c>
      <c r="O1971" t="s">
        <v>85</v>
      </c>
      <c r="P1971">
        <v>544256</v>
      </c>
      <c r="Q1971" t="s">
        <v>85</v>
      </c>
      <c r="R1971" s="9">
        <v>621754.36446374538</v>
      </c>
      <c r="S1971" s="9">
        <f>SUMIFS($B:$B,$J:$J,$C1971)</f>
        <v>6101</v>
      </c>
      <c r="T1971" s="9">
        <v>330964.69263071258</v>
      </c>
      <c r="U1971" s="9">
        <v>1</v>
      </c>
      <c r="V1971" s="9">
        <f>U1971*768</f>
        <v>768</v>
      </c>
      <c r="W1971" s="9">
        <v>9</v>
      </c>
      <c r="X1971" s="9">
        <f>W1971*3072</f>
        <v>27648</v>
      </c>
      <c r="Y1971" s="9">
        <v>22</v>
      </c>
      <c r="Z1971" s="9">
        <f>Y1971*1024</f>
        <v>22528</v>
      </c>
      <c r="AA1971" s="9">
        <v>4</v>
      </c>
      <c r="AB1971" s="9">
        <f>AA1971*256</f>
        <v>1024</v>
      </c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15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>
        <f t="shared" si="68"/>
        <v>1004687.057094458</v>
      </c>
      <c r="BM1971" s="9">
        <f t="shared" si="69"/>
        <v>1004700</v>
      </c>
    </row>
    <row r="1972" spans="1:65" x14ac:dyDescent="0.3">
      <c r="A1972" t="s">
        <v>2272</v>
      </c>
      <c r="B1972" s="9">
        <v>975</v>
      </c>
      <c r="C1972">
        <v>541150</v>
      </c>
      <c r="D1972">
        <v>1</v>
      </c>
      <c r="E1972">
        <v>0</v>
      </c>
      <c r="F1972">
        <v>0</v>
      </c>
      <c r="G1972">
        <v>0</v>
      </c>
      <c r="H1972">
        <v>0</v>
      </c>
      <c r="I1972" t="s">
        <v>151</v>
      </c>
      <c r="J1972">
        <v>559717</v>
      </c>
      <c r="K1972" t="s">
        <v>346</v>
      </c>
      <c r="L1972">
        <v>559717</v>
      </c>
      <c r="M1972" t="s">
        <v>346</v>
      </c>
      <c r="N1972">
        <v>559717</v>
      </c>
      <c r="O1972" t="s">
        <v>346</v>
      </c>
      <c r="P1972">
        <v>559717</v>
      </c>
      <c r="Q1972" t="s">
        <v>346</v>
      </c>
      <c r="R1972" s="9">
        <v>230195.90541542019</v>
      </c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15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>
        <f t="shared" si="68"/>
        <v>230195.90541542019</v>
      </c>
      <c r="BM1972" s="9">
        <f t="shared" si="69"/>
        <v>230200</v>
      </c>
    </row>
    <row r="1973" spans="1:65" x14ac:dyDescent="0.3">
      <c r="A1973" t="s">
        <v>2273</v>
      </c>
      <c r="B1973" s="9">
        <v>214</v>
      </c>
      <c r="C1973">
        <v>546771</v>
      </c>
      <c r="D1973">
        <v>1</v>
      </c>
      <c r="E1973">
        <v>0</v>
      </c>
      <c r="F1973">
        <v>0</v>
      </c>
      <c r="G1973">
        <v>0</v>
      </c>
      <c r="H1973">
        <v>0</v>
      </c>
      <c r="I1973" t="s">
        <v>131</v>
      </c>
      <c r="J1973">
        <v>564567</v>
      </c>
      <c r="K1973" t="s">
        <v>523</v>
      </c>
      <c r="L1973">
        <v>564567</v>
      </c>
      <c r="M1973" t="s">
        <v>523</v>
      </c>
      <c r="N1973">
        <v>564567</v>
      </c>
      <c r="O1973" t="s">
        <v>523</v>
      </c>
      <c r="P1973">
        <v>564567</v>
      </c>
      <c r="Q1973" t="s">
        <v>523</v>
      </c>
      <c r="R1973" s="9">
        <v>71941.662785630979</v>
      </c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15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>
        <f t="shared" si="68"/>
        <v>71941.662785630979</v>
      </c>
      <c r="BM1973" s="9">
        <f t="shared" si="69"/>
        <v>71900</v>
      </c>
    </row>
    <row r="1974" spans="1:65" x14ac:dyDescent="0.3">
      <c r="A1974" s="3" t="s">
        <v>1301</v>
      </c>
      <c r="B1974" s="9">
        <v>990</v>
      </c>
      <c r="C1974">
        <v>540439</v>
      </c>
      <c r="D1974">
        <v>1</v>
      </c>
      <c r="E1974">
        <v>1</v>
      </c>
      <c r="F1974">
        <v>1</v>
      </c>
      <c r="G1974">
        <v>0</v>
      </c>
      <c r="H1974">
        <v>0</v>
      </c>
      <c r="I1974" t="s">
        <v>86</v>
      </c>
      <c r="J1974">
        <v>540439</v>
      </c>
      <c r="K1974" t="s">
        <v>1301</v>
      </c>
      <c r="L1974">
        <v>540439</v>
      </c>
      <c r="M1974" t="s">
        <v>1301</v>
      </c>
      <c r="N1974">
        <v>539911</v>
      </c>
      <c r="O1974" t="s">
        <v>352</v>
      </c>
      <c r="P1974">
        <v>539911</v>
      </c>
      <c r="Q1974" t="s">
        <v>352</v>
      </c>
      <c r="R1974" s="9">
        <v>233675.21670141269</v>
      </c>
      <c r="S1974" s="9">
        <f>SUMIFS($B:$B,$J:$J,$C1974)</f>
        <v>1306</v>
      </c>
      <c r="T1974" s="9">
        <v>71136.537871568027</v>
      </c>
      <c r="U1974" s="9">
        <v>0</v>
      </c>
      <c r="V1974" s="9">
        <f>U1974*768</f>
        <v>0</v>
      </c>
      <c r="W1974" s="9">
        <v>15</v>
      </c>
      <c r="X1974" s="9">
        <f>W1974*3072</f>
        <v>46080</v>
      </c>
      <c r="Y1974" s="9">
        <v>4</v>
      </c>
      <c r="Z1974" s="9">
        <f>Y1974*1024</f>
        <v>4096</v>
      </c>
      <c r="AA1974" s="9">
        <v>2</v>
      </c>
      <c r="AB1974" s="9">
        <f>AA1974*256</f>
        <v>512</v>
      </c>
      <c r="AC1974" s="9">
        <f>SUMIFS($B:$B,$L:$L,$C1974)</f>
        <v>4438</v>
      </c>
      <c r="AD1974" s="9">
        <v>555133.73562704585</v>
      </c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15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>
        <f t="shared" si="68"/>
        <v>910633.49020002654</v>
      </c>
      <c r="BM1974" s="9">
        <f t="shared" si="69"/>
        <v>910600</v>
      </c>
    </row>
    <row r="1975" spans="1:65" x14ac:dyDescent="0.3">
      <c r="A1975" t="s">
        <v>2274</v>
      </c>
      <c r="B1975" s="9">
        <v>1120</v>
      </c>
      <c r="C1975">
        <v>583197</v>
      </c>
      <c r="D1975">
        <v>1</v>
      </c>
      <c r="E1975">
        <v>0</v>
      </c>
      <c r="F1975">
        <v>0</v>
      </c>
      <c r="G1975">
        <v>0</v>
      </c>
      <c r="H1975">
        <v>0</v>
      </c>
      <c r="I1975" t="s">
        <v>81</v>
      </c>
      <c r="J1975">
        <v>582824</v>
      </c>
      <c r="K1975" t="s">
        <v>145</v>
      </c>
      <c r="L1975">
        <v>582824</v>
      </c>
      <c r="M1975" t="s">
        <v>145</v>
      </c>
      <c r="N1975">
        <v>583952</v>
      </c>
      <c r="O1975" t="s">
        <v>146</v>
      </c>
      <c r="P1975">
        <v>583952</v>
      </c>
      <c r="Q1975" t="s">
        <v>146</v>
      </c>
      <c r="R1975" s="9">
        <v>263772.84196695039</v>
      </c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15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>
        <f t="shared" si="68"/>
        <v>263772.84196695039</v>
      </c>
      <c r="BM1975" s="9">
        <f t="shared" si="69"/>
        <v>263800</v>
      </c>
    </row>
    <row r="1976" spans="1:65" x14ac:dyDescent="0.3">
      <c r="A1976" t="s">
        <v>2274</v>
      </c>
      <c r="B1976" s="9">
        <v>197</v>
      </c>
      <c r="C1976">
        <v>566144</v>
      </c>
      <c r="D1976">
        <v>1</v>
      </c>
      <c r="E1976">
        <v>0</v>
      </c>
      <c r="F1976">
        <v>0</v>
      </c>
      <c r="G1976">
        <v>0</v>
      </c>
      <c r="H1976">
        <v>0</v>
      </c>
      <c r="I1976" t="s">
        <v>151</v>
      </c>
      <c r="J1976">
        <v>553816</v>
      </c>
      <c r="K1976" t="s">
        <v>1866</v>
      </c>
      <c r="L1976">
        <v>553425</v>
      </c>
      <c r="M1976" t="s">
        <v>152</v>
      </c>
      <c r="N1976">
        <v>553425</v>
      </c>
      <c r="O1976" t="s">
        <v>152</v>
      </c>
      <c r="P1976">
        <v>553425</v>
      </c>
      <c r="Q1976" t="s">
        <v>152</v>
      </c>
      <c r="R1976" s="9">
        <v>71941.662785630979</v>
      </c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15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>
        <f t="shared" si="68"/>
        <v>71941.662785630979</v>
      </c>
      <c r="BM1976" s="9">
        <f t="shared" si="69"/>
        <v>71900</v>
      </c>
    </row>
    <row r="1977" spans="1:65" x14ac:dyDescent="0.3">
      <c r="A1977" t="s">
        <v>2275</v>
      </c>
      <c r="B1977" s="9">
        <v>31</v>
      </c>
      <c r="C1977">
        <v>553778</v>
      </c>
      <c r="D1977">
        <v>1</v>
      </c>
      <c r="E1977">
        <v>0</v>
      </c>
      <c r="F1977">
        <v>0</v>
      </c>
      <c r="G1977">
        <v>0</v>
      </c>
      <c r="H1977">
        <v>0</v>
      </c>
      <c r="I1977" t="s">
        <v>151</v>
      </c>
      <c r="J1977">
        <v>553816</v>
      </c>
      <c r="K1977" t="s">
        <v>1866</v>
      </c>
      <c r="L1977">
        <v>554294</v>
      </c>
      <c r="M1977" t="s">
        <v>1017</v>
      </c>
      <c r="N1977">
        <v>553425</v>
      </c>
      <c r="O1977" t="s">
        <v>152</v>
      </c>
      <c r="P1977">
        <v>553425</v>
      </c>
      <c r="Q1977" t="s">
        <v>152</v>
      </c>
      <c r="R1977" s="9">
        <v>71941.662785630979</v>
      </c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15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>
        <f t="shared" si="68"/>
        <v>71941.662785630979</v>
      </c>
      <c r="BM1977" s="9">
        <f t="shared" si="69"/>
        <v>71900</v>
      </c>
    </row>
    <row r="1978" spans="1:65" x14ac:dyDescent="0.3">
      <c r="A1978" t="s">
        <v>2276</v>
      </c>
      <c r="B1978" s="9">
        <v>108</v>
      </c>
      <c r="C1978">
        <v>531651</v>
      </c>
      <c r="D1978">
        <v>1</v>
      </c>
      <c r="E1978">
        <v>0</v>
      </c>
      <c r="F1978">
        <v>0</v>
      </c>
      <c r="G1978">
        <v>0</v>
      </c>
      <c r="H1978">
        <v>0</v>
      </c>
      <c r="I1978" t="s">
        <v>86</v>
      </c>
      <c r="J1978">
        <v>535052</v>
      </c>
      <c r="K1978" t="s">
        <v>2013</v>
      </c>
      <c r="L1978">
        <v>535052</v>
      </c>
      <c r="M1978" t="s">
        <v>2013</v>
      </c>
      <c r="N1978">
        <v>535052</v>
      </c>
      <c r="O1978" t="s">
        <v>2013</v>
      </c>
      <c r="P1978">
        <v>534676</v>
      </c>
      <c r="Q1978" t="s">
        <v>874</v>
      </c>
      <c r="R1978" s="9">
        <v>71941.662785630979</v>
      </c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15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>
        <f t="shared" si="68"/>
        <v>71941.662785630979</v>
      </c>
      <c r="BM1978" s="9">
        <f t="shared" si="69"/>
        <v>71900</v>
      </c>
    </row>
    <row r="1979" spans="1:65" x14ac:dyDescent="0.3">
      <c r="A1979" t="s">
        <v>2277</v>
      </c>
      <c r="B1979" s="9">
        <v>374</v>
      </c>
      <c r="C1979">
        <v>598275</v>
      </c>
      <c r="D1979">
        <v>1</v>
      </c>
      <c r="E1979">
        <v>0</v>
      </c>
      <c r="F1979">
        <v>0</v>
      </c>
      <c r="G1979">
        <v>0</v>
      </c>
      <c r="H1979">
        <v>0</v>
      </c>
      <c r="I1979" t="s">
        <v>94</v>
      </c>
      <c r="J1979">
        <v>598674</v>
      </c>
      <c r="K1979" t="s">
        <v>736</v>
      </c>
      <c r="L1979">
        <v>598003</v>
      </c>
      <c r="M1979" t="s">
        <v>201</v>
      </c>
      <c r="N1979">
        <v>598003</v>
      </c>
      <c r="O1979" t="s">
        <v>201</v>
      </c>
      <c r="P1979">
        <v>598003</v>
      </c>
      <c r="Q1979" t="s">
        <v>201</v>
      </c>
      <c r="R1979" s="9">
        <v>89483.295669922649</v>
      </c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15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>
        <f t="shared" si="68"/>
        <v>89483.295669922649</v>
      </c>
      <c r="BM1979" s="9">
        <f t="shared" si="69"/>
        <v>89500</v>
      </c>
    </row>
    <row r="1980" spans="1:65" x14ac:dyDescent="0.3">
      <c r="A1980" t="s">
        <v>2277</v>
      </c>
      <c r="B1980" s="9">
        <v>303</v>
      </c>
      <c r="C1980">
        <v>585327</v>
      </c>
      <c r="D1980">
        <v>1</v>
      </c>
      <c r="E1980">
        <v>0</v>
      </c>
      <c r="F1980">
        <v>0</v>
      </c>
      <c r="G1980">
        <v>0</v>
      </c>
      <c r="H1980">
        <v>0</v>
      </c>
      <c r="I1980" t="s">
        <v>135</v>
      </c>
      <c r="J1980">
        <v>585912</v>
      </c>
      <c r="K1980" t="s">
        <v>1238</v>
      </c>
      <c r="L1980">
        <v>585068</v>
      </c>
      <c r="M1980" t="s">
        <v>515</v>
      </c>
      <c r="N1980">
        <v>585068</v>
      </c>
      <c r="O1980" t="s">
        <v>515</v>
      </c>
      <c r="P1980">
        <v>585068</v>
      </c>
      <c r="Q1980" t="s">
        <v>515</v>
      </c>
      <c r="R1980" s="9">
        <v>72653.99173377041</v>
      </c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15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>
        <f t="shared" si="68"/>
        <v>72653.99173377041</v>
      </c>
      <c r="BM1980" s="9">
        <f t="shared" si="69"/>
        <v>72700</v>
      </c>
    </row>
    <row r="1981" spans="1:65" x14ac:dyDescent="0.3">
      <c r="A1981" s="5" t="s">
        <v>303</v>
      </c>
      <c r="B1981" s="9">
        <v>7531</v>
      </c>
      <c r="C1981">
        <v>545562</v>
      </c>
      <c r="D1981">
        <v>1</v>
      </c>
      <c r="E1981">
        <v>1</v>
      </c>
      <c r="F1981">
        <v>1</v>
      </c>
      <c r="G1981">
        <v>1</v>
      </c>
      <c r="H1981">
        <v>1</v>
      </c>
      <c r="I1981" t="s">
        <v>83</v>
      </c>
      <c r="J1981">
        <v>545562</v>
      </c>
      <c r="K1981" t="s">
        <v>303</v>
      </c>
      <c r="L1981">
        <v>545562</v>
      </c>
      <c r="M1981" t="s">
        <v>303</v>
      </c>
      <c r="N1981">
        <v>545562</v>
      </c>
      <c r="O1981" t="s">
        <v>303</v>
      </c>
      <c r="P1981">
        <v>545562</v>
      </c>
      <c r="Q1981" t="s">
        <v>303</v>
      </c>
      <c r="R1981" s="9">
        <v>354916.31874499598</v>
      </c>
      <c r="S1981" s="9">
        <f>SUMIFS($B:$B,$J:$J,$C1981)</f>
        <v>8915</v>
      </c>
      <c r="T1981" s="9">
        <v>190910.82125788569</v>
      </c>
      <c r="U1981" s="9">
        <v>0</v>
      </c>
      <c r="V1981" s="9">
        <f>U1981*768</f>
        <v>0</v>
      </c>
      <c r="W1981" s="9">
        <v>35</v>
      </c>
      <c r="X1981" s="9">
        <f>W1981*3072</f>
        <v>107520</v>
      </c>
      <c r="Y1981" s="9">
        <v>34</v>
      </c>
      <c r="Z1981" s="9">
        <f>Y1981*1024</f>
        <v>34816</v>
      </c>
      <c r="AA1981" s="9">
        <v>48</v>
      </c>
      <c r="AB1981" s="9">
        <f>AA1981*256</f>
        <v>12288</v>
      </c>
      <c r="AC1981" s="9">
        <f>SUMIFS($B:$B,$L:$L,$C1981)</f>
        <v>20104</v>
      </c>
      <c r="AD1981" s="9">
        <v>1334666.5008569029</v>
      </c>
      <c r="AE1981" s="9">
        <f>SUMIFS($B:$B,$P:$P,$C1981)</f>
        <v>20104</v>
      </c>
      <c r="AF1981" s="9">
        <v>1247650.766393156</v>
      </c>
      <c r="AG1981" s="9">
        <f>SUMIFS($B:$B,$N:$N,$C1981)</f>
        <v>20104</v>
      </c>
      <c r="AH1981" s="9">
        <v>3550862.2733745971</v>
      </c>
      <c r="AI1981" s="9">
        <f>SUMIFS($B:$B,$P:$P,$C1981)</f>
        <v>20104</v>
      </c>
      <c r="AJ1981" s="9">
        <v>12828166.167697789</v>
      </c>
      <c r="AK1981" s="9"/>
      <c r="AL1981" s="9">
        <v>2694</v>
      </c>
      <c r="AM1981" s="9">
        <f>AL1981*141</f>
        <v>379854</v>
      </c>
      <c r="AN1981" s="9"/>
      <c r="AO1981" s="9"/>
      <c r="AP1981" s="9"/>
      <c r="AQ1981" s="15"/>
      <c r="AR1981" s="9">
        <v>15</v>
      </c>
      <c r="AS1981" s="9">
        <f>AR1981*30500</f>
        <v>457500</v>
      </c>
      <c r="AT1981" s="9">
        <v>240</v>
      </c>
      <c r="AU1981" s="9">
        <f>AT1981*2742</f>
        <v>658080</v>
      </c>
      <c r="AV1981" s="9">
        <v>0</v>
      </c>
      <c r="AW1981" s="9">
        <f>AV1981*914</f>
        <v>0</v>
      </c>
      <c r="AX1981" s="9">
        <v>879</v>
      </c>
      <c r="AY1981" s="9">
        <f>AX1981*141</f>
        <v>123939</v>
      </c>
      <c r="AZ1981" s="9">
        <v>827</v>
      </c>
      <c r="BA1981" s="9">
        <f>AZ1981*343</f>
        <v>283661</v>
      </c>
      <c r="BB1981" s="9">
        <v>864</v>
      </c>
      <c r="BC1981" s="9">
        <f>BB1981*109</f>
        <v>94176</v>
      </c>
      <c r="BD1981" s="9">
        <v>83</v>
      </c>
      <c r="BE1981" s="9">
        <f>BD1981*82</f>
        <v>6806</v>
      </c>
      <c r="BF1981" s="9">
        <v>832</v>
      </c>
      <c r="BG1981" s="9">
        <f>BF1981*328</f>
        <v>272896</v>
      </c>
      <c r="BH1981" s="9">
        <v>81</v>
      </c>
      <c r="BI1981" s="9">
        <f>BH1981*410</f>
        <v>33210</v>
      </c>
      <c r="BJ1981" s="9">
        <v>12</v>
      </c>
      <c r="BK1981" s="9">
        <f>BJ1981*219</f>
        <v>2628</v>
      </c>
      <c r="BL1981" s="9">
        <f t="shared" si="68"/>
        <v>21974546.848325327</v>
      </c>
      <c r="BM1981" s="9">
        <f t="shared" si="69"/>
        <v>21974500</v>
      </c>
    </row>
    <row r="1982" spans="1:65" x14ac:dyDescent="0.3">
      <c r="A1982" t="s">
        <v>2278</v>
      </c>
      <c r="B1982" s="9">
        <v>216</v>
      </c>
      <c r="C1982">
        <v>570150</v>
      </c>
      <c r="D1982">
        <v>1</v>
      </c>
      <c r="E1982">
        <v>0</v>
      </c>
      <c r="F1982">
        <v>0</v>
      </c>
      <c r="G1982">
        <v>0</v>
      </c>
      <c r="H1982">
        <v>0</v>
      </c>
      <c r="I1982" t="s">
        <v>90</v>
      </c>
      <c r="J1982">
        <v>570109</v>
      </c>
      <c r="K1982" t="s">
        <v>139</v>
      </c>
      <c r="L1982">
        <v>570109</v>
      </c>
      <c r="M1982" t="s">
        <v>139</v>
      </c>
      <c r="N1982">
        <v>570109</v>
      </c>
      <c r="O1982" t="s">
        <v>139</v>
      </c>
      <c r="P1982">
        <v>569810</v>
      </c>
      <c r="Q1982" t="s">
        <v>284</v>
      </c>
      <c r="R1982" s="9">
        <v>71941.662785630979</v>
      </c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15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>
        <f t="shared" si="68"/>
        <v>71941.662785630979</v>
      </c>
      <c r="BM1982" s="9">
        <f t="shared" si="69"/>
        <v>71900</v>
      </c>
    </row>
    <row r="1983" spans="1:65" x14ac:dyDescent="0.3">
      <c r="A1983" t="s">
        <v>2279</v>
      </c>
      <c r="B1983" s="9">
        <v>844</v>
      </c>
      <c r="C1983">
        <v>564974</v>
      </c>
      <c r="D1983">
        <v>1</v>
      </c>
      <c r="E1983">
        <v>0</v>
      </c>
      <c r="F1983">
        <v>0</v>
      </c>
      <c r="G1983">
        <v>0</v>
      </c>
      <c r="H1983">
        <v>0</v>
      </c>
      <c r="I1983" t="s">
        <v>86</v>
      </c>
      <c r="J1983">
        <v>538094</v>
      </c>
      <c r="K1983" t="s">
        <v>207</v>
      </c>
      <c r="L1983">
        <v>538094</v>
      </c>
      <c r="M1983" t="s">
        <v>207</v>
      </c>
      <c r="N1983">
        <v>538094</v>
      </c>
      <c r="O1983" t="s">
        <v>207</v>
      </c>
      <c r="P1983">
        <v>538094</v>
      </c>
      <c r="Q1983" t="s">
        <v>207</v>
      </c>
      <c r="R1983" s="9">
        <v>199749.6754980775</v>
      </c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15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>
        <f t="shared" si="68"/>
        <v>199749.6754980775</v>
      </c>
      <c r="BM1983" s="9">
        <f t="shared" si="69"/>
        <v>199700</v>
      </c>
    </row>
    <row r="1984" spans="1:65" x14ac:dyDescent="0.3">
      <c r="A1984" s="2" t="s">
        <v>1380</v>
      </c>
      <c r="B1984" s="9">
        <v>2221</v>
      </c>
      <c r="C1984">
        <v>546542</v>
      </c>
      <c r="D1984">
        <v>1</v>
      </c>
      <c r="E1984">
        <v>1</v>
      </c>
      <c r="F1984">
        <v>0</v>
      </c>
      <c r="G1984">
        <v>0</v>
      </c>
      <c r="H1984">
        <v>0</v>
      </c>
      <c r="I1984" t="s">
        <v>83</v>
      </c>
      <c r="J1984">
        <v>546542</v>
      </c>
      <c r="K1984" t="s">
        <v>1380</v>
      </c>
      <c r="L1984">
        <v>545881</v>
      </c>
      <c r="M1984" t="s">
        <v>238</v>
      </c>
      <c r="N1984">
        <v>545881</v>
      </c>
      <c r="O1984" t="s">
        <v>238</v>
      </c>
      <c r="P1984">
        <v>545881</v>
      </c>
      <c r="Q1984" t="s">
        <v>238</v>
      </c>
      <c r="R1984" s="9">
        <v>515264.33255072997</v>
      </c>
      <c r="S1984" s="9">
        <f>SUMIFS($B:$B,$J:$J,$C1984)</f>
        <v>3349</v>
      </c>
      <c r="T1984" s="9">
        <v>182032.05328174939</v>
      </c>
      <c r="U1984" s="9">
        <v>0</v>
      </c>
      <c r="V1984" s="9">
        <f>U1984*768</f>
        <v>0</v>
      </c>
      <c r="W1984" s="9">
        <v>42</v>
      </c>
      <c r="X1984" s="9">
        <f>W1984*3072</f>
        <v>129024</v>
      </c>
      <c r="Y1984" s="9">
        <v>19</v>
      </c>
      <c r="Z1984" s="9">
        <f>Y1984*1024</f>
        <v>19456</v>
      </c>
      <c r="AA1984" s="9">
        <v>5</v>
      </c>
      <c r="AB1984" s="9">
        <f>AA1984*256</f>
        <v>1280</v>
      </c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15"/>
      <c r="AR1984" s="9">
        <v>2</v>
      </c>
      <c r="AS1984" s="9">
        <f>AR1984*30500</f>
        <v>61000</v>
      </c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>
        <f t="shared" si="68"/>
        <v>908056.38583247934</v>
      </c>
      <c r="BM1984" s="9">
        <f t="shared" si="69"/>
        <v>908100</v>
      </c>
    </row>
    <row r="1985" spans="1:65" x14ac:dyDescent="0.3">
      <c r="A1985" t="s">
        <v>2280</v>
      </c>
      <c r="B1985" s="9">
        <v>427</v>
      </c>
      <c r="C1985">
        <v>572748</v>
      </c>
      <c r="D1985">
        <v>1</v>
      </c>
      <c r="E1985">
        <v>0</v>
      </c>
      <c r="F1985">
        <v>0</v>
      </c>
      <c r="G1985">
        <v>0</v>
      </c>
      <c r="H1985">
        <v>0</v>
      </c>
      <c r="I1985" t="s">
        <v>96</v>
      </c>
      <c r="J1985">
        <v>577731</v>
      </c>
      <c r="K1985" t="s">
        <v>178</v>
      </c>
      <c r="L1985">
        <v>577731</v>
      </c>
      <c r="M1985" t="s">
        <v>178</v>
      </c>
      <c r="N1985">
        <v>577731</v>
      </c>
      <c r="O1985" t="s">
        <v>178</v>
      </c>
      <c r="P1985">
        <v>577731</v>
      </c>
      <c r="Q1985" t="s">
        <v>178</v>
      </c>
      <c r="R1985" s="9">
        <v>102011.80459265169</v>
      </c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15"/>
      <c r="AR1985" s="9">
        <v>1</v>
      </c>
      <c r="AS1985" s="9">
        <f>AR1985*30500</f>
        <v>30500</v>
      </c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>
        <f t="shared" si="68"/>
        <v>132511.80459265169</v>
      </c>
      <c r="BM1985" s="9">
        <f t="shared" si="69"/>
        <v>132500</v>
      </c>
    </row>
    <row r="1986" spans="1:65" x14ac:dyDescent="0.3">
      <c r="A1986" t="s">
        <v>2281</v>
      </c>
      <c r="B1986" s="9">
        <v>494</v>
      </c>
      <c r="C1986">
        <v>599727</v>
      </c>
      <c r="D1986">
        <v>1</v>
      </c>
      <c r="E1986">
        <v>0</v>
      </c>
      <c r="F1986">
        <v>0</v>
      </c>
      <c r="G1986">
        <v>0</v>
      </c>
      <c r="H1986">
        <v>0</v>
      </c>
      <c r="I1986" t="s">
        <v>86</v>
      </c>
      <c r="J1986">
        <v>539198</v>
      </c>
      <c r="K1986" t="s">
        <v>1043</v>
      </c>
      <c r="L1986">
        <v>539198</v>
      </c>
      <c r="M1986" t="s">
        <v>1043</v>
      </c>
      <c r="N1986">
        <v>539139</v>
      </c>
      <c r="O1986" t="s">
        <v>537</v>
      </c>
      <c r="P1986">
        <v>539139</v>
      </c>
      <c r="Q1986" t="s">
        <v>537</v>
      </c>
      <c r="R1986" s="9">
        <v>117811.2961342608</v>
      </c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15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>
        <f t="shared" si="68"/>
        <v>117811.2961342608</v>
      </c>
      <c r="BM1986" s="9">
        <f t="shared" si="69"/>
        <v>117800</v>
      </c>
    </row>
    <row r="1987" spans="1:65" x14ac:dyDescent="0.3">
      <c r="A1987" t="s">
        <v>2282</v>
      </c>
      <c r="B1987" s="9">
        <v>189</v>
      </c>
      <c r="C1987">
        <v>586242</v>
      </c>
      <c r="D1987">
        <v>1</v>
      </c>
      <c r="E1987">
        <v>0</v>
      </c>
      <c r="F1987">
        <v>0</v>
      </c>
      <c r="G1987">
        <v>0</v>
      </c>
      <c r="H1987">
        <v>0</v>
      </c>
      <c r="I1987" t="s">
        <v>81</v>
      </c>
      <c r="J1987">
        <v>586099</v>
      </c>
      <c r="K1987" t="s">
        <v>986</v>
      </c>
      <c r="L1987">
        <v>586021</v>
      </c>
      <c r="M1987" t="s">
        <v>987</v>
      </c>
      <c r="N1987">
        <v>586021</v>
      </c>
      <c r="O1987" t="s">
        <v>987</v>
      </c>
      <c r="P1987">
        <v>586021</v>
      </c>
      <c r="Q1987" t="s">
        <v>987</v>
      </c>
      <c r="R1987" s="9">
        <v>71941.662785630979</v>
      </c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15"/>
      <c r="AR1987" s="9">
        <v>1</v>
      </c>
      <c r="AS1987" s="9">
        <f>AR1987*30500</f>
        <v>30500</v>
      </c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>
        <f t="shared" si="68"/>
        <v>102441.66278563098</v>
      </c>
      <c r="BM1987" s="9">
        <f t="shared" si="69"/>
        <v>102400</v>
      </c>
    </row>
    <row r="1988" spans="1:65" x14ac:dyDescent="0.3">
      <c r="A1988" t="s">
        <v>2283</v>
      </c>
      <c r="B1988" s="9">
        <v>122</v>
      </c>
      <c r="C1988">
        <v>595845</v>
      </c>
      <c r="D1988">
        <v>1</v>
      </c>
      <c r="E1988">
        <v>0</v>
      </c>
      <c r="F1988">
        <v>0</v>
      </c>
      <c r="G1988">
        <v>0</v>
      </c>
      <c r="H1988">
        <v>0</v>
      </c>
      <c r="I1988" t="s">
        <v>123</v>
      </c>
      <c r="J1988">
        <v>595209</v>
      </c>
      <c r="K1988" t="s">
        <v>480</v>
      </c>
      <c r="L1988">
        <v>595209</v>
      </c>
      <c r="M1988" t="s">
        <v>480</v>
      </c>
      <c r="N1988">
        <v>595209</v>
      </c>
      <c r="O1988" t="s">
        <v>480</v>
      </c>
      <c r="P1988">
        <v>595209</v>
      </c>
      <c r="Q1988" t="s">
        <v>480</v>
      </c>
      <c r="R1988" s="9">
        <v>71941.662785630979</v>
      </c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15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>
        <f t="shared" ref="BL1988:BL2051" si="70">SUMIF(R1988:R1988,"&lt;&gt;")+SUMIF(T1988:T1988,"&lt;&gt;")+SUMIF(V1988:V1988,"&lt;&gt;")+SUMIF(X1988:X1988,"&lt;&gt;")+SUMIF(Z1988:Z1988,"&lt;&gt;")+SUMIF(AB1988:AB1988,"&lt;&gt;")+SUMIF(AD1988:AD1988,"&lt;&gt;")+SUMIF(AF1988:AF1988,"&lt;&gt;")+SUMIF(AH1988:AH1988,"&lt;&gt;")+SUMIF(AJ1988:AJ1988,"&lt;&gt;")+SUMIF(AK1988:AK1988,"&lt;&gt;")+SUMIF(AM1988:AM1988,"&lt;&gt;")+SUMIF(AO1988:AO1988,"&lt;&gt;")+SUMIF(AQ1988:AQ1988,"&lt;&gt;")+SUMIF(AS1988:AS1988,"&lt;&gt;")+SUMIF(AU1988:AU1988,"&lt;&gt;")+SUMIF(AW1988:AW1988,"&lt;&gt;")+SUMIF(AY1988:AY1988,"&lt;&gt;")+SUMIF(BA1988:BA1988,"&lt;&gt;")+SUMIF(BC1988:BC1988,"&lt;&gt;")+SUMIF(BE1988:BE1988,"&lt;&gt;")+SUMIF(BG1988:BG1988,"&lt;&gt;")+SUMIF(BI1988:BI1988,"&lt;&gt;")+SUMIF(BK1988:BK1988,"&lt;&gt;")</f>
        <v>71941.662785630979</v>
      </c>
      <c r="BM1988" s="9">
        <f t="shared" ref="BM1988:BM2051" si="71">ROUND(BL1988/100,0)*100</f>
        <v>71900</v>
      </c>
    </row>
    <row r="1989" spans="1:65" x14ac:dyDescent="0.3">
      <c r="A1989" t="s">
        <v>2284</v>
      </c>
      <c r="B1989" s="9">
        <v>172</v>
      </c>
      <c r="C1989">
        <v>597473</v>
      </c>
      <c r="D1989">
        <v>1</v>
      </c>
      <c r="E1989">
        <v>0</v>
      </c>
      <c r="F1989">
        <v>0</v>
      </c>
      <c r="G1989">
        <v>0</v>
      </c>
      <c r="H1989">
        <v>0</v>
      </c>
      <c r="I1989" t="s">
        <v>94</v>
      </c>
      <c r="J1989">
        <v>597961</v>
      </c>
      <c r="K1989" t="s">
        <v>2285</v>
      </c>
      <c r="L1989">
        <v>597961</v>
      </c>
      <c r="M1989" t="s">
        <v>2285</v>
      </c>
      <c r="N1989">
        <v>597961</v>
      </c>
      <c r="O1989" t="s">
        <v>2285</v>
      </c>
      <c r="P1989">
        <v>597180</v>
      </c>
      <c r="Q1989" t="s">
        <v>116</v>
      </c>
      <c r="R1989" s="9">
        <v>71941.662785630979</v>
      </c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15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>
        <f t="shared" si="70"/>
        <v>71941.662785630979</v>
      </c>
      <c r="BM1989" s="9">
        <f t="shared" si="71"/>
        <v>71900</v>
      </c>
    </row>
    <row r="1990" spans="1:65" x14ac:dyDescent="0.3">
      <c r="A1990" t="s">
        <v>2286</v>
      </c>
      <c r="B1990" s="9">
        <v>124</v>
      </c>
      <c r="C1990">
        <v>565288</v>
      </c>
      <c r="D1990">
        <v>1</v>
      </c>
      <c r="E1990">
        <v>0</v>
      </c>
      <c r="F1990">
        <v>0</v>
      </c>
      <c r="G1990">
        <v>0</v>
      </c>
      <c r="H1990">
        <v>0</v>
      </c>
      <c r="I1990" t="s">
        <v>86</v>
      </c>
      <c r="J1990">
        <v>541982</v>
      </c>
      <c r="K1990" t="s">
        <v>675</v>
      </c>
      <c r="L1990">
        <v>541982</v>
      </c>
      <c r="M1990" t="s">
        <v>675</v>
      </c>
      <c r="N1990">
        <v>541982</v>
      </c>
      <c r="O1990" t="s">
        <v>675</v>
      </c>
      <c r="P1990">
        <v>541656</v>
      </c>
      <c r="Q1990" t="s">
        <v>227</v>
      </c>
      <c r="R1990" s="9">
        <v>71941.662785630979</v>
      </c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15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>
        <f t="shared" si="70"/>
        <v>71941.662785630979</v>
      </c>
      <c r="BM1990" s="9">
        <f t="shared" si="71"/>
        <v>71900</v>
      </c>
    </row>
    <row r="1991" spans="1:65" x14ac:dyDescent="0.3">
      <c r="A1991" t="s">
        <v>2287</v>
      </c>
      <c r="B1991" s="9">
        <v>961</v>
      </c>
      <c r="C1991">
        <v>597481</v>
      </c>
      <c r="D1991">
        <v>1</v>
      </c>
      <c r="E1991">
        <v>0</v>
      </c>
      <c r="F1991">
        <v>0</v>
      </c>
      <c r="G1991">
        <v>0</v>
      </c>
      <c r="H1991">
        <v>0</v>
      </c>
      <c r="I1991" t="s">
        <v>94</v>
      </c>
      <c r="J1991">
        <v>597961</v>
      </c>
      <c r="K1991" t="s">
        <v>2285</v>
      </c>
      <c r="L1991">
        <v>597961</v>
      </c>
      <c r="M1991" t="s">
        <v>2285</v>
      </c>
      <c r="N1991">
        <v>597961</v>
      </c>
      <c r="O1991" t="s">
        <v>2285</v>
      </c>
      <c r="P1991">
        <v>597180</v>
      </c>
      <c r="Q1991" t="s">
        <v>116</v>
      </c>
      <c r="R1991" s="9">
        <v>226947.29814786051</v>
      </c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15"/>
      <c r="AR1991" s="9">
        <v>1</v>
      </c>
      <c r="AS1991" s="9">
        <f>AR1991*30500</f>
        <v>30500</v>
      </c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>
        <f t="shared" si="70"/>
        <v>257447.29814786051</v>
      </c>
      <c r="BM1991" s="9">
        <f t="shared" si="71"/>
        <v>257400</v>
      </c>
    </row>
    <row r="1992" spans="1:65" x14ac:dyDescent="0.3">
      <c r="A1992" t="s">
        <v>2287</v>
      </c>
      <c r="B1992" s="9">
        <v>231</v>
      </c>
      <c r="C1992">
        <v>587052</v>
      </c>
      <c r="D1992">
        <v>1</v>
      </c>
      <c r="E1992">
        <v>0</v>
      </c>
      <c r="F1992">
        <v>0</v>
      </c>
      <c r="G1992">
        <v>0</v>
      </c>
      <c r="H1992">
        <v>0</v>
      </c>
      <c r="I1992" t="s">
        <v>135</v>
      </c>
      <c r="J1992">
        <v>585068</v>
      </c>
      <c r="K1992" t="s">
        <v>515</v>
      </c>
      <c r="L1992">
        <v>585068</v>
      </c>
      <c r="M1992" t="s">
        <v>515</v>
      </c>
      <c r="N1992">
        <v>585068</v>
      </c>
      <c r="O1992" t="s">
        <v>515</v>
      </c>
      <c r="P1992">
        <v>585068</v>
      </c>
      <c r="Q1992" t="s">
        <v>515</v>
      </c>
      <c r="R1992" s="9">
        <v>71941.662785630979</v>
      </c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15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>
        <f t="shared" si="70"/>
        <v>71941.662785630979</v>
      </c>
      <c r="BM1992" s="9">
        <f t="shared" si="71"/>
        <v>71900</v>
      </c>
    </row>
    <row r="1993" spans="1:65" x14ac:dyDescent="0.3">
      <c r="A1993" t="s">
        <v>2287</v>
      </c>
      <c r="B1993" s="9">
        <v>895</v>
      </c>
      <c r="C1993">
        <v>577219</v>
      </c>
      <c r="D1993">
        <v>1</v>
      </c>
      <c r="E1993">
        <v>0</v>
      </c>
      <c r="F1993">
        <v>0</v>
      </c>
      <c r="G1993">
        <v>0</v>
      </c>
      <c r="H1993">
        <v>0</v>
      </c>
      <c r="I1993" t="s">
        <v>104</v>
      </c>
      <c r="J1993">
        <v>577146</v>
      </c>
      <c r="K1993" t="s">
        <v>1893</v>
      </c>
      <c r="L1993">
        <v>577626</v>
      </c>
      <c r="M1993" t="s">
        <v>1142</v>
      </c>
      <c r="N1993">
        <v>577626</v>
      </c>
      <c r="O1993" t="s">
        <v>1142</v>
      </c>
      <c r="P1993">
        <v>577626</v>
      </c>
      <c r="Q1993" t="s">
        <v>1142</v>
      </c>
      <c r="R1993" s="9">
        <v>211615.88067386381</v>
      </c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15"/>
      <c r="AR1993" s="9">
        <v>1</v>
      </c>
      <c r="AS1993" s="9">
        <f>AR1993*30500</f>
        <v>30500</v>
      </c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>
        <f t="shared" si="70"/>
        <v>242115.88067386381</v>
      </c>
      <c r="BM1993" s="9">
        <f t="shared" si="71"/>
        <v>242100</v>
      </c>
    </row>
    <row r="1994" spans="1:65" x14ac:dyDescent="0.3">
      <c r="A1994" s="5" t="s">
        <v>117</v>
      </c>
      <c r="B1994" s="9">
        <v>49073</v>
      </c>
      <c r="C1994">
        <v>554961</v>
      </c>
      <c r="D1994">
        <v>1</v>
      </c>
      <c r="E1994">
        <v>1</v>
      </c>
      <c r="F1994">
        <v>1</v>
      </c>
      <c r="G1994">
        <v>1</v>
      </c>
      <c r="H1994">
        <v>1</v>
      </c>
      <c r="I1994" t="s">
        <v>77</v>
      </c>
      <c r="J1994">
        <v>554961</v>
      </c>
      <c r="K1994" t="s">
        <v>117</v>
      </c>
      <c r="L1994">
        <v>554961</v>
      </c>
      <c r="M1994" t="s">
        <v>117</v>
      </c>
      <c r="N1994">
        <v>554961</v>
      </c>
      <c r="O1994" t="s">
        <v>117</v>
      </c>
      <c r="P1994">
        <v>554961</v>
      </c>
      <c r="Q1994" t="s">
        <v>117</v>
      </c>
      <c r="R1994" s="9">
        <v>2042328.313610001</v>
      </c>
      <c r="S1994" s="9">
        <f>SUMIFS($B:$B,$J:$J,$C1994)</f>
        <v>55137</v>
      </c>
      <c r="T1994" s="9">
        <v>1154357.244754412</v>
      </c>
      <c r="U1994" s="9">
        <v>704</v>
      </c>
      <c r="V1994" s="9">
        <f>U1994*768</f>
        <v>540672</v>
      </c>
      <c r="W1994" s="9">
        <v>156</v>
      </c>
      <c r="X1994" s="9">
        <f>W1994*3072</f>
        <v>479232</v>
      </c>
      <c r="Y1994" s="9">
        <v>723</v>
      </c>
      <c r="Z1994" s="9">
        <f>Y1994*1024</f>
        <v>740352</v>
      </c>
      <c r="AA1994" s="9">
        <v>294</v>
      </c>
      <c r="AB1994" s="9">
        <f>AA1994*256</f>
        <v>75264</v>
      </c>
      <c r="AC1994" s="9">
        <f>SUMIFS($B:$B,$L:$L,$C1994)</f>
        <v>58696</v>
      </c>
      <c r="AD1994" s="9">
        <v>3495940.7000091001</v>
      </c>
      <c r="AE1994" s="9">
        <f>SUMIFS($B:$B,$P:$P,$C1994)</f>
        <v>88253</v>
      </c>
      <c r="AF1994" s="9">
        <v>5071431.1221461194</v>
      </c>
      <c r="AG1994" s="9">
        <f>SUMIFS($B:$B,$N:$N,$C1994)</f>
        <v>68301</v>
      </c>
      <c r="AH1994" s="9">
        <v>11009628.337202091</v>
      </c>
      <c r="AI1994" s="9">
        <f>SUMIFS($B:$B,$P:$P,$C1994)</f>
        <v>88253</v>
      </c>
      <c r="AJ1994" s="9">
        <v>30767561.762362499</v>
      </c>
      <c r="AK1994" s="9"/>
      <c r="AL1994" s="9">
        <v>9501</v>
      </c>
      <c r="AM1994" s="9">
        <f>AL1994*141</f>
        <v>1339641</v>
      </c>
      <c r="AN1994" s="9"/>
      <c r="AO1994" s="9"/>
      <c r="AP1994" s="9">
        <v>129</v>
      </c>
      <c r="AQ1994" s="15">
        <v>432000</v>
      </c>
      <c r="AR1994" s="9">
        <v>72</v>
      </c>
      <c r="AS1994" s="9">
        <f>AR1994*30500</f>
        <v>2196000</v>
      </c>
      <c r="AT1994" s="9">
        <v>206</v>
      </c>
      <c r="AU1994" s="9">
        <f>AT1994*2742</f>
        <v>564852</v>
      </c>
      <c r="AV1994" s="9">
        <v>3</v>
      </c>
      <c r="AW1994" s="9">
        <f>AV1994*914</f>
        <v>2742</v>
      </c>
      <c r="AX1994" s="9">
        <v>2604</v>
      </c>
      <c r="AY1994" s="9">
        <f>AX1994*141</f>
        <v>367164</v>
      </c>
      <c r="AZ1994" s="9">
        <v>5332</v>
      </c>
      <c r="BA1994" s="9">
        <f>AZ1994*343</f>
        <v>1828876</v>
      </c>
      <c r="BB1994" s="9">
        <v>1443</v>
      </c>
      <c r="BC1994" s="9">
        <f>BB1994*109</f>
        <v>157287</v>
      </c>
      <c r="BD1994" s="9">
        <v>129</v>
      </c>
      <c r="BE1994" s="9">
        <f>BD1994*82</f>
        <v>10578</v>
      </c>
      <c r="BF1994" s="9">
        <v>2210</v>
      </c>
      <c r="BG1994" s="9">
        <f>BF1994*328</f>
        <v>724880</v>
      </c>
      <c r="BH1994" s="9">
        <v>150</v>
      </c>
      <c r="BI1994" s="9">
        <f>BH1994*410</f>
        <v>61500</v>
      </c>
      <c r="BJ1994" s="9">
        <v>81</v>
      </c>
      <c r="BK1994" s="9">
        <f>BJ1994*219</f>
        <v>17739</v>
      </c>
      <c r="BL1994" s="9">
        <f t="shared" si="70"/>
        <v>63080026.480084226</v>
      </c>
      <c r="BM1994" s="9">
        <f t="shared" si="71"/>
        <v>63080000</v>
      </c>
    </row>
    <row r="1995" spans="1:65" x14ac:dyDescent="0.3">
      <c r="A1995" s="2" t="s">
        <v>1606</v>
      </c>
      <c r="B1995" s="9">
        <v>824</v>
      </c>
      <c r="C1995">
        <v>531316</v>
      </c>
      <c r="D1995">
        <v>1</v>
      </c>
      <c r="E1995">
        <v>1</v>
      </c>
      <c r="F1995">
        <v>0</v>
      </c>
      <c r="G1995">
        <v>0</v>
      </c>
      <c r="H1995">
        <v>0</v>
      </c>
      <c r="I1995" t="s">
        <v>86</v>
      </c>
      <c r="J1995">
        <v>531316</v>
      </c>
      <c r="K1995" t="s">
        <v>1606</v>
      </c>
      <c r="L1995">
        <v>531057</v>
      </c>
      <c r="M1995" t="s">
        <v>220</v>
      </c>
      <c r="N1995">
        <v>531057</v>
      </c>
      <c r="O1995" t="s">
        <v>220</v>
      </c>
      <c r="P1995">
        <v>531057</v>
      </c>
      <c r="Q1995" t="s">
        <v>220</v>
      </c>
      <c r="R1995" s="9">
        <v>195091.561913752</v>
      </c>
      <c r="S1995" s="9">
        <f>SUMIFS($B:$B,$J:$J,$C1995)</f>
        <v>4714</v>
      </c>
      <c r="T1995" s="9">
        <v>255957.51811352489</v>
      </c>
      <c r="U1995" s="9">
        <v>1</v>
      </c>
      <c r="V1995" s="9">
        <f>U1995*768</f>
        <v>768</v>
      </c>
      <c r="W1995" s="9">
        <v>236</v>
      </c>
      <c r="X1995" s="9">
        <f>W1995*3072</f>
        <v>724992</v>
      </c>
      <c r="Y1995" s="9">
        <v>17</v>
      </c>
      <c r="Z1995" s="9">
        <f>Y1995*1024</f>
        <v>17408</v>
      </c>
      <c r="AA1995" s="9">
        <v>5</v>
      </c>
      <c r="AB1995" s="9">
        <f>AA1995*256</f>
        <v>1280</v>
      </c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15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>
        <f t="shared" si="70"/>
        <v>1195497.0800272769</v>
      </c>
      <c r="BM1995" s="9">
        <f t="shared" si="71"/>
        <v>1195500</v>
      </c>
    </row>
    <row r="1996" spans="1:65" x14ac:dyDescent="0.3">
      <c r="A1996" t="s">
        <v>2288</v>
      </c>
      <c r="B1996" s="9">
        <v>258</v>
      </c>
      <c r="C1996">
        <v>587354</v>
      </c>
      <c r="D1996">
        <v>1</v>
      </c>
      <c r="E1996">
        <v>0</v>
      </c>
      <c r="F1996">
        <v>0</v>
      </c>
      <c r="G1996">
        <v>0</v>
      </c>
      <c r="H1996">
        <v>0</v>
      </c>
      <c r="I1996" t="s">
        <v>135</v>
      </c>
      <c r="J1996">
        <v>588644</v>
      </c>
      <c r="K1996" t="s">
        <v>2289</v>
      </c>
      <c r="L1996">
        <v>588644</v>
      </c>
      <c r="M1996" t="s">
        <v>2289</v>
      </c>
      <c r="N1996">
        <v>588296</v>
      </c>
      <c r="O1996" t="s">
        <v>199</v>
      </c>
      <c r="P1996">
        <v>588296</v>
      </c>
      <c r="Q1996" t="s">
        <v>199</v>
      </c>
      <c r="R1996" s="9">
        <v>71941.662785630979</v>
      </c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15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>
        <f t="shared" si="70"/>
        <v>71941.662785630979</v>
      </c>
      <c r="BM1996" s="9">
        <f t="shared" si="71"/>
        <v>71900</v>
      </c>
    </row>
    <row r="1997" spans="1:65" x14ac:dyDescent="0.3">
      <c r="A1997" s="4" t="s">
        <v>1555</v>
      </c>
      <c r="B1997" s="9">
        <v>2373</v>
      </c>
      <c r="C1997">
        <v>542911</v>
      </c>
      <c r="D1997">
        <v>1</v>
      </c>
      <c r="E1997">
        <v>1</v>
      </c>
      <c r="F1997">
        <v>1</v>
      </c>
      <c r="G1997">
        <v>1</v>
      </c>
      <c r="H1997">
        <v>0</v>
      </c>
      <c r="I1997" t="s">
        <v>135</v>
      </c>
      <c r="J1997">
        <v>542911</v>
      </c>
      <c r="K1997" t="s">
        <v>1555</v>
      </c>
      <c r="L1997">
        <v>542911</v>
      </c>
      <c r="M1997" t="s">
        <v>1555</v>
      </c>
      <c r="N1997">
        <v>542911</v>
      </c>
      <c r="O1997" t="s">
        <v>1555</v>
      </c>
      <c r="P1997">
        <v>541630</v>
      </c>
      <c r="Q1997" t="s">
        <v>895</v>
      </c>
      <c r="R1997" s="9">
        <v>549575.58639148274</v>
      </c>
      <c r="S1997" s="9">
        <f>SUMIFS($B:$B,$J:$J,$C1997)</f>
        <v>2373</v>
      </c>
      <c r="T1997" s="9">
        <v>129097.11670855161</v>
      </c>
      <c r="U1997" s="9">
        <v>0</v>
      </c>
      <c r="V1997" s="9">
        <f>U1997*768</f>
        <v>0</v>
      </c>
      <c r="W1997" s="9">
        <v>30</v>
      </c>
      <c r="X1997" s="9">
        <f>W1997*3072</f>
        <v>92160</v>
      </c>
      <c r="Y1997" s="9">
        <v>34</v>
      </c>
      <c r="Z1997" s="9">
        <f>Y1997*1024</f>
        <v>34816</v>
      </c>
      <c r="AA1997" s="9">
        <v>4</v>
      </c>
      <c r="AB1997" s="9">
        <f>AA1997*256</f>
        <v>1024</v>
      </c>
      <c r="AC1997" s="9">
        <f>SUMIFS($B:$B,$L:$L,$C1997)</f>
        <v>7227</v>
      </c>
      <c r="AD1997" s="9">
        <v>899796.89420776756</v>
      </c>
      <c r="AE1997" s="9"/>
      <c r="AF1997" s="9"/>
      <c r="AG1997" s="9">
        <f>SUMIFS($B:$B,$N:$N,$C1997)</f>
        <v>9575</v>
      </c>
      <c r="AH1997" s="9">
        <v>1076980.8219970581</v>
      </c>
      <c r="AI1997" s="9"/>
      <c r="AJ1997" s="9"/>
      <c r="AK1997" s="9"/>
      <c r="AL1997" s="9"/>
      <c r="AM1997" s="9"/>
      <c r="AN1997" s="9"/>
      <c r="AO1997" s="9"/>
      <c r="AP1997" s="9"/>
      <c r="AQ1997" s="15"/>
      <c r="AR1997" s="9">
        <v>7</v>
      </c>
      <c r="AS1997" s="9">
        <f>AR1997*30500</f>
        <v>213500</v>
      </c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>
        <f t="shared" si="70"/>
        <v>2996950.4193048598</v>
      </c>
      <c r="BM1997" s="9">
        <f t="shared" si="71"/>
        <v>2997000</v>
      </c>
    </row>
    <row r="1998" spans="1:65" x14ac:dyDescent="0.3">
      <c r="A1998" s="5" t="s">
        <v>1189</v>
      </c>
      <c r="B1998" s="9">
        <v>48937</v>
      </c>
      <c r="C1998">
        <v>598917</v>
      </c>
      <c r="D1998">
        <v>1</v>
      </c>
      <c r="E1998">
        <v>1</v>
      </c>
      <c r="F1998">
        <v>1</v>
      </c>
      <c r="G1998">
        <v>1</v>
      </c>
      <c r="H1998">
        <v>1</v>
      </c>
      <c r="I1998" t="s">
        <v>94</v>
      </c>
      <c r="J1998">
        <v>598917</v>
      </c>
      <c r="K1998" t="s">
        <v>1189</v>
      </c>
      <c r="L1998">
        <v>598917</v>
      </c>
      <c r="M1998" t="s">
        <v>1189</v>
      </c>
      <c r="N1998">
        <v>598917</v>
      </c>
      <c r="O1998" t="s">
        <v>1189</v>
      </c>
      <c r="P1998">
        <v>598917</v>
      </c>
      <c r="Q1998" t="s">
        <v>1189</v>
      </c>
      <c r="R1998" s="9">
        <v>2037211.162239423</v>
      </c>
      <c r="S1998" s="9">
        <f>SUMIFS($B:$B,$J:$J,$C1998)</f>
        <v>48937</v>
      </c>
      <c r="T1998" s="9">
        <v>997654.30095197097</v>
      </c>
      <c r="U1998" s="9">
        <v>571</v>
      </c>
      <c r="V1998" s="9">
        <f>U1998*768</f>
        <v>438528</v>
      </c>
      <c r="W1998" s="9">
        <v>111</v>
      </c>
      <c r="X1998" s="9">
        <f>W1998*3072</f>
        <v>340992</v>
      </c>
      <c r="Y1998" s="9">
        <v>903</v>
      </c>
      <c r="Z1998" s="9">
        <f>Y1998*1024</f>
        <v>924672</v>
      </c>
      <c r="AA1998" s="9">
        <v>255</v>
      </c>
      <c r="AB1998" s="9">
        <f>AA1998*256</f>
        <v>65280</v>
      </c>
      <c r="AC1998" s="9">
        <f>SUMIFS($B:$B,$L:$L,$C1998)</f>
        <v>48937</v>
      </c>
      <c r="AD1998" s="9">
        <v>2858991.9015255398</v>
      </c>
      <c r="AE1998" s="9">
        <f>SUMIFS($B:$B,$P:$P,$C1998)</f>
        <v>60167</v>
      </c>
      <c r="AF1998" s="9">
        <v>3378803.781977402</v>
      </c>
      <c r="AG1998" s="9">
        <f>SUMIFS($B:$B,$N:$N,$C1998)</f>
        <v>60167</v>
      </c>
      <c r="AH1998" s="9">
        <v>9718625.301631311</v>
      </c>
      <c r="AI1998" s="9">
        <f>SUMIFS($B:$B,$P:$P,$C1998)</f>
        <v>60167</v>
      </c>
      <c r="AJ1998" s="9">
        <v>23956154.168718759</v>
      </c>
      <c r="AK1998" s="9"/>
      <c r="AL1998" s="9">
        <v>7597</v>
      </c>
      <c r="AM1998" s="9">
        <f>AL1998*141</f>
        <v>1071177</v>
      </c>
      <c r="AN1998" s="9"/>
      <c r="AO1998" s="9"/>
      <c r="AP1998" s="9"/>
      <c r="AQ1998" s="15"/>
      <c r="AR1998" s="9">
        <v>84</v>
      </c>
      <c r="AS1998" s="9">
        <f>AR1998*30500</f>
        <v>2562000</v>
      </c>
      <c r="AT1998" s="9">
        <v>310</v>
      </c>
      <c r="AU1998" s="9">
        <f>AT1998*2742</f>
        <v>850020</v>
      </c>
      <c r="AV1998" s="9">
        <v>0</v>
      </c>
      <c r="AW1998" s="9">
        <f>AV1998*914</f>
        <v>0</v>
      </c>
      <c r="AX1998" s="9">
        <v>1719</v>
      </c>
      <c r="AY1998" s="9">
        <f>AX1998*141</f>
        <v>242379</v>
      </c>
      <c r="AZ1998" s="9">
        <v>2194</v>
      </c>
      <c r="BA1998" s="9">
        <f>AZ1998*343</f>
        <v>752542</v>
      </c>
      <c r="BB1998" s="9">
        <v>1561</v>
      </c>
      <c r="BC1998" s="9">
        <f>BB1998*109</f>
        <v>170149</v>
      </c>
      <c r="BD1998" s="9">
        <v>122</v>
      </c>
      <c r="BE1998" s="9">
        <f>BD1998*82</f>
        <v>10004</v>
      </c>
      <c r="BF1998" s="9">
        <v>1885</v>
      </c>
      <c r="BG1998" s="9">
        <f>BF1998*328</f>
        <v>618280</v>
      </c>
      <c r="BH1998" s="9">
        <v>134</v>
      </c>
      <c r="BI1998" s="9">
        <f>BH1998*410</f>
        <v>54940</v>
      </c>
      <c r="BJ1998" s="9">
        <v>49</v>
      </c>
      <c r="BK1998" s="9">
        <f>BJ1998*219</f>
        <v>10731</v>
      </c>
      <c r="BL1998" s="9">
        <f t="shared" si="70"/>
        <v>51059134.617044404</v>
      </c>
      <c r="BM1998" s="9">
        <f t="shared" si="71"/>
        <v>51059100</v>
      </c>
    </row>
    <row r="1999" spans="1:65" x14ac:dyDescent="0.3">
      <c r="A1999" t="s">
        <v>2290</v>
      </c>
      <c r="B1999" s="9">
        <v>733</v>
      </c>
      <c r="C1999">
        <v>559903</v>
      </c>
      <c r="D1999">
        <v>1</v>
      </c>
      <c r="E1999">
        <v>0</v>
      </c>
      <c r="F1999">
        <v>0</v>
      </c>
      <c r="G1999">
        <v>0</v>
      </c>
      <c r="H1999">
        <v>0</v>
      </c>
      <c r="I1999" t="s">
        <v>151</v>
      </c>
      <c r="J1999">
        <v>560260</v>
      </c>
      <c r="K1999" t="s">
        <v>912</v>
      </c>
      <c r="L1999">
        <v>560260</v>
      </c>
      <c r="M1999" t="s">
        <v>912</v>
      </c>
      <c r="N1999">
        <v>560260</v>
      </c>
      <c r="O1999" t="s">
        <v>912</v>
      </c>
      <c r="P1999">
        <v>559717</v>
      </c>
      <c r="Q1999" t="s">
        <v>346</v>
      </c>
      <c r="R1999" s="9">
        <v>173862.49927413979</v>
      </c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15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>
        <f t="shared" si="70"/>
        <v>173862.49927413979</v>
      </c>
      <c r="BM1999" s="9">
        <f t="shared" si="71"/>
        <v>173900</v>
      </c>
    </row>
    <row r="2000" spans="1:65" x14ac:dyDescent="0.3">
      <c r="A2000" t="s">
        <v>2291</v>
      </c>
      <c r="B2000" s="9">
        <v>51</v>
      </c>
      <c r="C2000">
        <v>530361</v>
      </c>
      <c r="D2000">
        <v>1</v>
      </c>
      <c r="E2000">
        <v>0</v>
      </c>
      <c r="F2000">
        <v>0</v>
      </c>
      <c r="G2000">
        <v>0</v>
      </c>
      <c r="H2000">
        <v>0</v>
      </c>
      <c r="I2000" t="s">
        <v>151</v>
      </c>
      <c r="J2000">
        <v>560260</v>
      </c>
      <c r="K2000" t="s">
        <v>912</v>
      </c>
      <c r="L2000">
        <v>560260</v>
      </c>
      <c r="M2000" t="s">
        <v>912</v>
      </c>
      <c r="N2000">
        <v>560260</v>
      </c>
      <c r="O2000" t="s">
        <v>912</v>
      </c>
      <c r="P2000">
        <v>559717</v>
      </c>
      <c r="Q2000" t="s">
        <v>346</v>
      </c>
      <c r="R2000" s="9">
        <v>71941.662785630979</v>
      </c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15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>
        <f t="shared" si="70"/>
        <v>71941.662785630979</v>
      </c>
      <c r="BM2000" s="9">
        <f t="shared" si="71"/>
        <v>71900</v>
      </c>
    </row>
    <row r="2001" spans="1:65" x14ac:dyDescent="0.3">
      <c r="A2001" t="s">
        <v>2292</v>
      </c>
      <c r="B2001" s="9">
        <v>220</v>
      </c>
      <c r="C2001">
        <v>575151</v>
      </c>
      <c r="D2001">
        <v>1</v>
      </c>
      <c r="E2001">
        <v>0</v>
      </c>
      <c r="F2001">
        <v>0</v>
      </c>
      <c r="G2001">
        <v>0</v>
      </c>
      <c r="H2001">
        <v>0</v>
      </c>
      <c r="I2001" t="s">
        <v>96</v>
      </c>
      <c r="J2001">
        <v>575551</v>
      </c>
      <c r="K2001" t="s">
        <v>852</v>
      </c>
      <c r="L2001">
        <v>574767</v>
      </c>
      <c r="M2001" t="s">
        <v>853</v>
      </c>
      <c r="N2001">
        <v>574767</v>
      </c>
      <c r="O2001" t="s">
        <v>853</v>
      </c>
      <c r="P2001">
        <v>555134</v>
      </c>
      <c r="Q2001" t="s">
        <v>187</v>
      </c>
      <c r="R2001" s="9">
        <v>71941.662785630979</v>
      </c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15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>
        <f t="shared" si="70"/>
        <v>71941.662785630979</v>
      </c>
      <c r="BM2001" s="9">
        <f t="shared" si="71"/>
        <v>71900</v>
      </c>
    </row>
    <row r="2002" spans="1:65" x14ac:dyDescent="0.3">
      <c r="A2002" s="3" t="s">
        <v>1867</v>
      </c>
      <c r="B2002" s="9">
        <v>1441</v>
      </c>
      <c r="C2002">
        <v>557862</v>
      </c>
      <c r="D2002">
        <v>1</v>
      </c>
      <c r="E2002">
        <v>1</v>
      </c>
      <c r="F2002">
        <v>1</v>
      </c>
      <c r="G2002">
        <v>0</v>
      </c>
      <c r="H2002">
        <v>0</v>
      </c>
      <c r="I2002" t="s">
        <v>151</v>
      </c>
      <c r="J2002">
        <v>557862</v>
      </c>
      <c r="K2002" t="s">
        <v>1867</v>
      </c>
      <c r="L2002">
        <v>557862</v>
      </c>
      <c r="M2002" t="s">
        <v>1867</v>
      </c>
      <c r="N2002">
        <v>558109</v>
      </c>
      <c r="O2002" t="s">
        <v>1132</v>
      </c>
      <c r="P2002">
        <v>558109</v>
      </c>
      <c r="Q2002" t="s">
        <v>1132</v>
      </c>
      <c r="R2002" s="9">
        <v>337688.92803432333</v>
      </c>
      <c r="S2002" s="9">
        <f>SUMIFS($B:$B,$J:$J,$C2002)</f>
        <v>2834</v>
      </c>
      <c r="T2002" s="9">
        <v>154108.98311116951</v>
      </c>
      <c r="U2002" s="9">
        <v>0</v>
      </c>
      <c r="V2002" s="9">
        <f>U2002*768</f>
        <v>0</v>
      </c>
      <c r="W2002" s="9">
        <v>10</v>
      </c>
      <c r="X2002" s="9">
        <f>W2002*3072</f>
        <v>30720</v>
      </c>
      <c r="Y2002" s="9">
        <v>8</v>
      </c>
      <c r="Z2002" s="9">
        <f>Y2002*1024</f>
        <v>8192</v>
      </c>
      <c r="AA2002" s="9">
        <v>5</v>
      </c>
      <c r="AB2002" s="9">
        <f>AA2002*256</f>
        <v>1280</v>
      </c>
      <c r="AC2002" s="9">
        <f>SUMIFS($B:$B,$L:$L,$C2002)</f>
        <v>1819</v>
      </c>
      <c r="AD2002" s="9">
        <v>228925.72089813364</v>
      </c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15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>
        <f t="shared" si="70"/>
        <v>760915.63204362639</v>
      </c>
      <c r="BM2002" s="9">
        <f t="shared" si="71"/>
        <v>760900</v>
      </c>
    </row>
    <row r="2003" spans="1:65" x14ac:dyDescent="0.3">
      <c r="A2003" s="2" t="s">
        <v>1455</v>
      </c>
      <c r="B2003" s="9">
        <v>1030</v>
      </c>
      <c r="C2003">
        <v>585343</v>
      </c>
      <c r="D2003">
        <v>1</v>
      </c>
      <c r="E2003">
        <v>1</v>
      </c>
      <c r="F2003">
        <v>0</v>
      </c>
      <c r="G2003">
        <v>0</v>
      </c>
      <c r="H2003">
        <v>0</v>
      </c>
      <c r="I2003" t="s">
        <v>135</v>
      </c>
      <c r="J2003">
        <v>585343</v>
      </c>
      <c r="K2003" t="s">
        <v>1455</v>
      </c>
      <c r="L2003">
        <v>585068</v>
      </c>
      <c r="M2003" t="s">
        <v>515</v>
      </c>
      <c r="N2003">
        <v>585068</v>
      </c>
      <c r="O2003" t="s">
        <v>515</v>
      </c>
      <c r="P2003">
        <v>585068</v>
      </c>
      <c r="Q2003" t="s">
        <v>515</v>
      </c>
      <c r="R2003" s="9">
        <v>242946.6918204604</v>
      </c>
      <c r="S2003" s="9">
        <f>SUMIFS($B:$B,$J:$J,$C2003)</f>
        <v>1818</v>
      </c>
      <c r="T2003" s="9">
        <v>98962.128409968223</v>
      </c>
      <c r="U2003" s="9">
        <v>0</v>
      </c>
      <c r="V2003" s="9">
        <f>U2003*768</f>
        <v>0</v>
      </c>
      <c r="W2003" s="9">
        <v>18</v>
      </c>
      <c r="X2003" s="9">
        <f>W2003*3072</f>
        <v>55296</v>
      </c>
      <c r="Y2003" s="9">
        <v>5</v>
      </c>
      <c r="Z2003" s="9">
        <f>Y2003*1024</f>
        <v>5120</v>
      </c>
      <c r="AA2003" s="9">
        <v>2</v>
      </c>
      <c r="AB2003" s="9">
        <f>AA2003*256</f>
        <v>512</v>
      </c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15"/>
      <c r="AR2003" s="9">
        <v>1</v>
      </c>
      <c r="AS2003" s="9">
        <f>AR2003*30500</f>
        <v>30500</v>
      </c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>
        <f t="shared" si="70"/>
        <v>433336.8202304286</v>
      </c>
      <c r="BM2003" s="9">
        <f t="shared" si="71"/>
        <v>433300</v>
      </c>
    </row>
    <row r="2004" spans="1:65" x14ac:dyDescent="0.3">
      <c r="A2004" t="s">
        <v>2293</v>
      </c>
      <c r="B2004" s="9">
        <v>220</v>
      </c>
      <c r="C2004">
        <v>550256</v>
      </c>
      <c r="D2004">
        <v>1</v>
      </c>
      <c r="E2004">
        <v>0</v>
      </c>
      <c r="F2004">
        <v>0</v>
      </c>
      <c r="G2004">
        <v>0</v>
      </c>
      <c r="H2004">
        <v>0</v>
      </c>
      <c r="I2004" t="s">
        <v>81</v>
      </c>
      <c r="J2004">
        <v>584550</v>
      </c>
      <c r="K2004" t="s">
        <v>545</v>
      </c>
      <c r="L2004">
        <v>584550</v>
      </c>
      <c r="M2004" t="s">
        <v>545</v>
      </c>
      <c r="N2004">
        <v>584550</v>
      </c>
      <c r="O2004" t="s">
        <v>545</v>
      </c>
      <c r="P2004">
        <v>584495</v>
      </c>
      <c r="Q2004" t="s">
        <v>546</v>
      </c>
      <c r="R2004" s="9">
        <v>71941.662785630979</v>
      </c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15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>
        <f t="shared" si="70"/>
        <v>71941.662785630979</v>
      </c>
      <c r="BM2004" s="9">
        <f t="shared" si="71"/>
        <v>71900</v>
      </c>
    </row>
    <row r="2005" spans="1:65" x14ac:dyDescent="0.3">
      <c r="A2005" s="4" t="s">
        <v>1791</v>
      </c>
      <c r="B2005" s="9">
        <v>1367</v>
      </c>
      <c r="C2005">
        <v>556432</v>
      </c>
      <c r="D2005">
        <v>1</v>
      </c>
      <c r="E2005">
        <v>1</v>
      </c>
      <c r="F2005">
        <v>0</v>
      </c>
      <c r="G2005">
        <v>1</v>
      </c>
      <c r="H2005">
        <v>0</v>
      </c>
      <c r="I2005" t="s">
        <v>151</v>
      </c>
      <c r="J2005">
        <v>556432</v>
      </c>
      <c r="K2005" t="s">
        <v>1791</v>
      </c>
      <c r="L2005">
        <v>557153</v>
      </c>
      <c r="M2005" t="s">
        <v>808</v>
      </c>
      <c r="N2005">
        <v>556432</v>
      </c>
      <c r="O2005" t="s">
        <v>1791</v>
      </c>
      <c r="P2005">
        <v>557153</v>
      </c>
      <c r="Q2005" t="s">
        <v>808</v>
      </c>
      <c r="R2005" s="9">
        <v>320697.00616156543</v>
      </c>
      <c r="S2005" s="9">
        <f>SUMIFS($B:$B,$J:$J,$C2005)</f>
        <v>2052</v>
      </c>
      <c r="T2005" s="9">
        <v>111670.94967510831</v>
      </c>
      <c r="U2005" s="9">
        <v>0</v>
      </c>
      <c r="V2005" s="9">
        <f>U2005*768</f>
        <v>0</v>
      </c>
      <c r="W2005" s="9">
        <v>30</v>
      </c>
      <c r="X2005" s="9">
        <f>W2005*3072</f>
        <v>92160</v>
      </c>
      <c r="Y2005" s="9">
        <v>2</v>
      </c>
      <c r="Z2005" s="9">
        <f>Y2005*1024</f>
        <v>2048</v>
      </c>
      <c r="AA2005" s="9">
        <v>3</v>
      </c>
      <c r="AB2005" s="9">
        <f>AA2005*256</f>
        <v>768</v>
      </c>
      <c r="AC2005" s="9"/>
      <c r="AD2005" s="9"/>
      <c r="AE2005" s="9"/>
      <c r="AF2005" s="9"/>
      <c r="AG2005" s="9">
        <f>SUMIFS($B:$B,$N:$N,$C2005)</f>
        <v>2052</v>
      </c>
      <c r="AH2005" s="9">
        <v>232924.01990058171</v>
      </c>
      <c r="AI2005" s="9"/>
      <c r="AJ2005" s="9"/>
      <c r="AK2005" s="9"/>
      <c r="AL2005" s="9"/>
      <c r="AM2005" s="9"/>
      <c r="AN2005" s="9"/>
      <c r="AO2005" s="9"/>
      <c r="AP2005" s="9"/>
      <c r="AQ2005" s="15"/>
      <c r="AR2005" s="9">
        <v>1</v>
      </c>
      <c r="AS2005" s="9">
        <f>AR2005*30500</f>
        <v>30500</v>
      </c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>
        <f t="shared" si="70"/>
        <v>790767.97573725542</v>
      </c>
      <c r="BM2005" s="9">
        <f t="shared" si="71"/>
        <v>790800</v>
      </c>
    </row>
    <row r="2006" spans="1:65" x14ac:dyDescent="0.3">
      <c r="A2006" t="s">
        <v>2294</v>
      </c>
      <c r="B2006" s="9">
        <v>697</v>
      </c>
      <c r="C2006">
        <v>568643</v>
      </c>
      <c r="D2006">
        <v>1</v>
      </c>
      <c r="E2006">
        <v>0</v>
      </c>
      <c r="F2006">
        <v>0</v>
      </c>
      <c r="G2006">
        <v>0</v>
      </c>
      <c r="H2006">
        <v>0</v>
      </c>
      <c r="I2006" t="s">
        <v>94</v>
      </c>
      <c r="J2006">
        <v>599808</v>
      </c>
      <c r="K2006" t="s">
        <v>2295</v>
      </c>
      <c r="L2006">
        <v>599808</v>
      </c>
      <c r="M2006" t="s">
        <v>2295</v>
      </c>
      <c r="N2006">
        <v>599808</v>
      </c>
      <c r="O2006" t="s">
        <v>2295</v>
      </c>
      <c r="P2006">
        <v>599565</v>
      </c>
      <c r="Q2006" t="s">
        <v>2296</v>
      </c>
      <c r="R2006" s="9">
        <v>165447.9593315098</v>
      </c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15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>
        <f t="shared" si="70"/>
        <v>165447.9593315098</v>
      </c>
      <c r="BM2006" s="9">
        <f t="shared" si="71"/>
        <v>165400</v>
      </c>
    </row>
    <row r="2007" spans="1:65" x14ac:dyDescent="0.3">
      <c r="A2007" t="s">
        <v>2294</v>
      </c>
      <c r="B2007" s="9">
        <v>1083</v>
      </c>
      <c r="C2007">
        <v>542946</v>
      </c>
      <c r="D2007">
        <v>1</v>
      </c>
      <c r="E2007">
        <v>0</v>
      </c>
      <c r="F2007">
        <v>0</v>
      </c>
      <c r="G2007">
        <v>0</v>
      </c>
      <c r="H2007">
        <v>0</v>
      </c>
      <c r="I2007" t="s">
        <v>135</v>
      </c>
      <c r="J2007">
        <v>544787</v>
      </c>
      <c r="K2007" t="s">
        <v>2297</v>
      </c>
      <c r="L2007">
        <v>541630</v>
      </c>
      <c r="M2007" t="s">
        <v>895</v>
      </c>
      <c r="N2007">
        <v>541630</v>
      </c>
      <c r="O2007" t="s">
        <v>895</v>
      </c>
      <c r="P2007">
        <v>541630</v>
      </c>
      <c r="Q2007" t="s">
        <v>895</v>
      </c>
      <c r="R2007" s="9">
        <v>255216.69787770079</v>
      </c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15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>
        <f t="shared" si="70"/>
        <v>255216.69787770079</v>
      </c>
      <c r="BM2007" s="9">
        <f t="shared" si="71"/>
        <v>255200</v>
      </c>
    </row>
    <row r="2008" spans="1:65" x14ac:dyDescent="0.3">
      <c r="A2008" t="s">
        <v>2298</v>
      </c>
      <c r="B2008" s="9">
        <v>277</v>
      </c>
      <c r="C2008">
        <v>587907</v>
      </c>
      <c r="D2008">
        <v>1</v>
      </c>
      <c r="E2008">
        <v>0</v>
      </c>
      <c r="F2008">
        <v>0</v>
      </c>
      <c r="G2008">
        <v>0</v>
      </c>
      <c r="H2008">
        <v>0</v>
      </c>
      <c r="I2008" t="s">
        <v>81</v>
      </c>
      <c r="J2008">
        <v>595527</v>
      </c>
      <c r="K2008" t="s">
        <v>592</v>
      </c>
      <c r="L2008">
        <v>584002</v>
      </c>
      <c r="M2008" t="s">
        <v>278</v>
      </c>
      <c r="N2008">
        <v>584002</v>
      </c>
      <c r="O2008" t="s">
        <v>278</v>
      </c>
      <c r="P2008">
        <v>584002</v>
      </c>
      <c r="Q2008" t="s">
        <v>278</v>
      </c>
      <c r="R2008" s="9">
        <v>71941.662785630979</v>
      </c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15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>
        <f t="shared" si="70"/>
        <v>71941.662785630979</v>
      </c>
      <c r="BM2008" s="9">
        <f t="shared" si="71"/>
        <v>71900</v>
      </c>
    </row>
    <row r="2009" spans="1:65" x14ac:dyDescent="0.3">
      <c r="A2009" t="s">
        <v>2298</v>
      </c>
      <c r="B2009" s="9">
        <v>69</v>
      </c>
      <c r="C2009">
        <v>530042</v>
      </c>
      <c r="D2009">
        <v>1</v>
      </c>
      <c r="E2009">
        <v>0</v>
      </c>
      <c r="F2009">
        <v>0</v>
      </c>
      <c r="G2009">
        <v>0</v>
      </c>
      <c r="H2009">
        <v>0</v>
      </c>
      <c r="I2009" t="s">
        <v>83</v>
      </c>
      <c r="J2009">
        <v>553239</v>
      </c>
      <c r="K2009" t="s">
        <v>815</v>
      </c>
      <c r="L2009">
        <v>553131</v>
      </c>
      <c r="M2009" t="s">
        <v>571</v>
      </c>
      <c r="N2009">
        <v>553131</v>
      </c>
      <c r="O2009" t="s">
        <v>571</v>
      </c>
      <c r="P2009">
        <v>553131</v>
      </c>
      <c r="Q2009" t="s">
        <v>571</v>
      </c>
      <c r="R2009" s="9">
        <v>71941.662785630979</v>
      </c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15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>
        <f t="shared" si="70"/>
        <v>71941.662785630979</v>
      </c>
      <c r="BM2009" s="9">
        <f t="shared" si="71"/>
        <v>71900</v>
      </c>
    </row>
    <row r="2010" spans="1:65" x14ac:dyDescent="0.3">
      <c r="A2010" s="2" t="s">
        <v>2250</v>
      </c>
      <c r="B2010" s="9">
        <v>1331</v>
      </c>
      <c r="C2010">
        <v>551201</v>
      </c>
      <c r="D2010">
        <v>1</v>
      </c>
      <c r="E2010">
        <v>1</v>
      </c>
      <c r="F2010">
        <v>0</v>
      </c>
      <c r="G2010">
        <v>0</v>
      </c>
      <c r="H2010">
        <v>0</v>
      </c>
      <c r="I2010" t="s">
        <v>83</v>
      </c>
      <c r="J2010">
        <v>551201</v>
      </c>
      <c r="K2010" t="s">
        <v>2250</v>
      </c>
      <c r="L2010">
        <v>550787</v>
      </c>
      <c r="M2010" t="s">
        <v>908</v>
      </c>
      <c r="N2010">
        <v>550787</v>
      </c>
      <c r="O2010" t="s">
        <v>908</v>
      </c>
      <c r="P2010">
        <v>550787</v>
      </c>
      <c r="Q2010" t="s">
        <v>908</v>
      </c>
      <c r="R2010" s="9">
        <v>312420.59020168963</v>
      </c>
      <c r="S2010" s="9">
        <f>SUMIFS($B:$B,$J:$J,$C2010)</f>
        <v>3342</v>
      </c>
      <c r="T2010" s="9">
        <v>181652.64088175731</v>
      </c>
      <c r="U2010" s="9">
        <v>0</v>
      </c>
      <c r="V2010" s="9">
        <f>U2010*768</f>
        <v>0</v>
      </c>
      <c r="W2010" s="9">
        <v>14</v>
      </c>
      <c r="X2010" s="9">
        <f>W2010*3072</f>
        <v>43008</v>
      </c>
      <c r="Y2010" s="9">
        <v>16</v>
      </c>
      <c r="Z2010" s="9">
        <f>Y2010*1024</f>
        <v>16384</v>
      </c>
      <c r="AA2010" s="9">
        <v>6</v>
      </c>
      <c r="AB2010" s="9">
        <f>AA2010*256</f>
        <v>1536</v>
      </c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15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>
        <f t="shared" si="70"/>
        <v>555001.23108344688</v>
      </c>
      <c r="BM2010" s="9">
        <f t="shared" si="71"/>
        <v>555000</v>
      </c>
    </row>
    <row r="2011" spans="1:65" x14ac:dyDescent="0.3">
      <c r="A2011" s="2" t="s">
        <v>2299</v>
      </c>
      <c r="B2011" s="9">
        <v>842</v>
      </c>
      <c r="C2011">
        <v>536008</v>
      </c>
      <c r="D2011">
        <v>1</v>
      </c>
      <c r="E2011">
        <v>1</v>
      </c>
      <c r="F2011">
        <v>0</v>
      </c>
      <c r="G2011">
        <v>0</v>
      </c>
      <c r="H2011">
        <v>0</v>
      </c>
      <c r="I2011" t="s">
        <v>86</v>
      </c>
      <c r="J2011">
        <v>536008</v>
      </c>
      <c r="K2011" t="s">
        <v>2299</v>
      </c>
      <c r="L2011">
        <v>535419</v>
      </c>
      <c r="M2011" t="s">
        <v>170</v>
      </c>
      <c r="N2011">
        <v>535419</v>
      </c>
      <c r="O2011" t="s">
        <v>170</v>
      </c>
      <c r="P2011">
        <v>535419</v>
      </c>
      <c r="Q2011" t="s">
        <v>170</v>
      </c>
      <c r="R2011" s="9">
        <v>199283.98463550751</v>
      </c>
      <c r="S2011" s="9">
        <f>SUMIFS($B:$B,$J:$J,$C2011)</f>
        <v>1290</v>
      </c>
      <c r="T2011" s="9">
        <v>70266.550863545854</v>
      </c>
      <c r="U2011" s="9">
        <v>0</v>
      </c>
      <c r="V2011" s="9">
        <f>U2011*768</f>
        <v>0</v>
      </c>
      <c r="W2011" s="9">
        <v>2</v>
      </c>
      <c r="X2011" s="9">
        <f>W2011*3072</f>
        <v>6144</v>
      </c>
      <c r="Y2011" s="9">
        <v>4</v>
      </c>
      <c r="Z2011" s="9">
        <f>Y2011*1024</f>
        <v>4096</v>
      </c>
      <c r="AA2011" s="9">
        <v>0</v>
      </c>
      <c r="AB2011" s="9">
        <f>AA2011*256</f>
        <v>0</v>
      </c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15"/>
      <c r="AR2011" s="9">
        <v>1</v>
      </c>
      <c r="AS2011" s="9">
        <f>AR2011*30500</f>
        <v>30500</v>
      </c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>
        <f t="shared" si="70"/>
        <v>310290.53549905337</v>
      </c>
      <c r="BM2011" s="9">
        <f t="shared" si="71"/>
        <v>310300</v>
      </c>
    </row>
    <row r="2012" spans="1:65" x14ac:dyDescent="0.3">
      <c r="A2012" s="2" t="s">
        <v>1262</v>
      </c>
      <c r="B2012" s="9">
        <v>3085</v>
      </c>
      <c r="C2012">
        <v>559008</v>
      </c>
      <c r="D2012">
        <v>1</v>
      </c>
      <c r="E2012">
        <v>1</v>
      </c>
      <c r="F2012">
        <v>0</v>
      </c>
      <c r="G2012">
        <v>0</v>
      </c>
      <c r="H2012">
        <v>0</v>
      </c>
      <c r="I2012" t="s">
        <v>151</v>
      </c>
      <c r="J2012">
        <v>559008</v>
      </c>
      <c r="K2012" t="s">
        <v>1262</v>
      </c>
      <c r="L2012">
        <v>559351</v>
      </c>
      <c r="M2012" t="s">
        <v>1263</v>
      </c>
      <c r="N2012">
        <v>559351</v>
      </c>
      <c r="O2012" t="s">
        <v>1263</v>
      </c>
      <c r="P2012">
        <v>559075</v>
      </c>
      <c r="Q2012" t="s">
        <v>364</v>
      </c>
      <c r="R2012" s="9">
        <v>709189.32537355693</v>
      </c>
      <c r="S2012" s="9">
        <f>SUMIFS($B:$B,$J:$J,$C2012)</f>
        <v>5350</v>
      </c>
      <c r="T2012" s="9">
        <v>290364.36341972259</v>
      </c>
      <c r="U2012" s="9">
        <v>0</v>
      </c>
      <c r="V2012" s="9">
        <f>U2012*768</f>
        <v>0</v>
      </c>
      <c r="W2012" s="9">
        <v>26</v>
      </c>
      <c r="X2012" s="9">
        <f>W2012*3072</f>
        <v>79872</v>
      </c>
      <c r="Y2012" s="9">
        <v>7</v>
      </c>
      <c r="Z2012" s="9">
        <f>Y2012*1024</f>
        <v>7168</v>
      </c>
      <c r="AA2012" s="9">
        <v>17</v>
      </c>
      <c r="AB2012" s="9">
        <f>AA2012*256</f>
        <v>4352</v>
      </c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15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>
        <f t="shared" si="70"/>
        <v>1090945.6887932795</v>
      </c>
      <c r="BM2012" s="9">
        <f t="shared" si="71"/>
        <v>1090900</v>
      </c>
    </row>
    <row r="2013" spans="1:65" x14ac:dyDescent="0.3">
      <c r="A2013" t="s">
        <v>2300</v>
      </c>
      <c r="B2013" s="9">
        <v>285</v>
      </c>
      <c r="C2013">
        <v>557871</v>
      </c>
      <c r="D2013">
        <v>1</v>
      </c>
      <c r="E2013">
        <v>0</v>
      </c>
      <c r="F2013">
        <v>0</v>
      </c>
      <c r="G2013">
        <v>0</v>
      </c>
      <c r="H2013">
        <v>0</v>
      </c>
      <c r="I2013" t="s">
        <v>151</v>
      </c>
      <c r="J2013">
        <v>558249</v>
      </c>
      <c r="K2013" t="s">
        <v>550</v>
      </c>
      <c r="L2013">
        <v>558249</v>
      </c>
      <c r="M2013" t="s">
        <v>550</v>
      </c>
      <c r="N2013">
        <v>558249</v>
      </c>
      <c r="O2013" t="s">
        <v>550</v>
      </c>
      <c r="P2013">
        <v>558249</v>
      </c>
      <c r="Q2013" t="s">
        <v>550</v>
      </c>
      <c r="R2013" s="9">
        <v>71941.662785630979</v>
      </c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15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>
        <f t="shared" si="70"/>
        <v>71941.662785630979</v>
      </c>
      <c r="BM2013" s="9">
        <f t="shared" si="71"/>
        <v>71900</v>
      </c>
    </row>
    <row r="2014" spans="1:65" x14ac:dyDescent="0.3">
      <c r="A2014" t="s">
        <v>2300</v>
      </c>
      <c r="B2014" s="9">
        <v>216</v>
      </c>
      <c r="C2014">
        <v>513415</v>
      </c>
      <c r="D2014">
        <v>1</v>
      </c>
      <c r="E2014">
        <v>0</v>
      </c>
      <c r="F2014">
        <v>0</v>
      </c>
      <c r="G2014">
        <v>0</v>
      </c>
      <c r="H2014">
        <v>0</v>
      </c>
      <c r="I2014" t="s">
        <v>86</v>
      </c>
      <c r="J2014">
        <v>533165</v>
      </c>
      <c r="K2014" t="s">
        <v>191</v>
      </c>
      <c r="L2014">
        <v>533165</v>
      </c>
      <c r="M2014" t="s">
        <v>191</v>
      </c>
      <c r="N2014">
        <v>533165</v>
      </c>
      <c r="O2014" t="s">
        <v>191</v>
      </c>
      <c r="P2014">
        <v>533165</v>
      </c>
      <c r="Q2014" t="s">
        <v>191</v>
      </c>
      <c r="R2014" s="9">
        <v>71941.662785630979</v>
      </c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15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>
        <f t="shared" si="70"/>
        <v>71941.662785630979</v>
      </c>
      <c r="BM2014" s="9">
        <f t="shared" si="71"/>
        <v>71900</v>
      </c>
    </row>
    <row r="2015" spans="1:65" x14ac:dyDescent="0.3">
      <c r="A2015" t="s">
        <v>2301</v>
      </c>
      <c r="B2015" s="9">
        <v>130</v>
      </c>
      <c r="C2015">
        <v>538183</v>
      </c>
      <c r="D2015">
        <v>1</v>
      </c>
      <c r="E2015">
        <v>0</v>
      </c>
      <c r="F2015">
        <v>0</v>
      </c>
      <c r="G2015">
        <v>0</v>
      </c>
      <c r="H2015">
        <v>0</v>
      </c>
      <c r="I2015" t="s">
        <v>151</v>
      </c>
      <c r="J2015">
        <v>559300</v>
      </c>
      <c r="K2015" t="s">
        <v>223</v>
      </c>
      <c r="L2015">
        <v>559300</v>
      </c>
      <c r="M2015" t="s">
        <v>223</v>
      </c>
      <c r="N2015">
        <v>559300</v>
      </c>
      <c r="O2015" t="s">
        <v>223</v>
      </c>
      <c r="P2015">
        <v>559300</v>
      </c>
      <c r="Q2015" t="s">
        <v>223</v>
      </c>
      <c r="R2015" s="9">
        <v>71941.662785630979</v>
      </c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15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>
        <f t="shared" si="70"/>
        <v>71941.662785630979</v>
      </c>
      <c r="BM2015" s="9">
        <f t="shared" si="71"/>
        <v>71900</v>
      </c>
    </row>
    <row r="2016" spans="1:65" x14ac:dyDescent="0.3">
      <c r="A2016" t="s">
        <v>2302</v>
      </c>
      <c r="B2016" s="9">
        <v>233</v>
      </c>
      <c r="C2016">
        <v>549169</v>
      </c>
      <c r="D2016">
        <v>1</v>
      </c>
      <c r="E2016">
        <v>0</v>
      </c>
      <c r="F2016">
        <v>0</v>
      </c>
      <c r="G2016">
        <v>0</v>
      </c>
      <c r="H2016">
        <v>0</v>
      </c>
      <c r="I2016" t="s">
        <v>90</v>
      </c>
      <c r="J2016">
        <v>572659</v>
      </c>
      <c r="K2016" t="s">
        <v>158</v>
      </c>
      <c r="L2016">
        <v>572659</v>
      </c>
      <c r="M2016" t="s">
        <v>158</v>
      </c>
      <c r="N2016">
        <v>572659</v>
      </c>
      <c r="O2016" t="s">
        <v>158</v>
      </c>
      <c r="P2016">
        <v>572659</v>
      </c>
      <c r="Q2016" t="s">
        <v>158</v>
      </c>
      <c r="R2016" s="9">
        <v>71941.662785630979</v>
      </c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15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>
        <f t="shared" si="70"/>
        <v>71941.662785630979</v>
      </c>
      <c r="BM2016" s="9">
        <f t="shared" si="71"/>
        <v>71900</v>
      </c>
    </row>
    <row r="2017" spans="1:65" x14ac:dyDescent="0.3">
      <c r="A2017" t="s">
        <v>2303</v>
      </c>
      <c r="B2017" s="9">
        <v>116</v>
      </c>
      <c r="C2017">
        <v>590819</v>
      </c>
      <c r="D2017">
        <v>1</v>
      </c>
      <c r="E2017">
        <v>0</v>
      </c>
      <c r="F2017">
        <v>0</v>
      </c>
      <c r="G2017">
        <v>0</v>
      </c>
      <c r="H2017">
        <v>0</v>
      </c>
      <c r="I2017" t="s">
        <v>123</v>
      </c>
      <c r="J2017">
        <v>591394</v>
      </c>
      <c r="K2017" t="s">
        <v>2210</v>
      </c>
      <c r="L2017">
        <v>590789</v>
      </c>
      <c r="M2017" t="s">
        <v>168</v>
      </c>
      <c r="N2017">
        <v>590789</v>
      </c>
      <c r="O2017" t="s">
        <v>168</v>
      </c>
      <c r="P2017">
        <v>591181</v>
      </c>
      <c r="Q2017" t="s">
        <v>137</v>
      </c>
      <c r="R2017" s="9">
        <v>71941.662785630979</v>
      </c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15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>
        <f t="shared" si="70"/>
        <v>71941.662785630979</v>
      </c>
      <c r="BM2017" s="9">
        <f t="shared" si="71"/>
        <v>71900</v>
      </c>
    </row>
    <row r="2018" spans="1:65" x14ac:dyDescent="0.3">
      <c r="A2018" s="4" t="s">
        <v>706</v>
      </c>
      <c r="B2018" s="9">
        <v>5153</v>
      </c>
      <c r="C2018">
        <v>553786</v>
      </c>
      <c r="D2018">
        <v>1</v>
      </c>
      <c r="E2018">
        <v>1</v>
      </c>
      <c r="F2018">
        <v>1</v>
      </c>
      <c r="G2018">
        <v>1</v>
      </c>
      <c r="H2018">
        <v>0</v>
      </c>
      <c r="I2018" t="s">
        <v>151</v>
      </c>
      <c r="J2018">
        <v>553786</v>
      </c>
      <c r="K2018" t="s">
        <v>706</v>
      </c>
      <c r="L2018">
        <v>553786</v>
      </c>
      <c r="M2018" t="s">
        <v>706</v>
      </c>
      <c r="N2018">
        <v>553786</v>
      </c>
      <c r="O2018" t="s">
        <v>706</v>
      </c>
      <c r="P2018">
        <v>553425</v>
      </c>
      <c r="Q2018" t="s">
        <v>152</v>
      </c>
      <c r="R2018" s="9">
        <v>1164119.7790646299</v>
      </c>
      <c r="S2018" s="9">
        <f>SUMIFS($B:$B,$J:$J,$C2018)</f>
        <v>9339</v>
      </c>
      <c r="T2018" s="9">
        <v>505710.93190192757</v>
      </c>
      <c r="U2018" s="9">
        <v>0</v>
      </c>
      <c r="V2018" s="9">
        <f>U2018*768</f>
        <v>0</v>
      </c>
      <c r="W2018" s="9">
        <v>23</v>
      </c>
      <c r="X2018" s="9">
        <f>W2018*3072</f>
        <v>70656</v>
      </c>
      <c r="Y2018" s="9">
        <v>38</v>
      </c>
      <c r="Z2018" s="9">
        <f>Y2018*1024</f>
        <v>38912</v>
      </c>
      <c r="AA2018" s="9">
        <v>17</v>
      </c>
      <c r="AB2018" s="9">
        <f>AA2018*256</f>
        <v>4352</v>
      </c>
      <c r="AC2018" s="9">
        <f>SUMIFS($B:$B,$L:$L,$C2018)</f>
        <v>10051</v>
      </c>
      <c r="AD2018" s="9">
        <v>1246595.6332199608</v>
      </c>
      <c r="AE2018" s="9"/>
      <c r="AF2018" s="9"/>
      <c r="AG2018" s="9">
        <f>SUMIFS($B:$B,$N:$N,$C2018)</f>
        <v>9676</v>
      </c>
      <c r="AH2018" s="9">
        <v>1088244.2055807</v>
      </c>
      <c r="AI2018" s="9"/>
      <c r="AJ2018" s="9"/>
      <c r="AK2018" s="9"/>
      <c r="AL2018" s="9"/>
      <c r="AM2018" s="9"/>
      <c r="AN2018" s="9"/>
      <c r="AO2018" s="9"/>
      <c r="AP2018" s="9"/>
      <c r="AQ2018" s="15"/>
      <c r="AR2018" s="9">
        <v>9</v>
      </c>
      <c r="AS2018" s="9">
        <f>AR2018*30500</f>
        <v>274500</v>
      </c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>
        <f t="shared" si="70"/>
        <v>4393090.5497672185</v>
      </c>
      <c r="BM2018" s="9">
        <f t="shared" si="71"/>
        <v>4393100</v>
      </c>
    </row>
    <row r="2019" spans="1:65" x14ac:dyDescent="0.3">
      <c r="A2019" t="s">
        <v>2304</v>
      </c>
      <c r="B2019" s="9">
        <v>377</v>
      </c>
      <c r="C2019">
        <v>565016</v>
      </c>
      <c r="D2019">
        <v>1</v>
      </c>
      <c r="E2019">
        <v>0</v>
      </c>
      <c r="F2019">
        <v>0</v>
      </c>
      <c r="G2019">
        <v>0</v>
      </c>
      <c r="H2019">
        <v>0</v>
      </c>
      <c r="I2019" t="s">
        <v>131</v>
      </c>
      <c r="J2019">
        <v>565229</v>
      </c>
      <c r="K2019" t="s">
        <v>1041</v>
      </c>
      <c r="L2019">
        <v>565229</v>
      </c>
      <c r="M2019" t="s">
        <v>1041</v>
      </c>
      <c r="N2019">
        <v>565229</v>
      </c>
      <c r="O2019" t="s">
        <v>1041</v>
      </c>
      <c r="P2019">
        <v>565229</v>
      </c>
      <c r="Q2019" t="s">
        <v>1041</v>
      </c>
      <c r="R2019" s="9">
        <v>90193.209865306228</v>
      </c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15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>
        <f t="shared" si="70"/>
        <v>90193.209865306228</v>
      </c>
      <c r="BM2019" s="9">
        <f t="shared" si="71"/>
        <v>90200</v>
      </c>
    </row>
    <row r="2020" spans="1:65" x14ac:dyDescent="0.3">
      <c r="A2020" t="s">
        <v>2305</v>
      </c>
      <c r="B2020" s="9">
        <v>188</v>
      </c>
      <c r="C2020">
        <v>529907</v>
      </c>
      <c r="D2020">
        <v>1</v>
      </c>
      <c r="E2020">
        <v>0</v>
      </c>
      <c r="F2020">
        <v>0</v>
      </c>
      <c r="G2020">
        <v>0</v>
      </c>
      <c r="H2020">
        <v>0</v>
      </c>
      <c r="I2020" t="s">
        <v>86</v>
      </c>
      <c r="J2020">
        <v>529648</v>
      </c>
      <c r="K2020" t="s">
        <v>318</v>
      </c>
      <c r="L2020">
        <v>530883</v>
      </c>
      <c r="M2020" t="s">
        <v>319</v>
      </c>
      <c r="N2020">
        <v>530883</v>
      </c>
      <c r="O2020" t="s">
        <v>319</v>
      </c>
      <c r="P2020">
        <v>530883</v>
      </c>
      <c r="Q2020" t="s">
        <v>319</v>
      </c>
      <c r="R2020" s="9">
        <v>71941.662785630979</v>
      </c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15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>
        <f t="shared" si="70"/>
        <v>71941.662785630979</v>
      </c>
      <c r="BM2020" s="9">
        <f t="shared" si="71"/>
        <v>71900</v>
      </c>
    </row>
    <row r="2021" spans="1:65" x14ac:dyDescent="0.3">
      <c r="A2021" t="s">
        <v>2306</v>
      </c>
      <c r="B2021" s="9">
        <v>100</v>
      </c>
      <c r="C2021">
        <v>541826</v>
      </c>
      <c r="D2021">
        <v>1</v>
      </c>
      <c r="E2021">
        <v>0</v>
      </c>
      <c r="F2021">
        <v>0</v>
      </c>
      <c r="G2021">
        <v>0</v>
      </c>
      <c r="H2021">
        <v>0</v>
      </c>
      <c r="I2021" t="s">
        <v>151</v>
      </c>
      <c r="J2021">
        <v>556254</v>
      </c>
      <c r="K2021" t="s">
        <v>782</v>
      </c>
      <c r="L2021">
        <v>556254</v>
      </c>
      <c r="M2021" t="s">
        <v>782</v>
      </c>
      <c r="N2021">
        <v>556254</v>
      </c>
      <c r="O2021" t="s">
        <v>782</v>
      </c>
      <c r="P2021">
        <v>556254</v>
      </c>
      <c r="Q2021" t="s">
        <v>782</v>
      </c>
      <c r="R2021" s="9">
        <v>71941.662785630979</v>
      </c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15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>
        <f t="shared" si="70"/>
        <v>71941.662785630979</v>
      </c>
      <c r="BM2021" s="9">
        <f t="shared" si="71"/>
        <v>71900</v>
      </c>
    </row>
    <row r="2022" spans="1:65" x14ac:dyDescent="0.3">
      <c r="A2022" t="s">
        <v>2307</v>
      </c>
      <c r="B2022" s="9">
        <v>471</v>
      </c>
      <c r="C2022">
        <v>548120</v>
      </c>
      <c r="D2022">
        <v>1</v>
      </c>
      <c r="E2022">
        <v>0</v>
      </c>
      <c r="F2022">
        <v>0</v>
      </c>
      <c r="G2022">
        <v>0</v>
      </c>
      <c r="H2022">
        <v>0</v>
      </c>
      <c r="I2022" t="s">
        <v>123</v>
      </c>
      <c r="J2022">
        <v>547999</v>
      </c>
      <c r="K2022" t="s">
        <v>811</v>
      </c>
      <c r="L2022">
        <v>547999</v>
      </c>
      <c r="M2022" t="s">
        <v>811</v>
      </c>
      <c r="N2022">
        <v>547999</v>
      </c>
      <c r="O2022" t="s">
        <v>811</v>
      </c>
      <c r="P2022">
        <v>547999</v>
      </c>
      <c r="Q2022" t="s">
        <v>811</v>
      </c>
      <c r="R2022" s="9">
        <v>112392.24132154509</v>
      </c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15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>
        <f t="shared" si="70"/>
        <v>112392.24132154509</v>
      </c>
      <c r="BM2022" s="9">
        <f t="shared" si="71"/>
        <v>112400</v>
      </c>
    </row>
    <row r="2023" spans="1:65" x14ac:dyDescent="0.3">
      <c r="A2023" s="2" t="s">
        <v>2308</v>
      </c>
      <c r="B2023" s="9">
        <v>2673</v>
      </c>
      <c r="C2023">
        <v>542989</v>
      </c>
      <c r="D2023">
        <v>1</v>
      </c>
      <c r="E2023">
        <v>1</v>
      </c>
      <c r="F2023">
        <v>0</v>
      </c>
      <c r="G2023">
        <v>0</v>
      </c>
      <c r="H2023">
        <v>0</v>
      </c>
      <c r="I2023" t="s">
        <v>135</v>
      </c>
      <c r="J2023">
        <v>542989</v>
      </c>
      <c r="K2023" t="s">
        <v>2308</v>
      </c>
      <c r="L2023">
        <v>545058</v>
      </c>
      <c r="M2023" t="s">
        <v>671</v>
      </c>
      <c r="N2023">
        <v>545058</v>
      </c>
      <c r="O2023" t="s">
        <v>671</v>
      </c>
      <c r="P2023">
        <v>545058</v>
      </c>
      <c r="Q2023" t="s">
        <v>671</v>
      </c>
      <c r="R2023" s="9">
        <v>617043.65612734889</v>
      </c>
      <c r="S2023" s="9">
        <f>SUMIFS($B:$B,$J:$J,$C2023)</f>
        <v>3157</v>
      </c>
      <c r="T2023" s="9">
        <v>171624.0912649422</v>
      </c>
      <c r="U2023" s="9">
        <v>0</v>
      </c>
      <c r="V2023" s="9">
        <f>U2023*768</f>
        <v>0</v>
      </c>
      <c r="W2023" s="9">
        <v>9</v>
      </c>
      <c r="X2023" s="9">
        <f>W2023*3072</f>
        <v>27648</v>
      </c>
      <c r="Y2023" s="9">
        <v>15</v>
      </c>
      <c r="Z2023" s="9">
        <f>Y2023*1024</f>
        <v>15360</v>
      </c>
      <c r="AA2023" s="9">
        <v>7</v>
      </c>
      <c r="AB2023" s="9">
        <f>AA2023*256</f>
        <v>1792</v>
      </c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15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>
        <f t="shared" si="70"/>
        <v>833467.74739229109</v>
      </c>
      <c r="BM2023" s="9">
        <f t="shared" si="71"/>
        <v>833500</v>
      </c>
    </row>
    <row r="2024" spans="1:65" x14ac:dyDescent="0.3">
      <c r="A2024" t="s">
        <v>2309</v>
      </c>
      <c r="B2024" s="9">
        <v>252</v>
      </c>
      <c r="C2024">
        <v>586251</v>
      </c>
      <c r="D2024">
        <v>1</v>
      </c>
      <c r="E2024">
        <v>0</v>
      </c>
      <c r="F2024">
        <v>0</v>
      </c>
      <c r="G2024">
        <v>0</v>
      </c>
      <c r="H2024">
        <v>0</v>
      </c>
      <c r="I2024" t="s">
        <v>81</v>
      </c>
      <c r="J2024">
        <v>586307</v>
      </c>
      <c r="K2024" t="s">
        <v>121</v>
      </c>
      <c r="L2024">
        <v>586307</v>
      </c>
      <c r="M2024" t="s">
        <v>121</v>
      </c>
      <c r="N2024">
        <v>586307</v>
      </c>
      <c r="O2024" t="s">
        <v>121</v>
      </c>
      <c r="P2024">
        <v>586307</v>
      </c>
      <c r="Q2024" t="s">
        <v>121</v>
      </c>
      <c r="R2024" s="9">
        <v>71941.662785630979</v>
      </c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15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>
        <f t="shared" si="70"/>
        <v>71941.662785630979</v>
      </c>
      <c r="BM2024" s="9">
        <f t="shared" si="71"/>
        <v>71900</v>
      </c>
    </row>
    <row r="2025" spans="1:65" x14ac:dyDescent="0.3">
      <c r="A2025" t="s">
        <v>2310</v>
      </c>
      <c r="B2025" s="9">
        <v>160</v>
      </c>
      <c r="C2025">
        <v>592251</v>
      </c>
      <c r="D2025">
        <v>1</v>
      </c>
      <c r="E2025">
        <v>0</v>
      </c>
      <c r="F2025">
        <v>0</v>
      </c>
      <c r="G2025">
        <v>0</v>
      </c>
      <c r="H2025">
        <v>0</v>
      </c>
      <c r="I2025" t="s">
        <v>135</v>
      </c>
      <c r="J2025">
        <v>585912</v>
      </c>
      <c r="K2025" t="s">
        <v>1238</v>
      </c>
      <c r="L2025">
        <v>585068</v>
      </c>
      <c r="M2025" t="s">
        <v>515</v>
      </c>
      <c r="N2025">
        <v>585068</v>
      </c>
      <c r="O2025" t="s">
        <v>515</v>
      </c>
      <c r="P2025">
        <v>585068</v>
      </c>
      <c r="Q2025" t="s">
        <v>515</v>
      </c>
      <c r="R2025" s="9">
        <v>71941.662785630979</v>
      </c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15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>
        <f t="shared" si="70"/>
        <v>71941.662785630979</v>
      </c>
      <c r="BM2025" s="9">
        <f t="shared" si="71"/>
        <v>71900</v>
      </c>
    </row>
    <row r="2026" spans="1:65" x14ac:dyDescent="0.3">
      <c r="A2026" t="s">
        <v>2311</v>
      </c>
      <c r="B2026" s="9">
        <v>726</v>
      </c>
      <c r="C2026">
        <v>549487</v>
      </c>
      <c r="D2026">
        <v>1</v>
      </c>
      <c r="E2026">
        <v>0</v>
      </c>
      <c r="F2026">
        <v>0</v>
      </c>
      <c r="G2026">
        <v>0</v>
      </c>
      <c r="H2026">
        <v>0</v>
      </c>
      <c r="I2026" t="s">
        <v>83</v>
      </c>
      <c r="J2026">
        <v>549240</v>
      </c>
      <c r="K2026" t="s">
        <v>102</v>
      </c>
      <c r="L2026">
        <v>549240</v>
      </c>
      <c r="M2026" t="s">
        <v>102</v>
      </c>
      <c r="N2026">
        <v>549240</v>
      </c>
      <c r="O2026" t="s">
        <v>102</v>
      </c>
      <c r="P2026">
        <v>549240</v>
      </c>
      <c r="Q2026" t="s">
        <v>102</v>
      </c>
      <c r="R2026" s="9">
        <v>172227.07650310991</v>
      </c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15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>
        <f t="shared" si="70"/>
        <v>172227.07650310991</v>
      </c>
      <c r="BM2026" s="9">
        <f t="shared" si="71"/>
        <v>172200</v>
      </c>
    </row>
    <row r="2027" spans="1:65" x14ac:dyDescent="0.3">
      <c r="A2027" t="s">
        <v>2312</v>
      </c>
      <c r="B2027" s="9">
        <v>638</v>
      </c>
      <c r="C2027">
        <v>583201</v>
      </c>
      <c r="D2027">
        <v>1</v>
      </c>
      <c r="E2027">
        <v>0</v>
      </c>
      <c r="F2027">
        <v>0</v>
      </c>
      <c r="G2027">
        <v>0</v>
      </c>
      <c r="H2027">
        <v>0</v>
      </c>
      <c r="I2027" t="s">
        <v>81</v>
      </c>
      <c r="J2027">
        <v>583588</v>
      </c>
      <c r="K2027" t="s">
        <v>407</v>
      </c>
      <c r="L2027">
        <v>583588</v>
      </c>
      <c r="M2027" t="s">
        <v>407</v>
      </c>
      <c r="N2027">
        <v>583120</v>
      </c>
      <c r="O2027" t="s">
        <v>408</v>
      </c>
      <c r="P2027">
        <v>583120</v>
      </c>
      <c r="Q2027" t="s">
        <v>408</v>
      </c>
      <c r="R2027" s="9">
        <v>151636.6238023245</v>
      </c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15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>
        <f t="shared" si="70"/>
        <v>151636.6238023245</v>
      </c>
      <c r="BM2027" s="9">
        <f t="shared" si="71"/>
        <v>151600</v>
      </c>
    </row>
    <row r="2028" spans="1:65" x14ac:dyDescent="0.3">
      <c r="A2028" t="s">
        <v>2313</v>
      </c>
      <c r="B2028" s="9">
        <v>507</v>
      </c>
      <c r="C2028">
        <v>559911</v>
      </c>
      <c r="D2028">
        <v>1</v>
      </c>
      <c r="E2028">
        <v>0</v>
      </c>
      <c r="F2028">
        <v>0</v>
      </c>
      <c r="G2028">
        <v>0</v>
      </c>
      <c r="H2028">
        <v>0</v>
      </c>
      <c r="I2028" t="s">
        <v>151</v>
      </c>
      <c r="J2028">
        <v>559717</v>
      </c>
      <c r="K2028" t="s">
        <v>346</v>
      </c>
      <c r="L2028">
        <v>559717</v>
      </c>
      <c r="M2028" t="s">
        <v>346</v>
      </c>
      <c r="N2028">
        <v>559717</v>
      </c>
      <c r="O2028" t="s">
        <v>346</v>
      </c>
      <c r="P2028">
        <v>559717</v>
      </c>
      <c r="Q2028" t="s">
        <v>346</v>
      </c>
      <c r="R2028" s="9">
        <v>120872.15283324019</v>
      </c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15"/>
      <c r="AR2028" s="9">
        <v>1</v>
      </c>
      <c r="AS2028" s="9">
        <f>AR2028*30500</f>
        <v>30500</v>
      </c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>
        <f t="shared" si="70"/>
        <v>151372.15283324019</v>
      </c>
      <c r="BM2028" s="9">
        <f t="shared" si="71"/>
        <v>151400</v>
      </c>
    </row>
    <row r="2029" spans="1:65" x14ac:dyDescent="0.3">
      <c r="A2029" t="s">
        <v>2314</v>
      </c>
      <c r="B2029" s="9">
        <v>484</v>
      </c>
      <c r="C2029">
        <v>542997</v>
      </c>
      <c r="D2029">
        <v>1</v>
      </c>
      <c r="E2029">
        <v>0</v>
      </c>
      <c r="F2029">
        <v>0</v>
      </c>
      <c r="G2029">
        <v>0</v>
      </c>
      <c r="H2029">
        <v>0</v>
      </c>
      <c r="I2029" t="s">
        <v>135</v>
      </c>
      <c r="J2029">
        <v>542989</v>
      </c>
      <c r="K2029" t="s">
        <v>2308</v>
      </c>
      <c r="L2029">
        <v>545058</v>
      </c>
      <c r="M2029" t="s">
        <v>671</v>
      </c>
      <c r="N2029">
        <v>545058</v>
      </c>
      <c r="O2029" t="s">
        <v>671</v>
      </c>
      <c r="P2029">
        <v>545058</v>
      </c>
      <c r="Q2029" t="s">
        <v>671</v>
      </c>
      <c r="R2029" s="9">
        <v>115455.7700141059</v>
      </c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15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>
        <f t="shared" si="70"/>
        <v>115455.7700141059</v>
      </c>
      <c r="BM2029" s="9">
        <f t="shared" si="71"/>
        <v>115500</v>
      </c>
    </row>
    <row r="2030" spans="1:65" x14ac:dyDescent="0.3">
      <c r="A2030" t="s">
        <v>2315</v>
      </c>
      <c r="B2030" s="9">
        <v>203</v>
      </c>
      <c r="C2030">
        <v>590827</v>
      </c>
      <c r="D2030">
        <v>1</v>
      </c>
      <c r="E2030">
        <v>0</v>
      </c>
      <c r="F2030">
        <v>0</v>
      </c>
      <c r="G2030">
        <v>0</v>
      </c>
      <c r="H2030">
        <v>0</v>
      </c>
      <c r="I2030" t="s">
        <v>123</v>
      </c>
      <c r="J2030">
        <v>591173</v>
      </c>
      <c r="K2030" t="s">
        <v>2316</v>
      </c>
      <c r="L2030">
        <v>591211</v>
      </c>
      <c r="M2030" t="s">
        <v>764</v>
      </c>
      <c r="N2030">
        <v>591211</v>
      </c>
      <c r="O2030" t="s">
        <v>764</v>
      </c>
      <c r="P2030">
        <v>591211</v>
      </c>
      <c r="Q2030" t="s">
        <v>764</v>
      </c>
      <c r="R2030" s="9">
        <v>71941.662785630979</v>
      </c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15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>
        <f t="shared" si="70"/>
        <v>71941.662785630979</v>
      </c>
      <c r="BM2030" s="9">
        <f t="shared" si="71"/>
        <v>71900</v>
      </c>
    </row>
    <row r="2031" spans="1:65" x14ac:dyDescent="0.3">
      <c r="A2031" s="2" t="s">
        <v>2317</v>
      </c>
      <c r="B2031" s="9">
        <v>347</v>
      </c>
      <c r="C2031">
        <v>589594</v>
      </c>
      <c r="D2031">
        <v>1</v>
      </c>
      <c r="E2031">
        <v>1</v>
      </c>
      <c r="F2031">
        <v>0</v>
      </c>
      <c r="G2031">
        <v>0</v>
      </c>
      <c r="H2031">
        <v>0</v>
      </c>
      <c r="I2031" t="s">
        <v>111</v>
      </c>
      <c r="J2031">
        <v>589594</v>
      </c>
      <c r="K2031" t="s">
        <v>2317</v>
      </c>
      <c r="L2031">
        <v>589624</v>
      </c>
      <c r="M2031" t="s">
        <v>505</v>
      </c>
      <c r="N2031">
        <v>589624</v>
      </c>
      <c r="O2031" t="s">
        <v>505</v>
      </c>
      <c r="P2031">
        <v>589624</v>
      </c>
      <c r="Q2031" t="s">
        <v>505</v>
      </c>
      <c r="R2031" s="9">
        <v>83089.846788565919</v>
      </c>
      <c r="S2031" s="9">
        <f>SUMIFS($B:$B,$J:$J,$C2031)</f>
        <v>878</v>
      </c>
      <c r="T2031" s="9">
        <v>47854.081169994621</v>
      </c>
      <c r="U2031" s="9">
        <v>0</v>
      </c>
      <c r="V2031" s="9">
        <f>U2031*768</f>
        <v>0</v>
      </c>
      <c r="W2031" s="9">
        <v>4</v>
      </c>
      <c r="X2031" s="9">
        <f>W2031*3072</f>
        <v>12288</v>
      </c>
      <c r="Y2031" s="9">
        <v>9</v>
      </c>
      <c r="Z2031" s="9">
        <f>Y2031*1024</f>
        <v>9216</v>
      </c>
      <c r="AA2031" s="9">
        <v>2</v>
      </c>
      <c r="AB2031" s="9">
        <f>AA2031*256</f>
        <v>512</v>
      </c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15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>
        <f t="shared" si="70"/>
        <v>152959.92795856053</v>
      </c>
      <c r="BM2031" s="9">
        <f t="shared" si="71"/>
        <v>153000</v>
      </c>
    </row>
    <row r="2032" spans="1:65" x14ac:dyDescent="0.3">
      <c r="A2032" t="s">
        <v>2318</v>
      </c>
      <c r="B2032" s="9">
        <v>151</v>
      </c>
      <c r="C2032">
        <v>569283</v>
      </c>
      <c r="D2032">
        <v>1</v>
      </c>
      <c r="E2032">
        <v>0</v>
      </c>
      <c r="F2032">
        <v>0</v>
      </c>
      <c r="G2032">
        <v>0</v>
      </c>
      <c r="H2032">
        <v>0</v>
      </c>
      <c r="I2032" t="s">
        <v>111</v>
      </c>
      <c r="J2032">
        <v>517844</v>
      </c>
      <c r="K2032" t="s">
        <v>1323</v>
      </c>
      <c r="L2032">
        <v>514705</v>
      </c>
      <c r="M2032" t="s">
        <v>517</v>
      </c>
      <c r="N2032">
        <v>514705</v>
      </c>
      <c r="O2032" t="s">
        <v>517</v>
      </c>
      <c r="P2032">
        <v>514705</v>
      </c>
      <c r="Q2032" t="s">
        <v>517</v>
      </c>
      <c r="R2032" s="9">
        <v>71941.662785630979</v>
      </c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15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>
        <f t="shared" si="70"/>
        <v>71941.662785630979</v>
      </c>
      <c r="BM2032" s="9">
        <f t="shared" si="71"/>
        <v>71900</v>
      </c>
    </row>
    <row r="2033" spans="1:65" x14ac:dyDescent="0.3">
      <c r="A2033" t="s">
        <v>281</v>
      </c>
      <c r="B2033" s="9">
        <v>232</v>
      </c>
      <c r="C2033">
        <v>571580</v>
      </c>
      <c r="D2033">
        <v>1</v>
      </c>
      <c r="E2033">
        <v>0</v>
      </c>
      <c r="F2033">
        <v>0</v>
      </c>
      <c r="G2033">
        <v>0</v>
      </c>
      <c r="H2033">
        <v>0</v>
      </c>
      <c r="I2033" t="s">
        <v>96</v>
      </c>
      <c r="J2033">
        <v>571393</v>
      </c>
      <c r="K2033" t="s">
        <v>1167</v>
      </c>
      <c r="L2033">
        <v>571393</v>
      </c>
      <c r="M2033" t="s">
        <v>1167</v>
      </c>
      <c r="N2033">
        <v>571393</v>
      </c>
      <c r="O2033" t="s">
        <v>1167</v>
      </c>
      <c r="P2033">
        <v>571393</v>
      </c>
      <c r="Q2033" t="s">
        <v>1167</v>
      </c>
      <c r="R2033" s="9">
        <v>71941.662785630979</v>
      </c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15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>
        <f t="shared" si="70"/>
        <v>71941.662785630979</v>
      </c>
      <c r="BM2033" s="9">
        <f t="shared" si="71"/>
        <v>71900</v>
      </c>
    </row>
    <row r="2034" spans="1:65" x14ac:dyDescent="0.3">
      <c r="A2034" s="5" t="s">
        <v>281</v>
      </c>
      <c r="B2034" s="9">
        <v>69664</v>
      </c>
      <c r="C2034">
        <v>532053</v>
      </c>
      <c r="D2034">
        <v>1</v>
      </c>
      <c r="E2034">
        <v>1</v>
      </c>
      <c r="F2034">
        <v>1</v>
      </c>
      <c r="G2034">
        <v>1</v>
      </c>
      <c r="H2034">
        <v>1</v>
      </c>
      <c r="I2034" t="s">
        <v>86</v>
      </c>
      <c r="J2034">
        <v>532053</v>
      </c>
      <c r="K2034" t="s">
        <v>281</v>
      </c>
      <c r="L2034">
        <v>532053</v>
      </c>
      <c r="M2034" t="s">
        <v>281</v>
      </c>
      <c r="N2034">
        <v>532053</v>
      </c>
      <c r="O2034" t="s">
        <v>281</v>
      </c>
      <c r="P2034">
        <v>532053</v>
      </c>
      <c r="Q2034" t="s">
        <v>281</v>
      </c>
      <c r="R2034" s="9">
        <v>2796384.9687974728</v>
      </c>
      <c r="S2034" s="9">
        <f>SUMIFS($B:$B,$J:$J,$C2034)</f>
        <v>76968</v>
      </c>
      <c r="T2034" s="9">
        <v>1599784.943629832</v>
      </c>
      <c r="U2034" s="9">
        <v>677</v>
      </c>
      <c r="V2034" s="9">
        <f>U2034*768</f>
        <v>519936</v>
      </c>
      <c r="W2034" s="9">
        <v>190</v>
      </c>
      <c r="X2034" s="9">
        <f>W2034*3072</f>
        <v>583680</v>
      </c>
      <c r="Y2034" s="9">
        <v>1069</v>
      </c>
      <c r="Z2034" s="9">
        <f>Y2034*1024</f>
        <v>1094656</v>
      </c>
      <c r="AA2034" s="9">
        <v>331</v>
      </c>
      <c r="AB2034" s="9">
        <f>AA2034*256</f>
        <v>84736</v>
      </c>
      <c r="AC2034" s="9">
        <f>SUMIFS($B:$B,$L:$L,$C2034)</f>
        <v>106325</v>
      </c>
      <c r="AD2034" s="9">
        <v>6330615.825358199</v>
      </c>
      <c r="AE2034" s="9">
        <f>SUMIFS($B:$B,$P:$P,$C2034)</f>
        <v>128902</v>
      </c>
      <c r="AF2034" s="9">
        <v>7282247.3766667536</v>
      </c>
      <c r="AG2034" s="9">
        <f>SUMIFS($B:$B,$N:$N,$C2034)</f>
        <v>119024</v>
      </c>
      <c r="AH2034" s="9">
        <v>18524266.081498951</v>
      </c>
      <c r="AI2034" s="9">
        <f>SUMIFS($B:$B,$P:$P,$C2034)</f>
        <v>128902</v>
      </c>
      <c r="AJ2034" s="9">
        <v>38406982.260569878</v>
      </c>
      <c r="AK2034" s="9"/>
      <c r="AL2034" s="9">
        <v>14579</v>
      </c>
      <c r="AM2034" s="9">
        <f>AL2034*141</f>
        <v>2055639</v>
      </c>
      <c r="AN2034" s="9"/>
      <c r="AO2034" s="9"/>
      <c r="AP2034" s="9"/>
      <c r="AQ2034" s="15"/>
      <c r="AR2034" s="9">
        <v>119</v>
      </c>
      <c r="AS2034" s="9">
        <f>AR2034*30500</f>
        <v>3629500</v>
      </c>
      <c r="AT2034" s="9">
        <v>242</v>
      </c>
      <c r="AU2034" s="9">
        <f>AT2034*2742</f>
        <v>663564</v>
      </c>
      <c r="AV2034" s="9">
        <v>2</v>
      </c>
      <c r="AW2034" s="9">
        <f>AV2034*914</f>
        <v>1828</v>
      </c>
      <c r="AX2034" s="9">
        <v>4490</v>
      </c>
      <c r="AY2034" s="9">
        <f>AX2034*141</f>
        <v>633090</v>
      </c>
      <c r="AZ2034" s="9">
        <v>5954</v>
      </c>
      <c r="BA2034" s="9">
        <f>AZ2034*343</f>
        <v>2042222</v>
      </c>
      <c r="BB2034" s="9">
        <v>1847</v>
      </c>
      <c r="BC2034" s="9">
        <f>BB2034*109</f>
        <v>201323</v>
      </c>
      <c r="BD2034" s="9">
        <v>54</v>
      </c>
      <c r="BE2034" s="9">
        <f>BD2034*82</f>
        <v>4428</v>
      </c>
      <c r="BF2034" s="9">
        <v>2480</v>
      </c>
      <c r="BG2034" s="9">
        <f>BF2034*328</f>
        <v>813440</v>
      </c>
      <c r="BH2034" s="9">
        <v>54</v>
      </c>
      <c r="BI2034" s="9">
        <f>BH2034*410</f>
        <v>22140</v>
      </c>
      <c r="BJ2034" s="9">
        <v>0</v>
      </c>
      <c r="BK2034" s="9">
        <f>BJ2034*219</f>
        <v>0</v>
      </c>
      <c r="BL2034" s="9">
        <f t="shared" si="70"/>
        <v>87290463.456521094</v>
      </c>
      <c r="BM2034" s="9">
        <f t="shared" si="71"/>
        <v>87290500</v>
      </c>
    </row>
    <row r="2035" spans="1:65" x14ac:dyDescent="0.3">
      <c r="A2035" t="s">
        <v>2319</v>
      </c>
      <c r="B2035" s="9">
        <v>443</v>
      </c>
      <c r="C2035">
        <v>567604</v>
      </c>
      <c r="D2035">
        <v>1</v>
      </c>
      <c r="E2035">
        <v>0</v>
      </c>
      <c r="F2035">
        <v>0</v>
      </c>
      <c r="G2035">
        <v>0</v>
      </c>
      <c r="H2035">
        <v>0</v>
      </c>
      <c r="I2035" t="s">
        <v>131</v>
      </c>
      <c r="J2035">
        <v>567442</v>
      </c>
      <c r="K2035" t="s">
        <v>617</v>
      </c>
      <c r="L2035">
        <v>567442</v>
      </c>
      <c r="M2035" t="s">
        <v>617</v>
      </c>
      <c r="N2035">
        <v>567442</v>
      </c>
      <c r="O2035" t="s">
        <v>617</v>
      </c>
      <c r="P2035">
        <v>567442</v>
      </c>
      <c r="Q2035" t="s">
        <v>617</v>
      </c>
      <c r="R2035" s="9">
        <v>105788.60877983049</v>
      </c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15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>
        <f t="shared" si="70"/>
        <v>105788.60877983049</v>
      </c>
      <c r="BM2035" s="9">
        <f t="shared" si="71"/>
        <v>105800</v>
      </c>
    </row>
    <row r="2036" spans="1:65" x14ac:dyDescent="0.3">
      <c r="A2036" s="2" t="s">
        <v>2319</v>
      </c>
      <c r="B2036" s="9">
        <v>1682</v>
      </c>
      <c r="C2036">
        <v>560928</v>
      </c>
      <c r="D2036">
        <v>1</v>
      </c>
      <c r="E2036">
        <v>1</v>
      </c>
      <c r="F2036">
        <v>0</v>
      </c>
      <c r="G2036">
        <v>0</v>
      </c>
      <c r="H2036">
        <v>0</v>
      </c>
      <c r="I2036" t="s">
        <v>151</v>
      </c>
      <c r="J2036">
        <v>560928</v>
      </c>
      <c r="K2036" t="s">
        <v>2319</v>
      </c>
      <c r="L2036">
        <v>561215</v>
      </c>
      <c r="M2036" t="s">
        <v>307</v>
      </c>
      <c r="N2036">
        <v>561215</v>
      </c>
      <c r="O2036" t="s">
        <v>307</v>
      </c>
      <c r="P2036">
        <v>561215</v>
      </c>
      <c r="Q2036" t="s">
        <v>307</v>
      </c>
      <c r="R2036" s="9">
        <v>392842.73811354971</v>
      </c>
      <c r="S2036" s="9">
        <f>SUMIFS($B:$B,$J:$J,$C2036)</f>
        <v>2839</v>
      </c>
      <c r="T2036" s="9">
        <v>154380.1726357069</v>
      </c>
      <c r="U2036" s="9">
        <v>0</v>
      </c>
      <c r="V2036" s="9">
        <f>U2036*768</f>
        <v>0</v>
      </c>
      <c r="W2036" s="9">
        <v>18</v>
      </c>
      <c r="X2036" s="9">
        <f>W2036*3072</f>
        <v>55296</v>
      </c>
      <c r="Y2036" s="9">
        <v>9</v>
      </c>
      <c r="Z2036" s="9">
        <f>Y2036*1024</f>
        <v>9216</v>
      </c>
      <c r="AA2036" s="9">
        <v>2</v>
      </c>
      <c r="AB2036" s="9">
        <f>AA2036*256</f>
        <v>512</v>
      </c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15"/>
      <c r="AR2036" s="9">
        <v>1</v>
      </c>
      <c r="AS2036" s="9">
        <f>AR2036*30500</f>
        <v>30500</v>
      </c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>
        <f t="shared" si="70"/>
        <v>642746.91074925661</v>
      </c>
      <c r="BM2036" s="9">
        <f t="shared" si="71"/>
        <v>642700</v>
      </c>
    </row>
    <row r="2037" spans="1:65" x14ac:dyDescent="0.3">
      <c r="A2037" t="s">
        <v>2319</v>
      </c>
      <c r="B2037" s="9">
        <v>130</v>
      </c>
      <c r="C2037">
        <v>560405</v>
      </c>
      <c r="D2037">
        <v>1</v>
      </c>
      <c r="E2037">
        <v>0</v>
      </c>
      <c r="F2037">
        <v>0</v>
      </c>
      <c r="G2037">
        <v>0</v>
      </c>
      <c r="H2037">
        <v>0</v>
      </c>
      <c r="I2037" t="s">
        <v>83</v>
      </c>
      <c r="J2037">
        <v>551201</v>
      </c>
      <c r="K2037" t="s">
        <v>2250</v>
      </c>
      <c r="L2037">
        <v>550787</v>
      </c>
      <c r="M2037" t="s">
        <v>908</v>
      </c>
      <c r="N2037">
        <v>550787</v>
      </c>
      <c r="O2037" t="s">
        <v>908</v>
      </c>
      <c r="P2037">
        <v>550787</v>
      </c>
      <c r="Q2037" t="s">
        <v>908</v>
      </c>
      <c r="R2037" s="9">
        <v>71941.662785630979</v>
      </c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15"/>
      <c r="AR2037" s="9">
        <v>1</v>
      </c>
      <c r="AS2037" s="9">
        <f>AR2037*30500</f>
        <v>30500</v>
      </c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>
        <f t="shared" si="70"/>
        <v>102441.66278563098</v>
      </c>
      <c r="BM2037" s="9">
        <f t="shared" si="71"/>
        <v>102400</v>
      </c>
    </row>
    <row r="2038" spans="1:65" x14ac:dyDescent="0.3">
      <c r="A2038" t="s">
        <v>2319</v>
      </c>
      <c r="B2038" s="9">
        <v>161</v>
      </c>
      <c r="C2038">
        <v>559920</v>
      </c>
      <c r="D2038">
        <v>1</v>
      </c>
      <c r="E2038">
        <v>0</v>
      </c>
      <c r="F2038">
        <v>0</v>
      </c>
      <c r="G2038">
        <v>0</v>
      </c>
      <c r="H2038">
        <v>0</v>
      </c>
      <c r="I2038" t="s">
        <v>151</v>
      </c>
      <c r="J2038">
        <v>560120</v>
      </c>
      <c r="K2038" t="s">
        <v>345</v>
      </c>
      <c r="L2038">
        <v>560120</v>
      </c>
      <c r="M2038" t="s">
        <v>345</v>
      </c>
      <c r="N2038">
        <v>560120</v>
      </c>
      <c r="O2038" t="s">
        <v>345</v>
      </c>
      <c r="P2038">
        <v>559717</v>
      </c>
      <c r="Q2038" t="s">
        <v>346</v>
      </c>
      <c r="R2038" s="9">
        <v>71941.662785630979</v>
      </c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15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>
        <f t="shared" si="70"/>
        <v>71941.662785630979</v>
      </c>
      <c r="BM2038" s="9">
        <f t="shared" si="71"/>
        <v>71900</v>
      </c>
    </row>
    <row r="2039" spans="1:65" x14ac:dyDescent="0.3">
      <c r="A2039" t="s">
        <v>2319</v>
      </c>
      <c r="B2039" s="9">
        <v>288</v>
      </c>
      <c r="C2039">
        <v>533084</v>
      </c>
      <c r="D2039">
        <v>1</v>
      </c>
      <c r="E2039">
        <v>0</v>
      </c>
      <c r="F2039">
        <v>0</v>
      </c>
      <c r="G2039">
        <v>0</v>
      </c>
      <c r="H2039">
        <v>0</v>
      </c>
      <c r="I2039" t="s">
        <v>86</v>
      </c>
      <c r="J2039">
        <v>530883</v>
      </c>
      <c r="K2039" t="s">
        <v>319</v>
      </c>
      <c r="L2039">
        <v>530883</v>
      </c>
      <c r="M2039" t="s">
        <v>319</v>
      </c>
      <c r="N2039">
        <v>530883</v>
      </c>
      <c r="O2039" t="s">
        <v>319</v>
      </c>
      <c r="P2039">
        <v>530883</v>
      </c>
      <c r="Q2039" t="s">
        <v>319</v>
      </c>
      <c r="R2039" s="9">
        <v>71941.662785630979</v>
      </c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15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>
        <f t="shared" si="70"/>
        <v>71941.662785630979</v>
      </c>
      <c r="BM2039" s="9">
        <f t="shared" si="71"/>
        <v>71900</v>
      </c>
    </row>
    <row r="2040" spans="1:65" x14ac:dyDescent="0.3">
      <c r="A2040" t="s">
        <v>2320</v>
      </c>
      <c r="B2040" s="9">
        <v>637</v>
      </c>
      <c r="C2040">
        <v>575178</v>
      </c>
      <c r="D2040">
        <v>1</v>
      </c>
      <c r="E2040">
        <v>0</v>
      </c>
      <c r="F2040">
        <v>0</v>
      </c>
      <c r="G2040">
        <v>0</v>
      </c>
      <c r="H2040">
        <v>0</v>
      </c>
      <c r="I2040" t="s">
        <v>96</v>
      </c>
      <c r="J2040">
        <v>575607</v>
      </c>
      <c r="K2040" t="s">
        <v>1610</v>
      </c>
      <c r="L2040">
        <v>575500</v>
      </c>
      <c r="M2040" t="s">
        <v>701</v>
      </c>
      <c r="N2040">
        <v>575500</v>
      </c>
      <c r="O2040" t="s">
        <v>701</v>
      </c>
      <c r="P2040">
        <v>575500</v>
      </c>
      <c r="Q2040" t="s">
        <v>701</v>
      </c>
      <c r="R2040" s="9">
        <v>151402.3045369832</v>
      </c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15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>
        <f t="shared" si="70"/>
        <v>151402.3045369832</v>
      </c>
      <c r="BM2040" s="9">
        <f t="shared" si="71"/>
        <v>151400</v>
      </c>
    </row>
    <row r="2041" spans="1:65" x14ac:dyDescent="0.3">
      <c r="A2041" t="s">
        <v>2321</v>
      </c>
      <c r="B2041" s="9">
        <v>398</v>
      </c>
      <c r="C2041">
        <v>570168</v>
      </c>
      <c r="D2041">
        <v>1</v>
      </c>
      <c r="E2041">
        <v>0</v>
      </c>
      <c r="F2041">
        <v>0</v>
      </c>
      <c r="G2041">
        <v>0</v>
      </c>
      <c r="H2041">
        <v>0</v>
      </c>
      <c r="I2041" t="s">
        <v>90</v>
      </c>
      <c r="J2041">
        <v>570109</v>
      </c>
      <c r="K2041" t="s">
        <v>139</v>
      </c>
      <c r="L2041">
        <v>570109</v>
      </c>
      <c r="M2041" t="s">
        <v>139</v>
      </c>
      <c r="N2041">
        <v>570109</v>
      </c>
      <c r="O2041" t="s">
        <v>139</v>
      </c>
      <c r="P2041">
        <v>569810</v>
      </c>
      <c r="Q2041" t="s">
        <v>284</v>
      </c>
      <c r="R2041" s="9">
        <v>95160.045240076579</v>
      </c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15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>
        <f t="shared" si="70"/>
        <v>95160.045240076579</v>
      </c>
      <c r="BM2041" s="9">
        <f t="shared" si="71"/>
        <v>95200</v>
      </c>
    </row>
    <row r="2042" spans="1:65" x14ac:dyDescent="0.3">
      <c r="A2042" t="s">
        <v>2322</v>
      </c>
      <c r="B2042" s="9">
        <v>466</v>
      </c>
      <c r="C2042">
        <v>565024</v>
      </c>
      <c r="D2042">
        <v>1</v>
      </c>
      <c r="E2042">
        <v>0</v>
      </c>
      <c r="F2042">
        <v>0</v>
      </c>
      <c r="G2042">
        <v>0</v>
      </c>
      <c r="H2042">
        <v>0</v>
      </c>
      <c r="I2042" t="s">
        <v>131</v>
      </c>
      <c r="J2042">
        <v>565164</v>
      </c>
      <c r="K2042" t="s">
        <v>825</v>
      </c>
      <c r="L2042">
        <v>565164</v>
      </c>
      <c r="M2042" t="s">
        <v>825</v>
      </c>
      <c r="N2042">
        <v>565164</v>
      </c>
      <c r="O2042" t="s">
        <v>825</v>
      </c>
      <c r="P2042">
        <v>565229</v>
      </c>
      <c r="Q2042" t="s">
        <v>1041</v>
      </c>
      <c r="R2042" s="9">
        <v>111213.55206087889</v>
      </c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15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>
        <f t="shared" si="70"/>
        <v>111213.55206087889</v>
      </c>
      <c r="BM2042" s="9">
        <f t="shared" si="71"/>
        <v>111200</v>
      </c>
    </row>
    <row r="2043" spans="1:65" x14ac:dyDescent="0.3">
      <c r="A2043" t="s">
        <v>2323</v>
      </c>
      <c r="B2043" s="9">
        <v>214</v>
      </c>
      <c r="C2043">
        <v>557897</v>
      </c>
      <c r="D2043">
        <v>1</v>
      </c>
      <c r="E2043">
        <v>0</v>
      </c>
      <c r="F2043">
        <v>0</v>
      </c>
      <c r="G2043">
        <v>0</v>
      </c>
      <c r="H2043">
        <v>0</v>
      </c>
      <c r="I2043" t="s">
        <v>151</v>
      </c>
      <c r="J2043">
        <v>558109</v>
      </c>
      <c r="K2043" t="s">
        <v>1132</v>
      </c>
      <c r="L2043">
        <v>558109</v>
      </c>
      <c r="M2043" t="s">
        <v>1132</v>
      </c>
      <c r="N2043">
        <v>558109</v>
      </c>
      <c r="O2043" t="s">
        <v>1132</v>
      </c>
      <c r="P2043">
        <v>558109</v>
      </c>
      <c r="Q2043" t="s">
        <v>1132</v>
      </c>
      <c r="R2043" s="9">
        <v>71941.662785630979</v>
      </c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15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>
        <f t="shared" si="70"/>
        <v>71941.662785630979</v>
      </c>
      <c r="BM2043" s="9">
        <f t="shared" si="71"/>
        <v>71900</v>
      </c>
    </row>
    <row r="2044" spans="1:65" x14ac:dyDescent="0.3">
      <c r="A2044" t="s">
        <v>2324</v>
      </c>
      <c r="B2044" s="9">
        <v>1020</v>
      </c>
      <c r="C2044">
        <v>536024</v>
      </c>
      <c r="D2044">
        <v>1</v>
      </c>
      <c r="E2044">
        <v>0</v>
      </c>
      <c r="F2044">
        <v>0</v>
      </c>
      <c r="G2044">
        <v>0</v>
      </c>
      <c r="H2044">
        <v>0</v>
      </c>
      <c r="I2044" t="s">
        <v>86</v>
      </c>
      <c r="J2044">
        <v>536326</v>
      </c>
      <c r="K2044" t="s">
        <v>372</v>
      </c>
      <c r="L2044">
        <v>536326</v>
      </c>
      <c r="M2044" t="s">
        <v>372</v>
      </c>
      <c r="N2044">
        <v>536326</v>
      </c>
      <c r="O2044" t="s">
        <v>372</v>
      </c>
      <c r="P2044">
        <v>536326</v>
      </c>
      <c r="Q2044" t="s">
        <v>372</v>
      </c>
      <c r="R2044" s="9">
        <v>240629.72765143091</v>
      </c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15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>
        <f t="shared" si="70"/>
        <v>240629.72765143091</v>
      </c>
      <c r="BM2044" s="9">
        <f t="shared" si="71"/>
        <v>240600</v>
      </c>
    </row>
    <row r="2045" spans="1:65" x14ac:dyDescent="0.3">
      <c r="A2045" s="4" t="s">
        <v>1370</v>
      </c>
      <c r="B2045" s="9">
        <v>14068</v>
      </c>
      <c r="C2045">
        <v>563129</v>
      </c>
      <c r="D2045">
        <v>1</v>
      </c>
      <c r="E2045">
        <v>1</v>
      </c>
      <c r="F2045">
        <v>1</v>
      </c>
      <c r="G2045">
        <v>1</v>
      </c>
      <c r="H2045">
        <v>0</v>
      </c>
      <c r="I2045" t="s">
        <v>131</v>
      </c>
      <c r="J2045">
        <v>563129</v>
      </c>
      <c r="K2045" t="s">
        <v>1370</v>
      </c>
      <c r="L2045">
        <v>563129</v>
      </c>
      <c r="M2045" t="s">
        <v>1370</v>
      </c>
      <c r="N2045">
        <v>563129</v>
      </c>
      <c r="O2045" t="s">
        <v>1370</v>
      </c>
      <c r="P2045">
        <v>563102</v>
      </c>
      <c r="Q2045" t="s">
        <v>1371</v>
      </c>
      <c r="R2045" s="9">
        <v>3027316.730759541</v>
      </c>
      <c r="S2045" s="9">
        <f>SUMIFS($B:$B,$J:$J,$C2045)</f>
        <v>14256</v>
      </c>
      <c r="T2045" s="9">
        <v>770273.77319836267</v>
      </c>
      <c r="U2045" s="9">
        <v>0</v>
      </c>
      <c r="V2045" s="9">
        <f>U2045*768</f>
        <v>0</v>
      </c>
      <c r="W2045" s="9">
        <v>46</v>
      </c>
      <c r="X2045" s="9">
        <f>W2045*3072</f>
        <v>141312</v>
      </c>
      <c r="Y2045" s="9">
        <v>53</v>
      </c>
      <c r="Z2045" s="9">
        <f>Y2045*1024</f>
        <v>54272</v>
      </c>
      <c r="AA2045" s="9">
        <v>42</v>
      </c>
      <c r="AB2045" s="9">
        <f>AA2045*256</f>
        <v>10752</v>
      </c>
      <c r="AC2045" s="9">
        <f>SUMIFS($B:$B,$L:$L,$C2045)</f>
        <v>15848</v>
      </c>
      <c r="AD2045" s="9">
        <v>1952974.4267981949</v>
      </c>
      <c r="AE2045" s="9"/>
      <c r="AF2045" s="9"/>
      <c r="AG2045" s="9">
        <f>SUMIFS($B:$B,$N:$N,$C2045)</f>
        <v>15848</v>
      </c>
      <c r="AH2045" s="9">
        <v>1773950.9404341809</v>
      </c>
      <c r="AI2045" s="9"/>
      <c r="AJ2045" s="9"/>
      <c r="AK2045" s="9"/>
      <c r="AL2045" s="9"/>
      <c r="AM2045" s="9"/>
      <c r="AN2045" s="9"/>
      <c r="AO2045" s="9"/>
      <c r="AP2045" s="9"/>
      <c r="AQ2045" s="15"/>
      <c r="AR2045" s="9">
        <v>9</v>
      </c>
      <c r="AS2045" s="9">
        <f>AR2045*30500</f>
        <v>274500</v>
      </c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>
        <f t="shared" si="70"/>
        <v>8005351.8711902797</v>
      </c>
      <c r="BM2045" s="9">
        <f t="shared" si="71"/>
        <v>8005400</v>
      </c>
    </row>
    <row r="2046" spans="1:65" x14ac:dyDescent="0.3">
      <c r="A2046" t="s">
        <v>2325</v>
      </c>
      <c r="B2046" s="9">
        <v>923</v>
      </c>
      <c r="C2046">
        <v>580431</v>
      </c>
      <c r="D2046">
        <v>1</v>
      </c>
      <c r="E2046">
        <v>0</v>
      </c>
      <c r="F2046">
        <v>0</v>
      </c>
      <c r="G2046">
        <v>0</v>
      </c>
      <c r="H2046">
        <v>0</v>
      </c>
      <c r="I2046" t="s">
        <v>96</v>
      </c>
      <c r="J2046">
        <v>581259</v>
      </c>
      <c r="K2046" t="s">
        <v>889</v>
      </c>
      <c r="L2046">
        <v>581259</v>
      </c>
      <c r="M2046" t="s">
        <v>889</v>
      </c>
      <c r="N2046">
        <v>581259</v>
      </c>
      <c r="O2046" t="s">
        <v>889</v>
      </c>
      <c r="P2046">
        <v>581259</v>
      </c>
      <c r="Q2046" t="s">
        <v>889</v>
      </c>
      <c r="R2046" s="9">
        <v>218123.4881099668</v>
      </c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15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>
        <f t="shared" si="70"/>
        <v>218123.4881099668</v>
      </c>
      <c r="BM2046" s="9">
        <f t="shared" si="71"/>
        <v>218100</v>
      </c>
    </row>
    <row r="2047" spans="1:65" x14ac:dyDescent="0.3">
      <c r="A2047" t="s">
        <v>2326</v>
      </c>
      <c r="B2047" s="9">
        <v>131</v>
      </c>
      <c r="C2047">
        <v>571687</v>
      </c>
      <c r="D2047">
        <v>1</v>
      </c>
      <c r="E2047">
        <v>0</v>
      </c>
      <c r="F2047">
        <v>0</v>
      </c>
      <c r="G2047">
        <v>0</v>
      </c>
      <c r="H2047">
        <v>0</v>
      </c>
      <c r="I2047" t="s">
        <v>86</v>
      </c>
      <c r="J2047">
        <v>533424</v>
      </c>
      <c r="K2047" t="s">
        <v>190</v>
      </c>
      <c r="L2047">
        <v>533424</v>
      </c>
      <c r="M2047" t="s">
        <v>190</v>
      </c>
      <c r="N2047">
        <v>533424</v>
      </c>
      <c r="O2047" t="s">
        <v>190</v>
      </c>
      <c r="P2047">
        <v>533165</v>
      </c>
      <c r="Q2047" t="s">
        <v>191</v>
      </c>
      <c r="R2047" s="9">
        <v>71941.662785630979</v>
      </c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15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>
        <f t="shared" si="70"/>
        <v>71941.662785630979</v>
      </c>
      <c r="BM2047" s="9">
        <f t="shared" si="71"/>
        <v>71900</v>
      </c>
    </row>
    <row r="2048" spans="1:65" x14ac:dyDescent="0.3">
      <c r="A2048" t="s">
        <v>2327</v>
      </c>
      <c r="B2048" s="9">
        <v>237</v>
      </c>
      <c r="C2048">
        <v>579386</v>
      </c>
      <c r="D2048">
        <v>1</v>
      </c>
      <c r="E2048">
        <v>0</v>
      </c>
      <c r="F2048">
        <v>0</v>
      </c>
      <c r="G2048">
        <v>0</v>
      </c>
      <c r="H2048">
        <v>0</v>
      </c>
      <c r="I2048" t="s">
        <v>90</v>
      </c>
      <c r="J2048">
        <v>579297</v>
      </c>
      <c r="K2048" t="s">
        <v>1015</v>
      </c>
      <c r="L2048">
        <v>579297</v>
      </c>
      <c r="M2048" t="s">
        <v>1015</v>
      </c>
      <c r="N2048">
        <v>579297</v>
      </c>
      <c r="O2048" t="s">
        <v>1015</v>
      </c>
      <c r="P2048">
        <v>579858</v>
      </c>
      <c r="Q2048" t="s">
        <v>1016</v>
      </c>
      <c r="R2048" s="9">
        <v>71941.662785630979</v>
      </c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15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>
        <f t="shared" si="70"/>
        <v>71941.662785630979</v>
      </c>
      <c r="BM2048" s="9">
        <f t="shared" si="71"/>
        <v>71900</v>
      </c>
    </row>
    <row r="2049" spans="1:65" x14ac:dyDescent="0.3">
      <c r="A2049" t="s">
        <v>2328</v>
      </c>
      <c r="B2049" s="9">
        <v>73</v>
      </c>
      <c r="C2049">
        <v>587371</v>
      </c>
      <c r="D2049">
        <v>1</v>
      </c>
      <c r="E2049">
        <v>0</v>
      </c>
      <c r="F2049">
        <v>0</v>
      </c>
      <c r="G2049">
        <v>0</v>
      </c>
      <c r="H2049">
        <v>0</v>
      </c>
      <c r="I2049" t="s">
        <v>123</v>
      </c>
      <c r="J2049">
        <v>588024</v>
      </c>
      <c r="K2049" t="s">
        <v>507</v>
      </c>
      <c r="L2049">
        <v>586862</v>
      </c>
      <c r="M2049" t="s">
        <v>208</v>
      </c>
      <c r="N2049">
        <v>588024</v>
      </c>
      <c r="O2049" t="s">
        <v>507</v>
      </c>
      <c r="P2049">
        <v>588024</v>
      </c>
      <c r="Q2049" t="s">
        <v>507</v>
      </c>
      <c r="R2049" s="9">
        <v>71941.662785630979</v>
      </c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15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>
        <f t="shared" si="70"/>
        <v>71941.662785630979</v>
      </c>
      <c r="BM2049" s="9">
        <f t="shared" si="71"/>
        <v>71900</v>
      </c>
    </row>
    <row r="2050" spans="1:65" x14ac:dyDescent="0.3">
      <c r="A2050" s="5" t="s">
        <v>247</v>
      </c>
      <c r="B2050" s="9">
        <v>22763</v>
      </c>
      <c r="C2050">
        <v>555771</v>
      </c>
      <c r="D2050">
        <v>1</v>
      </c>
      <c r="E2050">
        <v>1</v>
      </c>
      <c r="F2050">
        <v>1</v>
      </c>
      <c r="G2050">
        <v>1</v>
      </c>
      <c r="H2050">
        <v>1</v>
      </c>
      <c r="I2050" t="s">
        <v>151</v>
      </c>
      <c r="J2050">
        <v>555771</v>
      </c>
      <c r="K2050" t="s">
        <v>247</v>
      </c>
      <c r="L2050">
        <v>555771</v>
      </c>
      <c r="M2050" t="s">
        <v>247</v>
      </c>
      <c r="N2050">
        <v>555771</v>
      </c>
      <c r="O2050" t="s">
        <v>247</v>
      </c>
      <c r="P2050">
        <v>555771</v>
      </c>
      <c r="Q2050" t="s">
        <v>247</v>
      </c>
      <c r="R2050" s="9">
        <v>1009213.883985289</v>
      </c>
      <c r="S2050" s="9">
        <f>SUMIFS($B:$B,$J:$J,$C2050)</f>
        <v>26629</v>
      </c>
      <c r="T2050" s="9">
        <v>565668.84311913338</v>
      </c>
      <c r="U2050" s="9">
        <v>648</v>
      </c>
      <c r="V2050" s="9">
        <f>U2050*768</f>
        <v>497664</v>
      </c>
      <c r="W2050" s="9">
        <v>99</v>
      </c>
      <c r="X2050" s="9">
        <f>W2050*3072</f>
        <v>304128</v>
      </c>
      <c r="Y2050" s="9">
        <v>486</v>
      </c>
      <c r="Z2050" s="9">
        <f>Y2050*1024</f>
        <v>497664</v>
      </c>
      <c r="AA2050" s="9">
        <v>154</v>
      </c>
      <c r="AB2050" s="9">
        <f>AA2050*256</f>
        <v>39424</v>
      </c>
      <c r="AC2050" s="9">
        <f>SUMIFS($B:$B,$L:$L,$C2050)</f>
        <v>43704</v>
      </c>
      <c r="AD2050" s="9">
        <v>2770466.6069406332</v>
      </c>
      <c r="AE2050" s="9">
        <f>SUMIFS($B:$B,$P:$P,$C2050)</f>
        <v>51670</v>
      </c>
      <c r="AF2050" s="9">
        <v>3089286.3578994111</v>
      </c>
      <c r="AG2050" s="9">
        <f>SUMIFS($B:$B,$N:$N,$C2050)</f>
        <v>40896</v>
      </c>
      <c r="AH2050" s="9">
        <v>6892163.2531097895</v>
      </c>
      <c r="AI2050" s="9">
        <f>SUMIFS($B:$B,$P:$P,$C2050)</f>
        <v>51670</v>
      </c>
      <c r="AJ2050" s="9">
        <v>22710769.178156339</v>
      </c>
      <c r="AK2050" s="9"/>
      <c r="AL2050" s="9">
        <v>5950</v>
      </c>
      <c r="AM2050" s="9">
        <f>AL2050*141</f>
        <v>838950</v>
      </c>
      <c r="AN2050" s="9"/>
      <c r="AO2050" s="9"/>
      <c r="AP2050" s="9"/>
      <c r="AQ2050" s="15"/>
      <c r="AR2050" s="9">
        <v>29</v>
      </c>
      <c r="AS2050" s="9">
        <f>AR2050*30500</f>
        <v>884500</v>
      </c>
      <c r="AT2050" s="9">
        <v>407</v>
      </c>
      <c r="AU2050" s="9">
        <f>AT2050*2742</f>
        <v>1115994</v>
      </c>
      <c r="AV2050" s="9">
        <v>0</v>
      </c>
      <c r="AW2050" s="9">
        <f>AV2050*914</f>
        <v>0</v>
      </c>
      <c r="AX2050" s="9">
        <v>2315</v>
      </c>
      <c r="AY2050" s="9">
        <f>AX2050*141</f>
        <v>326415</v>
      </c>
      <c r="AZ2050" s="9">
        <v>2060</v>
      </c>
      <c r="BA2050" s="9">
        <f>AZ2050*343</f>
        <v>706580</v>
      </c>
      <c r="BB2050" s="9">
        <v>805</v>
      </c>
      <c r="BC2050" s="9">
        <f>BB2050*109</f>
        <v>87745</v>
      </c>
      <c r="BD2050" s="9">
        <v>83</v>
      </c>
      <c r="BE2050" s="9">
        <f>BD2050*82</f>
        <v>6806</v>
      </c>
      <c r="BF2050" s="9">
        <v>868</v>
      </c>
      <c r="BG2050" s="9">
        <f>BF2050*328</f>
        <v>284704</v>
      </c>
      <c r="BH2050" s="9">
        <v>84</v>
      </c>
      <c r="BI2050" s="9">
        <f>BH2050*410</f>
        <v>34440</v>
      </c>
      <c r="BJ2050" s="9">
        <v>26</v>
      </c>
      <c r="BK2050" s="9">
        <f>BJ2050*219</f>
        <v>5694</v>
      </c>
      <c r="BL2050" s="9">
        <f t="shared" si="70"/>
        <v>42668276.123210594</v>
      </c>
      <c r="BM2050" s="9">
        <f t="shared" si="71"/>
        <v>42668300</v>
      </c>
    </row>
    <row r="2051" spans="1:65" x14ac:dyDescent="0.3">
      <c r="A2051" t="s">
        <v>2329</v>
      </c>
      <c r="B2051" s="9">
        <v>155</v>
      </c>
      <c r="C2051">
        <v>562688</v>
      </c>
      <c r="D2051">
        <v>1</v>
      </c>
      <c r="E2051">
        <v>0</v>
      </c>
      <c r="F2051">
        <v>0</v>
      </c>
      <c r="G2051">
        <v>0</v>
      </c>
      <c r="H2051">
        <v>0</v>
      </c>
      <c r="I2051" t="s">
        <v>83</v>
      </c>
      <c r="J2051">
        <v>546674</v>
      </c>
      <c r="K2051" t="s">
        <v>1513</v>
      </c>
      <c r="L2051">
        <v>547336</v>
      </c>
      <c r="M2051" t="s">
        <v>914</v>
      </c>
      <c r="N2051">
        <v>547336</v>
      </c>
      <c r="O2051" t="s">
        <v>914</v>
      </c>
      <c r="P2051">
        <v>547336</v>
      </c>
      <c r="Q2051" t="s">
        <v>914</v>
      </c>
      <c r="R2051" s="9">
        <v>71941.662785630979</v>
      </c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15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>
        <f t="shared" si="70"/>
        <v>71941.662785630979</v>
      </c>
      <c r="BM2051" s="9">
        <f t="shared" si="71"/>
        <v>71900</v>
      </c>
    </row>
    <row r="2052" spans="1:65" x14ac:dyDescent="0.3">
      <c r="A2052" s="3" t="s">
        <v>1937</v>
      </c>
      <c r="B2052" s="9">
        <v>3938</v>
      </c>
      <c r="C2052">
        <v>538311</v>
      </c>
      <c r="D2052">
        <v>1</v>
      </c>
      <c r="E2052">
        <v>1</v>
      </c>
      <c r="F2052">
        <v>1</v>
      </c>
      <c r="G2052">
        <v>0</v>
      </c>
      <c r="H2052">
        <v>0</v>
      </c>
      <c r="I2052" t="s">
        <v>86</v>
      </c>
      <c r="J2052">
        <v>538311</v>
      </c>
      <c r="K2052" t="s">
        <v>1937</v>
      </c>
      <c r="L2052">
        <v>538311</v>
      </c>
      <c r="M2052" t="s">
        <v>1937</v>
      </c>
      <c r="N2052">
        <v>538574</v>
      </c>
      <c r="O2052" t="s">
        <v>206</v>
      </c>
      <c r="P2052">
        <v>538094</v>
      </c>
      <c r="Q2052" t="s">
        <v>207</v>
      </c>
      <c r="R2052" s="9">
        <v>898267.83462848177</v>
      </c>
      <c r="S2052" s="9">
        <f>SUMIFS($B:$B,$J:$J,$C2052)</f>
        <v>11546</v>
      </c>
      <c r="T2052" s="9">
        <v>624568.0044228062</v>
      </c>
      <c r="U2052" s="9">
        <v>3</v>
      </c>
      <c r="V2052" s="9">
        <f>U2052*768</f>
        <v>2304</v>
      </c>
      <c r="W2052" s="9">
        <v>18</v>
      </c>
      <c r="X2052" s="9">
        <f>W2052*3072</f>
        <v>55296</v>
      </c>
      <c r="Y2052" s="9">
        <v>30</v>
      </c>
      <c r="Z2052" s="9">
        <f>Y2052*1024</f>
        <v>30720</v>
      </c>
      <c r="AA2052" s="9">
        <v>18</v>
      </c>
      <c r="AB2052" s="9">
        <f>AA2052*256</f>
        <v>4608</v>
      </c>
      <c r="AC2052" s="9">
        <f>SUMIFS($B:$B,$L:$L,$C2052)</f>
        <v>11546</v>
      </c>
      <c r="AD2052" s="9">
        <v>1429425.3860723358</v>
      </c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15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>
        <f t="shared" ref="BL2052:BL2115" si="72">SUMIF(R2052:R2052,"&lt;&gt;")+SUMIF(T2052:T2052,"&lt;&gt;")+SUMIF(V2052:V2052,"&lt;&gt;")+SUMIF(X2052:X2052,"&lt;&gt;")+SUMIF(Z2052:Z2052,"&lt;&gt;")+SUMIF(AB2052:AB2052,"&lt;&gt;")+SUMIF(AD2052:AD2052,"&lt;&gt;")+SUMIF(AF2052:AF2052,"&lt;&gt;")+SUMIF(AH2052:AH2052,"&lt;&gt;")+SUMIF(AJ2052:AJ2052,"&lt;&gt;")+SUMIF(AK2052:AK2052,"&lt;&gt;")+SUMIF(AM2052:AM2052,"&lt;&gt;")+SUMIF(AO2052:AO2052,"&lt;&gt;")+SUMIF(AQ2052:AQ2052,"&lt;&gt;")+SUMIF(AS2052:AS2052,"&lt;&gt;")+SUMIF(AU2052:AU2052,"&lt;&gt;")+SUMIF(AW2052:AW2052,"&lt;&gt;")+SUMIF(AY2052:AY2052,"&lt;&gt;")+SUMIF(BA2052:BA2052,"&lt;&gt;")+SUMIF(BC2052:BC2052,"&lt;&gt;")+SUMIF(BE2052:BE2052,"&lt;&gt;")+SUMIF(BG2052:BG2052,"&lt;&gt;")+SUMIF(BI2052:BI2052,"&lt;&gt;")+SUMIF(BK2052:BK2052,"&lt;&gt;")</f>
        <v>3045189.2251236239</v>
      </c>
      <c r="BM2052" s="9">
        <f t="shared" ref="BM2052:BM2115" si="73">ROUND(BL2052/100,0)*100</f>
        <v>3045200</v>
      </c>
    </row>
    <row r="2053" spans="1:65" x14ac:dyDescent="0.3">
      <c r="A2053" s="3" t="s">
        <v>1195</v>
      </c>
      <c r="B2053" s="9">
        <v>1432</v>
      </c>
      <c r="C2053">
        <v>553794</v>
      </c>
      <c r="D2053">
        <v>1</v>
      </c>
      <c r="E2053">
        <v>1</v>
      </c>
      <c r="F2053">
        <v>1</v>
      </c>
      <c r="G2053">
        <v>0</v>
      </c>
      <c r="H2053">
        <v>0</v>
      </c>
      <c r="I2053" t="s">
        <v>151</v>
      </c>
      <c r="J2053">
        <v>553794</v>
      </c>
      <c r="K2053" t="s">
        <v>1195</v>
      </c>
      <c r="L2053">
        <v>553794</v>
      </c>
      <c r="M2053" t="s">
        <v>1195</v>
      </c>
      <c r="N2053">
        <v>553425</v>
      </c>
      <c r="O2053" t="s">
        <v>152</v>
      </c>
      <c r="P2053">
        <v>553425</v>
      </c>
      <c r="Q2053" t="s">
        <v>152</v>
      </c>
      <c r="R2053" s="9">
        <v>335623.81151943398</v>
      </c>
      <c r="S2053" s="9">
        <f>SUMIFS($B:$B,$J:$J,$C2053)</f>
        <v>5290</v>
      </c>
      <c r="T2053" s="9">
        <v>287119.38347920327</v>
      </c>
      <c r="U2053" s="9">
        <v>0</v>
      </c>
      <c r="V2053" s="9">
        <f>U2053*768</f>
        <v>0</v>
      </c>
      <c r="W2053" s="9">
        <v>20</v>
      </c>
      <c r="X2053" s="9">
        <f>W2053*3072</f>
        <v>61440</v>
      </c>
      <c r="Y2053" s="9">
        <v>26</v>
      </c>
      <c r="Z2053" s="9">
        <f>Y2053*1024</f>
        <v>26624</v>
      </c>
      <c r="AA2053" s="9">
        <v>3</v>
      </c>
      <c r="AB2053" s="9">
        <f>AA2053*256</f>
        <v>768</v>
      </c>
      <c r="AC2053" s="9">
        <f>SUMIFS($B:$B,$L:$L,$C2053)</f>
        <v>4673</v>
      </c>
      <c r="AD2053" s="9">
        <v>584270.72721662524</v>
      </c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15"/>
      <c r="AR2053" s="9">
        <v>2</v>
      </c>
      <c r="AS2053" s="9">
        <f>AR2053*30500</f>
        <v>61000</v>
      </c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>
        <f t="shared" si="72"/>
        <v>1356845.9222152624</v>
      </c>
      <c r="BM2053" s="9">
        <f t="shared" si="73"/>
        <v>1356800</v>
      </c>
    </row>
    <row r="2054" spans="1:65" x14ac:dyDescent="0.3">
      <c r="A2054" t="s">
        <v>2330</v>
      </c>
      <c r="B2054" s="9">
        <v>596</v>
      </c>
      <c r="C2054">
        <v>565032</v>
      </c>
      <c r="D2054">
        <v>1</v>
      </c>
      <c r="E2054">
        <v>0</v>
      </c>
      <c r="F2054">
        <v>0</v>
      </c>
      <c r="G2054">
        <v>0</v>
      </c>
      <c r="H2054">
        <v>0</v>
      </c>
      <c r="I2054" t="s">
        <v>131</v>
      </c>
      <c r="J2054">
        <v>565555</v>
      </c>
      <c r="K2054" t="s">
        <v>253</v>
      </c>
      <c r="L2054">
        <v>565555</v>
      </c>
      <c r="M2054" t="s">
        <v>253</v>
      </c>
      <c r="N2054">
        <v>565555</v>
      </c>
      <c r="O2054" t="s">
        <v>253</v>
      </c>
      <c r="P2054">
        <v>565555</v>
      </c>
      <c r="Q2054" t="s">
        <v>253</v>
      </c>
      <c r="R2054" s="9">
        <v>141788.45941798051</v>
      </c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15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>
        <f t="shared" si="72"/>
        <v>141788.45941798051</v>
      </c>
      <c r="BM2054" s="9">
        <f t="shared" si="73"/>
        <v>141800</v>
      </c>
    </row>
    <row r="2055" spans="1:65" x14ac:dyDescent="0.3">
      <c r="A2055" t="s">
        <v>2331</v>
      </c>
      <c r="B2055" s="9">
        <v>108</v>
      </c>
      <c r="C2055">
        <v>541851</v>
      </c>
      <c r="D2055">
        <v>1</v>
      </c>
      <c r="E2055">
        <v>0</v>
      </c>
      <c r="F2055">
        <v>0</v>
      </c>
      <c r="G2055">
        <v>0</v>
      </c>
      <c r="H2055">
        <v>0</v>
      </c>
      <c r="I2055" t="s">
        <v>151</v>
      </c>
      <c r="J2055">
        <v>556394</v>
      </c>
      <c r="K2055" t="s">
        <v>246</v>
      </c>
      <c r="L2055">
        <v>555771</v>
      </c>
      <c r="M2055" t="s">
        <v>247</v>
      </c>
      <c r="N2055">
        <v>555771</v>
      </c>
      <c r="O2055" t="s">
        <v>247</v>
      </c>
      <c r="P2055">
        <v>555771</v>
      </c>
      <c r="Q2055" t="s">
        <v>247</v>
      </c>
      <c r="R2055" s="9">
        <v>71941.662785630979</v>
      </c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15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>
        <f t="shared" si="72"/>
        <v>71941.662785630979</v>
      </c>
      <c r="BM2055" s="9">
        <f t="shared" si="73"/>
        <v>71900</v>
      </c>
    </row>
    <row r="2056" spans="1:65" x14ac:dyDescent="0.3">
      <c r="A2056" t="s">
        <v>2332</v>
      </c>
      <c r="B2056" s="9">
        <v>700</v>
      </c>
      <c r="C2056">
        <v>563986</v>
      </c>
      <c r="D2056">
        <v>1</v>
      </c>
      <c r="E2056">
        <v>0</v>
      </c>
      <c r="F2056">
        <v>0</v>
      </c>
      <c r="G2056">
        <v>0</v>
      </c>
      <c r="H2056">
        <v>0</v>
      </c>
      <c r="I2056" t="s">
        <v>83</v>
      </c>
      <c r="J2056">
        <v>553131</v>
      </c>
      <c r="K2056" t="s">
        <v>571</v>
      </c>
      <c r="L2056">
        <v>553131</v>
      </c>
      <c r="M2056" t="s">
        <v>571</v>
      </c>
      <c r="N2056">
        <v>553131</v>
      </c>
      <c r="O2056" t="s">
        <v>571</v>
      </c>
      <c r="P2056">
        <v>553131</v>
      </c>
      <c r="Q2056" t="s">
        <v>571</v>
      </c>
      <c r="R2056" s="9">
        <v>166149.53315991291</v>
      </c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15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>
        <f t="shared" si="72"/>
        <v>166149.53315991291</v>
      </c>
      <c r="BM2056" s="9">
        <f t="shared" si="73"/>
        <v>166100</v>
      </c>
    </row>
    <row r="2057" spans="1:65" x14ac:dyDescent="0.3">
      <c r="A2057" s="2" t="s">
        <v>995</v>
      </c>
      <c r="B2057" s="9">
        <v>823</v>
      </c>
      <c r="C2057">
        <v>589608</v>
      </c>
      <c r="D2057">
        <v>1</v>
      </c>
      <c r="E2057">
        <v>1</v>
      </c>
      <c r="F2057">
        <v>0</v>
      </c>
      <c r="G2057">
        <v>0</v>
      </c>
      <c r="H2057">
        <v>0</v>
      </c>
      <c r="I2057" t="s">
        <v>111</v>
      </c>
      <c r="J2057">
        <v>589608</v>
      </c>
      <c r="K2057" t="s">
        <v>995</v>
      </c>
      <c r="L2057">
        <v>589250</v>
      </c>
      <c r="M2057" t="s">
        <v>113</v>
      </c>
      <c r="N2057">
        <v>589250</v>
      </c>
      <c r="O2057" t="s">
        <v>113</v>
      </c>
      <c r="P2057">
        <v>589250</v>
      </c>
      <c r="Q2057" t="s">
        <v>113</v>
      </c>
      <c r="R2057" s="9">
        <v>194858.58565464159</v>
      </c>
      <c r="S2057" s="9">
        <f>SUMIFS($B:$B,$J:$J,$C2057)</f>
        <v>3389</v>
      </c>
      <c r="T2057" s="9">
        <v>184200.06023000251</v>
      </c>
      <c r="U2057" s="9">
        <v>0</v>
      </c>
      <c r="V2057" s="9">
        <f>U2057*768</f>
        <v>0</v>
      </c>
      <c r="W2057" s="9">
        <v>13</v>
      </c>
      <c r="X2057" s="9">
        <f>W2057*3072</f>
        <v>39936</v>
      </c>
      <c r="Y2057" s="9">
        <v>12</v>
      </c>
      <c r="Z2057" s="9">
        <f>Y2057*1024</f>
        <v>12288</v>
      </c>
      <c r="AA2057" s="9">
        <v>3</v>
      </c>
      <c r="AB2057" s="9">
        <f>AA2057*256</f>
        <v>768</v>
      </c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15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>
        <f t="shared" si="72"/>
        <v>432050.64588464412</v>
      </c>
      <c r="BM2057" s="9">
        <f t="shared" si="73"/>
        <v>432100</v>
      </c>
    </row>
    <row r="2058" spans="1:65" x14ac:dyDescent="0.3">
      <c r="A2058" t="s">
        <v>2333</v>
      </c>
      <c r="B2058" s="9">
        <v>471</v>
      </c>
      <c r="C2058">
        <v>584541</v>
      </c>
      <c r="D2058">
        <v>1</v>
      </c>
      <c r="E2058">
        <v>0</v>
      </c>
      <c r="F2058">
        <v>0</v>
      </c>
      <c r="G2058">
        <v>0</v>
      </c>
      <c r="H2058">
        <v>0</v>
      </c>
      <c r="I2058" t="s">
        <v>81</v>
      </c>
      <c r="J2058">
        <v>584649</v>
      </c>
      <c r="K2058" t="s">
        <v>217</v>
      </c>
      <c r="L2058">
        <v>584649</v>
      </c>
      <c r="M2058" t="s">
        <v>217</v>
      </c>
      <c r="N2058">
        <v>584649</v>
      </c>
      <c r="O2058" t="s">
        <v>217</v>
      </c>
      <c r="P2058">
        <v>584649</v>
      </c>
      <c r="Q2058" t="s">
        <v>217</v>
      </c>
      <c r="R2058" s="9">
        <v>112392.24132154509</v>
      </c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15"/>
      <c r="AR2058" s="9">
        <v>47</v>
      </c>
      <c r="AS2058" s="9">
        <f>AR2058*30500</f>
        <v>1433500</v>
      </c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>
        <f t="shared" si="72"/>
        <v>1545892.2413215451</v>
      </c>
      <c r="BM2058" s="9">
        <f t="shared" si="73"/>
        <v>1545900</v>
      </c>
    </row>
    <row r="2059" spans="1:65" x14ac:dyDescent="0.3">
      <c r="A2059" t="s">
        <v>2334</v>
      </c>
      <c r="B2059" s="9">
        <v>433</v>
      </c>
      <c r="C2059">
        <v>573787</v>
      </c>
      <c r="D2059">
        <v>1</v>
      </c>
      <c r="E2059">
        <v>0</v>
      </c>
      <c r="F2059">
        <v>0</v>
      </c>
      <c r="G2059">
        <v>0</v>
      </c>
      <c r="H2059">
        <v>0</v>
      </c>
      <c r="I2059" t="s">
        <v>96</v>
      </c>
      <c r="J2059">
        <v>571385</v>
      </c>
      <c r="K2059" t="s">
        <v>1600</v>
      </c>
      <c r="L2059">
        <v>571385</v>
      </c>
      <c r="M2059" t="s">
        <v>1600</v>
      </c>
      <c r="N2059">
        <v>571385</v>
      </c>
      <c r="O2059" t="s">
        <v>1600</v>
      </c>
      <c r="P2059">
        <v>571164</v>
      </c>
      <c r="Q2059" t="s">
        <v>334</v>
      </c>
      <c r="R2059" s="9">
        <v>103428.3916912102</v>
      </c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15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>
        <f t="shared" si="72"/>
        <v>103428.3916912102</v>
      </c>
      <c r="BM2059" s="9">
        <f t="shared" si="73"/>
        <v>103400</v>
      </c>
    </row>
    <row r="2060" spans="1:65" x14ac:dyDescent="0.3">
      <c r="A2060" t="s">
        <v>2335</v>
      </c>
      <c r="B2060" s="9">
        <v>626</v>
      </c>
      <c r="C2060">
        <v>538329</v>
      </c>
      <c r="D2060">
        <v>1</v>
      </c>
      <c r="E2060">
        <v>0</v>
      </c>
      <c r="F2060">
        <v>0</v>
      </c>
      <c r="G2060">
        <v>0</v>
      </c>
      <c r="H2060">
        <v>0</v>
      </c>
      <c r="I2060" t="s">
        <v>86</v>
      </c>
      <c r="J2060">
        <v>538574</v>
      </c>
      <c r="K2060" t="s">
        <v>206</v>
      </c>
      <c r="L2060">
        <v>538574</v>
      </c>
      <c r="M2060" t="s">
        <v>206</v>
      </c>
      <c r="N2060">
        <v>538574</v>
      </c>
      <c r="O2060" t="s">
        <v>206</v>
      </c>
      <c r="P2060">
        <v>538094</v>
      </c>
      <c r="Q2060" t="s">
        <v>207</v>
      </c>
      <c r="R2060" s="9">
        <v>148824.27924972991</v>
      </c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15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>
        <f t="shared" si="72"/>
        <v>148824.27924972991</v>
      </c>
      <c r="BM2060" s="9">
        <f t="shared" si="73"/>
        <v>148800</v>
      </c>
    </row>
    <row r="2061" spans="1:65" x14ac:dyDescent="0.3">
      <c r="A2061" s="2" t="s">
        <v>2336</v>
      </c>
      <c r="B2061" s="9">
        <v>4454</v>
      </c>
      <c r="C2061">
        <v>599549</v>
      </c>
      <c r="D2061">
        <v>1</v>
      </c>
      <c r="E2061">
        <v>1</v>
      </c>
      <c r="F2061">
        <v>0</v>
      </c>
      <c r="G2061">
        <v>0</v>
      </c>
      <c r="H2061">
        <v>0</v>
      </c>
      <c r="I2061" t="s">
        <v>94</v>
      </c>
      <c r="J2061">
        <v>599549</v>
      </c>
      <c r="K2061" t="s">
        <v>2336</v>
      </c>
      <c r="L2061">
        <v>599247</v>
      </c>
      <c r="M2061" t="s">
        <v>109</v>
      </c>
      <c r="N2061">
        <v>554821</v>
      </c>
      <c r="O2061" t="s">
        <v>973</v>
      </c>
      <c r="P2061">
        <v>554821</v>
      </c>
      <c r="Q2061" t="s">
        <v>973</v>
      </c>
      <c r="R2061" s="9">
        <v>1011638.6339413529</v>
      </c>
      <c r="S2061" s="9">
        <f>SUMIFS($B:$B,$J:$J,$C2061)</f>
        <v>5853</v>
      </c>
      <c r="T2061" s="9">
        <v>317560.61593068048</v>
      </c>
      <c r="U2061" s="9">
        <v>0</v>
      </c>
      <c r="V2061" s="9">
        <f>U2061*768</f>
        <v>0</v>
      </c>
      <c r="W2061" s="9">
        <v>32</v>
      </c>
      <c r="X2061" s="9">
        <f>W2061*3072</f>
        <v>98304</v>
      </c>
      <c r="Y2061" s="9">
        <v>20</v>
      </c>
      <c r="Z2061" s="9">
        <f>Y2061*1024</f>
        <v>20480</v>
      </c>
      <c r="AA2061" s="9">
        <v>0</v>
      </c>
      <c r="AB2061" s="9">
        <f>AA2061*256</f>
        <v>0</v>
      </c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15"/>
      <c r="AR2061" s="9">
        <v>2</v>
      </c>
      <c r="AS2061" s="9">
        <f>AR2061*30500</f>
        <v>61000</v>
      </c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>
        <f t="shared" si="72"/>
        <v>1508983.2498720335</v>
      </c>
      <c r="BM2061" s="9">
        <f t="shared" si="73"/>
        <v>1509000</v>
      </c>
    </row>
    <row r="2062" spans="1:65" x14ac:dyDescent="0.3">
      <c r="A2062" t="s">
        <v>2337</v>
      </c>
      <c r="B2062" s="9">
        <v>826</v>
      </c>
      <c r="C2062">
        <v>571211</v>
      </c>
      <c r="D2062">
        <v>1</v>
      </c>
      <c r="E2062">
        <v>0</v>
      </c>
      <c r="F2062">
        <v>0</v>
      </c>
      <c r="G2062">
        <v>0</v>
      </c>
      <c r="H2062">
        <v>0</v>
      </c>
      <c r="I2062" t="s">
        <v>86</v>
      </c>
      <c r="J2062">
        <v>540765</v>
      </c>
      <c r="K2062" t="s">
        <v>536</v>
      </c>
      <c r="L2062">
        <v>540765</v>
      </c>
      <c r="M2062" t="s">
        <v>536</v>
      </c>
      <c r="N2062">
        <v>540765</v>
      </c>
      <c r="O2062" t="s">
        <v>536</v>
      </c>
      <c r="P2062">
        <v>539139</v>
      </c>
      <c r="Q2062" t="s">
        <v>537</v>
      </c>
      <c r="R2062" s="9">
        <v>195557.49418704829</v>
      </c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15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>
        <f t="shared" si="72"/>
        <v>195557.49418704829</v>
      </c>
      <c r="BM2062" s="9">
        <f t="shared" si="73"/>
        <v>195600</v>
      </c>
    </row>
    <row r="2063" spans="1:65" x14ac:dyDescent="0.3">
      <c r="A2063" t="s">
        <v>2338</v>
      </c>
      <c r="B2063" s="9">
        <v>183</v>
      </c>
      <c r="C2063">
        <v>567191</v>
      </c>
      <c r="D2063">
        <v>1</v>
      </c>
      <c r="E2063">
        <v>0</v>
      </c>
      <c r="F2063">
        <v>0</v>
      </c>
      <c r="G2063">
        <v>0</v>
      </c>
      <c r="H2063">
        <v>0</v>
      </c>
      <c r="I2063" t="s">
        <v>131</v>
      </c>
      <c r="J2063">
        <v>567256</v>
      </c>
      <c r="K2063" t="s">
        <v>656</v>
      </c>
      <c r="L2063">
        <v>567256</v>
      </c>
      <c r="M2063" t="s">
        <v>656</v>
      </c>
      <c r="N2063">
        <v>567256</v>
      </c>
      <c r="O2063" t="s">
        <v>656</v>
      </c>
      <c r="P2063">
        <v>567256</v>
      </c>
      <c r="Q2063" t="s">
        <v>656</v>
      </c>
      <c r="R2063" s="9">
        <v>71941.662785630979</v>
      </c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15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>
        <f t="shared" si="72"/>
        <v>71941.662785630979</v>
      </c>
      <c r="BM2063" s="9">
        <f t="shared" si="73"/>
        <v>71900</v>
      </c>
    </row>
    <row r="2064" spans="1:65" x14ac:dyDescent="0.3">
      <c r="A2064" s="4" t="s">
        <v>545</v>
      </c>
      <c r="B2064" s="9">
        <v>2476</v>
      </c>
      <c r="C2064">
        <v>584550</v>
      </c>
      <c r="D2064">
        <v>1</v>
      </c>
      <c r="E2064">
        <v>1</v>
      </c>
      <c r="F2064">
        <v>1</v>
      </c>
      <c r="G2064">
        <v>1</v>
      </c>
      <c r="H2064">
        <v>0</v>
      </c>
      <c r="I2064" t="s">
        <v>81</v>
      </c>
      <c r="J2064">
        <v>584550</v>
      </c>
      <c r="K2064" t="s">
        <v>545</v>
      </c>
      <c r="L2064">
        <v>584550</v>
      </c>
      <c r="M2064" t="s">
        <v>545</v>
      </c>
      <c r="N2064">
        <v>584550</v>
      </c>
      <c r="O2064" t="s">
        <v>545</v>
      </c>
      <c r="P2064">
        <v>584495</v>
      </c>
      <c r="Q2064" t="s">
        <v>546</v>
      </c>
      <c r="R2064" s="9">
        <v>572776.51043913257</v>
      </c>
      <c r="S2064" s="9">
        <f>SUMIFS($B:$B,$J:$J,$C2064)</f>
        <v>5850</v>
      </c>
      <c r="T2064" s="9">
        <v>317398.45067500911</v>
      </c>
      <c r="U2064" s="9">
        <v>1</v>
      </c>
      <c r="V2064" s="9">
        <f>U2064*768</f>
        <v>768</v>
      </c>
      <c r="W2064" s="9">
        <v>33</v>
      </c>
      <c r="X2064" s="9">
        <f>W2064*3072</f>
        <v>101376</v>
      </c>
      <c r="Y2064" s="9">
        <v>18</v>
      </c>
      <c r="Z2064" s="9">
        <f>Y2064*1024</f>
        <v>18432</v>
      </c>
      <c r="AA2064" s="9">
        <v>9</v>
      </c>
      <c r="AB2064" s="9">
        <f>AA2064*256</f>
        <v>2304</v>
      </c>
      <c r="AC2064" s="9">
        <f>SUMIFS($B:$B,$L:$L,$C2064)</f>
        <v>7812</v>
      </c>
      <c r="AD2064" s="9">
        <v>971803.51720740413</v>
      </c>
      <c r="AE2064" s="9"/>
      <c r="AF2064" s="9"/>
      <c r="AG2064" s="9">
        <f>SUMIFS($B:$B,$N:$N,$C2064)</f>
        <v>7812</v>
      </c>
      <c r="AH2064" s="9">
        <v>880123.18547177059</v>
      </c>
      <c r="AI2064" s="9"/>
      <c r="AJ2064" s="9"/>
      <c r="AK2064" s="9"/>
      <c r="AL2064" s="9"/>
      <c r="AM2064" s="9"/>
      <c r="AN2064" s="9"/>
      <c r="AO2064" s="9"/>
      <c r="AP2064" s="9"/>
      <c r="AQ2064" s="15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>
        <f t="shared" si="72"/>
        <v>2864981.6637933161</v>
      </c>
      <c r="BM2064" s="9">
        <f t="shared" si="73"/>
        <v>2865000</v>
      </c>
    </row>
    <row r="2065" spans="1:65" x14ac:dyDescent="0.3">
      <c r="A2065" t="s">
        <v>2339</v>
      </c>
      <c r="B2065" s="9">
        <v>1018</v>
      </c>
      <c r="C2065">
        <v>532461</v>
      </c>
      <c r="D2065">
        <v>1</v>
      </c>
      <c r="E2065">
        <v>0</v>
      </c>
      <c r="F2065">
        <v>0</v>
      </c>
      <c r="G2065">
        <v>0</v>
      </c>
      <c r="H2065">
        <v>0</v>
      </c>
      <c r="I2065" t="s">
        <v>86</v>
      </c>
      <c r="J2065">
        <v>532819</v>
      </c>
      <c r="K2065" t="s">
        <v>327</v>
      </c>
      <c r="L2065">
        <v>533114</v>
      </c>
      <c r="M2065" t="s">
        <v>326</v>
      </c>
      <c r="N2065">
        <v>532819</v>
      </c>
      <c r="O2065" t="s">
        <v>327</v>
      </c>
      <c r="P2065">
        <v>532819</v>
      </c>
      <c r="Q2065" t="s">
        <v>327</v>
      </c>
      <c r="R2065" s="9">
        <v>240166.26281277009</v>
      </c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15"/>
      <c r="AR2065" s="9">
        <v>1</v>
      </c>
      <c r="AS2065" s="9">
        <f>AR2065*30500</f>
        <v>30500</v>
      </c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>
        <f t="shared" si="72"/>
        <v>270666.26281277009</v>
      </c>
      <c r="BM2065" s="9">
        <f t="shared" si="73"/>
        <v>270700</v>
      </c>
    </row>
    <row r="2066" spans="1:65" x14ac:dyDescent="0.3">
      <c r="A2066" t="s">
        <v>2340</v>
      </c>
      <c r="B2066" s="9">
        <v>209</v>
      </c>
      <c r="C2066">
        <v>577227</v>
      </c>
      <c r="D2066">
        <v>1</v>
      </c>
      <c r="E2066">
        <v>0</v>
      </c>
      <c r="F2066">
        <v>0</v>
      </c>
      <c r="G2066">
        <v>0</v>
      </c>
      <c r="H2066">
        <v>0</v>
      </c>
      <c r="I2066" t="s">
        <v>104</v>
      </c>
      <c r="J2066">
        <v>577626</v>
      </c>
      <c r="K2066" t="s">
        <v>1142</v>
      </c>
      <c r="L2066">
        <v>577626</v>
      </c>
      <c r="M2066" t="s">
        <v>1142</v>
      </c>
      <c r="N2066">
        <v>577626</v>
      </c>
      <c r="O2066" t="s">
        <v>1142</v>
      </c>
      <c r="P2066">
        <v>577626</v>
      </c>
      <c r="Q2066" t="s">
        <v>1142</v>
      </c>
      <c r="R2066" s="9">
        <v>71941.662785630979</v>
      </c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15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>
        <f t="shared" si="72"/>
        <v>71941.662785630979</v>
      </c>
      <c r="BM2066" s="9">
        <f t="shared" si="73"/>
        <v>71900</v>
      </c>
    </row>
    <row r="2067" spans="1:65" x14ac:dyDescent="0.3">
      <c r="A2067" t="s">
        <v>2340</v>
      </c>
      <c r="B2067" s="9">
        <v>257</v>
      </c>
      <c r="C2067">
        <v>514047</v>
      </c>
      <c r="D2067">
        <v>1</v>
      </c>
      <c r="E2067">
        <v>0</v>
      </c>
      <c r="F2067">
        <v>0</v>
      </c>
      <c r="G2067">
        <v>0</v>
      </c>
      <c r="H2067">
        <v>0</v>
      </c>
      <c r="I2067" t="s">
        <v>111</v>
      </c>
      <c r="J2067">
        <v>513750</v>
      </c>
      <c r="K2067" t="s">
        <v>290</v>
      </c>
      <c r="L2067">
        <v>513750</v>
      </c>
      <c r="M2067" t="s">
        <v>290</v>
      </c>
      <c r="N2067">
        <v>513750</v>
      </c>
      <c r="O2067" t="s">
        <v>290</v>
      </c>
      <c r="P2067">
        <v>513750</v>
      </c>
      <c r="Q2067" t="s">
        <v>290</v>
      </c>
      <c r="R2067" s="9">
        <v>71941.662785630979</v>
      </c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15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>
        <f t="shared" si="72"/>
        <v>71941.662785630979</v>
      </c>
      <c r="BM2067" s="9">
        <f t="shared" si="73"/>
        <v>71900</v>
      </c>
    </row>
    <row r="2068" spans="1:65" x14ac:dyDescent="0.3">
      <c r="A2068" t="s">
        <v>2341</v>
      </c>
      <c r="B2068" s="9">
        <v>290</v>
      </c>
      <c r="C2068">
        <v>513628</v>
      </c>
      <c r="D2068">
        <v>1</v>
      </c>
      <c r="E2068">
        <v>0</v>
      </c>
      <c r="F2068">
        <v>0</v>
      </c>
      <c r="G2068">
        <v>0</v>
      </c>
      <c r="H2068">
        <v>0</v>
      </c>
      <c r="I2068" t="s">
        <v>86</v>
      </c>
      <c r="J2068">
        <v>538728</v>
      </c>
      <c r="K2068" t="s">
        <v>141</v>
      </c>
      <c r="L2068">
        <v>538728</v>
      </c>
      <c r="M2068" t="s">
        <v>141</v>
      </c>
      <c r="N2068">
        <v>538728</v>
      </c>
      <c r="O2068" t="s">
        <v>141</v>
      </c>
      <c r="P2068">
        <v>538728</v>
      </c>
      <c r="Q2068" t="s">
        <v>141</v>
      </c>
      <c r="R2068" s="9">
        <v>71941.662785630979</v>
      </c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15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>
        <f t="shared" si="72"/>
        <v>71941.662785630979</v>
      </c>
      <c r="BM2068" s="9">
        <f t="shared" si="73"/>
        <v>71900</v>
      </c>
    </row>
    <row r="2069" spans="1:65" x14ac:dyDescent="0.3">
      <c r="A2069" t="s">
        <v>2342</v>
      </c>
      <c r="B2069" s="9">
        <v>109</v>
      </c>
      <c r="C2069">
        <v>568856</v>
      </c>
      <c r="D2069">
        <v>1</v>
      </c>
      <c r="E2069">
        <v>0</v>
      </c>
      <c r="F2069">
        <v>0</v>
      </c>
      <c r="G2069">
        <v>0</v>
      </c>
      <c r="H2069">
        <v>0</v>
      </c>
      <c r="I2069" t="s">
        <v>123</v>
      </c>
      <c r="J2069">
        <v>568759</v>
      </c>
      <c r="K2069" t="s">
        <v>343</v>
      </c>
      <c r="L2069">
        <v>568759</v>
      </c>
      <c r="M2069" t="s">
        <v>343</v>
      </c>
      <c r="N2069">
        <v>568759</v>
      </c>
      <c r="O2069" t="s">
        <v>343</v>
      </c>
      <c r="P2069">
        <v>568759</v>
      </c>
      <c r="Q2069" t="s">
        <v>343</v>
      </c>
      <c r="R2069" s="9">
        <v>71941.662785630979</v>
      </c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15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>
        <f t="shared" si="72"/>
        <v>71941.662785630979</v>
      </c>
      <c r="BM2069" s="9">
        <f t="shared" si="73"/>
        <v>71900</v>
      </c>
    </row>
    <row r="2070" spans="1:65" x14ac:dyDescent="0.3">
      <c r="A2070" t="s">
        <v>2343</v>
      </c>
      <c r="B2070" s="9">
        <v>626</v>
      </c>
      <c r="C2070">
        <v>536687</v>
      </c>
      <c r="D2070">
        <v>1</v>
      </c>
      <c r="E2070">
        <v>0</v>
      </c>
      <c r="F2070">
        <v>0</v>
      </c>
      <c r="G2070">
        <v>0</v>
      </c>
      <c r="H2070">
        <v>0</v>
      </c>
      <c r="I2070" t="s">
        <v>111</v>
      </c>
      <c r="J2070">
        <v>541222</v>
      </c>
      <c r="K2070" t="s">
        <v>2344</v>
      </c>
      <c r="L2070">
        <v>540471</v>
      </c>
      <c r="M2070" t="s">
        <v>2345</v>
      </c>
      <c r="N2070">
        <v>540471</v>
      </c>
      <c r="O2070" t="s">
        <v>2345</v>
      </c>
      <c r="P2070">
        <v>540471</v>
      </c>
      <c r="Q2070" t="s">
        <v>2345</v>
      </c>
      <c r="R2070" s="9">
        <v>148824.27924972991</v>
      </c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15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>
        <f t="shared" si="72"/>
        <v>148824.27924972991</v>
      </c>
      <c r="BM2070" s="9">
        <f t="shared" si="73"/>
        <v>148800</v>
      </c>
    </row>
    <row r="2071" spans="1:65" x14ac:dyDescent="0.3">
      <c r="A2071" t="s">
        <v>2346</v>
      </c>
      <c r="B2071" s="9">
        <v>302</v>
      </c>
      <c r="C2071">
        <v>589616</v>
      </c>
      <c r="D2071">
        <v>1</v>
      </c>
      <c r="E2071">
        <v>0</v>
      </c>
      <c r="F2071">
        <v>0</v>
      </c>
      <c r="G2071">
        <v>0</v>
      </c>
      <c r="H2071">
        <v>0</v>
      </c>
      <c r="I2071" t="s">
        <v>111</v>
      </c>
      <c r="J2071">
        <v>589659</v>
      </c>
      <c r="K2071" t="s">
        <v>410</v>
      </c>
      <c r="L2071">
        <v>589250</v>
      </c>
      <c r="M2071" t="s">
        <v>113</v>
      </c>
      <c r="N2071">
        <v>589250</v>
      </c>
      <c r="O2071" t="s">
        <v>113</v>
      </c>
      <c r="P2071">
        <v>589250</v>
      </c>
      <c r="Q2071" t="s">
        <v>113</v>
      </c>
      <c r="R2071" s="9">
        <v>72416.560290642476</v>
      </c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15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>
        <f t="shared" si="72"/>
        <v>72416.560290642476</v>
      </c>
      <c r="BM2071" s="9">
        <f t="shared" si="73"/>
        <v>72400</v>
      </c>
    </row>
    <row r="2072" spans="1:65" x14ac:dyDescent="0.3">
      <c r="A2072" s="2" t="s">
        <v>2347</v>
      </c>
      <c r="B2072" s="9">
        <v>480</v>
      </c>
      <c r="C2072">
        <v>540447</v>
      </c>
      <c r="D2072">
        <v>1</v>
      </c>
      <c r="E2072">
        <v>1</v>
      </c>
      <c r="F2072">
        <v>0</v>
      </c>
      <c r="G2072">
        <v>0</v>
      </c>
      <c r="H2072">
        <v>0</v>
      </c>
      <c r="I2072" t="s">
        <v>86</v>
      </c>
      <c r="J2072">
        <v>540447</v>
      </c>
      <c r="K2072" t="s">
        <v>2347</v>
      </c>
      <c r="L2072">
        <v>541281</v>
      </c>
      <c r="M2072" t="s">
        <v>1477</v>
      </c>
      <c r="N2072">
        <v>541281</v>
      </c>
      <c r="O2072" t="s">
        <v>1477</v>
      </c>
      <c r="P2072">
        <v>541281</v>
      </c>
      <c r="Q2072" t="s">
        <v>1477</v>
      </c>
      <c r="R2072" s="9">
        <v>114513.3085446271</v>
      </c>
      <c r="S2072" s="9">
        <f>SUMIFS($B:$B,$J:$J,$C2072)</f>
        <v>810</v>
      </c>
      <c r="T2072" s="9">
        <v>44152.871673255388</v>
      </c>
      <c r="U2072" s="9">
        <v>0</v>
      </c>
      <c r="V2072" s="9">
        <f>U2072*768</f>
        <v>0</v>
      </c>
      <c r="W2072" s="9">
        <v>8</v>
      </c>
      <c r="X2072" s="9">
        <f>W2072*3072</f>
        <v>24576</v>
      </c>
      <c r="Y2072" s="9">
        <v>10</v>
      </c>
      <c r="Z2072" s="9">
        <f>Y2072*1024</f>
        <v>10240</v>
      </c>
      <c r="AA2072" s="9">
        <v>0</v>
      </c>
      <c r="AB2072" s="9">
        <f>AA2072*256</f>
        <v>0</v>
      </c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15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>
        <f t="shared" si="72"/>
        <v>193482.1802178825</v>
      </c>
      <c r="BM2072" s="9">
        <f t="shared" si="73"/>
        <v>193500</v>
      </c>
    </row>
    <row r="2073" spans="1:65" x14ac:dyDescent="0.3">
      <c r="A2073" t="s">
        <v>2348</v>
      </c>
      <c r="B2073" s="9">
        <v>173</v>
      </c>
      <c r="C2073">
        <v>590835</v>
      </c>
      <c r="D2073">
        <v>1</v>
      </c>
      <c r="E2073">
        <v>0</v>
      </c>
      <c r="F2073">
        <v>0</v>
      </c>
      <c r="G2073">
        <v>0</v>
      </c>
      <c r="H2073">
        <v>0</v>
      </c>
      <c r="I2073" t="s">
        <v>123</v>
      </c>
      <c r="J2073">
        <v>590266</v>
      </c>
      <c r="K2073" t="s">
        <v>163</v>
      </c>
      <c r="L2073">
        <v>590266</v>
      </c>
      <c r="M2073" t="s">
        <v>163</v>
      </c>
      <c r="N2073">
        <v>590266</v>
      </c>
      <c r="O2073" t="s">
        <v>163</v>
      </c>
      <c r="P2073">
        <v>590266</v>
      </c>
      <c r="Q2073" t="s">
        <v>163</v>
      </c>
      <c r="R2073" s="9">
        <v>71941.662785630979</v>
      </c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15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>
        <f t="shared" si="72"/>
        <v>71941.662785630979</v>
      </c>
      <c r="BM2073" s="9">
        <f t="shared" si="73"/>
        <v>71900</v>
      </c>
    </row>
    <row r="2074" spans="1:65" x14ac:dyDescent="0.3">
      <c r="A2074" t="s">
        <v>2348</v>
      </c>
      <c r="B2074" s="9">
        <v>1116</v>
      </c>
      <c r="C2074">
        <v>533386</v>
      </c>
      <c r="D2074">
        <v>1</v>
      </c>
      <c r="E2074">
        <v>0</v>
      </c>
      <c r="F2074">
        <v>0</v>
      </c>
      <c r="G2074">
        <v>0</v>
      </c>
      <c r="H2074">
        <v>0</v>
      </c>
      <c r="I2074" t="s">
        <v>86</v>
      </c>
      <c r="J2074">
        <v>533271</v>
      </c>
      <c r="K2074" t="s">
        <v>785</v>
      </c>
      <c r="L2074">
        <v>533271</v>
      </c>
      <c r="M2074" t="s">
        <v>785</v>
      </c>
      <c r="N2074">
        <v>533271</v>
      </c>
      <c r="O2074" t="s">
        <v>785</v>
      </c>
      <c r="P2074">
        <v>533271</v>
      </c>
      <c r="Q2074" t="s">
        <v>785</v>
      </c>
      <c r="R2074" s="9">
        <v>262848.23274384678</v>
      </c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15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>
        <f t="shared" si="72"/>
        <v>262848.23274384678</v>
      </c>
      <c r="BM2074" s="9">
        <f t="shared" si="73"/>
        <v>262800</v>
      </c>
    </row>
    <row r="2075" spans="1:65" x14ac:dyDescent="0.3">
      <c r="A2075" t="s">
        <v>2349</v>
      </c>
      <c r="B2075" s="9">
        <v>73</v>
      </c>
      <c r="C2075">
        <v>571075</v>
      </c>
      <c r="D2075">
        <v>1</v>
      </c>
      <c r="E2075">
        <v>0</v>
      </c>
      <c r="F2075">
        <v>0</v>
      </c>
      <c r="G2075">
        <v>0</v>
      </c>
      <c r="H2075">
        <v>0</v>
      </c>
      <c r="I2075" t="s">
        <v>86</v>
      </c>
      <c r="J2075">
        <v>536636</v>
      </c>
      <c r="K2075" t="s">
        <v>562</v>
      </c>
      <c r="L2075">
        <v>535419</v>
      </c>
      <c r="M2075" t="s">
        <v>170</v>
      </c>
      <c r="N2075">
        <v>535419</v>
      </c>
      <c r="O2075" t="s">
        <v>170</v>
      </c>
      <c r="P2075">
        <v>535419</v>
      </c>
      <c r="Q2075" t="s">
        <v>170</v>
      </c>
      <c r="R2075" s="9">
        <v>71941.662785630979</v>
      </c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15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>
        <f t="shared" si="72"/>
        <v>71941.662785630979</v>
      </c>
      <c r="BM2075" s="9">
        <f t="shared" si="73"/>
        <v>71900</v>
      </c>
    </row>
    <row r="2076" spans="1:65" x14ac:dyDescent="0.3">
      <c r="A2076" t="s">
        <v>2349</v>
      </c>
      <c r="B2076" s="9">
        <v>615</v>
      </c>
      <c r="C2076">
        <v>549495</v>
      </c>
      <c r="D2076">
        <v>1</v>
      </c>
      <c r="E2076">
        <v>0</v>
      </c>
      <c r="F2076">
        <v>0</v>
      </c>
      <c r="G2076">
        <v>0</v>
      </c>
      <c r="H2076">
        <v>0</v>
      </c>
      <c r="I2076" t="s">
        <v>83</v>
      </c>
      <c r="J2076">
        <v>549240</v>
      </c>
      <c r="K2076" t="s">
        <v>102</v>
      </c>
      <c r="L2076">
        <v>549240</v>
      </c>
      <c r="M2076" t="s">
        <v>102</v>
      </c>
      <c r="N2076">
        <v>549240</v>
      </c>
      <c r="O2076" t="s">
        <v>102</v>
      </c>
      <c r="P2076">
        <v>549240</v>
      </c>
      <c r="Q2076" t="s">
        <v>102</v>
      </c>
      <c r="R2076" s="9">
        <v>146245.3065976451</v>
      </c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15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>
        <f t="shared" si="72"/>
        <v>146245.3065976451</v>
      </c>
      <c r="BM2076" s="9">
        <f t="shared" si="73"/>
        <v>146200</v>
      </c>
    </row>
    <row r="2077" spans="1:65" x14ac:dyDescent="0.3">
      <c r="A2077" t="s">
        <v>2349</v>
      </c>
      <c r="B2077" s="9">
        <v>550</v>
      </c>
      <c r="C2077">
        <v>534137</v>
      </c>
      <c r="D2077">
        <v>1</v>
      </c>
      <c r="E2077">
        <v>0</v>
      </c>
      <c r="F2077">
        <v>0</v>
      </c>
      <c r="G2077">
        <v>0</v>
      </c>
      <c r="H2077">
        <v>0</v>
      </c>
      <c r="I2077" t="s">
        <v>86</v>
      </c>
      <c r="J2077">
        <v>534005</v>
      </c>
      <c r="K2077" t="s">
        <v>88</v>
      </c>
      <c r="L2077">
        <v>534005</v>
      </c>
      <c r="M2077" t="s">
        <v>88</v>
      </c>
      <c r="N2077">
        <v>534005</v>
      </c>
      <c r="O2077" t="s">
        <v>88</v>
      </c>
      <c r="P2077">
        <v>534005</v>
      </c>
      <c r="Q2077" t="s">
        <v>88</v>
      </c>
      <c r="R2077" s="9">
        <v>130986.07922976289</v>
      </c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15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>
        <f t="shared" si="72"/>
        <v>130986.07922976289</v>
      </c>
      <c r="BM2077" s="9">
        <f t="shared" si="73"/>
        <v>131000</v>
      </c>
    </row>
    <row r="2078" spans="1:65" x14ac:dyDescent="0.3">
      <c r="A2078" t="s">
        <v>2350</v>
      </c>
      <c r="B2078" s="9">
        <v>1770</v>
      </c>
      <c r="C2078">
        <v>534897</v>
      </c>
      <c r="D2078">
        <v>1</v>
      </c>
      <c r="E2078">
        <v>0</v>
      </c>
      <c r="F2078">
        <v>0</v>
      </c>
      <c r="G2078">
        <v>0</v>
      </c>
      <c r="H2078">
        <v>0</v>
      </c>
      <c r="I2078" t="s">
        <v>86</v>
      </c>
      <c r="J2078">
        <v>534676</v>
      </c>
      <c r="K2078" t="s">
        <v>874</v>
      </c>
      <c r="L2078">
        <v>534676</v>
      </c>
      <c r="M2078" t="s">
        <v>874</v>
      </c>
      <c r="N2078">
        <v>534676</v>
      </c>
      <c r="O2078" t="s">
        <v>874</v>
      </c>
      <c r="P2078">
        <v>534676</v>
      </c>
      <c r="Q2078" t="s">
        <v>874</v>
      </c>
      <c r="R2078" s="9">
        <v>412914.7336552919</v>
      </c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15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>
        <f t="shared" si="72"/>
        <v>412914.7336552919</v>
      </c>
      <c r="BM2078" s="9">
        <f t="shared" si="73"/>
        <v>412900</v>
      </c>
    </row>
    <row r="2079" spans="1:65" x14ac:dyDescent="0.3">
      <c r="A2079" t="s">
        <v>2351</v>
      </c>
      <c r="B2079" s="9">
        <v>304</v>
      </c>
      <c r="C2079">
        <v>532479</v>
      </c>
      <c r="D2079">
        <v>1</v>
      </c>
      <c r="E2079">
        <v>0</v>
      </c>
      <c r="F2079">
        <v>0</v>
      </c>
      <c r="G2079">
        <v>0</v>
      </c>
      <c r="H2079">
        <v>0</v>
      </c>
      <c r="I2079" t="s">
        <v>86</v>
      </c>
      <c r="J2079">
        <v>533041</v>
      </c>
      <c r="K2079" t="s">
        <v>1053</v>
      </c>
      <c r="L2079">
        <v>533041</v>
      </c>
      <c r="M2079" t="s">
        <v>1053</v>
      </c>
      <c r="N2079">
        <v>533041</v>
      </c>
      <c r="O2079" t="s">
        <v>1053</v>
      </c>
      <c r="P2079">
        <v>532819</v>
      </c>
      <c r="Q2079" t="s">
        <v>327</v>
      </c>
      <c r="R2079" s="9">
        <v>72891.411664068946</v>
      </c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15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>
        <f t="shared" si="72"/>
        <v>72891.411664068946</v>
      </c>
      <c r="BM2079" s="9">
        <f t="shared" si="73"/>
        <v>72900</v>
      </c>
    </row>
    <row r="2080" spans="1:65" x14ac:dyDescent="0.3">
      <c r="A2080" s="2" t="s">
        <v>2352</v>
      </c>
      <c r="B2080" s="9">
        <v>1038</v>
      </c>
      <c r="C2080">
        <v>586269</v>
      </c>
      <c r="D2080">
        <v>1</v>
      </c>
      <c r="E2080">
        <v>1</v>
      </c>
      <c r="F2080">
        <v>0</v>
      </c>
      <c r="G2080">
        <v>0</v>
      </c>
      <c r="H2080">
        <v>0</v>
      </c>
      <c r="I2080" t="s">
        <v>81</v>
      </c>
      <c r="J2080">
        <v>586269</v>
      </c>
      <c r="K2080" t="s">
        <v>2352</v>
      </c>
      <c r="L2080">
        <v>586722</v>
      </c>
      <c r="M2080" t="s">
        <v>432</v>
      </c>
      <c r="N2080">
        <v>586722</v>
      </c>
      <c r="O2080" t="s">
        <v>432</v>
      </c>
      <c r="P2080">
        <v>586722</v>
      </c>
      <c r="Q2080" t="s">
        <v>432</v>
      </c>
      <c r="R2080" s="9">
        <v>244799.83265910271</v>
      </c>
      <c r="S2080" s="9">
        <f>SUMIFS($B:$B,$J:$J,$C2080)</f>
        <v>1959</v>
      </c>
      <c r="T2080" s="9">
        <v>106620.59632626351</v>
      </c>
      <c r="U2080" s="9">
        <v>0</v>
      </c>
      <c r="V2080" s="9">
        <f>U2080*768</f>
        <v>0</v>
      </c>
      <c r="W2080" s="9">
        <v>6</v>
      </c>
      <c r="X2080" s="9">
        <f>W2080*3072</f>
        <v>18432</v>
      </c>
      <c r="Y2080" s="9">
        <v>6</v>
      </c>
      <c r="Z2080" s="9">
        <f>Y2080*1024</f>
        <v>6144</v>
      </c>
      <c r="AA2080" s="9">
        <v>2</v>
      </c>
      <c r="AB2080" s="9">
        <f>AA2080*256</f>
        <v>512</v>
      </c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15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>
        <f t="shared" si="72"/>
        <v>376508.42898536625</v>
      </c>
      <c r="BM2080" s="9">
        <f t="shared" si="73"/>
        <v>376500</v>
      </c>
    </row>
    <row r="2081" spans="1:65" x14ac:dyDescent="0.3">
      <c r="A2081" t="s">
        <v>2046</v>
      </c>
      <c r="B2081" s="9">
        <v>171</v>
      </c>
      <c r="C2081">
        <v>595853</v>
      </c>
      <c r="D2081">
        <v>1</v>
      </c>
      <c r="E2081">
        <v>0</v>
      </c>
      <c r="F2081">
        <v>0</v>
      </c>
      <c r="G2081">
        <v>0</v>
      </c>
      <c r="H2081">
        <v>0</v>
      </c>
      <c r="I2081" t="s">
        <v>123</v>
      </c>
      <c r="J2081">
        <v>596574</v>
      </c>
      <c r="K2081" t="s">
        <v>2353</v>
      </c>
      <c r="L2081">
        <v>595209</v>
      </c>
      <c r="M2081" t="s">
        <v>480</v>
      </c>
      <c r="N2081">
        <v>595209</v>
      </c>
      <c r="O2081" t="s">
        <v>480</v>
      </c>
      <c r="P2081">
        <v>595209</v>
      </c>
      <c r="Q2081" t="s">
        <v>480</v>
      </c>
      <c r="R2081" s="9">
        <v>71941.662785630979</v>
      </c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15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>
        <f t="shared" si="72"/>
        <v>71941.662785630979</v>
      </c>
      <c r="BM2081" s="9">
        <f t="shared" si="73"/>
        <v>71900</v>
      </c>
    </row>
    <row r="2082" spans="1:65" x14ac:dyDescent="0.3">
      <c r="A2082" t="s">
        <v>2046</v>
      </c>
      <c r="B2082" s="9">
        <v>178</v>
      </c>
      <c r="C2082">
        <v>581721</v>
      </c>
      <c r="D2082">
        <v>1</v>
      </c>
      <c r="E2082">
        <v>0</v>
      </c>
      <c r="F2082">
        <v>0</v>
      </c>
      <c r="G2082">
        <v>0</v>
      </c>
      <c r="H2082">
        <v>0</v>
      </c>
      <c r="I2082" t="s">
        <v>81</v>
      </c>
      <c r="J2082">
        <v>582158</v>
      </c>
      <c r="K2082" t="s">
        <v>942</v>
      </c>
      <c r="L2082">
        <v>582158</v>
      </c>
      <c r="M2082" t="s">
        <v>942</v>
      </c>
      <c r="N2082">
        <v>581372</v>
      </c>
      <c r="O2082" t="s">
        <v>243</v>
      </c>
      <c r="P2082">
        <v>581372</v>
      </c>
      <c r="Q2082" t="s">
        <v>243</v>
      </c>
      <c r="R2082" s="9">
        <v>71941.662785630979</v>
      </c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15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>
        <f t="shared" si="72"/>
        <v>71941.662785630979</v>
      </c>
      <c r="BM2082" s="9">
        <f t="shared" si="73"/>
        <v>71900</v>
      </c>
    </row>
    <row r="2083" spans="1:65" x14ac:dyDescent="0.3">
      <c r="A2083" s="2" t="s">
        <v>2046</v>
      </c>
      <c r="B2083" s="9">
        <v>1003</v>
      </c>
      <c r="C2083">
        <v>541877</v>
      </c>
      <c r="D2083">
        <v>1</v>
      </c>
      <c r="E2083">
        <v>1</v>
      </c>
      <c r="F2083">
        <v>0</v>
      </c>
      <c r="G2083">
        <v>0</v>
      </c>
      <c r="H2083">
        <v>0</v>
      </c>
      <c r="I2083" t="s">
        <v>86</v>
      </c>
      <c r="J2083">
        <v>541877</v>
      </c>
      <c r="K2083" t="s">
        <v>2046</v>
      </c>
      <c r="L2083">
        <v>541656</v>
      </c>
      <c r="M2083" t="s">
        <v>227</v>
      </c>
      <c r="N2083">
        <v>541656</v>
      </c>
      <c r="O2083" t="s">
        <v>227</v>
      </c>
      <c r="P2083">
        <v>541656</v>
      </c>
      <c r="Q2083" t="s">
        <v>227</v>
      </c>
      <c r="R2083" s="9">
        <v>236689.50775991031</v>
      </c>
      <c r="S2083" s="9">
        <f>SUMIFS($B:$B,$J:$J,$C2083)</f>
        <v>2288</v>
      </c>
      <c r="T2083" s="9">
        <v>124483.5493244012</v>
      </c>
      <c r="U2083" s="9">
        <v>0</v>
      </c>
      <c r="V2083" s="9">
        <f>U2083*768</f>
        <v>0</v>
      </c>
      <c r="W2083" s="9">
        <v>32</v>
      </c>
      <c r="X2083" s="9">
        <f>W2083*3072</f>
        <v>98304</v>
      </c>
      <c r="Y2083" s="9">
        <v>4</v>
      </c>
      <c r="Z2083" s="9">
        <f>Y2083*1024</f>
        <v>4096</v>
      </c>
      <c r="AA2083" s="9">
        <v>0</v>
      </c>
      <c r="AB2083" s="9">
        <f>AA2083*256</f>
        <v>0</v>
      </c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15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>
        <f t="shared" si="72"/>
        <v>463573.0570843115</v>
      </c>
      <c r="BM2083" s="9">
        <f t="shared" si="73"/>
        <v>463600</v>
      </c>
    </row>
    <row r="2084" spans="1:65" x14ac:dyDescent="0.3">
      <c r="A2084" t="s">
        <v>2046</v>
      </c>
      <c r="B2084" s="9">
        <v>649</v>
      </c>
      <c r="C2084">
        <v>539384</v>
      </c>
      <c r="D2084">
        <v>1</v>
      </c>
      <c r="E2084">
        <v>0</v>
      </c>
      <c r="F2084">
        <v>0</v>
      </c>
      <c r="G2084">
        <v>0</v>
      </c>
      <c r="H2084">
        <v>0</v>
      </c>
      <c r="I2084" t="s">
        <v>86</v>
      </c>
      <c r="J2084">
        <v>539767</v>
      </c>
      <c r="K2084" t="s">
        <v>1102</v>
      </c>
      <c r="L2084">
        <v>539244</v>
      </c>
      <c r="M2084" t="s">
        <v>1072</v>
      </c>
      <c r="N2084">
        <v>539244</v>
      </c>
      <c r="O2084" t="s">
        <v>1072</v>
      </c>
      <c r="P2084">
        <v>539139</v>
      </c>
      <c r="Q2084" t="s">
        <v>537</v>
      </c>
      <c r="R2084" s="9">
        <v>154213.62566100649</v>
      </c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15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>
        <f t="shared" si="72"/>
        <v>154213.62566100649</v>
      </c>
      <c r="BM2084" s="9">
        <f t="shared" si="73"/>
        <v>154200</v>
      </c>
    </row>
    <row r="2085" spans="1:65" x14ac:dyDescent="0.3">
      <c r="A2085" s="2" t="s">
        <v>1910</v>
      </c>
      <c r="B2085" s="9">
        <v>1407</v>
      </c>
      <c r="C2085">
        <v>590843</v>
      </c>
      <c r="D2085">
        <v>1</v>
      </c>
      <c r="E2085">
        <v>1</v>
      </c>
      <c r="F2085">
        <v>0</v>
      </c>
      <c r="G2085">
        <v>0</v>
      </c>
      <c r="H2085">
        <v>0</v>
      </c>
      <c r="I2085" t="s">
        <v>123</v>
      </c>
      <c r="J2085">
        <v>590843</v>
      </c>
      <c r="K2085" t="s">
        <v>1910</v>
      </c>
      <c r="L2085">
        <v>586943</v>
      </c>
      <c r="M2085" t="s">
        <v>724</v>
      </c>
      <c r="N2085">
        <v>586846</v>
      </c>
      <c r="O2085" t="s">
        <v>129</v>
      </c>
      <c r="P2085">
        <v>586846</v>
      </c>
      <c r="Q2085" t="s">
        <v>129</v>
      </c>
      <c r="R2085" s="9">
        <v>329885.25412022183</v>
      </c>
      <c r="S2085" s="9">
        <f>SUMIFS($B:$B,$J:$J,$C2085)</f>
        <v>1507</v>
      </c>
      <c r="T2085" s="9">
        <v>82063.411858436171</v>
      </c>
      <c r="U2085" s="9">
        <v>0</v>
      </c>
      <c r="V2085" s="9">
        <f>U2085*768</f>
        <v>0</v>
      </c>
      <c r="W2085" s="9">
        <v>8</v>
      </c>
      <c r="X2085" s="9">
        <f>W2085*3072</f>
        <v>24576</v>
      </c>
      <c r="Y2085" s="9">
        <v>6</v>
      </c>
      <c r="Z2085" s="9">
        <f>Y2085*1024</f>
        <v>6144</v>
      </c>
      <c r="AA2085" s="9">
        <v>2</v>
      </c>
      <c r="AB2085" s="9">
        <f>AA2085*256</f>
        <v>512</v>
      </c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15"/>
      <c r="AR2085" s="9">
        <v>1</v>
      </c>
      <c r="AS2085" s="9">
        <f>AR2085*30500</f>
        <v>30500</v>
      </c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>
        <f t="shared" si="72"/>
        <v>473680.66597865801</v>
      </c>
      <c r="BM2085" s="9">
        <f t="shared" si="73"/>
        <v>473700</v>
      </c>
    </row>
    <row r="2086" spans="1:65" x14ac:dyDescent="0.3">
      <c r="A2086" t="s">
        <v>1910</v>
      </c>
      <c r="B2086" s="9">
        <v>141</v>
      </c>
      <c r="C2086">
        <v>574007</v>
      </c>
      <c r="D2086">
        <v>1</v>
      </c>
      <c r="E2086">
        <v>0</v>
      </c>
      <c r="F2086">
        <v>0</v>
      </c>
      <c r="G2086">
        <v>0</v>
      </c>
      <c r="H2086">
        <v>0</v>
      </c>
      <c r="I2086" t="s">
        <v>96</v>
      </c>
      <c r="J2086">
        <v>572161</v>
      </c>
      <c r="K2086" t="s">
        <v>412</v>
      </c>
      <c r="L2086">
        <v>572161</v>
      </c>
      <c r="M2086" t="s">
        <v>412</v>
      </c>
      <c r="N2086">
        <v>572411</v>
      </c>
      <c r="O2086" t="s">
        <v>333</v>
      </c>
      <c r="P2086">
        <v>571164</v>
      </c>
      <c r="Q2086" t="s">
        <v>334</v>
      </c>
      <c r="R2086" s="9">
        <v>71941.662785630979</v>
      </c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15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>
        <f t="shared" si="72"/>
        <v>71941.662785630979</v>
      </c>
      <c r="BM2086" s="9">
        <f t="shared" si="73"/>
        <v>71900</v>
      </c>
    </row>
    <row r="2087" spans="1:65" x14ac:dyDescent="0.3">
      <c r="A2087" s="2" t="s">
        <v>1910</v>
      </c>
      <c r="B2087" s="9">
        <v>564</v>
      </c>
      <c r="C2087">
        <v>537292</v>
      </c>
      <c r="D2087">
        <v>1</v>
      </c>
      <c r="E2087">
        <v>1</v>
      </c>
      <c r="F2087">
        <v>0</v>
      </c>
      <c r="G2087">
        <v>0</v>
      </c>
      <c r="H2087">
        <v>0</v>
      </c>
      <c r="I2087" t="s">
        <v>86</v>
      </c>
      <c r="J2087">
        <v>537292</v>
      </c>
      <c r="K2087" t="s">
        <v>1910</v>
      </c>
      <c r="L2087">
        <v>537489</v>
      </c>
      <c r="M2087" t="s">
        <v>323</v>
      </c>
      <c r="N2087">
        <v>537489</v>
      </c>
      <c r="O2087" t="s">
        <v>323</v>
      </c>
      <c r="P2087">
        <v>537683</v>
      </c>
      <c r="Q2087" t="s">
        <v>324</v>
      </c>
      <c r="R2087" s="9">
        <v>134275.6045464589</v>
      </c>
      <c r="S2087" s="9">
        <f>SUMIFS($B:$B,$J:$J,$C2087)</f>
        <v>1086</v>
      </c>
      <c r="T2087" s="9">
        <v>59171.675530808418</v>
      </c>
      <c r="U2087" s="9">
        <v>1</v>
      </c>
      <c r="V2087" s="9">
        <f>U2087*768</f>
        <v>768</v>
      </c>
      <c r="W2087" s="9">
        <v>1</v>
      </c>
      <c r="X2087" s="9">
        <f>W2087*3072</f>
        <v>3072</v>
      </c>
      <c r="Y2087" s="9">
        <v>2</v>
      </c>
      <c r="Z2087" s="9">
        <f>Y2087*1024</f>
        <v>2048</v>
      </c>
      <c r="AA2087" s="9">
        <v>0</v>
      </c>
      <c r="AB2087" s="9">
        <f>AA2087*256</f>
        <v>0</v>
      </c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15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>
        <f t="shared" si="72"/>
        <v>199335.28007726732</v>
      </c>
      <c r="BM2087" s="9">
        <f t="shared" si="73"/>
        <v>199300</v>
      </c>
    </row>
    <row r="2088" spans="1:65" x14ac:dyDescent="0.3">
      <c r="A2088" t="s">
        <v>2354</v>
      </c>
      <c r="B2088" s="9">
        <v>189</v>
      </c>
      <c r="C2088">
        <v>551481</v>
      </c>
      <c r="D2088">
        <v>1</v>
      </c>
      <c r="E2088">
        <v>0</v>
      </c>
      <c r="F2088">
        <v>0</v>
      </c>
      <c r="G2088">
        <v>0</v>
      </c>
      <c r="H2088">
        <v>0</v>
      </c>
      <c r="I2088" t="s">
        <v>86</v>
      </c>
      <c r="J2088">
        <v>537489</v>
      </c>
      <c r="K2088" t="s">
        <v>323</v>
      </c>
      <c r="L2088">
        <v>537489</v>
      </c>
      <c r="M2088" t="s">
        <v>323</v>
      </c>
      <c r="N2088">
        <v>537489</v>
      </c>
      <c r="O2088" t="s">
        <v>323</v>
      </c>
      <c r="P2088">
        <v>537683</v>
      </c>
      <c r="Q2088" t="s">
        <v>324</v>
      </c>
      <c r="R2088" s="9">
        <v>71941.662785630979</v>
      </c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15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>
        <f t="shared" si="72"/>
        <v>71941.662785630979</v>
      </c>
      <c r="BM2088" s="9">
        <f t="shared" si="73"/>
        <v>71900</v>
      </c>
    </row>
    <row r="2089" spans="1:65" x14ac:dyDescent="0.3">
      <c r="A2089" s="3" t="s">
        <v>621</v>
      </c>
      <c r="B2089" s="9">
        <v>2331</v>
      </c>
      <c r="C2089">
        <v>536041</v>
      </c>
      <c r="D2089">
        <v>1</v>
      </c>
      <c r="E2089">
        <v>0</v>
      </c>
      <c r="F2089">
        <v>1</v>
      </c>
      <c r="G2089">
        <v>0</v>
      </c>
      <c r="H2089">
        <v>0</v>
      </c>
      <c r="I2089" t="s">
        <v>86</v>
      </c>
      <c r="J2089">
        <v>536326</v>
      </c>
      <c r="K2089" t="s">
        <v>372</v>
      </c>
      <c r="L2089">
        <v>536041</v>
      </c>
      <c r="M2089" t="s">
        <v>621</v>
      </c>
      <c r="N2089">
        <v>536326</v>
      </c>
      <c r="O2089" t="s">
        <v>372</v>
      </c>
      <c r="P2089">
        <v>536326</v>
      </c>
      <c r="Q2089" t="s">
        <v>372</v>
      </c>
      <c r="R2089" s="9">
        <v>540103.64830157429</v>
      </c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>
        <f>SUMIFS($B:$B,$L:$L,$C2089)</f>
        <v>3140</v>
      </c>
      <c r="AD2089" s="9">
        <v>393829.9101776724</v>
      </c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15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>
        <f t="shared" si="72"/>
        <v>933933.55847924668</v>
      </c>
      <c r="BM2089" s="9">
        <f t="shared" si="73"/>
        <v>933900</v>
      </c>
    </row>
    <row r="2090" spans="1:65" x14ac:dyDescent="0.3">
      <c r="A2090" t="s">
        <v>2355</v>
      </c>
      <c r="B2090" s="9">
        <v>269</v>
      </c>
      <c r="C2090">
        <v>573043</v>
      </c>
      <c r="D2090">
        <v>1</v>
      </c>
      <c r="E2090">
        <v>0</v>
      </c>
      <c r="F2090">
        <v>0</v>
      </c>
      <c r="G2090">
        <v>0</v>
      </c>
      <c r="H2090">
        <v>0</v>
      </c>
      <c r="I2090" t="s">
        <v>90</v>
      </c>
      <c r="J2090">
        <v>572659</v>
      </c>
      <c r="K2090" t="s">
        <v>158</v>
      </c>
      <c r="L2090">
        <v>572659</v>
      </c>
      <c r="M2090" t="s">
        <v>158</v>
      </c>
      <c r="N2090">
        <v>572659</v>
      </c>
      <c r="O2090" t="s">
        <v>158</v>
      </c>
      <c r="P2090">
        <v>572659</v>
      </c>
      <c r="Q2090" t="s">
        <v>158</v>
      </c>
      <c r="R2090" s="9">
        <v>71941.662785630979</v>
      </c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15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>
        <f t="shared" si="72"/>
        <v>71941.662785630979</v>
      </c>
      <c r="BM2090" s="9">
        <f t="shared" si="73"/>
        <v>71900</v>
      </c>
    </row>
    <row r="2091" spans="1:65" x14ac:dyDescent="0.3">
      <c r="A2091" t="s">
        <v>2356</v>
      </c>
      <c r="B2091" s="9">
        <v>1055</v>
      </c>
      <c r="C2091">
        <v>592269</v>
      </c>
      <c r="D2091">
        <v>1</v>
      </c>
      <c r="E2091">
        <v>0</v>
      </c>
      <c r="F2091">
        <v>0</v>
      </c>
      <c r="G2091">
        <v>0</v>
      </c>
      <c r="H2091">
        <v>0</v>
      </c>
      <c r="I2091" t="s">
        <v>135</v>
      </c>
      <c r="J2091">
        <v>592030</v>
      </c>
      <c r="K2091" t="s">
        <v>390</v>
      </c>
      <c r="L2091">
        <v>592030</v>
      </c>
      <c r="M2091" t="s">
        <v>390</v>
      </c>
      <c r="N2091">
        <v>592005</v>
      </c>
      <c r="O2091" t="s">
        <v>136</v>
      </c>
      <c r="P2091">
        <v>592005</v>
      </c>
      <c r="Q2091" t="s">
        <v>136</v>
      </c>
      <c r="R2091" s="9">
        <v>248736.4941879604</v>
      </c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15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>
        <f t="shared" si="72"/>
        <v>248736.4941879604</v>
      </c>
      <c r="BM2091" s="9">
        <f t="shared" si="73"/>
        <v>248700</v>
      </c>
    </row>
    <row r="2092" spans="1:65" x14ac:dyDescent="0.3">
      <c r="A2092" t="s">
        <v>2357</v>
      </c>
      <c r="B2092" s="9">
        <v>195</v>
      </c>
      <c r="C2092">
        <v>587389</v>
      </c>
      <c r="D2092">
        <v>1</v>
      </c>
      <c r="E2092">
        <v>0</v>
      </c>
      <c r="F2092">
        <v>0</v>
      </c>
      <c r="G2092">
        <v>0</v>
      </c>
      <c r="H2092">
        <v>0</v>
      </c>
      <c r="I2092" t="s">
        <v>123</v>
      </c>
      <c r="J2092">
        <v>587591</v>
      </c>
      <c r="K2092" t="s">
        <v>506</v>
      </c>
      <c r="L2092">
        <v>587591</v>
      </c>
      <c r="M2092" t="s">
        <v>506</v>
      </c>
      <c r="N2092">
        <v>588024</v>
      </c>
      <c r="O2092" t="s">
        <v>507</v>
      </c>
      <c r="P2092">
        <v>588024</v>
      </c>
      <c r="Q2092" t="s">
        <v>507</v>
      </c>
      <c r="R2092" s="9">
        <v>71941.662785630979</v>
      </c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15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>
        <f t="shared" si="72"/>
        <v>71941.662785630979</v>
      </c>
      <c r="BM2092" s="9">
        <f t="shared" si="73"/>
        <v>71900</v>
      </c>
    </row>
    <row r="2093" spans="1:65" x14ac:dyDescent="0.3">
      <c r="A2093" s="2" t="s">
        <v>2357</v>
      </c>
      <c r="B2093" s="9">
        <v>979</v>
      </c>
      <c r="C2093">
        <v>581739</v>
      </c>
      <c r="D2093">
        <v>1</v>
      </c>
      <c r="E2093">
        <v>1</v>
      </c>
      <c r="F2093">
        <v>0</v>
      </c>
      <c r="G2093">
        <v>0</v>
      </c>
      <c r="H2093">
        <v>0</v>
      </c>
      <c r="I2093" t="s">
        <v>81</v>
      </c>
      <c r="J2093">
        <v>581739</v>
      </c>
      <c r="K2093" t="s">
        <v>2357</v>
      </c>
      <c r="L2093">
        <v>581372</v>
      </c>
      <c r="M2093" t="s">
        <v>243</v>
      </c>
      <c r="N2093">
        <v>581372</v>
      </c>
      <c r="O2093" t="s">
        <v>243</v>
      </c>
      <c r="P2093">
        <v>581372</v>
      </c>
      <c r="Q2093" t="s">
        <v>243</v>
      </c>
      <c r="R2093" s="9">
        <v>231123.85677908259</v>
      </c>
      <c r="S2093" s="9">
        <f>SUMIFS($B:$B,$J:$J,$C2093)</f>
        <v>2881</v>
      </c>
      <c r="T2093" s="9">
        <v>156658.0917112196</v>
      </c>
      <c r="U2093" s="9">
        <v>0</v>
      </c>
      <c r="V2093" s="9">
        <f>U2093*768</f>
        <v>0</v>
      </c>
      <c r="W2093" s="9">
        <v>8</v>
      </c>
      <c r="X2093" s="9">
        <f>W2093*3072</f>
        <v>24576</v>
      </c>
      <c r="Y2093" s="9">
        <v>25</v>
      </c>
      <c r="Z2093" s="9">
        <f>Y2093*1024</f>
        <v>25600</v>
      </c>
      <c r="AA2093" s="9">
        <v>1</v>
      </c>
      <c r="AB2093" s="9">
        <f>AA2093*256</f>
        <v>256</v>
      </c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15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>
        <f t="shared" si="72"/>
        <v>438213.94849030219</v>
      </c>
      <c r="BM2093" s="9">
        <f t="shared" si="73"/>
        <v>438200</v>
      </c>
    </row>
    <row r="2094" spans="1:65" x14ac:dyDescent="0.3">
      <c r="A2094" t="s">
        <v>2358</v>
      </c>
      <c r="B2094" s="9">
        <v>335</v>
      </c>
      <c r="C2094">
        <v>598461</v>
      </c>
      <c r="D2094">
        <v>1</v>
      </c>
      <c r="E2094">
        <v>0</v>
      </c>
      <c r="F2094">
        <v>0</v>
      </c>
      <c r="G2094">
        <v>0</v>
      </c>
      <c r="H2094">
        <v>0</v>
      </c>
      <c r="I2094" t="s">
        <v>86</v>
      </c>
      <c r="J2094">
        <v>541281</v>
      </c>
      <c r="K2094" t="s">
        <v>1477</v>
      </c>
      <c r="L2094">
        <v>541281</v>
      </c>
      <c r="M2094" t="s">
        <v>1477</v>
      </c>
      <c r="N2094">
        <v>541281</v>
      </c>
      <c r="O2094" t="s">
        <v>1477</v>
      </c>
      <c r="P2094">
        <v>541281</v>
      </c>
      <c r="Q2094" t="s">
        <v>1477</v>
      </c>
      <c r="R2094" s="9">
        <v>80245.824107481807</v>
      </c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15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>
        <f t="shared" si="72"/>
        <v>80245.824107481807</v>
      </c>
      <c r="BM2094" s="9">
        <f t="shared" si="73"/>
        <v>80200</v>
      </c>
    </row>
    <row r="2095" spans="1:65" x14ac:dyDescent="0.3">
      <c r="A2095" t="s">
        <v>2359</v>
      </c>
      <c r="B2095" s="9">
        <v>591</v>
      </c>
      <c r="C2095">
        <v>532487</v>
      </c>
      <c r="D2095">
        <v>1</v>
      </c>
      <c r="E2095">
        <v>0</v>
      </c>
      <c r="F2095">
        <v>0</v>
      </c>
      <c r="G2095">
        <v>0</v>
      </c>
      <c r="H2095">
        <v>0</v>
      </c>
      <c r="I2095" t="s">
        <v>86</v>
      </c>
      <c r="J2095">
        <v>532819</v>
      </c>
      <c r="K2095" t="s">
        <v>327</v>
      </c>
      <c r="L2095">
        <v>532819</v>
      </c>
      <c r="M2095" t="s">
        <v>327</v>
      </c>
      <c r="N2095">
        <v>532819</v>
      </c>
      <c r="O2095" t="s">
        <v>327</v>
      </c>
      <c r="P2095">
        <v>532819</v>
      </c>
      <c r="Q2095" t="s">
        <v>327</v>
      </c>
      <c r="R2095" s="9">
        <v>140615.1245896554</v>
      </c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15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>
        <f t="shared" si="72"/>
        <v>140615.1245896554</v>
      </c>
      <c r="BM2095" s="9">
        <f t="shared" si="73"/>
        <v>140600</v>
      </c>
    </row>
    <row r="2096" spans="1:65" x14ac:dyDescent="0.3">
      <c r="A2096" t="s">
        <v>2360</v>
      </c>
      <c r="B2096" s="9">
        <v>434</v>
      </c>
      <c r="C2096">
        <v>548286</v>
      </c>
      <c r="D2096">
        <v>1</v>
      </c>
      <c r="E2096">
        <v>0</v>
      </c>
      <c r="F2096">
        <v>0</v>
      </c>
      <c r="G2096">
        <v>0</v>
      </c>
      <c r="H2096">
        <v>0</v>
      </c>
      <c r="I2096" t="s">
        <v>123</v>
      </c>
      <c r="J2096">
        <v>568414</v>
      </c>
      <c r="K2096" t="s">
        <v>166</v>
      </c>
      <c r="L2096">
        <v>568414</v>
      </c>
      <c r="M2096" t="s">
        <v>166</v>
      </c>
      <c r="N2096">
        <v>568414</v>
      </c>
      <c r="O2096" t="s">
        <v>166</v>
      </c>
      <c r="P2096">
        <v>568414</v>
      </c>
      <c r="Q2096" t="s">
        <v>166</v>
      </c>
      <c r="R2096" s="9">
        <v>103664.45610706561</v>
      </c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15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>
        <f t="shared" si="72"/>
        <v>103664.45610706561</v>
      </c>
      <c r="BM2096" s="9">
        <f t="shared" si="73"/>
        <v>103700</v>
      </c>
    </row>
    <row r="2097" spans="1:65" x14ac:dyDescent="0.3">
      <c r="A2097" t="s">
        <v>2361</v>
      </c>
      <c r="B2097" s="9">
        <v>175</v>
      </c>
      <c r="C2097">
        <v>548146</v>
      </c>
      <c r="D2097">
        <v>1</v>
      </c>
      <c r="E2097">
        <v>0</v>
      </c>
      <c r="F2097">
        <v>0</v>
      </c>
      <c r="G2097">
        <v>0</v>
      </c>
      <c r="H2097">
        <v>0</v>
      </c>
      <c r="I2097" t="s">
        <v>123</v>
      </c>
      <c r="J2097">
        <v>547999</v>
      </c>
      <c r="K2097" t="s">
        <v>811</v>
      </c>
      <c r="L2097">
        <v>547999</v>
      </c>
      <c r="M2097" t="s">
        <v>811</v>
      </c>
      <c r="N2097">
        <v>547999</v>
      </c>
      <c r="O2097" t="s">
        <v>811</v>
      </c>
      <c r="P2097">
        <v>547999</v>
      </c>
      <c r="Q2097" t="s">
        <v>811</v>
      </c>
      <c r="R2097" s="9">
        <v>71941.662785630979</v>
      </c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15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>
        <f t="shared" si="72"/>
        <v>71941.662785630979</v>
      </c>
      <c r="BM2097" s="9">
        <f t="shared" si="73"/>
        <v>71900</v>
      </c>
    </row>
    <row r="2098" spans="1:65" x14ac:dyDescent="0.3">
      <c r="A2098" t="s">
        <v>2362</v>
      </c>
      <c r="B2098" s="9">
        <v>1007</v>
      </c>
      <c r="C2098">
        <v>563641</v>
      </c>
      <c r="D2098">
        <v>1</v>
      </c>
      <c r="E2098">
        <v>0</v>
      </c>
      <c r="F2098">
        <v>0</v>
      </c>
      <c r="G2098">
        <v>0</v>
      </c>
      <c r="H2098">
        <v>0</v>
      </c>
      <c r="I2098" t="s">
        <v>104</v>
      </c>
      <c r="J2098">
        <v>563871</v>
      </c>
      <c r="K2098" t="s">
        <v>1452</v>
      </c>
      <c r="L2098">
        <v>563871</v>
      </c>
      <c r="M2098" t="s">
        <v>1452</v>
      </c>
      <c r="N2098">
        <v>563871</v>
      </c>
      <c r="O2098" t="s">
        <v>1452</v>
      </c>
      <c r="P2098">
        <v>563871</v>
      </c>
      <c r="Q2098" t="s">
        <v>1452</v>
      </c>
      <c r="R2098" s="9">
        <v>237616.7754009284</v>
      </c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15"/>
      <c r="AR2098" s="9">
        <v>1</v>
      </c>
      <c r="AS2098" s="9">
        <f>AR2098*30500</f>
        <v>30500</v>
      </c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>
        <f t="shared" si="72"/>
        <v>268116.7754009284</v>
      </c>
      <c r="BM2098" s="9">
        <f t="shared" si="73"/>
        <v>268100</v>
      </c>
    </row>
    <row r="2099" spans="1:65" x14ac:dyDescent="0.3">
      <c r="A2099" s="3" t="s">
        <v>1649</v>
      </c>
      <c r="B2099" s="9">
        <v>3197</v>
      </c>
      <c r="C2099">
        <v>507504</v>
      </c>
      <c r="D2099">
        <v>1</v>
      </c>
      <c r="E2099">
        <v>1</v>
      </c>
      <c r="F2099">
        <v>1</v>
      </c>
      <c r="G2099">
        <v>0</v>
      </c>
      <c r="H2099">
        <v>0</v>
      </c>
      <c r="I2099" t="s">
        <v>94</v>
      </c>
      <c r="J2099">
        <v>507504</v>
      </c>
      <c r="K2099" t="s">
        <v>1649</v>
      </c>
      <c r="L2099">
        <v>507504</v>
      </c>
      <c r="M2099" t="s">
        <v>1649</v>
      </c>
      <c r="N2099">
        <v>507580</v>
      </c>
      <c r="O2099" t="s">
        <v>540</v>
      </c>
      <c r="P2099">
        <v>507580</v>
      </c>
      <c r="Q2099" t="s">
        <v>540</v>
      </c>
      <c r="R2099" s="9">
        <v>734142.09514572599</v>
      </c>
      <c r="S2099" s="9">
        <f>SUMIFS($B:$B,$J:$J,$C2099)</f>
        <v>3197</v>
      </c>
      <c r="T2099" s="9">
        <v>173792.62741794251</v>
      </c>
      <c r="U2099" s="9">
        <v>0</v>
      </c>
      <c r="V2099" s="9">
        <f>U2099*768</f>
        <v>0</v>
      </c>
      <c r="W2099" s="9">
        <v>8</v>
      </c>
      <c r="X2099" s="9">
        <f>W2099*3072</f>
        <v>24576</v>
      </c>
      <c r="Y2099" s="9">
        <v>16</v>
      </c>
      <c r="Z2099" s="9">
        <f>Y2099*1024</f>
        <v>16384</v>
      </c>
      <c r="AA2099" s="9">
        <v>6</v>
      </c>
      <c r="AB2099" s="9">
        <f>AA2099*256</f>
        <v>1536</v>
      </c>
      <c r="AC2099" s="9">
        <f>SUMIFS($B:$B,$L:$L,$C2099)</f>
        <v>5635</v>
      </c>
      <c r="AD2099" s="9">
        <v>703353.21490877715</v>
      </c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15"/>
      <c r="AR2099" s="9">
        <v>2</v>
      </c>
      <c r="AS2099" s="9">
        <f>AR2099*30500</f>
        <v>61000</v>
      </c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>
        <f t="shared" si="72"/>
        <v>1714783.9374724457</v>
      </c>
      <c r="BM2099" s="9">
        <f t="shared" si="73"/>
        <v>1714800</v>
      </c>
    </row>
    <row r="2100" spans="1:65" x14ac:dyDescent="0.3">
      <c r="A2100" t="s">
        <v>2363</v>
      </c>
      <c r="B2100" s="9">
        <v>720</v>
      </c>
      <c r="C2100">
        <v>593141</v>
      </c>
      <c r="D2100">
        <v>1</v>
      </c>
      <c r="E2100">
        <v>0</v>
      </c>
      <c r="F2100">
        <v>0</v>
      </c>
      <c r="G2100">
        <v>0</v>
      </c>
      <c r="H2100">
        <v>0</v>
      </c>
      <c r="I2100" t="s">
        <v>81</v>
      </c>
      <c r="J2100">
        <v>593583</v>
      </c>
      <c r="K2100" t="s">
        <v>629</v>
      </c>
      <c r="L2100">
        <v>593583</v>
      </c>
      <c r="M2100" t="s">
        <v>629</v>
      </c>
      <c r="N2100">
        <v>593583</v>
      </c>
      <c r="O2100" t="s">
        <v>629</v>
      </c>
      <c r="P2100">
        <v>593583</v>
      </c>
      <c r="Q2100" t="s">
        <v>629</v>
      </c>
      <c r="R2100" s="9">
        <v>170825.00370862239</v>
      </c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15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>
        <f t="shared" si="72"/>
        <v>170825.00370862239</v>
      </c>
      <c r="BM2100" s="9">
        <f t="shared" si="73"/>
        <v>170800</v>
      </c>
    </row>
    <row r="2101" spans="1:65" x14ac:dyDescent="0.3">
      <c r="A2101" t="s">
        <v>2364</v>
      </c>
      <c r="B2101" s="9">
        <v>367</v>
      </c>
      <c r="C2101">
        <v>557218</v>
      </c>
      <c r="D2101">
        <v>1</v>
      </c>
      <c r="E2101">
        <v>0</v>
      </c>
      <c r="F2101">
        <v>0</v>
      </c>
      <c r="G2101">
        <v>0</v>
      </c>
      <c r="H2101">
        <v>0</v>
      </c>
      <c r="I2101" t="s">
        <v>111</v>
      </c>
      <c r="J2101">
        <v>541575</v>
      </c>
      <c r="K2101" t="s">
        <v>1025</v>
      </c>
      <c r="L2101">
        <v>536148</v>
      </c>
      <c r="M2101" t="s">
        <v>320</v>
      </c>
      <c r="N2101">
        <v>536148</v>
      </c>
      <c r="O2101" t="s">
        <v>320</v>
      </c>
      <c r="P2101">
        <v>536385</v>
      </c>
      <c r="Q2101" t="s">
        <v>270</v>
      </c>
      <c r="R2101" s="9">
        <v>87826.467935868568</v>
      </c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15"/>
      <c r="AR2101" s="9">
        <v>7</v>
      </c>
      <c r="AS2101" s="9">
        <f>AR2101*30500</f>
        <v>213500</v>
      </c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>
        <f t="shared" si="72"/>
        <v>301326.46793586854</v>
      </c>
      <c r="BM2101" s="9">
        <f t="shared" si="73"/>
        <v>301300</v>
      </c>
    </row>
    <row r="2102" spans="1:65" x14ac:dyDescent="0.3">
      <c r="A2102" s="2" t="s">
        <v>732</v>
      </c>
      <c r="B2102" s="9">
        <v>1983</v>
      </c>
      <c r="C2102">
        <v>584568</v>
      </c>
      <c r="D2102">
        <v>1</v>
      </c>
      <c r="E2102">
        <v>1</v>
      </c>
      <c r="F2102">
        <v>0</v>
      </c>
      <c r="G2102">
        <v>0</v>
      </c>
      <c r="H2102">
        <v>0</v>
      </c>
      <c r="I2102" t="s">
        <v>81</v>
      </c>
      <c r="J2102">
        <v>584568</v>
      </c>
      <c r="K2102" t="s">
        <v>732</v>
      </c>
      <c r="L2102">
        <v>585017</v>
      </c>
      <c r="M2102" t="s">
        <v>608</v>
      </c>
      <c r="N2102">
        <v>584495</v>
      </c>
      <c r="O2102" t="s">
        <v>546</v>
      </c>
      <c r="P2102">
        <v>584495</v>
      </c>
      <c r="Q2102" t="s">
        <v>546</v>
      </c>
      <c r="R2102" s="9">
        <v>461357.9163968247</v>
      </c>
      <c r="S2102" s="9">
        <f>SUMIFS($B:$B,$J:$J,$C2102)</f>
        <v>4064</v>
      </c>
      <c r="T2102" s="9">
        <v>220769.32499527189</v>
      </c>
      <c r="U2102" s="9">
        <v>0</v>
      </c>
      <c r="V2102" s="9">
        <f>U2102*768</f>
        <v>0</v>
      </c>
      <c r="W2102" s="9">
        <v>9</v>
      </c>
      <c r="X2102" s="9">
        <f>W2102*3072</f>
        <v>27648</v>
      </c>
      <c r="Y2102" s="9">
        <v>16</v>
      </c>
      <c r="Z2102" s="9">
        <f>Y2102*1024</f>
        <v>16384</v>
      </c>
      <c r="AA2102" s="9">
        <v>6</v>
      </c>
      <c r="AB2102" s="9">
        <f>AA2102*256</f>
        <v>1536</v>
      </c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15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>
        <f t="shared" si="72"/>
        <v>727695.24139209662</v>
      </c>
      <c r="BM2102" s="9">
        <f t="shared" si="73"/>
        <v>727700</v>
      </c>
    </row>
    <row r="2103" spans="1:65" x14ac:dyDescent="0.3">
      <c r="A2103" t="s">
        <v>2365</v>
      </c>
      <c r="B2103" s="9">
        <v>259</v>
      </c>
      <c r="C2103">
        <v>573710</v>
      </c>
      <c r="D2103">
        <v>1</v>
      </c>
      <c r="E2103">
        <v>0</v>
      </c>
      <c r="F2103">
        <v>0</v>
      </c>
      <c r="G2103">
        <v>0</v>
      </c>
      <c r="H2103">
        <v>0</v>
      </c>
      <c r="I2103" t="s">
        <v>90</v>
      </c>
      <c r="J2103">
        <v>570508</v>
      </c>
      <c r="K2103" t="s">
        <v>138</v>
      </c>
      <c r="L2103">
        <v>570508</v>
      </c>
      <c r="M2103" t="s">
        <v>138</v>
      </c>
      <c r="N2103">
        <v>570508</v>
      </c>
      <c r="O2103" t="s">
        <v>138</v>
      </c>
      <c r="P2103">
        <v>570508</v>
      </c>
      <c r="Q2103" t="s">
        <v>138</v>
      </c>
      <c r="R2103" s="9">
        <v>71941.662785630979</v>
      </c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15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>
        <f t="shared" si="72"/>
        <v>71941.662785630979</v>
      </c>
      <c r="BM2103" s="9">
        <f t="shared" si="73"/>
        <v>71900</v>
      </c>
    </row>
    <row r="2104" spans="1:65" x14ac:dyDescent="0.3">
      <c r="A2104" t="s">
        <v>2366</v>
      </c>
      <c r="B2104" s="9">
        <v>1258</v>
      </c>
      <c r="C2104">
        <v>583219</v>
      </c>
      <c r="D2104">
        <v>1</v>
      </c>
      <c r="E2104">
        <v>0</v>
      </c>
      <c r="F2104">
        <v>0</v>
      </c>
      <c r="G2104">
        <v>0</v>
      </c>
      <c r="H2104">
        <v>0</v>
      </c>
      <c r="I2104" t="s">
        <v>81</v>
      </c>
      <c r="J2104">
        <v>583952</v>
      </c>
      <c r="K2104" t="s">
        <v>146</v>
      </c>
      <c r="L2104">
        <v>583952</v>
      </c>
      <c r="M2104" t="s">
        <v>146</v>
      </c>
      <c r="N2104">
        <v>583952</v>
      </c>
      <c r="O2104" t="s">
        <v>146</v>
      </c>
      <c r="P2104">
        <v>583952</v>
      </c>
      <c r="Q2104" t="s">
        <v>146</v>
      </c>
      <c r="R2104" s="9">
        <v>295617.09879900591</v>
      </c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15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>
        <f t="shared" si="72"/>
        <v>295617.09879900591</v>
      </c>
      <c r="BM2104" s="9">
        <f t="shared" si="73"/>
        <v>295600</v>
      </c>
    </row>
    <row r="2105" spans="1:65" x14ac:dyDescent="0.3">
      <c r="A2105" t="s">
        <v>2366</v>
      </c>
      <c r="B2105" s="9">
        <v>169</v>
      </c>
      <c r="C2105">
        <v>571172</v>
      </c>
      <c r="D2105">
        <v>1</v>
      </c>
      <c r="E2105">
        <v>0</v>
      </c>
      <c r="F2105">
        <v>0</v>
      </c>
      <c r="G2105">
        <v>0</v>
      </c>
      <c r="H2105">
        <v>0</v>
      </c>
      <c r="I2105" t="s">
        <v>86</v>
      </c>
      <c r="J2105">
        <v>535672</v>
      </c>
      <c r="K2105" t="s">
        <v>947</v>
      </c>
      <c r="L2105">
        <v>535672</v>
      </c>
      <c r="M2105" t="s">
        <v>947</v>
      </c>
      <c r="N2105">
        <v>535419</v>
      </c>
      <c r="O2105" t="s">
        <v>170</v>
      </c>
      <c r="P2105">
        <v>535419</v>
      </c>
      <c r="Q2105" t="s">
        <v>170</v>
      </c>
      <c r="R2105" s="9">
        <v>71941.662785630979</v>
      </c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15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>
        <f t="shared" si="72"/>
        <v>71941.662785630979</v>
      </c>
      <c r="BM2105" s="9">
        <f t="shared" si="73"/>
        <v>71900</v>
      </c>
    </row>
    <row r="2106" spans="1:65" x14ac:dyDescent="0.3">
      <c r="A2106" t="s">
        <v>2366</v>
      </c>
      <c r="B2106" s="9">
        <v>216</v>
      </c>
      <c r="C2106">
        <v>531405</v>
      </c>
      <c r="D2106">
        <v>1</v>
      </c>
      <c r="E2106">
        <v>0</v>
      </c>
      <c r="F2106">
        <v>0</v>
      </c>
      <c r="G2106">
        <v>0</v>
      </c>
      <c r="H2106">
        <v>0</v>
      </c>
      <c r="I2106" t="s">
        <v>86</v>
      </c>
      <c r="J2106">
        <v>534196</v>
      </c>
      <c r="K2106" t="s">
        <v>313</v>
      </c>
      <c r="L2106">
        <v>533955</v>
      </c>
      <c r="M2106" t="s">
        <v>314</v>
      </c>
      <c r="N2106">
        <v>533955</v>
      </c>
      <c r="O2106" t="s">
        <v>314</v>
      </c>
      <c r="P2106">
        <v>533955</v>
      </c>
      <c r="Q2106" t="s">
        <v>314</v>
      </c>
      <c r="R2106" s="9">
        <v>71941.662785630979</v>
      </c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15"/>
      <c r="AR2106" s="9">
        <v>1</v>
      </c>
      <c r="AS2106" s="9">
        <f>AR2106*30500</f>
        <v>30500</v>
      </c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>
        <f t="shared" si="72"/>
        <v>102441.66278563098</v>
      </c>
      <c r="BM2106" s="9">
        <f t="shared" si="73"/>
        <v>102400</v>
      </c>
    </row>
    <row r="2107" spans="1:65" x14ac:dyDescent="0.3">
      <c r="A2107" t="s">
        <v>2367</v>
      </c>
      <c r="B2107" s="9">
        <v>386</v>
      </c>
      <c r="C2107">
        <v>564141</v>
      </c>
      <c r="D2107">
        <v>1</v>
      </c>
      <c r="E2107">
        <v>0</v>
      </c>
      <c r="F2107">
        <v>0</v>
      </c>
      <c r="G2107">
        <v>0</v>
      </c>
      <c r="H2107">
        <v>0</v>
      </c>
      <c r="I2107" t="s">
        <v>104</v>
      </c>
      <c r="J2107">
        <v>564354</v>
      </c>
      <c r="K2107" t="s">
        <v>2368</v>
      </c>
      <c r="L2107">
        <v>564354</v>
      </c>
      <c r="M2107" t="s">
        <v>2368</v>
      </c>
      <c r="N2107">
        <v>577626</v>
      </c>
      <c r="O2107" t="s">
        <v>1142</v>
      </c>
      <c r="P2107">
        <v>577626</v>
      </c>
      <c r="Q2107" t="s">
        <v>1142</v>
      </c>
      <c r="R2107" s="9">
        <v>92322.39999546668</v>
      </c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15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>
        <f t="shared" si="72"/>
        <v>92322.39999546668</v>
      </c>
      <c r="BM2107" s="9">
        <f t="shared" si="73"/>
        <v>92300</v>
      </c>
    </row>
    <row r="2108" spans="1:65" x14ac:dyDescent="0.3">
      <c r="A2108" t="s">
        <v>2369</v>
      </c>
      <c r="B2108" s="9">
        <v>519</v>
      </c>
      <c r="C2108">
        <v>579394</v>
      </c>
      <c r="D2108">
        <v>1</v>
      </c>
      <c r="E2108">
        <v>0</v>
      </c>
      <c r="F2108">
        <v>0</v>
      </c>
      <c r="G2108">
        <v>0</v>
      </c>
      <c r="H2108">
        <v>0</v>
      </c>
      <c r="I2108" t="s">
        <v>90</v>
      </c>
      <c r="J2108">
        <v>579203</v>
      </c>
      <c r="K2108" t="s">
        <v>376</v>
      </c>
      <c r="L2108">
        <v>579203</v>
      </c>
      <c r="M2108" t="s">
        <v>376</v>
      </c>
      <c r="N2108">
        <v>579203</v>
      </c>
      <c r="O2108" t="s">
        <v>376</v>
      </c>
      <c r="P2108">
        <v>579203</v>
      </c>
      <c r="Q2108" t="s">
        <v>376</v>
      </c>
      <c r="R2108" s="9">
        <v>123696.24376085721</v>
      </c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15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>
        <f t="shared" si="72"/>
        <v>123696.24376085721</v>
      </c>
      <c r="BM2108" s="9">
        <f t="shared" si="73"/>
        <v>123700</v>
      </c>
    </row>
    <row r="2109" spans="1:65" x14ac:dyDescent="0.3">
      <c r="A2109" t="s">
        <v>2370</v>
      </c>
      <c r="B2109" s="9">
        <v>162</v>
      </c>
      <c r="C2109">
        <v>536601</v>
      </c>
      <c r="D2109">
        <v>1</v>
      </c>
      <c r="E2109">
        <v>0</v>
      </c>
      <c r="F2109">
        <v>0</v>
      </c>
      <c r="G2109">
        <v>0</v>
      </c>
      <c r="H2109">
        <v>0</v>
      </c>
      <c r="I2109" t="s">
        <v>83</v>
      </c>
      <c r="J2109">
        <v>551350</v>
      </c>
      <c r="K2109" t="s">
        <v>754</v>
      </c>
      <c r="L2109">
        <v>550850</v>
      </c>
      <c r="M2109" t="s">
        <v>275</v>
      </c>
      <c r="N2109">
        <v>550850</v>
      </c>
      <c r="O2109" t="s">
        <v>275</v>
      </c>
      <c r="P2109">
        <v>550850</v>
      </c>
      <c r="Q2109" t="s">
        <v>275</v>
      </c>
      <c r="R2109" s="9">
        <v>71941.662785630979</v>
      </c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15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>
        <f t="shared" si="72"/>
        <v>71941.662785630979</v>
      </c>
      <c r="BM2109" s="9">
        <f t="shared" si="73"/>
        <v>71900</v>
      </c>
    </row>
    <row r="2110" spans="1:65" x14ac:dyDescent="0.3">
      <c r="A2110" t="s">
        <v>2371</v>
      </c>
      <c r="B2110" s="9">
        <v>726</v>
      </c>
      <c r="C2110">
        <v>578231</v>
      </c>
      <c r="D2110">
        <v>1</v>
      </c>
      <c r="E2110">
        <v>0</v>
      </c>
      <c r="F2110">
        <v>0</v>
      </c>
      <c r="G2110">
        <v>0</v>
      </c>
      <c r="H2110">
        <v>0</v>
      </c>
      <c r="I2110" t="s">
        <v>96</v>
      </c>
      <c r="J2110">
        <v>577731</v>
      </c>
      <c r="K2110" t="s">
        <v>178</v>
      </c>
      <c r="L2110">
        <v>577731</v>
      </c>
      <c r="M2110" t="s">
        <v>178</v>
      </c>
      <c r="N2110">
        <v>577731</v>
      </c>
      <c r="O2110" t="s">
        <v>178</v>
      </c>
      <c r="P2110">
        <v>577731</v>
      </c>
      <c r="Q2110" t="s">
        <v>178</v>
      </c>
      <c r="R2110" s="9">
        <v>172227.07650310991</v>
      </c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15"/>
      <c r="AR2110" s="9">
        <v>1</v>
      </c>
      <c r="AS2110" s="9">
        <f>AR2110*30500</f>
        <v>30500</v>
      </c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>
        <f t="shared" si="72"/>
        <v>202727.07650310991</v>
      </c>
      <c r="BM2110" s="9">
        <f t="shared" si="73"/>
        <v>202700</v>
      </c>
    </row>
    <row r="2111" spans="1:65" x14ac:dyDescent="0.3">
      <c r="A2111" t="s">
        <v>2372</v>
      </c>
      <c r="B2111" s="9">
        <v>739</v>
      </c>
      <c r="C2111">
        <v>571610</v>
      </c>
      <c r="D2111">
        <v>1</v>
      </c>
      <c r="E2111">
        <v>0</v>
      </c>
      <c r="F2111">
        <v>0</v>
      </c>
      <c r="G2111">
        <v>0</v>
      </c>
      <c r="H2111">
        <v>0</v>
      </c>
      <c r="I2111" t="s">
        <v>96</v>
      </c>
      <c r="J2111">
        <v>571164</v>
      </c>
      <c r="K2111" t="s">
        <v>334</v>
      </c>
      <c r="L2111">
        <v>571164</v>
      </c>
      <c r="M2111" t="s">
        <v>334</v>
      </c>
      <c r="N2111">
        <v>571164</v>
      </c>
      <c r="O2111" t="s">
        <v>334</v>
      </c>
      <c r="P2111">
        <v>571164</v>
      </c>
      <c r="Q2111" t="s">
        <v>334</v>
      </c>
      <c r="R2111" s="9">
        <v>175264.00969143209</v>
      </c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15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>
        <f t="shared" si="72"/>
        <v>175264.00969143209</v>
      </c>
      <c r="BM2111" s="9">
        <f t="shared" si="73"/>
        <v>175300</v>
      </c>
    </row>
    <row r="2112" spans="1:65" x14ac:dyDescent="0.3">
      <c r="A2112" t="s">
        <v>2373</v>
      </c>
      <c r="B2112" s="9">
        <v>116</v>
      </c>
      <c r="C2112">
        <v>578771</v>
      </c>
      <c r="D2112">
        <v>1</v>
      </c>
      <c r="E2112">
        <v>0</v>
      </c>
      <c r="F2112">
        <v>0</v>
      </c>
      <c r="G2112">
        <v>0</v>
      </c>
      <c r="H2112">
        <v>0</v>
      </c>
      <c r="I2112" t="s">
        <v>151</v>
      </c>
      <c r="J2112">
        <v>559075</v>
      </c>
      <c r="K2112" t="s">
        <v>364</v>
      </c>
      <c r="L2112">
        <v>559075</v>
      </c>
      <c r="M2112" t="s">
        <v>364</v>
      </c>
      <c r="N2112">
        <v>559075</v>
      </c>
      <c r="O2112" t="s">
        <v>364</v>
      </c>
      <c r="P2112">
        <v>559075</v>
      </c>
      <c r="Q2112" t="s">
        <v>364</v>
      </c>
      <c r="R2112" s="9">
        <v>71941.662785630979</v>
      </c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15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>
        <f t="shared" si="72"/>
        <v>71941.662785630979</v>
      </c>
      <c r="BM2112" s="9">
        <f t="shared" si="73"/>
        <v>71900</v>
      </c>
    </row>
    <row r="2113" spans="1:65" x14ac:dyDescent="0.3">
      <c r="A2113" t="s">
        <v>2374</v>
      </c>
      <c r="B2113" s="9">
        <v>220</v>
      </c>
      <c r="C2113">
        <v>541559</v>
      </c>
      <c r="D2113">
        <v>1</v>
      </c>
      <c r="E2113">
        <v>0</v>
      </c>
      <c r="F2113">
        <v>0</v>
      </c>
      <c r="G2113">
        <v>0</v>
      </c>
      <c r="H2113">
        <v>0</v>
      </c>
      <c r="I2113" t="s">
        <v>151</v>
      </c>
      <c r="J2113">
        <v>561134</v>
      </c>
      <c r="K2113" t="s">
        <v>714</v>
      </c>
      <c r="L2113">
        <v>561134</v>
      </c>
      <c r="M2113" t="s">
        <v>714</v>
      </c>
      <c r="N2113">
        <v>561134</v>
      </c>
      <c r="O2113" t="s">
        <v>714</v>
      </c>
      <c r="P2113">
        <v>560715</v>
      </c>
      <c r="Q2113" t="s">
        <v>553</v>
      </c>
      <c r="R2113" s="9">
        <v>71941.662785630979</v>
      </c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15"/>
      <c r="AR2113" s="9">
        <v>2</v>
      </c>
      <c r="AS2113" s="9">
        <f>AR2113*30500</f>
        <v>61000</v>
      </c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>
        <f t="shared" si="72"/>
        <v>132941.66278563096</v>
      </c>
      <c r="BM2113" s="9">
        <f t="shared" si="73"/>
        <v>132900</v>
      </c>
    </row>
    <row r="2114" spans="1:65" x14ac:dyDescent="0.3">
      <c r="A2114" t="s">
        <v>2375</v>
      </c>
      <c r="B2114" s="9">
        <v>304</v>
      </c>
      <c r="C2114">
        <v>579408</v>
      </c>
      <c r="D2114">
        <v>1</v>
      </c>
      <c r="E2114">
        <v>0</v>
      </c>
      <c r="F2114">
        <v>0</v>
      </c>
      <c r="G2114">
        <v>0</v>
      </c>
      <c r="H2114">
        <v>0</v>
      </c>
      <c r="I2114" t="s">
        <v>90</v>
      </c>
      <c r="J2114">
        <v>579203</v>
      </c>
      <c r="K2114" t="s">
        <v>376</v>
      </c>
      <c r="L2114">
        <v>579203</v>
      </c>
      <c r="M2114" t="s">
        <v>376</v>
      </c>
      <c r="N2114">
        <v>579203</v>
      </c>
      <c r="O2114" t="s">
        <v>376</v>
      </c>
      <c r="P2114">
        <v>579203</v>
      </c>
      <c r="Q2114" t="s">
        <v>376</v>
      </c>
      <c r="R2114" s="9">
        <v>72891.411664068946</v>
      </c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15"/>
      <c r="AR2114" s="9">
        <v>1</v>
      </c>
      <c r="AS2114" s="9">
        <f>AR2114*30500</f>
        <v>30500</v>
      </c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>
        <f t="shared" si="72"/>
        <v>103391.41166406895</v>
      </c>
      <c r="BM2114" s="9">
        <f t="shared" si="73"/>
        <v>103400</v>
      </c>
    </row>
    <row r="2115" spans="1:65" x14ac:dyDescent="0.3">
      <c r="A2115" t="s">
        <v>2376</v>
      </c>
      <c r="B2115" s="9">
        <v>515</v>
      </c>
      <c r="C2115">
        <v>536067</v>
      </c>
      <c r="D2115">
        <v>1</v>
      </c>
      <c r="E2115">
        <v>0</v>
      </c>
      <c r="F2115">
        <v>0</v>
      </c>
      <c r="G2115">
        <v>0</v>
      </c>
      <c r="H2115">
        <v>0</v>
      </c>
      <c r="I2115" t="s">
        <v>86</v>
      </c>
      <c r="J2115">
        <v>535451</v>
      </c>
      <c r="K2115" t="s">
        <v>298</v>
      </c>
      <c r="L2115">
        <v>535451</v>
      </c>
      <c r="M2115" t="s">
        <v>298</v>
      </c>
      <c r="N2115">
        <v>535451</v>
      </c>
      <c r="O2115" t="s">
        <v>298</v>
      </c>
      <c r="P2115">
        <v>535419</v>
      </c>
      <c r="Q2115" t="s">
        <v>170</v>
      </c>
      <c r="R2115" s="9">
        <v>122755.0193842568</v>
      </c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15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>
        <f t="shared" si="72"/>
        <v>122755.0193842568</v>
      </c>
      <c r="BM2115" s="9">
        <f t="shared" si="73"/>
        <v>122800</v>
      </c>
    </row>
    <row r="2116" spans="1:65" x14ac:dyDescent="0.3">
      <c r="A2116" t="s">
        <v>2377</v>
      </c>
      <c r="B2116" s="9">
        <v>183</v>
      </c>
      <c r="C2116">
        <v>548529</v>
      </c>
      <c r="D2116">
        <v>1</v>
      </c>
      <c r="E2116">
        <v>0</v>
      </c>
      <c r="F2116">
        <v>0</v>
      </c>
      <c r="G2116">
        <v>0</v>
      </c>
      <c r="H2116">
        <v>0</v>
      </c>
      <c r="I2116" t="s">
        <v>123</v>
      </c>
      <c r="J2116">
        <v>568414</v>
      </c>
      <c r="K2116" t="s">
        <v>166</v>
      </c>
      <c r="L2116">
        <v>568414</v>
      </c>
      <c r="M2116" t="s">
        <v>166</v>
      </c>
      <c r="N2116">
        <v>568414</v>
      </c>
      <c r="O2116" t="s">
        <v>166</v>
      </c>
      <c r="P2116">
        <v>568414</v>
      </c>
      <c r="Q2116" t="s">
        <v>166</v>
      </c>
      <c r="R2116" s="9">
        <v>71941.662785630979</v>
      </c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15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>
        <f t="shared" ref="BL2116:BL2179" si="74">SUMIF(R2116:R2116,"&lt;&gt;")+SUMIF(T2116:T2116,"&lt;&gt;")+SUMIF(V2116:V2116,"&lt;&gt;")+SUMIF(X2116:X2116,"&lt;&gt;")+SUMIF(Z2116:Z2116,"&lt;&gt;")+SUMIF(AB2116:AB2116,"&lt;&gt;")+SUMIF(AD2116:AD2116,"&lt;&gt;")+SUMIF(AF2116:AF2116,"&lt;&gt;")+SUMIF(AH2116:AH2116,"&lt;&gt;")+SUMIF(AJ2116:AJ2116,"&lt;&gt;")+SUMIF(AK2116:AK2116,"&lt;&gt;")+SUMIF(AM2116:AM2116,"&lt;&gt;")+SUMIF(AO2116:AO2116,"&lt;&gt;")+SUMIF(AQ2116:AQ2116,"&lt;&gt;")+SUMIF(AS2116:AS2116,"&lt;&gt;")+SUMIF(AU2116:AU2116,"&lt;&gt;")+SUMIF(AW2116:AW2116,"&lt;&gt;")+SUMIF(AY2116:AY2116,"&lt;&gt;")+SUMIF(BA2116:BA2116,"&lt;&gt;")+SUMIF(BC2116:BC2116,"&lt;&gt;")+SUMIF(BE2116:BE2116,"&lt;&gt;")+SUMIF(BG2116:BG2116,"&lt;&gt;")+SUMIF(BI2116:BI2116,"&lt;&gt;")+SUMIF(BK2116:BK2116,"&lt;&gt;")</f>
        <v>71941.662785630979</v>
      </c>
      <c r="BM2116" s="9">
        <f t="shared" ref="BM2116:BM2179" si="75">ROUND(BL2116/100,0)*100</f>
        <v>71900</v>
      </c>
    </row>
    <row r="2117" spans="1:65" x14ac:dyDescent="0.3">
      <c r="A2117" t="s">
        <v>2378</v>
      </c>
      <c r="B2117" s="9">
        <v>247</v>
      </c>
      <c r="C2117">
        <v>590851</v>
      </c>
      <c r="D2117">
        <v>1</v>
      </c>
      <c r="E2117">
        <v>0</v>
      </c>
      <c r="F2117">
        <v>0</v>
      </c>
      <c r="G2117">
        <v>0</v>
      </c>
      <c r="H2117">
        <v>0</v>
      </c>
      <c r="I2117" t="s">
        <v>123</v>
      </c>
      <c r="J2117">
        <v>591181</v>
      </c>
      <c r="K2117" t="s">
        <v>137</v>
      </c>
      <c r="L2117">
        <v>591181</v>
      </c>
      <c r="M2117" t="s">
        <v>137</v>
      </c>
      <c r="N2117">
        <v>591181</v>
      </c>
      <c r="O2117" t="s">
        <v>137</v>
      </c>
      <c r="P2117">
        <v>591181</v>
      </c>
      <c r="Q2117" t="s">
        <v>137</v>
      </c>
      <c r="R2117" s="9">
        <v>71941.662785630979</v>
      </c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15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>
        <f t="shared" si="74"/>
        <v>71941.662785630979</v>
      </c>
      <c r="BM2117" s="9">
        <f t="shared" si="75"/>
        <v>71900</v>
      </c>
    </row>
    <row r="2118" spans="1:65" x14ac:dyDescent="0.3">
      <c r="A2118" t="s">
        <v>2379</v>
      </c>
      <c r="B2118" s="9">
        <v>92</v>
      </c>
      <c r="C2118">
        <v>510645</v>
      </c>
      <c r="D2118">
        <v>1</v>
      </c>
      <c r="E2118">
        <v>0</v>
      </c>
      <c r="F2118">
        <v>0</v>
      </c>
      <c r="G2118">
        <v>0</v>
      </c>
      <c r="H2118">
        <v>0</v>
      </c>
      <c r="I2118" t="s">
        <v>123</v>
      </c>
      <c r="J2118">
        <v>591904</v>
      </c>
      <c r="K2118" t="s">
        <v>1119</v>
      </c>
      <c r="L2118">
        <v>590266</v>
      </c>
      <c r="M2118" t="s">
        <v>163</v>
      </c>
      <c r="N2118">
        <v>590266</v>
      </c>
      <c r="O2118" t="s">
        <v>163</v>
      </c>
      <c r="P2118">
        <v>590266</v>
      </c>
      <c r="Q2118" t="s">
        <v>163</v>
      </c>
      <c r="R2118" s="9">
        <v>71941.662785630979</v>
      </c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15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>
        <f t="shared" si="74"/>
        <v>71941.662785630979</v>
      </c>
      <c r="BM2118" s="9">
        <f t="shared" si="75"/>
        <v>71900</v>
      </c>
    </row>
    <row r="2119" spans="1:65" x14ac:dyDescent="0.3">
      <c r="A2119" t="s">
        <v>2380</v>
      </c>
      <c r="B2119" s="9">
        <v>370</v>
      </c>
      <c r="C2119">
        <v>593150</v>
      </c>
      <c r="D2119">
        <v>1</v>
      </c>
      <c r="E2119">
        <v>0</v>
      </c>
      <c r="F2119">
        <v>0</v>
      </c>
      <c r="G2119">
        <v>0</v>
      </c>
      <c r="H2119">
        <v>0</v>
      </c>
      <c r="I2119" t="s">
        <v>81</v>
      </c>
      <c r="J2119">
        <v>592943</v>
      </c>
      <c r="K2119" t="s">
        <v>476</v>
      </c>
      <c r="L2119">
        <v>592943</v>
      </c>
      <c r="M2119" t="s">
        <v>476</v>
      </c>
      <c r="N2119">
        <v>592943</v>
      </c>
      <c r="O2119" t="s">
        <v>476</v>
      </c>
      <c r="P2119">
        <v>592943</v>
      </c>
      <c r="Q2119" t="s">
        <v>476</v>
      </c>
      <c r="R2119" s="9">
        <v>88536.599103819099</v>
      </c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15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>
        <f t="shared" si="74"/>
        <v>88536.599103819099</v>
      </c>
      <c r="BM2119" s="9">
        <f t="shared" si="75"/>
        <v>88500</v>
      </c>
    </row>
    <row r="2120" spans="1:65" x14ac:dyDescent="0.3">
      <c r="A2120" t="s">
        <v>2381</v>
      </c>
      <c r="B2120" s="9">
        <v>353</v>
      </c>
      <c r="C2120">
        <v>598712</v>
      </c>
      <c r="D2120">
        <v>1</v>
      </c>
      <c r="E2120">
        <v>0</v>
      </c>
      <c r="F2120">
        <v>0</v>
      </c>
      <c r="G2120">
        <v>0</v>
      </c>
      <c r="H2120">
        <v>0</v>
      </c>
      <c r="I2120" t="s">
        <v>123</v>
      </c>
      <c r="J2120">
        <v>547492</v>
      </c>
      <c r="K2120" t="s">
        <v>125</v>
      </c>
      <c r="L2120">
        <v>547492</v>
      </c>
      <c r="M2120" t="s">
        <v>125</v>
      </c>
      <c r="N2120">
        <v>547492</v>
      </c>
      <c r="O2120" t="s">
        <v>125</v>
      </c>
      <c r="P2120">
        <v>547492</v>
      </c>
      <c r="Q2120" t="s">
        <v>125</v>
      </c>
      <c r="R2120" s="9">
        <v>84511.27751876309</v>
      </c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15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>
        <f t="shared" si="74"/>
        <v>84511.27751876309</v>
      </c>
      <c r="BM2120" s="9">
        <f t="shared" si="75"/>
        <v>84500</v>
      </c>
    </row>
    <row r="2121" spans="1:65" x14ac:dyDescent="0.3">
      <c r="A2121" t="s">
        <v>2382</v>
      </c>
      <c r="B2121" s="9">
        <v>460</v>
      </c>
      <c r="C2121">
        <v>590860</v>
      </c>
      <c r="D2121">
        <v>1</v>
      </c>
      <c r="E2121">
        <v>0</v>
      </c>
      <c r="F2121">
        <v>0</v>
      </c>
      <c r="G2121">
        <v>0</v>
      </c>
      <c r="H2121">
        <v>0</v>
      </c>
      <c r="I2121" t="s">
        <v>123</v>
      </c>
      <c r="J2121">
        <v>590266</v>
      </c>
      <c r="K2121" t="s">
        <v>163</v>
      </c>
      <c r="L2121">
        <v>590266</v>
      </c>
      <c r="M2121" t="s">
        <v>163</v>
      </c>
      <c r="N2121">
        <v>590266</v>
      </c>
      <c r="O2121" t="s">
        <v>163</v>
      </c>
      <c r="P2121">
        <v>590266</v>
      </c>
      <c r="Q2121" t="s">
        <v>163</v>
      </c>
      <c r="R2121" s="9">
        <v>109798.82229147109</v>
      </c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15"/>
      <c r="AR2121" s="9">
        <v>1</v>
      </c>
      <c r="AS2121" s="9">
        <f>AR2121*30500</f>
        <v>30500</v>
      </c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>
        <f t="shared" si="74"/>
        <v>140298.82229147109</v>
      </c>
      <c r="BM2121" s="9">
        <f t="shared" si="75"/>
        <v>140300</v>
      </c>
    </row>
    <row r="2122" spans="1:65" x14ac:dyDescent="0.3">
      <c r="A2122" t="s">
        <v>2382</v>
      </c>
      <c r="B2122" s="9">
        <v>1027</v>
      </c>
      <c r="C2122">
        <v>538345</v>
      </c>
      <c r="D2122">
        <v>1</v>
      </c>
      <c r="E2122">
        <v>0</v>
      </c>
      <c r="F2122">
        <v>0</v>
      </c>
      <c r="G2122">
        <v>0</v>
      </c>
      <c r="H2122">
        <v>0</v>
      </c>
      <c r="I2122" t="s">
        <v>86</v>
      </c>
      <c r="J2122">
        <v>535087</v>
      </c>
      <c r="K2122" t="s">
        <v>960</v>
      </c>
      <c r="L2122">
        <v>535087</v>
      </c>
      <c r="M2122" t="s">
        <v>960</v>
      </c>
      <c r="N2122">
        <v>535087</v>
      </c>
      <c r="O2122" t="s">
        <v>960</v>
      </c>
      <c r="P2122">
        <v>535087</v>
      </c>
      <c r="Q2122" t="s">
        <v>960</v>
      </c>
      <c r="R2122" s="9">
        <v>242251.66547302049</v>
      </c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15"/>
      <c r="AR2122" s="9">
        <v>1</v>
      </c>
      <c r="AS2122" s="9">
        <f>AR2122*30500</f>
        <v>30500</v>
      </c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>
        <f t="shared" si="74"/>
        <v>272751.66547302052</v>
      </c>
      <c r="BM2122" s="9">
        <f t="shared" si="75"/>
        <v>272800</v>
      </c>
    </row>
    <row r="2123" spans="1:65" x14ac:dyDescent="0.3">
      <c r="A2123" t="s">
        <v>2383</v>
      </c>
      <c r="B2123" s="9">
        <v>174</v>
      </c>
      <c r="C2123">
        <v>568881</v>
      </c>
      <c r="D2123">
        <v>1</v>
      </c>
      <c r="E2123">
        <v>0</v>
      </c>
      <c r="F2123">
        <v>0</v>
      </c>
      <c r="G2123">
        <v>0</v>
      </c>
      <c r="H2123">
        <v>0</v>
      </c>
      <c r="I2123" t="s">
        <v>123</v>
      </c>
      <c r="J2123">
        <v>568414</v>
      </c>
      <c r="K2123" t="s">
        <v>166</v>
      </c>
      <c r="L2123">
        <v>568414</v>
      </c>
      <c r="M2123" t="s">
        <v>166</v>
      </c>
      <c r="N2123">
        <v>568414</v>
      </c>
      <c r="O2123" t="s">
        <v>166</v>
      </c>
      <c r="P2123">
        <v>568414</v>
      </c>
      <c r="Q2123" t="s">
        <v>166</v>
      </c>
      <c r="R2123" s="9">
        <v>71941.662785630979</v>
      </c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15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>
        <f t="shared" si="74"/>
        <v>71941.662785630979</v>
      </c>
      <c r="BM2123" s="9">
        <f t="shared" si="75"/>
        <v>71900</v>
      </c>
    </row>
    <row r="2124" spans="1:65" x14ac:dyDescent="0.3">
      <c r="A2124" s="4" t="s">
        <v>2383</v>
      </c>
      <c r="B2124" s="9">
        <v>5748</v>
      </c>
      <c r="C2124">
        <v>514055</v>
      </c>
      <c r="D2124">
        <v>1</v>
      </c>
      <c r="E2124">
        <v>1</v>
      </c>
      <c r="F2124">
        <v>1</v>
      </c>
      <c r="G2124">
        <v>1</v>
      </c>
      <c r="H2124">
        <v>0</v>
      </c>
      <c r="I2124" t="s">
        <v>111</v>
      </c>
      <c r="J2124">
        <v>514055</v>
      </c>
      <c r="K2124" t="s">
        <v>2383</v>
      </c>
      <c r="L2124">
        <v>514055</v>
      </c>
      <c r="M2124" t="s">
        <v>2383</v>
      </c>
      <c r="N2124">
        <v>514055</v>
      </c>
      <c r="O2124" t="s">
        <v>2383</v>
      </c>
      <c r="P2124">
        <v>511382</v>
      </c>
      <c r="Q2124" t="s">
        <v>311</v>
      </c>
      <c r="R2124" s="9">
        <v>1292991.8834894481</v>
      </c>
      <c r="S2124" s="9">
        <f>SUMIFS($B:$B,$J:$J,$C2124)</f>
        <v>8170</v>
      </c>
      <c r="T2124" s="9">
        <v>442676.56483488961</v>
      </c>
      <c r="U2124" s="9">
        <v>0</v>
      </c>
      <c r="V2124" s="9">
        <f>U2124*768</f>
        <v>0</v>
      </c>
      <c r="W2124" s="9">
        <v>23</v>
      </c>
      <c r="X2124" s="9">
        <f>W2124*3072</f>
        <v>70656</v>
      </c>
      <c r="Y2124" s="9">
        <v>27</v>
      </c>
      <c r="Z2124" s="9">
        <f>Y2124*1024</f>
        <v>27648</v>
      </c>
      <c r="AA2124" s="9">
        <v>21</v>
      </c>
      <c r="AB2124" s="9">
        <f>AA2124*256</f>
        <v>5376</v>
      </c>
      <c r="AC2124" s="9">
        <f>SUMIFS($B:$B,$L:$L,$C2124)</f>
        <v>8170</v>
      </c>
      <c r="AD2124" s="9">
        <v>1015824.5374346442</v>
      </c>
      <c r="AE2124" s="9"/>
      <c r="AF2124" s="9"/>
      <c r="AG2124" s="9">
        <f>SUMIFS($B:$B,$N:$N,$C2124)</f>
        <v>11718</v>
      </c>
      <c r="AH2124" s="9">
        <v>1315654.7199051031</v>
      </c>
      <c r="AI2124" s="9"/>
      <c r="AJ2124" s="9"/>
      <c r="AK2124" s="9"/>
      <c r="AL2124" s="9"/>
      <c r="AM2124" s="9"/>
      <c r="AN2124" s="9"/>
      <c r="AO2124" s="9"/>
      <c r="AP2124" s="9"/>
      <c r="AQ2124" s="15"/>
      <c r="AR2124" s="9">
        <v>13</v>
      </c>
      <c r="AS2124" s="9">
        <f>AR2124*30500</f>
        <v>396500</v>
      </c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>
        <f t="shared" si="74"/>
        <v>4567327.7056640852</v>
      </c>
      <c r="BM2124" s="9">
        <f t="shared" si="75"/>
        <v>4567300</v>
      </c>
    </row>
    <row r="2125" spans="1:65" x14ac:dyDescent="0.3">
      <c r="A2125" t="s">
        <v>2384</v>
      </c>
      <c r="B2125" s="9">
        <v>443</v>
      </c>
      <c r="C2125">
        <v>575194</v>
      </c>
      <c r="D2125">
        <v>1</v>
      </c>
      <c r="E2125">
        <v>0</v>
      </c>
      <c r="F2125">
        <v>0</v>
      </c>
      <c r="G2125">
        <v>0</v>
      </c>
      <c r="H2125">
        <v>0</v>
      </c>
      <c r="I2125" t="s">
        <v>96</v>
      </c>
      <c r="J2125">
        <v>575071</v>
      </c>
      <c r="K2125" t="s">
        <v>2078</v>
      </c>
      <c r="L2125">
        <v>575071</v>
      </c>
      <c r="M2125" t="s">
        <v>2078</v>
      </c>
      <c r="N2125">
        <v>575071</v>
      </c>
      <c r="O2125" t="s">
        <v>2078</v>
      </c>
      <c r="P2125">
        <v>575500</v>
      </c>
      <c r="Q2125" t="s">
        <v>701</v>
      </c>
      <c r="R2125" s="9">
        <v>105788.60877983049</v>
      </c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15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>
        <f t="shared" si="74"/>
        <v>105788.60877983049</v>
      </c>
      <c r="BM2125" s="9">
        <f t="shared" si="75"/>
        <v>105800</v>
      </c>
    </row>
    <row r="2126" spans="1:65" x14ac:dyDescent="0.3">
      <c r="A2126" t="s">
        <v>2385</v>
      </c>
      <c r="B2126" s="9">
        <v>272</v>
      </c>
      <c r="C2126">
        <v>541494</v>
      </c>
      <c r="D2126">
        <v>1</v>
      </c>
      <c r="E2126">
        <v>0</v>
      </c>
      <c r="F2126">
        <v>0</v>
      </c>
      <c r="G2126">
        <v>0</v>
      </c>
      <c r="H2126">
        <v>0</v>
      </c>
      <c r="I2126" t="s">
        <v>151</v>
      </c>
      <c r="J2126">
        <v>560740</v>
      </c>
      <c r="K2126" t="s">
        <v>356</v>
      </c>
      <c r="L2126">
        <v>560740</v>
      </c>
      <c r="M2126" t="s">
        <v>356</v>
      </c>
      <c r="N2126">
        <v>560740</v>
      </c>
      <c r="O2126" t="s">
        <v>356</v>
      </c>
      <c r="P2126">
        <v>561215</v>
      </c>
      <c r="Q2126" t="s">
        <v>307</v>
      </c>
      <c r="R2126" s="9">
        <v>71941.662785630979</v>
      </c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15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>
        <f t="shared" si="74"/>
        <v>71941.662785630979</v>
      </c>
      <c r="BM2126" s="9">
        <f t="shared" si="75"/>
        <v>71900</v>
      </c>
    </row>
    <row r="2127" spans="1:65" x14ac:dyDescent="0.3">
      <c r="A2127" s="2" t="s">
        <v>997</v>
      </c>
      <c r="B2127" s="9">
        <v>1087</v>
      </c>
      <c r="C2127">
        <v>514152</v>
      </c>
      <c r="D2127">
        <v>1</v>
      </c>
      <c r="E2127">
        <v>1</v>
      </c>
      <c r="F2127">
        <v>0</v>
      </c>
      <c r="G2127">
        <v>0</v>
      </c>
      <c r="H2127">
        <v>0</v>
      </c>
      <c r="I2127" t="s">
        <v>111</v>
      </c>
      <c r="J2127">
        <v>514152</v>
      </c>
      <c r="K2127" t="s">
        <v>997</v>
      </c>
      <c r="L2127">
        <v>511382</v>
      </c>
      <c r="M2127" t="s">
        <v>311</v>
      </c>
      <c r="N2127">
        <v>511382</v>
      </c>
      <c r="O2127" t="s">
        <v>311</v>
      </c>
      <c r="P2127">
        <v>511382</v>
      </c>
      <c r="Q2127" t="s">
        <v>311</v>
      </c>
      <c r="R2127" s="9">
        <v>256142.0675868695</v>
      </c>
      <c r="S2127" s="9">
        <f>SUMIFS($B:$B,$J:$J,$C2127)</f>
        <v>1479</v>
      </c>
      <c r="T2127" s="9">
        <v>80541.514023483236</v>
      </c>
      <c r="U2127" s="9">
        <v>0</v>
      </c>
      <c r="V2127" s="9">
        <f>U2127*768</f>
        <v>0</v>
      </c>
      <c r="W2127" s="9">
        <v>8</v>
      </c>
      <c r="X2127" s="9">
        <f>W2127*3072</f>
        <v>24576</v>
      </c>
      <c r="Y2127" s="9">
        <v>24</v>
      </c>
      <c r="Z2127" s="9">
        <f>Y2127*1024</f>
        <v>24576</v>
      </c>
      <c r="AA2127" s="9">
        <v>0</v>
      </c>
      <c r="AB2127" s="9">
        <f>AA2127*256</f>
        <v>0</v>
      </c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15"/>
      <c r="AR2127" s="9">
        <v>30</v>
      </c>
      <c r="AS2127" s="9">
        <f>AR2127*30500</f>
        <v>915000</v>
      </c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>
        <f t="shared" si="74"/>
        <v>1300835.5816103527</v>
      </c>
      <c r="BM2127" s="9">
        <f t="shared" si="75"/>
        <v>1300800</v>
      </c>
    </row>
    <row r="2128" spans="1:65" x14ac:dyDescent="0.3">
      <c r="A2128" t="s">
        <v>2386</v>
      </c>
      <c r="B2128" s="9">
        <v>399</v>
      </c>
      <c r="C2128">
        <v>534901</v>
      </c>
      <c r="D2128">
        <v>1</v>
      </c>
      <c r="E2128">
        <v>0</v>
      </c>
      <c r="F2128">
        <v>0</v>
      </c>
      <c r="G2128">
        <v>0</v>
      </c>
      <c r="H2128">
        <v>0</v>
      </c>
      <c r="I2128" t="s">
        <v>86</v>
      </c>
      <c r="J2128">
        <v>535338</v>
      </c>
      <c r="K2128" t="s">
        <v>1258</v>
      </c>
      <c r="L2128">
        <v>534676</v>
      </c>
      <c r="M2128" t="s">
        <v>874</v>
      </c>
      <c r="N2128">
        <v>534676</v>
      </c>
      <c r="O2128" t="s">
        <v>874</v>
      </c>
      <c r="P2128">
        <v>534676</v>
      </c>
      <c r="Q2128" t="s">
        <v>874</v>
      </c>
      <c r="R2128" s="9">
        <v>95396.450559367935</v>
      </c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15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>
        <f t="shared" si="74"/>
        <v>95396.450559367935</v>
      </c>
      <c r="BM2128" s="9">
        <f t="shared" si="75"/>
        <v>95400</v>
      </c>
    </row>
    <row r="2129" spans="1:65" x14ac:dyDescent="0.3">
      <c r="A2129" t="s">
        <v>2387</v>
      </c>
      <c r="B2129" s="9">
        <v>87</v>
      </c>
      <c r="C2129">
        <v>537306</v>
      </c>
      <c r="D2129">
        <v>1</v>
      </c>
      <c r="E2129">
        <v>0</v>
      </c>
      <c r="F2129">
        <v>0</v>
      </c>
      <c r="G2129">
        <v>0</v>
      </c>
      <c r="H2129">
        <v>0</v>
      </c>
      <c r="I2129" t="s">
        <v>86</v>
      </c>
      <c r="J2129">
        <v>537772</v>
      </c>
      <c r="K2129" t="s">
        <v>1271</v>
      </c>
      <c r="L2129">
        <v>537683</v>
      </c>
      <c r="M2129" t="s">
        <v>324</v>
      </c>
      <c r="N2129">
        <v>537683</v>
      </c>
      <c r="O2129" t="s">
        <v>324</v>
      </c>
      <c r="P2129">
        <v>537683</v>
      </c>
      <c r="Q2129" t="s">
        <v>324</v>
      </c>
      <c r="R2129" s="9">
        <v>71941.662785630979</v>
      </c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15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>
        <f t="shared" si="74"/>
        <v>71941.662785630979</v>
      </c>
      <c r="BM2129" s="9">
        <f t="shared" si="75"/>
        <v>71900</v>
      </c>
    </row>
    <row r="2130" spans="1:65" x14ac:dyDescent="0.3">
      <c r="A2130" t="s">
        <v>2388</v>
      </c>
      <c r="B2130" s="9">
        <v>366</v>
      </c>
      <c r="C2130">
        <v>580465</v>
      </c>
      <c r="D2130">
        <v>1</v>
      </c>
      <c r="E2130">
        <v>0</v>
      </c>
      <c r="F2130">
        <v>0</v>
      </c>
      <c r="G2130">
        <v>0</v>
      </c>
      <c r="H2130">
        <v>0</v>
      </c>
      <c r="I2130" t="s">
        <v>96</v>
      </c>
      <c r="J2130">
        <v>580350</v>
      </c>
      <c r="K2130" t="s">
        <v>330</v>
      </c>
      <c r="L2130">
        <v>580350</v>
      </c>
      <c r="M2130" t="s">
        <v>330</v>
      </c>
      <c r="N2130">
        <v>580350</v>
      </c>
      <c r="O2130" t="s">
        <v>330</v>
      </c>
      <c r="P2130">
        <v>581186</v>
      </c>
      <c r="Q2130" t="s">
        <v>331</v>
      </c>
      <c r="R2130" s="9">
        <v>87589.736754300058</v>
      </c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15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>
        <f t="shared" si="74"/>
        <v>87589.736754300058</v>
      </c>
      <c r="BM2130" s="9">
        <f t="shared" si="75"/>
        <v>87600</v>
      </c>
    </row>
    <row r="2131" spans="1:65" x14ac:dyDescent="0.3">
      <c r="A2131" t="s">
        <v>2389</v>
      </c>
      <c r="B2131" s="9">
        <v>614</v>
      </c>
      <c r="C2131">
        <v>532495</v>
      </c>
      <c r="D2131">
        <v>1</v>
      </c>
      <c r="E2131">
        <v>0</v>
      </c>
      <c r="F2131">
        <v>0</v>
      </c>
      <c r="G2131">
        <v>0</v>
      </c>
      <c r="H2131">
        <v>0</v>
      </c>
      <c r="I2131" t="s">
        <v>86</v>
      </c>
      <c r="J2131">
        <v>532118</v>
      </c>
      <c r="K2131" t="s">
        <v>450</v>
      </c>
      <c r="L2131">
        <v>532053</v>
      </c>
      <c r="M2131" t="s">
        <v>281</v>
      </c>
      <c r="N2131">
        <v>532053</v>
      </c>
      <c r="O2131" t="s">
        <v>281</v>
      </c>
      <c r="P2131">
        <v>532053</v>
      </c>
      <c r="Q2131" t="s">
        <v>281</v>
      </c>
      <c r="R2131" s="9">
        <v>146010.8072502357</v>
      </c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15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>
        <f t="shared" si="74"/>
        <v>146010.8072502357</v>
      </c>
      <c r="BM2131" s="9">
        <f t="shared" si="75"/>
        <v>146000</v>
      </c>
    </row>
    <row r="2132" spans="1:65" x14ac:dyDescent="0.3">
      <c r="A2132" t="s">
        <v>2390</v>
      </c>
      <c r="B2132" s="9">
        <v>154</v>
      </c>
      <c r="C2132">
        <v>565199</v>
      </c>
      <c r="D2132">
        <v>1</v>
      </c>
      <c r="E2132">
        <v>0</v>
      </c>
      <c r="F2132">
        <v>0</v>
      </c>
      <c r="G2132">
        <v>0</v>
      </c>
      <c r="H2132">
        <v>0</v>
      </c>
      <c r="I2132" t="s">
        <v>86</v>
      </c>
      <c r="J2132">
        <v>541834</v>
      </c>
      <c r="K2132" t="s">
        <v>775</v>
      </c>
      <c r="L2132">
        <v>541834</v>
      </c>
      <c r="M2132" t="s">
        <v>775</v>
      </c>
      <c r="N2132">
        <v>541834</v>
      </c>
      <c r="O2132" t="s">
        <v>775</v>
      </c>
      <c r="P2132">
        <v>541656</v>
      </c>
      <c r="Q2132" t="s">
        <v>227</v>
      </c>
      <c r="R2132" s="9">
        <v>71941.662785630979</v>
      </c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15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>
        <f t="shared" si="74"/>
        <v>71941.662785630979</v>
      </c>
      <c r="BM2132" s="9">
        <f t="shared" si="75"/>
        <v>71900</v>
      </c>
    </row>
    <row r="2133" spans="1:65" x14ac:dyDescent="0.3">
      <c r="A2133" s="2" t="s">
        <v>1800</v>
      </c>
      <c r="B2133" s="9">
        <v>833</v>
      </c>
      <c r="C2133">
        <v>541893</v>
      </c>
      <c r="D2133">
        <v>1</v>
      </c>
      <c r="E2133">
        <v>1</v>
      </c>
      <c r="F2133">
        <v>0</v>
      </c>
      <c r="G2133">
        <v>0</v>
      </c>
      <c r="H2133">
        <v>0</v>
      </c>
      <c r="I2133" t="s">
        <v>86</v>
      </c>
      <c r="J2133">
        <v>541893</v>
      </c>
      <c r="K2133" t="s">
        <v>1800</v>
      </c>
      <c r="L2133">
        <v>541656</v>
      </c>
      <c r="M2133" t="s">
        <v>227</v>
      </c>
      <c r="N2133">
        <v>541656</v>
      </c>
      <c r="O2133" t="s">
        <v>227</v>
      </c>
      <c r="P2133">
        <v>541656</v>
      </c>
      <c r="Q2133" t="s">
        <v>227</v>
      </c>
      <c r="R2133" s="9">
        <v>197188.04503641519</v>
      </c>
      <c r="S2133" s="9">
        <f>SUMIFS($B:$B,$J:$J,$C2133)</f>
        <v>1257</v>
      </c>
      <c r="T2133" s="9">
        <v>68472.113238149323</v>
      </c>
      <c r="U2133" s="9">
        <v>0</v>
      </c>
      <c r="V2133" s="9">
        <f>U2133*768</f>
        <v>0</v>
      </c>
      <c r="W2133" s="9">
        <v>2</v>
      </c>
      <c r="X2133" s="9">
        <f>W2133*3072</f>
        <v>6144</v>
      </c>
      <c r="Y2133" s="9">
        <v>15</v>
      </c>
      <c r="Z2133" s="9">
        <f>Y2133*1024</f>
        <v>15360</v>
      </c>
      <c r="AA2133" s="9">
        <v>1</v>
      </c>
      <c r="AB2133" s="9">
        <f>AA2133*256</f>
        <v>256</v>
      </c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15"/>
      <c r="AR2133" s="9">
        <v>2</v>
      </c>
      <c r="AS2133" s="9">
        <f>AR2133*30500</f>
        <v>61000</v>
      </c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>
        <f t="shared" si="74"/>
        <v>348420.15827456454</v>
      </c>
      <c r="BM2133" s="9">
        <f t="shared" si="75"/>
        <v>348400</v>
      </c>
    </row>
    <row r="2134" spans="1:65" x14ac:dyDescent="0.3">
      <c r="A2134" s="5" t="s">
        <v>191</v>
      </c>
      <c r="B2134" s="9">
        <v>33444</v>
      </c>
      <c r="C2134">
        <v>533165</v>
      </c>
      <c r="D2134">
        <v>1</v>
      </c>
      <c r="E2134">
        <v>1</v>
      </c>
      <c r="F2134">
        <v>1</v>
      </c>
      <c r="G2134">
        <v>1</v>
      </c>
      <c r="H2134">
        <v>1</v>
      </c>
      <c r="I2134" t="s">
        <v>86</v>
      </c>
      <c r="J2134">
        <v>533165</v>
      </c>
      <c r="K2134" t="s">
        <v>191</v>
      </c>
      <c r="L2134">
        <v>533165</v>
      </c>
      <c r="M2134" t="s">
        <v>191</v>
      </c>
      <c r="N2134">
        <v>533165</v>
      </c>
      <c r="O2134" t="s">
        <v>191</v>
      </c>
      <c r="P2134">
        <v>533165</v>
      </c>
      <c r="Q2134" t="s">
        <v>191</v>
      </c>
      <c r="R2134" s="9">
        <v>1440166.263487787</v>
      </c>
      <c r="S2134" s="9">
        <f>SUMIFS($B:$B,$J:$J,$C2134)</f>
        <v>46831</v>
      </c>
      <c r="T2134" s="9">
        <v>1024841.070663248</v>
      </c>
      <c r="U2134" s="9">
        <v>994</v>
      </c>
      <c r="V2134" s="9">
        <f>U2134*768</f>
        <v>763392</v>
      </c>
      <c r="W2134" s="9">
        <v>169</v>
      </c>
      <c r="X2134" s="9">
        <f>W2134*3072</f>
        <v>519168</v>
      </c>
      <c r="Y2134" s="9">
        <v>721</v>
      </c>
      <c r="Z2134" s="9">
        <f>Y2134*1024</f>
        <v>738304</v>
      </c>
      <c r="AA2134" s="9">
        <v>269</v>
      </c>
      <c r="AB2134" s="9">
        <f>AA2134*256</f>
        <v>68864</v>
      </c>
      <c r="AC2134" s="9">
        <f>SUMIFS($B:$B,$L:$L,$C2134)</f>
        <v>56210</v>
      </c>
      <c r="AD2134" s="9">
        <v>3487114.5973385228</v>
      </c>
      <c r="AE2134" s="9">
        <f>SUMIFS($B:$B,$P:$P,$C2134)</f>
        <v>87133</v>
      </c>
      <c r="AF2134" s="9">
        <v>5142483.4099927042</v>
      </c>
      <c r="AG2134" s="9">
        <f>SUMIFS($B:$B,$N:$N,$C2134)</f>
        <v>61915</v>
      </c>
      <c r="AH2134" s="9">
        <v>10178697.940369161</v>
      </c>
      <c r="AI2134" s="9">
        <f>SUMIFS($B:$B,$P:$P,$C2134)</f>
        <v>87133</v>
      </c>
      <c r="AJ2134" s="9">
        <v>31148260.589234039</v>
      </c>
      <c r="AK2134" s="9"/>
      <c r="AL2134" s="9">
        <v>8539</v>
      </c>
      <c r="AM2134" s="9">
        <f>AL2134*141</f>
        <v>1203999</v>
      </c>
      <c r="AN2134" s="9"/>
      <c r="AO2134" s="9"/>
      <c r="AP2134" s="9"/>
      <c r="AQ2134" s="15"/>
      <c r="AR2134" s="9">
        <v>50</v>
      </c>
      <c r="AS2134" s="9">
        <f>AR2134*30500</f>
        <v>1525000</v>
      </c>
      <c r="AT2134" s="9">
        <v>352</v>
      </c>
      <c r="AU2134" s="9">
        <f>AT2134*2742</f>
        <v>965184</v>
      </c>
      <c r="AV2134" s="9">
        <v>0</v>
      </c>
      <c r="AW2134" s="9">
        <f>AV2134*914</f>
        <v>0</v>
      </c>
      <c r="AX2134" s="9">
        <v>2935</v>
      </c>
      <c r="AY2134" s="9">
        <f>AX2134*141</f>
        <v>413835</v>
      </c>
      <c r="AZ2134" s="9">
        <v>3482</v>
      </c>
      <c r="BA2134" s="9">
        <f>AZ2134*343</f>
        <v>1194326</v>
      </c>
      <c r="BB2134" s="9">
        <v>1301</v>
      </c>
      <c r="BC2134" s="9">
        <f>BB2134*109</f>
        <v>141809</v>
      </c>
      <c r="BD2134" s="9">
        <v>173</v>
      </c>
      <c r="BE2134" s="9">
        <f>BD2134*82</f>
        <v>14186</v>
      </c>
      <c r="BF2134" s="9">
        <v>1469</v>
      </c>
      <c r="BG2134" s="9">
        <f>BF2134*328</f>
        <v>481832</v>
      </c>
      <c r="BH2134" s="9">
        <v>168</v>
      </c>
      <c r="BI2134" s="9">
        <f>BH2134*410</f>
        <v>68880</v>
      </c>
      <c r="BJ2134" s="9">
        <v>94</v>
      </c>
      <c r="BK2134" s="9">
        <f>BJ2134*219</f>
        <v>20586</v>
      </c>
      <c r="BL2134" s="9">
        <f t="shared" si="74"/>
        <v>60540928.871085465</v>
      </c>
      <c r="BM2134" s="9">
        <f t="shared" si="75"/>
        <v>60540900</v>
      </c>
    </row>
    <row r="2135" spans="1:65" x14ac:dyDescent="0.3">
      <c r="A2135" s="2" t="s">
        <v>2391</v>
      </c>
      <c r="B2135" s="9">
        <v>1438</v>
      </c>
      <c r="C2135">
        <v>556467</v>
      </c>
      <c r="D2135">
        <v>1</v>
      </c>
      <c r="E2135">
        <v>1</v>
      </c>
      <c r="F2135">
        <v>0</v>
      </c>
      <c r="G2135">
        <v>0</v>
      </c>
      <c r="H2135">
        <v>0</v>
      </c>
      <c r="I2135" t="s">
        <v>151</v>
      </c>
      <c r="J2135">
        <v>556467</v>
      </c>
      <c r="K2135" t="s">
        <v>2391</v>
      </c>
      <c r="L2135">
        <v>557153</v>
      </c>
      <c r="M2135" t="s">
        <v>808</v>
      </c>
      <c r="N2135">
        <v>557153</v>
      </c>
      <c r="O2135" t="s">
        <v>808</v>
      </c>
      <c r="P2135">
        <v>557153</v>
      </c>
      <c r="Q2135" t="s">
        <v>808</v>
      </c>
      <c r="R2135" s="9">
        <v>337000.60063234152</v>
      </c>
      <c r="S2135" s="9">
        <f>SUMIFS($B:$B,$J:$J,$C2135)</f>
        <v>1581</v>
      </c>
      <c r="T2135" s="9">
        <v>86085.187322815051</v>
      </c>
      <c r="U2135" s="9">
        <v>0</v>
      </c>
      <c r="V2135" s="9">
        <f>U2135*768</f>
        <v>0</v>
      </c>
      <c r="W2135" s="9">
        <v>18</v>
      </c>
      <c r="X2135" s="9">
        <f>W2135*3072</f>
        <v>55296</v>
      </c>
      <c r="Y2135" s="9">
        <v>6</v>
      </c>
      <c r="Z2135" s="9">
        <f>Y2135*1024</f>
        <v>6144</v>
      </c>
      <c r="AA2135" s="9">
        <v>1</v>
      </c>
      <c r="AB2135" s="9">
        <f>AA2135*256</f>
        <v>256</v>
      </c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15"/>
      <c r="AR2135" s="9">
        <v>1</v>
      </c>
      <c r="AS2135" s="9">
        <f>AR2135*30500</f>
        <v>30500</v>
      </c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>
        <f t="shared" si="74"/>
        <v>515281.78795515659</v>
      </c>
      <c r="BM2135" s="9">
        <f t="shared" si="75"/>
        <v>515300</v>
      </c>
    </row>
    <row r="2136" spans="1:65" x14ac:dyDescent="0.3">
      <c r="A2136" t="s">
        <v>2392</v>
      </c>
      <c r="B2136" s="9">
        <v>453</v>
      </c>
      <c r="C2136">
        <v>570974</v>
      </c>
      <c r="D2136">
        <v>1</v>
      </c>
      <c r="E2136">
        <v>0</v>
      </c>
      <c r="F2136">
        <v>0</v>
      </c>
      <c r="G2136">
        <v>0</v>
      </c>
      <c r="H2136">
        <v>0</v>
      </c>
      <c r="I2136" t="s">
        <v>86</v>
      </c>
      <c r="J2136">
        <v>535419</v>
      </c>
      <c r="K2136" t="s">
        <v>170</v>
      </c>
      <c r="L2136">
        <v>535419</v>
      </c>
      <c r="M2136" t="s">
        <v>170</v>
      </c>
      <c r="N2136">
        <v>535419</v>
      </c>
      <c r="O2136" t="s">
        <v>170</v>
      </c>
      <c r="P2136">
        <v>535419</v>
      </c>
      <c r="Q2136" t="s">
        <v>170</v>
      </c>
      <c r="R2136" s="9">
        <v>108147.88403629229</v>
      </c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15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>
        <f t="shared" si="74"/>
        <v>108147.88403629229</v>
      </c>
      <c r="BM2136" s="9">
        <f t="shared" si="75"/>
        <v>108100</v>
      </c>
    </row>
    <row r="2137" spans="1:65" x14ac:dyDescent="0.3">
      <c r="A2137" s="12" t="s">
        <v>2393</v>
      </c>
      <c r="B2137" s="9">
        <v>924</v>
      </c>
      <c r="C2137" s="12">
        <v>555258</v>
      </c>
      <c r="D2137" s="12">
        <v>1</v>
      </c>
      <c r="E2137" s="12">
        <v>0</v>
      </c>
      <c r="F2137" s="12">
        <v>0</v>
      </c>
      <c r="G2137" s="12">
        <v>0</v>
      </c>
      <c r="H2137" s="12">
        <v>0</v>
      </c>
      <c r="I2137" s="12" t="s">
        <v>77</v>
      </c>
      <c r="J2137" s="12">
        <v>555550</v>
      </c>
      <c r="K2137" s="12" t="s">
        <v>2394</v>
      </c>
      <c r="L2137" s="12">
        <v>554961</v>
      </c>
      <c r="M2137" s="12" t="s">
        <v>117</v>
      </c>
      <c r="N2137" s="12">
        <v>554961</v>
      </c>
      <c r="O2137" s="12" t="s">
        <v>117</v>
      </c>
      <c r="P2137" s="12">
        <v>554961</v>
      </c>
      <c r="Q2137" s="12" t="s">
        <v>117</v>
      </c>
      <c r="R2137" s="13">
        <v>218355.81015018141</v>
      </c>
      <c r="S2137" s="9"/>
      <c r="T2137" s="13"/>
      <c r="U2137" s="9"/>
      <c r="V2137" s="9"/>
      <c r="W2137" s="9"/>
      <c r="X2137" s="9"/>
      <c r="Y2137" s="9"/>
      <c r="Z2137" s="9"/>
      <c r="AA2137" s="9"/>
      <c r="AB2137" s="9"/>
      <c r="AC2137" s="9"/>
      <c r="AD2137" s="13"/>
      <c r="AE2137" s="9"/>
      <c r="AF2137" s="13"/>
      <c r="AG2137" s="9"/>
      <c r="AH2137" s="13"/>
      <c r="AI2137" s="9"/>
      <c r="AJ2137" s="13"/>
      <c r="AK2137" s="13"/>
      <c r="AL2137" s="13"/>
      <c r="AM2137" s="9"/>
      <c r="AN2137" s="13"/>
      <c r="AO2137" s="9"/>
      <c r="AP2137" s="9"/>
      <c r="AQ2137" s="15"/>
      <c r="AR2137" s="9">
        <v>1</v>
      </c>
      <c r="AS2137" s="9">
        <f>AR2137*30500</f>
        <v>30500</v>
      </c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>
        <f t="shared" si="74"/>
        <v>248855.81015018141</v>
      </c>
      <c r="BM2137" s="13">
        <f t="shared" si="75"/>
        <v>248900</v>
      </c>
    </row>
    <row r="2138" spans="1:65" x14ac:dyDescent="0.3">
      <c r="A2138" s="2" t="s">
        <v>1866</v>
      </c>
      <c r="B2138" s="9">
        <v>1030</v>
      </c>
      <c r="C2138">
        <v>553816</v>
      </c>
      <c r="D2138">
        <v>1</v>
      </c>
      <c r="E2138">
        <v>1</v>
      </c>
      <c r="F2138">
        <v>0</v>
      </c>
      <c r="G2138">
        <v>0</v>
      </c>
      <c r="H2138">
        <v>0</v>
      </c>
      <c r="I2138" t="s">
        <v>151</v>
      </c>
      <c r="J2138">
        <v>553816</v>
      </c>
      <c r="K2138" t="s">
        <v>1866</v>
      </c>
      <c r="L2138">
        <v>554294</v>
      </c>
      <c r="M2138" t="s">
        <v>1017</v>
      </c>
      <c r="N2138">
        <v>553425</v>
      </c>
      <c r="O2138" t="s">
        <v>152</v>
      </c>
      <c r="P2138">
        <v>553425</v>
      </c>
      <c r="Q2138" t="s">
        <v>152</v>
      </c>
      <c r="R2138" s="9">
        <v>242946.6918204604</v>
      </c>
      <c r="S2138" s="9">
        <f>SUMIFS($B:$B,$J:$J,$C2138)</f>
        <v>2400</v>
      </c>
      <c r="T2138" s="9">
        <v>130562.47969000939</v>
      </c>
      <c r="U2138" s="9">
        <v>1</v>
      </c>
      <c r="V2138" s="9">
        <f>U2138*768</f>
        <v>768</v>
      </c>
      <c r="W2138" s="9">
        <v>22</v>
      </c>
      <c r="X2138" s="9">
        <f>W2138*3072</f>
        <v>67584</v>
      </c>
      <c r="Y2138" s="9">
        <v>9</v>
      </c>
      <c r="Z2138" s="9">
        <f>Y2138*1024</f>
        <v>9216</v>
      </c>
      <c r="AA2138" s="9">
        <v>0</v>
      </c>
      <c r="AB2138" s="9">
        <f>AA2138*256</f>
        <v>0</v>
      </c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15"/>
      <c r="AR2138" s="9">
        <v>1</v>
      </c>
      <c r="AS2138" s="9">
        <f>AR2138*30500</f>
        <v>30500</v>
      </c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>
        <f t="shared" si="74"/>
        <v>481577.17151046981</v>
      </c>
      <c r="BM2138" s="9">
        <f t="shared" si="75"/>
        <v>481600</v>
      </c>
    </row>
    <row r="2139" spans="1:65" x14ac:dyDescent="0.3">
      <c r="A2139" t="s">
        <v>2395</v>
      </c>
      <c r="B2139" s="9">
        <v>709</v>
      </c>
      <c r="C2139">
        <v>536733</v>
      </c>
      <c r="D2139">
        <v>1</v>
      </c>
      <c r="E2139">
        <v>0</v>
      </c>
      <c r="F2139">
        <v>0</v>
      </c>
      <c r="G2139">
        <v>0</v>
      </c>
      <c r="H2139">
        <v>0</v>
      </c>
      <c r="I2139" t="s">
        <v>111</v>
      </c>
      <c r="J2139">
        <v>540773</v>
      </c>
      <c r="K2139" t="s">
        <v>2396</v>
      </c>
      <c r="L2139">
        <v>541354</v>
      </c>
      <c r="M2139" t="s">
        <v>510</v>
      </c>
      <c r="N2139">
        <v>541354</v>
      </c>
      <c r="O2139" t="s">
        <v>510</v>
      </c>
      <c r="P2139">
        <v>541354</v>
      </c>
      <c r="Q2139" t="s">
        <v>510</v>
      </c>
      <c r="R2139" s="9">
        <v>168253.85715071589</v>
      </c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15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>
        <f t="shared" si="74"/>
        <v>168253.85715071589</v>
      </c>
      <c r="BM2139" s="9">
        <f t="shared" si="75"/>
        <v>168300</v>
      </c>
    </row>
    <row r="2140" spans="1:65" x14ac:dyDescent="0.3">
      <c r="A2140" t="s">
        <v>2397</v>
      </c>
      <c r="B2140" s="9">
        <v>262</v>
      </c>
      <c r="C2140">
        <v>588598</v>
      </c>
      <c r="D2140">
        <v>1</v>
      </c>
      <c r="E2140">
        <v>0</v>
      </c>
      <c r="F2140">
        <v>0</v>
      </c>
      <c r="G2140">
        <v>0</v>
      </c>
      <c r="H2140">
        <v>0</v>
      </c>
      <c r="I2140" t="s">
        <v>135</v>
      </c>
      <c r="J2140">
        <v>588920</v>
      </c>
      <c r="K2140" t="s">
        <v>2398</v>
      </c>
      <c r="L2140">
        <v>588393</v>
      </c>
      <c r="M2140" t="s">
        <v>438</v>
      </c>
      <c r="N2140">
        <v>588393</v>
      </c>
      <c r="O2140" t="s">
        <v>438</v>
      </c>
      <c r="P2140">
        <v>588393</v>
      </c>
      <c r="Q2140" t="s">
        <v>438</v>
      </c>
      <c r="R2140" s="9">
        <v>71941.662785630979</v>
      </c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15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>
        <f t="shared" si="74"/>
        <v>71941.662785630979</v>
      </c>
      <c r="BM2140" s="9">
        <f t="shared" si="75"/>
        <v>71900</v>
      </c>
    </row>
    <row r="2141" spans="1:65" x14ac:dyDescent="0.3">
      <c r="A2141" t="s">
        <v>1950</v>
      </c>
      <c r="B2141" s="9">
        <v>128</v>
      </c>
      <c r="C2141">
        <v>599280</v>
      </c>
      <c r="D2141">
        <v>1</v>
      </c>
      <c r="E2141">
        <v>0</v>
      </c>
      <c r="F2141">
        <v>0</v>
      </c>
      <c r="G2141">
        <v>0</v>
      </c>
      <c r="H2141">
        <v>0</v>
      </c>
      <c r="I2141" t="s">
        <v>83</v>
      </c>
      <c r="J2141">
        <v>553131</v>
      </c>
      <c r="K2141" t="s">
        <v>571</v>
      </c>
      <c r="L2141">
        <v>553131</v>
      </c>
      <c r="M2141" t="s">
        <v>571</v>
      </c>
      <c r="N2141">
        <v>553131</v>
      </c>
      <c r="O2141" t="s">
        <v>571</v>
      </c>
      <c r="P2141">
        <v>553131</v>
      </c>
      <c r="Q2141" t="s">
        <v>571</v>
      </c>
      <c r="R2141" s="9">
        <v>71941.662785630979</v>
      </c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15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>
        <f t="shared" si="74"/>
        <v>71941.662785630979</v>
      </c>
      <c r="BM2141" s="9">
        <f t="shared" si="75"/>
        <v>71900</v>
      </c>
    </row>
    <row r="2142" spans="1:65" x14ac:dyDescent="0.3">
      <c r="A2142" t="s">
        <v>1950</v>
      </c>
      <c r="B2142" s="9">
        <v>313</v>
      </c>
      <c r="C2142">
        <v>549436</v>
      </c>
      <c r="D2142">
        <v>1</v>
      </c>
      <c r="E2142">
        <v>0</v>
      </c>
      <c r="F2142">
        <v>0</v>
      </c>
      <c r="G2142">
        <v>0</v>
      </c>
      <c r="H2142">
        <v>0</v>
      </c>
      <c r="I2142" t="s">
        <v>135</v>
      </c>
      <c r="J2142">
        <v>585513</v>
      </c>
      <c r="K2142" t="s">
        <v>1557</v>
      </c>
      <c r="L2142">
        <v>585513</v>
      </c>
      <c r="M2142" t="s">
        <v>1557</v>
      </c>
      <c r="N2142">
        <v>585513</v>
      </c>
      <c r="O2142" t="s">
        <v>1557</v>
      </c>
      <c r="P2142">
        <v>585599</v>
      </c>
      <c r="Q2142" t="s">
        <v>292</v>
      </c>
      <c r="R2142" s="9">
        <v>75027.676217933433</v>
      </c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15"/>
      <c r="AR2142" s="9">
        <v>2</v>
      </c>
      <c r="AS2142" s="9">
        <f>AR2142*30500</f>
        <v>61000</v>
      </c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>
        <f t="shared" si="74"/>
        <v>136027.67621793342</v>
      </c>
      <c r="BM2142" s="9">
        <f t="shared" si="75"/>
        <v>136000</v>
      </c>
    </row>
    <row r="2143" spans="1:65" x14ac:dyDescent="0.3">
      <c r="A2143" t="s">
        <v>1950</v>
      </c>
      <c r="B2143" s="9">
        <v>221</v>
      </c>
      <c r="C2143">
        <v>547123</v>
      </c>
      <c r="D2143">
        <v>1</v>
      </c>
      <c r="E2143">
        <v>0</v>
      </c>
      <c r="F2143">
        <v>0</v>
      </c>
      <c r="G2143">
        <v>0</v>
      </c>
      <c r="H2143">
        <v>0</v>
      </c>
      <c r="I2143" t="s">
        <v>111</v>
      </c>
      <c r="J2143">
        <v>505188</v>
      </c>
      <c r="K2143" t="s">
        <v>140</v>
      </c>
      <c r="L2143">
        <v>505188</v>
      </c>
      <c r="M2143" t="s">
        <v>140</v>
      </c>
      <c r="N2143">
        <v>505188</v>
      </c>
      <c r="O2143" t="s">
        <v>140</v>
      </c>
      <c r="P2143">
        <v>505188</v>
      </c>
      <c r="Q2143" t="s">
        <v>140</v>
      </c>
      <c r="R2143" s="9">
        <v>71941.662785630979</v>
      </c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15"/>
      <c r="AR2143" s="9">
        <v>2</v>
      </c>
      <c r="AS2143" s="9">
        <f>AR2143*30500</f>
        <v>61000</v>
      </c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>
        <f t="shared" si="74"/>
        <v>132941.66278563096</v>
      </c>
      <c r="BM2143" s="9">
        <f t="shared" si="75"/>
        <v>132900</v>
      </c>
    </row>
    <row r="2144" spans="1:65" x14ac:dyDescent="0.3">
      <c r="A2144" s="2" t="s">
        <v>1950</v>
      </c>
      <c r="B2144" s="9">
        <v>2426</v>
      </c>
      <c r="C2144">
        <v>531324</v>
      </c>
      <c r="D2144">
        <v>1</v>
      </c>
      <c r="E2144">
        <v>1</v>
      </c>
      <c r="F2144">
        <v>0</v>
      </c>
      <c r="G2144">
        <v>0</v>
      </c>
      <c r="H2144">
        <v>0</v>
      </c>
      <c r="I2144" t="s">
        <v>86</v>
      </c>
      <c r="J2144">
        <v>531324</v>
      </c>
      <c r="K2144" t="s">
        <v>1950</v>
      </c>
      <c r="L2144">
        <v>531189</v>
      </c>
      <c r="M2144" t="s">
        <v>338</v>
      </c>
      <c r="N2144">
        <v>531189</v>
      </c>
      <c r="O2144" t="s">
        <v>338</v>
      </c>
      <c r="P2144">
        <v>531189</v>
      </c>
      <c r="Q2144" t="s">
        <v>338</v>
      </c>
      <c r="R2144" s="9">
        <v>561518.83506475447</v>
      </c>
      <c r="S2144" s="9">
        <f>SUMIFS($B:$B,$J:$J,$C2144)</f>
        <v>4180</v>
      </c>
      <c r="T2144" s="9">
        <v>227050.91831903221</v>
      </c>
      <c r="U2144" s="9">
        <v>0</v>
      </c>
      <c r="V2144" s="9">
        <f>U2144*768</f>
        <v>0</v>
      </c>
      <c r="W2144" s="9">
        <v>8</v>
      </c>
      <c r="X2144" s="9">
        <f>W2144*3072</f>
        <v>24576</v>
      </c>
      <c r="Y2144" s="9">
        <v>17</v>
      </c>
      <c r="Z2144" s="9">
        <f>Y2144*1024</f>
        <v>17408</v>
      </c>
      <c r="AA2144" s="9">
        <v>8</v>
      </c>
      <c r="AB2144" s="9">
        <f>AA2144*256</f>
        <v>2048</v>
      </c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15"/>
      <c r="AR2144" s="9">
        <v>2</v>
      </c>
      <c r="AS2144" s="9">
        <f>AR2144*30500</f>
        <v>61000</v>
      </c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>
        <f t="shared" si="74"/>
        <v>893601.75338378665</v>
      </c>
      <c r="BM2144" s="9">
        <f t="shared" si="75"/>
        <v>893600</v>
      </c>
    </row>
    <row r="2145" spans="1:65" x14ac:dyDescent="0.3">
      <c r="A2145" t="s">
        <v>2399</v>
      </c>
      <c r="B2145" s="9">
        <v>121</v>
      </c>
      <c r="C2145">
        <v>590878</v>
      </c>
      <c r="D2145">
        <v>1</v>
      </c>
      <c r="E2145">
        <v>0</v>
      </c>
      <c r="F2145">
        <v>0</v>
      </c>
      <c r="G2145">
        <v>0</v>
      </c>
      <c r="H2145">
        <v>0</v>
      </c>
      <c r="I2145" t="s">
        <v>123</v>
      </c>
      <c r="J2145">
        <v>591181</v>
      </c>
      <c r="K2145" t="s">
        <v>137</v>
      </c>
      <c r="L2145">
        <v>591181</v>
      </c>
      <c r="M2145" t="s">
        <v>137</v>
      </c>
      <c r="N2145">
        <v>591181</v>
      </c>
      <c r="O2145" t="s">
        <v>137</v>
      </c>
      <c r="P2145">
        <v>591181</v>
      </c>
      <c r="Q2145" t="s">
        <v>137</v>
      </c>
      <c r="R2145" s="9">
        <v>71941.662785630979</v>
      </c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15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>
        <f t="shared" si="74"/>
        <v>71941.662785630979</v>
      </c>
      <c r="BM2145" s="9">
        <f t="shared" si="75"/>
        <v>71900</v>
      </c>
    </row>
    <row r="2146" spans="1:65" x14ac:dyDescent="0.3">
      <c r="A2146" t="s">
        <v>2400</v>
      </c>
      <c r="B2146" s="9">
        <v>366</v>
      </c>
      <c r="C2146">
        <v>535877</v>
      </c>
      <c r="D2146">
        <v>1</v>
      </c>
      <c r="E2146">
        <v>0</v>
      </c>
      <c r="F2146">
        <v>0</v>
      </c>
      <c r="G2146">
        <v>0</v>
      </c>
      <c r="H2146">
        <v>0</v>
      </c>
      <c r="I2146" t="s">
        <v>83</v>
      </c>
      <c r="J2146">
        <v>544256</v>
      </c>
      <c r="K2146" t="s">
        <v>85</v>
      </c>
      <c r="L2146">
        <v>544256</v>
      </c>
      <c r="M2146" t="s">
        <v>85</v>
      </c>
      <c r="N2146">
        <v>544256</v>
      </c>
      <c r="O2146" t="s">
        <v>85</v>
      </c>
      <c r="P2146">
        <v>544256</v>
      </c>
      <c r="Q2146" t="s">
        <v>85</v>
      </c>
      <c r="R2146" s="9">
        <v>87589.736754300058</v>
      </c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15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>
        <f t="shared" si="74"/>
        <v>87589.736754300058</v>
      </c>
      <c r="BM2146" s="9">
        <f t="shared" si="75"/>
        <v>87600</v>
      </c>
    </row>
    <row r="2147" spans="1:65" x14ac:dyDescent="0.3">
      <c r="A2147" t="s">
        <v>2401</v>
      </c>
      <c r="B2147" s="9">
        <v>510</v>
      </c>
      <c r="C2147">
        <v>592277</v>
      </c>
      <c r="D2147">
        <v>1</v>
      </c>
      <c r="E2147">
        <v>0</v>
      </c>
      <c r="F2147">
        <v>0</v>
      </c>
      <c r="G2147">
        <v>0</v>
      </c>
      <c r="H2147">
        <v>0</v>
      </c>
      <c r="I2147" t="s">
        <v>135</v>
      </c>
      <c r="J2147">
        <v>592048</v>
      </c>
      <c r="K2147" t="s">
        <v>539</v>
      </c>
      <c r="L2147">
        <v>592048</v>
      </c>
      <c r="M2147" t="s">
        <v>539</v>
      </c>
      <c r="N2147">
        <v>592048</v>
      </c>
      <c r="O2147" t="s">
        <v>539</v>
      </c>
      <c r="P2147">
        <v>592731</v>
      </c>
      <c r="Q2147" t="s">
        <v>180</v>
      </c>
      <c r="R2147" s="9">
        <v>121578.2932748684</v>
      </c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15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>
        <f t="shared" si="74"/>
        <v>121578.2932748684</v>
      </c>
      <c r="BM2147" s="9">
        <f t="shared" si="75"/>
        <v>121600</v>
      </c>
    </row>
    <row r="2148" spans="1:65" x14ac:dyDescent="0.3">
      <c r="A2148" t="s">
        <v>2402</v>
      </c>
      <c r="B2148" s="9">
        <v>1515</v>
      </c>
      <c r="C2148">
        <v>507237</v>
      </c>
      <c r="D2148">
        <v>1</v>
      </c>
      <c r="E2148">
        <v>0</v>
      </c>
      <c r="F2148">
        <v>0</v>
      </c>
      <c r="G2148">
        <v>0</v>
      </c>
      <c r="H2148">
        <v>0</v>
      </c>
      <c r="I2148" t="s">
        <v>94</v>
      </c>
      <c r="J2148">
        <v>598160</v>
      </c>
      <c r="K2148" t="s">
        <v>1349</v>
      </c>
      <c r="L2148">
        <v>598160</v>
      </c>
      <c r="M2148" t="s">
        <v>1349</v>
      </c>
      <c r="N2148">
        <v>598810</v>
      </c>
      <c r="O2148" t="s">
        <v>891</v>
      </c>
      <c r="P2148">
        <v>598810</v>
      </c>
      <c r="Q2148" t="s">
        <v>891</v>
      </c>
      <c r="R2148" s="9">
        <v>354653.64710937819</v>
      </c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15"/>
      <c r="AR2148" s="9">
        <v>18</v>
      </c>
      <c r="AS2148" s="9">
        <f>AR2148*30500</f>
        <v>549000</v>
      </c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>
        <f t="shared" si="74"/>
        <v>903653.64710937813</v>
      </c>
      <c r="BM2148" s="9">
        <f t="shared" si="75"/>
        <v>903700</v>
      </c>
    </row>
    <row r="2149" spans="1:65" x14ac:dyDescent="0.3">
      <c r="A2149" t="s">
        <v>2403</v>
      </c>
      <c r="B2149" s="9">
        <v>213</v>
      </c>
      <c r="C2149">
        <v>548162</v>
      </c>
      <c r="D2149">
        <v>1</v>
      </c>
      <c r="E2149">
        <v>0</v>
      </c>
      <c r="F2149">
        <v>0</v>
      </c>
      <c r="G2149">
        <v>0</v>
      </c>
      <c r="H2149">
        <v>0</v>
      </c>
      <c r="I2149" t="s">
        <v>123</v>
      </c>
      <c r="J2149">
        <v>547999</v>
      </c>
      <c r="K2149" t="s">
        <v>811</v>
      </c>
      <c r="L2149">
        <v>547999</v>
      </c>
      <c r="M2149" t="s">
        <v>811</v>
      </c>
      <c r="N2149">
        <v>547999</v>
      </c>
      <c r="O2149" t="s">
        <v>811</v>
      </c>
      <c r="P2149">
        <v>547999</v>
      </c>
      <c r="Q2149" t="s">
        <v>811</v>
      </c>
      <c r="R2149" s="9">
        <v>71941.662785630979</v>
      </c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15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>
        <f t="shared" si="74"/>
        <v>71941.662785630979</v>
      </c>
      <c r="BM2149" s="9">
        <f t="shared" si="75"/>
        <v>71900</v>
      </c>
    </row>
    <row r="2150" spans="1:65" x14ac:dyDescent="0.3">
      <c r="A2150" t="s">
        <v>2404</v>
      </c>
      <c r="B2150" s="9">
        <v>767</v>
      </c>
      <c r="C2150">
        <v>593168</v>
      </c>
      <c r="D2150">
        <v>1</v>
      </c>
      <c r="E2150">
        <v>0</v>
      </c>
      <c r="F2150">
        <v>0</v>
      </c>
      <c r="G2150">
        <v>0</v>
      </c>
      <c r="H2150">
        <v>0</v>
      </c>
      <c r="I2150" t="s">
        <v>81</v>
      </c>
      <c r="J2150">
        <v>593559</v>
      </c>
      <c r="K2150" t="s">
        <v>1536</v>
      </c>
      <c r="L2150">
        <v>593559</v>
      </c>
      <c r="M2150" t="s">
        <v>1536</v>
      </c>
      <c r="N2150">
        <v>593559</v>
      </c>
      <c r="O2150" t="s">
        <v>1536</v>
      </c>
      <c r="P2150">
        <v>592889</v>
      </c>
      <c r="Q2150" t="s">
        <v>482</v>
      </c>
      <c r="R2150" s="9">
        <v>181801.00165036961</v>
      </c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15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>
        <f t="shared" si="74"/>
        <v>181801.00165036961</v>
      </c>
      <c r="BM2150" s="9">
        <f t="shared" si="75"/>
        <v>181800</v>
      </c>
    </row>
    <row r="2151" spans="1:65" x14ac:dyDescent="0.3">
      <c r="A2151" t="s">
        <v>2405</v>
      </c>
      <c r="B2151" s="9">
        <v>974</v>
      </c>
      <c r="C2151">
        <v>533394</v>
      </c>
      <c r="D2151">
        <v>1</v>
      </c>
      <c r="E2151">
        <v>0</v>
      </c>
      <c r="F2151">
        <v>0</v>
      </c>
      <c r="G2151">
        <v>0</v>
      </c>
      <c r="H2151">
        <v>0</v>
      </c>
      <c r="I2151" t="s">
        <v>86</v>
      </c>
      <c r="J2151">
        <v>533165</v>
      </c>
      <c r="K2151" t="s">
        <v>191</v>
      </c>
      <c r="L2151">
        <v>533165</v>
      </c>
      <c r="M2151" t="s">
        <v>191</v>
      </c>
      <c r="N2151">
        <v>533165</v>
      </c>
      <c r="O2151" t="s">
        <v>191</v>
      </c>
      <c r="P2151">
        <v>533165</v>
      </c>
      <c r="Q2151" t="s">
        <v>191</v>
      </c>
      <c r="R2151" s="9">
        <v>229963.90218555671</v>
      </c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15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>
        <f t="shared" si="74"/>
        <v>229963.90218555671</v>
      </c>
      <c r="BM2151" s="9">
        <f t="shared" si="75"/>
        <v>230000</v>
      </c>
    </row>
    <row r="2152" spans="1:65" x14ac:dyDescent="0.3">
      <c r="A2152" t="s">
        <v>2406</v>
      </c>
      <c r="B2152" s="9">
        <v>529</v>
      </c>
      <c r="C2152">
        <v>529931</v>
      </c>
      <c r="D2152">
        <v>1</v>
      </c>
      <c r="E2152">
        <v>0</v>
      </c>
      <c r="F2152">
        <v>0</v>
      </c>
      <c r="G2152">
        <v>0</v>
      </c>
      <c r="H2152">
        <v>0</v>
      </c>
      <c r="I2152" t="s">
        <v>86</v>
      </c>
      <c r="J2152">
        <v>530883</v>
      </c>
      <c r="K2152" t="s">
        <v>319</v>
      </c>
      <c r="L2152">
        <v>530883</v>
      </c>
      <c r="M2152" t="s">
        <v>319</v>
      </c>
      <c r="N2152">
        <v>530883</v>
      </c>
      <c r="O2152" t="s">
        <v>319</v>
      </c>
      <c r="P2152">
        <v>530883</v>
      </c>
      <c r="Q2152" t="s">
        <v>319</v>
      </c>
      <c r="R2152" s="9">
        <v>126048.7000062897</v>
      </c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15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>
        <f t="shared" si="74"/>
        <v>126048.7000062897</v>
      </c>
      <c r="BM2152" s="9">
        <f t="shared" si="75"/>
        <v>126000</v>
      </c>
    </row>
    <row r="2153" spans="1:65" x14ac:dyDescent="0.3">
      <c r="A2153" t="s">
        <v>2407</v>
      </c>
      <c r="B2153" s="9">
        <v>421</v>
      </c>
      <c r="C2153">
        <v>573051</v>
      </c>
      <c r="D2153">
        <v>1</v>
      </c>
      <c r="E2153">
        <v>0</v>
      </c>
      <c r="F2153">
        <v>0</v>
      </c>
      <c r="G2153">
        <v>0</v>
      </c>
      <c r="H2153">
        <v>0</v>
      </c>
      <c r="I2153" t="s">
        <v>90</v>
      </c>
      <c r="J2153">
        <v>572659</v>
      </c>
      <c r="K2153" t="s">
        <v>158</v>
      </c>
      <c r="L2153">
        <v>572659</v>
      </c>
      <c r="M2153" t="s">
        <v>158</v>
      </c>
      <c r="N2153">
        <v>572659</v>
      </c>
      <c r="O2153" t="s">
        <v>158</v>
      </c>
      <c r="P2153">
        <v>572659</v>
      </c>
      <c r="Q2153" t="s">
        <v>158</v>
      </c>
      <c r="R2153" s="9">
        <v>100594.8717509397</v>
      </c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15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>
        <f t="shared" si="74"/>
        <v>100594.8717509397</v>
      </c>
      <c r="BM2153" s="9">
        <f t="shared" si="75"/>
        <v>100600</v>
      </c>
    </row>
    <row r="2154" spans="1:65" x14ac:dyDescent="0.3">
      <c r="A2154" t="s">
        <v>2408</v>
      </c>
      <c r="B2154" s="9">
        <v>256</v>
      </c>
      <c r="C2154">
        <v>531332</v>
      </c>
      <c r="D2154">
        <v>1</v>
      </c>
      <c r="E2154">
        <v>0</v>
      </c>
      <c r="F2154">
        <v>0</v>
      </c>
      <c r="G2154">
        <v>0</v>
      </c>
      <c r="H2154">
        <v>0</v>
      </c>
      <c r="I2154" t="s">
        <v>86</v>
      </c>
      <c r="J2154">
        <v>531057</v>
      </c>
      <c r="K2154" t="s">
        <v>220</v>
      </c>
      <c r="L2154">
        <v>533203</v>
      </c>
      <c r="M2154" t="s">
        <v>722</v>
      </c>
      <c r="N2154">
        <v>531057</v>
      </c>
      <c r="O2154" t="s">
        <v>220</v>
      </c>
      <c r="P2154">
        <v>531057</v>
      </c>
      <c r="Q2154" t="s">
        <v>220</v>
      </c>
      <c r="R2154" s="9">
        <v>71941.662785630979</v>
      </c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15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>
        <f t="shared" si="74"/>
        <v>71941.662785630979</v>
      </c>
      <c r="BM2154" s="9">
        <f t="shared" si="75"/>
        <v>71900</v>
      </c>
    </row>
    <row r="2155" spans="1:65" x14ac:dyDescent="0.3">
      <c r="A2155" t="s">
        <v>2409</v>
      </c>
      <c r="B2155" s="9">
        <v>507</v>
      </c>
      <c r="C2155">
        <v>590886</v>
      </c>
      <c r="D2155">
        <v>1</v>
      </c>
      <c r="E2155">
        <v>0</v>
      </c>
      <c r="F2155">
        <v>0</v>
      </c>
      <c r="G2155">
        <v>0</v>
      </c>
      <c r="H2155">
        <v>0</v>
      </c>
      <c r="I2155" t="s">
        <v>123</v>
      </c>
      <c r="J2155">
        <v>590266</v>
      </c>
      <c r="K2155" t="s">
        <v>163</v>
      </c>
      <c r="L2155">
        <v>590266</v>
      </c>
      <c r="M2155" t="s">
        <v>163</v>
      </c>
      <c r="N2155">
        <v>590266</v>
      </c>
      <c r="O2155" t="s">
        <v>163</v>
      </c>
      <c r="P2155">
        <v>590266</v>
      </c>
      <c r="Q2155" t="s">
        <v>163</v>
      </c>
      <c r="R2155" s="9">
        <v>120872.15283324019</v>
      </c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15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>
        <f t="shared" si="74"/>
        <v>120872.15283324019</v>
      </c>
      <c r="BM2155" s="9">
        <f t="shared" si="75"/>
        <v>120900</v>
      </c>
    </row>
    <row r="2156" spans="1:65" x14ac:dyDescent="0.3">
      <c r="A2156" t="s">
        <v>2410</v>
      </c>
      <c r="B2156" s="9">
        <v>345</v>
      </c>
      <c r="C2156">
        <v>531553</v>
      </c>
      <c r="D2156">
        <v>1</v>
      </c>
      <c r="E2156">
        <v>0</v>
      </c>
      <c r="F2156">
        <v>0</v>
      </c>
      <c r="G2156">
        <v>0</v>
      </c>
      <c r="H2156">
        <v>0</v>
      </c>
      <c r="I2156" t="s">
        <v>86</v>
      </c>
      <c r="J2156">
        <v>534781</v>
      </c>
      <c r="K2156" t="s">
        <v>566</v>
      </c>
      <c r="L2156">
        <v>535320</v>
      </c>
      <c r="M2156" t="s">
        <v>567</v>
      </c>
      <c r="N2156">
        <v>538094</v>
      </c>
      <c r="O2156" t="s">
        <v>207</v>
      </c>
      <c r="P2156">
        <v>538094</v>
      </c>
      <c r="Q2156" t="s">
        <v>207</v>
      </c>
      <c r="R2156" s="9">
        <v>82615.950967563855</v>
      </c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15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>
        <f t="shared" si="74"/>
        <v>82615.950967563855</v>
      </c>
      <c r="BM2156" s="9">
        <f t="shared" si="75"/>
        <v>82600</v>
      </c>
    </row>
    <row r="2157" spans="1:65" x14ac:dyDescent="0.3">
      <c r="A2157" s="5" t="s">
        <v>505</v>
      </c>
      <c r="B2157" s="9">
        <v>2664</v>
      </c>
      <c r="C2157">
        <v>589624</v>
      </c>
      <c r="D2157">
        <v>1</v>
      </c>
      <c r="E2157">
        <v>1</v>
      </c>
      <c r="F2157">
        <v>1</v>
      </c>
      <c r="G2157">
        <v>1</v>
      </c>
      <c r="H2157">
        <v>1</v>
      </c>
      <c r="I2157" t="s">
        <v>111</v>
      </c>
      <c r="J2157">
        <v>589624</v>
      </c>
      <c r="K2157" t="s">
        <v>505</v>
      </c>
      <c r="L2157">
        <v>589624</v>
      </c>
      <c r="M2157" t="s">
        <v>505</v>
      </c>
      <c r="N2157">
        <v>589624</v>
      </c>
      <c r="O2157" t="s">
        <v>505</v>
      </c>
      <c r="P2157">
        <v>589624</v>
      </c>
      <c r="Q2157" t="s">
        <v>505</v>
      </c>
      <c r="R2157" s="9">
        <v>130040.1606984261</v>
      </c>
      <c r="S2157" s="9">
        <f>SUMIFS($B:$B,$J:$J,$C2157)</f>
        <v>4719</v>
      </c>
      <c r="T2157" s="9">
        <v>108156.6564097363</v>
      </c>
      <c r="U2157" s="9">
        <v>0</v>
      </c>
      <c r="V2157" s="9">
        <f>U2157*768</f>
        <v>0</v>
      </c>
      <c r="W2157" s="9">
        <v>45</v>
      </c>
      <c r="X2157" s="9">
        <f>W2157*3072</f>
        <v>138240</v>
      </c>
      <c r="Y2157" s="9">
        <v>34</v>
      </c>
      <c r="Z2157" s="9">
        <f>Y2157*1024</f>
        <v>34816</v>
      </c>
      <c r="AA2157" s="9">
        <v>14</v>
      </c>
      <c r="AB2157" s="9">
        <f>AA2157*256</f>
        <v>3584</v>
      </c>
      <c r="AC2157" s="9">
        <f>SUMIFS($B:$B,$L:$L,$C2157)</f>
        <v>11792</v>
      </c>
      <c r="AD2157" s="9">
        <v>809495.60347130743</v>
      </c>
      <c r="AE2157" s="9">
        <f>SUMIFS($B:$B,$P:$P,$C2157)</f>
        <v>11792</v>
      </c>
      <c r="AF2157" s="9">
        <v>934605.3049760022</v>
      </c>
      <c r="AG2157" s="9">
        <f>SUMIFS($B:$B,$N:$N,$C2157)</f>
        <v>11792</v>
      </c>
      <c r="AH2157" s="9">
        <v>2144137.0954028391</v>
      </c>
      <c r="AI2157" s="9">
        <f>SUMIFS($B:$B,$P:$P,$C2157)</f>
        <v>11792</v>
      </c>
      <c r="AJ2157" s="9">
        <v>10652269.45087279</v>
      </c>
      <c r="AK2157" s="9"/>
      <c r="AL2157" s="9">
        <v>1759</v>
      </c>
      <c r="AM2157" s="9">
        <f>AL2157*141</f>
        <v>248019</v>
      </c>
      <c r="AN2157" s="9"/>
      <c r="AO2157" s="9"/>
      <c r="AP2157" s="9"/>
      <c r="AQ2157" s="15"/>
      <c r="AR2157" s="9">
        <v>1</v>
      </c>
      <c r="AS2157" s="9">
        <f>AR2157*30500</f>
        <v>30500</v>
      </c>
      <c r="AT2157" s="9">
        <v>123</v>
      </c>
      <c r="AU2157" s="9">
        <f>AT2157*2742</f>
        <v>337266</v>
      </c>
      <c r="AV2157" s="9">
        <v>7</v>
      </c>
      <c r="AW2157" s="9">
        <f>AV2157*914</f>
        <v>6398</v>
      </c>
      <c r="AX2157" s="9">
        <v>442</v>
      </c>
      <c r="AY2157" s="9">
        <f>AX2157*141</f>
        <v>62322</v>
      </c>
      <c r="AZ2157" s="9">
        <v>386</v>
      </c>
      <c r="BA2157" s="9">
        <f>AZ2157*343</f>
        <v>132398</v>
      </c>
      <c r="BB2157" s="9">
        <v>456</v>
      </c>
      <c r="BC2157" s="9">
        <f>BB2157*109</f>
        <v>49704</v>
      </c>
      <c r="BD2157" s="9">
        <v>45</v>
      </c>
      <c r="BE2157" s="9">
        <f>BD2157*82</f>
        <v>3690</v>
      </c>
      <c r="BF2157" s="9">
        <v>551</v>
      </c>
      <c r="BG2157" s="9">
        <f>BF2157*328</f>
        <v>180728</v>
      </c>
      <c r="BH2157" s="9">
        <v>44</v>
      </c>
      <c r="BI2157" s="9">
        <f>BH2157*410</f>
        <v>18040</v>
      </c>
      <c r="BJ2157" s="9">
        <v>8</v>
      </c>
      <c r="BK2157" s="9">
        <f>BJ2157*219</f>
        <v>1752</v>
      </c>
      <c r="BL2157" s="9">
        <f t="shared" si="74"/>
        <v>16026161.271831101</v>
      </c>
      <c r="BM2157" s="9">
        <f t="shared" si="75"/>
        <v>16026200</v>
      </c>
    </row>
    <row r="2158" spans="1:65" x14ac:dyDescent="0.3">
      <c r="A2158" t="s">
        <v>2411</v>
      </c>
      <c r="B2158" s="9">
        <v>290</v>
      </c>
      <c r="C2158">
        <v>564761</v>
      </c>
      <c r="D2158">
        <v>1</v>
      </c>
      <c r="E2158">
        <v>0</v>
      </c>
      <c r="F2158">
        <v>0</v>
      </c>
      <c r="G2158">
        <v>0</v>
      </c>
      <c r="H2158">
        <v>0</v>
      </c>
      <c r="I2158" t="s">
        <v>86</v>
      </c>
      <c r="J2158">
        <v>533416</v>
      </c>
      <c r="K2158" t="s">
        <v>1030</v>
      </c>
      <c r="L2158">
        <v>533416</v>
      </c>
      <c r="M2158" t="s">
        <v>1030</v>
      </c>
      <c r="N2158">
        <v>533416</v>
      </c>
      <c r="O2158" t="s">
        <v>1030</v>
      </c>
      <c r="P2158">
        <v>538728</v>
      </c>
      <c r="Q2158" t="s">
        <v>141</v>
      </c>
      <c r="R2158" s="9">
        <v>71941.662785630979</v>
      </c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15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>
        <f t="shared" si="74"/>
        <v>71941.662785630979</v>
      </c>
      <c r="BM2158" s="9">
        <f t="shared" si="75"/>
        <v>71900</v>
      </c>
    </row>
    <row r="2159" spans="1:65" x14ac:dyDescent="0.3">
      <c r="A2159" t="s">
        <v>2412</v>
      </c>
      <c r="B2159" s="9">
        <v>909</v>
      </c>
      <c r="C2159">
        <v>560952</v>
      </c>
      <c r="D2159">
        <v>1</v>
      </c>
      <c r="E2159">
        <v>0</v>
      </c>
      <c r="F2159">
        <v>0</v>
      </c>
      <c r="G2159">
        <v>0</v>
      </c>
      <c r="H2159">
        <v>0</v>
      </c>
      <c r="I2159" t="s">
        <v>151</v>
      </c>
      <c r="J2159">
        <v>560740</v>
      </c>
      <c r="K2159" t="s">
        <v>356</v>
      </c>
      <c r="L2159">
        <v>560740</v>
      </c>
      <c r="M2159" t="s">
        <v>356</v>
      </c>
      <c r="N2159">
        <v>560740</v>
      </c>
      <c r="O2159" t="s">
        <v>356</v>
      </c>
      <c r="P2159">
        <v>561215</v>
      </c>
      <c r="Q2159" t="s">
        <v>307</v>
      </c>
      <c r="R2159" s="9">
        <v>214870.3115063142</v>
      </c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15"/>
      <c r="AR2159" s="9">
        <v>1</v>
      </c>
      <c r="AS2159" s="9">
        <f>AR2159*30500</f>
        <v>30500</v>
      </c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>
        <f t="shared" si="74"/>
        <v>245370.3115063142</v>
      </c>
      <c r="BM2159" s="9">
        <f t="shared" si="75"/>
        <v>245400</v>
      </c>
    </row>
    <row r="2160" spans="1:65" x14ac:dyDescent="0.3">
      <c r="A2160" s="4" t="s">
        <v>157</v>
      </c>
      <c r="B2160" s="9">
        <v>2157</v>
      </c>
      <c r="C2160">
        <v>573060</v>
      </c>
      <c r="D2160">
        <v>1</v>
      </c>
      <c r="E2160">
        <v>1</v>
      </c>
      <c r="F2160">
        <v>1</v>
      </c>
      <c r="G2160">
        <v>1</v>
      </c>
      <c r="H2160">
        <v>0</v>
      </c>
      <c r="I2160" t="s">
        <v>90</v>
      </c>
      <c r="J2160">
        <v>573060</v>
      </c>
      <c r="K2160" t="s">
        <v>157</v>
      </c>
      <c r="L2160">
        <v>573060</v>
      </c>
      <c r="M2160" t="s">
        <v>157</v>
      </c>
      <c r="N2160">
        <v>573060</v>
      </c>
      <c r="O2160" t="s">
        <v>157</v>
      </c>
      <c r="P2160">
        <v>572659</v>
      </c>
      <c r="Q2160" t="s">
        <v>158</v>
      </c>
      <c r="R2160" s="9">
        <v>500790.76141321362</v>
      </c>
      <c r="S2160" s="9">
        <f>SUMIFS($B:$B,$J:$J,$C2160)</f>
        <v>3273</v>
      </c>
      <c r="T2160" s="9">
        <v>177912.53933701891</v>
      </c>
      <c r="U2160" s="9">
        <v>0</v>
      </c>
      <c r="V2160" s="9">
        <f>U2160*768</f>
        <v>0</v>
      </c>
      <c r="W2160" s="9">
        <v>2</v>
      </c>
      <c r="X2160" s="9">
        <f>W2160*3072</f>
        <v>6144</v>
      </c>
      <c r="Y2160" s="9">
        <v>16</v>
      </c>
      <c r="Z2160" s="9">
        <f>Y2160*1024</f>
        <v>16384</v>
      </c>
      <c r="AA2160" s="9">
        <v>3</v>
      </c>
      <c r="AB2160" s="9">
        <f>AA2160*256</f>
        <v>768</v>
      </c>
      <c r="AC2160" s="9">
        <f>SUMIFS($B:$B,$L:$L,$C2160)</f>
        <v>3273</v>
      </c>
      <c r="AD2160" s="9">
        <v>410388.51252727944</v>
      </c>
      <c r="AE2160" s="9"/>
      <c r="AF2160" s="9"/>
      <c r="AG2160" s="9">
        <f>SUMIFS($B:$B,$N:$N,$C2160)</f>
        <v>7366</v>
      </c>
      <c r="AH2160" s="9">
        <v>830243.92818670126</v>
      </c>
      <c r="AI2160" s="9"/>
      <c r="AJ2160" s="9"/>
      <c r="AK2160" s="9"/>
      <c r="AL2160" s="9"/>
      <c r="AM2160" s="9"/>
      <c r="AN2160" s="9"/>
      <c r="AO2160" s="9"/>
      <c r="AP2160" s="9"/>
      <c r="AQ2160" s="15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>
        <f t="shared" si="74"/>
        <v>1942631.741464213</v>
      </c>
      <c r="BM2160" s="9">
        <f t="shared" si="75"/>
        <v>1942600</v>
      </c>
    </row>
    <row r="2161" spans="1:65" x14ac:dyDescent="0.3">
      <c r="A2161" t="s">
        <v>2413</v>
      </c>
      <c r="B2161" s="9">
        <v>148</v>
      </c>
      <c r="C2161">
        <v>559024</v>
      </c>
      <c r="D2161">
        <v>1</v>
      </c>
      <c r="E2161">
        <v>0</v>
      </c>
      <c r="F2161">
        <v>0</v>
      </c>
      <c r="G2161">
        <v>0</v>
      </c>
      <c r="H2161">
        <v>0</v>
      </c>
      <c r="I2161" t="s">
        <v>151</v>
      </c>
      <c r="J2161">
        <v>559075</v>
      </c>
      <c r="K2161" t="s">
        <v>364</v>
      </c>
      <c r="L2161">
        <v>559075</v>
      </c>
      <c r="M2161" t="s">
        <v>364</v>
      </c>
      <c r="N2161">
        <v>559075</v>
      </c>
      <c r="O2161" t="s">
        <v>364</v>
      </c>
      <c r="P2161">
        <v>559075</v>
      </c>
      <c r="Q2161" t="s">
        <v>364</v>
      </c>
      <c r="R2161" s="9">
        <v>71941.662785630979</v>
      </c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15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>
        <f t="shared" si="74"/>
        <v>71941.662785630979</v>
      </c>
      <c r="BM2161" s="9">
        <f t="shared" si="75"/>
        <v>71900</v>
      </c>
    </row>
    <row r="2162" spans="1:65" x14ac:dyDescent="0.3">
      <c r="A2162" t="s">
        <v>2414</v>
      </c>
      <c r="B2162" s="9">
        <v>286</v>
      </c>
      <c r="C2162">
        <v>553247</v>
      </c>
      <c r="D2162">
        <v>1</v>
      </c>
      <c r="E2162">
        <v>0</v>
      </c>
      <c r="F2162">
        <v>0</v>
      </c>
      <c r="G2162">
        <v>0</v>
      </c>
      <c r="H2162">
        <v>0</v>
      </c>
      <c r="I2162" t="s">
        <v>111</v>
      </c>
      <c r="J2162">
        <v>535532</v>
      </c>
      <c r="K2162" t="s">
        <v>673</v>
      </c>
      <c r="L2162">
        <v>535532</v>
      </c>
      <c r="M2162" t="s">
        <v>673</v>
      </c>
      <c r="N2162">
        <v>535532</v>
      </c>
      <c r="O2162" t="s">
        <v>673</v>
      </c>
      <c r="P2162">
        <v>523704</v>
      </c>
      <c r="Q2162" t="s">
        <v>464</v>
      </c>
      <c r="R2162" s="9">
        <v>71941.662785630979</v>
      </c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15"/>
      <c r="AR2162" s="9">
        <v>1</v>
      </c>
      <c r="AS2162" s="9">
        <f>AR2162*30500</f>
        <v>30500</v>
      </c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>
        <f t="shared" si="74"/>
        <v>102441.66278563098</v>
      </c>
      <c r="BM2162" s="9">
        <f t="shared" si="75"/>
        <v>102400</v>
      </c>
    </row>
    <row r="2163" spans="1:65" x14ac:dyDescent="0.3">
      <c r="A2163" s="5" t="s">
        <v>2296</v>
      </c>
      <c r="B2163" s="9">
        <v>21374</v>
      </c>
      <c r="C2163">
        <v>599565</v>
      </c>
      <c r="D2163">
        <v>1</v>
      </c>
      <c r="E2163">
        <v>1</v>
      </c>
      <c r="F2163">
        <v>1</v>
      </c>
      <c r="G2163">
        <v>1</v>
      </c>
      <c r="H2163">
        <v>1</v>
      </c>
      <c r="I2163" t="s">
        <v>94</v>
      </c>
      <c r="J2163">
        <v>599565</v>
      </c>
      <c r="K2163" t="s">
        <v>2296</v>
      </c>
      <c r="L2163">
        <v>599565</v>
      </c>
      <c r="M2163" t="s">
        <v>2296</v>
      </c>
      <c r="N2163">
        <v>599565</v>
      </c>
      <c r="O2163" t="s">
        <v>2296</v>
      </c>
      <c r="P2163">
        <v>599565</v>
      </c>
      <c r="Q2163" t="s">
        <v>2296</v>
      </c>
      <c r="R2163" s="9">
        <v>951744.40968492313</v>
      </c>
      <c r="S2163" s="9">
        <f>SUMIFS($B:$B,$J:$J,$C2163)</f>
        <v>22535</v>
      </c>
      <c r="T2163" s="9">
        <v>468216.64577183448</v>
      </c>
      <c r="U2163" s="9">
        <v>0</v>
      </c>
      <c r="V2163" s="9">
        <f>U2163*768</f>
        <v>0</v>
      </c>
      <c r="W2163" s="9">
        <v>60</v>
      </c>
      <c r="X2163" s="9">
        <f>W2163*3072</f>
        <v>184320</v>
      </c>
      <c r="Y2163" s="9">
        <v>133</v>
      </c>
      <c r="Z2163" s="9">
        <f>Y2163*1024</f>
        <v>136192</v>
      </c>
      <c r="AA2163" s="9">
        <v>84</v>
      </c>
      <c r="AB2163" s="9">
        <f>AA2163*256</f>
        <v>21504</v>
      </c>
      <c r="AC2163" s="9">
        <f>SUMIFS($B:$B,$L:$L,$C2163)</f>
        <v>22535</v>
      </c>
      <c r="AD2163" s="9">
        <v>1364857.121192998</v>
      </c>
      <c r="AE2163" s="9">
        <f>SUMIFS($B:$B,$P:$P,$C2163)</f>
        <v>40326</v>
      </c>
      <c r="AF2163" s="9">
        <v>2399869.7068384192</v>
      </c>
      <c r="AG2163" s="9">
        <f>SUMIFS($B:$B,$N:$N,$C2163)</f>
        <v>27168</v>
      </c>
      <c r="AH2163" s="9">
        <v>4604567.7101833206</v>
      </c>
      <c r="AI2163" s="9">
        <f>SUMIFS($B:$B,$P:$P,$C2163)</f>
        <v>40326</v>
      </c>
      <c r="AJ2163" s="9">
        <v>19426303.50754936</v>
      </c>
      <c r="AK2163" s="9"/>
      <c r="AL2163" s="9">
        <v>5491</v>
      </c>
      <c r="AM2163" s="9">
        <f>AL2163*141</f>
        <v>774231</v>
      </c>
      <c r="AN2163" s="9"/>
      <c r="AO2163" s="9"/>
      <c r="AP2163" s="9"/>
      <c r="AQ2163" s="15"/>
      <c r="AR2163" s="9">
        <v>18</v>
      </c>
      <c r="AS2163" s="9">
        <f>AR2163*30500</f>
        <v>549000</v>
      </c>
      <c r="AT2163" s="9">
        <v>249</v>
      </c>
      <c r="AU2163" s="9">
        <f>AT2163*2742</f>
        <v>682758</v>
      </c>
      <c r="AV2163" s="9">
        <v>0</v>
      </c>
      <c r="AW2163" s="9">
        <f>AV2163*914</f>
        <v>0</v>
      </c>
      <c r="AX2163" s="9">
        <v>1706</v>
      </c>
      <c r="AY2163" s="9">
        <f>AX2163*141</f>
        <v>240546</v>
      </c>
      <c r="AZ2163" s="9">
        <v>1376</v>
      </c>
      <c r="BA2163" s="9">
        <f>AZ2163*343</f>
        <v>471968</v>
      </c>
      <c r="BB2163" s="9">
        <v>232</v>
      </c>
      <c r="BC2163" s="9">
        <f>BB2163*109</f>
        <v>25288</v>
      </c>
      <c r="BD2163" s="9">
        <v>41</v>
      </c>
      <c r="BE2163" s="9">
        <f>BD2163*82</f>
        <v>3362</v>
      </c>
      <c r="BF2163" s="9">
        <v>354</v>
      </c>
      <c r="BG2163" s="9">
        <f>BF2163*328</f>
        <v>116112</v>
      </c>
      <c r="BH2163" s="9">
        <v>48</v>
      </c>
      <c r="BI2163" s="9">
        <f>BH2163*410</f>
        <v>19680</v>
      </c>
      <c r="BJ2163" s="9">
        <v>0</v>
      </c>
      <c r="BK2163" s="9">
        <f>BJ2163*219</f>
        <v>0</v>
      </c>
      <c r="BL2163" s="9">
        <f t="shared" si="74"/>
        <v>32440520.101220854</v>
      </c>
      <c r="BM2163" s="9">
        <f t="shared" si="75"/>
        <v>32440500</v>
      </c>
    </row>
    <row r="2164" spans="1:65" x14ac:dyDescent="0.3">
      <c r="A2164" t="s">
        <v>2415</v>
      </c>
      <c r="B2164" s="9">
        <v>141</v>
      </c>
      <c r="C2164">
        <v>599204</v>
      </c>
      <c r="D2164">
        <v>1</v>
      </c>
      <c r="E2164">
        <v>0</v>
      </c>
      <c r="F2164">
        <v>0</v>
      </c>
      <c r="G2164">
        <v>0</v>
      </c>
      <c r="H2164">
        <v>0</v>
      </c>
      <c r="I2164" t="s">
        <v>86</v>
      </c>
      <c r="J2164">
        <v>540901</v>
      </c>
      <c r="K2164" t="s">
        <v>1116</v>
      </c>
      <c r="L2164">
        <v>540901</v>
      </c>
      <c r="M2164" t="s">
        <v>1116</v>
      </c>
      <c r="N2164">
        <v>540111</v>
      </c>
      <c r="O2164" t="s">
        <v>576</v>
      </c>
      <c r="P2164">
        <v>540111</v>
      </c>
      <c r="Q2164" t="s">
        <v>576</v>
      </c>
      <c r="R2164" s="9">
        <v>71941.662785630979</v>
      </c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15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>
        <f t="shared" si="74"/>
        <v>71941.662785630979</v>
      </c>
      <c r="BM2164" s="9">
        <f t="shared" si="75"/>
        <v>71900</v>
      </c>
    </row>
    <row r="2165" spans="1:65" x14ac:dyDescent="0.3">
      <c r="A2165" t="s">
        <v>2416</v>
      </c>
      <c r="B2165" s="9">
        <v>287</v>
      </c>
      <c r="C2165">
        <v>579033</v>
      </c>
      <c r="D2165">
        <v>1</v>
      </c>
      <c r="E2165">
        <v>0</v>
      </c>
      <c r="F2165">
        <v>0</v>
      </c>
      <c r="G2165">
        <v>0</v>
      </c>
      <c r="H2165">
        <v>0</v>
      </c>
      <c r="I2165" t="s">
        <v>151</v>
      </c>
      <c r="J2165">
        <v>559997</v>
      </c>
      <c r="K2165" t="s">
        <v>2247</v>
      </c>
      <c r="L2165">
        <v>559997</v>
      </c>
      <c r="M2165" t="s">
        <v>2247</v>
      </c>
      <c r="N2165">
        <v>559717</v>
      </c>
      <c r="O2165" t="s">
        <v>346</v>
      </c>
      <c r="P2165">
        <v>559717</v>
      </c>
      <c r="Q2165" t="s">
        <v>346</v>
      </c>
      <c r="R2165" s="9">
        <v>71941.662785630979</v>
      </c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15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>
        <f t="shared" si="74"/>
        <v>71941.662785630979</v>
      </c>
      <c r="BM2165" s="9">
        <f t="shared" si="75"/>
        <v>71900</v>
      </c>
    </row>
    <row r="2166" spans="1:65" x14ac:dyDescent="0.3">
      <c r="A2166" t="s">
        <v>2417</v>
      </c>
      <c r="B2166" s="9">
        <v>123</v>
      </c>
      <c r="C2166">
        <v>533793</v>
      </c>
      <c r="D2166">
        <v>1</v>
      </c>
      <c r="E2166">
        <v>0</v>
      </c>
      <c r="F2166">
        <v>0</v>
      </c>
      <c r="G2166">
        <v>0</v>
      </c>
      <c r="H2166">
        <v>0</v>
      </c>
      <c r="I2166" t="s">
        <v>86</v>
      </c>
      <c r="J2166">
        <v>531456</v>
      </c>
      <c r="K2166" t="s">
        <v>2418</v>
      </c>
      <c r="L2166">
        <v>531057</v>
      </c>
      <c r="M2166" t="s">
        <v>220</v>
      </c>
      <c r="N2166">
        <v>531057</v>
      </c>
      <c r="O2166" t="s">
        <v>220</v>
      </c>
      <c r="P2166">
        <v>531057</v>
      </c>
      <c r="Q2166" t="s">
        <v>220</v>
      </c>
      <c r="R2166" s="9">
        <v>71941.662785630979</v>
      </c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15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>
        <f t="shared" si="74"/>
        <v>71941.662785630979</v>
      </c>
      <c r="BM2166" s="9">
        <f t="shared" si="75"/>
        <v>71900</v>
      </c>
    </row>
    <row r="2167" spans="1:65" x14ac:dyDescent="0.3">
      <c r="A2167" t="s">
        <v>2419</v>
      </c>
      <c r="B2167" s="9">
        <v>157</v>
      </c>
      <c r="C2167">
        <v>594253</v>
      </c>
      <c r="D2167">
        <v>1</v>
      </c>
      <c r="E2167">
        <v>0</v>
      </c>
      <c r="F2167">
        <v>0</v>
      </c>
      <c r="G2167">
        <v>0</v>
      </c>
      <c r="H2167">
        <v>0</v>
      </c>
      <c r="I2167" t="s">
        <v>81</v>
      </c>
      <c r="J2167">
        <v>595004</v>
      </c>
      <c r="K2167" t="s">
        <v>2420</v>
      </c>
      <c r="L2167">
        <v>595098</v>
      </c>
      <c r="M2167" t="s">
        <v>417</v>
      </c>
      <c r="N2167">
        <v>595098</v>
      </c>
      <c r="O2167" t="s">
        <v>417</v>
      </c>
      <c r="P2167">
        <v>593711</v>
      </c>
      <c r="Q2167" t="s">
        <v>185</v>
      </c>
      <c r="R2167" s="9">
        <v>71941.662785630979</v>
      </c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15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>
        <f t="shared" si="74"/>
        <v>71941.662785630979</v>
      </c>
      <c r="BM2167" s="9">
        <f t="shared" si="75"/>
        <v>71900</v>
      </c>
    </row>
    <row r="2168" spans="1:65" x14ac:dyDescent="0.3">
      <c r="A2168" t="s">
        <v>2421</v>
      </c>
      <c r="B2168" s="9">
        <v>799</v>
      </c>
      <c r="C2168">
        <v>578258</v>
      </c>
      <c r="D2168">
        <v>1</v>
      </c>
      <c r="E2168">
        <v>0</v>
      </c>
      <c r="F2168">
        <v>0</v>
      </c>
      <c r="G2168">
        <v>0</v>
      </c>
      <c r="H2168">
        <v>0</v>
      </c>
      <c r="I2168" t="s">
        <v>96</v>
      </c>
      <c r="J2168">
        <v>578576</v>
      </c>
      <c r="K2168" t="s">
        <v>580</v>
      </c>
      <c r="L2168">
        <v>578576</v>
      </c>
      <c r="M2168" t="s">
        <v>580</v>
      </c>
      <c r="N2168">
        <v>578576</v>
      </c>
      <c r="O2168" t="s">
        <v>580</v>
      </c>
      <c r="P2168">
        <v>578576</v>
      </c>
      <c r="Q2168" t="s">
        <v>580</v>
      </c>
      <c r="R2168" s="9">
        <v>189265.1188102843</v>
      </c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15"/>
      <c r="AR2168" s="9">
        <v>3</v>
      </c>
      <c r="AS2168" s="9">
        <f>AR2168*30500</f>
        <v>91500</v>
      </c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>
        <f t="shared" si="74"/>
        <v>280765.1188102843</v>
      </c>
      <c r="BM2168" s="9">
        <f t="shared" si="75"/>
        <v>280800</v>
      </c>
    </row>
    <row r="2169" spans="1:65" x14ac:dyDescent="0.3">
      <c r="A2169" t="s">
        <v>2422</v>
      </c>
      <c r="B2169" s="9">
        <v>245</v>
      </c>
      <c r="C2169">
        <v>595861</v>
      </c>
      <c r="D2169">
        <v>1</v>
      </c>
      <c r="E2169">
        <v>0</v>
      </c>
      <c r="F2169">
        <v>0</v>
      </c>
      <c r="G2169">
        <v>0</v>
      </c>
      <c r="H2169">
        <v>0</v>
      </c>
      <c r="I2169" t="s">
        <v>123</v>
      </c>
      <c r="J2169">
        <v>596884</v>
      </c>
      <c r="K2169" t="s">
        <v>2423</v>
      </c>
      <c r="L2169">
        <v>595411</v>
      </c>
      <c r="M2169" t="s">
        <v>446</v>
      </c>
      <c r="N2169">
        <v>595411</v>
      </c>
      <c r="O2169" t="s">
        <v>446</v>
      </c>
      <c r="P2169">
        <v>595411</v>
      </c>
      <c r="Q2169" t="s">
        <v>446</v>
      </c>
      <c r="R2169" s="9">
        <v>71941.662785630979</v>
      </c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15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>
        <f t="shared" si="74"/>
        <v>71941.662785630979</v>
      </c>
      <c r="BM2169" s="9">
        <f t="shared" si="75"/>
        <v>71900</v>
      </c>
    </row>
    <row r="2170" spans="1:65" x14ac:dyDescent="0.3">
      <c r="A2170" t="s">
        <v>2424</v>
      </c>
      <c r="B2170" s="9">
        <v>265</v>
      </c>
      <c r="C2170">
        <v>567221</v>
      </c>
      <c r="D2170">
        <v>1</v>
      </c>
      <c r="E2170">
        <v>0</v>
      </c>
      <c r="F2170">
        <v>0</v>
      </c>
      <c r="G2170">
        <v>0</v>
      </c>
      <c r="H2170">
        <v>0</v>
      </c>
      <c r="I2170" t="s">
        <v>131</v>
      </c>
      <c r="J2170">
        <v>567043</v>
      </c>
      <c r="K2170" t="s">
        <v>231</v>
      </c>
      <c r="L2170">
        <v>567027</v>
      </c>
      <c r="M2170" t="s">
        <v>232</v>
      </c>
      <c r="N2170">
        <v>567027</v>
      </c>
      <c r="O2170" t="s">
        <v>232</v>
      </c>
      <c r="P2170">
        <v>567027</v>
      </c>
      <c r="Q2170" t="s">
        <v>232</v>
      </c>
      <c r="R2170" s="9">
        <v>71941.662785630979</v>
      </c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15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>
        <f t="shared" si="74"/>
        <v>71941.662785630979</v>
      </c>
      <c r="BM2170" s="9">
        <f t="shared" si="75"/>
        <v>71900</v>
      </c>
    </row>
    <row r="2171" spans="1:65" x14ac:dyDescent="0.3">
      <c r="A2171" t="s">
        <v>2425</v>
      </c>
      <c r="B2171" s="9">
        <v>164</v>
      </c>
      <c r="C2171">
        <v>578266</v>
      </c>
      <c r="D2171">
        <v>1</v>
      </c>
      <c r="E2171">
        <v>0</v>
      </c>
      <c r="F2171">
        <v>0</v>
      </c>
      <c r="G2171">
        <v>0</v>
      </c>
      <c r="H2171">
        <v>0</v>
      </c>
      <c r="I2171" t="s">
        <v>96</v>
      </c>
      <c r="J2171">
        <v>578444</v>
      </c>
      <c r="K2171" t="s">
        <v>273</v>
      </c>
      <c r="L2171">
        <v>578444</v>
      </c>
      <c r="M2171" t="s">
        <v>273</v>
      </c>
      <c r="N2171">
        <v>578444</v>
      </c>
      <c r="O2171" t="s">
        <v>273</v>
      </c>
      <c r="P2171">
        <v>578444</v>
      </c>
      <c r="Q2171" t="s">
        <v>273</v>
      </c>
      <c r="R2171" s="9">
        <v>71941.662785630979</v>
      </c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15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>
        <f t="shared" si="74"/>
        <v>71941.662785630979</v>
      </c>
      <c r="BM2171" s="9">
        <f t="shared" si="75"/>
        <v>71900</v>
      </c>
    </row>
    <row r="2172" spans="1:65" x14ac:dyDescent="0.3">
      <c r="A2172" s="4" t="s">
        <v>924</v>
      </c>
      <c r="B2172" s="9">
        <v>2732</v>
      </c>
      <c r="C2172">
        <v>588601</v>
      </c>
      <c r="D2172">
        <v>1</v>
      </c>
      <c r="E2172">
        <v>1</v>
      </c>
      <c r="F2172">
        <v>1</v>
      </c>
      <c r="G2172">
        <v>1</v>
      </c>
      <c r="H2172">
        <v>0</v>
      </c>
      <c r="I2172" t="s">
        <v>135</v>
      </c>
      <c r="J2172">
        <v>588601</v>
      </c>
      <c r="K2172" t="s">
        <v>924</v>
      </c>
      <c r="L2172">
        <v>588601</v>
      </c>
      <c r="M2172" t="s">
        <v>924</v>
      </c>
      <c r="N2172">
        <v>588601</v>
      </c>
      <c r="O2172" t="s">
        <v>924</v>
      </c>
      <c r="P2172">
        <v>588296</v>
      </c>
      <c r="Q2172" t="s">
        <v>199</v>
      </c>
      <c r="R2172" s="9">
        <v>630274.59783817816</v>
      </c>
      <c r="S2172" s="9">
        <f>SUMIFS($B:$B,$J:$J,$C2172)</f>
        <v>3715</v>
      </c>
      <c r="T2172" s="9">
        <v>201865.33412459269</v>
      </c>
      <c r="U2172" s="9">
        <v>2</v>
      </c>
      <c r="V2172" s="9">
        <f>U2172*768</f>
        <v>1536</v>
      </c>
      <c r="W2172" s="9">
        <v>18</v>
      </c>
      <c r="X2172" s="9">
        <f>W2172*3072</f>
        <v>55296</v>
      </c>
      <c r="Y2172" s="9">
        <v>24</v>
      </c>
      <c r="Z2172" s="9">
        <f>Y2172*1024</f>
        <v>24576</v>
      </c>
      <c r="AA2172" s="9">
        <v>6</v>
      </c>
      <c r="AB2172" s="9">
        <f>AA2172*256</f>
        <v>1536</v>
      </c>
      <c r="AC2172" s="9">
        <f>SUMIFS($B:$B,$L:$L,$C2172)</f>
        <v>3715</v>
      </c>
      <c r="AD2172" s="9">
        <v>465366.01073255722</v>
      </c>
      <c r="AE2172" s="9"/>
      <c r="AF2172" s="9"/>
      <c r="AG2172" s="9">
        <f>SUMIFS($B:$B,$N:$N,$C2172)</f>
        <v>3918</v>
      </c>
      <c r="AH2172" s="9">
        <v>443395.80863062741</v>
      </c>
      <c r="AI2172" s="9"/>
      <c r="AJ2172" s="9"/>
      <c r="AK2172" s="9"/>
      <c r="AL2172" s="9"/>
      <c r="AM2172" s="9"/>
      <c r="AN2172" s="9"/>
      <c r="AO2172" s="9"/>
      <c r="AP2172" s="9"/>
      <c r="AQ2172" s="15"/>
      <c r="AR2172" s="9">
        <v>3</v>
      </c>
      <c r="AS2172" s="9">
        <f>AR2172*30500</f>
        <v>91500</v>
      </c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>
        <f t="shared" si="74"/>
        <v>1915345.7513259554</v>
      </c>
      <c r="BM2172" s="9">
        <f t="shared" si="75"/>
        <v>1915300</v>
      </c>
    </row>
    <row r="2173" spans="1:65" x14ac:dyDescent="0.3">
      <c r="A2173" t="s">
        <v>2426</v>
      </c>
      <c r="B2173" s="9">
        <v>119</v>
      </c>
      <c r="C2173">
        <v>599557</v>
      </c>
      <c r="D2173">
        <v>1</v>
      </c>
      <c r="E2173">
        <v>0</v>
      </c>
      <c r="F2173">
        <v>0</v>
      </c>
      <c r="G2173">
        <v>0</v>
      </c>
      <c r="H2173">
        <v>0</v>
      </c>
      <c r="I2173" t="s">
        <v>86</v>
      </c>
      <c r="J2173">
        <v>536971</v>
      </c>
      <c r="K2173" t="s">
        <v>2427</v>
      </c>
      <c r="L2173">
        <v>536326</v>
      </c>
      <c r="M2173" t="s">
        <v>372</v>
      </c>
      <c r="N2173">
        <v>536326</v>
      </c>
      <c r="O2173" t="s">
        <v>372</v>
      </c>
      <c r="P2173">
        <v>536326</v>
      </c>
      <c r="Q2173" t="s">
        <v>372</v>
      </c>
      <c r="R2173" s="9">
        <v>71941.662785630979</v>
      </c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15"/>
      <c r="AR2173" s="9">
        <v>1</v>
      </c>
      <c r="AS2173" s="9">
        <f>AR2173*30500</f>
        <v>30500</v>
      </c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>
        <f t="shared" si="74"/>
        <v>102441.66278563098</v>
      </c>
      <c r="BM2173" s="9">
        <f t="shared" si="75"/>
        <v>102400</v>
      </c>
    </row>
    <row r="2174" spans="1:65" x14ac:dyDescent="0.3">
      <c r="A2174" t="s">
        <v>2426</v>
      </c>
      <c r="B2174" s="9">
        <v>123</v>
      </c>
      <c r="C2174">
        <v>559032</v>
      </c>
      <c r="D2174">
        <v>1</v>
      </c>
      <c r="E2174">
        <v>0</v>
      </c>
      <c r="F2174">
        <v>0</v>
      </c>
      <c r="G2174">
        <v>0</v>
      </c>
      <c r="H2174">
        <v>0</v>
      </c>
      <c r="I2174" t="s">
        <v>151</v>
      </c>
      <c r="J2174">
        <v>559008</v>
      </c>
      <c r="K2174" t="s">
        <v>1262</v>
      </c>
      <c r="L2174">
        <v>559351</v>
      </c>
      <c r="M2174" t="s">
        <v>1263</v>
      </c>
      <c r="N2174">
        <v>559351</v>
      </c>
      <c r="O2174" t="s">
        <v>1263</v>
      </c>
      <c r="P2174">
        <v>559075</v>
      </c>
      <c r="Q2174" t="s">
        <v>364</v>
      </c>
      <c r="R2174" s="9">
        <v>71941.662785630979</v>
      </c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15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>
        <f t="shared" si="74"/>
        <v>71941.662785630979</v>
      </c>
      <c r="BM2174" s="9">
        <f t="shared" si="75"/>
        <v>71900</v>
      </c>
    </row>
    <row r="2175" spans="1:65" x14ac:dyDescent="0.3">
      <c r="A2175" s="2" t="s">
        <v>2428</v>
      </c>
      <c r="B2175" s="9">
        <v>902</v>
      </c>
      <c r="C2175">
        <v>592285</v>
      </c>
      <c r="D2175">
        <v>1</v>
      </c>
      <c r="E2175">
        <v>1</v>
      </c>
      <c r="F2175">
        <v>0</v>
      </c>
      <c r="G2175">
        <v>0</v>
      </c>
      <c r="H2175">
        <v>0</v>
      </c>
      <c r="I2175" t="s">
        <v>135</v>
      </c>
      <c r="J2175">
        <v>592285</v>
      </c>
      <c r="K2175" t="s">
        <v>2428</v>
      </c>
      <c r="L2175">
        <v>592731</v>
      </c>
      <c r="M2175" t="s">
        <v>180</v>
      </c>
      <c r="N2175">
        <v>592731</v>
      </c>
      <c r="O2175" t="s">
        <v>180</v>
      </c>
      <c r="P2175">
        <v>592731</v>
      </c>
      <c r="Q2175" t="s">
        <v>180</v>
      </c>
      <c r="R2175" s="9">
        <v>213243.25352814811</v>
      </c>
      <c r="S2175" s="9">
        <f>SUMIFS($B:$B,$J:$J,$C2175)</f>
        <v>902</v>
      </c>
      <c r="T2175" s="9">
        <v>49160.241200018849</v>
      </c>
      <c r="U2175" s="9">
        <v>0</v>
      </c>
      <c r="V2175" s="9">
        <f>U2175*768</f>
        <v>0</v>
      </c>
      <c r="W2175" s="9">
        <v>2</v>
      </c>
      <c r="X2175" s="9">
        <f>W2175*3072</f>
        <v>6144</v>
      </c>
      <c r="Y2175" s="9">
        <v>9</v>
      </c>
      <c r="Z2175" s="9">
        <f>Y2175*1024</f>
        <v>9216</v>
      </c>
      <c r="AA2175" s="9">
        <v>0</v>
      </c>
      <c r="AB2175" s="9">
        <f>AA2175*256</f>
        <v>0</v>
      </c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15"/>
      <c r="AR2175" s="9">
        <v>1</v>
      </c>
      <c r="AS2175" s="9">
        <f>AR2175*30500</f>
        <v>30500</v>
      </c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>
        <f t="shared" si="74"/>
        <v>308263.49472816696</v>
      </c>
      <c r="BM2175" s="9">
        <f t="shared" si="75"/>
        <v>308300</v>
      </c>
    </row>
    <row r="2176" spans="1:65" x14ac:dyDescent="0.3">
      <c r="A2176" t="s">
        <v>2429</v>
      </c>
      <c r="B2176" s="9">
        <v>374</v>
      </c>
      <c r="C2176">
        <v>581755</v>
      </c>
      <c r="D2176">
        <v>1</v>
      </c>
      <c r="E2176">
        <v>0</v>
      </c>
      <c r="F2176">
        <v>0</v>
      </c>
      <c r="G2176">
        <v>0</v>
      </c>
      <c r="H2176">
        <v>0</v>
      </c>
      <c r="I2176" t="s">
        <v>81</v>
      </c>
      <c r="J2176">
        <v>581330</v>
      </c>
      <c r="K2176" t="s">
        <v>301</v>
      </c>
      <c r="L2176">
        <v>581372</v>
      </c>
      <c r="M2176" t="s">
        <v>243</v>
      </c>
      <c r="N2176">
        <v>581372</v>
      </c>
      <c r="O2176" t="s">
        <v>243</v>
      </c>
      <c r="P2176">
        <v>581372</v>
      </c>
      <c r="Q2176" t="s">
        <v>243</v>
      </c>
      <c r="R2176" s="9">
        <v>89483.295669922649</v>
      </c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15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>
        <f t="shared" si="74"/>
        <v>89483.295669922649</v>
      </c>
      <c r="BM2176" s="9">
        <f t="shared" si="75"/>
        <v>89500</v>
      </c>
    </row>
    <row r="2177" spans="1:65" x14ac:dyDescent="0.3">
      <c r="A2177" t="s">
        <v>2430</v>
      </c>
      <c r="B2177" s="9">
        <v>613</v>
      </c>
      <c r="C2177">
        <v>533408</v>
      </c>
      <c r="D2177">
        <v>1</v>
      </c>
      <c r="E2177">
        <v>0</v>
      </c>
      <c r="F2177">
        <v>0</v>
      </c>
      <c r="G2177">
        <v>0</v>
      </c>
      <c r="H2177">
        <v>0</v>
      </c>
      <c r="I2177" t="s">
        <v>86</v>
      </c>
      <c r="J2177">
        <v>533165</v>
      </c>
      <c r="K2177" t="s">
        <v>191</v>
      </c>
      <c r="L2177">
        <v>533165</v>
      </c>
      <c r="M2177" t="s">
        <v>191</v>
      </c>
      <c r="N2177">
        <v>533165</v>
      </c>
      <c r="O2177" t="s">
        <v>191</v>
      </c>
      <c r="P2177">
        <v>533165</v>
      </c>
      <c r="Q2177" t="s">
        <v>191</v>
      </c>
      <c r="R2177" s="9">
        <v>145776.29999171209</v>
      </c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15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>
        <f t="shared" si="74"/>
        <v>145776.29999171209</v>
      </c>
      <c r="BM2177" s="9">
        <f t="shared" si="75"/>
        <v>145800</v>
      </c>
    </row>
    <row r="2178" spans="1:65" x14ac:dyDescent="0.3">
      <c r="A2178" t="s">
        <v>2431</v>
      </c>
      <c r="B2178" s="9">
        <v>937</v>
      </c>
      <c r="C2178">
        <v>563668</v>
      </c>
      <c r="D2178">
        <v>1</v>
      </c>
      <c r="E2178">
        <v>0</v>
      </c>
      <c r="F2178">
        <v>0</v>
      </c>
      <c r="G2178">
        <v>0</v>
      </c>
      <c r="H2178">
        <v>0</v>
      </c>
      <c r="I2178" t="s">
        <v>104</v>
      </c>
      <c r="J2178">
        <v>563552</v>
      </c>
      <c r="K2178" t="s">
        <v>1173</v>
      </c>
      <c r="L2178">
        <v>563552</v>
      </c>
      <c r="M2178" t="s">
        <v>1173</v>
      </c>
      <c r="N2178">
        <v>563820</v>
      </c>
      <c r="O2178" t="s">
        <v>106</v>
      </c>
      <c r="P2178">
        <v>563820</v>
      </c>
      <c r="Q2178" t="s">
        <v>106</v>
      </c>
      <c r="R2178" s="9">
        <v>221375.42088546761</v>
      </c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15"/>
      <c r="AR2178" s="9">
        <v>1</v>
      </c>
      <c r="AS2178" s="9">
        <f>AR2178*30500</f>
        <v>30500</v>
      </c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>
        <f t="shared" si="74"/>
        <v>251875.42088546761</v>
      </c>
      <c r="BM2178" s="9">
        <f t="shared" si="75"/>
        <v>251900</v>
      </c>
    </row>
    <row r="2179" spans="1:65" x14ac:dyDescent="0.3">
      <c r="A2179" t="s">
        <v>2432</v>
      </c>
      <c r="B2179" s="9">
        <v>345</v>
      </c>
      <c r="C2179">
        <v>570176</v>
      </c>
      <c r="D2179">
        <v>1</v>
      </c>
      <c r="E2179">
        <v>0</v>
      </c>
      <c r="F2179">
        <v>0</v>
      </c>
      <c r="G2179">
        <v>0</v>
      </c>
      <c r="H2179">
        <v>0</v>
      </c>
      <c r="I2179" t="s">
        <v>90</v>
      </c>
      <c r="J2179">
        <v>570109</v>
      </c>
      <c r="K2179" t="s">
        <v>139</v>
      </c>
      <c r="L2179">
        <v>570109</v>
      </c>
      <c r="M2179" t="s">
        <v>139</v>
      </c>
      <c r="N2179">
        <v>570109</v>
      </c>
      <c r="O2179" t="s">
        <v>139</v>
      </c>
      <c r="P2179">
        <v>569810</v>
      </c>
      <c r="Q2179" t="s">
        <v>284</v>
      </c>
      <c r="R2179" s="9">
        <v>82615.950967563855</v>
      </c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15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>
        <f t="shared" si="74"/>
        <v>82615.950967563855</v>
      </c>
      <c r="BM2179" s="9">
        <f t="shared" si="75"/>
        <v>82600</v>
      </c>
    </row>
    <row r="2180" spans="1:65" x14ac:dyDescent="0.3">
      <c r="A2180" t="s">
        <v>2433</v>
      </c>
      <c r="B2180" s="9">
        <v>340</v>
      </c>
      <c r="C2180">
        <v>570184</v>
      </c>
      <c r="D2180">
        <v>1</v>
      </c>
      <c r="E2180">
        <v>0</v>
      </c>
      <c r="F2180">
        <v>0</v>
      </c>
      <c r="G2180">
        <v>0</v>
      </c>
      <c r="H2180">
        <v>0</v>
      </c>
      <c r="I2180" t="s">
        <v>90</v>
      </c>
      <c r="J2180">
        <v>570109</v>
      </c>
      <c r="K2180" t="s">
        <v>139</v>
      </c>
      <c r="L2180">
        <v>570109</v>
      </c>
      <c r="M2180" t="s">
        <v>139</v>
      </c>
      <c r="N2180">
        <v>570109</v>
      </c>
      <c r="O2180" t="s">
        <v>139</v>
      </c>
      <c r="P2180">
        <v>569810</v>
      </c>
      <c r="Q2180" t="s">
        <v>284</v>
      </c>
      <c r="R2180" s="9">
        <v>81431.022973213185</v>
      </c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15"/>
      <c r="AR2180" s="9">
        <v>1</v>
      </c>
      <c r="AS2180" s="9">
        <f>AR2180*30500</f>
        <v>30500</v>
      </c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>
        <f t="shared" ref="BL2180:BL2243" si="76">SUMIF(R2180:R2180,"&lt;&gt;")+SUMIF(T2180:T2180,"&lt;&gt;")+SUMIF(V2180:V2180,"&lt;&gt;")+SUMIF(X2180:X2180,"&lt;&gt;")+SUMIF(Z2180:Z2180,"&lt;&gt;")+SUMIF(AB2180:AB2180,"&lt;&gt;")+SUMIF(AD2180:AD2180,"&lt;&gt;")+SUMIF(AF2180:AF2180,"&lt;&gt;")+SUMIF(AH2180:AH2180,"&lt;&gt;")+SUMIF(AJ2180:AJ2180,"&lt;&gt;")+SUMIF(AK2180:AK2180,"&lt;&gt;")+SUMIF(AM2180:AM2180,"&lt;&gt;")+SUMIF(AO2180:AO2180,"&lt;&gt;")+SUMIF(AQ2180:AQ2180,"&lt;&gt;")+SUMIF(AS2180:AS2180,"&lt;&gt;")+SUMIF(AU2180:AU2180,"&lt;&gt;")+SUMIF(AW2180:AW2180,"&lt;&gt;")+SUMIF(AY2180:AY2180,"&lt;&gt;")+SUMIF(BA2180:BA2180,"&lt;&gt;")+SUMIF(BC2180:BC2180,"&lt;&gt;")+SUMIF(BE2180:BE2180,"&lt;&gt;")+SUMIF(BG2180:BG2180,"&lt;&gt;")+SUMIF(BI2180:BI2180,"&lt;&gt;")+SUMIF(BK2180:BK2180,"&lt;&gt;")</f>
        <v>111931.02297321318</v>
      </c>
      <c r="BM2180" s="9">
        <f t="shared" ref="BM2180:BM2243" si="77">ROUND(BL2180/100,0)*100</f>
        <v>111900</v>
      </c>
    </row>
    <row r="2181" spans="1:65" x14ac:dyDescent="0.3">
      <c r="A2181" s="3" t="s">
        <v>650</v>
      </c>
      <c r="B2181" s="9">
        <v>5247</v>
      </c>
      <c r="C2181">
        <v>570826</v>
      </c>
      <c r="D2181">
        <v>1</v>
      </c>
      <c r="E2181">
        <v>1</v>
      </c>
      <c r="F2181">
        <v>1</v>
      </c>
      <c r="G2181">
        <v>0</v>
      </c>
      <c r="H2181">
        <v>0</v>
      </c>
      <c r="I2181" t="s">
        <v>86</v>
      </c>
      <c r="J2181">
        <v>570826</v>
      </c>
      <c r="K2181" t="s">
        <v>650</v>
      </c>
      <c r="L2181">
        <v>570826</v>
      </c>
      <c r="M2181" t="s">
        <v>650</v>
      </c>
      <c r="N2181">
        <v>535419</v>
      </c>
      <c r="O2181" t="s">
        <v>170</v>
      </c>
      <c r="P2181">
        <v>535419</v>
      </c>
      <c r="Q2181" t="s">
        <v>170</v>
      </c>
      <c r="R2181" s="9">
        <v>1184534.081846698</v>
      </c>
      <c r="S2181" s="9">
        <f>SUMIFS($B:$B,$J:$J,$C2181)</f>
        <v>6669</v>
      </c>
      <c r="T2181" s="9">
        <v>361652.81939162419</v>
      </c>
      <c r="U2181" s="9">
        <v>0</v>
      </c>
      <c r="V2181" s="9">
        <f>U2181*768</f>
        <v>0</v>
      </c>
      <c r="W2181" s="9">
        <v>22</v>
      </c>
      <c r="X2181" s="9">
        <f>W2181*3072</f>
        <v>67584</v>
      </c>
      <c r="Y2181" s="9">
        <v>60</v>
      </c>
      <c r="Z2181" s="9">
        <f>Y2181*1024</f>
        <v>61440</v>
      </c>
      <c r="AA2181" s="9">
        <v>7</v>
      </c>
      <c r="AB2181" s="9">
        <f>AA2181*256</f>
        <v>1792</v>
      </c>
      <c r="AC2181" s="9">
        <f>SUMIFS($B:$B,$L:$L,$C2181)</f>
        <v>6669</v>
      </c>
      <c r="AD2181" s="9">
        <v>831026.40216044011</v>
      </c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15"/>
      <c r="AR2181" s="9">
        <v>46</v>
      </c>
      <c r="AS2181" s="9">
        <f>AR2181*30500</f>
        <v>1403000</v>
      </c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>
        <f t="shared" si="76"/>
        <v>3911029.3033987624</v>
      </c>
      <c r="BM2181" s="9">
        <f t="shared" si="77"/>
        <v>3911000</v>
      </c>
    </row>
    <row r="2182" spans="1:65" x14ac:dyDescent="0.3">
      <c r="A2182" t="s">
        <v>2434</v>
      </c>
      <c r="B2182" s="9">
        <v>874</v>
      </c>
      <c r="C2182">
        <v>539392</v>
      </c>
      <c r="D2182">
        <v>1</v>
      </c>
      <c r="E2182">
        <v>0</v>
      </c>
      <c r="F2182">
        <v>0</v>
      </c>
      <c r="G2182">
        <v>0</v>
      </c>
      <c r="H2182">
        <v>0</v>
      </c>
      <c r="I2182" t="s">
        <v>86</v>
      </c>
      <c r="J2182">
        <v>539759</v>
      </c>
      <c r="K2182" t="s">
        <v>2021</v>
      </c>
      <c r="L2182">
        <v>539139</v>
      </c>
      <c r="M2182" t="s">
        <v>537</v>
      </c>
      <c r="N2182">
        <v>539139</v>
      </c>
      <c r="O2182" t="s">
        <v>537</v>
      </c>
      <c r="P2182">
        <v>539139</v>
      </c>
      <c r="Q2182" t="s">
        <v>537</v>
      </c>
      <c r="R2182" s="9">
        <v>206731.85939204021</v>
      </c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15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>
        <f t="shared" si="76"/>
        <v>206731.85939204021</v>
      </c>
      <c r="BM2182" s="9">
        <f t="shared" si="77"/>
        <v>206700</v>
      </c>
    </row>
    <row r="2183" spans="1:65" x14ac:dyDescent="0.3">
      <c r="A2183" t="s">
        <v>2435</v>
      </c>
      <c r="B2183" s="9">
        <v>519</v>
      </c>
      <c r="C2183">
        <v>536121</v>
      </c>
      <c r="D2183">
        <v>1</v>
      </c>
      <c r="E2183">
        <v>0</v>
      </c>
      <c r="F2183">
        <v>0</v>
      </c>
      <c r="G2183">
        <v>0</v>
      </c>
      <c r="H2183">
        <v>0</v>
      </c>
      <c r="I2183" t="s">
        <v>86</v>
      </c>
      <c r="J2183">
        <v>536270</v>
      </c>
      <c r="K2183" t="s">
        <v>1965</v>
      </c>
      <c r="L2183">
        <v>535672</v>
      </c>
      <c r="M2183" t="s">
        <v>947</v>
      </c>
      <c r="N2183">
        <v>535419</v>
      </c>
      <c r="O2183" t="s">
        <v>170</v>
      </c>
      <c r="P2183">
        <v>535419</v>
      </c>
      <c r="Q2183" t="s">
        <v>170</v>
      </c>
      <c r="R2183" s="9">
        <v>123696.24376085721</v>
      </c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15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>
        <f t="shared" si="76"/>
        <v>123696.24376085721</v>
      </c>
      <c r="BM2183" s="9">
        <f t="shared" si="77"/>
        <v>123700</v>
      </c>
    </row>
    <row r="2184" spans="1:65" x14ac:dyDescent="0.3">
      <c r="A2184" t="s">
        <v>2436</v>
      </c>
      <c r="B2184" s="9">
        <v>199</v>
      </c>
      <c r="C2184">
        <v>574449</v>
      </c>
      <c r="D2184">
        <v>1</v>
      </c>
      <c r="E2184">
        <v>0</v>
      </c>
      <c r="F2184">
        <v>0</v>
      </c>
      <c r="G2184">
        <v>0</v>
      </c>
      <c r="H2184">
        <v>0</v>
      </c>
      <c r="I2184" t="s">
        <v>96</v>
      </c>
      <c r="J2184">
        <v>580350</v>
      </c>
      <c r="K2184" t="s">
        <v>330</v>
      </c>
      <c r="L2184">
        <v>580350</v>
      </c>
      <c r="M2184" t="s">
        <v>330</v>
      </c>
      <c r="N2184">
        <v>580350</v>
      </c>
      <c r="O2184" t="s">
        <v>330</v>
      </c>
      <c r="P2184">
        <v>581186</v>
      </c>
      <c r="Q2184" t="s">
        <v>331</v>
      </c>
      <c r="R2184" s="9">
        <v>71941.662785630979</v>
      </c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15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>
        <f t="shared" si="76"/>
        <v>71941.662785630979</v>
      </c>
      <c r="BM2184" s="9">
        <f t="shared" si="77"/>
        <v>71900</v>
      </c>
    </row>
    <row r="2185" spans="1:65" x14ac:dyDescent="0.3">
      <c r="A2185" t="s">
        <v>2437</v>
      </c>
      <c r="B2185" s="9">
        <v>321</v>
      </c>
      <c r="C2185">
        <v>536814</v>
      </c>
      <c r="D2185">
        <v>1</v>
      </c>
      <c r="E2185">
        <v>0</v>
      </c>
      <c r="F2185">
        <v>0</v>
      </c>
      <c r="G2185">
        <v>0</v>
      </c>
      <c r="H2185">
        <v>0</v>
      </c>
      <c r="I2185" t="s">
        <v>111</v>
      </c>
      <c r="J2185">
        <v>541354</v>
      </c>
      <c r="K2185" t="s">
        <v>510</v>
      </c>
      <c r="L2185">
        <v>541354</v>
      </c>
      <c r="M2185" t="s">
        <v>510</v>
      </c>
      <c r="N2185">
        <v>541354</v>
      </c>
      <c r="O2185" t="s">
        <v>510</v>
      </c>
      <c r="P2185">
        <v>541354</v>
      </c>
      <c r="Q2185" t="s">
        <v>510</v>
      </c>
      <c r="R2185" s="9">
        <v>76925.807969008398</v>
      </c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15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>
        <f t="shared" si="76"/>
        <v>76925.807969008398</v>
      </c>
      <c r="BM2185" s="9">
        <f t="shared" si="77"/>
        <v>76900</v>
      </c>
    </row>
    <row r="2186" spans="1:65" x14ac:dyDescent="0.3">
      <c r="A2186" s="2" t="s">
        <v>2438</v>
      </c>
      <c r="B2186" s="9">
        <v>1373</v>
      </c>
      <c r="C2186">
        <v>540498</v>
      </c>
      <c r="D2186">
        <v>1</v>
      </c>
      <c r="E2186">
        <v>1</v>
      </c>
      <c r="F2186">
        <v>0</v>
      </c>
      <c r="G2186">
        <v>0</v>
      </c>
      <c r="H2186">
        <v>0</v>
      </c>
      <c r="I2186" t="s">
        <v>86</v>
      </c>
      <c r="J2186">
        <v>540498</v>
      </c>
      <c r="K2186" t="s">
        <v>2438</v>
      </c>
      <c r="L2186">
        <v>541281</v>
      </c>
      <c r="M2186" t="s">
        <v>1477</v>
      </c>
      <c r="N2186">
        <v>541281</v>
      </c>
      <c r="O2186" t="s">
        <v>1477</v>
      </c>
      <c r="P2186">
        <v>541281</v>
      </c>
      <c r="Q2186" t="s">
        <v>1477</v>
      </c>
      <c r="R2186" s="9">
        <v>322075.76179471111</v>
      </c>
      <c r="S2186" s="9">
        <f>SUMIFS($B:$B,$J:$J,$C2186)</f>
        <v>2266</v>
      </c>
      <c r="T2186" s="9">
        <v>123289.3527484917</v>
      </c>
      <c r="U2186" s="9">
        <v>0</v>
      </c>
      <c r="V2186" s="9">
        <f>U2186*768</f>
        <v>0</v>
      </c>
      <c r="W2186" s="9">
        <v>33</v>
      </c>
      <c r="X2186" s="9">
        <f>W2186*3072</f>
        <v>101376</v>
      </c>
      <c r="Y2186" s="9">
        <v>3</v>
      </c>
      <c r="Z2186" s="9">
        <f>Y2186*1024</f>
        <v>3072</v>
      </c>
      <c r="AA2186" s="9">
        <v>1</v>
      </c>
      <c r="AB2186" s="9">
        <f>AA2186*256</f>
        <v>256</v>
      </c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15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>
        <f t="shared" si="76"/>
        <v>550069.1145432028</v>
      </c>
      <c r="BM2186" s="9">
        <f t="shared" si="77"/>
        <v>550100</v>
      </c>
    </row>
    <row r="2187" spans="1:65" x14ac:dyDescent="0.3">
      <c r="A2187" t="s">
        <v>2439</v>
      </c>
      <c r="B2187" s="9">
        <v>653</v>
      </c>
      <c r="C2187">
        <v>588521</v>
      </c>
      <c r="D2187">
        <v>1</v>
      </c>
      <c r="E2187">
        <v>0</v>
      </c>
      <c r="F2187">
        <v>0</v>
      </c>
      <c r="G2187">
        <v>0</v>
      </c>
      <c r="H2187">
        <v>0</v>
      </c>
      <c r="I2187" t="s">
        <v>135</v>
      </c>
      <c r="J2187">
        <v>588296</v>
      </c>
      <c r="K2187" t="s">
        <v>199</v>
      </c>
      <c r="L2187">
        <v>588296</v>
      </c>
      <c r="M2187" t="s">
        <v>199</v>
      </c>
      <c r="N2187">
        <v>588296</v>
      </c>
      <c r="O2187" t="s">
        <v>199</v>
      </c>
      <c r="P2187">
        <v>588296</v>
      </c>
      <c r="Q2187" t="s">
        <v>199</v>
      </c>
      <c r="R2187" s="9">
        <v>155150.4864301795</v>
      </c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15"/>
      <c r="AR2187" s="9">
        <v>1</v>
      </c>
      <c r="AS2187" s="9">
        <f>AR2187*30500</f>
        <v>30500</v>
      </c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>
        <f t="shared" si="76"/>
        <v>185650.4864301795</v>
      </c>
      <c r="BM2187" s="9">
        <f t="shared" si="77"/>
        <v>185700</v>
      </c>
    </row>
    <row r="2188" spans="1:65" x14ac:dyDescent="0.3">
      <c r="A2188" s="2" t="s">
        <v>2440</v>
      </c>
      <c r="B2188" s="9">
        <v>889</v>
      </c>
      <c r="C2188">
        <v>592293</v>
      </c>
      <c r="D2188">
        <v>1</v>
      </c>
      <c r="E2188">
        <v>1</v>
      </c>
      <c r="F2188">
        <v>0</v>
      </c>
      <c r="G2188">
        <v>0</v>
      </c>
      <c r="H2188">
        <v>0</v>
      </c>
      <c r="I2188" t="s">
        <v>135</v>
      </c>
      <c r="J2188">
        <v>592293</v>
      </c>
      <c r="K2188" t="s">
        <v>2440</v>
      </c>
      <c r="L2188">
        <v>550752</v>
      </c>
      <c r="M2188" t="s">
        <v>2110</v>
      </c>
      <c r="N2188">
        <v>592005</v>
      </c>
      <c r="O2188" t="s">
        <v>136</v>
      </c>
      <c r="P2188">
        <v>592005</v>
      </c>
      <c r="Q2188" t="s">
        <v>136</v>
      </c>
      <c r="R2188" s="9">
        <v>210220.73802621421</v>
      </c>
      <c r="S2188" s="9">
        <f>SUMIFS($B:$B,$J:$J,$C2188)</f>
        <v>889</v>
      </c>
      <c r="T2188" s="9">
        <v>48452.747366631491</v>
      </c>
      <c r="U2188" s="9">
        <v>0</v>
      </c>
      <c r="V2188" s="9">
        <f>U2188*768</f>
        <v>0</v>
      </c>
      <c r="W2188" s="9">
        <v>3</v>
      </c>
      <c r="X2188" s="9">
        <f>W2188*3072</f>
        <v>9216</v>
      </c>
      <c r="Y2188" s="9">
        <v>1</v>
      </c>
      <c r="Z2188" s="9">
        <f>Y2188*1024</f>
        <v>1024</v>
      </c>
      <c r="AA2188" s="9">
        <v>2</v>
      </c>
      <c r="AB2188" s="9">
        <f>AA2188*256</f>
        <v>512</v>
      </c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15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>
        <f t="shared" si="76"/>
        <v>269425.4853928457</v>
      </c>
      <c r="BM2188" s="9">
        <f t="shared" si="77"/>
        <v>269400</v>
      </c>
    </row>
    <row r="2189" spans="1:65" x14ac:dyDescent="0.3">
      <c r="A2189" s="2" t="s">
        <v>910</v>
      </c>
      <c r="B2189" s="9">
        <v>1024</v>
      </c>
      <c r="C2189">
        <v>587401</v>
      </c>
      <c r="D2189">
        <v>1</v>
      </c>
      <c r="E2189">
        <v>1</v>
      </c>
      <c r="F2189">
        <v>0</v>
      </c>
      <c r="G2189">
        <v>0</v>
      </c>
      <c r="H2189">
        <v>0</v>
      </c>
      <c r="I2189" t="s">
        <v>123</v>
      </c>
      <c r="J2189">
        <v>587401</v>
      </c>
      <c r="K2189" t="s">
        <v>910</v>
      </c>
      <c r="L2189">
        <v>586846</v>
      </c>
      <c r="M2189" t="s">
        <v>129</v>
      </c>
      <c r="N2189">
        <v>586846</v>
      </c>
      <c r="O2189" t="s">
        <v>129</v>
      </c>
      <c r="P2189">
        <v>586846</v>
      </c>
      <c r="Q2189" t="s">
        <v>129</v>
      </c>
      <c r="R2189" s="9">
        <v>241556.58524687629</v>
      </c>
      <c r="S2189" s="9">
        <f>SUMIFS($B:$B,$J:$J,$C2189)</f>
        <v>1741</v>
      </c>
      <c r="T2189" s="9">
        <v>94779.070082842431</v>
      </c>
      <c r="U2189" s="9">
        <v>0</v>
      </c>
      <c r="V2189" s="9">
        <f>U2189*768</f>
        <v>0</v>
      </c>
      <c r="W2189" s="9">
        <v>2</v>
      </c>
      <c r="X2189" s="9">
        <f>W2189*3072</f>
        <v>6144</v>
      </c>
      <c r="Y2189" s="9">
        <v>13</v>
      </c>
      <c r="Z2189" s="9">
        <f>Y2189*1024</f>
        <v>13312</v>
      </c>
      <c r="AA2189" s="9">
        <v>1</v>
      </c>
      <c r="AB2189" s="9">
        <f>AA2189*256</f>
        <v>256</v>
      </c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15"/>
      <c r="AR2189" s="9">
        <v>3</v>
      </c>
      <c r="AS2189" s="9">
        <f>AR2189*30500</f>
        <v>91500</v>
      </c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>
        <f t="shared" si="76"/>
        <v>447547.65532971872</v>
      </c>
      <c r="BM2189" s="9">
        <f t="shared" si="77"/>
        <v>447500</v>
      </c>
    </row>
    <row r="2190" spans="1:65" x14ac:dyDescent="0.3">
      <c r="A2190" s="2" t="s">
        <v>910</v>
      </c>
      <c r="B2190" s="9">
        <v>860</v>
      </c>
      <c r="C2190">
        <v>586277</v>
      </c>
      <c r="D2190">
        <v>1</v>
      </c>
      <c r="E2190">
        <v>1</v>
      </c>
      <c r="F2190">
        <v>0</v>
      </c>
      <c r="G2190">
        <v>0</v>
      </c>
      <c r="H2190">
        <v>0</v>
      </c>
      <c r="I2190" t="s">
        <v>81</v>
      </c>
      <c r="J2190">
        <v>586277</v>
      </c>
      <c r="K2190" t="s">
        <v>910</v>
      </c>
      <c r="L2190">
        <v>586307</v>
      </c>
      <c r="M2190" t="s">
        <v>121</v>
      </c>
      <c r="N2190">
        <v>586307</v>
      </c>
      <c r="O2190" t="s">
        <v>121</v>
      </c>
      <c r="P2190">
        <v>586307</v>
      </c>
      <c r="Q2190" t="s">
        <v>121</v>
      </c>
      <c r="R2190" s="9">
        <v>203474.24585986271</v>
      </c>
      <c r="S2190" s="9">
        <f>SUMIFS($B:$B,$J:$J,$C2190)</f>
        <v>2381</v>
      </c>
      <c r="T2190" s="9">
        <v>129531.3044806071</v>
      </c>
      <c r="U2190" s="9">
        <v>0</v>
      </c>
      <c r="V2190" s="9">
        <f>U2190*768</f>
        <v>0</v>
      </c>
      <c r="W2190" s="9">
        <v>16</v>
      </c>
      <c r="X2190" s="9">
        <f>W2190*3072</f>
        <v>49152</v>
      </c>
      <c r="Y2190" s="9">
        <v>23</v>
      </c>
      <c r="Z2190" s="9">
        <f>Y2190*1024</f>
        <v>23552</v>
      </c>
      <c r="AA2190" s="9">
        <v>0</v>
      </c>
      <c r="AB2190" s="9">
        <f>AA2190*256</f>
        <v>0</v>
      </c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15"/>
      <c r="AR2190" s="9">
        <v>1</v>
      </c>
      <c r="AS2190" s="9">
        <f>AR2190*30500</f>
        <v>30500</v>
      </c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>
        <f t="shared" si="76"/>
        <v>436209.55034046981</v>
      </c>
      <c r="BM2190" s="9">
        <f t="shared" si="77"/>
        <v>436200</v>
      </c>
    </row>
    <row r="2191" spans="1:65" x14ac:dyDescent="0.3">
      <c r="A2191" t="s">
        <v>910</v>
      </c>
      <c r="B2191" s="9">
        <v>38</v>
      </c>
      <c r="C2191">
        <v>548928</v>
      </c>
      <c r="D2191">
        <v>1</v>
      </c>
      <c r="E2191">
        <v>0</v>
      </c>
      <c r="F2191">
        <v>0</v>
      </c>
      <c r="G2191">
        <v>0</v>
      </c>
      <c r="H2191">
        <v>0</v>
      </c>
      <c r="I2191" t="s">
        <v>90</v>
      </c>
      <c r="J2191">
        <v>572659</v>
      </c>
      <c r="K2191" t="s">
        <v>158</v>
      </c>
      <c r="L2191">
        <v>572659</v>
      </c>
      <c r="M2191" t="s">
        <v>158</v>
      </c>
      <c r="N2191">
        <v>572659</v>
      </c>
      <c r="O2191" t="s">
        <v>158</v>
      </c>
      <c r="P2191">
        <v>572659</v>
      </c>
      <c r="Q2191" t="s">
        <v>158</v>
      </c>
      <c r="R2191" s="9">
        <v>71941.662785630979</v>
      </c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15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>
        <f t="shared" si="76"/>
        <v>71941.662785630979</v>
      </c>
      <c r="BM2191" s="9">
        <f t="shared" si="77"/>
        <v>71900</v>
      </c>
    </row>
    <row r="2192" spans="1:65" x14ac:dyDescent="0.3">
      <c r="A2192" t="s">
        <v>910</v>
      </c>
      <c r="B2192" s="9">
        <v>619</v>
      </c>
      <c r="C2192">
        <v>503916</v>
      </c>
      <c r="D2192">
        <v>1</v>
      </c>
      <c r="E2192">
        <v>0</v>
      </c>
      <c r="F2192">
        <v>0</v>
      </c>
      <c r="G2192">
        <v>0</v>
      </c>
      <c r="H2192">
        <v>0</v>
      </c>
      <c r="I2192" t="s">
        <v>151</v>
      </c>
      <c r="J2192">
        <v>560928</v>
      </c>
      <c r="K2192" t="s">
        <v>2319</v>
      </c>
      <c r="L2192">
        <v>561215</v>
      </c>
      <c r="M2192" t="s">
        <v>307</v>
      </c>
      <c r="N2192">
        <v>561215</v>
      </c>
      <c r="O2192" t="s">
        <v>307</v>
      </c>
      <c r="P2192">
        <v>561215</v>
      </c>
      <c r="Q2192" t="s">
        <v>307</v>
      </c>
      <c r="R2192" s="9">
        <v>147183.22501407721</v>
      </c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15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>
        <f t="shared" si="76"/>
        <v>147183.22501407721</v>
      </c>
      <c r="BM2192" s="9">
        <f t="shared" si="77"/>
        <v>147200</v>
      </c>
    </row>
    <row r="2193" spans="1:65" x14ac:dyDescent="0.3">
      <c r="A2193" s="3" t="s">
        <v>392</v>
      </c>
      <c r="B2193" s="9">
        <v>2832</v>
      </c>
      <c r="C2193">
        <v>589632</v>
      </c>
      <c r="D2193">
        <v>1</v>
      </c>
      <c r="E2193">
        <v>1</v>
      </c>
      <c r="F2193">
        <v>1</v>
      </c>
      <c r="G2193">
        <v>0</v>
      </c>
      <c r="H2193">
        <v>0</v>
      </c>
      <c r="I2193" t="s">
        <v>111</v>
      </c>
      <c r="J2193">
        <v>589632</v>
      </c>
      <c r="K2193" t="s">
        <v>392</v>
      </c>
      <c r="L2193">
        <v>589632</v>
      </c>
      <c r="M2193" t="s">
        <v>392</v>
      </c>
      <c r="N2193">
        <v>589250</v>
      </c>
      <c r="O2193" t="s">
        <v>113</v>
      </c>
      <c r="P2193">
        <v>589250</v>
      </c>
      <c r="Q2193" t="s">
        <v>113</v>
      </c>
      <c r="R2193" s="9">
        <v>652672.49170302856</v>
      </c>
      <c r="S2193" s="9">
        <f>SUMIFS($B:$B,$J:$J,$C2193)</f>
        <v>3743</v>
      </c>
      <c r="T2193" s="9">
        <v>203382.272216507</v>
      </c>
      <c r="U2193" s="9">
        <v>0</v>
      </c>
      <c r="V2193" s="9">
        <f>U2193*768</f>
        <v>0</v>
      </c>
      <c r="W2193" s="9">
        <v>5</v>
      </c>
      <c r="X2193" s="9">
        <f>W2193*3072</f>
        <v>15360</v>
      </c>
      <c r="Y2193" s="9">
        <v>25</v>
      </c>
      <c r="Z2193" s="9">
        <f>Y2193*1024</f>
        <v>25600</v>
      </c>
      <c r="AA2193" s="9">
        <v>9</v>
      </c>
      <c r="AB2193" s="9">
        <f>AA2193*256</f>
        <v>2304</v>
      </c>
      <c r="AC2193" s="9">
        <f>SUMIFS($B:$B,$L:$L,$C2193)</f>
        <v>8563</v>
      </c>
      <c r="AD2193" s="9">
        <v>1064111.4651480378</v>
      </c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15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>
        <f t="shared" si="76"/>
        <v>1963430.2290675733</v>
      </c>
      <c r="BM2193" s="9">
        <f t="shared" si="77"/>
        <v>1963400</v>
      </c>
    </row>
    <row r="2194" spans="1:65" x14ac:dyDescent="0.3">
      <c r="A2194" s="4" t="s">
        <v>1030</v>
      </c>
      <c r="B2194" s="9">
        <v>4156</v>
      </c>
      <c r="C2194">
        <v>533416</v>
      </c>
      <c r="D2194">
        <v>1</v>
      </c>
      <c r="E2194">
        <v>1</v>
      </c>
      <c r="F2194">
        <v>1</v>
      </c>
      <c r="G2194">
        <v>1</v>
      </c>
      <c r="H2194">
        <v>0</v>
      </c>
      <c r="I2194" t="s">
        <v>86</v>
      </c>
      <c r="J2194">
        <v>533416</v>
      </c>
      <c r="K2194" t="s">
        <v>1030</v>
      </c>
      <c r="L2194">
        <v>533416</v>
      </c>
      <c r="M2194" t="s">
        <v>1030</v>
      </c>
      <c r="N2194">
        <v>533416</v>
      </c>
      <c r="O2194" t="s">
        <v>1030</v>
      </c>
      <c r="P2194">
        <v>538728</v>
      </c>
      <c r="Q2194" t="s">
        <v>141</v>
      </c>
      <c r="R2194" s="9">
        <v>946252.49192720931</v>
      </c>
      <c r="S2194" s="9">
        <f>SUMIFS($B:$B,$J:$J,$C2194)</f>
        <v>9231</v>
      </c>
      <c r="T2194" s="9">
        <v>499889.76758494612</v>
      </c>
      <c r="U2194" s="9">
        <v>0</v>
      </c>
      <c r="V2194" s="9">
        <f>U2194*768</f>
        <v>0</v>
      </c>
      <c r="W2194" s="9">
        <v>73</v>
      </c>
      <c r="X2194" s="9">
        <f>W2194*3072</f>
        <v>224256</v>
      </c>
      <c r="Y2194" s="9">
        <v>27</v>
      </c>
      <c r="Z2194" s="9">
        <f>Y2194*1024</f>
        <v>27648</v>
      </c>
      <c r="AA2194" s="9">
        <v>26</v>
      </c>
      <c r="AB2194" s="9">
        <f>AA2194*256</f>
        <v>6656</v>
      </c>
      <c r="AC2194" s="9">
        <f>SUMIFS($B:$B,$L:$L,$C2194)</f>
        <v>11273</v>
      </c>
      <c r="AD2194" s="9">
        <v>1396075.6848715751</v>
      </c>
      <c r="AE2194" s="9"/>
      <c r="AF2194" s="9"/>
      <c r="AG2194" s="9">
        <f>SUMIFS($B:$B,$N:$N,$C2194)</f>
        <v>11273</v>
      </c>
      <c r="AH2194" s="9">
        <v>1266145.6354726939</v>
      </c>
      <c r="AI2194" s="9"/>
      <c r="AJ2194" s="9"/>
      <c r="AK2194" s="9"/>
      <c r="AL2194" s="9"/>
      <c r="AM2194" s="9"/>
      <c r="AN2194" s="9"/>
      <c r="AO2194" s="9"/>
      <c r="AP2194" s="9"/>
      <c r="AQ2194" s="15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>
        <f t="shared" si="76"/>
        <v>4366923.5798564237</v>
      </c>
      <c r="BM2194" s="9">
        <f t="shared" si="77"/>
        <v>4366900</v>
      </c>
    </row>
    <row r="2195" spans="1:65" x14ac:dyDescent="0.3">
      <c r="A2195" s="3" t="s">
        <v>2441</v>
      </c>
      <c r="B2195" s="9">
        <v>4462</v>
      </c>
      <c r="C2195">
        <v>534935</v>
      </c>
      <c r="D2195">
        <v>1</v>
      </c>
      <c r="E2195">
        <v>1</v>
      </c>
      <c r="F2195">
        <v>1</v>
      </c>
      <c r="G2195">
        <v>0</v>
      </c>
      <c r="H2195">
        <v>0</v>
      </c>
      <c r="I2195" t="s">
        <v>86</v>
      </c>
      <c r="J2195">
        <v>534935</v>
      </c>
      <c r="K2195" t="s">
        <v>2441</v>
      </c>
      <c r="L2195">
        <v>534935</v>
      </c>
      <c r="M2195" t="s">
        <v>2441</v>
      </c>
      <c r="N2195">
        <v>535087</v>
      </c>
      <c r="O2195" t="s">
        <v>960</v>
      </c>
      <c r="P2195">
        <v>535087</v>
      </c>
      <c r="Q2195" t="s">
        <v>960</v>
      </c>
      <c r="R2195" s="9">
        <v>1013390.741881047</v>
      </c>
      <c r="S2195" s="9">
        <f>SUMIFS($B:$B,$J:$J,$C2195)</f>
        <v>7036</v>
      </c>
      <c r="T2195" s="9">
        <v>381472.96484742803</v>
      </c>
      <c r="U2195" s="9">
        <v>0</v>
      </c>
      <c r="V2195" s="9">
        <f>U2195*768</f>
        <v>0</v>
      </c>
      <c r="W2195" s="9">
        <v>10</v>
      </c>
      <c r="X2195" s="9">
        <f>W2195*3072</f>
        <v>30720</v>
      </c>
      <c r="Y2195" s="9">
        <v>21</v>
      </c>
      <c r="Z2195" s="9">
        <f>Y2195*1024</f>
        <v>21504</v>
      </c>
      <c r="AA2195" s="9">
        <v>5</v>
      </c>
      <c r="AB2195" s="9">
        <f>AA2195*256</f>
        <v>1280</v>
      </c>
      <c r="AC2195" s="9">
        <f>SUMIFS($B:$B,$L:$L,$C2195)</f>
        <v>5608</v>
      </c>
      <c r="AD2195" s="9">
        <v>700015.05083854555</v>
      </c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15"/>
      <c r="AR2195" s="9">
        <v>7</v>
      </c>
      <c r="AS2195" s="9">
        <f>AR2195*30500</f>
        <v>213500</v>
      </c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>
        <f t="shared" si="76"/>
        <v>2361882.7575670206</v>
      </c>
      <c r="BM2195" s="9">
        <f t="shared" si="77"/>
        <v>2361900</v>
      </c>
    </row>
    <row r="2196" spans="1:65" x14ac:dyDescent="0.3">
      <c r="A2196" s="5" t="s">
        <v>100</v>
      </c>
      <c r="B2196" s="9">
        <v>6252</v>
      </c>
      <c r="C2196">
        <v>576361</v>
      </c>
      <c r="D2196">
        <v>1</v>
      </c>
      <c r="E2196">
        <v>1</v>
      </c>
      <c r="F2196">
        <v>1</v>
      </c>
      <c r="G2196">
        <v>1</v>
      </c>
      <c r="H2196">
        <v>1</v>
      </c>
      <c r="I2196" t="s">
        <v>90</v>
      </c>
      <c r="J2196">
        <v>576361</v>
      </c>
      <c r="K2196" t="s">
        <v>100</v>
      </c>
      <c r="L2196">
        <v>576361</v>
      </c>
      <c r="M2196" t="s">
        <v>100</v>
      </c>
      <c r="N2196">
        <v>576361</v>
      </c>
      <c r="O2196" t="s">
        <v>100</v>
      </c>
      <c r="P2196">
        <v>576361</v>
      </c>
      <c r="Q2196" t="s">
        <v>100</v>
      </c>
      <c r="R2196" s="9">
        <v>296889.70269257412</v>
      </c>
      <c r="S2196" s="9">
        <f>SUMIFS($B:$B,$J:$J,$C2196)</f>
        <v>10941</v>
      </c>
      <c r="T2196" s="9">
        <v>249679.9480651393</v>
      </c>
      <c r="U2196" s="9">
        <v>0</v>
      </c>
      <c r="V2196" s="9">
        <f>U2196*768</f>
        <v>0</v>
      </c>
      <c r="W2196" s="9">
        <v>61</v>
      </c>
      <c r="X2196" s="9">
        <f>W2196*3072</f>
        <v>187392</v>
      </c>
      <c r="Y2196" s="9">
        <v>32</v>
      </c>
      <c r="Z2196" s="9">
        <f>Y2196*1024</f>
        <v>32768</v>
      </c>
      <c r="AA2196" s="9">
        <v>35</v>
      </c>
      <c r="AB2196" s="9">
        <f>AA2196*256</f>
        <v>8960</v>
      </c>
      <c r="AC2196" s="9">
        <f>SUMIFS($B:$B,$L:$L,$C2196)</f>
        <v>12991</v>
      </c>
      <c r="AD2196" s="9">
        <v>857585.97194920108</v>
      </c>
      <c r="AE2196" s="9">
        <f>SUMIFS($B:$B,$P:$P,$C2196)</f>
        <v>25368</v>
      </c>
      <c r="AF2196" s="9">
        <v>1594042.5402247561</v>
      </c>
      <c r="AG2196" s="9">
        <f>SUMIFS($B:$B,$N:$N,$C2196)</f>
        <v>12991</v>
      </c>
      <c r="AH2196" s="9">
        <v>2315973.4514162061</v>
      </c>
      <c r="AI2196" s="9">
        <f>SUMIFS($B:$B,$P:$P,$C2196)</f>
        <v>25368</v>
      </c>
      <c r="AJ2196" s="9">
        <v>14956519.88261673</v>
      </c>
      <c r="AK2196" s="9"/>
      <c r="AL2196" s="9">
        <v>2818</v>
      </c>
      <c r="AM2196" s="9">
        <f>AL2196*141</f>
        <v>397338</v>
      </c>
      <c r="AN2196" s="9"/>
      <c r="AO2196" s="9"/>
      <c r="AP2196" s="9"/>
      <c r="AQ2196" s="15"/>
      <c r="AR2196" s="9">
        <v>31</v>
      </c>
      <c r="AS2196" s="9">
        <f>AR2196*30500</f>
        <v>945500</v>
      </c>
      <c r="AT2196" s="9">
        <v>191</v>
      </c>
      <c r="AU2196" s="9">
        <f>AT2196*2742</f>
        <v>523722</v>
      </c>
      <c r="AV2196" s="9">
        <v>0</v>
      </c>
      <c r="AW2196" s="9">
        <f>AV2196*914</f>
        <v>0</v>
      </c>
      <c r="AX2196" s="9">
        <v>897</v>
      </c>
      <c r="AY2196" s="9">
        <f>AX2196*141</f>
        <v>126477</v>
      </c>
      <c r="AZ2196" s="9">
        <v>903</v>
      </c>
      <c r="BA2196" s="9">
        <f>AZ2196*343</f>
        <v>309729</v>
      </c>
      <c r="BB2196" s="9">
        <v>705</v>
      </c>
      <c r="BC2196" s="9">
        <f>BB2196*109</f>
        <v>76845</v>
      </c>
      <c r="BD2196" s="9">
        <v>64</v>
      </c>
      <c r="BE2196" s="9">
        <f>BD2196*82</f>
        <v>5248</v>
      </c>
      <c r="BF2196" s="9">
        <v>892</v>
      </c>
      <c r="BG2196" s="9">
        <f>BF2196*328</f>
        <v>292576</v>
      </c>
      <c r="BH2196" s="9">
        <v>84</v>
      </c>
      <c r="BI2196" s="9">
        <f>BH2196*410</f>
        <v>34440</v>
      </c>
      <c r="BJ2196" s="9">
        <v>31</v>
      </c>
      <c r="BK2196" s="9">
        <f>BJ2196*219</f>
        <v>6789</v>
      </c>
      <c r="BL2196" s="9">
        <f t="shared" si="76"/>
        <v>23218475.496964607</v>
      </c>
      <c r="BM2196" s="9">
        <f t="shared" si="77"/>
        <v>23218500</v>
      </c>
    </row>
    <row r="2197" spans="1:65" x14ac:dyDescent="0.3">
      <c r="A2197" t="s">
        <v>2442</v>
      </c>
      <c r="B2197" s="9">
        <v>394</v>
      </c>
      <c r="C2197">
        <v>549509</v>
      </c>
      <c r="D2197">
        <v>1</v>
      </c>
      <c r="E2197">
        <v>0</v>
      </c>
      <c r="F2197">
        <v>0</v>
      </c>
      <c r="G2197">
        <v>0</v>
      </c>
      <c r="H2197">
        <v>0</v>
      </c>
      <c r="I2197" t="s">
        <v>83</v>
      </c>
      <c r="J2197">
        <v>549517</v>
      </c>
      <c r="K2197" t="s">
        <v>1874</v>
      </c>
      <c r="L2197">
        <v>549576</v>
      </c>
      <c r="M2197" t="s">
        <v>317</v>
      </c>
      <c r="N2197">
        <v>549576</v>
      </c>
      <c r="O2197" t="s">
        <v>317</v>
      </c>
      <c r="P2197">
        <v>549576</v>
      </c>
      <c r="Q2197" t="s">
        <v>317</v>
      </c>
      <c r="R2197" s="9">
        <v>94214.324140767538</v>
      </c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15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>
        <f t="shared" si="76"/>
        <v>94214.324140767538</v>
      </c>
      <c r="BM2197" s="9">
        <f t="shared" si="77"/>
        <v>94200</v>
      </c>
    </row>
    <row r="2198" spans="1:65" x14ac:dyDescent="0.3">
      <c r="A2198" t="s">
        <v>2443</v>
      </c>
      <c r="B2198" s="9">
        <v>390</v>
      </c>
      <c r="C2198">
        <v>571628</v>
      </c>
      <c r="D2198">
        <v>1</v>
      </c>
      <c r="E2198">
        <v>0</v>
      </c>
      <c r="F2198">
        <v>0</v>
      </c>
      <c r="G2198">
        <v>0</v>
      </c>
      <c r="H2198">
        <v>0</v>
      </c>
      <c r="I2198" t="s">
        <v>96</v>
      </c>
      <c r="J2198">
        <v>571385</v>
      </c>
      <c r="K2198" t="s">
        <v>1600</v>
      </c>
      <c r="L2198">
        <v>571385</v>
      </c>
      <c r="M2198" t="s">
        <v>1600</v>
      </c>
      <c r="N2198">
        <v>571385</v>
      </c>
      <c r="O2198" t="s">
        <v>1600</v>
      </c>
      <c r="P2198">
        <v>571164</v>
      </c>
      <c r="Q2198" t="s">
        <v>334</v>
      </c>
      <c r="R2198" s="9">
        <v>93268.442682260167</v>
      </c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15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>
        <f t="shared" si="76"/>
        <v>93268.442682260167</v>
      </c>
      <c r="BM2198" s="9">
        <f t="shared" si="77"/>
        <v>93300</v>
      </c>
    </row>
    <row r="2199" spans="1:65" x14ac:dyDescent="0.3">
      <c r="A2199" s="2" t="s">
        <v>2444</v>
      </c>
      <c r="B2199" s="9">
        <v>979</v>
      </c>
      <c r="C2199">
        <v>588610</v>
      </c>
      <c r="D2199">
        <v>1</v>
      </c>
      <c r="E2199">
        <v>1</v>
      </c>
      <c r="F2199">
        <v>0</v>
      </c>
      <c r="G2199">
        <v>0</v>
      </c>
      <c r="H2199">
        <v>0</v>
      </c>
      <c r="I2199" t="s">
        <v>135</v>
      </c>
      <c r="J2199">
        <v>588610</v>
      </c>
      <c r="K2199" t="s">
        <v>2444</v>
      </c>
      <c r="L2199">
        <v>588458</v>
      </c>
      <c r="M2199" t="s">
        <v>606</v>
      </c>
      <c r="N2199">
        <v>588458</v>
      </c>
      <c r="O2199" t="s">
        <v>606</v>
      </c>
      <c r="P2199">
        <v>588458</v>
      </c>
      <c r="Q2199" t="s">
        <v>606</v>
      </c>
      <c r="R2199" s="9">
        <v>231123.85677908259</v>
      </c>
      <c r="S2199" s="9">
        <f>SUMIFS($B:$B,$J:$J,$C2199)</f>
        <v>2032</v>
      </c>
      <c r="T2199" s="9">
        <v>110584.9165006394</v>
      </c>
      <c r="U2199" s="9">
        <v>0</v>
      </c>
      <c r="V2199" s="9">
        <f>U2199*768</f>
        <v>0</v>
      </c>
      <c r="W2199" s="9">
        <v>2</v>
      </c>
      <c r="X2199" s="9">
        <f>W2199*3072</f>
        <v>6144</v>
      </c>
      <c r="Y2199" s="9">
        <v>2</v>
      </c>
      <c r="Z2199" s="9">
        <f>Y2199*1024</f>
        <v>2048</v>
      </c>
      <c r="AA2199" s="9">
        <v>0</v>
      </c>
      <c r="AB2199" s="9">
        <f>AA2199*256</f>
        <v>0</v>
      </c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15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>
        <f t="shared" si="76"/>
        <v>349900.77327972197</v>
      </c>
      <c r="BM2199" s="9">
        <f t="shared" si="77"/>
        <v>349900</v>
      </c>
    </row>
    <row r="2200" spans="1:65" x14ac:dyDescent="0.3">
      <c r="A2200" t="s">
        <v>2445</v>
      </c>
      <c r="B2200" s="9">
        <v>770</v>
      </c>
      <c r="C2200">
        <v>538370</v>
      </c>
      <c r="D2200">
        <v>1</v>
      </c>
      <c r="E2200">
        <v>0</v>
      </c>
      <c r="F2200">
        <v>0</v>
      </c>
      <c r="G2200">
        <v>0</v>
      </c>
      <c r="H2200">
        <v>0</v>
      </c>
      <c r="I2200" t="s">
        <v>86</v>
      </c>
      <c r="J2200">
        <v>538299</v>
      </c>
      <c r="K2200" t="s">
        <v>2260</v>
      </c>
      <c r="L2200">
        <v>538299</v>
      </c>
      <c r="M2200" t="s">
        <v>2260</v>
      </c>
      <c r="N2200">
        <v>538299</v>
      </c>
      <c r="O2200" t="s">
        <v>2260</v>
      </c>
      <c r="P2200">
        <v>538728</v>
      </c>
      <c r="Q2200" t="s">
        <v>141</v>
      </c>
      <c r="R2200" s="9">
        <v>182501.0654049158</v>
      </c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15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>
        <f t="shared" si="76"/>
        <v>182501.0654049158</v>
      </c>
      <c r="BM2200" s="9">
        <f t="shared" si="77"/>
        <v>182500</v>
      </c>
    </row>
    <row r="2201" spans="1:65" x14ac:dyDescent="0.3">
      <c r="A2201" t="s">
        <v>2446</v>
      </c>
      <c r="B2201" s="9">
        <v>179</v>
      </c>
      <c r="C2201">
        <v>576387</v>
      </c>
      <c r="D2201">
        <v>1</v>
      </c>
      <c r="E2201">
        <v>0</v>
      </c>
      <c r="F2201">
        <v>0</v>
      </c>
      <c r="G2201">
        <v>0</v>
      </c>
      <c r="H2201">
        <v>0</v>
      </c>
      <c r="I2201" t="s">
        <v>90</v>
      </c>
      <c r="J2201">
        <v>576361</v>
      </c>
      <c r="K2201" t="s">
        <v>100</v>
      </c>
      <c r="L2201">
        <v>576361</v>
      </c>
      <c r="M2201" t="s">
        <v>100</v>
      </c>
      <c r="N2201">
        <v>576361</v>
      </c>
      <c r="O2201" t="s">
        <v>100</v>
      </c>
      <c r="P2201">
        <v>576361</v>
      </c>
      <c r="Q2201" t="s">
        <v>100</v>
      </c>
      <c r="R2201" s="9">
        <v>71941.662785630979</v>
      </c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15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>
        <f t="shared" si="76"/>
        <v>71941.662785630979</v>
      </c>
      <c r="BM2201" s="9">
        <f t="shared" si="77"/>
        <v>71900</v>
      </c>
    </row>
    <row r="2202" spans="1:65" x14ac:dyDescent="0.3">
      <c r="A2202" t="s">
        <v>2447</v>
      </c>
      <c r="B2202" s="9">
        <v>518</v>
      </c>
      <c r="C2202">
        <v>536130</v>
      </c>
      <c r="D2202">
        <v>1</v>
      </c>
      <c r="E2202">
        <v>0</v>
      </c>
      <c r="F2202">
        <v>0</v>
      </c>
      <c r="G2202">
        <v>0</v>
      </c>
      <c r="H2202">
        <v>0</v>
      </c>
      <c r="I2202" t="s">
        <v>86</v>
      </c>
      <c r="J2202">
        <v>538094</v>
      </c>
      <c r="K2202" t="s">
        <v>207</v>
      </c>
      <c r="L2202">
        <v>535451</v>
      </c>
      <c r="M2202" t="s">
        <v>298</v>
      </c>
      <c r="N2202">
        <v>538094</v>
      </c>
      <c r="O2202" t="s">
        <v>207</v>
      </c>
      <c r="P2202">
        <v>538094</v>
      </c>
      <c r="Q2202" t="s">
        <v>207</v>
      </c>
      <c r="R2202" s="9">
        <v>123460.95067329161</v>
      </c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15"/>
      <c r="AR2202" s="9">
        <v>1</v>
      </c>
      <c r="AS2202" s="9">
        <f>AR2202*30500</f>
        <v>30500</v>
      </c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>
        <f t="shared" si="76"/>
        <v>153960.95067329161</v>
      </c>
      <c r="BM2202" s="9">
        <f t="shared" si="77"/>
        <v>154000</v>
      </c>
    </row>
    <row r="2203" spans="1:65" x14ac:dyDescent="0.3">
      <c r="A2203" t="s">
        <v>2448</v>
      </c>
      <c r="B2203" s="9">
        <v>965</v>
      </c>
      <c r="C2203">
        <v>537314</v>
      </c>
      <c r="D2203">
        <v>1</v>
      </c>
      <c r="E2203">
        <v>0</v>
      </c>
      <c r="F2203">
        <v>0</v>
      </c>
      <c r="G2203">
        <v>0</v>
      </c>
      <c r="H2203">
        <v>0</v>
      </c>
      <c r="I2203" t="s">
        <v>86</v>
      </c>
      <c r="J2203">
        <v>537764</v>
      </c>
      <c r="K2203" t="s">
        <v>1796</v>
      </c>
      <c r="L2203">
        <v>537764</v>
      </c>
      <c r="M2203" t="s">
        <v>1796</v>
      </c>
      <c r="N2203">
        <v>537764</v>
      </c>
      <c r="O2203" t="s">
        <v>1796</v>
      </c>
      <c r="P2203">
        <v>537004</v>
      </c>
      <c r="Q2203" t="s">
        <v>466</v>
      </c>
      <c r="R2203" s="9">
        <v>227875.59538925099</v>
      </c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15"/>
      <c r="AR2203" s="9">
        <v>2</v>
      </c>
      <c r="AS2203" s="9">
        <f>AR2203*30500</f>
        <v>61000</v>
      </c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>
        <f t="shared" si="76"/>
        <v>288875.59538925102</v>
      </c>
      <c r="BM2203" s="9">
        <f t="shared" si="77"/>
        <v>288900</v>
      </c>
    </row>
    <row r="2204" spans="1:65" x14ac:dyDescent="0.3">
      <c r="A2204" t="s">
        <v>2449</v>
      </c>
      <c r="B2204" s="9">
        <v>91</v>
      </c>
      <c r="C2204">
        <v>587419</v>
      </c>
      <c r="D2204">
        <v>1</v>
      </c>
      <c r="E2204">
        <v>0</v>
      </c>
      <c r="F2204">
        <v>0</v>
      </c>
      <c r="G2204">
        <v>0</v>
      </c>
      <c r="H2204">
        <v>0</v>
      </c>
      <c r="I2204" t="s">
        <v>123</v>
      </c>
      <c r="J2204">
        <v>588024</v>
      </c>
      <c r="K2204" t="s">
        <v>507</v>
      </c>
      <c r="L2204">
        <v>588024</v>
      </c>
      <c r="M2204" t="s">
        <v>507</v>
      </c>
      <c r="N2204">
        <v>588024</v>
      </c>
      <c r="O2204" t="s">
        <v>507</v>
      </c>
      <c r="P2204">
        <v>588024</v>
      </c>
      <c r="Q2204" t="s">
        <v>507</v>
      </c>
      <c r="R2204" s="9">
        <v>71941.662785630979</v>
      </c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15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>
        <f t="shared" si="76"/>
        <v>71941.662785630979</v>
      </c>
      <c r="BM2204" s="9">
        <f t="shared" si="77"/>
        <v>71900</v>
      </c>
    </row>
    <row r="2205" spans="1:65" x14ac:dyDescent="0.3">
      <c r="A2205" t="s">
        <v>2450</v>
      </c>
      <c r="B2205" s="9">
        <v>304</v>
      </c>
      <c r="C2205">
        <v>509108</v>
      </c>
      <c r="D2205">
        <v>1</v>
      </c>
      <c r="E2205">
        <v>0</v>
      </c>
      <c r="F2205">
        <v>0</v>
      </c>
      <c r="G2205">
        <v>0</v>
      </c>
      <c r="H2205">
        <v>0</v>
      </c>
      <c r="I2205" t="s">
        <v>83</v>
      </c>
      <c r="J2205">
        <v>546801</v>
      </c>
      <c r="K2205" t="s">
        <v>239</v>
      </c>
      <c r="L2205">
        <v>545881</v>
      </c>
      <c r="M2205" t="s">
        <v>238</v>
      </c>
      <c r="N2205">
        <v>545881</v>
      </c>
      <c r="O2205" t="s">
        <v>238</v>
      </c>
      <c r="P2205">
        <v>545881</v>
      </c>
      <c r="Q2205" t="s">
        <v>238</v>
      </c>
      <c r="R2205" s="9">
        <v>72891.411664068946</v>
      </c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15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>
        <f t="shared" si="76"/>
        <v>72891.411664068946</v>
      </c>
      <c r="BM2205" s="9">
        <f t="shared" si="77"/>
        <v>72900</v>
      </c>
    </row>
    <row r="2206" spans="1:65" x14ac:dyDescent="0.3">
      <c r="A2206" t="s">
        <v>2451</v>
      </c>
      <c r="B2206" s="9">
        <v>156</v>
      </c>
      <c r="C2206">
        <v>508357</v>
      </c>
      <c r="D2206">
        <v>1</v>
      </c>
      <c r="E2206">
        <v>0</v>
      </c>
      <c r="F2206">
        <v>0</v>
      </c>
      <c r="G2206">
        <v>0</v>
      </c>
      <c r="H2206">
        <v>0</v>
      </c>
      <c r="I2206" t="s">
        <v>83</v>
      </c>
      <c r="J2206">
        <v>546127</v>
      </c>
      <c r="K2206" t="s">
        <v>182</v>
      </c>
      <c r="L2206">
        <v>546127</v>
      </c>
      <c r="M2206" t="s">
        <v>182</v>
      </c>
      <c r="N2206">
        <v>546127</v>
      </c>
      <c r="O2206" t="s">
        <v>182</v>
      </c>
      <c r="P2206">
        <v>546127</v>
      </c>
      <c r="Q2206" t="s">
        <v>182</v>
      </c>
      <c r="R2206" s="9">
        <v>71941.662785630979</v>
      </c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15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>
        <f t="shared" si="76"/>
        <v>71941.662785630979</v>
      </c>
      <c r="BM2206" s="9">
        <f t="shared" si="77"/>
        <v>71900</v>
      </c>
    </row>
    <row r="2207" spans="1:65" x14ac:dyDescent="0.3">
      <c r="A2207" t="s">
        <v>2452</v>
      </c>
      <c r="B2207" s="9">
        <v>580</v>
      </c>
      <c r="C2207">
        <v>575232</v>
      </c>
      <c r="D2207">
        <v>1</v>
      </c>
      <c r="E2207">
        <v>0</v>
      </c>
      <c r="F2207">
        <v>0</v>
      </c>
      <c r="G2207">
        <v>0</v>
      </c>
      <c r="H2207">
        <v>0</v>
      </c>
      <c r="I2207" t="s">
        <v>96</v>
      </c>
      <c r="J2207">
        <v>574899</v>
      </c>
      <c r="K2207" t="s">
        <v>1161</v>
      </c>
      <c r="L2207">
        <v>574899</v>
      </c>
      <c r="M2207" t="s">
        <v>1161</v>
      </c>
      <c r="N2207">
        <v>555134</v>
      </c>
      <c r="O2207" t="s">
        <v>187</v>
      </c>
      <c r="P2207">
        <v>555134</v>
      </c>
      <c r="Q2207" t="s">
        <v>187</v>
      </c>
      <c r="R2207" s="9">
        <v>138033.07607863451</v>
      </c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15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>
        <f t="shared" si="76"/>
        <v>138033.07607863451</v>
      </c>
      <c r="BM2207" s="9">
        <f t="shared" si="77"/>
        <v>138000</v>
      </c>
    </row>
    <row r="2208" spans="1:65" x14ac:dyDescent="0.3">
      <c r="A2208" s="2" t="s">
        <v>2453</v>
      </c>
      <c r="B2208" s="9">
        <v>1872</v>
      </c>
      <c r="C2208">
        <v>584576</v>
      </c>
      <c r="D2208">
        <v>1</v>
      </c>
      <c r="E2208">
        <v>1</v>
      </c>
      <c r="F2208">
        <v>0</v>
      </c>
      <c r="G2208">
        <v>0</v>
      </c>
      <c r="H2208">
        <v>0</v>
      </c>
      <c r="I2208" t="s">
        <v>81</v>
      </c>
      <c r="J2208">
        <v>584576</v>
      </c>
      <c r="K2208" t="s">
        <v>2453</v>
      </c>
      <c r="L2208">
        <v>584291</v>
      </c>
      <c r="M2208" t="s">
        <v>742</v>
      </c>
      <c r="N2208">
        <v>584291</v>
      </c>
      <c r="O2208" t="s">
        <v>742</v>
      </c>
      <c r="P2208">
        <v>584291</v>
      </c>
      <c r="Q2208" t="s">
        <v>742</v>
      </c>
      <c r="R2208" s="9">
        <v>436137.14999986399</v>
      </c>
      <c r="S2208" s="9">
        <f>SUMIFS($B:$B,$J:$J,$C2208)</f>
        <v>1872</v>
      </c>
      <c r="T2208" s="9">
        <v>101895.3728347366</v>
      </c>
      <c r="U2208" s="9">
        <v>0</v>
      </c>
      <c r="V2208" s="9">
        <f>U2208*768</f>
        <v>0</v>
      </c>
      <c r="W2208" s="9">
        <v>3</v>
      </c>
      <c r="X2208" s="9">
        <f>W2208*3072</f>
        <v>9216</v>
      </c>
      <c r="Y2208" s="9">
        <v>6</v>
      </c>
      <c r="Z2208" s="9">
        <f>Y2208*1024</f>
        <v>6144</v>
      </c>
      <c r="AA2208" s="9">
        <v>2</v>
      </c>
      <c r="AB2208" s="9">
        <f>AA2208*256</f>
        <v>512</v>
      </c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15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>
        <f t="shared" si="76"/>
        <v>553904.52283460065</v>
      </c>
      <c r="BM2208" s="9">
        <f t="shared" si="77"/>
        <v>553900</v>
      </c>
    </row>
    <row r="2209" spans="1:65" x14ac:dyDescent="0.3">
      <c r="A2209" t="s">
        <v>2454</v>
      </c>
      <c r="B2209" s="9">
        <v>193</v>
      </c>
      <c r="C2209">
        <v>590894</v>
      </c>
      <c r="D2209">
        <v>1</v>
      </c>
      <c r="E2209">
        <v>0</v>
      </c>
      <c r="F2209">
        <v>0</v>
      </c>
      <c r="G2209">
        <v>0</v>
      </c>
      <c r="H2209">
        <v>0</v>
      </c>
      <c r="I2209" t="s">
        <v>123</v>
      </c>
      <c r="J2209">
        <v>591394</v>
      </c>
      <c r="K2209" t="s">
        <v>2210</v>
      </c>
      <c r="L2209">
        <v>590789</v>
      </c>
      <c r="M2209" t="s">
        <v>168</v>
      </c>
      <c r="N2209">
        <v>590789</v>
      </c>
      <c r="O2209" t="s">
        <v>168</v>
      </c>
      <c r="P2209">
        <v>591181</v>
      </c>
      <c r="Q2209" t="s">
        <v>137</v>
      </c>
      <c r="R2209" s="9">
        <v>71941.662785630979</v>
      </c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15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>
        <f t="shared" si="76"/>
        <v>71941.662785630979</v>
      </c>
      <c r="BM2209" s="9">
        <f t="shared" si="77"/>
        <v>71900</v>
      </c>
    </row>
    <row r="2210" spans="1:65" x14ac:dyDescent="0.3">
      <c r="A2210" t="s">
        <v>2455</v>
      </c>
      <c r="B2210" s="9">
        <v>318</v>
      </c>
      <c r="C2210">
        <v>529630</v>
      </c>
      <c r="D2210">
        <v>1</v>
      </c>
      <c r="E2210">
        <v>0</v>
      </c>
      <c r="F2210">
        <v>0</v>
      </c>
      <c r="G2210">
        <v>0</v>
      </c>
      <c r="H2210">
        <v>0</v>
      </c>
      <c r="I2210" t="s">
        <v>86</v>
      </c>
      <c r="J2210">
        <v>537331</v>
      </c>
      <c r="K2210" t="s">
        <v>2456</v>
      </c>
      <c r="L2210">
        <v>537004</v>
      </c>
      <c r="M2210" t="s">
        <v>466</v>
      </c>
      <c r="N2210">
        <v>537004</v>
      </c>
      <c r="O2210" t="s">
        <v>466</v>
      </c>
      <c r="P2210">
        <v>537004</v>
      </c>
      <c r="Q2210" t="s">
        <v>466</v>
      </c>
      <c r="R2210" s="9">
        <v>76214.092833710165</v>
      </c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15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>
        <f t="shared" si="76"/>
        <v>76214.092833710165</v>
      </c>
      <c r="BM2210" s="9">
        <f t="shared" si="77"/>
        <v>76200</v>
      </c>
    </row>
    <row r="2211" spans="1:65" x14ac:dyDescent="0.3">
      <c r="A2211" s="2" t="s">
        <v>2456</v>
      </c>
      <c r="B2211" s="9">
        <v>1914</v>
      </c>
      <c r="C2211">
        <v>537331</v>
      </c>
      <c r="D2211">
        <v>1</v>
      </c>
      <c r="E2211">
        <v>1</v>
      </c>
      <c r="F2211">
        <v>0</v>
      </c>
      <c r="G2211">
        <v>0</v>
      </c>
      <c r="H2211">
        <v>0</v>
      </c>
      <c r="I2211" t="s">
        <v>86</v>
      </c>
      <c r="J2211">
        <v>537331</v>
      </c>
      <c r="K2211" t="s">
        <v>2456</v>
      </c>
      <c r="L2211">
        <v>537004</v>
      </c>
      <c r="M2211" t="s">
        <v>466</v>
      </c>
      <c r="N2211">
        <v>537004</v>
      </c>
      <c r="O2211" t="s">
        <v>466</v>
      </c>
      <c r="P2211">
        <v>537004</v>
      </c>
      <c r="Q2211" t="s">
        <v>466</v>
      </c>
      <c r="R2211" s="9">
        <v>445686.26662866579</v>
      </c>
      <c r="S2211" s="9">
        <f>SUMIFS($B:$B,$J:$J,$C2211)</f>
        <v>2232</v>
      </c>
      <c r="T2211" s="9">
        <v>121443.6971240797</v>
      </c>
      <c r="U2211" s="9">
        <v>0</v>
      </c>
      <c r="V2211" s="9">
        <f>U2211*768</f>
        <v>0</v>
      </c>
      <c r="W2211" s="9">
        <v>3</v>
      </c>
      <c r="X2211" s="9">
        <f>W2211*3072</f>
        <v>9216</v>
      </c>
      <c r="Y2211" s="9">
        <v>6</v>
      </c>
      <c r="Z2211" s="9">
        <f>Y2211*1024</f>
        <v>6144</v>
      </c>
      <c r="AA2211" s="9">
        <v>0</v>
      </c>
      <c r="AB2211" s="9">
        <f>AA2211*256</f>
        <v>0</v>
      </c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15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>
        <f t="shared" si="76"/>
        <v>582489.96375274553</v>
      </c>
      <c r="BM2211" s="9">
        <f t="shared" si="77"/>
        <v>582500</v>
      </c>
    </row>
    <row r="2212" spans="1:65" x14ac:dyDescent="0.3">
      <c r="A2212" t="s">
        <v>2457</v>
      </c>
      <c r="B2212" s="9">
        <v>905</v>
      </c>
      <c r="C2212">
        <v>567612</v>
      </c>
      <c r="D2212">
        <v>1</v>
      </c>
      <c r="E2212">
        <v>0</v>
      </c>
      <c r="F2212">
        <v>0</v>
      </c>
      <c r="G2212">
        <v>0</v>
      </c>
      <c r="H2212">
        <v>0</v>
      </c>
      <c r="I2212" t="s">
        <v>131</v>
      </c>
      <c r="J2212">
        <v>567442</v>
      </c>
      <c r="K2212" t="s">
        <v>617</v>
      </c>
      <c r="L2212">
        <v>567442</v>
      </c>
      <c r="M2212" t="s">
        <v>617</v>
      </c>
      <c r="N2212">
        <v>567442</v>
      </c>
      <c r="O2212" t="s">
        <v>617</v>
      </c>
      <c r="P2212">
        <v>567442</v>
      </c>
      <c r="Q2212" t="s">
        <v>617</v>
      </c>
      <c r="R2212" s="9">
        <v>213940.6025689989</v>
      </c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15"/>
      <c r="AR2212" s="9">
        <v>1</v>
      </c>
      <c r="AS2212" s="9">
        <f>AR2212*30500</f>
        <v>30500</v>
      </c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>
        <f t="shared" si="76"/>
        <v>244440.6025689989</v>
      </c>
      <c r="BM2212" s="9">
        <f t="shared" si="77"/>
        <v>244400</v>
      </c>
    </row>
    <row r="2213" spans="1:65" x14ac:dyDescent="0.3">
      <c r="A2213" t="s">
        <v>2458</v>
      </c>
      <c r="B2213" s="9">
        <v>424</v>
      </c>
      <c r="C2213">
        <v>565059</v>
      </c>
      <c r="D2213">
        <v>1</v>
      </c>
      <c r="E2213">
        <v>0</v>
      </c>
      <c r="F2213">
        <v>0</v>
      </c>
      <c r="G2213">
        <v>0</v>
      </c>
      <c r="H2213">
        <v>0</v>
      </c>
      <c r="I2213" t="s">
        <v>131</v>
      </c>
      <c r="J2213">
        <v>564851</v>
      </c>
      <c r="K2213" t="s">
        <v>949</v>
      </c>
      <c r="L2213">
        <v>565555</v>
      </c>
      <c r="M2213" t="s">
        <v>253</v>
      </c>
      <c r="N2213">
        <v>565555</v>
      </c>
      <c r="O2213" t="s">
        <v>253</v>
      </c>
      <c r="P2213">
        <v>565555</v>
      </c>
      <c r="Q2213" t="s">
        <v>253</v>
      </c>
      <c r="R2213" s="9">
        <v>101303.38155133319</v>
      </c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15"/>
      <c r="AR2213" s="9">
        <v>1</v>
      </c>
      <c r="AS2213" s="9">
        <f>AR2213*30500</f>
        <v>30500</v>
      </c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>
        <f t="shared" si="76"/>
        <v>131803.38155133318</v>
      </c>
      <c r="BM2213" s="9">
        <f t="shared" si="77"/>
        <v>131800</v>
      </c>
    </row>
    <row r="2214" spans="1:65" x14ac:dyDescent="0.3">
      <c r="A2214" t="s">
        <v>2459</v>
      </c>
      <c r="B2214" s="9">
        <v>368</v>
      </c>
      <c r="C2214">
        <v>507458</v>
      </c>
      <c r="D2214">
        <v>1</v>
      </c>
      <c r="E2214">
        <v>0</v>
      </c>
      <c r="F2214">
        <v>0</v>
      </c>
      <c r="G2214">
        <v>0</v>
      </c>
      <c r="H2214">
        <v>0</v>
      </c>
      <c r="I2214" t="s">
        <v>94</v>
      </c>
      <c r="J2214">
        <v>598062</v>
      </c>
      <c r="K2214" t="s">
        <v>890</v>
      </c>
      <c r="L2214">
        <v>598062</v>
      </c>
      <c r="M2214" t="s">
        <v>890</v>
      </c>
      <c r="N2214">
        <v>598810</v>
      </c>
      <c r="O2214" t="s">
        <v>891</v>
      </c>
      <c r="P2214">
        <v>598810</v>
      </c>
      <c r="Q2214" t="s">
        <v>891</v>
      </c>
      <c r="R2214" s="9">
        <v>88063.188711347175</v>
      </c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15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>
        <f t="shared" si="76"/>
        <v>88063.188711347175</v>
      </c>
      <c r="BM2214" s="9">
        <f t="shared" si="77"/>
        <v>88100</v>
      </c>
    </row>
    <row r="2215" spans="1:65" x14ac:dyDescent="0.3">
      <c r="A2215" t="s">
        <v>2460</v>
      </c>
      <c r="B2215" s="9">
        <v>234</v>
      </c>
      <c r="C2215">
        <v>566047</v>
      </c>
      <c r="D2215">
        <v>1</v>
      </c>
      <c r="E2215">
        <v>0</v>
      </c>
      <c r="F2215">
        <v>0</v>
      </c>
      <c r="G2215">
        <v>0</v>
      </c>
      <c r="H2215">
        <v>0</v>
      </c>
      <c r="I2215" t="s">
        <v>86</v>
      </c>
      <c r="J2215">
        <v>536181</v>
      </c>
      <c r="K2215" t="s">
        <v>2461</v>
      </c>
      <c r="L2215">
        <v>535419</v>
      </c>
      <c r="M2215" t="s">
        <v>170</v>
      </c>
      <c r="N2215">
        <v>535419</v>
      </c>
      <c r="O2215" t="s">
        <v>170</v>
      </c>
      <c r="P2215">
        <v>535419</v>
      </c>
      <c r="Q2215" t="s">
        <v>170</v>
      </c>
      <c r="R2215" s="9">
        <v>71941.662785630979</v>
      </c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15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>
        <f t="shared" si="76"/>
        <v>71941.662785630979</v>
      </c>
      <c r="BM2215" s="9">
        <f t="shared" si="77"/>
        <v>71900</v>
      </c>
    </row>
    <row r="2216" spans="1:65" x14ac:dyDescent="0.3">
      <c r="A2216" s="2" t="s">
        <v>124</v>
      </c>
      <c r="B2216" s="9">
        <v>752</v>
      </c>
      <c r="C2216">
        <v>548171</v>
      </c>
      <c r="D2216">
        <v>1</v>
      </c>
      <c r="E2216">
        <v>1</v>
      </c>
      <c r="F2216">
        <v>0</v>
      </c>
      <c r="G2216">
        <v>0</v>
      </c>
      <c r="H2216">
        <v>0</v>
      </c>
      <c r="I2216" t="s">
        <v>123</v>
      </c>
      <c r="J2216">
        <v>548171</v>
      </c>
      <c r="K2216" t="s">
        <v>124</v>
      </c>
      <c r="L2216">
        <v>547492</v>
      </c>
      <c r="M2216" t="s">
        <v>125</v>
      </c>
      <c r="N2216">
        <v>547492</v>
      </c>
      <c r="O2216" t="s">
        <v>125</v>
      </c>
      <c r="P2216">
        <v>547492</v>
      </c>
      <c r="Q2216" t="s">
        <v>125</v>
      </c>
      <c r="R2216" s="9">
        <v>178299.73287381229</v>
      </c>
      <c r="S2216" s="9">
        <f>SUMIFS($B:$B,$J:$J,$C2216)</f>
        <v>1469</v>
      </c>
      <c r="T2216" s="9">
        <v>79997.959553377717</v>
      </c>
      <c r="U2216" s="9">
        <v>0</v>
      </c>
      <c r="V2216" s="9">
        <f>U2216*768</f>
        <v>0</v>
      </c>
      <c r="W2216" s="9">
        <v>3</v>
      </c>
      <c r="X2216" s="9">
        <f>W2216*3072</f>
        <v>9216</v>
      </c>
      <c r="Y2216" s="9">
        <v>12</v>
      </c>
      <c r="Z2216" s="9">
        <f>Y2216*1024</f>
        <v>12288</v>
      </c>
      <c r="AA2216" s="9">
        <v>1</v>
      </c>
      <c r="AB2216" s="9">
        <f>AA2216*256</f>
        <v>256</v>
      </c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15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>
        <f t="shared" si="76"/>
        <v>280057.69242719002</v>
      </c>
      <c r="BM2216" s="9">
        <f t="shared" si="77"/>
        <v>280100</v>
      </c>
    </row>
    <row r="2217" spans="1:65" x14ac:dyDescent="0.3">
      <c r="A2217" t="s">
        <v>2462</v>
      </c>
      <c r="B2217" s="9">
        <v>774</v>
      </c>
      <c r="C2217">
        <v>552585</v>
      </c>
      <c r="D2217">
        <v>1</v>
      </c>
      <c r="E2217">
        <v>0</v>
      </c>
      <c r="F2217">
        <v>0</v>
      </c>
      <c r="G2217">
        <v>0</v>
      </c>
      <c r="H2217">
        <v>0</v>
      </c>
      <c r="I2217" t="s">
        <v>83</v>
      </c>
      <c r="J2217">
        <v>552828</v>
      </c>
      <c r="K2217" t="s">
        <v>2463</v>
      </c>
      <c r="L2217">
        <v>553069</v>
      </c>
      <c r="M2217" t="s">
        <v>2464</v>
      </c>
      <c r="N2217">
        <v>553069</v>
      </c>
      <c r="O2217" t="s">
        <v>2464</v>
      </c>
      <c r="P2217">
        <v>552046</v>
      </c>
      <c r="Q2217" t="s">
        <v>174</v>
      </c>
      <c r="R2217" s="9">
        <v>183434.38573491591</v>
      </c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15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>
        <f t="shared" si="76"/>
        <v>183434.38573491591</v>
      </c>
      <c r="BM2217" s="9">
        <f t="shared" si="77"/>
        <v>183400</v>
      </c>
    </row>
    <row r="2218" spans="1:65" x14ac:dyDescent="0.3">
      <c r="A2218" t="s">
        <v>2462</v>
      </c>
      <c r="B2218" s="9">
        <v>58</v>
      </c>
      <c r="C2218">
        <v>551465</v>
      </c>
      <c r="D2218">
        <v>1</v>
      </c>
      <c r="E2218">
        <v>0</v>
      </c>
      <c r="F2218">
        <v>0</v>
      </c>
      <c r="G2218">
        <v>0</v>
      </c>
      <c r="H2218">
        <v>0</v>
      </c>
      <c r="I2218" t="s">
        <v>86</v>
      </c>
      <c r="J2218">
        <v>534498</v>
      </c>
      <c r="K2218" t="s">
        <v>1097</v>
      </c>
      <c r="L2218">
        <v>534498</v>
      </c>
      <c r="M2218" t="s">
        <v>1097</v>
      </c>
      <c r="N2218">
        <v>534498</v>
      </c>
      <c r="O2218" t="s">
        <v>1097</v>
      </c>
      <c r="P2218">
        <v>533955</v>
      </c>
      <c r="Q2218" t="s">
        <v>314</v>
      </c>
      <c r="R2218" s="9">
        <v>71941.662785630979</v>
      </c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15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>
        <f t="shared" si="76"/>
        <v>71941.662785630979</v>
      </c>
      <c r="BM2218" s="9">
        <f t="shared" si="77"/>
        <v>71900</v>
      </c>
    </row>
    <row r="2219" spans="1:65" x14ac:dyDescent="0.3">
      <c r="A2219" t="s">
        <v>2465</v>
      </c>
      <c r="B2219" s="9">
        <v>358</v>
      </c>
      <c r="C2219">
        <v>537349</v>
      </c>
      <c r="D2219">
        <v>1</v>
      </c>
      <c r="E2219">
        <v>0</v>
      </c>
      <c r="F2219">
        <v>0</v>
      </c>
      <c r="G2219">
        <v>0</v>
      </c>
      <c r="H2219">
        <v>0</v>
      </c>
      <c r="I2219" t="s">
        <v>86</v>
      </c>
      <c r="J2219">
        <v>537756</v>
      </c>
      <c r="K2219" t="s">
        <v>2466</v>
      </c>
      <c r="L2219">
        <v>537756</v>
      </c>
      <c r="M2219" t="s">
        <v>2466</v>
      </c>
      <c r="N2219">
        <v>537004</v>
      </c>
      <c r="O2219" t="s">
        <v>466</v>
      </c>
      <c r="P2219">
        <v>537004</v>
      </c>
      <c r="Q2219" t="s">
        <v>466</v>
      </c>
      <c r="R2219" s="9">
        <v>85695.510866707453</v>
      </c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15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>
        <f t="shared" si="76"/>
        <v>85695.510866707453</v>
      </c>
      <c r="BM2219" s="9">
        <f t="shared" si="77"/>
        <v>85700</v>
      </c>
    </row>
    <row r="2220" spans="1:65" x14ac:dyDescent="0.3">
      <c r="A2220" t="s">
        <v>2467</v>
      </c>
      <c r="B2220" s="9">
        <v>431</v>
      </c>
      <c r="C2220">
        <v>592307</v>
      </c>
      <c r="D2220">
        <v>1</v>
      </c>
      <c r="E2220">
        <v>0</v>
      </c>
      <c r="F2220">
        <v>0</v>
      </c>
      <c r="G2220">
        <v>0</v>
      </c>
      <c r="H2220">
        <v>0</v>
      </c>
      <c r="I2220" t="s">
        <v>135</v>
      </c>
      <c r="J2220">
        <v>592706</v>
      </c>
      <c r="K2220" t="s">
        <v>2117</v>
      </c>
      <c r="L2220">
        <v>592005</v>
      </c>
      <c r="M2220" t="s">
        <v>136</v>
      </c>
      <c r="N2220">
        <v>592005</v>
      </c>
      <c r="O2220" t="s">
        <v>136</v>
      </c>
      <c r="P2220">
        <v>592005</v>
      </c>
      <c r="Q2220" t="s">
        <v>136</v>
      </c>
      <c r="R2220" s="9">
        <v>102956.2342489283</v>
      </c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15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>
        <f t="shared" si="76"/>
        <v>102956.2342489283</v>
      </c>
      <c r="BM2220" s="9">
        <f t="shared" si="77"/>
        <v>103000</v>
      </c>
    </row>
    <row r="2221" spans="1:65" x14ac:dyDescent="0.3">
      <c r="A2221" t="s">
        <v>2468</v>
      </c>
      <c r="B2221" s="9">
        <v>103</v>
      </c>
      <c r="C2221">
        <v>562955</v>
      </c>
      <c r="D2221">
        <v>1</v>
      </c>
      <c r="E2221">
        <v>0</v>
      </c>
      <c r="F2221">
        <v>0</v>
      </c>
      <c r="G2221">
        <v>0</v>
      </c>
      <c r="H2221">
        <v>0</v>
      </c>
      <c r="I2221" t="s">
        <v>83</v>
      </c>
      <c r="J2221">
        <v>552461</v>
      </c>
      <c r="K2221" t="s">
        <v>2034</v>
      </c>
      <c r="L2221">
        <v>552046</v>
      </c>
      <c r="M2221" t="s">
        <v>174</v>
      </c>
      <c r="N2221">
        <v>552046</v>
      </c>
      <c r="O2221" t="s">
        <v>174</v>
      </c>
      <c r="P2221">
        <v>552046</v>
      </c>
      <c r="Q2221" t="s">
        <v>174</v>
      </c>
      <c r="R2221" s="9">
        <v>71941.662785630979</v>
      </c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15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>
        <f t="shared" si="76"/>
        <v>71941.662785630979</v>
      </c>
      <c r="BM2221" s="9">
        <f t="shared" si="77"/>
        <v>71900</v>
      </c>
    </row>
    <row r="2222" spans="1:65" x14ac:dyDescent="0.3">
      <c r="A2222" t="s">
        <v>2469</v>
      </c>
      <c r="B2222" s="9">
        <v>1657</v>
      </c>
      <c r="C2222">
        <v>577235</v>
      </c>
      <c r="D2222">
        <v>1</v>
      </c>
      <c r="E2222">
        <v>0</v>
      </c>
      <c r="F2222">
        <v>0</v>
      </c>
      <c r="G2222">
        <v>0</v>
      </c>
      <c r="H2222">
        <v>0</v>
      </c>
      <c r="I2222" t="s">
        <v>104</v>
      </c>
      <c r="J2222">
        <v>577294</v>
      </c>
      <c r="K2222" t="s">
        <v>256</v>
      </c>
      <c r="L2222">
        <v>576964</v>
      </c>
      <c r="M2222" t="s">
        <v>257</v>
      </c>
      <c r="N2222">
        <v>577308</v>
      </c>
      <c r="O2222" t="s">
        <v>258</v>
      </c>
      <c r="P2222">
        <v>576964</v>
      </c>
      <c r="Q2222" t="s">
        <v>257</v>
      </c>
      <c r="R2222" s="9">
        <v>387134.07493842638</v>
      </c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15"/>
      <c r="AR2222" s="9">
        <v>1</v>
      </c>
      <c r="AS2222" s="9">
        <f>AR2222*30500</f>
        <v>30500</v>
      </c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>
        <f t="shared" si="76"/>
        <v>417634.07493842638</v>
      </c>
      <c r="BM2222" s="9">
        <f t="shared" si="77"/>
        <v>417600</v>
      </c>
    </row>
    <row r="2223" spans="1:65" x14ac:dyDescent="0.3">
      <c r="A2223" s="2" t="s">
        <v>2470</v>
      </c>
      <c r="B2223" s="9">
        <v>3239</v>
      </c>
      <c r="C2223">
        <v>567621</v>
      </c>
      <c r="D2223">
        <v>1</v>
      </c>
      <c r="E2223">
        <v>1</v>
      </c>
      <c r="F2223">
        <v>0</v>
      </c>
      <c r="G2223">
        <v>0</v>
      </c>
      <c r="H2223">
        <v>0</v>
      </c>
      <c r="I2223" t="s">
        <v>131</v>
      </c>
      <c r="J2223">
        <v>567621</v>
      </c>
      <c r="K2223" t="s">
        <v>2470</v>
      </c>
      <c r="L2223">
        <v>567515</v>
      </c>
      <c r="M2223" t="s">
        <v>1485</v>
      </c>
      <c r="N2223">
        <v>567515</v>
      </c>
      <c r="O2223" t="s">
        <v>1485</v>
      </c>
      <c r="P2223">
        <v>567442</v>
      </c>
      <c r="Q2223" t="s">
        <v>617</v>
      </c>
      <c r="R2223" s="9">
        <v>743489.12171269697</v>
      </c>
      <c r="S2223" s="9">
        <f>SUMIFS($B:$B,$J:$J,$C2223)</f>
        <v>3239</v>
      </c>
      <c r="T2223" s="9">
        <v>176069.47032324321</v>
      </c>
      <c r="U2223" s="9">
        <v>0</v>
      </c>
      <c r="V2223" s="9">
        <f>U2223*768</f>
        <v>0</v>
      </c>
      <c r="W2223" s="9">
        <v>1</v>
      </c>
      <c r="X2223" s="9">
        <f>W2223*3072</f>
        <v>3072</v>
      </c>
      <c r="Y2223" s="9">
        <v>10</v>
      </c>
      <c r="Z2223" s="9">
        <f>Y2223*1024</f>
        <v>10240</v>
      </c>
      <c r="AA2223" s="9">
        <v>2</v>
      </c>
      <c r="AB2223" s="9">
        <f>AA2223*256</f>
        <v>512</v>
      </c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15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>
        <f t="shared" si="76"/>
        <v>933382.59203594015</v>
      </c>
      <c r="BM2223" s="9">
        <f t="shared" si="77"/>
        <v>933400</v>
      </c>
    </row>
    <row r="2224" spans="1:65" x14ac:dyDescent="0.3">
      <c r="A2224" t="s">
        <v>2471</v>
      </c>
      <c r="B2224" s="9">
        <v>611</v>
      </c>
      <c r="C2224">
        <v>566284</v>
      </c>
      <c r="D2224">
        <v>1</v>
      </c>
      <c r="E2224">
        <v>0</v>
      </c>
      <c r="F2224">
        <v>0</v>
      </c>
      <c r="G2224">
        <v>0</v>
      </c>
      <c r="H2224">
        <v>0</v>
      </c>
      <c r="I2224" t="s">
        <v>131</v>
      </c>
      <c r="J2224">
        <v>565971</v>
      </c>
      <c r="K2224" t="s">
        <v>459</v>
      </c>
      <c r="L2224">
        <v>565971</v>
      </c>
      <c r="M2224" t="s">
        <v>459</v>
      </c>
      <c r="N2224">
        <v>565971</v>
      </c>
      <c r="O2224" t="s">
        <v>459</v>
      </c>
      <c r="P2224">
        <v>565971</v>
      </c>
      <c r="Q2224" t="s">
        <v>459</v>
      </c>
      <c r="R2224" s="9">
        <v>145307.26171360031</v>
      </c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15"/>
      <c r="AR2224" s="9">
        <v>1</v>
      </c>
      <c r="AS2224" s="9">
        <f>AR2224*30500</f>
        <v>30500</v>
      </c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>
        <f t="shared" si="76"/>
        <v>175807.26171360031</v>
      </c>
      <c r="BM2224" s="9">
        <f t="shared" si="77"/>
        <v>175800</v>
      </c>
    </row>
    <row r="2225" spans="1:65" x14ac:dyDescent="0.3">
      <c r="A2225" t="s">
        <v>2472</v>
      </c>
      <c r="B2225" s="9">
        <v>218</v>
      </c>
      <c r="C2225">
        <v>513555</v>
      </c>
      <c r="D2225">
        <v>1</v>
      </c>
      <c r="E2225">
        <v>0</v>
      </c>
      <c r="F2225">
        <v>0</v>
      </c>
      <c r="G2225">
        <v>0</v>
      </c>
      <c r="H2225">
        <v>0</v>
      </c>
      <c r="I2225" t="s">
        <v>86</v>
      </c>
      <c r="J2225">
        <v>539911</v>
      </c>
      <c r="K2225" t="s">
        <v>352</v>
      </c>
      <c r="L2225">
        <v>539911</v>
      </c>
      <c r="M2225" t="s">
        <v>352</v>
      </c>
      <c r="N2225">
        <v>539911</v>
      </c>
      <c r="O2225" t="s">
        <v>352</v>
      </c>
      <c r="P2225">
        <v>539911</v>
      </c>
      <c r="Q2225" t="s">
        <v>352</v>
      </c>
      <c r="R2225" s="9">
        <v>71941.662785630979</v>
      </c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15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>
        <f t="shared" si="76"/>
        <v>71941.662785630979</v>
      </c>
      <c r="BM2225" s="9">
        <f t="shared" si="77"/>
        <v>71900</v>
      </c>
    </row>
    <row r="2226" spans="1:65" x14ac:dyDescent="0.3">
      <c r="A2226" t="s">
        <v>2473</v>
      </c>
      <c r="B2226" s="9">
        <v>109</v>
      </c>
      <c r="C2226">
        <v>595870</v>
      </c>
      <c r="D2226">
        <v>1</v>
      </c>
      <c r="E2226">
        <v>0</v>
      </c>
      <c r="F2226">
        <v>0</v>
      </c>
      <c r="G2226">
        <v>0</v>
      </c>
      <c r="H2226">
        <v>0</v>
      </c>
      <c r="I2226" t="s">
        <v>123</v>
      </c>
      <c r="J2226">
        <v>596256</v>
      </c>
      <c r="K2226" t="s">
        <v>756</v>
      </c>
      <c r="L2226">
        <v>595209</v>
      </c>
      <c r="M2226" t="s">
        <v>480</v>
      </c>
      <c r="N2226">
        <v>595209</v>
      </c>
      <c r="O2226" t="s">
        <v>480</v>
      </c>
      <c r="P2226">
        <v>595209</v>
      </c>
      <c r="Q2226" t="s">
        <v>480</v>
      </c>
      <c r="R2226" s="9">
        <v>71941.662785630979</v>
      </c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15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>
        <f t="shared" si="76"/>
        <v>71941.662785630979</v>
      </c>
      <c r="BM2226" s="9">
        <f t="shared" si="77"/>
        <v>71900</v>
      </c>
    </row>
    <row r="2227" spans="1:65" x14ac:dyDescent="0.3">
      <c r="A2227" t="s">
        <v>2474</v>
      </c>
      <c r="B2227" s="9">
        <v>298</v>
      </c>
      <c r="C2227">
        <v>534072</v>
      </c>
      <c r="D2227">
        <v>1</v>
      </c>
      <c r="E2227">
        <v>0</v>
      </c>
      <c r="F2227">
        <v>0</v>
      </c>
      <c r="G2227">
        <v>0</v>
      </c>
      <c r="H2227">
        <v>0</v>
      </c>
      <c r="I2227" t="s">
        <v>86</v>
      </c>
      <c r="J2227">
        <v>531189</v>
      </c>
      <c r="K2227" t="s">
        <v>338</v>
      </c>
      <c r="L2227">
        <v>531189</v>
      </c>
      <c r="M2227" t="s">
        <v>338</v>
      </c>
      <c r="N2227">
        <v>531189</v>
      </c>
      <c r="O2227" t="s">
        <v>338</v>
      </c>
      <c r="P2227">
        <v>531189</v>
      </c>
      <c r="Q2227" t="s">
        <v>338</v>
      </c>
      <c r="R2227" s="9">
        <v>71941.662785630979</v>
      </c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15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>
        <f t="shared" si="76"/>
        <v>71941.662785630979</v>
      </c>
      <c r="BM2227" s="9">
        <f t="shared" si="77"/>
        <v>71900</v>
      </c>
    </row>
    <row r="2228" spans="1:65" x14ac:dyDescent="0.3">
      <c r="A2228" t="s">
        <v>2475</v>
      </c>
      <c r="B2228" s="9">
        <v>303</v>
      </c>
      <c r="C2228">
        <v>540633</v>
      </c>
      <c r="D2228">
        <v>1</v>
      </c>
      <c r="E2228">
        <v>0</v>
      </c>
      <c r="F2228">
        <v>0</v>
      </c>
      <c r="G2228">
        <v>0</v>
      </c>
      <c r="H2228">
        <v>0</v>
      </c>
      <c r="I2228" t="s">
        <v>151</v>
      </c>
      <c r="J2228">
        <v>558389</v>
      </c>
      <c r="K2228" t="s">
        <v>835</v>
      </c>
      <c r="L2228">
        <v>558389</v>
      </c>
      <c r="M2228" t="s">
        <v>835</v>
      </c>
      <c r="N2228">
        <v>558389</v>
      </c>
      <c r="O2228" t="s">
        <v>835</v>
      </c>
      <c r="P2228">
        <v>558389</v>
      </c>
      <c r="Q2228" t="s">
        <v>835</v>
      </c>
      <c r="R2228" s="9">
        <v>72653.99173377041</v>
      </c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15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>
        <f t="shared" si="76"/>
        <v>72653.99173377041</v>
      </c>
      <c r="BM2228" s="9">
        <f t="shared" si="77"/>
        <v>72700</v>
      </c>
    </row>
    <row r="2229" spans="1:65" x14ac:dyDescent="0.3">
      <c r="A2229" t="s">
        <v>2476</v>
      </c>
      <c r="B2229" s="9">
        <v>911</v>
      </c>
      <c r="C2229">
        <v>581763</v>
      </c>
      <c r="D2229">
        <v>1</v>
      </c>
      <c r="E2229">
        <v>0</v>
      </c>
      <c r="F2229">
        <v>0</v>
      </c>
      <c r="G2229">
        <v>0</v>
      </c>
      <c r="H2229">
        <v>0</v>
      </c>
      <c r="I2229" t="s">
        <v>81</v>
      </c>
      <c r="J2229">
        <v>581682</v>
      </c>
      <c r="K2229" t="s">
        <v>758</v>
      </c>
      <c r="L2229">
        <v>581682</v>
      </c>
      <c r="M2229" t="s">
        <v>758</v>
      </c>
      <c r="N2229">
        <v>581283</v>
      </c>
      <c r="O2229" t="s">
        <v>82</v>
      </c>
      <c r="P2229">
        <v>581283</v>
      </c>
      <c r="Q2229" t="s">
        <v>82</v>
      </c>
      <c r="R2229" s="9">
        <v>215335.12756546101</v>
      </c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15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>
        <f t="shared" si="76"/>
        <v>215335.12756546101</v>
      </c>
      <c r="BM2229" s="9">
        <f t="shared" si="77"/>
        <v>215300</v>
      </c>
    </row>
    <row r="2230" spans="1:65" x14ac:dyDescent="0.3">
      <c r="A2230" s="2" t="s">
        <v>789</v>
      </c>
      <c r="B2230" s="9">
        <v>1738</v>
      </c>
      <c r="C2230">
        <v>537357</v>
      </c>
      <c r="D2230">
        <v>1</v>
      </c>
      <c r="E2230">
        <v>1</v>
      </c>
      <c r="F2230">
        <v>0</v>
      </c>
      <c r="G2230">
        <v>0</v>
      </c>
      <c r="H2230">
        <v>0</v>
      </c>
      <c r="I2230" t="s">
        <v>86</v>
      </c>
      <c r="J2230">
        <v>537357</v>
      </c>
      <c r="K2230" t="s">
        <v>789</v>
      </c>
      <c r="L2230">
        <v>537454</v>
      </c>
      <c r="M2230" t="s">
        <v>790</v>
      </c>
      <c r="N2230">
        <v>537454</v>
      </c>
      <c r="O2230" t="s">
        <v>790</v>
      </c>
      <c r="P2230">
        <v>537454</v>
      </c>
      <c r="Q2230" t="s">
        <v>790</v>
      </c>
      <c r="R2230" s="9">
        <v>405619.84493866097</v>
      </c>
      <c r="S2230" s="9">
        <f>SUMIFS($B:$B,$J:$J,$C2230)</f>
        <v>2566</v>
      </c>
      <c r="T2230" s="9">
        <v>139570.469055519</v>
      </c>
      <c r="U2230" s="9">
        <v>0</v>
      </c>
      <c r="V2230" s="9">
        <f>U2230*768</f>
        <v>0</v>
      </c>
      <c r="W2230" s="9">
        <v>8</v>
      </c>
      <c r="X2230" s="9">
        <f>W2230*3072</f>
        <v>24576</v>
      </c>
      <c r="Y2230" s="9">
        <v>2</v>
      </c>
      <c r="Z2230" s="9">
        <f>Y2230*1024</f>
        <v>2048</v>
      </c>
      <c r="AA2230" s="9">
        <v>2</v>
      </c>
      <c r="AB2230" s="9">
        <f>AA2230*256</f>
        <v>512</v>
      </c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15"/>
      <c r="AR2230" s="9">
        <v>1</v>
      </c>
      <c r="AS2230" s="9">
        <f>AR2230*30500</f>
        <v>30500</v>
      </c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>
        <f t="shared" si="76"/>
        <v>602826.31399417995</v>
      </c>
      <c r="BM2230" s="9">
        <f t="shared" si="77"/>
        <v>602800</v>
      </c>
    </row>
    <row r="2231" spans="1:65" x14ac:dyDescent="0.3">
      <c r="A2231" t="s">
        <v>2477</v>
      </c>
      <c r="B2231" s="9">
        <v>238</v>
      </c>
      <c r="C2231">
        <v>576395</v>
      </c>
      <c r="D2231">
        <v>1</v>
      </c>
      <c r="E2231">
        <v>0</v>
      </c>
      <c r="F2231">
        <v>0</v>
      </c>
      <c r="G2231">
        <v>0</v>
      </c>
      <c r="H2231">
        <v>0</v>
      </c>
      <c r="I2231" t="s">
        <v>90</v>
      </c>
      <c r="J2231">
        <v>576271</v>
      </c>
      <c r="K2231" t="s">
        <v>160</v>
      </c>
      <c r="L2231">
        <v>576271</v>
      </c>
      <c r="M2231" t="s">
        <v>160</v>
      </c>
      <c r="N2231">
        <v>576271</v>
      </c>
      <c r="O2231" t="s">
        <v>160</v>
      </c>
      <c r="P2231">
        <v>576271</v>
      </c>
      <c r="Q2231" t="s">
        <v>160</v>
      </c>
      <c r="R2231" s="9">
        <v>71941.662785630979</v>
      </c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15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>
        <f t="shared" si="76"/>
        <v>71941.662785630979</v>
      </c>
      <c r="BM2231" s="9">
        <f t="shared" si="77"/>
        <v>71900</v>
      </c>
    </row>
    <row r="2232" spans="1:65" x14ac:dyDescent="0.3">
      <c r="A2232" t="s">
        <v>2477</v>
      </c>
      <c r="B2232" s="9">
        <v>558</v>
      </c>
      <c r="C2232">
        <v>541907</v>
      </c>
      <c r="D2232">
        <v>1</v>
      </c>
      <c r="E2232">
        <v>0</v>
      </c>
      <c r="F2232">
        <v>0</v>
      </c>
      <c r="G2232">
        <v>0</v>
      </c>
      <c r="H2232">
        <v>0</v>
      </c>
      <c r="I2232" t="s">
        <v>86</v>
      </c>
      <c r="J2232">
        <v>542121</v>
      </c>
      <c r="K2232" t="s">
        <v>1915</v>
      </c>
      <c r="L2232">
        <v>541656</v>
      </c>
      <c r="M2232" t="s">
        <v>227</v>
      </c>
      <c r="N2232">
        <v>541656</v>
      </c>
      <c r="O2232" t="s">
        <v>227</v>
      </c>
      <c r="P2232">
        <v>541656</v>
      </c>
      <c r="Q2232" t="s">
        <v>227</v>
      </c>
      <c r="R2232" s="9">
        <v>132866.00796670589</v>
      </c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15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>
        <f t="shared" si="76"/>
        <v>132866.00796670589</v>
      </c>
      <c r="BM2232" s="9">
        <f t="shared" si="77"/>
        <v>132900</v>
      </c>
    </row>
    <row r="2233" spans="1:65" x14ac:dyDescent="0.3">
      <c r="A2233" t="s">
        <v>2478</v>
      </c>
      <c r="B2233" s="9">
        <v>119</v>
      </c>
      <c r="C2233">
        <v>529681</v>
      </c>
      <c r="D2233">
        <v>1</v>
      </c>
      <c r="E2233">
        <v>0</v>
      </c>
      <c r="F2233">
        <v>0</v>
      </c>
      <c r="G2233">
        <v>0</v>
      </c>
      <c r="H2233">
        <v>0</v>
      </c>
      <c r="I2233" t="s">
        <v>86</v>
      </c>
      <c r="J2233">
        <v>540013</v>
      </c>
      <c r="K2233" t="s">
        <v>762</v>
      </c>
      <c r="L2233">
        <v>540013</v>
      </c>
      <c r="M2233" t="s">
        <v>762</v>
      </c>
      <c r="N2233">
        <v>540013</v>
      </c>
      <c r="O2233" t="s">
        <v>762</v>
      </c>
      <c r="P2233">
        <v>539911</v>
      </c>
      <c r="Q2233" t="s">
        <v>352</v>
      </c>
      <c r="R2233" s="9">
        <v>71941.662785630979</v>
      </c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15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>
        <f t="shared" si="76"/>
        <v>71941.662785630979</v>
      </c>
      <c r="BM2233" s="9">
        <f t="shared" si="77"/>
        <v>71900</v>
      </c>
    </row>
    <row r="2234" spans="1:65" x14ac:dyDescent="0.3">
      <c r="A2234" s="4" t="s">
        <v>190</v>
      </c>
      <c r="B2234" s="9">
        <v>1984</v>
      </c>
      <c r="C2234">
        <v>533424</v>
      </c>
      <c r="D2234">
        <v>1</v>
      </c>
      <c r="E2234">
        <v>1</v>
      </c>
      <c r="F2234">
        <v>1</v>
      </c>
      <c r="G2234">
        <v>1</v>
      </c>
      <c r="H2234">
        <v>0</v>
      </c>
      <c r="I2234" t="s">
        <v>86</v>
      </c>
      <c r="J2234">
        <v>533424</v>
      </c>
      <c r="K2234" t="s">
        <v>190</v>
      </c>
      <c r="L2234">
        <v>533424</v>
      </c>
      <c r="M2234" t="s">
        <v>190</v>
      </c>
      <c r="N2234">
        <v>533424</v>
      </c>
      <c r="O2234" t="s">
        <v>190</v>
      </c>
      <c r="P2234">
        <v>533165</v>
      </c>
      <c r="Q2234" t="s">
        <v>191</v>
      </c>
      <c r="R2234" s="9">
        <v>461584.89543485938</v>
      </c>
      <c r="S2234" s="9">
        <f>SUMIFS($B:$B,$J:$J,$C2234)</f>
        <v>4482</v>
      </c>
      <c r="T2234" s="9">
        <v>243400.90890198629</v>
      </c>
      <c r="U2234" s="9">
        <v>0</v>
      </c>
      <c r="V2234" s="9">
        <f>U2234*768</f>
        <v>0</v>
      </c>
      <c r="W2234" s="9">
        <v>19</v>
      </c>
      <c r="X2234" s="9">
        <f>W2234*3072</f>
        <v>58368</v>
      </c>
      <c r="Y2234" s="9">
        <v>131</v>
      </c>
      <c r="Z2234" s="9">
        <f>Y2234*1024</f>
        <v>134144</v>
      </c>
      <c r="AA2234" s="9">
        <v>8</v>
      </c>
      <c r="AB2234" s="9">
        <f>AA2234*256</f>
        <v>2048</v>
      </c>
      <c r="AC2234" s="9">
        <f>SUMIFS($B:$B,$L:$L,$C2234)</f>
        <v>5537</v>
      </c>
      <c r="AD2234" s="9">
        <v>691235.82595474564</v>
      </c>
      <c r="AE2234" s="9"/>
      <c r="AF2234" s="9"/>
      <c r="AG2234" s="9">
        <f>SUMIFS($B:$B,$N:$N,$C2234)</f>
        <v>5537</v>
      </c>
      <c r="AH2234" s="9">
        <v>625329.64353981195</v>
      </c>
      <c r="AI2234" s="9"/>
      <c r="AJ2234" s="9"/>
      <c r="AK2234" s="9"/>
      <c r="AL2234" s="9"/>
      <c r="AM2234" s="9"/>
      <c r="AN2234" s="9"/>
      <c r="AO2234" s="9"/>
      <c r="AP2234" s="9"/>
      <c r="AQ2234" s="15"/>
      <c r="AR2234" s="9">
        <v>1</v>
      </c>
      <c r="AS2234" s="9">
        <f>AR2234*30500</f>
        <v>30500</v>
      </c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>
        <f t="shared" si="76"/>
        <v>2246611.2738314033</v>
      </c>
      <c r="BM2234" s="9">
        <f t="shared" si="77"/>
        <v>2246600</v>
      </c>
    </row>
    <row r="2235" spans="1:65" x14ac:dyDescent="0.3">
      <c r="A2235" t="s">
        <v>2479</v>
      </c>
      <c r="B2235" s="9">
        <v>1076</v>
      </c>
      <c r="C2235">
        <v>553824</v>
      </c>
      <c r="D2235">
        <v>1</v>
      </c>
      <c r="E2235">
        <v>0</v>
      </c>
      <c r="F2235">
        <v>0</v>
      </c>
      <c r="G2235">
        <v>0</v>
      </c>
      <c r="H2235">
        <v>0</v>
      </c>
      <c r="I2235" t="s">
        <v>151</v>
      </c>
      <c r="J2235">
        <v>553786</v>
      </c>
      <c r="K2235" t="s">
        <v>706</v>
      </c>
      <c r="L2235">
        <v>553786</v>
      </c>
      <c r="M2235" t="s">
        <v>706</v>
      </c>
      <c r="N2235">
        <v>553786</v>
      </c>
      <c r="O2235" t="s">
        <v>706</v>
      </c>
      <c r="P2235">
        <v>553425</v>
      </c>
      <c r="Q2235" t="s">
        <v>152</v>
      </c>
      <c r="R2235" s="9">
        <v>253597.07690015531</v>
      </c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15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>
        <f t="shared" si="76"/>
        <v>253597.07690015531</v>
      </c>
      <c r="BM2235" s="9">
        <f t="shared" si="77"/>
        <v>253600</v>
      </c>
    </row>
    <row r="2236" spans="1:65" x14ac:dyDescent="0.3">
      <c r="A2236" t="s">
        <v>2480</v>
      </c>
      <c r="B2236" s="9">
        <v>403</v>
      </c>
      <c r="C2236">
        <v>590908</v>
      </c>
      <c r="D2236">
        <v>1</v>
      </c>
      <c r="E2236">
        <v>0</v>
      </c>
      <c r="F2236">
        <v>0</v>
      </c>
      <c r="G2236">
        <v>0</v>
      </c>
      <c r="H2236">
        <v>0</v>
      </c>
      <c r="I2236" t="s">
        <v>123</v>
      </c>
      <c r="J2236">
        <v>590266</v>
      </c>
      <c r="K2236" t="s">
        <v>163</v>
      </c>
      <c r="L2236">
        <v>591301</v>
      </c>
      <c r="M2236" t="s">
        <v>677</v>
      </c>
      <c r="N2236">
        <v>590266</v>
      </c>
      <c r="O2236" t="s">
        <v>163</v>
      </c>
      <c r="P2236">
        <v>590266</v>
      </c>
      <c r="Q2236" t="s">
        <v>163</v>
      </c>
      <c r="R2236" s="9">
        <v>96341.972411822921</v>
      </c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15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>
        <f t="shared" si="76"/>
        <v>96341.972411822921</v>
      </c>
      <c r="BM2236" s="9">
        <f t="shared" si="77"/>
        <v>96300</v>
      </c>
    </row>
    <row r="2237" spans="1:65" x14ac:dyDescent="0.3">
      <c r="A2237" t="s">
        <v>2480</v>
      </c>
      <c r="B2237" s="9">
        <v>196</v>
      </c>
      <c r="C2237">
        <v>548189</v>
      </c>
      <c r="D2237">
        <v>1</v>
      </c>
      <c r="E2237">
        <v>0</v>
      </c>
      <c r="F2237">
        <v>0</v>
      </c>
      <c r="G2237">
        <v>0</v>
      </c>
      <c r="H2237">
        <v>0</v>
      </c>
      <c r="I2237" t="s">
        <v>123</v>
      </c>
      <c r="J2237">
        <v>568988</v>
      </c>
      <c r="K2237" t="s">
        <v>259</v>
      </c>
      <c r="L2237">
        <v>568988</v>
      </c>
      <c r="M2237" t="s">
        <v>259</v>
      </c>
      <c r="N2237">
        <v>568988</v>
      </c>
      <c r="O2237" t="s">
        <v>259</v>
      </c>
      <c r="P2237">
        <v>569569</v>
      </c>
      <c r="Q2237" t="s">
        <v>260</v>
      </c>
      <c r="R2237" s="9">
        <v>71941.662785630979</v>
      </c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15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>
        <f t="shared" si="76"/>
        <v>71941.662785630979</v>
      </c>
      <c r="BM2237" s="9">
        <f t="shared" si="77"/>
        <v>71900</v>
      </c>
    </row>
    <row r="2238" spans="1:65" x14ac:dyDescent="0.3">
      <c r="A2238" t="s">
        <v>2480</v>
      </c>
      <c r="B2238" s="9">
        <v>334</v>
      </c>
      <c r="C2238">
        <v>534943</v>
      </c>
      <c r="D2238">
        <v>1</v>
      </c>
      <c r="E2238">
        <v>0</v>
      </c>
      <c r="F2238">
        <v>0</v>
      </c>
      <c r="G2238">
        <v>0</v>
      </c>
      <c r="H2238">
        <v>0</v>
      </c>
      <c r="I2238" t="s">
        <v>86</v>
      </c>
      <c r="J2238">
        <v>537683</v>
      </c>
      <c r="K2238" t="s">
        <v>324</v>
      </c>
      <c r="L2238">
        <v>537683</v>
      </c>
      <c r="M2238" t="s">
        <v>324</v>
      </c>
      <c r="N2238">
        <v>537683</v>
      </c>
      <c r="O2238" t="s">
        <v>324</v>
      </c>
      <c r="P2238">
        <v>537683</v>
      </c>
      <c r="Q2238" t="s">
        <v>324</v>
      </c>
      <c r="R2238" s="9">
        <v>80008.751643555675</v>
      </c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15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>
        <f t="shared" si="76"/>
        <v>80008.751643555675</v>
      </c>
      <c r="BM2238" s="9">
        <f t="shared" si="77"/>
        <v>80000</v>
      </c>
    </row>
    <row r="2239" spans="1:65" x14ac:dyDescent="0.3">
      <c r="A2239" t="s">
        <v>2481</v>
      </c>
      <c r="B2239" s="9">
        <v>147</v>
      </c>
      <c r="C2239">
        <v>548944</v>
      </c>
      <c r="D2239">
        <v>1</v>
      </c>
      <c r="E2239">
        <v>0</v>
      </c>
      <c r="F2239">
        <v>0</v>
      </c>
      <c r="G2239">
        <v>0</v>
      </c>
      <c r="H2239">
        <v>0</v>
      </c>
      <c r="I2239" t="s">
        <v>90</v>
      </c>
      <c r="J2239">
        <v>572659</v>
      </c>
      <c r="K2239" t="s">
        <v>158</v>
      </c>
      <c r="L2239">
        <v>572659</v>
      </c>
      <c r="M2239" t="s">
        <v>158</v>
      </c>
      <c r="N2239">
        <v>572659</v>
      </c>
      <c r="O2239" t="s">
        <v>158</v>
      </c>
      <c r="P2239">
        <v>572659</v>
      </c>
      <c r="Q2239" t="s">
        <v>158</v>
      </c>
      <c r="R2239" s="9">
        <v>71941.662785630979</v>
      </c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15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>
        <f t="shared" si="76"/>
        <v>71941.662785630979</v>
      </c>
      <c r="BM2239" s="9">
        <f t="shared" si="77"/>
        <v>71900</v>
      </c>
    </row>
    <row r="2240" spans="1:65" x14ac:dyDescent="0.3">
      <c r="A2240" t="s">
        <v>2482</v>
      </c>
      <c r="B2240" s="9">
        <v>671</v>
      </c>
      <c r="C2240">
        <v>583227</v>
      </c>
      <c r="D2240">
        <v>1</v>
      </c>
      <c r="E2240">
        <v>0</v>
      </c>
      <c r="F2240">
        <v>0</v>
      </c>
      <c r="G2240">
        <v>0</v>
      </c>
      <c r="H2240">
        <v>0</v>
      </c>
      <c r="I2240" t="s">
        <v>81</v>
      </c>
      <c r="J2240">
        <v>583677</v>
      </c>
      <c r="K2240" t="s">
        <v>1815</v>
      </c>
      <c r="L2240">
        <v>583677</v>
      </c>
      <c r="M2240" t="s">
        <v>1815</v>
      </c>
      <c r="N2240">
        <v>583952</v>
      </c>
      <c r="O2240" t="s">
        <v>146</v>
      </c>
      <c r="P2240">
        <v>583952</v>
      </c>
      <c r="Q2240" t="s">
        <v>146</v>
      </c>
      <c r="R2240" s="9">
        <v>159364.85025130381</v>
      </c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15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>
        <f t="shared" si="76"/>
        <v>159364.85025130381</v>
      </c>
      <c r="BM2240" s="9">
        <f t="shared" si="77"/>
        <v>159400</v>
      </c>
    </row>
    <row r="2241" spans="1:65" x14ac:dyDescent="0.3">
      <c r="A2241" t="s">
        <v>2483</v>
      </c>
      <c r="B2241" s="9">
        <v>262</v>
      </c>
      <c r="C2241">
        <v>589641</v>
      </c>
      <c r="D2241">
        <v>1</v>
      </c>
      <c r="E2241">
        <v>0</v>
      </c>
      <c r="F2241">
        <v>0</v>
      </c>
      <c r="G2241">
        <v>0</v>
      </c>
      <c r="H2241">
        <v>0</v>
      </c>
      <c r="I2241" t="s">
        <v>111</v>
      </c>
      <c r="J2241">
        <v>589764</v>
      </c>
      <c r="K2241" t="s">
        <v>1247</v>
      </c>
      <c r="L2241">
        <v>589756</v>
      </c>
      <c r="M2241" t="s">
        <v>1248</v>
      </c>
      <c r="N2241">
        <v>589756</v>
      </c>
      <c r="O2241" t="s">
        <v>1248</v>
      </c>
      <c r="P2241">
        <v>589250</v>
      </c>
      <c r="Q2241" t="s">
        <v>113</v>
      </c>
      <c r="R2241" s="9">
        <v>71941.662785630979</v>
      </c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15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>
        <f t="shared" si="76"/>
        <v>71941.662785630979</v>
      </c>
      <c r="BM2241" s="9">
        <f t="shared" si="77"/>
        <v>71900</v>
      </c>
    </row>
    <row r="2242" spans="1:65" x14ac:dyDescent="0.3">
      <c r="A2242" t="s">
        <v>2484</v>
      </c>
      <c r="B2242" s="9">
        <v>158</v>
      </c>
      <c r="C2242">
        <v>571971</v>
      </c>
      <c r="D2242">
        <v>1</v>
      </c>
      <c r="E2242">
        <v>0</v>
      </c>
      <c r="F2242">
        <v>0</v>
      </c>
      <c r="G2242">
        <v>0</v>
      </c>
      <c r="H2242">
        <v>0</v>
      </c>
      <c r="I2242" t="s">
        <v>86</v>
      </c>
      <c r="J2242">
        <v>536008</v>
      </c>
      <c r="K2242" t="s">
        <v>2299</v>
      </c>
      <c r="L2242">
        <v>535419</v>
      </c>
      <c r="M2242" t="s">
        <v>170</v>
      </c>
      <c r="N2242">
        <v>535419</v>
      </c>
      <c r="O2242" t="s">
        <v>170</v>
      </c>
      <c r="P2242">
        <v>535419</v>
      </c>
      <c r="Q2242" t="s">
        <v>170</v>
      </c>
      <c r="R2242" s="9">
        <v>71941.662785630979</v>
      </c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15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>
        <f t="shared" si="76"/>
        <v>71941.662785630979</v>
      </c>
      <c r="BM2242" s="9">
        <f t="shared" si="77"/>
        <v>71900</v>
      </c>
    </row>
    <row r="2243" spans="1:65" x14ac:dyDescent="0.3">
      <c r="A2243" t="s">
        <v>2485</v>
      </c>
      <c r="B2243" s="9">
        <v>117</v>
      </c>
      <c r="C2243">
        <v>572012</v>
      </c>
      <c r="D2243">
        <v>1</v>
      </c>
      <c r="E2243">
        <v>0</v>
      </c>
      <c r="F2243">
        <v>0</v>
      </c>
      <c r="G2243">
        <v>0</v>
      </c>
      <c r="H2243">
        <v>0</v>
      </c>
      <c r="I2243" t="s">
        <v>86</v>
      </c>
      <c r="J2243">
        <v>536636</v>
      </c>
      <c r="K2243" t="s">
        <v>562</v>
      </c>
      <c r="L2243">
        <v>535419</v>
      </c>
      <c r="M2243" t="s">
        <v>170</v>
      </c>
      <c r="N2243">
        <v>535419</v>
      </c>
      <c r="O2243" t="s">
        <v>170</v>
      </c>
      <c r="P2243">
        <v>535419</v>
      </c>
      <c r="Q2243" t="s">
        <v>170</v>
      </c>
      <c r="R2243" s="9">
        <v>71941.662785630979</v>
      </c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15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>
        <f t="shared" si="76"/>
        <v>71941.662785630979</v>
      </c>
      <c r="BM2243" s="9">
        <f t="shared" si="77"/>
        <v>71900</v>
      </c>
    </row>
    <row r="2244" spans="1:65" x14ac:dyDescent="0.3">
      <c r="A2244" t="s">
        <v>2486</v>
      </c>
      <c r="B2244" s="9">
        <v>952</v>
      </c>
      <c r="C2244">
        <v>537373</v>
      </c>
      <c r="D2244">
        <v>1</v>
      </c>
      <c r="E2244">
        <v>0</v>
      </c>
      <c r="F2244">
        <v>0</v>
      </c>
      <c r="G2244">
        <v>0</v>
      </c>
      <c r="H2244">
        <v>0</v>
      </c>
      <c r="I2244" t="s">
        <v>86</v>
      </c>
      <c r="J2244">
        <v>537004</v>
      </c>
      <c r="K2244" t="s">
        <v>466</v>
      </c>
      <c r="L2244">
        <v>537004</v>
      </c>
      <c r="M2244" t="s">
        <v>466</v>
      </c>
      <c r="N2244">
        <v>537004</v>
      </c>
      <c r="O2244" t="s">
        <v>466</v>
      </c>
      <c r="P2244">
        <v>537004</v>
      </c>
      <c r="Q2244" t="s">
        <v>466</v>
      </c>
      <c r="R2244" s="9">
        <v>224858.2658499653</v>
      </c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15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>
        <f t="shared" ref="BL2244:BL2307" si="78">SUMIF(R2244:R2244,"&lt;&gt;")+SUMIF(T2244:T2244,"&lt;&gt;")+SUMIF(V2244:V2244,"&lt;&gt;")+SUMIF(X2244:X2244,"&lt;&gt;")+SUMIF(Z2244:Z2244,"&lt;&gt;")+SUMIF(AB2244:AB2244,"&lt;&gt;")+SUMIF(AD2244:AD2244,"&lt;&gt;")+SUMIF(AF2244:AF2244,"&lt;&gt;")+SUMIF(AH2244:AH2244,"&lt;&gt;")+SUMIF(AJ2244:AJ2244,"&lt;&gt;")+SUMIF(AK2244:AK2244,"&lt;&gt;")+SUMIF(AM2244:AM2244,"&lt;&gt;")+SUMIF(AO2244:AO2244,"&lt;&gt;")+SUMIF(AQ2244:AQ2244,"&lt;&gt;")+SUMIF(AS2244:AS2244,"&lt;&gt;")+SUMIF(AU2244:AU2244,"&lt;&gt;")+SUMIF(AW2244:AW2244,"&lt;&gt;")+SUMIF(AY2244:AY2244,"&lt;&gt;")+SUMIF(BA2244:BA2244,"&lt;&gt;")+SUMIF(BC2244:BC2244,"&lt;&gt;")+SUMIF(BE2244:BE2244,"&lt;&gt;")+SUMIF(BG2244:BG2244,"&lt;&gt;")+SUMIF(BI2244:BI2244,"&lt;&gt;")+SUMIF(BK2244:BK2244,"&lt;&gt;")</f>
        <v>224858.2658499653</v>
      </c>
      <c r="BM2244" s="9">
        <f t="shared" ref="BM2244:BM2307" si="79">ROUND(BL2244/100,0)*100</f>
        <v>224900</v>
      </c>
    </row>
    <row r="2245" spans="1:65" x14ac:dyDescent="0.3">
      <c r="A2245" s="2" t="s">
        <v>1874</v>
      </c>
      <c r="B2245" s="9">
        <v>1474</v>
      </c>
      <c r="C2245">
        <v>549517</v>
      </c>
      <c r="D2245">
        <v>1</v>
      </c>
      <c r="E2245">
        <v>1</v>
      </c>
      <c r="F2245">
        <v>0</v>
      </c>
      <c r="G2245">
        <v>0</v>
      </c>
      <c r="H2245">
        <v>0</v>
      </c>
      <c r="I2245" t="s">
        <v>83</v>
      </c>
      <c r="J2245">
        <v>549517</v>
      </c>
      <c r="K2245" t="s">
        <v>1874</v>
      </c>
      <c r="L2245">
        <v>549576</v>
      </c>
      <c r="M2245" t="s">
        <v>317</v>
      </c>
      <c r="N2245">
        <v>549576</v>
      </c>
      <c r="O2245" t="s">
        <v>317</v>
      </c>
      <c r="P2245">
        <v>549576</v>
      </c>
      <c r="Q2245" t="s">
        <v>317</v>
      </c>
      <c r="R2245" s="9">
        <v>345257.59049970232</v>
      </c>
      <c r="S2245" s="9">
        <f>SUMIFS($B:$B,$J:$J,$C2245)</f>
        <v>2156</v>
      </c>
      <c r="T2245" s="9">
        <v>117317.76318254411</v>
      </c>
      <c r="U2245" s="9">
        <v>0</v>
      </c>
      <c r="V2245" s="9">
        <f>U2245*768</f>
        <v>0</v>
      </c>
      <c r="W2245" s="9">
        <v>8</v>
      </c>
      <c r="X2245" s="9">
        <f>W2245*3072</f>
        <v>24576</v>
      </c>
      <c r="Y2245" s="9">
        <v>9</v>
      </c>
      <c r="Z2245" s="9">
        <f>Y2245*1024</f>
        <v>9216</v>
      </c>
      <c r="AA2245" s="9">
        <v>1</v>
      </c>
      <c r="AB2245" s="9">
        <f>AA2245*256</f>
        <v>256</v>
      </c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15"/>
      <c r="AR2245" s="9">
        <v>3</v>
      </c>
      <c r="AS2245" s="9">
        <f>AR2245*30500</f>
        <v>91500</v>
      </c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>
        <f t="shared" si="78"/>
        <v>588123.35368224641</v>
      </c>
      <c r="BM2245" s="9">
        <f t="shared" si="79"/>
        <v>588100</v>
      </c>
    </row>
    <row r="2246" spans="1:65" x14ac:dyDescent="0.3">
      <c r="A2246" s="2" t="s">
        <v>2487</v>
      </c>
      <c r="B2246" s="9">
        <v>961</v>
      </c>
      <c r="C2246">
        <v>563137</v>
      </c>
      <c r="D2246">
        <v>1</v>
      </c>
      <c r="E2246">
        <v>1</v>
      </c>
      <c r="F2246">
        <v>0</v>
      </c>
      <c r="G2246">
        <v>0</v>
      </c>
      <c r="H2246">
        <v>0</v>
      </c>
      <c r="I2246" t="s">
        <v>131</v>
      </c>
      <c r="J2246">
        <v>563137</v>
      </c>
      <c r="K2246" t="s">
        <v>2487</v>
      </c>
      <c r="L2246">
        <v>563404</v>
      </c>
      <c r="M2246" t="s">
        <v>2488</v>
      </c>
      <c r="N2246">
        <v>563404</v>
      </c>
      <c r="O2246" t="s">
        <v>2488</v>
      </c>
      <c r="P2246">
        <v>563102</v>
      </c>
      <c r="Q2246" t="s">
        <v>1371</v>
      </c>
      <c r="R2246" s="9">
        <v>226947.29814786051</v>
      </c>
      <c r="S2246" s="9">
        <f>SUMIFS($B:$B,$J:$J,$C2246)</f>
        <v>1111</v>
      </c>
      <c r="T2246" s="9">
        <v>60531.602019511003</v>
      </c>
      <c r="U2246" s="9">
        <v>0</v>
      </c>
      <c r="V2246" s="9">
        <f>U2246*768</f>
        <v>0</v>
      </c>
      <c r="W2246" s="9">
        <v>3</v>
      </c>
      <c r="X2246" s="9">
        <f>W2246*3072</f>
        <v>9216</v>
      </c>
      <c r="Y2246" s="9">
        <v>3</v>
      </c>
      <c r="Z2246" s="9">
        <f>Y2246*1024</f>
        <v>3072</v>
      </c>
      <c r="AA2246" s="9">
        <v>0</v>
      </c>
      <c r="AB2246" s="9">
        <f>AA2246*256</f>
        <v>0</v>
      </c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15"/>
      <c r="AR2246" s="9">
        <v>46</v>
      </c>
      <c r="AS2246" s="9">
        <f>AR2246*30500</f>
        <v>1403000</v>
      </c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>
        <f t="shared" si="78"/>
        <v>1702766.9001673716</v>
      </c>
      <c r="BM2246" s="9">
        <f t="shared" si="79"/>
        <v>1702800</v>
      </c>
    </row>
    <row r="2247" spans="1:65" x14ac:dyDescent="0.3">
      <c r="A2247" t="s">
        <v>2489</v>
      </c>
      <c r="B2247" s="9">
        <v>83</v>
      </c>
      <c r="C2247">
        <v>578177</v>
      </c>
      <c r="D2247">
        <v>1</v>
      </c>
      <c r="E2247">
        <v>0</v>
      </c>
      <c r="F2247">
        <v>0</v>
      </c>
      <c r="G2247">
        <v>0</v>
      </c>
      <c r="H2247">
        <v>0</v>
      </c>
      <c r="I2247" t="s">
        <v>151</v>
      </c>
      <c r="J2247">
        <v>556734</v>
      </c>
      <c r="K2247" t="s">
        <v>2490</v>
      </c>
      <c r="L2247">
        <v>556254</v>
      </c>
      <c r="M2247" t="s">
        <v>782</v>
      </c>
      <c r="N2247">
        <v>556254</v>
      </c>
      <c r="O2247" t="s">
        <v>782</v>
      </c>
      <c r="P2247">
        <v>556254</v>
      </c>
      <c r="Q2247" t="s">
        <v>782</v>
      </c>
      <c r="R2247" s="9">
        <v>71941.662785630979</v>
      </c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15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>
        <f t="shared" si="78"/>
        <v>71941.662785630979</v>
      </c>
      <c r="BM2247" s="9">
        <f t="shared" si="79"/>
        <v>71900</v>
      </c>
    </row>
    <row r="2248" spans="1:65" x14ac:dyDescent="0.3">
      <c r="A2248" t="s">
        <v>2491</v>
      </c>
      <c r="B2248" s="9">
        <v>125</v>
      </c>
      <c r="C2248">
        <v>581771</v>
      </c>
      <c r="D2248">
        <v>1</v>
      </c>
      <c r="E2248">
        <v>0</v>
      </c>
      <c r="F2248">
        <v>0</v>
      </c>
      <c r="G2248">
        <v>0</v>
      </c>
      <c r="H2248">
        <v>0</v>
      </c>
      <c r="I2248" t="s">
        <v>81</v>
      </c>
      <c r="J2248">
        <v>582018</v>
      </c>
      <c r="K2248" t="s">
        <v>242</v>
      </c>
      <c r="L2248">
        <v>582018</v>
      </c>
      <c r="M2248" t="s">
        <v>242</v>
      </c>
      <c r="N2248">
        <v>581372</v>
      </c>
      <c r="O2248" t="s">
        <v>243</v>
      </c>
      <c r="P2248">
        <v>581372</v>
      </c>
      <c r="Q2248" t="s">
        <v>243</v>
      </c>
      <c r="R2248" s="9">
        <v>71941.662785630979</v>
      </c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15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>
        <f t="shared" si="78"/>
        <v>71941.662785630979</v>
      </c>
      <c r="BM2248" s="9">
        <f t="shared" si="79"/>
        <v>71900</v>
      </c>
    </row>
    <row r="2249" spans="1:65" x14ac:dyDescent="0.3">
      <c r="A2249" t="s">
        <v>2492</v>
      </c>
      <c r="B2249" s="9">
        <v>400</v>
      </c>
      <c r="C2249">
        <v>540536</v>
      </c>
      <c r="D2249">
        <v>1</v>
      </c>
      <c r="E2249">
        <v>0</v>
      </c>
      <c r="F2249">
        <v>0</v>
      </c>
      <c r="G2249">
        <v>0</v>
      </c>
      <c r="H2249">
        <v>0</v>
      </c>
      <c r="I2249" t="s">
        <v>86</v>
      </c>
      <c r="J2249">
        <v>541613</v>
      </c>
      <c r="K2249" t="s">
        <v>840</v>
      </c>
      <c r="L2249">
        <v>539911</v>
      </c>
      <c r="M2249" t="s">
        <v>352</v>
      </c>
      <c r="N2249">
        <v>539911</v>
      </c>
      <c r="O2249" t="s">
        <v>352</v>
      </c>
      <c r="P2249">
        <v>539911</v>
      </c>
      <c r="Q2249" t="s">
        <v>352</v>
      </c>
      <c r="R2249" s="9">
        <v>95632.845923015266</v>
      </c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15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>
        <f t="shared" si="78"/>
        <v>95632.845923015266</v>
      </c>
      <c r="BM2249" s="9">
        <f t="shared" si="79"/>
        <v>95600</v>
      </c>
    </row>
    <row r="2250" spans="1:65" x14ac:dyDescent="0.3">
      <c r="A2250" t="s">
        <v>2493</v>
      </c>
      <c r="B2250" s="9">
        <v>134</v>
      </c>
      <c r="C2250">
        <v>590916</v>
      </c>
      <c r="D2250">
        <v>1</v>
      </c>
      <c r="E2250">
        <v>0</v>
      </c>
      <c r="F2250">
        <v>0</v>
      </c>
      <c r="G2250">
        <v>0</v>
      </c>
      <c r="H2250">
        <v>0</v>
      </c>
      <c r="I2250" t="s">
        <v>123</v>
      </c>
      <c r="J2250">
        <v>590266</v>
      </c>
      <c r="K2250" t="s">
        <v>163</v>
      </c>
      <c r="L2250">
        <v>590266</v>
      </c>
      <c r="M2250" t="s">
        <v>163</v>
      </c>
      <c r="N2250">
        <v>590266</v>
      </c>
      <c r="O2250" t="s">
        <v>163</v>
      </c>
      <c r="P2250">
        <v>590266</v>
      </c>
      <c r="Q2250" t="s">
        <v>163</v>
      </c>
      <c r="R2250" s="9">
        <v>71941.662785630979</v>
      </c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15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>
        <f t="shared" si="78"/>
        <v>71941.662785630979</v>
      </c>
      <c r="BM2250" s="9">
        <f t="shared" si="79"/>
        <v>71900</v>
      </c>
    </row>
    <row r="2251" spans="1:65" x14ac:dyDescent="0.3">
      <c r="A2251" t="s">
        <v>2493</v>
      </c>
      <c r="B2251" s="9">
        <v>398</v>
      </c>
      <c r="C2251">
        <v>550108</v>
      </c>
      <c r="D2251">
        <v>1</v>
      </c>
      <c r="E2251">
        <v>0</v>
      </c>
      <c r="F2251">
        <v>0</v>
      </c>
      <c r="G2251">
        <v>0</v>
      </c>
      <c r="H2251">
        <v>0</v>
      </c>
      <c r="I2251" t="s">
        <v>81</v>
      </c>
      <c r="J2251">
        <v>592901</v>
      </c>
      <c r="K2251" t="s">
        <v>481</v>
      </c>
      <c r="L2251">
        <v>592889</v>
      </c>
      <c r="M2251" t="s">
        <v>482</v>
      </c>
      <c r="N2251">
        <v>592889</v>
      </c>
      <c r="O2251" t="s">
        <v>482</v>
      </c>
      <c r="P2251">
        <v>592889</v>
      </c>
      <c r="Q2251" t="s">
        <v>482</v>
      </c>
      <c r="R2251" s="9">
        <v>95160.045240076579</v>
      </c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15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>
        <f t="shared" si="78"/>
        <v>95160.045240076579</v>
      </c>
      <c r="BM2251" s="9">
        <f t="shared" si="79"/>
        <v>95200</v>
      </c>
    </row>
    <row r="2252" spans="1:65" x14ac:dyDescent="0.3">
      <c r="A2252" t="s">
        <v>2494</v>
      </c>
      <c r="B2252" s="9">
        <v>266</v>
      </c>
      <c r="C2252">
        <v>500135</v>
      </c>
      <c r="D2252">
        <v>1</v>
      </c>
      <c r="E2252">
        <v>0</v>
      </c>
      <c r="F2252">
        <v>0</v>
      </c>
      <c r="G2252">
        <v>0</v>
      </c>
      <c r="H2252">
        <v>0</v>
      </c>
      <c r="I2252" t="s">
        <v>111</v>
      </c>
      <c r="J2252">
        <v>505668</v>
      </c>
      <c r="K2252" t="s">
        <v>1157</v>
      </c>
      <c r="L2252">
        <v>500496</v>
      </c>
      <c r="M2252" t="s">
        <v>287</v>
      </c>
      <c r="N2252">
        <v>500496</v>
      </c>
      <c r="O2252" t="s">
        <v>287</v>
      </c>
      <c r="P2252">
        <v>500496</v>
      </c>
      <c r="Q2252" t="s">
        <v>287</v>
      </c>
      <c r="R2252" s="9">
        <v>71941.662785630979</v>
      </c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15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>
        <f t="shared" si="78"/>
        <v>71941.662785630979</v>
      </c>
      <c r="BM2252" s="9">
        <f t="shared" si="79"/>
        <v>71900</v>
      </c>
    </row>
    <row r="2253" spans="1:65" x14ac:dyDescent="0.3">
      <c r="A2253" t="s">
        <v>2494</v>
      </c>
      <c r="B2253" s="9">
        <v>194</v>
      </c>
      <c r="C2253">
        <v>595888</v>
      </c>
      <c r="D2253">
        <v>1</v>
      </c>
      <c r="E2253">
        <v>0</v>
      </c>
      <c r="F2253">
        <v>0</v>
      </c>
      <c r="G2253">
        <v>0</v>
      </c>
      <c r="H2253">
        <v>0</v>
      </c>
      <c r="I2253" t="s">
        <v>123</v>
      </c>
      <c r="J2253">
        <v>595926</v>
      </c>
      <c r="K2253" t="s">
        <v>1228</v>
      </c>
      <c r="L2253">
        <v>597007</v>
      </c>
      <c r="M2253" t="s">
        <v>172</v>
      </c>
      <c r="N2253">
        <v>597007</v>
      </c>
      <c r="O2253" t="s">
        <v>172</v>
      </c>
      <c r="P2253">
        <v>597007</v>
      </c>
      <c r="Q2253" t="s">
        <v>172</v>
      </c>
      <c r="R2253" s="9">
        <v>71941.662785630979</v>
      </c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15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>
        <f t="shared" si="78"/>
        <v>71941.662785630979</v>
      </c>
      <c r="BM2253" s="9">
        <f t="shared" si="79"/>
        <v>71900</v>
      </c>
    </row>
    <row r="2254" spans="1:65" x14ac:dyDescent="0.3">
      <c r="A2254" t="s">
        <v>2494</v>
      </c>
      <c r="B2254" s="9">
        <v>469</v>
      </c>
      <c r="C2254">
        <v>587427</v>
      </c>
      <c r="D2254">
        <v>1</v>
      </c>
      <c r="E2254">
        <v>0</v>
      </c>
      <c r="F2254">
        <v>0</v>
      </c>
      <c r="G2254">
        <v>0</v>
      </c>
      <c r="H2254">
        <v>0</v>
      </c>
      <c r="I2254" t="s">
        <v>123</v>
      </c>
      <c r="J2254">
        <v>587478</v>
      </c>
      <c r="K2254" t="s">
        <v>421</v>
      </c>
      <c r="L2254">
        <v>587478</v>
      </c>
      <c r="M2254" t="s">
        <v>421</v>
      </c>
      <c r="N2254">
        <v>586846</v>
      </c>
      <c r="O2254" t="s">
        <v>129</v>
      </c>
      <c r="P2254">
        <v>586846</v>
      </c>
      <c r="Q2254" t="s">
        <v>129</v>
      </c>
      <c r="R2254" s="9">
        <v>111920.79303741841</v>
      </c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15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>
        <f t="shared" si="78"/>
        <v>111920.79303741841</v>
      </c>
      <c r="BM2254" s="9">
        <f t="shared" si="79"/>
        <v>111900</v>
      </c>
    </row>
    <row r="2255" spans="1:65" x14ac:dyDescent="0.3">
      <c r="A2255" t="s">
        <v>2494</v>
      </c>
      <c r="B2255" s="9">
        <v>229</v>
      </c>
      <c r="C2255">
        <v>568899</v>
      </c>
      <c r="D2255">
        <v>1</v>
      </c>
      <c r="E2255">
        <v>0</v>
      </c>
      <c r="F2255">
        <v>0</v>
      </c>
      <c r="G2255">
        <v>0</v>
      </c>
      <c r="H2255">
        <v>0</v>
      </c>
      <c r="I2255" t="s">
        <v>123</v>
      </c>
      <c r="J2255">
        <v>568988</v>
      </c>
      <c r="K2255" t="s">
        <v>259</v>
      </c>
      <c r="L2255">
        <v>568988</v>
      </c>
      <c r="M2255" t="s">
        <v>259</v>
      </c>
      <c r="N2255">
        <v>568988</v>
      </c>
      <c r="O2255" t="s">
        <v>259</v>
      </c>
      <c r="P2255">
        <v>569569</v>
      </c>
      <c r="Q2255" t="s">
        <v>260</v>
      </c>
      <c r="R2255" s="9">
        <v>71941.662785630979</v>
      </c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15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>
        <f t="shared" si="78"/>
        <v>71941.662785630979</v>
      </c>
      <c r="BM2255" s="9">
        <f t="shared" si="79"/>
        <v>71900</v>
      </c>
    </row>
    <row r="2256" spans="1:65" x14ac:dyDescent="0.3">
      <c r="A2256" s="2" t="s">
        <v>2495</v>
      </c>
      <c r="B2256" s="9">
        <v>3135</v>
      </c>
      <c r="C2256">
        <v>598321</v>
      </c>
      <c r="D2256">
        <v>1</v>
      </c>
      <c r="E2256">
        <v>1</v>
      </c>
      <c r="F2256">
        <v>0</v>
      </c>
      <c r="G2256">
        <v>0</v>
      </c>
      <c r="H2256">
        <v>0</v>
      </c>
      <c r="I2256" t="s">
        <v>94</v>
      </c>
      <c r="J2256">
        <v>598321</v>
      </c>
      <c r="K2256" t="s">
        <v>2495</v>
      </c>
      <c r="L2256">
        <v>598003</v>
      </c>
      <c r="M2256" t="s">
        <v>201</v>
      </c>
      <c r="N2256">
        <v>598003</v>
      </c>
      <c r="O2256" t="s">
        <v>201</v>
      </c>
      <c r="P2256">
        <v>598003</v>
      </c>
      <c r="Q2256" t="s">
        <v>201</v>
      </c>
      <c r="R2256" s="9">
        <v>720333.90453283524</v>
      </c>
      <c r="S2256" s="9">
        <f>SUMIFS($B:$B,$J:$J,$C2256)</f>
        <v>3736</v>
      </c>
      <c r="T2256" s="9">
        <v>203003.0424316545</v>
      </c>
      <c r="U2256" s="9">
        <v>1</v>
      </c>
      <c r="V2256" s="9">
        <f>U2256*768</f>
        <v>768</v>
      </c>
      <c r="W2256" s="9">
        <v>16</v>
      </c>
      <c r="X2256" s="9">
        <f>W2256*3072</f>
        <v>49152</v>
      </c>
      <c r="Y2256" s="9">
        <v>12</v>
      </c>
      <c r="Z2256" s="9">
        <f>Y2256*1024</f>
        <v>12288</v>
      </c>
      <c r="AA2256" s="9">
        <v>4</v>
      </c>
      <c r="AB2256" s="9">
        <f>AA2256*256</f>
        <v>1024</v>
      </c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15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>
        <f t="shared" si="78"/>
        <v>986568.94696448976</v>
      </c>
      <c r="BM2256" s="9">
        <f t="shared" si="79"/>
        <v>986600</v>
      </c>
    </row>
    <row r="2257" spans="1:65" x14ac:dyDescent="0.3">
      <c r="A2257" t="s">
        <v>2495</v>
      </c>
      <c r="B2257" s="9">
        <v>101</v>
      </c>
      <c r="C2257">
        <v>540200</v>
      </c>
      <c r="D2257">
        <v>1</v>
      </c>
      <c r="E2257">
        <v>0</v>
      </c>
      <c r="F2257">
        <v>0</v>
      </c>
      <c r="G2257">
        <v>0</v>
      </c>
      <c r="H2257">
        <v>0</v>
      </c>
      <c r="I2257" t="s">
        <v>151</v>
      </c>
      <c r="J2257">
        <v>558109</v>
      </c>
      <c r="K2257" t="s">
        <v>1132</v>
      </c>
      <c r="L2257">
        <v>558109</v>
      </c>
      <c r="M2257" t="s">
        <v>1132</v>
      </c>
      <c r="N2257">
        <v>558109</v>
      </c>
      <c r="O2257" t="s">
        <v>1132</v>
      </c>
      <c r="P2257">
        <v>558109</v>
      </c>
      <c r="Q2257" t="s">
        <v>1132</v>
      </c>
      <c r="R2257" s="9">
        <v>71941.662785630979</v>
      </c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15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>
        <f t="shared" si="78"/>
        <v>71941.662785630979</v>
      </c>
      <c r="BM2257" s="9">
        <f t="shared" si="79"/>
        <v>71900</v>
      </c>
    </row>
    <row r="2258" spans="1:65" x14ac:dyDescent="0.3">
      <c r="A2258" t="s">
        <v>2496</v>
      </c>
      <c r="B2258" s="9">
        <v>151</v>
      </c>
      <c r="C2258">
        <v>546232</v>
      </c>
      <c r="D2258">
        <v>1</v>
      </c>
      <c r="E2258">
        <v>0</v>
      </c>
      <c r="F2258">
        <v>0</v>
      </c>
      <c r="G2258">
        <v>0</v>
      </c>
      <c r="H2258">
        <v>0</v>
      </c>
      <c r="I2258" t="s">
        <v>104</v>
      </c>
      <c r="J2258">
        <v>561380</v>
      </c>
      <c r="K2258" t="s">
        <v>355</v>
      </c>
      <c r="L2258">
        <v>561380</v>
      </c>
      <c r="M2258" t="s">
        <v>355</v>
      </c>
      <c r="N2258">
        <v>561380</v>
      </c>
      <c r="O2258" t="s">
        <v>355</v>
      </c>
      <c r="P2258">
        <v>561380</v>
      </c>
      <c r="Q2258" t="s">
        <v>355</v>
      </c>
      <c r="R2258" s="9">
        <v>71941.662785630979</v>
      </c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15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>
        <f t="shared" si="78"/>
        <v>71941.662785630979</v>
      </c>
      <c r="BM2258" s="9">
        <f t="shared" si="79"/>
        <v>71900</v>
      </c>
    </row>
    <row r="2259" spans="1:65" x14ac:dyDescent="0.3">
      <c r="A2259" t="s">
        <v>2496</v>
      </c>
      <c r="B2259" s="9">
        <v>137</v>
      </c>
      <c r="C2259">
        <v>530557</v>
      </c>
      <c r="D2259">
        <v>1</v>
      </c>
      <c r="E2259">
        <v>0</v>
      </c>
      <c r="F2259">
        <v>0</v>
      </c>
      <c r="G2259">
        <v>0</v>
      </c>
      <c r="H2259">
        <v>0</v>
      </c>
      <c r="I2259" t="s">
        <v>131</v>
      </c>
      <c r="J2259">
        <v>566349</v>
      </c>
      <c r="K2259" t="s">
        <v>2497</v>
      </c>
      <c r="L2259">
        <v>565971</v>
      </c>
      <c r="M2259" t="s">
        <v>459</v>
      </c>
      <c r="N2259">
        <v>565971</v>
      </c>
      <c r="O2259" t="s">
        <v>459</v>
      </c>
      <c r="P2259">
        <v>565971</v>
      </c>
      <c r="Q2259" t="s">
        <v>459</v>
      </c>
      <c r="R2259" s="9">
        <v>71941.662785630979</v>
      </c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15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>
        <f t="shared" si="78"/>
        <v>71941.662785630979</v>
      </c>
      <c r="BM2259" s="9">
        <f t="shared" si="79"/>
        <v>71900</v>
      </c>
    </row>
    <row r="2260" spans="1:65" x14ac:dyDescent="0.3">
      <c r="A2260" t="s">
        <v>2498</v>
      </c>
      <c r="B2260" s="9">
        <v>1911</v>
      </c>
      <c r="C2260">
        <v>547182</v>
      </c>
      <c r="D2260">
        <v>1</v>
      </c>
      <c r="E2260">
        <v>0</v>
      </c>
      <c r="F2260">
        <v>0</v>
      </c>
      <c r="G2260">
        <v>0</v>
      </c>
      <c r="H2260">
        <v>0</v>
      </c>
      <c r="I2260" t="s">
        <v>94</v>
      </c>
      <c r="J2260">
        <v>507016</v>
      </c>
      <c r="K2260" t="s">
        <v>264</v>
      </c>
      <c r="L2260">
        <v>507016</v>
      </c>
      <c r="M2260" t="s">
        <v>264</v>
      </c>
      <c r="N2260">
        <v>507016</v>
      </c>
      <c r="O2260" t="s">
        <v>264</v>
      </c>
      <c r="P2260">
        <v>507016</v>
      </c>
      <c r="Q2260" t="s">
        <v>264</v>
      </c>
      <c r="R2260" s="9">
        <v>445004.43585331901</v>
      </c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15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>
        <f t="shared" si="78"/>
        <v>445004.43585331901</v>
      </c>
      <c r="BM2260" s="9">
        <f t="shared" si="79"/>
        <v>445000</v>
      </c>
    </row>
    <row r="2261" spans="1:65" x14ac:dyDescent="0.3">
      <c r="A2261" t="s">
        <v>2498</v>
      </c>
      <c r="B2261" s="9">
        <v>429</v>
      </c>
      <c r="C2261">
        <v>529940</v>
      </c>
      <c r="D2261">
        <v>1</v>
      </c>
      <c r="E2261">
        <v>0</v>
      </c>
      <c r="F2261">
        <v>0</v>
      </c>
      <c r="G2261">
        <v>0</v>
      </c>
      <c r="H2261">
        <v>0</v>
      </c>
      <c r="I2261" t="s">
        <v>86</v>
      </c>
      <c r="J2261">
        <v>529303</v>
      </c>
      <c r="K2261" t="s">
        <v>301</v>
      </c>
      <c r="L2261">
        <v>529303</v>
      </c>
      <c r="M2261" t="s">
        <v>301</v>
      </c>
      <c r="N2261">
        <v>529303</v>
      </c>
      <c r="O2261" t="s">
        <v>301</v>
      </c>
      <c r="P2261">
        <v>529303</v>
      </c>
      <c r="Q2261" t="s">
        <v>301</v>
      </c>
      <c r="R2261" s="9">
        <v>102484.03858091991</v>
      </c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15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>
        <f t="shared" si="78"/>
        <v>102484.03858091991</v>
      </c>
      <c r="BM2261" s="9">
        <f t="shared" si="79"/>
        <v>102500</v>
      </c>
    </row>
    <row r="2262" spans="1:65" x14ac:dyDescent="0.3">
      <c r="A2262" t="s">
        <v>2499</v>
      </c>
      <c r="B2262" s="9">
        <v>163</v>
      </c>
      <c r="C2262">
        <v>572136</v>
      </c>
      <c r="D2262">
        <v>1</v>
      </c>
      <c r="E2262">
        <v>0</v>
      </c>
      <c r="F2262">
        <v>0</v>
      </c>
      <c r="G2262">
        <v>0</v>
      </c>
      <c r="H2262">
        <v>0</v>
      </c>
      <c r="I2262" t="s">
        <v>90</v>
      </c>
      <c r="J2262">
        <v>573809</v>
      </c>
      <c r="K2262" t="s">
        <v>2500</v>
      </c>
      <c r="L2262">
        <v>573809</v>
      </c>
      <c r="M2262" t="s">
        <v>2500</v>
      </c>
      <c r="N2262">
        <v>572659</v>
      </c>
      <c r="O2262" t="s">
        <v>158</v>
      </c>
      <c r="P2262">
        <v>572659</v>
      </c>
      <c r="Q2262" t="s">
        <v>158</v>
      </c>
      <c r="R2262" s="9">
        <v>71941.662785630979</v>
      </c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15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>
        <f t="shared" si="78"/>
        <v>71941.662785630979</v>
      </c>
      <c r="BM2262" s="9">
        <f t="shared" si="79"/>
        <v>71900</v>
      </c>
    </row>
    <row r="2263" spans="1:65" x14ac:dyDescent="0.3">
      <c r="A2263" t="s">
        <v>2499</v>
      </c>
      <c r="B2263" s="9">
        <v>86</v>
      </c>
      <c r="C2263">
        <v>565385</v>
      </c>
      <c r="D2263">
        <v>1</v>
      </c>
      <c r="E2263">
        <v>0</v>
      </c>
      <c r="F2263">
        <v>0</v>
      </c>
      <c r="G2263">
        <v>0</v>
      </c>
      <c r="H2263">
        <v>0</v>
      </c>
      <c r="I2263" t="s">
        <v>86</v>
      </c>
      <c r="J2263">
        <v>542351</v>
      </c>
      <c r="K2263" t="s">
        <v>2501</v>
      </c>
      <c r="L2263">
        <v>542164</v>
      </c>
      <c r="M2263" t="s">
        <v>226</v>
      </c>
      <c r="N2263">
        <v>542164</v>
      </c>
      <c r="O2263" t="s">
        <v>226</v>
      </c>
      <c r="P2263">
        <v>541656</v>
      </c>
      <c r="Q2263" t="s">
        <v>227</v>
      </c>
      <c r="R2263" s="9">
        <v>71941.662785630979</v>
      </c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15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>
        <f t="shared" si="78"/>
        <v>71941.662785630979</v>
      </c>
      <c r="BM2263" s="9">
        <f t="shared" si="79"/>
        <v>71900</v>
      </c>
    </row>
    <row r="2264" spans="1:65" x14ac:dyDescent="0.3">
      <c r="A2264" t="s">
        <v>2499</v>
      </c>
      <c r="B2264" s="9">
        <v>624</v>
      </c>
      <c r="C2264">
        <v>559041</v>
      </c>
      <c r="D2264">
        <v>1</v>
      </c>
      <c r="E2264">
        <v>0</v>
      </c>
      <c r="F2264">
        <v>0</v>
      </c>
      <c r="G2264">
        <v>0</v>
      </c>
      <c r="H2264">
        <v>0</v>
      </c>
      <c r="I2264" t="s">
        <v>151</v>
      </c>
      <c r="J2264">
        <v>559075</v>
      </c>
      <c r="K2264" t="s">
        <v>364</v>
      </c>
      <c r="L2264">
        <v>559075</v>
      </c>
      <c r="M2264" t="s">
        <v>364</v>
      </c>
      <c r="N2264">
        <v>559075</v>
      </c>
      <c r="O2264" t="s">
        <v>364</v>
      </c>
      <c r="P2264">
        <v>559075</v>
      </c>
      <c r="Q2264" t="s">
        <v>364</v>
      </c>
      <c r="R2264" s="9">
        <v>148355.44585870981</v>
      </c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15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>
        <f t="shared" si="78"/>
        <v>148355.44585870981</v>
      </c>
      <c r="BM2264" s="9">
        <f t="shared" si="79"/>
        <v>148400</v>
      </c>
    </row>
    <row r="2265" spans="1:65" x14ac:dyDescent="0.3">
      <c r="A2265" t="s">
        <v>2499</v>
      </c>
      <c r="B2265" s="9">
        <v>1004</v>
      </c>
      <c r="C2265">
        <v>533432</v>
      </c>
      <c r="D2265">
        <v>1</v>
      </c>
      <c r="E2265">
        <v>0</v>
      </c>
      <c r="F2265">
        <v>0</v>
      </c>
      <c r="G2265">
        <v>0</v>
      </c>
      <c r="H2265">
        <v>0</v>
      </c>
      <c r="I2265" t="s">
        <v>86</v>
      </c>
      <c r="J2265">
        <v>533416</v>
      </c>
      <c r="K2265" t="s">
        <v>1030</v>
      </c>
      <c r="L2265">
        <v>533416</v>
      </c>
      <c r="M2265" t="s">
        <v>1030</v>
      </c>
      <c r="N2265">
        <v>533416</v>
      </c>
      <c r="O2265" t="s">
        <v>1030</v>
      </c>
      <c r="P2265">
        <v>538728</v>
      </c>
      <c r="Q2265" t="s">
        <v>141</v>
      </c>
      <c r="R2265" s="9">
        <v>236921.33375860669</v>
      </c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15"/>
      <c r="AR2265" s="9">
        <v>2</v>
      </c>
      <c r="AS2265" s="9">
        <f>AR2265*30500</f>
        <v>61000</v>
      </c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>
        <f t="shared" si="78"/>
        <v>297921.33375860669</v>
      </c>
      <c r="BM2265" s="9">
        <f t="shared" si="79"/>
        <v>297900</v>
      </c>
    </row>
    <row r="2266" spans="1:65" x14ac:dyDescent="0.3">
      <c r="A2266" t="s">
        <v>2502</v>
      </c>
      <c r="B2266" s="9">
        <v>553</v>
      </c>
      <c r="C2266">
        <v>586285</v>
      </c>
      <c r="D2266">
        <v>1</v>
      </c>
      <c r="E2266">
        <v>0</v>
      </c>
      <c r="F2266">
        <v>0</v>
      </c>
      <c r="G2266">
        <v>0</v>
      </c>
      <c r="H2266">
        <v>0</v>
      </c>
      <c r="I2266" t="s">
        <v>81</v>
      </c>
      <c r="J2266">
        <v>586188</v>
      </c>
      <c r="K2266" t="s">
        <v>1892</v>
      </c>
      <c r="L2266">
        <v>586722</v>
      </c>
      <c r="M2266" t="s">
        <v>432</v>
      </c>
      <c r="N2266">
        <v>586722</v>
      </c>
      <c r="O2266" t="s">
        <v>432</v>
      </c>
      <c r="P2266">
        <v>586722</v>
      </c>
      <c r="Q2266" t="s">
        <v>432</v>
      </c>
      <c r="R2266" s="9">
        <v>131691.11522199211</v>
      </c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15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>
        <f t="shared" si="78"/>
        <v>131691.11522199211</v>
      </c>
      <c r="BM2266" s="9">
        <f t="shared" si="79"/>
        <v>131700</v>
      </c>
    </row>
    <row r="2267" spans="1:65" x14ac:dyDescent="0.3">
      <c r="A2267" t="s">
        <v>2503</v>
      </c>
      <c r="B2267" s="9">
        <v>1078</v>
      </c>
      <c r="C2267">
        <v>559059</v>
      </c>
      <c r="D2267">
        <v>1</v>
      </c>
      <c r="E2267">
        <v>0</v>
      </c>
      <c r="F2267">
        <v>0</v>
      </c>
      <c r="G2267">
        <v>0</v>
      </c>
      <c r="H2267">
        <v>0</v>
      </c>
      <c r="I2267" t="s">
        <v>151</v>
      </c>
      <c r="J2267">
        <v>559211</v>
      </c>
      <c r="K2267" t="s">
        <v>222</v>
      </c>
      <c r="L2267">
        <v>559211</v>
      </c>
      <c r="M2267" t="s">
        <v>222</v>
      </c>
      <c r="N2267">
        <v>559211</v>
      </c>
      <c r="O2267" t="s">
        <v>222</v>
      </c>
      <c r="P2267">
        <v>559300</v>
      </c>
      <c r="Q2267" t="s">
        <v>223</v>
      </c>
      <c r="R2267" s="9">
        <v>254059.85488434049</v>
      </c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15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>
        <f t="shared" si="78"/>
        <v>254059.85488434049</v>
      </c>
      <c r="BM2267" s="9">
        <f t="shared" si="79"/>
        <v>254100</v>
      </c>
    </row>
    <row r="2268" spans="1:65" x14ac:dyDescent="0.3">
      <c r="A2268" t="s">
        <v>2504</v>
      </c>
      <c r="B2268" s="9">
        <v>500</v>
      </c>
      <c r="C2268">
        <v>571792</v>
      </c>
      <c r="D2268">
        <v>1</v>
      </c>
      <c r="E2268">
        <v>0</v>
      </c>
      <c r="F2268">
        <v>0</v>
      </c>
      <c r="G2268">
        <v>0</v>
      </c>
      <c r="H2268">
        <v>0</v>
      </c>
      <c r="I2268" t="s">
        <v>86</v>
      </c>
      <c r="J2268">
        <v>534951</v>
      </c>
      <c r="K2268" t="s">
        <v>1279</v>
      </c>
      <c r="L2268">
        <v>534951</v>
      </c>
      <c r="M2268" t="s">
        <v>1279</v>
      </c>
      <c r="N2268">
        <v>534951</v>
      </c>
      <c r="O2268" t="s">
        <v>1279</v>
      </c>
      <c r="P2268">
        <v>534951</v>
      </c>
      <c r="Q2268" t="s">
        <v>1279</v>
      </c>
      <c r="R2268" s="9">
        <v>119224.1845963868</v>
      </c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15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>
        <f t="shared" si="78"/>
        <v>119224.1845963868</v>
      </c>
      <c r="BM2268" s="9">
        <f t="shared" si="79"/>
        <v>119200</v>
      </c>
    </row>
    <row r="2269" spans="1:65" x14ac:dyDescent="0.3">
      <c r="A2269" t="s">
        <v>2505</v>
      </c>
      <c r="B2269" s="9">
        <v>470</v>
      </c>
      <c r="C2269">
        <v>545309</v>
      </c>
      <c r="D2269">
        <v>1</v>
      </c>
      <c r="E2269">
        <v>0</v>
      </c>
      <c r="F2269">
        <v>0</v>
      </c>
      <c r="G2269">
        <v>0</v>
      </c>
      <c r="H2269">
        <v>0</v>
      </c>
      <c r="I2269" t="s">
        <v>123</v>
      </c>
      <c r="J2269">
        <v>590266</v>
      </c>
      <c r="K2269" t="s">
        <v>163</v>
      </c>
      <c r="L2269">
        <v>590266</v>
      </c>
      <c r="M2269" t="s">
        <v>163</v>
      </c>
      <c r="N2269">
        <v>590266</v>
      </c>
      <c r="O2269" t="s">
        <v>163</v>
      </c>
      <c r="P2269">
        <v>590266</v>
      </c>
      <c r="Q2269" t="s">
        <v>163</v>
      </c>
      <c r="R2269" s="9">
        <v>112156.5217425908</v>
      </c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15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>
        <f t="shared" si="78"/>
        <v>112156.5217425908</v>
      </c>
      <c r="BM2269" s="9">
        <f t="shared" si="79"/>
        <v>112200</v>
      </c>
    </row>
    <row r="2270" spans="1:65" x14ac:dyDescent="0.3">
      <c r="A2270" s="2" t="s">
        <v>1035</v>
      </c>
      <c r="B2270" s="9">
        <v>1511</v>
      </c>
      <c r="C2270">
        <v>559067</v>
      </c>
      <c r="D2270">
        <v>1</v>
      </c>
      <c r="E2270">
        <v>1</v>
      </c>
      <c r="F2270">
        <v>0</v>
      </c>
      <c r="G2270">
        <v>0</v>
      </c>
      <c r="H2270">
        <v>0</v>
      </c>
      <c r="I2270" t="s">
        <v>151</v>
      </c>
      <c r="J2270">
        <v>559067</v>
      </c>
      <c r="K2270" t="s">
        <v>1035</v>
      </c>
      <c r="L2270">
        <v>559075</v>
      </c>
      <c r="M2270" t="s">
        <v>364</v>
      </c>
      <c r="N2270">
        <v>559075</v>
      </c>
      <c r="O2270" t="s">
        <v>364</v>
      </c>
      <c r="P2270">
        <v>559075</v>
      </c>
      <c r="Q2270" t="s">
        <v>364</v>
      </c>
      <c r="R2270" s="9">
        <v>353737.31809093372</v>
      </c>
      <c r="S2270" s="9">
        <f>SUMIFS($B:$B,$J:$J,$C2270)</f>
        <v>1599</v>
      </c>
      <c r="T2270" s="9">
        <v>87063.374074943044</v>
      </c>
      <c r="U2270" s="9">
        <v>0</v>
      </c>
      <c r="V2270" s="9">
        <f>U2270*768</f>
        <v>0</v>
      </c>
      <c r="W2270" s="9">
        <v>5</v>
      </c>
      <c r="X2270" s="9">
        <f>W2270*3072</f>
        <v>15360</v>
      </c>
      <c r="Y2270" s="9">
        <v>3</v>
      </c>
      <c r="Z2270" s="9">
        <f>Y2270*1024</f>
        <v>3072</v>
      </c>
      <c r="AA2270" s="9">
        <v>2</v>
      </c>
      <c r="AB2270" s="9">
        <f>AA2270*256</f>
        <v>512</v>
      </c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15"/>
      <c r="AR2270" s="9">
        <v>2</v>
      </c>
      <c r="AS2270" s="9">
        <f>AR2270*30500</f>
        <v>61000</v>
      </c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>
        <f t="shared" si="78"/>
        <v>520744.69216587674</v>
      </c>
      <c r="BM2270" s="9">
        <f t="shared" si="79"/>
        <v>520700</v>
      </c>
    </row>
    <row r="2271" spans="1:65" x14ac:dyDescent="0.3">
      <c r="A2271" t="s">
        <v>2506</v>
      </c>
      <c r="B2271" s="9">
        <v>863</v>
      </c>
      <c r="C2271">
        <v>568902</v>
      </c>
      <c r="D2271">
        <v>1</v>
      </c>
      <c r="E2271">
        <v>0</v>
      </c>
      <c r="F2271">
        <v>0</v>
      </c>
      <c r="G2271">
        <v>0</v>
      </c>
      <c r="H2271">
        <v>0</v>
      </c>
      <c r="I2271" t="s">
        <v>123</v>
      </c>
      <c r="J2271">
        <v>568988</v>
      </c>
      <c r="K2271" t="s">
        <v>259</v>
      </c>
      <c r="L2271">
        <v>568988</v>
      </c>
      <c r="M2271" t="s">
        <v>259</v>
      </c>
      <c r="N2271">
        <v>568988</v>
      </c>
      <c r="O2271" t="s">
        <v>259</v>
      </c>
      <c r="P2271">
        <v>569569</v>
      </c>
      <c r="Q2271" t="s">
        <v>260</v>
      </c>
      <c r="R2271" s="9">
        <v>204172.4143305629</v>
      </c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15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>
        <f t="shared" si="78"/>
        <v>204172.4143305629</v>
      </c>
      <c r="BM2271" s="9">
        <f t="shared" si="79"/>
        <v>204200</v>
      </c>
    </row>
    <row r="2272" spans="1:65" x14ac:dyDescent="0.3">
      <c r="A2272" t="s">
        <v>2506</v>
      </c>
      <c r="B2272" s="9">
        <v>52</v>
      </c>
      <c r="C2272">
        <v>561550</v>
      </c>
      <c r="D2272">
        <v>1</v>
      </c>
      <c r="E2272">
        <v>0</v>
      </c>
      <c r="F2272">
        <v>0</v>
      </c>
      <c r="G2272">
        <v>0</v>
      </c>
      <c r="H2272">
        <v>0</v>
      </c>
      <c r="I2272" t="s">
        <v>83</v>
      </c>
      <c r="J2272">
        <v>549681</v>
      </c>
      <c r="K2272" t="s">
        <v>2507</v>
      </c>
      <c r="L2272">
        <v>549592</v>
      </c>
      <c r="M2272" t="s">
        <v>1788</v>
      </c>
      <c r="N2272">
        <v>549592</v>
      </c>
      <c r="O2272" t="s">
        <v>1788</v>
      </c>
      <c r="P2272">
        <v>549240</v>
      </c>
      <c r="Q2272" t="s">
        <v>102</v>
      </c>
      <c r="R2272" s="9">
        <v>71941.662785630979</v>
      </c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15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>
        <f t="shared" si="78"/>
        <v>71941.662785630979</v>
      </c>
      <c r="BM2272" s="9">
        <f t="shared" si="79"/>
        <v>71900</v>
      </c>
    </row>
    <row r="2273" spans="1:65" x14ac:dyDescent="0.3">
      <c r="A2273" t="s">
        <v>2508</v>
      </c>
      <c r="B2273" s="9">
        <v>870</v>
      </c>
      <c r="C2273">
        <v>503304</v>
      </c>
      <c r="D2273">
        <v>1</v>
      </c>
      <c r="E2273">
        <v>0</v>
      </c>
      <c r="F2273">
        <v>0</v>
      </c>
      <c r="G2273">
        <v>0</v>
      </c>
      <c r="H2273">
        <v>0</v>
      </c>
      <c r="I2273" t="s">
        <v>111</v>
      </c>
      <c r="J2273">
        <v>500496</v>
      </c>
      <c r="K2273" t="s">
        <v>287</v>
      </c>
      <c r="L2273">
        <v>500496</v>
      </c>
      <c r="M2273" t="s">
        <v>287</v>
      </c>
      <c r="N2273">
        <v>500496</v>
      </c>
      <c r="O2273" t="s">
        <v>287</v>
      </c>
      <c r="P2273">
        <v>500496</v>
      </c>
      <c r="Q2273" t="s">
        <v>287</v>
      </c>
      <c r="R2273" s="9">
        <v>205801.24390434439</v>
      </c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15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>
        <f t="shared" si="78"/>
        <v>205801.24390434439</v>
      </c>
      <c r="BM2273" s="9">
        <f t="shared" si="79"/>
        <v>205800</v>
      </c>
    </row>
    <row r="2274" spans="1:65" x14ac:dyDescent="0.3">
      <c r="A2274" t="s">
        <v>2509</v>
      </c>
      <c r="B2274" s="9">
        <v>110</v>
      </c>
      <c r="C2274">
        <v>593184</v>
      </c>
      <c r="D2274">
        <v>1</v>
      </c>
      <c r="E2274">
        <v>0</v>
      </c>
      <c r="F2274">
        <v>0</v>
      </c>
      <c r="G2274">
        <v>0</v>
      </c>
      <c r="H2274">
        <v>0</v>
      </c>
      <c r="I2274" t="s">
        <v>81</v>
      </c>
      <c r="J2274">
        <v>592927</v>
      </c>
      <c r="K2274" t="s">
        <v>669</v>
      </c>
      <c r="L2274">
        <v>592943</v>
      </c>
      <c r="M2274" t="s">
        <v>476</v>
      </c>
      <c r="N2274">
        <v>592943</v>
      </c>
      <c r="O2274" t="s">
        <v>476</v>
      </c>
      <c r="P2274">
        <v>592943</v>
      </c>
      <c r="Q2274" t="s">
        <v>476</v>
      </c>
      <c r="R2274" s="9">
        <v>71941.662785630979</v>
      </c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15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>
        <f t="shared" si="78"/>
        <v>71941.662785630979</v>
      </c>
      <c r="BM2274" s="9">
        <f t="shared" si="79"/>
        <v>71900</v>
      </c>
    </row>
    <row r="2275" spans="1:65" x14ac:dyDescent="0.3">
      <c r="A2275" t="s">
        <v>2510</v>
      </c>
      <c r="B2275" s="9">
        <v>951</v>
      </c>
      <c r="C2275">
        <v>565067</v>
      </c>
      <c r="D2275">
        <v>1</v>
      </c>
      <c r="E2275">
        <v>0</v>
      </c>
      <c r="F2275">
        <v>0</v>
      </c>
      <c r="G2275">
        <v>0</v>
      </c>
      <c r="H2275">
        <v>0</v>
      </c>
      <c r="I2275" t="s">
        <v>131</v>
      </c>
      <c r="J2275">
        <v>565555</v>
      </c>
      <c r="K2275" t="s">
        <v>253</v>
      </c>
      <c r="L2275">
        <v>565555</v>
      </c>
      <c r="M2275" t="s">
        <v>253</v>
      </c>
      <c r="N2275">
        <v>565555</v>
      </c>
      <c r="O2275" t="s">
        <v>253</v>
      </c>
      <c r="P2275">
        <v>565555</v>
      </c>
      <c r="Q2275" t="s">
        <v>253</v>
      </c>
      <c r="R2275" s="9">
        <v>224626.11999865671</v>
      </c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15"/>
      <c r="AR2275" s="9">
        <v>1</v>
      </c>
      <c r="AS2275" s="9">
        <f>AR2275*30500</f>
        <v>30500</v>
      </c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>
        <f t="shared" si="78"/>
        <v>255126.11999865671</v>
      </c>
      <c r="BM2275" s="9">
        <f t="shared" si="79"/>
        <v>255100</v>
      </c>
    </row>
    <row r="2276" spans="1:65" x14ac:dyDescent="0.3">
      <c r="A2276" t="s">
        <v>2511</v>
      </c>
      <c r="B2276" s="9">
        <v>117</v>
      </c>
      <c r="C2276">
        <v>548618</v>
      </c>
      <c r="D2276">
        <v>1</v>
      </c>
      <c r="E2276">
        <v>0</v>
      </c>
      <c r="F2276">
        <v>0</v>
      </c>
      <c r="G2276">
        <v>0</v>
      </c>
      <c r="H2276">
        <v>0</v>
      </c>
      <c r="I2276" t="s">
        <v>123</v>
      </c>
      <c r="J2276">
        <v>568759</v>
      </c>
      <c r="K2276" t="s">
        <v>343</v>
      </c>
      <c r="L2276">
        <v>568759</v>
      </c>
      <c r="M2276" t="s">
        <v>343</v>
      </c>
      <c r="N2276">
        <v>568759</v>
      </c>
      <c r="O2276" t="s">
        <v>343</v>
      </c>
      <c r="P2276">
        <v>568759</v>
      </c>
      <c r="Q2276" t="s">
        <v>343</v>
      </c>
      <c r="R2276" s="9">
        <v>71941.662785630979</v>
      </c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15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>
        <f t="shared" si="78"/>
        <v>71941.662785630979</v>
      </c>
      <c r="BM2276" s="9">
        <f t="shared" si="79"/>
        <v>71900</v>
      </c>
    </row>
    <row r="2277" spans="1:65" x14ac:dyDescent="0.3">
      <c r="A2277" t="s">
        <v>2512</v>
      </c>
      <c r="B2277" s="9">
        <v>633</v>
      </c>
      <c r="C2277">
        <v>587435</v>
      </c>
      <c r="D2277">
        <v>1</v>
      </c>
      <c r="E2277">
        <v>0</v>
      </c>
      <c r="F2277">
        <v>0</v>
      </c>
      <c r="G2277">
        <v>0</v>
      </c>
      <c r="H2277">
        <v>0</v>
      </c>
      <c r="I2277" t="s">
        <v>123</v>
      </c>
      <c r="J2277">
        <v>588024</v>
      </c>
      <c r="K2277" t="s">
        <v>507</v>
      </c>
      <c r="L2277">
        <v>588024</v>
      </c>
      <c r="M2277" t="s">
        <v>507</v>
      </c>
      <c r="N2277">
        <v>588024</v>
      </c>
      <c r="O2277" t="s">
        <v>507</v>
      </c>
      <c r="P2277">
        <v>588024</v>
      </c>
      <c r="Q2277" t="s">
        <v>507</v>
      </c>
      <c r="R2277" s="9">
        <v>150464.9498465189</v>
      </c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15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>
        <f t="shared" si="78"/>
        <v>150464.9498465189</v>
      </c>
      <c r="BM2277" s="9">
        <f t="shared" si="79"/>
        <v>150500</v>
      </c>
    </row>
    <row r="2278" spans="1:65" x14ac:dyDescent="0.3">
      <c r="A2278" t="s">
        <v>2513</v>
      </c>
      <c r="B2278" s="9">
        <v>291</v>
      </c>
      <c r="C2278">
        <v>550710</v>
      </c>
      <c r="D2278">
        <v>1</v>
      </c>
      <c r="E2278">
        <v>0</v>
      </c>
      <c r="F2278">
        <v>0</v>
      </c>
      <c r="G2278">
        <v>0</v>
      </c>
      <c r="H2278">
        <v>0</v>
      </c>
      <c r="I2278" t="s">
        <v>123</v>
      </c>
      <c r="J2278">
        <v>590266</v>
      </c>
      <c r="K2278" t="s">
        <v>163</v>
      </c>
      <c r="L2278">
        <v>590266</v>
      </c>
      <c r="M2278" t="s">
        <v>163</v>
      </c>
      <c r="N2278">
        <v>590266</v>
      </c>
      <c r="O2278" t="s">
        <v>163</v>
      </c>
      <c r="P2278">
        <v>590266</v>
      </c>
      <c r="Q2278" t="s">
        <v>163</v>
      </c>
      <c r="R2278" s="9">
        <v>71941.662785630979</v>
      </c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15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>
        <f t="shared" si="78"/>
        <v>71941.662785630979</v>
      </c>
      <c r="BM2278" s="9">
        <f t="shared" si="79"/>
        <v>71900</v>
      </c>
    </row>
    <row r="2279" spans="1:65" x14ac:dyDescent="0.3">
      <c r="A2279" t="s">
        <v>2514</v>
      </c>
      <c r="B2279" s="9">
        <v>911</v>
      </c>
      <c r="C2279">
        <v>560456</v>
      </c>
      <c r="D2279">
        <v>1</v>
      </c>
      <c r="E2279">
        <v>0</v>
      </c>
      <c r="F2279">
        <v>0</v>
      </c>
      <c r="G2279">
        <v>0</v>
      </c>
      <c r="H2279">
        <v>0</v>
      </c>
      <c r="I2279" t="s">
        <v>77</v>
      </c>
      <c r="J2279">
        <v>560359</v>
      </c>
      <c r="K2279" t="s">
        <v>1534</v>
      </c>
      <c r="L2279">
        <v>560286</v>
      </c>
      <c r="M2279" t="s">
        <v>770</v>
      </c>
      <c r="N2279">
        <v>560286</v>
      </c>
      <c r="O2279" t="s">
        <v>770</v>
      </c>
      <c r="P2279">
        <v>560286</v>
      </c>
      <c r="Q2279" t="s">
        <v>770</v>
      </c>
      <c r="R2279" s="9">
        <v>215335.12756546101</v>
      </c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15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>
        <f t="shared" si="78"/>
        <v>215335.12756546101</v>
      </c>
      <c r="BM2279" s="9">
        <f t="shared" si="79"/>
        <v>215300</v>
      </c>
    </row>
    <row r="2280" spans="1:65" x14ac:dyDescent="0.3">
      <c r="A2280" t="s">
        <v>2515</v>
      </c>
      <c r="B2280" s="9">
        <v>96</v>
      </c>
      <c r="C2280">
        <v>536342</v>
      </c>
      <c r="D2280">
        <v>1</v>
      </c>
      <c r="E2280">
        <v>0</v>
      </c>
      <c r="F2280">
        <v>0</v>
      </c>
      <c r="G2280">
        <v>0</v>
      </c>
      <c r="H2280">
        <v>0</v>
      </c>
      <c r="I2280" t="s">
        <v>83</v>
      </c>
      <c r="J2280">
        <v>550809</v>
      </c>
      <c r="K2280" t="s">
        <v>214</v>
      </c>
      <c r="L2280">
        <v>551953</v>
      </c>
      <c r="M2280" t="s">
        <v>215</v>
      </c>
      <c r="N2280">
        <v>551953</v>
      </c>
      <c r="O2280" t="s">
        <v>215</v>
      </c>
      <c r="P2280">
        <v>551953</v>
      </c>
      <c r="Q2280" t="s">
        <v>215</v>
      </c>
      <c r="R2280" s="9">
        <v>71941.662785630979</v>
      </c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15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>
        <f t="shared" si="78"/>
        <v>71941.662785630979</v>
      </c>
      <c r="BM2280" s="9">
        <f t="shared" si="79"/>
        <v>71900</v>
      </c>
    </row>
    <row r="2281" spans="1:65" x14ac:dyDescent="0.3">
      <c r="A2281" t="s">
        <v>2516</v>
      </c>
      <c r="B2281" s="9">
        <v>144</v>
      </c>
      <c r="C2281">
        <v>565351</v>
      </c>
      <c r="D2281">
        <v>1</v>
      </c>
      <c r="E2281">
        <v>0</v>
      </c>
      <c r="F2281">
        <v>0</v>
      </c>
      <c r="G2281">
        <v>0</v>
      </c>
      <c r="H2281">
        <v>0</v>
      </c>
      <c r="I2281" t="s">
        <v>86</v>
      </c>
      <c r="J2281">
        <v>542415</v>
      </c>
      <c r="K2281" t="s">
        <v>1870</v>
      </c>
      <c r="L2281">
        <v>541656</v>
      </c>
      <c r="M2281" t="s">
        <v>227</v>
      </c>
      <c r="N2281">
        <v>541656</v>
      </c>
      <c r="O2281" t="s">
        <v>227</v>
      </c>
      <c r="P2281">
        <v>541656</v>
      </c>
      <c r="Q2281" t="s">
        <v>227</v>
      </c>
      <c r="R2281" s="9">
        <v>71941.662785630979</v>
      </c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15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>
        <f t="shared" si="78"/>
        <v>71941.662785630979</v>
      </c>
      <c r="BM2281" s="9">
        <f t="shared" si="79"/>
        <v>71900</v>
      </c>
    </row>
    <row r="2282" spans="1:65" x14ac:dyDescent="0.3">
      <c r="A2282" t="s">
        <v>2517</v>
      </c>
      <c r="B2282" s="9">
        <v>934</v>
      </c>
      <c r="C2282">
        <v>533441</v>
      </c>
      <c r="D2282">
        <v>1</v>
      </c>
      <c r="E2282">
        <v>0</v>
      </c>
      <c r="F2282">
        <v>0</v>
      </c>
      <c r="G2282">
        <v>0</v>
      </c>
      <c r="H2282">
        <v>0</v>
      </c>
      <c r="I2282" t="s">
        <v>86</v>
      </c>
      <c r="J2282">
        <v>533807</v>
      </c>
      <c r="K2282" t="s">
        <v>294</v>
      </c>
      <c r="L2282">
        <v>533807</v>
      </c>
      <c r="M2282" t="s">
        <v>294</v>
      </c>
      <c r="N2282">
        <v>533807</v>
      </c>
      <c r="O2282" t="s">
        <v>294</v>
      </c>
      <c r="P2282">
        <v>533165</v>
      </c>
      <c r="Q2282" t="s">
        <v>191</v>
      </c>
      <c r="R2282" s="9">
        <v>220678.68234498301</v>
      </c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15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>
        <f t="shared" si="78"/>
        <v>220678.68234498301</v>
      </c>
      <c r="BM2282" s="9">
        <f t="shared" si="79"/>
        <v>220700</v>
      </c>
    </row>
    <row r="2283" spans="1:65" x14ac:dyDescent="0.3">
      <c r="A2283" t="s">
        <v>2518</v>
      </c>
      <c r="B2283" s="9">
        <v>69</v>
      </c>
      <c r="C2283">
        <v>565369</v>
      </c>
      <c r="D2283">
        <v>1</v>
      </c>
      <c r="E2283">
        <v>0</v>
      </c>
      <c r="F2283">
        <v>0</v>
      </c>
      <c r="G2283">
        <v>0</v>
      </c>
      <c r="H2283">
        <v>0</v>
      </c>
      <c r="I2283" t="s">
        <v>86</v>
      </c>
      <c r="J2283">
        <v>542415</v>
      </c>
      <c r="K2283" t="s">
        <v>1870</v>
      </c>
      <c r="L2283">
        <v>541656</v>
      </c>
      <c r="M2283" t="s">
        <v>227</v>
      </c>
      <c r="N2283">
        <v>541656</v>
      </c>
      <c r="O2283" t="s">
        <v>227</v>
      </c>
      <c r="P2283">
        <v>541656</v>
      </c>
      <c r="Q2283" t="s">
        <v>227</v>
      </c>
      <c r="R2283" s="9">
        <v>71941.662785630979</v>
      </c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15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>
        <f t="shared" si="78"/>
        <v>71941.662785630979</v>
      </c>
      <c r="BM2283" s="9">
        <f t="shared" si="79"/>
        <v>71900</v>
      </c>
    </row>
    <row r="2284" spans="1:65" x14ac:dyDescent="0.3">
      <c r="A2284" s="2" t="s">
        <v>410</v>
      </c>
      <c r="B2284" s="9">
        <v>1708</v>
      </c>
      <c r="C2284">
        <v>589659</v>
      </c>
      <c r="D2284">
        <v>1</v>
      </c>
      <c r="E2284">
        <v>1</v>
      </c>
      <c r="F2284">
        <v>0</v>
      </c>
      <c r="G2284">
        <v>0</v>
      </c>
      <c r="H2284">
        <v>0</v>
      </c>
      <c r="I2284" t="s">
        <v>111</v>
      </c>
      <c r="J2284">
        <v>589659</v>
      </c>
      <c r="K2284" t="s">
        <v>410</v>
      </c>
      <c r="L2284">
        <v>589250</v>
      </c>
      <c r="M2284" t="s">
        <v>113</v>
      </c>
      <c r="N2284">
        <v>589250</v>
      </c>
      <c r="O2284" t="s">
        <v>113</v>
      </c>
      <c r="P2284">
        <v>589250</v>
      </c>
      <c r="Q2284" t="s">
        <v>113</v>
      </c>
      <c r="R2284" s="9">
        <v>398776.72729087918</v>
      </c>
      <c r="S2284" s="9">
        <f>SUMIFS($B:$B,$J:$J,$C2284)</f>
        <v>3391</v>
      </c>
      <c r="T2284" s="9">
        <v>184308.45772893389</v>
      </c>
      <c r="U2284" s="9">
        <v>0</v>
      </c>
      <c r="V2284" s="9">
        <f>U2284*768</f>
        <v>0</v>
      </c>
      <c r="W2284" s="9">
        <v>5</v>
      </c>
      <c r="X2284" s="9">
        <f>W2284*3072</f>
        <v>15360</v>
      </c>
      <c r="Y2284" s="9">
        <v>12</v>
      </c>
      <c r="Z2284" s="9">
        <f>Y2284*1024</f>
        <v>12288</v>
      </c>
      <c r="AA2284" s="9">
        <v>3</v>
      </c>
      <c r="AB2284" s="9">
        <f>AA2284*256</f>
        <v>768</v>
      </c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15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>
        <f t="shared" si="78"/>
        <v>611501.18501981301</v>
      </c>
      <c r="BM2284" s="9">
        <f t="shared" si="79"/>
        <v>611500</v>
      </c>
    </row>
    <row r="2285" spans="1:65" x14ac:dyDescent="0.3">
      <c r="A2285" t="s">
        <v>2519</v>
      </c>
      <c r="B2285" s="9">
        <v>1010</v>
      </c>
      <c r="C2285">
        <v>590941</v>
      </c>
      <c r="D2285">
        <v>1</v>
      </c>
      <c r="E2285">
        <v>0</v>
      </c>
      <c r="F2285">
        <v>0</v>
      </c>
      <c r="G2285">
        <v>0</v>
      </c>
      <c r="H2285">
        <v>0</v>
      </c>
      <c r="I2285" t="s">
        <v>123</v>
      </c>
      <c r="J2285">
        <v>591211</v>
      </c>
      <c r="K2285" t="s">
        <v>764</v>
      </c>
      <c r="L2285">
        <v>591211</v>
      </c>
      <c r="M2285" t="s">
        <v>764</v>
      </c>
      <c r="N2285">
        <v>591211</v>
      </c>
      <c r="O2285" t="s">
        <v>764</v>
      </c>
      <c r="P2285">
        <v>591211</v>
      </c>
      <c r="Q2285" t="s">
        <v>764</v>
      </c>
      <c r="R2285" s="9">
        <v>238312.16258171431</v>
      </c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15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>
        <f t="shared" si="78"/>
        <v>238312.16258171431</v>
      </c>
      <c r="BM2285" s="9">
        <f t="shared" si="79"/>
        <v>238300</v>
      </c>
    </row>
    <row r="2286" spans="1:65" x14ac:dyDescent="0.3">
      <c r="A2286" s="5" t="s">
        <v>1064</v>
      </c>
      <c r="B2286" s="9">
        <v>4097</v>
      </c>
      <c r="C2286">
        <v>580481</v>
      </c>
      <c r="D2286">
        <v>1</v>
      </c>
      <c r="E2286">
        <v>1</v>
      </c>
      <c r="F2286">
        <v>1</v>
      </c>
      <c r="G2286">
        <v>1</v>
      </c>
      <c r="H2286">
        <v>1</v>
      </c>
      <c r="I2286" t="s">
        <v>96</v>
      </c>
      <c r="J2286">
        <v>580481</v>
      </c>
      <c r="K2286" t="s">
        <v>1064</v>
      </c>
      <c r="L2286">
        <v>580481</v>
      </c>
      <c r="M2286" t="s">
        <v>1064</v>
      </c>
      <c r="N2286">
        <v>580481</v>
      </c>
      <c r="O2286" t="s">
        <v>1064</v>
      </c>
      <c r="P2286">
        <v>580481</v>
      </c>
      <c r="Q2286" t="s">
        <v>1064</v>
      </c>
      <c r="R2286" s="9">
        <v>197499.61491862731</v>
      </c>
      <c r="S2286" s="9">
        <f>SUMIFS($B:$B,$J:$J,$C2286)</f>
        <v>5520</v>
      </c>
      <c r="T2286" s="9">
        <v>121351.6086973436</v>
      </c>
      <c r="U2286" s="9">
        <v>2</v>
      </c>
      <c r="V2286" s="9">
        <f>U2286*768</f>
        <v>1536</v>
      </c>
      <c r="W2286" s="9">
        <v>24</v>
      </c>
      <c r="X2286" s="9">
        <f>W2286*3072</f>
        <v>73728</v>
      </c>
      <c r="Y2286" s="9">
        <v>16</v>
      </c>
      <c r="Z2286" s="9">
        <f>Y2286*1024</f>
        <v>16384</v>
      </c>
      <c r="AA2286" s="9">
        <v>20</v>
      </c>
      <c r="AB2286" s="9">
        <f>AA2286*256</f>
        <v>5120</v>
      </c>
      <c r="AC2286" s="9">
        <f>SUMIFS($B:$B,$L:$L,$C2286)</f>
        <v>5520</v>
      </c>
      <c r="AD2286" s="9">
        <v>355709.66548339667</v>
      </c>
      <c r="AE2286" s="9">
        <f>SUMIFS($B:$B,$P:$P,$C2286)</f>
        <v>8474</v>
      </c>
      <c r="AF2286" s="9">
        <v>892686.61636992812</v>
      </c>
      <c r="AG2286" s="9">
        <f>SUMIFS($B:$B,$N:$N,$C2286)</f>
        <v>8474</v>
      </c>
      <c r="AH2286" s="9">
        <v>1530431.310074006</v>
      </c>
      <c r="AI2286" s="9">
        <f>SUMIFS($B:$B,$P:$P,$C2286)</f>
        <v>8474</v>
      </c>
      <c r="AJ2286" s="9">
        <v>10459543.98788866</v>
      </c>
      <c r="AK2286" s="9"/>
      <c r="AL2286" s="9">
        <v>1470</v>
      </c>
      <c r="AM2286" s="9">
        <f>AL2286*141</f>
        <v>207270</v>
      </c>
      <c r="AN2286" s="9"/>
      <c r="AO2286" s="9"/>
      <c r="AP2286" s="9"/>
      <c r="AQ2286" s="15"/>
      <c r="AR2286" s="9">
        <v>7</v>
      </c>
      <c r="AS2286" s="9">
        <f>AR2286*30500</f>
        <v>213500</v>
      </c>
      <c r="AT2286" s="9">
        <v>86</v>
      </c>
      <c r="AU2286" s="9">
        <f>AT2286*2742</f>
        <v>235812</v>
      </c>
      <c r="AV2286" s="9">
        <v>2</v>
      </c>
      <c r="AW2286" s="9">
        <f>AV2286*914</f>
        <v>1828</v>
      </c>
      <c r="AX2286" s="9">
        <v>388</v>
      </c>
      <c r="AY2286" s="9">
        <f>AX2286*141</f>
        <v>54708</v>
      </c>
      <c r="AZ2286" s="9">
        <v>396</v>
      </c>
      <c r="BA2286" s="9">
        <f>AZ2286*343</f>
        <v>135828</v>
      </c>
      <c r="BB2286" s="9">
        <v>134</v>
      </c>
      <c r="BC2286" s="9">
        <f>BB2286*109</f>
        <v>14606</v>
      </c>
      <c r="BD2286" s="9">
        <v>32</v>
      </c>
      <c r="BE2286" s="9">
        <f>BD2286*82</f>
        <v>2624</v>
      </c>
      <c r="BF2286" s="9">
        <v>159</v>
      </c>
      <c r="BG2286" s="9">
        <f>BF2286*328</f>
        <v>52152</v>
      </c>
      <c r="BH2286" s="9">
        <v>32</v>
      </c>
      <c r="BI2286" s="9">
        <f>BH2286*410</f>
        <v>13120</v>
      </c>
      <c r="BJ2286" s="9">
        <v>0</v>
      </c>
      <c r="BK2286" s="9">
        <f>BJ2286*219</f>
        <v>0</v>
      </c>
      <c r="BL2286" s="9">
        <f t="shared" si="78"/>
        <v>14585438.803431962</v>
      </c>
      <c r="BM2286" s="9">
        <f t="shared" si="79"/>
        <v>14585400</v>
      </c>
    </row>
    <row r="2287" spans="1:65" x14ac:dyDescent="0.3">
      <c r="A2287" t="s">
        <v>1064</v>
      </c>
      <c r="B2287" s="9">
        <v>396</v>
      </c>
      <c r="C2287">
        <v>570192</v>
      </c>
      <c r="D2287">
        <v>1</v>
      </c>
      <c r="E2287">
        <v>0</v>
      </c>
      <c r="F2287">
        <v>0</v>
      </c>
      <c r="G2287">
        <v>0</v>
      </c>
      <c r="H2287">
        <v>0</v>
      </c>
      <c r="I2287" t="s">
        <v>90</v>
      </c>
      <c r="J2287">
        <v>570508</v>
      </c>
      <c r="K2287" t="s">
        <v>138</v>
      </c>
      <c r="L2287">
        <v>570508</v>
      </c>
      <c r="M2287" t="s">
        <v>138</v>
      </c>
      <c r="N2287">
        <v>570508</v>
      </c>
      <c r="O2287" t="s">
        <v>138</v>
      </c>
      <c r="P2287">
        <v>570508</v>
      </c>
      <c r="Q2287" t="s">
        <v>138</v>
      </c>
      <c r="R2287" s="9">
        <v>94687.20468152166</v>
      </c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15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>
        <f t="shared" si="78"/>
        <v>94687.20468152166</v>
      </c>
      <c r="BM2287" s="9">
        <f t="shared" si="79"/>
        <v>94700</v>
      </c>
    </row>
    <row r="2288" spans="1:65" x14ac:dyDescent="0.3">
      <c r="A2288" t="s">
        <v>2520</v>
      </c>
      <c r="B2288" s="9">
        <v>262</v>
      </c>
      <c r="C2288">
        <v>576409</v>
      </c>
      <c r="D2288">
        <v>1</v>
      </c>
      <c r="E2288">
        <v>0</v>
      </c>
      <c r="F2288">
        <v>0</v>
      </c>
      <c r="G2288">
        <v>0</v>
      </c>
      <c r="H2288">
        <v>0</v>
      </c>
      <c r="I2288" t="s">
        <v>90</v>
      </c>
      <c r="J2288">
        <v>576212</v>
      </c>
      <c r="K2288" t="s">
        <v>1087</v>
      </c>
      <c r="L2288">
        <v>576590</v>
      </c>
      <c r="M2288" t="s">
        <v>1088</v>
      </c>
      <c r="N2288">
        <v>576590</v>
      </c>
      <c r="O2288" t="s">
        <v>1088</v>
      </c>
      <c r="P2288">
        <v>576271</v>
      </c>
      <c r="Q2288" t="s">
        <v>160</v>
      </c>
      <c r="R2288" s="9">
        <v>71941.662785630979</v>
      </c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15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>
        <f t="shared" si="78"/>
        <v>71941.662785630979</v>
      </c>
      <c r="BM2288" s="9">
        <f t="shared" si="79"/>
        <v>71900</v>
      </c>
    </row>
    <row r="2289" spans="1:65" x14ac:dyDescent="0.3">
      <c r="A2289" t="s">
        <v>2520</v>
      </c>
      <c r="B2289" s="9">
        <v>198</v>
      </c>
      <c r="C2289">
        <v>549525</v>
      </c>
      <c r="D2289">
        <v>1</v>
      </c>
      <c r="E2289">
        <v>0</v>
      </c>
      <c r="F2289">
        <v>0</v>
      </c>
      <c r="G2289">
        <v>0</v>
      </c>
      <c r="H2289">
        <v>0</v>
      </c>
      <c r="I2289" t="s">
        <v>83</v>
      </c>
      <c r="J2289">
        <v>549681</v>
      </c>
      <c r="K2289" t="s">
        <v>2507</v>
      </c>
      <c r="L2289">
        <v>549592</v>
      </c>
      <c r="M2289" t="s">
        <v>1788</v>
      </c>
      <c r="N2289">
        <v>549592</v>
      </c>
      <c r="O2289" t="s">
        <v>1788</v>
      </c>
      <c r="P2289">
        <v>549240</v>
      </c>
      <c r="Q2289" t="s">
        <v>102</v>
      </c>
      <c r="R2289" s="9">
        <v>71941.662785630979</v>
      </c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15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>
        <f t="shared" si="78"/>
        <v>71941.662785630979</v>
      </c>
      <c r="BM2289" s="9">
        <f t="shared" si="79"/>
        <v>71900</v>
      </c>
    </row>
    <row r="2290" spans="1:65" x14ac:dyDescent="0.3">
      <c r="A2290" t="s">
        <v>2521</v>
      </c>
      <c r="B2290" s="9">
        <v>185</v>
      </c>
      <c r="C2290">
        <v>530808</v>
      </c>
      <c r="D2290">
        <v>1</v>
      </c>
      <c r="E2290">
        <v>0</v>
      </c>
      <c r="F2290">
        <v>0</v>
      </c>
      <c r="G2290">
        <v>0</v>
      </c>
      <c r="H2290">
        <v>0</v>
      </c>
      <c r="I2290" t="s">
        <v>90</v>
      </c>
      <c r="J2290">
        <v>579874</v>
      </c>
      <c r="K2290" t="s">
        <v>316</v>
      </c>
      <c r="L2290">
        <v>579874</v>
      </c>
      <c r="M2290" t="s">
        <v>316</v>
      </c>
      <c r="N2290">
        <v>579874</v>
      </c>
      <c r="O2290" t="s">
        <v>316</v>
      </c>
      <c r="P2290">
        <v>579025</v>
      </c>
      <c r="Q2290" t="s">
        <v>213</v>
      </c>
      <c r="R2290" s="9">
        <v>71941.662785630979</v>
      </c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15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>
        <f t="shared" si="78"/>
        <v>71941.662785630979</v>
      </c>
      <c r="BM2290" s="9">
        <f t="shared" si="79"/>
        <v>71900</v>
      </c>
    </row>
    <row r="2291" spans="1:65" x14ac:dyDescent="0.3">
      <c r="A2291" s="5" t="s">
        <v>364</v>
      </c>
      <c r="B2291" s="9">
        <v>3450</v>
      </c>
      <c r="C2291">
        <v>559075</v>
      </c>
      <c r="D2291">
        <v>1</v>
      </c>
      <c r="E2291">
        <v>1</v>
      </c>
      <c r="F2291">
        <v>1</v>
      </c>
      <c r="G2291">
        <v>1</v>
      </c>
      <c r="H2291">
        <v>1</v>
      </c>
      <c r="I2291" t="s">
        <v>151</v>
      </c>
      <c r="J2291">
        <v>559075</v>
      </c>
      <c r="K2291" t="s">
        <v>364</v>
      </c>
      <c r="L2291">
        <v>559075</v>
      </c>
      <c r="M2291" t="s">
        <v>364</v>
      </c>
      <c r="N2291">
        <v>559075</v>
      </c>
      <c r="O2291" t="s">
        <v>364</v>
      </c>
      <c r="P2291">
        <v>559075</v>
      </c>
      <c r="Q2291" t="s">
        <v>364</v>
      </c>
      <c r="R2291" s="9">
        <v>167196.02828568089</v>
      </c>
      <c r="S2291" s="9">
        <f>SUMIFS($B:$B,$J:$J,$C2291)</f>
        <v>6169</v>
      </c>
      <c r="T2291" s="9">
        <v>141452.80196874091</v>
      </c>
      <c r="U2291" s="9">
        <v>0</v>
      </c>
      <c r="V2291" s="9">
        <f>U2291*768</f>
        <v>0</v>
      </c>
      <c r="W2291" s="9">
        <v>44</v>
      </c>
      <c r="X2291" s="9">
        <f>W2291*3072</f>
        <v>135168</v>
      </c>
      <c r="Y2291" s="9">
        <v>26</v>
      </c>
      <c r="Z2291" s="9">
        <f>Y2291*1024</f>
        <v>26624</v>
      </c>
      <c r="AA2291" s="9">
        <v>31</v>
      </c>
      <c r="AB2291" s="9">
        <f>AA2291*256</f>
        <v>7936</v>
      </c>
      <c r="AC2291" s="9">
        <f>SUMIFS($B:$B,$L:$L,$C2291)</f>
        <v>9855</v>
      </c>
      <c r="AD2291" s="9">
        <v>666791.92975317012</v>
      </c>
      <c r="AE2291" s="9">
        <f>SUMIFS($B:$B,$P:$P,$C2291)</f>
        <v>22902</v>
      </c>
      <c r="AF2291" s="9">
        <v>1462113.4975723829</v>
      </c>
      <c r="AG2291" s="9">
        <f>SUMIFS($B:$B,$N:$N,$C2291)</f>
        <v>9855</v>
      </c>
      <c r="AH2291" s="9">
        <v>1787491.123574907</v>
      </c>
      <c r="AI2291" s="9">
        <f>SUMIFS($B:$B,$P:$P,$C2291)</f>
        <v>22902</v>
      </c>
      <c r="AJ2291" s="9">
        <v>14122285.40004131</v>
      </c>
      <c r="AK2291" s="9"/>
      <c r="AL2291" s="9">
        <v>2970</v>
      </c>
      <c r="AM2291" s="9">
        <f>AL2291*141</f>
        <v>418770</v>
      </c>
      <c r="AN2291" s="9"/>
      <c r="AO2291" s="9"/>
      <c r="AP2291" s="9"/>
      <c r="AQ2291" s="15"/>
      <c r="AR2291" s="9">
        <v>8</v>
      </c>
      <c r="AS2291" s="9">
        <f>AR2291*30500</f>
        <v>244000</v>
      </c>
      <c r="AT2291" s="9">
        <v>225</v>
      </c>
      <c r="AU2291" s="9">
        <f>AT2291*2742</f>
        <v>616950</v>
      </c>
      <c r="AV2291" s="9">
        <v>0</v>
      </c>
      <c r="AW2291" s="9">
        <f>AV2291*914</f>
        <v>0</v>
      </c>
      <c r="AX2291" s="9">
        <v>1082</v>
      </c>
      <c r="AY2291" s="9">
        <f>AX2291*141</f>
        <v>152562</v>
      </c>
      <c r="AZ2291" s="9">
        <v>922</v>
      </c>
      <c r="BA2291" s="9">
        <f>AZ2291*343</f>
        <v>316246</v>
      </c>
      <c r="BB2291" s="9">
        <v>792</v>
      </c>
      <c r="BC2291" s="9">
        <f>BB2291*109</f>
        <v>86328</v>
      </c>
      <c r="BD2291" s="9">
        <v>37</v>
      </c>
      <c r="BE2291" s="9">
        <f>BD2291*82</f>
        <v>3034</v>
      </c>
      <c r="BF2291" s="9">
        <v>962</v>
      </c>
      <c r="BG2291" s="9">
        <f>BF2291*328</f>
        <v>315536</v>
      </c>
      <c r="BH2291" s="9">
        <v>36</v>
      </c>
      <c r="BI2291" s="9">
        <f>BH2291*410</f>
        <v>14760</v>
      </c>
      <c r="BJ2291" s="9">
        <v>43</v>
      </c>
      <c r="BK2291" s="9">
        <f>BJ2291*219</f>
        <v>9417</v>
      </c>
      <c r="BL2291" s="9">
        <f t="shared" si="78"/>
        <v>20694661.781196192</v>
      </c>
      <c r="BM2291" s="9">
        <f t="shared" si="79"/>
        <v>20694700</v>
      </c>
    </row>
    <row r="2292" spans="1:65" x14ac:dyDescent="0.3">
      <c r="A2292" t="s">
        <v>2522</v>
      </c>
      <c r="B2292" s="9">
        <v>278</v>
      </c>
      <c r="C2292">
        <v>535109</v>
      </c>
      <c r="D2292">
        <v>1</v>
      </c>
      <c r="E2292">
        <v>0</v>
      </c>
      <c r="F2292">
        <v>0</v>
      </c>
      <c r="G2292">
        <v>0</v>
      </c>
      <c r="H2292">
        <v>0</v>
      </c>
      <c r="I2292" t="s">
        <v>86</v>
      </c>
      <c r="J2292">
        <v>533114</v>
      </c>
      <c r="K2292" t="s">
        <v>326</v>
      </c>
      <c r="L2292">
        <v>533114</v>
      </c>
      <c r="M2292" t="s">
        <v>326</v>
      </c>
      <c r="N2292">
        <v>532819</v>
      </c>
      <c r="O2292" t="s">
        <v>327</v>
      </c>
      <c r="P2292">
        <v>532819</v>
      </c>
      <c r="Q2292" t="s">
        <v>327</v>
      </c>
      <c r="R2292" s="9">
        <v>71941.662785630979</v>
      </c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15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>
        <f t="shared" si="78"/>
        <v>71941.662785630979</v>
      </c>
      <c r="BM2292" s="9">
        <f t="shared" si="79"/>
        <v>71900</v>
      </c>
    </row>
    <row r="2293" spans="1:65" x14ac:dyDescent="0.3">
      <c r="A2293" t="s">
        <v>2523</v>
      </c>
      <c r="B2293" s="9">
        <v>766</v>
      </c>
      <c r="C2293">
        <v>560464</v>
      </c>
      <c r="D2293">
        <v>1</v>
      </c>
      <c r="E2293">
        <v>0</v>
      </c>
      <c r="F2293">
        <v>0</v>
      </c>
      <c r="G2293">
        <v>0</v>
      </c>
      <c r="H2293">
        <v>0</v>
      </c>
      <c r="I2293" t="s">
        <v>77</v>
      </c>
      <c r="J2293">
        <v>560286</v>
      </c>
      <c r="K2293" t="s">
        <v>770</v>
      </c>
      <c r="L2293">
        <v>560286</v>
      </c>
      <c r="M2293" t="s">
        <v>770</v>
      </c>
      <c r="N2293">
        <v>560286</v>
      </c>
      <c r="O2293" t="s">
        <v>770</v>
      </c>
      <c r="P2293">
        <v>560286</v>
      </c>
      <c r="Q2293" t="s">
        <v>770</v>
      </c>
      <c r="R2293" s="9">
        <v>181567.63303789211</v>
      </c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15"/>
      <c r="AR2293" s="9">
        <v>5</v>
      </c>
      <c r="AS2293" s="9">
        <f>AR2293*30500</f>
        <v>152500</v>
      </c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>
        <f t="shared" si="78"/>
        <v>334067.63303789211</v>
      </c>
      <c r="BM2293" s="9">
        <f t="shared" si="79"/>
        <v>334100</v>
      </c>
    </row>
    <row r="2294" spans="1:65" x14ac:dyDescent="0.3">
      <c r="A2294" s="5" t="s">
        <v>1279</v>
      </c>
      <c r="B2294" s="9">
        <v>19005</v>
      </c>
      <c r="C2294">
        <v>534951</v>
      </c>
      <c r="D2294">
        <v>1</v>
      </c>
      <c r="E2294">
        <v>1</v>
      </c>
      <c r="F2294">
        <v>1</v>
      </c>
      <c r="G2294">
        <v>1</v>
      </c>
      <c r="H2294">
        <v>1</v>
      </c>
      <c r="I2294" t="s">
        <v>86</v>
      </c>
      <c r="J2294">
        <v>534951</v>
      </c>
      <c r="K2294" t="s">
        <v>1279</v>
      </c>
      <c r="L2294">
        <v>534951</v>
      </c>
      <c r="M2294" t="s">
        <v>1279</v>
      </c>
      <c r="N2294">
        <v>534951</v>
      </c>
      <c r="O2294" t="s">
        <v>1279</v>
      </c>
      <c r="P2294">
        <v>534951</v>
      </c>
      <c r="Q2294" t="s">
        <v>1279</v>
      </c>
      <c r="R2294" s="9">
        <v>852859.60851509077</v>
      </c>
      <c r="S2294" s="9">
        <f>SUMIFS($B:$B,$J:$J,$C2294)</f>
        <v>26009</v>
      </c>
      <c r="T2294" s="9">
        <v>569399.54152665101</v>
      </c>
      <c r="U2294" s="9">
        <v>1</v>
      </c>
      <c r="V2294" s="9">
        <f>U2294*768</f>
        <v>768</v>
      </c>
      <c r="W2294" s="9">
        <v>60</v>
      </c>
      <c r="X2294" s="9">
        <f>W2294*3072</f>
        <v>184320</v>
      </c>
      <c r="Y2294" s="9">
        <v>155</v>
      </c>
      <c r="Z2294" s="9">
        <f>Y2294*1024</f>
        <v>158720</v>
      </c>
      <c r="AA2294" s="9">
        <v>98</v>
      </c>
      <c r="AB2294" s="9">
        <f>AA2294*256</f>
        <v>25088</v>
      </c>
      <c r="AC2294" s="9">
        <f>SUMIFS($B:$B,$L:$L,$C2294)</f>
        <v>29958</v>
      </c>
      <c r="AD2294" s="9">
        <v>1890489.5040143379</v>
      </c>
      <c r="AE2294" s="9">
        <f>SUMIFS($B:$B,$P:$P,$C2294)</f>
        <v>34565</v>
      </c>
      <c r="AF2294" s="9">
        <v>2061087.9849532831</v>
      </c>
      <c r="AG2294" s="9">
        <f>SUMIFS($B:$B,$N:$N,$C2294)</f>
        <v>34565</v>
      </c>
      <c r="AH2294" s="9">
        <v>5882182.4644078026</v>
      </c>
      <c r="AI2294" s="9">
        <f>SUMIFS($B:$B,$P:$P,$C2294)</f>
        <v>34565</v>
      </c>
      <c r="AJ2294" s="9">
        <v>17676826.417145569</v>
      </c>
      <c r="AK2294" s="9"/>
      <c r="AL2294" s="9">
        <v>5639</v>
      </c>
      <c r="AM2294" s="9">
        <f>AL2294*141</f>
        <v>795099</v>
      </c>
      <c r="AN2294" s="9"/>
      <c r="AO2294" s="9"/>
      <c r="AP2294" s="9"/>
      <c r="AQ2294" s="15"/>
      <c r="AR2294" s="9">
        <v>9</v>
      </c>
      <c r="AS2294" s="9">
        <f>AR2294*30500</f>
        <v>274500</v>
      </c>
      <c r="AT2294" s="9">
        <v>189</v>
      </c>
      <c r="AU2294" s="9">
        <f>AT2294*2742</f>
        <v>518238</v>
      </c>
      <c r="AV2294" s="9">
        <v>0</v>
      </c>
      <c r="AW2294" s="9">
        <f>AV2294*914</f>
        <v>0</v>
      </c>
      <c r="AX2294" s="9">
        <v>2005</v>
      </c>
      <c r="AY2294" s="9">
        <f>AX2294*141</f>
        <v>282705</v>
      </c>
      <c r="AZ2294" s="9">
        <v>1665</v>
      </c>
      <c r="BA2294" s="9">
        <f>AZ2294*343</f>
        <v>571095</v>
      </c>
      <c r="BB2294" s="9">
        <v>1377</v>
      </c>
      <c r="BC2294" s="9">
        <f>BB2294*109</f>
        <v>150093</v>
      </c>
      <c r="BD2294" s="9">
        <v>53</v>
      </c>
      <c r="BE2294" s="9">
        <f>BD2294*82</f>
        <v>4346</v>
      </c>
      <c r="BF2294" s="9">
        <v>717</v>
      </c>
      <c r="BG2294" s="9">
        <f>BF2294*328</f>
        <v>235176</v>
      </c>
      <c r="BH2294" s="9">
        <v>50</v>
      </c>
      <c r="BI2294" s="9">
        <f>BH2294*410</f>
        <v>20500</v>
      </c>
      <c r="BJ2294" s="9">
        <v>25</v>
      </c>
      <c r="BK2294" s="9">
        <f>BJ2294*219</f>
        <v>5475</v>
      </c>
      <c r="BL2294" s="9">
        <f t="shared" si="78"/>
        <v>32158968.520562734</v>
      </c>
      <c r="BM2294" s="9">
        <f t="shared" si="79"/>
        <v>32159000</v>
      </c>
    </row>
    <row r="2295" spans="1:65" x14ac:dyDescent="0.3">
      <c r="A2295" s="3" t="s">
        <v>722</v>
      </c>
      <c r="B2295" s="9">
        <v>10598</v>
      </c>
      <c r="C2295">
        <v>533203</v>
      </c>
      <c r="D2295">
        <v>1</v>
      </c>
      <c r="E2295">
        <v>1</v>
      </c>
      <c r="F2295">
        <v>1</v>
      </c>
      <c r="G2295">
        <v>0</v>
      </c>
      <c r="H2295">
        <v>0</v>
      </c>
      <c r="I2295" t="s">
        <v>86</v>
      </c>
      <c r="J2295">
        <v>533203</v>
      </c>
      <c r="K2295" t="s">
        <v>722</v>
      </c>
      <c r="L2295">
        <v>533203</v>
      </c>
      <c r="M2295" t="s">
        <v>722</v>
      </c>
      <c r="N2295">
        <v>531057</v>
      </c>
      <c r="O2295" t="s">
        <v>220</v>
      </c>
      <c r="P2295">
        <v>531057</v>
      </c>
      <c r="Q2295" t="s">
        <v>220</v>
      </c>
      <c r="R2295" s="9">
        <v>2317381.1545523931</v>
      </c>
      <c r="S2295" s="9">
        <f>SUMIFS($B:$B,$J:$J,$C2295)</f>
        <v>13581</v>
      </c>
      <c r="T2295" s="9">
        <v>734005.04476003337</v>
      </c>
      <c r="U2295" s="9">
        <v>1</v>
      </c>
      <c r="V2295" s="9">
        <f>U2295*768</f>
        <v>768</v>
      </c>
      <c r="W2295" s="9">
        <v>43</v>
      </c>
      <c r="X2295" s="9">
        <f>W2295*3072</f>
        <v>132096</v>
      </c>
      <c r="Y2295" s="9">
        <v>34</v>
      </c>
      <c r="Z2295" s="9">
        <f>Y2295*1024</f>
        <v>34816</v>
      </c>
      <c r="AA2295" s="9">
        <v>29</v>
      </c>
      <c r="AB2295" s="9">
        <f>AA2295*256</f>
        <v>7424</v>
      </c>
      <c r="AC2295" s="9">
        <f>SUMIFS($B:$B,$L:$L,$C2295)</f>
        <v>20779</v>
      </c>
      <c r="AD2295" s="9">
        <v>2548984.4373986898</v>
      </c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15"/>
      <c r="AR2295" s="9">
        <v>5</v>
      </c>
      <c r="AS2295" s="9">
        <f>AR2295*30500</f>
        <v>152500</v>
      </c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>
        <f t="shared" si="78"/>
        <v>5927974.6367111169</v>
      </c>
      <c r="BM2295" s="9">
        <f t="shared" si="79"/>
        <v>5928000</v>
      </c>
    </row>
    <row r="2296" spans="1:65" x14ac:dyDescent="0.3">
      <c r="A2296" t="s">
        <v>2524</v>
      </c>
      <c r="B2296" s="9">
        <v>131</v>
      </c>
      <c r="C2296">
        <v>590959</v>
      </c>
      <c r="D2296">
        <v>1</v>
      </c>
      <c r="E2296">
        <v>0</v>
      </c>
      <c r="F2296">
        <v>0</v>
      </c>
      <c r="G2296">
        <v>0</v>
      </c>
      <c r="H2296">
        <v>0</v>
      </c>
      <c r="I2296" t="s">
        <v>123</v>
      </c>
      <c r="J2296">
        <v>591173</v>
      </c>
      <c r="K2296" t="s">
        <v>2316</v>
      </c>
      <c r="L2296">
        <v>591211</v>
      </c>
      <c r="M2296" t="s">
        <v>764</v>
      </c>
      <c r="N2296">
        <v>591211</v>
      </c>
      <c r="O2296" t="s">
        <v>764</v>
      </c>
      <c r="P2296">
        <v>591211</v>
      </c>
      <c r="Q2296" t="s">
        <v>764</v>
      </c>
      <c r="R2296" s="9">
        <v>71941.662785630979</v>
      </c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15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>
        <f t="shared" si="78"/>
        <v>71941.662785630979</v>
      </c>
      <c r="BM2296" s="9">
        <f t="shared" si="79"/>
        <v>71900</v>
      </c>
    </row>
    <row r="2297" spans="1:65" x14ac:dyDescent="0.3">
      <c r="A2297" t="s">
        <v>2524</v>
      </c>
      <c r="B2297" s="9">
        <v>110</v>
      </c>
      <c r="C2297">
        <v>557943</v>
      </c>
      <c r="D2297">
        <v>1</v>
      </c>
      <c r="E2297">
        <v>0</v>
      </c>
      <c r="F2297">
        <v>0</v>
      </c>
      <c r="G2297">
        <v>0</v>
      </c>
      <c r="H2297">
        <v>0</v>
      </c>
      <c r="I2297" t="s">
        <v>151</v>
      </c>
      <c r="J2297">
        <v>558109</v>
      </c>
      <c r="K2297" t="s">
        <v>1132</v>
      </c>
      <c r="L2297">
        <v>558109</v>
      </c>
      <c r="M2297" t="s">
        <v>1132</v>
      </c>
      <c r="N2297">
        <v>558109</v>
      </c>
      <c r="O2297" t="s">
        <v>1132</v>
      </c>
      <c r="P2297">
        <v>558109</v>
      </c>
      <c r="Q2297" t="s">
        <v>1132</v>
      </c>
      <c r="R2297" s="9">
        <v>71941.662785630979</v>
      </c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15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>
        <f t="shared" si="78"/>
        <v>71941.662785630979</v>
      </c>
      <c r="BM2297" s="9">
        <f t="shared" si="79"/>
        <v>71900</v>
      </c>
    </row>
    <row r="2298" spans="1:65" x14ac:dyDescent="0.3">
      <c r="A2298" t="s">
        <v>2525</v>
      </c>
      <c r="B2298" s="9">
        <v>1064</v>
      </c>
      <c r="C2298">
        <v>574546</v>
      </c>
      <c r="D2298">
        <v>1</v>
      </c>
      <c r="E2298">
        <v>0</v>
      </c>
      <c r="F2298">
        <v>0</v>
      </c>
      <c r="G2298">
        <v>0</v>
      </c>
      <c r="H2298">
        <v>0</v>
      </c>
      <c r="I2298" t="s">
        <v>90</v>
      </c>
      <c r="J2298">
        <v>573868</v>
      </c>
      <c r="K2298" t="s">
        <v>349</v>
      </c>
      <c r="L2298">
        <v>573868</v>
      </c>
      <c r="M2298" t="s">
        <v>349</v>
      </c>
      <c r="N2298">
        <v>573868</v>
      </c>
      <c r="O2298" t="s">
        <v>349</v>
      </c>
      <c r="P2298">
        <v>573868</v>
      </c>
      <c r="Q2298" t="s">
        <v>349</v>
      </c>
      <c r="R2298" s="9">
        <v>250819.91796901551</v>
      </c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15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>
        <f t="shared" si="78"/>
        <v>250819.91796901551</v>
      </c>
      <c r="BM2298" s="9">
        <f t="shared" si="79"/>
        <v>250800</v>
      </c>
    </row>
    <row r="2299" spans="1:65" x14ac:dyDescent="0.3">
      <c r="A2299" t="s">
        <v>2526</v>
      </c>
      <c r="B2299" s="9">
        <v>235</v>
      </c>
      <c r="C2299">
        <v>551261</v>
      </c>
      <c r="D2299">
        <v>1</v>
      </c>
      <c r="E2299">
        <v>0</v>
      </c>
      <c r="F2299">
        <v>0</v>
      </c>
      <c r="G2299">
        <v>0</v>
      </c>
      <c r="H2299">
        <v>0</v>
      </c>
      <c r="I2299" t="s">
        <v>83</v>
      </c>
      <c r="J2299">
        <v>550787</v>
      </c>
      <c r="K2299" t="s">
        <v>908</v>
      </c>
      <c r="L2299">
        <v>550787</v>
      </c>
      <c r="M2299" t="s">
        <v>908</v>
      </c>
      <c r="N2299">
        <v>550787</v>
      </c>
      <c r="O2299" t="s">
        <v>908</v>
      </c>
      <c r="P2299">
        <v>550787</v>
      </c>
      <c r="Q2299" t="s">
        <v>908</v>
      </c>
      <c r="R2299" s="9">
        <v>71941.662785630979</v>
      </c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15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>
        <f t="shared" si="78"/>
        <v>71941.662785630979</v>
      </c>
      <c r="BM2299" s="9">
        <f t="shared" si="79"/>
        <v>71900</v>
      </c>
    </row>
    <row r="2300" spans="1:65" x14ac:dyDescent="0.3">
      <c r="A2300" s="2" t="s">
        <v>2527</v>
      </c>
      <c r="B2300" s="9">
        <v>420</v>
      </c>
      <c r="C2300">
        <v>593192</v>
      </c>
      <c r="D2300">
        <v>1</v>
      </c>
      <c r="E2300">
        <v>1</v>
      </c>
      <c r="F2300">
        <v>0</v>
      </c>
      <c r="G2300">
        <v>0</v>
      </c>
      <c r="H2300">
        <v>0</v>
      </c>
      <c r="I2300" t="s">
        <v>81</v>
      </c>
      <c r="J2300">
        <v>593192</v>
      </c>
      <c r="K2300" t="s">
        <v>2527</v>
      </c>
      <c r="L2300">
        <v>592889</v>
      </c>
      <c r="M2300" t="s">
        <v>482</v>
      </c>
      <c r="N2300">
        <v>592889</v>
      </c>
      <c r="O2300" t="s">
        <v>482</v>
      </c>
      <c r="P2300">
        <v>592889</v>
      </c>
      <c r="Q2300" t="s">
        <v>482</v>
      </c>
      <c r="R2300" s="9">
        <v>100358.68248115919</v>
      </c>
      <c r="S2300" s="9">
        <f>SUMIFS($B:$B,$J:$J,$C2300)</f>
        <v>420</v>
      </c>
      <c r="T2300" s="9">
        <v>22911.844799150171</v>
      </c>
      <c r="U2300" s="9">
        <v>0</v>
      </c>
      <c r="V2300" s="9">
        <f>U2300*768</f>
        <v>0</v>
      </c>
      <c r="W2300" s="9">
        <v>0</v>
      </c>
      <c r="X2300" s="9">
        <f>W2300*3072</f>
        <v>0</v>
      </c>
      <c r="Y2300" s="9">
        <v>3</v>
      </c>
      <c r="Z2300" s="9">
        <f>Y2300*1024</f>
        <v>3072</v>
      </c>
      <c r="AA2300" s="9">
        <v>1</v>
      </c>
      <c r="AB2300" s="9">
        <f>AA2300*256</f>
        <v>256</v>
      </c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15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>
        <f t="shared" si="78"/>
        <v>126598.52728030937</v>
      </c>
      <c r="BM2300" s="9">
        <f t="shared" si="79"/>
        <v>126600</v>
      </c>
    </row>
    <row r="2301" spans="1:65" x14ac:dyDescent="0.3">
      <c r="A2301" t="s">
        <v>2528</v>
      </c>
      <c r="B2301" s="9">
        <v>300</v>
      </c>
      <c r="C2301">
        <v>580490</v>
      </c>
      <c r="D2301">
        <v>1</v>
      </c>
      <c r="E2301">
        <v>0</v>
      </c>
      <c r="F2301">
        <v>0</v>
      </c>
      <c r="G2301">
        <v>0</v>
      </c>
      <c r="H2301">
        <v>0</v>
      </c>
      <c r="I2301" t="s">
        <v>96</v>
      </c>
      <c r="J2301">
        <v>581046</v>
      </c>
      <c r="K2301" t="s">
        <v>2529</v>
      </c>
      <c r="L2301">
        <v>581046</v>
      </c>
      <c r="M2301" t="s">
        <v>2529</v>
      </c>
      <c r="N2301">
        <v>580511</v>
      </c>
      <c r="O2301" t="s">
        <v>97</v>
      </c>
      <c r="P2301">
        <v>580511</v>
      </c>
      <c r="Q2301" t="s">
        <v>97</v>
      </c>
      <c r="R2301" s="9">
        <v>71941.662785630979</v>
      </c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15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>
        <f t="shared" si="78"/>
        <v>71941.662785630979</v>
      </c>
      <c r="BM2301" s="9">
        <f t="shared" si="79"/>
        <v>71900</v>
      </c>
    </row>
    <row r="2302" spans="1:65" x14ac:dyDescent="0.3">
      <c r="A2302" t="s">
        <v>2530</v>
      </c>
      <c r="B2302" s="9">
        <v>136</v>
      </c>
      <c r="C2302">
        <v>561371</v>
      </c>
      <c r="D2302">
        <v>1</v>
      </c>
      <c r="E2302">
        <v>0</v>
      </c>
      <c r="F2302">
        <v>0</v>
      </c>
      <c r="G2302">
        <v>0</v>
      </c>
      <c r="H2302">
        <v>0</v>
      </c>
      <c r="I2302" t="s">
        <v>123</v>
      </c>
      <c r="J2302">
        <v>547492</v>
      </c>
      <c r="K2302" t="s">
        <v>125</v>
      </c>
      <c r="L2302">
        <v>547492</v>
      </c>
      <c r="M2302" t="s">
        <v>125</v>
      </c>
      <c r="N2302">
        <v>547492</v>
      </c>
      <c r="O2302" t="s">
        <v>125</v>
      </c>
      <c r="P2302">
        <v>547492</v>
      </c>
      <c r="Q2302" t="s">
        <v>125</v>
      </c>
      <c r="R2302" s="9">
        <v>71941.662785630979</v>
      </c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15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>
        <f t="shared" si="78"/>
        <v>71941.662785630979</v>
      </c>
      <c r="BM2302" s="9">
        <f t="shared" si="79"/>
        <v>71900</v>
      </c>
    </row>
    <row r="2303" spans="1:65" x14ac:dyDescent="0.3">
      <c r="A2303" s="5" t="s">
        <v>797</v>
      </c>
      <c r="B2303" s="9">
        <v>6432</v>
      </c>
      <c r="C2303">
        <v>560472</v>
      </c>
      <c r="D2303">
        <v>1</v>
      </c>
      <c r="E2303">
        <v>1</v>
      </c>
      <c r="F2303">
        <v>1</v>
      </c>
      <c r="G2303">
        <v>1</v>
      </c>
      <c r="H2303">
        <v>1</v>
      </c>
      <c r="I2303" t="s">
        <v>77</v>
      </c>
      <c r="J2303">
        <v>560472</v>
      </c>
      <c r="K2303" t="s">
        <v>797</v>
      </c>
      <c r="L2303">
        <v>560472</v>
      </c>
      <c r="M2303" t="s">
        <v>797</v>
      </c>
      <c r="N2303">
        <v>560472</v>
      </c>
      <c r="O2303" t="s">
        <v>797</v>
      </c>
      <c r="P2303">
        <v>560472</v>
      </c>
      <c r="Q2303" t="s">
        <v>797</v>
      </c>
      <c r="R2303" s="9">
        <v>305096.05605300597</v>
      </c>
      <c r="S2303" s="9">
        <f>SUMIFS($B:$B,$J:$J,$C2303)</f>
        <v>7279</v>
      </c>
      <c r="T2303" s="9">
        <v>154518.2503999098</v>
      </c>
      <c r="U2303" s="9">
        <v>0</v>
      </c>
      <c r="V2303" s="9">
        <f>U2303*768</f>
        <v>0</v>
      </c>
      <c r="W2303" s="9">
        <v>20</v>
      </c>
      <c r="X2303" s="9">
        <f>W2303*3072</f>
        <v>61440</v>
      </c>
      <c r="Y2303" s="9">
        <v>25</v>
      </c>
      <c r="Z2303" s="9">
        <f>Y2303*1024</f>
        <v>25600</v>
      </c>
      <c r="AA2303" s="9">
        <v>20</v>
      </c>
      <c r="AB2303" s="9">
        <f>AA2303*256</f>
        <v>5120</v>
      </c>
      <c r="AC2303" s="9">
        <f>SUMIFS($B:$B,$L:$L,$C2303)</f>
        <v>12607</v>
      </c>
      <c r="AD2303" s="9">
        <v>829183.9246248164</v>
      </c>
      <c r="AE2303" s="9">
        <f>SUMIFS($B:$B,$P:$P,$C2303)</f>
        <v>12607</v>
      </c>
      <c r="AF2303" s="9">
        <v>908550.60334398015</v>
      </c>
      <c r="AG2303" s="9">
        <f>SUMIFS($B:$B,$N:$N,$C2303)</f>
        <v>12607</v>
      </c>
      <c r="AH2303" s="9">
        <v>2245523.9521789989</v>
      </c>
      <c r="AI2303" s="9">
        <f>SUMIFS($B:$B,$P:$P,$C2303)</f>
        <v>12607</v>
      </c>
      <c r="AJ2303" s="9">
        <v>10532480.292339399</v>
      </c>
      <c r="AK2303" s="9"/>
      <c r="AL2303" s="9">
        <v>1816</v>
      </c>
      <c r="AM2303" s="9">
        <f>AL2303*141</f>
        <v>256056</v>
      </c>
      <c r="AN2303" s="9"/>
      <c r="AO2303" s="9"/>
      <c r="AP2303" s="9"/>
      <c r="AQ2303" s="15"/>
      <c r="AR2303" s="9">
        <v>6</v>
      </c>
      <c r="AS2303" s="9">
        <f>AR2303*30500</f>
        <v>183000</v>
      </c>
      <c r="AT2303" s="9">
        <v>197</v>
      </c>
      <c r="AU2303" s="9">
        <f>AT2303*2742</f>
        <v>540174</v>
      </c>
      <c r="AV2303" s="9">
        <v>0</v>
      </c>
      <c r="AW2303" s="9">
        <f>AV2303*914</f>
        <v>0</v>
      </c>
      <c r="AX2303" s="9">
        <v>449</v>
      </c>
      <c r="AY2303" s="9">
        <f>AX2303*141</f>
        <v>63309</v>
      </c>
      <c r="AZ2303" s="9">
        <v>455</v>
      </c>
      <c r="BA2303" s="9">
        <f>AZ2303*343</f>
        <v>156065</v>
      </c>
      <c r="BB2303" s="9">
        <v>75</v>
      </c>
      <c r="BC2303" s="9">
        <f>BB2303*109</f>
        <v>8175</v>
      </c>
      <c r="BD2303" s="9">
        <v>0</v>
      </c>
      <c r="BE2303" s="9">
        <f>BD2303*82</f>
        <v>0</v>
      </c>
      <c r="BF2303" s="9">
        <v>66</v>
      </c>
      <c r="BG2303" s="9">
        <f>BF2303*328</f>
        <v>21648</v>
      </c>
      <c r="BH2303" s="9">
        <v>0</v>
      </c>
      <c r="BI2303" s="9">
        <f>BH2303*410</f>
        <v>0</v>
      </c>
      <c r="BJ2303" s="9">
        <v>0</v>
      </c>
      <c r="BK2303" s="9">
        <f>BJ2303*219</f>
        <v>0</v>
      </c>
      <c r="BL2303" s="9">
        <f t="shared" si="78"/>
        <v>16295940.07894011</v>
      </c>
      <c r="BM2303" s="9">
        <f t="shared" si="79"/>
        <v>16295900</v>
      </c>
    </row>
    <row r="2304" spans="1:65" x14ac:dyDescent="0.3">
      <c r="A2304" t="s">
        <v>2531</v>
      </c>
      <c r="B2304" s="9">
        <v>698</v>
      </c>
      <c r="C2304">
        <v>549673</v>
      </c>
      <c r="D2304">
        <v>1</v>
      </c>
      <c r="E2304">
        <v>0</v>
      </c>
      <c r="F2304">
        <v>0</v>
      </c>
      <c r="G2304">
        <v>0</v>
      </c>
      <c r="H2304">
        <v>0</v>
      </c>
      <c r="I2304" t="s">
        <v>94</v>
      </c>
      <c r="J2304">
        <v>549665</v>
      </c>
      <c r="K2304" t="s">
        <v>2532</v>
      </c>
      <c r="L2304">
        <v>549665</v>
      </c>
      <c r="M2304" t="s">
        <v>2532</v>
      </c>
      <c r="N2304">
        <v>598003</v>
      </c>
      <c r="O2304" t="s">
        <v>201</v>
      </c>
      <c r="P2304">
        <v>598003</v>
      </c>
      <c r="Q2304" t="s">
        <v>201</v>
      </c>
      <c r="R2304" s="9">
        <v>165681.82465610129</v>
      </c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15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>
        <f t="shared" si="78"/>
        <v>165681.82465610129</v>
      </c>
      <c r="BM2304" s="9">
        <f t="shared" si="79"/>
        <v>165700</v>
      </c>
    </row>
    <row r="2305" spans="1:65" x14ac:dyDescent="0.3">
      <c r="A2305" t="s">
        <v>2531</v>
      </c>
      <c r="B2305" s="9">
        <v>625</v>
      </c>
      <c r="C2305">
        <v>538795</v>
      </c>
      <c r="D2305">
        <v>1</v>
      </c>
      <c r="E2305">
        <v>0</v>
      </c>
      <c r="F2305">
        <v>0</v>
      </c>
      <c r="G2305">
        <v>0</v>
      </c>
      <c r="H2305">
        <v>0</v>
      </c>
      <c r="I2305" t="s">
        <v>77</v>
      </c>
      <c r="J2305">
        <v>554499</v>
      </c>
      <c r="K2305" t="s">
        <v>133</v>
      </c>
      <c r="L2305">
        <v>554499</v>
      </c>
      <c r="M2305" t="s">
        <v>133</v>
      </c>
      <c r="N2305">
        <v>554499</v>
      </c>
      <c r="O2305" t="s">
        <v>133</v>
      </c>
      <c r="P2305">
        <v>554499</v>
      </c>
      <c r="Q2305" t="s">
        <v>133</v>
      </c>
      <c r="R2305" s="9">
        <v>148589.86647223361</v>
      </c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15"/>
      <c r="AR2305" s="9">
        <v>1</v>
      </c>
      <c r="AS2305" s="9">
        <f>AR2305*30500</f>
        <v>30500</v>
      </c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>
        <f t="shared" si="78"/>
        <v>179089.86647223361</v>
      </c>
      <c r="BM2305" s="9">
        <f t="shared" si="79"/>
        <v>179100</v>
      </c>
    </row>
    <row r="2306" spans="1:65" x14ac:dyDescent="0.3">
      <c r="A2306" t="s">
        <v>2533</v>
      </c>
      <c r="B2306" s="9">
        <v>508</v>
      </c>
      <c r="C2306">
        <v>568929</v>
      </c>
      <c r="D2306">
        <v>1</v>
      </c>
      <c r="E2306">
        <v>0</v>
      </c>
      <c r="F2306">
        <v>0</v>
      </c>
      <c r="G2306">
        <v>0</v>
      </c>
      <c r="H2306">
        <v>0</v>
      </c>
      <c r="I2306" t="s">
        <v>123</v>
      </c>
      <c r="J2306">
        <v>569046</v>
      </c>
      <c r="K2306" t="s">
        <v>2534</v>
      </c>
      <c r="L2306">
        <v>568414</v>
      </c>
      <c r="M2306" t="s">
        <v>166</v>
      </c>
      <c r="N2306">
        <v>568414</v>
      </c>
      <c r="O2306" t="s">
        <v>166</v>
      </c>
      <c r="P2306">
        <v>568414</v>
      </c>
      <c r="Q2306" t="s">
        <v>166</v>
      </c>
      <c r="R2306" s="9">
        <v>121107.5417331186</v>
      </c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15"/>
      <c r="AR2306" s="9">
        <v>2</v>
      </c>
      <c r="AS2306" s="9">
        <f>AR2306*30500</f>
        <v>61000</v>
      </c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>
        <f t="shared" si="78"/>
        <v>182107.54173311859</v>
      </c>
      <c r="BM2306" s="9">
        <f t="shared" si="79"/>
        <v>182100</v>
      </c>
    </row>
    <row r="2307" spans="1:65" x14ac:dyDescent="0.3">
      <c r="A2307" s="2" t="s">
        <v>2535</v>
      </c>
      <c r="B2307" s="9">
        <v>1143</v>
      </c>
      <c r="C2307">
        <v>540552</v>
      </c>
      <c r="D2307">
        <v>1</v>
      </c>
      <c r="E2307">
        <v>1</v>
      </c>
      <c r="F2307">
        <v>0</v>
      </c>
      <c r="G2307">
        <v>0</v>
      </c>
      <c r="H2307">
        <v>0</v>
      </c>
      <c r="I2307" t="s">
        <v>86</v>
      </c>
      <c r="J2307">
        <v>540552</v>
      </c>
      <c r="K2307" t="s">
        <v>2535</v>
      </c>
      <c r="L2307">
        <v>540439</v>
      </c>
      <c r="M2307" t="s">
        <v>1301</v>
      </c>
      <c r="N2307">
        <v>541281</v>
      </c>
      <c r="O2307" t="s">
        <v>1477</v>
      </c>
      <c r="P2307">
        <v>541281</v>
      </c>
      <c r="Q2307" t="s">
        <v>1477</v>
      </c>
      <c r="R2307" s="9">
        <v>269087.5779340447</v>
      </c>
      <c r="S2307" s="9">
        <f>SUMIFS($B:$B,$J:$J,$C2307)</f>
        <v>1143</v>
      </c>
      <c r="T2307" s="9">
        <v>62272.199515341672</v>
      </c>
      <c r="U2307" s="9">
        <v>0</v>
      </c>
      <c r="V2307" s="9">
        <f>U2307*768</f>
        <v>0</v>
      </c>
      <c r="W2307" s="9">
        <v>7</v>
      </c>
      <c r="X2307" s="9">
        <f>W2307*3072</f>
        <v>21504</v>
      </c>
      <c r="Y2307" s="9">
        <v>4</v>
      </c>
      <c r="Z2307" s="9">
        <f>Y2307*1024</f>
        <v>4096</v>
      </c>
      <c r="AA2307" s="9">
        <v>3</v>
      </c>
      <c r="AB2307" s="9">
        <f>AA2307*256</f>
        <v>768</v>
      </c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15"/>
      <c r="AR2307" s="9">
        <v>2</v>
      </c>
      <c r="AS2307" s="9">
        <f>AR2307*30500</f>
        <v>61000</v>
      </c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>
        <f t="shared" si="78"/>
        <v>418727.77744938637</v>
      </c>
      <c r="BM2307" s="9">
        <f t="shared" si="79"/>
        <v>418700</v>
      </c>
    </row>
    <row r="2308" spans="1:65" x14ac:dyDescent="0.3">
      <c r="A2308" s="2" t="s">
        <v>1383</v>
      </c>
      <c r="B2308" s="9">
        <v>3341</v>
      </c>
      <c r="C2308">
        <v>562611</v>
      </c>
      <c r="D2308">
        <v>1</v>
      </c>
      <c r="E2308">
        <v>1</v>
      </c>
      <c r="F2308">
        <v>0</v>
      </c>
      <c r="G2308">
        <v>0</v>
      </c>
      <c r="H2308">
        <v>0</v>
      </c>
      <c r="I2308" t="s">
        <v>131</v>
      </c>
      <c r="J2308">
        <v>562611</v>
      </c>
      <c r="K2308" t="s">
        <v>1383</v>
      </c>
      <c r="L2308">
        <v>562777</v>
      </c>
      <c r="M2308" t="s">
        <v>1336</v>
      </c>
      <c r="N2308">
        <v>562777</v>
      </c>
      <c r="O2308" t="s">
        <v>1336</v>
      </c>
      <c r="P2308">
        <v>562777</v>
      </c>
      <c r="Q2308" t="s">
        <v>1336</v>
      </c>
      <c r="R2308" s="9">
        <v>766166.09634043055</v>
      </c>
      <c r="S2308" s="9">
        <f>SUMIFS($B:$B,$J:$J,$C2308)</f>
        <v>3438</v>
      </c>
      <c r="T2308" s="9">
        <v>186855.72120385381</v>
      </c>
      <c r="U2308" s="9">
        <v>0</v>
      </c>
      <c r="V2308" s="9">
        <f>U2308*768</f>
        <v>0</v>
      </c>
      <c r="W2308" s="9">
        <v>21</v>
      </c>
      <c r="X2308" s="9">
        <f>W2308*3072</f>
        <v>64512</v>
      </c>
      <c r="Y2308" s="9">
        <v>19</v>
      </c>
      <c r="Z2308" s="9">
        <f>Y2308*1024</f>
        <v>19456</v>
      </c>
      <c r="AA2308" s="9">
        <v>6</v>
      </c>
      <c r="AB2308" s="9">
        <f>AA2308*256</f>
        <v>1536</v>
      </c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15"/>
      <c r="AR2308" s="9">
        <v>72</v>
      </c>
      <c r="AS2308" s="9">
        <f>AR2308*30500</f>
        <v>2196000</v>
      </c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>
        <f t="shared" ref="BL2308:BL2371" si="80">SUMIF(R2308:R2308,"&lt;&gt;")+SUMIF(T2308:T2308,"&lt;&gt;")+SUMIF(V2308:V2308,"&lt;&gt;")+SUMIF(X2308:X2308,"&lt;&gt;")+SUMIF(Z2308:Z2308,"&lt;&gt;")+SUMIF(AB2308:AB2308,"&lt;&gt;")+SUMIF(AD2308:AD2308,"&lt;&gt;")+SUMIF(AF2308:AF2308,"&lt;&gt;")+SUMIF(AH2308:AH2308,"&lt;&gt;")+SUMIF(AJ2308:AJ2308,"&lt;&gt;")+SUMIF(AK2308:AK2308,"&lt;&gt;")+SUMIF(AM2308:AM2308,"&lt;&gt;")+SUMIF(AO2308:AO2308,"&lt;&gt;")+SUMIF(AQ2308:AQ2308,"&lt;&gt;")+SUMIF(AS2308:AS2308,"&lt;&gt;")+SUMIF(AU2308:AU2308,"&lt;&gt;")+SUMIF(AW2308:AW2308,"&lt;&gt;")+SUMIF(AY2308:AY2308,"&lt;&gt;")+SUMIF(BA2308:BA2308,"&lt;&gt;")+SUMIF(BC2308:BC2308,"&lt;&gt;")+SUMIF(BE2308:BE2308,"&lt;&gt;")+SUMIF(BG2308:BG2308,"&lt;&gt;")+SUMIF(BI2308:BI2308,"&lt;&gt;")+SUMIF(BK2308:BK2308,"&lt;&gt;")</f>
        <v>3234525.8175442843</v>
      </c>
      <c r="BM2308" s="9">
        <f t="shared" ref="BM2308:BM2371" si="81">ROUND(BL2308/100,0)*100</f>
        <v>3234500</v>
      </c>
    </row>
    <row r="2309" spans="1:65" x14ac:dyDescent="0.3">
      <c r="A2309" t="s">
        <v>2536</v>
      </c>
      <c r="B2309" s="9">
        <v>188</v>
      </c>
      <c r="C2309">
        <v>536164</v>
      </c>
      <c r="D2309">
        <v>1</v>
      </c>
      <c r="E2309">
        <v>0</v>
      </c>
      <c r="F2309">
        <v>0</v>
      </c>
      <c r="G2309">
        <v>0</v>
      </c>
      <c r="H2309">
        <v>0</v>
      </c>
      <c r="I2309" t="s">
        <v>86</v>
      </c>
      <c r="J2309">
        <v>536008</v>
      </c>
      <c r="K2309" t="s">
        <v>2299</v>
      </c>
      <c r="L2309">
        <v>535419</v>
      </c>
      <c r="M2309" t="s">
        <v>170</v>
      </c>
      <c r="N2309">
        <v>535419</v>
      </c>
      <c r="O2309" t="s">
        <v>170</v>
      </c>
      <c r="P2309">
        <v>535419</v>
      </c>
      <c r="Q2309" t="s">
        <v>170</v>
      </c>
      <c r="R2309" s="9">
        <v>71941.662785630979</v>
      </c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15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>
        <f t="shared" si="80"/>
        <v>71941.662785630979</v>
      </c>
      <c r="BM2309" s="9">
        <f t="shared" si="81"/>
        <v>71900</v>
      </c>
    </row>
    <row r="2310" spans="1:65" x14ac:dyDescent="0.3">
      <c r="A2310" t="s">
        <v>2537</v>
      </c>
      <c r="B2310" s="9">
        <v>121</v>
      </c>
      <c r="C2310">
        <v>595896</v>
      </c>
      <c r="D2310">
        <v>1</v>
      </c>
      <c r="E2310">
        <v>0</v>
      </c>
      <c r="F2310">
        <v>0</v>
      </c>
      <c r="G2310">
        <v>0</v>
      </c>
      <c r="H2310">
        <v>0</v>
      </c>
      <c r="I2310" t="s">
        <v>123</v>
      </c>
      <c r="J2310">
        <v>596787</v>
      </c>
      <c r="K2310" t="s">
        <v>1154</v>
      </c>
      <c r="L2310">
        <v>596230</v>
      </c>
      <c r="M2310" t="s">
        <v>468</v>
      </c>
      <c r="N2310">
        <v>596230</v>
      </c>
      <c r="O2310" t="s">
        <v>468</v>
      </c>
      <c r="P2310">
        <v>596230</v>
      </c>
      <c r="Q2310" t="s">
        <v>468</v>
      </c>
      <c r="R2310" s="9">
        <v>71941.662785630979</v>
      </c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15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>
        <f t="shared" si="80"/>
        <v>71941.662785630979</v>
      </c>
      <c r="BM2310" s="9">
        <f t="shared" si="81"/>
        <v>71900</v>
      </c>
    </row>
    <row r="2311" spans="1:65" x14ac:dyDescent="0.3">
      <c r="A2311" t="s">
        <v>2537</v>
      </c>
      <c r="B2311" s="9">
        <v>149</v>
      </c>
      <c r="C2311">
        <v>571652</v>
      </c>
      <c r="D2311">
        <v>1</v>
      </c>
      <c r="E2311">
        <v>0</v>
      </c>
      <c r="F2311">
        <v>0</v>
      </c>
      <c r="G2311">
        <v>0</v>
      </c>
      <c r="H2311">
        <v>0</v>
      </c>
      <c r="I2311" t="s">
        <v>96</v>
      </c>
      <c r="J2311">
        <v>571911</v>
      </c>
      <c r="K2311" t="s">
        <v>533</v>
      </c>
      <c r="L2311">
        <v>571911</v>
      </c>
      <c r="M2311" t="s">
        <v>533</v>
      </c>
      <c r="N2311">
        <v>571911</v>
      </c>
      <c r="O2311" t="s">
        <v>533</v>
      </c>
      <c r="P2311">
        <v>571164</v>
      </c>
      <c r="Q2311" t="s">
        <v>334</v>
      </c>
      <c r="R2311" s="9">
        <v>71941.662785630979</v>
      </c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15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>
        <f t="shared" si="80"/>
        <v>71941.662785630979</v>
      </c>
      <c r="BM2311" s="9">
        <f t="shared" si="81"/>
        <v>71900</v>
      </c>
    </row>
    <row r="2312" spans="1:65" x14ac:dyDescent="0.3">
      <c r="A2312" t="s">
        <v>2538</v>
      </c>
      <c r="B2312" s="9">
        <v>392</v>
      </c>
      <c r="C2312">
        <v>555304</v>
      </c>
      <c r="D2312">
        <v>1</v>
      </c>
      <c r="E2312">
        <v>0</v>
      </c>
      <c r="F2312">
        <v>0</v>
      </c>
      <c r="G2312">
        <v>0</v>
      </c>
      <c r="H2312">
        <v>0</v>
      </c>
      <c r="I2312" t="s">
        <v>77</v>
      </c>
      <c r="J2312">
        <v>555657</v>
      </c>
      <c r="K2312" t="s">
        <v>234</v>
      </c>
      <c r="L2312">
        <v>555657</v>
      </c>
      <c r="M2312" t="s">
        <v>234</v>
      </c>
      <c r="N2312">
        <v>555657</v>
      </c>
      <c r="O2312" t="s">
        <v>234</v>
      </c>
      <c r="P2312">
        <v>554961</v>
      </c>
      <c r="Q2312" t="s">
        <v>117</v>
      </c>
      <c r="R2312" s="9">
        <v>93741.403510419361</v>
      </c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15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>
        <f t="shared" si="80"/>
        <v>93741.403510419361</v>
      </c>
      <c r="BM2312" s="9">
        <f t="shared" si="81"/>
        <v>93700</v>
      </c>
    </row>
    <row r="2313" spans="1:65" x14ac:dyDescent="0.3">
      <c r="A2313" t="s">
        <v>2539</v>
      </c>
      <c r="B2313" s="9">
        <v>278</v>
      </c>
      <c r="C2313">
        <v>595900</v>
      </c>
      <c r="D2313">
        <v>1</v>
      </c>
      <c r="E2313">
        <v>0</v>
      </c>
      <c r="F2313">
        <v>0</v>
      </c>
      <c r="G2313">
        <v>0</v>
      </c>
      <c r="H2313">
        <v>0</v>
      </c>
      <c r="I2313" t="s">
        <v>123</v>
      </c>
      <c r="J2313">
        <v>596574</v>
      </c>
      <c r="K2313" t="s">
        <v>2353</v>
      </c>
      <c r="L2313">
        <v>595209</v>
      </c>
      <c r="M2313" t="s">
        <v>480</v>
      </c>
      <c r="N2313">
        <v>595209</v>
      </c>
      <c r="O2313" t="s">
        <v>480</v>
      </c>
      <c r="P2313">
        <v>595209</v>
      </c>
      <c r="Q2313" t="s">
        <v>480</v>
      </c>
      <c r="R2313" s="9">
        <v>71941.662785630979</v>
      </c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15"/>
      <c r="AR2313" s="9">
        <v>1</v>
      </c>
      <c r="AS2313" s="9">
        <f>AR2313*30500</f>
        <v>30500</v>
      </c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>
        <f t="shared" si="80"/>
        <v>102441.66278563098</v>
      </c>
      <c r="BM2313" s="9">
        <f t="shared" si="81"/>
        <v>102400</v>
      </c>
    </row>
    <row r="2314" spans="1:65" x14ac:dyDescent="0.3">
      <c r="A2314" t="s">
        <v>2540</v>
      </c>
      <c r="B2314" s="9">
        <v>702</v>
      </c>
      <c r="C2314">
        <v>538337</v>
      </c>
      <c r="D2314">
        <v>1</v>
      </c>
      <c r="E2314">
        <v>0</v>
      </c>
      <c r="F2314">
        <v>0</v>
      </c>
      <c r="G2314">
        <v>0</v>
      </c>
      <c r="H2314">
        <v>0</v>
      </c>
      <c r="I2314" t="s">
        <v>77</v>
      </c>
      <c r="J2314">
        <v>560367</v>
      </c>
      <c r="K2314" t="s">
        <v>1764</v>
      </c>
      <c r="L2314">
        <v>560367</v>
      </c>
      <c r="M2314" t="s">
        <v>1764</v>
      </c>
      <c r="N2314">
        <v>560367</v>
      </c>
      <c r="O2314" t="s">
        <v>1764</v>
      </c>
      <c r="P2314">
        <v>560286</v>
      </c>
      <c r="Q2314" t="s">
        <v>770</v>
      </c>
      <c r="R2314" s="9">
        <v>166617.21217449149</v>
      </c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15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>
        <f t="shared" si="80"/>
        <v>166617.21217449149</v>
      </c>
      <c r="BM2314" s="9">
        <f t="shared" si="81"/>
        <v>166600</v>
      </c>
    </row>
    <row r="2315" spans="1:65" x14ac:dyDescent="0.3">
      <c r="A2315" t="s">
        <v>2541</v>
      </c>
      <c r="B2315" s="9">
        <v>630</v>
      </c>
      <c r="C2315">
        <v>566306</v>
      </c>
      <c r="D2315">
        <v>1</v>
      </c>
      <c r="E2315">
        <v>0</v>
      </c>
      <c r="F2315">
        <v>0</v>
      </c>
      <c r="G2315">
        <v>0</v>
      </c>
      <c r="H2315">
        <v>0</v>
      </c>
      <c r="I2315" t="s">
        <v>131</v>
      </c>
      <c r="J2315">
        <v>566616</v>
      </c>
      <c r="K2315" t="s">
        <v>436</v>
      </c>
      <c r="L2315">
        <v>566616</v>
      </c>
      <c r="M2315" t="s">
        <v>436</v>
      </c>
      <c r="N2315">
        <v>566616</v>
      </c>
      <c r="O2315" t="s">
        <v>436</v>
      </c>
      <c r="P2315">
        <v>566616</v>
      </c>
      <c r="Q2315" t="s">
        <v>436</v>
      </c>
      <c r="R2315" s="9">
        <v>149761.8521337485</v>
      </c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15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>
        <f t="shared" si="80"/>
        <v>149761.8521337485</v>
      </c>
      <c r="BM2315" s="9">
        <f t="shared" si="81"/>
        <v>149800</v>
      </c>
    </row>
    <row r="2316" spans="1:65" x14ac:dyDescent="0.3">
      <c r="A2316" t="s">
        <v>2542</v>
      </c>
      <c r="B2316" s="9">
        <v>345</v>
      </c>
      <c r="C2316">
        <v>578045</v>
      </c>
      <c r="D2316">
        <v>1</v>
      </c>
      <c r="E2316">
        <v>0</v>
      </c>
      <c r="F2316">
        <v>0</v>
      </c>
      <c r="G2316">
        <v>0</v>
      </c>
      <c r="H2316">
        <v>0</v>
      </c>
      <c r="I2316" t="s">
        <v>77</v>
      </c>
      <c r="J2316">
        <v>555428</v>
      </c>
      <c r="K2316" t="s">
        <v>79</v>
      </c>
      <c r="L2316">
        <v>555428</v>
      </c>
      <c r="M2316" t="s">
        <v>79</v>
      </c>
      <c r="N2316">
        <v>555428</v>
      </c>
      <c r="O2316" t="s">
        <v>79</v>
      </c>
      <c r="P2316">
        <v>555428</v>
      </c>
      <c r="Q2316" t="s">
        <v>79</v>
      </c>
      <c r="R2316" s="9">
        <v>82615.950967563855</v>
      </c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15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>
        <f t="shared" si="80"/>
        <v>82615.950967563855</v>
      </c>
      <c r="BM2316" s="9">
        <f t="shared" si="81"/>
        <v>82600</v>
      </c>
    </row>
    <row r="2317" spans="1:65" x14ac:dyDescent="0.3">
      <c r="A2317" t="s">
        <v>2542</v>
      </c>
      <c r="B2317" s="9">
        <v>476</v>
      </c>
      <c r="C2317">
        <v>564168</v>
      </c>
      <c r="D2317">
        <v>1</v>
      </c>
      <c r="E2317">
        <v>0</v>
      </c>
      <c r="F2317">
        <v>0</v>
      </c>
      <c r="G2317">
        <v>0</v>
      </c>
      <c r="H2317">
        <v>0</v>
      </c>
      <c r="I2317" t="s">
        <v>104</v>
      </c>
      <c r="J2317">
        <v>564028</v>
      </c>
      <c r="K2317" t="s">
        <v>401</v>
      </c>
      <c r="L2317">
        <v>564028</v>
      </c>
      <c r="M2317" t="s">
        <v>401</v>
      </c>
      <c r="N2317">
        <v>564028</v>
      </c>
      <c r="O2317" t="s">
        <v>401</v>
      </c>
      <c r="P2317">
        <v>564028</v>
      </c>
      <c r="Q2317" t="s">
        <v>401</v>
      </c>
      <c r="R2317" s="9">
        <v>113570.7026831571</v>
      </c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15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>
        <f t="shared" si="80"/>
        <v>113570.7026831571</v>
      </c>
      <c r="BM2317" s="9">
        <f t="shared" si="81"/>
        <v>113600</v>
      </c>
    </row>
    <row r="2318" spans="1:65" x14ac:dyDescent="0.3">
      <c r="A2318" t="s">
        <v>2543</v>
      </c>
      <c r="B2318" s="9">
        <v>227</v>
      </c>
      <c r="C2318">
        <v>587443</v>
      </c>
      <c r="D2318">
        <v>1</v>
      </c>
      <c r="E2318">
        <v>0</v>
      </c>
      <c r="F2318">
        <v>0</v>
      </c>
      <c r="G2318">
        <v>0</v>
      </c>
      <c r="H2318">
        <v>0</v>
      </c>
      <c r="I2318" t="s">
        <v>123</v>
      </c>
      <c r="J2318">
        <v>587591</v>
      </c>
      <c r="K2318" t="s">
        <v>506</v>
      </c>
      <c r="L2318">
        <v>587591</v>
      </c>
      <c r="M2318" t="s">
        <v>506</v>
      </c>
      <c r="N2318">
        <v>588024</v>
      </c>
      <c r="O2318" t="s">
        <v>507</v>
      </c>
      <c r="P2318">
        <v>588024</v>
      </c>
      <c r="Q2318" t="s">
        <v>507</v>
      </c>
      <c r="R2318" s="9">
        <v>71941.662785630979</v>
      </c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15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>
        <f t="shared" si="80"/>
        <v>71941.662785630979</v>
      </c>
      <c r="BM2318" s="9">
        <f t="shared" si="81"/>
        <v>71900</v>
      </c>
    </row>
    <row r="2319" spans="1:65" x14ac:dyDescent="0.3">
      <c r="A2319" t="s">
        <v>2544</v>
      </c>
      <c r="B2319" s="9">
        <v>355</v>
      </c>
      <c r="C2319">
        <v>597511</v>
      </c>
      <c r="D2319">
        <v>1</v>
      </c>
      <c r="E2319">
        <v>0</v>
      </c>
      <c r="F2319">
        <v>0</v>
      </c>
      <c r="G2319">
        <v>0</v>
      </c>
      <c r="H2319">
        <v>0</v>
      </c>
      <c r="I2319" t="s">
        <v>94</v>
      </c>
      <c r="J2319">
        <v>597520</v>
      </c>
      <c r="K2319" t="s">
        <v>521</v>
      </c>
      <c r="L2319">
        <v>597520</v>
      </c>
      <c r="M2319" t="s">
        <v>521</v>
      </c>
      <c r="N2319">
        <v>597520</v>
      </c>
      <c r="O2319" t="s">
        <v>521</v>
      </c>
      <c r="P2319">
        <v>597520</v>
      </c>
      <c r="Q2319" t="s">
        <v>521</v>
      </c>
      <c r="R2319" s="9">
        <v>84985.002613887918</v>
      </c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15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>
        <f t="shared" si="80"/>
        <v>84985.002613887918</v>
      </c>
      <c r="BM2319" s="9">
        <f t="shared" si="81"/>
        <v>85000</v>
      </c>
    </row>
    <row r="2320" spans="1:65" x14ac:dyDescent="0.3">
      <c r="A2320" t="s">
        <v>2545</v>
      </c>
      <c r="B2320" s="9">
        <v>475</v>
      </c>
      <c r="C2320">
        <v>581780</v>
      </c>
      <c r="D2320">
        <v>1</v>
      </c>
      <c r="E2320">
        <v>0</v>
      </c>
      <c r="F2320">
        <v>0</v>
      </c>
      <c r="G2320">
        <v>0</v>
      </c>
      <c r="H2320">
        <v>0</v>
      </c>
      <c r="I2320" t="s">
        <v>81</v>
      </c>
      <c r="J2320">
        <v>581682</v>
      </c>
      <c r="K2320" t="s">
        <v>758</v>
      </c>
      <c r="L2320">
        <v>581682</v>
      </c>
      <c r="M2320" t="s">
        <v>758</v>
      </c>
      <c r="N2320">
        <v>581283</v>
      </c>
      <c r="O2320" t="s">
        <v>82</v>
      </c>
      <c r="P2320">
        <v>581283</v>
      </c>
      <c r="Q2320" t="s">
        <v>82</v>
      </c>
      <c r="R2320" s="9">
        <v>113335.028581123</v>
      </c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15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>
        <f t="shared" si="80"/>
        <v>113335.028581123</v>
      </c>
      <c r="BM2320" s="9">
        <f t="shared" si="81"/>
        <v>113300</v>
      </c>
    </row>
    <row r="2321" spans="1:65" x14ac:dyDescent="0.3">
      <c r="A2321" t="s">
        <v>2546</v>
      </c>
      <c r="B2321" s="9">
        <v>163</v>
      </c>
      <c r="C2321">
        <v>536806</v>
      </c>
      <c r="D2321">
        <v>1</v>
      </c>
      <c r="E2321">
        <v>0</v>
      </c>
      <c r="F2321">
        <v>0</v>
      </c>
      <c r="G2321">
        <v>0</v>
      </c>
      <c r="H2321">
        <v>0</v>
      </c>
      <c r="I2321" t="s">
        <v>83</v>
      </c>
      <c r="J2321">
        <v>551953</v>
      </c>
      <c r="K2321" t="s">
        <v>215</v>
      </c>
      <c r="L2321">
        <v>551953</v>
      </c>
      <c r="M2321" t="s">
        <v>215</v>
      </c>
      <c r="N2321">
        <v>551953</v>
      </c>
      <c r="O2321" t="s">
        <v>215</v>
      </c>
      <c r="P2321">
        <v>551953</v>
      </c>
      <c r="Q2321" t="s">
        <v>215</v>
      </c>
      <c r="R2321" s="9">
        <v>71941.662785630979</v>
      </c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15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>
        <f t="shared" si="80"/>
        <v>71941.662785630979</v>
      </c>
      <c r="BM2321" s="9">
        <f t="shared" si="81"/>
        <v>71900</v>
      </c>
    </row>
    <row r="2322" spans="1:65" x14ac:dyDescent="0.3">
      <c r="A2322" t="s">
        <v>2547</v>
      </c>
      <c r="B2322" s="9">
        <v>352</v>
      </c>
      <c r="C2322">
        <v>559083</v>
      </c>
      <c r="D2322">
        <v>1</v>
      </c>
      <c r="E2322">
        <v>0</v>
      </c>
      <c r="F2322">
        <v>0</v>
      </c>
      <c r="G2322">
        <v>0</v>
      </c>
      <c r="H2322">
        <v>0</v>
      </c>
      <c r="I2322" t="s">
        <v>151</v>
      </c>
      <c r="J2322">
        <v>558885</v>
      </c>
      <c r="K2322" t="s">
        <v>801</v>
      </c>
      <c r="L2322">
        <v>559521</v>
      </c>
      <c r="M2322" t="s">
        <v>802</v>
      </c>
      <c r="N2322">
        <v>559521</v>
      </c>
      <c r="O2322" t="s">
        <v>802</v>
      </c>
      <c r="P2322">
        <v>559300</v>
      </c>
      <c r="Q2322" t="s">
        <v>223</v>
      </c>
      <c r="R2322" s="9">
        <v>84274.399045847385</v>
      </c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15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>
        <f t="shared" si="80"/>
        <v>84274.399045847385</v>
      </c>
      <c r="BM2322" s="9">
        <f t="shared" si="81"/>
        <v>84300</v>
      </c>
    </row>
    <row r="2323" spans="1:65" x14ac:dyDescent="0.3">
      <c r="A2323" t="s">
        <v>2548</v>
      </c>
      <c r="B2323" s="9">
        <v>127</v>
      </c>
      <c r="C2323">
        <v>568937</v>
      </c>
      <c r="D2323">
        <v>1</v>
      </c>
      <c r="E2323">
        <v>0</v>
      </c>
      <c r="F2323">
        <v>0</v>
      </c>
      <c r="G2323">
        <v>0</v>
      </c>
      <c r="H2323">
        <v>0</v>
      </c>
      <c r="I2323" t="s">
        <v>123</v>
      </c>
      <c r="J2323">
        <v>568414</v>
      </c>
      <c r="K2323" t="s">
        <v>166</v>
      </c>
      <c r="L2323">
        <v>568414</v>
      </c>
      <c r="M2323" t="s">
        <v>166</v>
      </c>
      <c r="N2323">
        <v>568414</v>
      </c>
      <c r="O2323" t="s">
        <v>166</v>
      </c>
      <c r="P2323">
        <v>568414</v>
      </c>
      <c r="Q2323" t="s">
        <v>166</v>
      </c>
      <c r="R2323" s="9">
        <v>71941.662785630979</v>
      </c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15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>
        <f t="shared" si="80"/>
        <v>71941.662785630979</v>
      </c>
      <c r="BM2323" s="9">
        <f t="shared" si="81"/>
        <v>71900</v>
      </c>
    </row>
    <row r="2324" spans="1:65" x14ac:dyDescent="0.3">
      <c r="A2324" t="s">
        <v>2549</v>
      </c>
      <c r="B2324" s="9">
        <v>506</v>
      </c>
      <c r="C2324">
        <v>583235</v>
      </c>
      <c r="D2324">
        <v>1</v>
      </c>
      <c r="E2324">
        <v>0</v>
      </c>
      <c r="F2324">
        <v>0</v>
      </c>
      <c r="G2324">
        <v>0</v>
      </c>
      <c r="H2324">
        <v>0</v>
      </c>
      <c r="I2324" t="s">
        <v>81</v>
      </c>
      <c r="J2324">
        <v>583782</v>
      </c>
      <c r="K2324" t="s">
        <v>149</v>
      </c>
      <c r="L2324">
        <v>583782</v>
      </c>
      <c r="M2324" t="s">
        <v>149</v>
      </c>
      <c r="N2324">
        <v>583782</v>
      </c>
      <c r="O2324" t="s">
        <v>149</v>
      </c>
      <c r="P2324">
        <v>583782</v>
      </c>
      <c r="Q2324" t="s">
        <v>149</v>
      </c>
      <c r="R2324" s="9">
        <v>120636.7551684194</v>
      </c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15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>
        <f t="shared" si="80"/>
        <v>120636.7551684194</v>
      </c>
      <c r="BM2324" s="9">
        <f t="shared" si="81"/>
        <v>120600</v>
      </c>
    </row>
    <row r="2325" spans="1:65" x14ac:dyDescent="0.3">
      <c r="A2325" t="s">
        <v>2550</v>
      </c>
      <c r="B2325" s="9">
        <v>620</v>
      </c>
      <c r="C2325">
        <v>570206</v>
      </c>
      <c r="D2325">
        <v>1</v>
      </c>
      <c r="E2325">
        <v>0</v>
      </c>
      <c r="F2325">
        <v>0</v>
      </c>
      <c r="G2325">
        <v>0</v>
      </c>
      <c r="H2325">
        <v>0</v>
      </c>
      <c r="I2325" t="s">
        <v>90</v>
      </c>
      <c r="J2325">
        <v>570656</v>
      </c>
      <c r="K2325" t="s">
        <v>1260</v>
      </c>
      <c r="L2325">
        <v>569810</v>
      </c>
      <c r="M2325" t="s">
        <v>284</v>
      </c>
      <c r="N2325">
        <v>569810</v>
      </c>
      <c r="O2325" t="s">
        <v>284</v>
      </c>
      <c r="P2325">
        <v>569810</v>
      </c>
      <c r="Q2325" t="s">
        <v>284</v>
      </c>
      <c r="R2325" s="9">
        <v>147417.68490922061</v>
      </c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15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>
        <f t="shared" si="80"/>
        <v>147417.68490922061</v>
      </c>
      <c r="BM2325" s="9">
        <f t="shared" si="81"/>
        <v>147400</v>
      </c>
    </row>
    <row r="2326" spans="1:65" x14ac:dyDescent="0.3">
      <c r="A2326" t="s">
        <v>2551</v>
      </c>
      <c r="B2326" s="9">
        <v>120</v>
      </c>
      <c r="C2326">
        <v>560634</v>
      </c>
      <c r="D2326">
        <v>1</v>
      </c>
      <c r="E2326">
        <v>0</v>
      </c>
      <c r="F2326">
        <v>0</v>
      </c>
      <c r="G2326">
        <v>0</v>
      </c>
      <c r="H2326">
        <v>0</v>
      </c>
      <c r="I2326" t="s">
        <v>83</v>
      </c>
      <c r="J2326">
        <v>552470</v>
      </c>
      <c r="K2326" t="s">
        <v>1208</v>
      </c>
      <c r="L2326">
        <v>552046</v>
      </c>
      <c r="M2326" t="s">
        <v>174</v>
      </c>
      <c r="N2326">
        <v>552046</v>
      </c>
      <c r="O2326" t="s">
        <v>174</v>
      </c>
      <c r="P2326">
        <v>552046</v>
      </c>
      <c r="Q2326" t="s">
        <v>174</v>
      </c>
      <c r="R2326" s="9">
        <v>71941.662785630979</v>
      </c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15"/>
      <c r="AR2326" s="9">
        <v>1</v>
      </c>
      <c r="AS2326" s="9">
        <f>AR2326*30500</f>
        <v>30500</v>
      </c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>
        <f t="shared" si="80"/>
        <v>102441.66278563098</v>
      </c>
      <c r="BM2326" s="9">
        <f t="shared" si="81"/>
        <v>102400</v>
      </c>
    </row>
    <row r="2327" spans="1:65" x14ac:dyDescent="0.3">
      <c r="A2327" t="s">
        <v>2552</v>
      </c>
      <c r="B2327" s="9">
        <v>44</v>
      </c>
      <c r="C2327">
        <v>537136</v>
      </c>
      <c r="D2327">
        <v>1</v>
      </c>
      <c r="E2327">
        <v>0</v>
      </c>
      <c r="F2327">
        <v>0</v>
      </c>
      <c r="G2327">
        <v>0</v>
      </c>
      <c r="H2327">
        <v>0</v>
      </c>
      <c r="I2327" t="s">
        <v>83</v>
      </c>
      <c r="J2327">
        <v>550230</v>
      </c>
      <c r="K2327" t="s">
        <v>1444</v>
      </c>
      <c r="L2327">
        <v>550094</v>
      </c>
      <c r="M2327" t="s">
        <v>143</v>
      </c>
      <c r="N2327">
        <v>550094</v>
      </c>
      <c r="O2327" t="s">
        <v>143</v>
      </c>
      <c r="P2327">
        <v>550094</v>
      </c>
      <c r="Q2327" t="s">
        <v>143</v>
      </c>
      <c r="R2327" s="9">
        <v>71941.662785630979</v>
      </c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15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>
        <f t="shared" si="80"/>
        <v>71941.662785630979</v>
      </c>
      <c r="BM2327" s="9">
        <f t="shared" si="81"/>
        <v>71900</v>
      </c>
    </row>
    <row r="2328" spans="1:65" x14ac:dyDescent="0.3">
      <c r="A2328" t="s">
        <v>540</v>
      </c>
      <c r="B2328" s="9">
        <v>783</v>
      </c>
      <c r="C2328">
        <v>561720</v>
      </c>
      <c r="D2328">
        <v>1</v>
      </c>
      <c r="E2328">
        <v>0</v>
      </c>
      <c r="F2328">
        <v>0</v>
      </c>
      <c r="G2328">
        <v>0</v>
      </c>
      <c r="H2328">
        <v>0</v>
      </c>
      <c r="I2328" t="s">
        <v>104</v>
      </c>
      <c r="J2328">
        <v>561380</v>
      </c>
      <c r="K2328" t="s">
        <v>355</v>
      </c>
      <c r="L2328">
        <v>561380</v>
      </c>
      <c r="M2328" t="s">
        <v>355</v>
      </c>
      <c r="N2328">
        <v>561380</v>
      </c>
      <c r="O2328" t="s">
        <v>355</v>
      </c>
      <c r="P2328">
        <v>561380</v>
      </c>
      <c r="Q2328" t="s">
        <v>355</v>
      </c>
      <c r="R2328" s="9">
        <v>185533.94846325761</v>
      </c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15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>
        <f t="shared" si="80"/>
        <v>185533.94846325761</v>
      </c>
      <c r="BM2328" s="9">
        <f t="shared" si="81"/>
        <v>185500</v>
      </c>
    </row>
    <row r="2329" spans="1:65" x14ac:dyDescent="0.3">
      <c r="A2329" s="5" t="s">
        <v>540</v>
      </c>
      <c r="B2329" s="9">
        <v>6689</v>
      </c>
      <c r="C2329">
        <v>507580</v>
      </c>
      <c r="D2329">
        <v>1</v>
      </c>
      <c r="E2329">
        <v>1</v>
      </c>
      <c r="F2329">
        <v>1</v>
      </c>
      <c r="G2329">
        <v>1</v>
      </c>
      <c r="H2329">
        <v>1</v>
      </c>
      <c r="I2329" t="s">
        <v>94</v>
      </c>
      <c r="J2329">
        <v>507580</v>
      </c>
      <c r="K2329" t="s">
        <v>540</v>
      </c>
      <c r="L2329">
        <v>507580</v>
      </c>
      <c r="M2329" t="s">
        <v>540</v>
      </c>
      <c r="N2329">
        <v>507580</v>
      </c>
      <c r="O2329" t="s">
        <v>540</v>
      </c>
      <c r="P2329">
        <v>507580</v>
      </c>
      <c r="Q2329" t="s">
        <v>540</v>
      </c>
      <c r="R2329" s="9">
        <v>316789.63034507382</v>
      </c>
      <c r="S2329" s="9">
        <f>SUMIFS($B:$B,$J:$J,$C2329)</f>
        <v>6689</v>
      </c>
      <c r="T2329" s="9">
        <v>137980.615765197</v>
      </c>
      <c r="U2329" s="9">
        <v>0</v>
      </c>
      <c r="V2329" s="9">
        <f>U2329*768</f>
        <v>0</v>
      </c>
      <c r="W2329" s="9">
        <v>75</v>
      </c>
      <c r="X2329" s="9">
        <f>W2329*3072</f>
        <v>230400</v>
      </c>
      <c r="Y2329" s="9">
        <v>23</v>
      </c>
      <c r="Z2329" s="9">
        <f>Y2329*1024</f>
        <v>23552</v>
      </c>
      <c r="AA2329" s="9">
        <v>24</v>
      </c>
      <c r="AB2329" s="9">
        <f>AA2329*256</f>
        <v>6144</v>
      </c>
      <c r="AC2329" s="9">
        <f>SUMIFS($B:$B,$L:$L,$C2329)</f>
        <v>9849</v>
      </c>
      <c r="AD2329" s="9">
        <v>634630.84254248056</v>
      </c>
      <c r="AE2329" s="9">
        <f>SUMIFS($B:$B,$P:$P,$C2329)</f>
        <v>21179</v>
      </c>
      <c r="AF2329" s="9">
        <v>1323736.017525228</v>
      </c>
      <c r="AG2329" s="9">
        <f>SUMIFS($B:$B,$N:$N,$C2329)</f>
        <v>21179</v>
      </c>
      <c r="AH2329" s="9">
        <v>3747175.4352910928</v>
      </c>
      <c r="AI2329" s="9">
        <f>SUMIFS($B:$B,$P:$P,$C2329)</f>
        <v>21179</v>
      </c>
      <c r="AJ2329" s="9">
        <v>13303196.561006449</v>
      </c>
      <c r="AK2329" s="9"/>
      <c r="AL2329" s="9">
        <v>5098</v>
      </c>
      <c r="AM2329" s="9">
        <f>AL2329*141</f>
        <v>718818</v>
      </c>
      <c r="AN2329" s="9"/>
      <c r="AO2329" s="9"/>
      <c r="AP2329" s="9"/>
      <c r="AQ2329" s="15"/>
      <c r="AR2329" s="9">
        <v>4</v>
      </c>
      <c r="AS2329" s="9">
        <f>AR2329*30500</f>
        <v>122000</v>
      </c>
      <c r="AT2329" s="9">
        <v>69</v>
      </c>
      <c r="AU2329" s="9">
        <f>AT2329*2742</f>
        <v>189198</v>
      </c>
      <c r="AV2329" s="9">
        <v>0</v>
      </c>
      <c r="AW2329" s="9">
        <f>AV2329*914</f>
        <v>0</v>
      </c>
      <c r="AX2329" s="9">
        <v>1248</v>
      </c>
      <c r="AY2329" s="9">
        <f>AX2329*141</f>
        <v>175968</v>
      </c>
      <c r="AZ2329" s="9">
        <v>640</v>
      </c>
      <c r="BA2329" s="9">
        <f>AZ2329*343</f>
        <v>219520</v>
      </c>
      <c r="BB2329" s="9">
        <v>344</v>
      </c>
      <c r="BC2329" s="9">
        <f>BB2329*109</f>
        <v>37496</v>
      </c>
      <c r="BD2329" s="9">
        <v>1</v>
      </c>
      <c r="BE2329" s="9">
        <f>BD2329*82</f>
        <v>82</v>
      </c>
      <c r="BF2329" s="9">
        <v>449</v>
      </c>
      <c r="BG2329" s="9">
        <f>BF2329*328</f>
        <v>147272</v>
      </c>
      <c r="BH2329" s="9">
        <v>1</v>
      </c>
      <c r="BI2329" s="9">
        <f>BH2329*410</f>
        <v>410</v>
      </c>
      <c r="BJ2329" s="9">
        <v>4</v>
      </c>
      <c r="BK2329" s="9">
        <f>BJ2329*219</f>
        <v>876</v>
      </c>
      <c r="BL2329" s="9">
        <f t="shared" si="80"/>
        <v>21335245.10247552</v>
      </c>
      <c r="BM2329" s="9">
        <f t="shared" si="81"/>
        <v>21335200</v>
      </c>
    </row>
    <row r="2330" spans="1:65" x14ac:dyDescent="0.3">
      <c r="A2330" s="2" t="s">
        <v>1635</v>
      </c>
      <c r="B2330" s="9">
        <v>589</v>
      </c>
      <c r="C2330">
        <v>594261</v>
      </c>
      <c r="D2330">
        <v>1</v>
      </c>
      <c r="E2330">
        <v>1</v>
      </c>
      <c r="F2330">
        <v>0</v>
      </c>
      <c r="G2330">
        <v>0</v>
      </c>
      <c r="H2330">
        <v>0</v>
      </c>
      <c r="I2330" t="s">
        <v>81</v>
      </c>
      <c r="J2330">
        <v>594261</v>
      </c>
      <c r="K2330" t="s">
        <v>1635</v>
      </c>
      <c r="L2330">
        <v>593711</v>
      </c>
      <c r="M2330" t="s">
        <v>185</v>
      </c>
      <c r="N2330">
        <v>593711</v>
      </c>
      <c r="O2330" t="s">
        <v>185</v>
      </c>
      <c r="P2330">
        <v>593711</v>
      </c>
      <c r="Q2330" t="s">
        <v>185</v>
      </c>
      <c r="R2330" s="9">
        <v>140145.73418546439</v>
      </c>
      <c r="S2330" s="9">
        <f>SUMIFS($B:$B,$J:$J,$C2330)</f>
        <v>2108</v>
      </c>
      <c r="T2330" s="9">
        <v>114711.6573653917</v>
      </c>
      <c r="U2330" s="9">
        <v>0</v>
      </c>
      <c r="V2330" s="9">
        <f>U2330*768</f>
        <v>0</v>
      </c>
      <c r="W2330" s="9">
        <v>76</v>
      </c>
      <c r="X2330" s="9">
        <f>W2330*3072</f>
        <v>233472</v>
      </c>
      <c r="Y2330" s="9">
        <v>10</v>
      </c>
      <c r="Z2330" s="9">
        <f>Y2330*1024</f>
        <v>10240</v>
      </c>
      <c r="AA2330" s="9">
        <v>4</v>
      </c>
      <c r="AB2330" s="9">
        <f>AA2330*256</f>
        <v>1024</v>
      </c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15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>
        <f t="shared" si="80"/>
        <v>499593.39155085606</v>
      </c>
      <c r="BM2330" s="9">
        <f t="shared" si="81"/>
        <v>499600</v>
      </c>
    </row>
    <row r="2331" spans="1:65" x14ac:dyDescent="0.3">
      <c r="A2331" t="s">
        <v>2553</v>
      </c>
      <c r="B2331" s="9">
        <v>484</v>
      </c>
      <c r="C2331">
        <v>552437</v>
      </c>
      <c r="D2331">
        <v>1</v>
      </c>
      <c r="E2331">
        <v>0</v>
      </c>
      <c r="F2331">
        <v>0</v>
      </c>
      <c r="G2331">
        <v>0</v>
      </c>
      <c r="H2331">
        <v>0</v>
      </c>
      <c r="I2331" t="s">
        <v>111</v>
      </c>
      <c r="J2331">
        <v>505650</v>
      </c>
      <c r="K2331" t="s">
        <v>1531</v>
      </c>
      <c r="L2331">
        <v>505650</v>
      </c>
      <c r="M2331" t="s">
        <v>1531</v>
      </c>
      <c r="N2331">
        <v>500496</v>
      </c>
      <c r="O2331" t="s">
        <v>287</v>
      </c>
      <c r="P2331">
        <v>500496</v>
      </c>
      <c r="Q2331" t="s">
        <v>287</v>
      </c>
      <c r="R2331" s="9">
        <v>115455.7700141059</v>
      </c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15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>
        <f t="shared" si="80"/>
        <v>115455.7700141059</v>
      </c>
      <c r="BM2331" s="9">
        <f t="shared" si="81"/>
        <v>115500</v>
      </c>
    </row>
    <row r="2332" spans="1:65" x14ac:dyDescent="0.3">
      <c r="A2332" t="s">
        <v>2554</v>
      </c>
      <c r="B2332" s="9">
        <v>72</v>
      </c>
      <c r="C2332">
        <v>536954</v>
      </c>
      <c r="D2332">
        <v>1</v>
      </c>
      <c r="E2332">
        <v>0</v>
      </c>
      <c r="F2332">
        <v>0</v>
      </c>
      <c r="G2332">
        <v>0</v>
      </c>
      <c r="H2332">
        <v>0</v>
      </c>
      <c r="I2332" t="s">
        <v>83</v>
      </c>
      <c r="J2332">
        <v>551201</v>
      </c>
      <c r="K2332" t="s">
        <v>2250</v>
      </c>
      <c r="L2332">
        <v>550787</v>
      </c>
      <c r="M2332" t="s">
        <v>908</v>
      </c>
      <c r="N2332">
        <v>550787</v>
      </c>
      <c r="O2332" t="s">
        <v>908</v>
      </c>
      <c r="P2332">
        <v>550787</v>
      </c>
      <c r="Q2332" t="s">
        <v>908</v>
      </c>
      <c r="R2332" s="9">
        <v>71941.662785630979</v>
      </c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15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>
        <f t="shared" si="80"/>
        <v>71941.662785630979</v>
      </c>
      <c r="BM2332" s="9">
        <f t="shared" si="81"/>
        <v>71900</v>
      </c>
    </row>
    <row r="2333" spans="1:65" x14ac:dyDescent="0.3">
      <c r="A2333" t="s">
        <v>2555</v>
      </c>
      <c r="B2333" s="9">
        <v>1135</v>
      </c>
      <c r="C2333">
        <v>529958</v>
      </c>
      <c r="D2333">
        <v>1</v>
      </c>
      <c r="E2333">
        <v>0</v>
      </c>
      <c r="F2333">
        <v>0</v>
      </c>
      <c r="G2333">
        <v>0</v>
      </c>
      <c r="H2333">
        <v>0</v>
      </c>
      <c r="I2333" t="s">
        <v>86</v>
      </c>
      <c r="J2333">
        <v>530841</v>
      </c>
      <c r="K2333" t="s">
        <v>839</v>
      </c>
      <c r="L2333">
        <v>530841</v>
      </c>
      <c r="M2333" t="s">
        <v>839</v>
      </c>
      <c r="N2333">
        <v>530841</v>
      </c>
      <c r="O2333" t="s">
        <v>839</v>
      </c>
      <c r="P2333">
        <v>529303</v>
      </c>
      <c r="Q2333" t="s">
        <v>301</v>
      </c>
      <c r="R2333" s="9">
        <v>267239.31452942098</v>
      </c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15"/>
      <c r="AR2333" s="9">
        <v>1</v>
      </c>
      <c r="AS2333" s="9">
        <f>AR2333*30500</f>
        <v>30500</v>
      </c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>
        <f t="shared" si="80"/>
        <v>297739.31452942098</v>
      </c>
      <c r="BM2333" s="9">
        <f t="shared" si="81"/>
        <v>297700</v>
      </c>
    </row>
    <row r="2334" spans="1:65" x14ac:dyDescent="0.3">
      <c r="A2334" t="s">
        <v>2556</v>
      </c>
      <c r="B2334" s="9">
        <v>177</v>
      </c>
      <c r="C2334">
        <v>590967</v>
      </c>
      <c r="D2334">
        <v>1</v>
      </c>
      <c r="E2334">
        <v>0</v>
      </c>
      <c r="F2334">
        <v>0</v>
      </c>
      <c r="G2334">
        <v>0</v>
      </c>
      <c r="H2334">
        <v>0</v>
      </c>
      <c r="I2334" t="s">
        <v>123</v>
      </c>
      <c r="J2334">
        <v>590673</v>
      </c>
      <c r="K2334" t="s">
        <v>162</v>
      </c>
      <c r="L2334">
        <v>590673</v>
      </c>
      <c r="M2334" t="s">
        <v>162</v>
      </c>
      <c r="N2334">
        <v>590673</v>
      </c>
      <c r="O2334" t="s">
        <v>162</v>
      </c>
      <c r="P2334">
        <v>590266</v>
      </c>
      <c r="Q2334" t="s">
        <v>163</v>
      </c>
      <c r="R2334" s="9">
        <v>71941.662785630979</v>
      </c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15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>
        <f t="shared" si="80"/>
        <v>71941.662785630979</v>
      </c>
      <c r="BM2334" s="9">
        <f t="shared" si="81"/>
        <v>71900</v>
      </c>
    </row>
    <row r="2335" spans="1:65" x14ac:dyDescent="0.3">
      <c r="A2335" t="s">
        <v>2556</v>
      </c>
      <c r="B2335" s="9">
        <v>163</v>
      </c>
      <c r="C2335">
        <v>581798</v>
      </c>
      <c r="D2335">
        <v>1</v>
      </c>
      <c r="E2335">
        <v>0</v>
      </c>
      <c r="F2335">
        <v>0</v>
      </c>
      <c r="G2335">
        <v>0</v>
      </c>
      <c r="H2335">
        <v>0</v>
      </c>
      <c r="I2335" t="s">
        <v>81</v>
      </c>
      <c r="J2335">
        <v>582018</v>
      </c>
      <c r="K2335" t="s">
        <v>242</v>
      </c>
      <c r="L2335">
        <v>581372</v>
      </c>
      <c r="M2335" t="s">
        <v>243</v>
      </c>
      <c r="N2335">
        <v>581372</v>
      </c>
      <c r="O2335" t="s">
        <v>243</v>
      </c>
      <c r="P2335">
        <v>581372</v>
      </c>
      <c r="Q2335" t="s">
        <v>243</v>
      </c>
      <c r="R2335" s="9">
        <v>71941.662785630979</v>
      </c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15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>
        <f t="shared" si="80"/>
        <v>71941.662785630979</v>
      </c>
      <c r="BM2335" s="9">
        <f t="shared" si="81"/>
        <v>71900</v>
      </c>
    </row>
    <row r="2336" spans="1:65" x14ac:dyDescent="0.3">
      <c r="A2336" t="s">
        <v>2557</v>
      </c>
      <c r="B2336" s="9">
        <v>2161</v>
      </c>
      <c r="C2336">
        <v>500062</v>
      </c>
      <c r="D2336">
        <v>1</v>
      </c>
      <c r="E2336">
        <v>0</v>
      </c>
      <c r="F2336">
        <v>0</v>
      </c>
      <c r="G2336">
        <v>0</v>
      </c>
      <c r="H2336">
        <v>0</v>
      </c>
      <c r="I2336" t="s">
        <v>135</v>
      </c>
      <c r="J2336">
        <v>545058</v>
      </c>
      <c r="K2336" t="s">
        <v>671</v>
      </c>
      <c r="L2336">
        <v>545058</v>
      </c>
      <c r="M2336" t="s">
        <v>671</v>
      </c>
      <c r="N2336">
        <v>545058</v>
      </c>
      <c r="O2336" t="s">
        <v>671</v>
      </c>
      <c r="P2336">
        <v>545058</v>
      </c>
      <c r="Q2336" t="s">
        <v>671</v>
      </c>
      <c r="R2336" s="9">
        <v>501695.83204399102</v>
      </c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15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>
        <f t="shared" si="80"/>
        <v>501695.83204399102</v>
      </c>
      <c r="BM2336" s="9">
        <f t="shared" si="81"/>
        <v>501700</v>
      </c>
    </row>
    <row r="2337" spans="1:65" x14ac:dyDescent="0.3">
      <c r="A2337" t="s">
        <v>2558</v>
      </c>
      <c r="B2337" s="9">
        <v>631</v>
      </c>
      <c r="C2337">
        <v>594270</v>
      </c>
      <c r="D2337">
        <v>1</v>
      </c>
      <c r="E2337">
        <v>0</v>
      </c>
      <c r="F2337">
        <v>0</v>
      </c>
      <c r="G2337">
        <v>0</v>
      </c>
      <c r="H2337">
        <v>0</v>
      </c>
      <c r="I2337" t="s">
        <v>81</v>
      </c>
      <c r="J2337">
        <v>594067</v>
      </c>
      <c r="K2337" t="s">
        <v>1658</v>
      </c>
      <c r="L2337">
        <v>594067</v>
      </c>
      <c r="M2337" t="s">
        <v>1658</v>
      </c>
      <c r="N2337">
        <v>593711</v>
      </c>
      <c r="O2337" t="s">
        <v>185</v>
      </c>
      <c r="P2337">
        <v>593711</v>
      </c>
      <c r="Q2337" t="s">
        <v>185</v>
      </c>
      <c r="R2337" s="9">
        <v>149996.22583169799</v>
      </c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15"/>
      <c r="AR2337" s="9">
        <v>1</v>
      </c>
      <c r="AS2337" s="9">
        <f>AR2337*30500</f>
        <v>30500</v>
      </c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>
        <f t="shared" si="80"/>
        <v>180496.22583169799</v>
      </c>
      <c r="BM2337" s="9">
        <f t="shared" si="81"/>
        <v>180500</v>
      </c>
    </row>
    <row r="2338" spans="1:65" x14ac:dyDescent="0.3">
      <c r="A2338" t="s">
        <v>2559</v>
      </c>
      <c r="B2338" s="9">
        <v>170</v>
      </c>
      <c r="C2338">
        <v>569372</v>
      </c>
      <c r="D2338">
        <v>1</v>
      </c>
      <c r="E2338">
        <v>0</v>
      </c>
      <c r="F2338">
        <v>0</v>
      </c>
      <c r="G2338">
        <v>0</v>
      </c>
      <c r="H2338">
        <v>0</v>
      </c>
      <c r="I2338" t="s">
        <v>111</v>
      </c>
      <c r="J2338">
        <v>540471</v>
      </c>
      <c r="K2338" t="s">
        <v>2345</v>
      </c>
      <c r="L2338">
        <v>540471</v>
      </c>
      <c r="M2338" t="s">
        <v>2345</v>
      </c>
      <c r="N2338">
        <v>540471</v>
      </c>
      <c r="O2338" t="s">
        <v>2345</v>
      </c>
      <c r="P2338">
        <v>540471</v>
      </c>
      <c r="Q2338" t="s">
        <v>2345</v>
      </c>
      <c r="R2338" s="9">
        <v>71941.662785630979</v>
      </c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15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>
        <f t="shared" si="80"/>
        <v>71941.662785630979</v>
      </c>
      <c r="BM2338" s="9">
        <f t="shared" si="81"/>
        <v>71900</v>
      </c>
    </row>
    <row r="2339" spans="1:65" x14ac:dyDescent="0.3">
      <c r="A2339" t="s">
        <v>2559</v>
      </c>
      <c r="B2339" s="9">
        <v>107</v>
      </c>
      <c r="C2339">
        <v>548685</v>
      </c>
      <c r="D2339">
        <v>1</v>
      </c>
      <c r="E2339">
        <v>0</v>
      </c>
      <c r="F2339">
        <v>0</v>
      </c>
      <c r="G2339">
        <v>0</v>
      </c>
      <c r="H2339">
        <v>0</v>
      </c>
      <c r="I2339" t="s">
        <v>90</v>
      </c>
      <c r="J2339">
        <v>576361</v>
      </c>
      <c r="K2339" t="s">
        <v>100</v>
      </c>
      <c r="L2339">
        <v>576361</v>
      </c>
      <c r="M2339" t="s">
        <v>100</v>
      </c>
      <c r="N2339">
        <v>576361</v>
      </c>
      <c r="O2339" t="s">
        <v>100</v>
      </c>
      <c r="P2339">
        <v>576361</v>
      </c>
      <c r="Q2339" t="s">
        <v>100</v>
      </c>
      <c r="R2339" s="9">
        <v>71941.662785630979</v>
      </c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15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>
        <f t="shared" si="80"/>
        <v>71941.662785630979</v>
      </c>
      <c r="BM2339" s="9">
        <f t="shared" si="81"/>
        <v>71900</v>
      </c>
    </row>
    <row r="2340" spans="1:65" x14ac:dyDescent="0.3">
      <c r="A2340" t="s">
        <v>2559</v>
      </c>
      <c r="B2340" s="9">
        <v>814</v>
      </c>
      <c r="C2340">
        <v>537390</v>
      </c>
      <c r="D2340">
        <v>1</v>
      </c>
      <c r="E2340">
        <v>0</v>
      </c>
      <c r="F2340">
        <v>0</v>
      </c>
      <c r="G2340">
        <v>0</v>
      </c>
      <c r="H2340">
        <v>0</v>
      </c>
      <c r="I2340" t="s">
        <v>86</v>
      </c>
      <c r="J2340">
        <v>537004</v>
      </c>
      <c r="K2340" t="s">
        <v>466</v>
      </c>
      <c r="L2340">
        <v>537004</v>
      </c>
      <c r="M2340" t="s">
        <v>466</v>
      </c>
      <c r="N2340">
        <v>537004</v>
      </c>
      <c r="O2340" t="s">
        <v>466</v>
      </c>
      <c r="P2340">
        <v>537004</v>
      </c>
      <c r="Q2340" t="s">
        <v>466</v>
      </c>
      <c r="R2340" s="9">
        <v>192761.4948454893</v>
      </c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15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>
        <f t="shared" si="80"/>
        <v>192761.4948454893</v>
      </c>
      <c r="BM2340" s="9">
        <f t="shared" si="81"/>
        <v>192800</v>
      </c>
    </row>
    <row r="2341" spans="1:65" x14ac:dyDescent="0.3">
      <c r="A2341" t="s">
        <v>2559</v>
      </c>
      <c r="B2341" s="9">
        <v>404</v>
      </c>
      <c r="C2341">
        <v>534153</v>
      </c>
      <c r="D2341">
        <v>1</v>
      </c>
      <c r="E2341">
        <v>0</v>
      </c>
      <c r="F2341">
        <v>0</v>
      </c>
      <c r="G2341">
        <v>0</v>
      </c>
      <c r="H2341">
        <v>0</v>
      </c>
      <c r="I2341" t="s">
        <v>86</v>
      </c>
      <c r="J2341">
        <v>534005</v>
      </c>
      <c r="K2341" t="s">
        <v>88</v>
      </c>
      <c r="L2341">
        <v>534005</v>
      </c>
      <c r="M2341" t="s">
        <v>88</v>
      </c>
      <c r="N2341">
        <v>534005</v>
      </c>
      <c r="O2341" t="s">
        <v>88</v>
      </c>
      <c r="P2341">
        <v>534005</v>
      </c>
      <c r="Q2341" t="s">
        <v>88</v>
      </c>
      <c r="R2341" s="9">
        <v>96578.328084377848</v>
      </c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15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>
        <f t="shared" si="80"/>
        <v>96578.328084377848</v>
      </c>
      <c r="BM2341" s="9">
        <f t="shared" si="81"/>
        <v>96600</v>
      </c>
    </row>
    <row r="2342" spans="1:65" x14ac:dyDescent="0.3">
      <c r="A2342" t="s">
        <v>2560</v>
      </c>
      <c r="B2342" s="9">
        <v>2356</v>
      </c>
      <c r="C2342">
        <v>598348</v>
      </c>
      <c r="D2342">
        <v>1</v>
      </c>
      <c r="E2342">
        <v>0</v>
      </c>
      <c r="F2342">
        <v>0</v>
      </c>
      <c r="G2342">
        <v>0</v>
      </c>
      <c r="H2342">
        <v>0</v>
      </c>
      <c r="I2342" t="s">
        <v>94</v>
      </c>
      <c r="J2342">
        <v>598038</v>
      </c>
      <c r="K2342" t="s">
        <v>734</v>
      </c>
      <c r="L2342">
        <v>598038</v>
      </c>
      <c r="M2342" t="s">
        <v>734</v>
      </c>
      <c r="N2342">
        <v>598003</v>
      </c>
      <c r="O2342" t="s">
        <v>201</v>
      </c>
      <c r="P2342">
        <v>598003</v>
      </c>
      <c r="Q2342" t="s">
        <v>201</v>
      </c>
      <c r="R2342" s="9">
        <v>545742.50757374393</v>
      </c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15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>
        <f t="shared" si="80"/>
        <v>545742.50757374393</v>
      </c>
      <c r="BM2342" s="9">
        <f t="shared" si="81"/>
        <v>545700</v>
      </c>
    </row>
    <row r="2343" spans="1:65" x14ac:dyDescent="0.3">
      <c r="A2343" t="s">
        <v>2561</v>
      </c>
      <c r="B2343" s="9">
        <v>507</v>
      </c>
      <c r="C2343">
        <v>529974</v>
      </c>
      <c r="D2343">
        <v>1</v>
      </c>
      <c r="E2343">
        <v>0</v>
      </c>
      <c r="F2343">
        <v>0</v>
      </c>
      <c r="G2343">
        <v>0</v>
      </c>
      <c r="H2343">
        <v>0</v>
      </c>
      <c r="I2343" t="s">
        <v>86</v>
      </c>
      <c r="J2343">
        <v>530841</v>
      </c>
      <c r="K2343" t="s">
        <v>839</v>
      </c>
      <c r="L2343">
        <v>530841</v>
      </c>
      <c r="M2343" t="s">
        <v>839</v>
      </c>
      <c r="N2343">
        <v>530841</v>
      </c>
      <c r="O2343" t="s">
        <v>839</v>
      </c>
      <c r="P2343">
        <v>529303</v>
      </c>
      <c r="Q2343" t="s">
        <v>301</v>
      </c>
      <c r="R2343" s="9">
        <v>120872.15283324019</v>
      </c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15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>
        <f t="shared" si="80"/>
        <v>120872.15283324019</v>
      </c>
      <c r="BM2343" s="9">
        <f t="shared" si="81"/>
        <v>120900</v>
      </c>
    </row>
    <row r="2344" spans="1:65" x14ac:dyDescent="0.3">
      <c r="A2344" s="5" t="s">
        <v>521</v>
      </c>
      <c r="B2344" s="9">
        <v>22518</v>
      </c>
      <c r="C2344">
        <v>597520</v>
      </c>
      <c r="D2344">
        <v>1</v>
      </c>
      <c r="E2344">
        <v>1</v>
      </c>
      <c r="F2344">
        <v>1</v>
      </c>
      <c r="G2344">
        <v>1</v>
      </c>
      <c r="H2344">
        <v>1</v>
      </c>
      <c r="I2344" t="s">
        <v>94</v>
      </c>
      <c r="J2344">
        <v>597520</v>
      </c>
      <c r="K2344" t="s">
        <v>521</v>
      </c>
      <c r="L2344">
        <v>597520</v>
      </c>
      <c r="M2344" t="s">
        <v>521</v>
      </c>
      <c r="N2344">
        <v>597520</v>
      </c>
      <c r="O2344" t="s">
        <v>521</v>
      </c>
      <c r="P2344">
        <v>597520</v>
      </c>
      <c r="Q2344" t="s">
        <v>521</v>
      </c>
      <c r="R2344" s="9">
        <v>999103.40610038571</v>
      </c>
      <c r="S2344" s="9">
        <f>SUMIFS($B:$B,$J:$J,$C2344)</f>
        <v>24737</v>
      </c>
      <c r="T2344" s="9">
        <v>518581.81853693479</v>
      </c>
      <c r="U2344" s="9">
        <v>413</v>
      </c>
      <c r="V2344" s="9">
        <f>U2344*768</f>
        <v>317184</v>
      </c>
      <c r="W2344" s="9">
        <v>83</v>
      </c>
      <c r="X2344" s="9">
        <f>W2344*3072</f>
        <v>254976</v>
      </c>
      <c r="Y2344" s="9">
        <v>388</v>
      </c>
      <c r="Z2344" s="9">
        <f>Y2344*1024</f>
        <v>397312</v>
      </c>
      <c r="AA2344" s="9">
        <v>126</v>
      </c>
      <c r="AB2344" s="9">
        <f>AA2344*256</f>
        <v>32256</v>
      </c>
      <c r="AC2344" s="9">
        <f>SUMIFS($B:$B,$L:$L,$C2344)</f>
        <v>28610</v>
      </c>
      <c r="AD2344" s="9">
        <v>1765244.3666458169</v>
      </c>
      <c r="AE2344" s="9">
        <f>SUMIFS($B:$B,$P:$P,$C2344)</f>
        <v>38955</v>
      </c>
      <c r="AF2344" s="9">
        <v>2304395.508191084</v>
      </c>
      <c r="AG2344" s="9">
        <f>SUMIFS($B:$B,$N:$N,$C2344)</f>
        <v>28610</v>
      </c>
      <c r="AH2344" s="9">
        <v>4836582.5585445529</v>
      </c>
      <c r="AI2344" s="9">
        <f>SUMIFS($B:$B,$P:$P,$C2344)</f>
        <v>38955</v>
      </c>
      <c r="AJ2344" s="9">
        <v>18951172.452955309</v>
      </c>
      <c r="AK2344" s="9"/>
      <c r="AL2344" s="9">
        <v>5619</v>
      </c>
      <c r="AM2344" s="9">
        <f>AL2344*141</f>
        <v>792279</v>
      </c>
      <c r="AN2344" s="9"/>
      <c r="AO2344" s="9"/>
      <c r="AP2344" s="9"/>
      <c r="AQ2344" s="15"/>
      <c r="AR2344" s="9">
        <v>88</v>
      </c>
      <c r="AS2344" s="9">
        <f>AR2344*30500</f>
        <v>2684000</v>
      </c>
      <c r="AT2344" s="9">
        <v>232</v>
      </c>
      <c r="AU2344" s="9">
        <f>AT2344*2742</f>
        <v>636144</v>
      </c>
      <c r="AV2344" s="9">
        <v>11</v>
      </c>
      <c r="AW2344" s="9">
        <f>AV2344*914</f>
        <v>10054</v>
      </c>
      <c r="AX2344" s="9">
        <v>1270</v>
      </c>
      <c r="AY2344" s="9">
        <f>AX2344*141</f>
        <v>179070</v>
      </c>
      <c r="AZ2344" s="9">
        <v>1733</v>
      </c>
      <c r="BA2344" s="9">
        <f>AZ2344*343</f>
        <v>594419</v>
      </c>
      <c r="BB2344" s="9">
        <v>756</v>
      </c>
      <c r="BC2344" s="9">
        <f>BB2344*109</f>
        <v>82404</v>
      </c>
      <c r="BD2344" s="9">
        <v>119</v>
      </c>
      <c r="BE2344" s="9">
        <f>BD2344*82</f>
        <v>9758</v>
      </c>
      <c r="BF2344" s="9">
        <v>830</v>
      </c>
      <c r="BG2344" s="9">
        <f>BF2344*328</f>
        <v>272240</v>
      </c>
      <c r="BH2344" s="9">
        <v>123</v>
      </c>
      <c r="BI2344" s="9">
        <f>BH2344*410</f>
        <v>50430</v>
      </c>
      <c r="BJ2344" s="9">
        <v>38</v>
      </c>
      <c r="BK2344" s="9">
        <f>BJ2344*219</f>
        <v>8322</v>
      </c>
      <c r="BL2344" s="9">
        <f t="shared" si="80"/>
        <v>35695928.110974088</v>
      </c>
      <c r="BM2344" s="9">
        <f t="shared" si="81"/>
        <v>35695900</v>
      </c>
    </row>
    <row r="2345" spans="1:65" x14ac:dyDescent="0.3">
      <c r="A2345" s="2" t="s">
        <v>2231</v>
      </c>
      <c r="B2345" s="9">
        <v>593</v>
      </c>
      <c r="C2345">
        <v>536172</v>
      </c>
      <c r="D2345">
        <v>1</v>
      </c>
      <c r="E2345">
        <v>1</v>
      </c>
      <c r="F2345">
        <v>0</v>
      </c>
      <c r="G2345">
        <v>0</v>
      </c>
      <c r="H2345">
        <v>0</v>
      </c>
      <c r="I2345" t="s">
        <v>86</v>
      </c>
      <c r="J2345">
        <v>536172</v>
      </c>
      <c r="K2345" t="s">
        <v>2231</v>
      </c>
      <c r="L2345">
        <v>535419</v>
      </c>
      <c r="M2345" t="s">
        <v>170</v>
      </c>
      <c r="N2345">
        <v>535419</v>
      </c>
      <c r="O2345" t="s">
        <v>170</v>
      </c>
      <c r="P2345">
        <v>535419</v>
      </c>
      <c r="Q2345" t="s">
        <v>170</v>
      </c>
      <c r="R2345" s="9">
        <v>141084.48269442661</v>
      </c>
      <c r="S2345" s="9">
        <f>SUMIFS($B:$B,$J:$J,$C2345)</f>
        <v>2381</v>
      </c>
      <c r="T2345" s="9">
        <v>129531.3044806071</v>
      </c>
      <c r="U2345" s="9">
        <v>1</v>
      </c>
      <c r="V2345" s="9">
        <f>U2345*768</f>
        <v>768</v>
      </c>
      <c r="W2345" s="9">
        <v>18</v>
      </c>
      <c r="X2345" s="9">
        <f>W2345*3072</f>
        <v>55296</v>
      </c>
      <c r="Y2345" s="9">
        <v>7</v>
      </c>
      <c r="Z2345" s="9">
        <f>Y2345*1024</f>
        <v>7168</v>
      </c>
      <c r="AA2345" s="9">
        <v>0</v>
      </c>
      <c r="AB2345" s="9">
        <f>AA2345*256</f>
        <v>0</v>
      </c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15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>
        <f t="shared" si="80"/>
        <v>333847.78717503371</v>
      </c>
      <c r="BM2345" s="9">
        <f t="shared" si="81"/>
        <v>333800</v>
      </c>
    </row>
    <row r="2346" spans="1:65" x14ac:dyDescent="0.3">
      <c r="A2346" t="s">
        <v>2562</v>
      </c>
      <c r="B2346" s="9">
        <v>210</v>
      </c>
      <c r="C2346">
        <v>590975</v>
      </c>
      <c r="D2346">
        <v>1</v>
      </c>
      <c r="E2346">
        <v>0</v>
      </c>
      <c r="F2346">
        <v>0</v>
      </c>
      <c r="G2346">
        <v>0</v>
      </c>
      <c r="H2346">
        <v>0</v>
      </c>
      <c r="I2346" t="s">
        <v>123</v>
      </c>
      <c r="J2346">
        <v>591211</v>
      </c>
      <c r="K2346" t="s">
        <v>764</v>
      </c>
      <c r="L2346">
        <v>591211</v>
      </c>
      <c r="M2346" t="s">
        <v>764</v>
      </c>
      <c r="N2346">
        <v>591211</v>
      </c>
      <c r="O2346" t="s">
        <v>764</v>
      </c>
      <c r="P2346">
        <v>591211</v>
      </c>
      <c r="Q2346" t="s">
        <v>764</v>
      </c>
      <c r="R2346" s="9">
        <v>71941.662785630979</v>
      </c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15"/>
      <c r="AR2346" s="9">
        <v>1</v>
      </c>
      <c r="AS2346" s="9">
        <f>AR2346*30500</f>
        <v>30500</v>
      </c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>
        <f t="shared" si="80"/>
        <v>102441.66278563098</v>
      </c>
      <c r="BM2346" s="9">
        <f t="shared" si="81"/>
        <v>102400</v>
      </c>
    </row>
    <row r="2347" spans="1:65" x14ac:dyDescent="0.3">
      <c r="A2347" s="5" t="s">
        <v>199</v>
      </c>
      <c r="B2347" s="9">
        <v>27917</v>
      </c>
      <c r="C2347">
        <v>588296</v>
      </c>
      <c r="D2347">
        <v>1</v>
      </c>
      <c r="E2347">
        <v>1</v>
      </c>
      <c r="F2347">
        <v>1</v>
      </c>
      <c r="G2347">
        <v>1</v>
      </c>
      <c r="H2347">
        <v>1</v>
      </c>
      <c r="I2347" t="s">
        <v>135</v>
      </c>
      <c r="J2347">
        <v>588296</v>
      </c>
      <c r="K2347" t="s">
        <v>199</v>
      </c>
      <c r="L2347">
        <v>588296</v>
      </c>
      <c r="M2347" t="s">
        <v>199</v>
      </c>
      <c r="N2347">
        <v>588296</v>
      </c>
      <c r="O2347" t="s">
        <v>199</v>
      </c>
      <c r="P2347">
        <v>588296</v>
      </c>
      <c r="Q2347" t="s">
        <v>199</v>
      </c>
      <c r="R2347" s="9">
        <v>1219450.927293797</v>
      </c>
      <c r="S2347" s="9">
        <f>SUMIFS($B:$B,$J:$J,$C2347)</f>
        <v>33822</v>
      </c>
      <c r="T2347" s="9">
        <v>722439.01702702639</v>
      </c>
      <c r="U2347" s="9">
        <v>813</v>
      </c>
      <c r="V2347" s="9">
        <f>U2347*768</f>
        <v>624384</v>
      </c>
      <c r="W2347" s="9">
        <v>151</v>
      </c>
      <c r="X2347" s="9">
        <f>W2347*3072</f>
        <v>463872</v>
      </c>
      <c r="Y2347" s="9">
        <v>853</v>
      </c>
      <c r="Z2347" s="9">
        <f>Y2347*1024</f>
        <v>873472</v>
      </c>
      <c r="AA2347" s="9">
        <v>163</v>
      </c>
      <c r="AB2347" s="9">
        <f>AA2347*256</f>
        <v>41728</v>
      </c>
      <c r="AC2347" s="9">
        <f>SUMIFS($B:$B,$L:$L,$C2347)</f>
        <v>33822</v>
      </c>
      <c r="AD2347" s="9">
        <v>2062525.156337573</v>
      </c>
      <c r="AE2347" s="9">
        <f>SUMIFS($B:$B,$P:$P,$C2347)</f>
        <v>67217</v>
      </c>
      <c r="AF2347" s="9">
        <v>3993079.3406148339</v>
      </c>
      <c r="AG2347" s="9">
        <f>SUMIFS($B:$B,$N:$N,$C2347)</f>
        <v>42397</v>
      </c>
      <c r="AH2347" s="9">
        <v>7079862.8124841433</v>
      </c>
      <c r="AI2347" s="9">
        <f>SUMIFS($B:$B,$P:$P,$C2347)</f>
        <v>67217</v>
      </c>
      <c r="AJ2347" s="9">
        <v>26623484.747183539</v>
      </c>
      <c r="AK2347" s="9"/>
      <c r="AL2347" s="9">
        <v>7364</v>
      </c>
      <c r="AM2347" s="9">
        <f>AL2347*141</f>
        <v>1038324</v>
      </c>
      <c r="AN2347" s="9"/>
      <c r="AO2347" s="9"/>
      <c r="AP2347" s="9"/>
      <c r="AQ2347" s="15"/>
      <c r="AR2347" s="9">
        <v>125</v>
      </c>
      <c r="AS2347" s="9">
        <f>AR2347*30500</f>
        <v>3812500</v>
      </c>
      <c r="AT2347" s="9">
        <v>368</v>
      </c>
      <c r="AU2347" s="9">
        <f>AT2347*2742</f>
        <v>1009056</v>
      </c>
      <c r="AV2347" s="9">
        <v>1</v>
      </c>
      <c r="AW2347" s="9">
        <f>AV2347*914</f>
        <v>914</v>
      </c>
      <c r="AX2347" s="9">
        <v>2459</v>
      </c>
      <c r="AY2347" s="9">
        <f>AX2347*141</f>
        <v>346719</v>
      </c>
      <c r="AZ2347" s="9">
        <v>2632</v>
      </c>
      <c r="BA2347" s="9">
        <f>AZ2347*343</f>
        <v>902776</v>
      </c>
      <c r="BB2347" s="9">
        <v>1239</v>
      </c>
      <c r="BC2347" s="9">
        <f>BB2347*109</f>
        <v>135051</v>
      </c>
      <c r="BD2347" s="9">
        <v>82</v>
      </c>
      <c r="BE2347" s="9">
        <f>BD2347*82</f>
        <v>6724</v>
      </c>
      <c r="BF2347" s="9">
        <v>1707</v>
      </c>
      <c r="BG2347" s="9">
        <f>BF2347*328</f>
        <v>559896</v>
      </c>
      <c r="BH2347" s="9">
        <v>93</v>
      </c>
      <c r="BI2347" s="9">
        <f>BH2347*410</f>
        <v>38130</v>
      </c>
      <c r="BJ2347" s="9">
        <v>17</v>
      </c>
      <c r="BK2347" s="9">
        <f>BJ2347*219</f>
        <v>3723</v>
      </c>
      <c r="BL2347" s="9">
        <f t="shared" si="80"/>
        <v>51558111.000940911</v>
      </c>
      <c r="BM2347" s="9">
        <f t="shared" si="81"/>
        <v>51558100</v>
      </c>
    </row>
    <row r="2348" spans="1:65" x14ac:dyDescent="0.3">
      <c r="A2348" t="s">
        <v>2563</v>
      </c>
      <c r="B2348" s="9">
        <v>179</v>
      </c>
      <c r="C2348">
        <v>561738</v>
      </c>
      <c r="D2348">
        <v>1</v>
      </c>
      <c r="E2348">
        <v>0</v>
      </c>
      <c r="F2348">
        <v>0</v>
      </c>
      <c r="G2348">
        <v>0</v>
      </c>
      <c r="H2348">
        <v>0</v>
      </c>
      <c r="I2348" t="s">
        <v>104</v>
      </c>
      <c r="J2348">
        <v>561479</v>
      </c>
      <c r="K2348" t="s">
        <v>950</v>
      </c>
      <c r="L2348">
        <v>561479</v>
      </c>
      <c r="M2348" t="s">
        <v>950</v>
      </c>
      <c r="N2348">
        <v>561479</v>
      </c>
      <c r="O2348" t="s">
        <v>950</v>
      </c>
      <c r="P2348">
        <v>561860</v>
      </c>
      <c r="Q2348" t="s">
        <v>951</v>
      </c>
      <c r="R2348" s="9">
        <v>71941.662785630979</v>
      </c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15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>
        <f t="shared" si="80"/>
        <v>71941.662785630979</v>
      </c>
      <c r="BM2348" s="9">
        <f t="shared" si="81"/>
        <v>71900</v>
      </c>
    </row>
    <row r="2349" spans="1:65" x14ac:dyDescent="0.3">
      <c r="A2349" s="2" t="s">
        <v>2461</v>
      </c>
      <c r="B2349" s="9">
        <v>944</v>
      </c>
      <c r="C2349">
        <v>536181</v>
      </c>
      <c r="D2349">
        <v>1</v>
      </c>
      <c r="E2349">
        <v>1</v>
      </c>
      <c r="F2349">
        <v>0</v>
      </c>
      <c r="G2349">
        <v>0</v>
      </c>
      <c r="H2349">
        <v>0</v>
      </c>
      <c r="I2349" t="s">
        <v>86</v>
      </c>
      <c r="J2349">
        <v>536181</v>
      </c>
      <c r="K2349" t="s">
        <v>2461</v>
      </c>
      <c r="L2349">
        <v>535419</v>
      </c>
      <c r="M2349" t="s">
        <v>170</v>
      </c>
      <c r="N2349">
        <v>535419</v>
      </c>
      <c r="O2349" t="s">
        <v>170</v>
      </c>
      <c r="P2349">
        <v>535419</v>
      </c>
      <c r="Q2349" t="s">
        <v>170</v>
      </c>
      <c r="R2349" s="9">
        <v>223000.92402341761</v>
      </c>
      <c r="S2349" s="9">
        <f>SUMIFS($B:$B,$J:$J,$C2349)</f>
        <v>1178</v>
      </c>
      <c r="T2349" s="9">
        <v>64175.840546300402</v>
      </c>
      <c r="U2349" s="9">
        <v>0</v>
      </c>
      <c r="V2349" s="9">
        <f>U2349*768</f>
        <v>0</v>
      </c>
      <c r="W2349" s="9">
        <v>0</v>
      </c>
      <c r="X2349" s="9">
        <f>W2349*3072</f>
        <v>0</v>
      </c>
      <c r="Y2349" s="9">
        <v>8</v>
      </c>
      <c r="Z2349" s="9">
        <f>Y2349*1024</f>
        <v>8192</v>
      </c>
      <c r="AA2349" s="9">
        <v>2</v>
      </c>
      <c r="AB2349" s="9">
        <f>AA2349*256</f>
        <v>512</v>
      </c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15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>
        <f t="shared" si="80"/>
        <v>295880.76456971804</v>
      </c>
      <c r="BM2349" s="9">
        <f t="shared" si="81"/>
        <v>295900</v>
      </c>
    </row>
    <row r="2350" spans="1:65" x14ac:dyDescent="0.3">
      <c r="A2350" t="s">
        <v>2564</v>
      </c>
      <c r="B2350" s="9">
        <v>285</v>
      </c>
      <c r="C2350">
        <v>541940</v>
      </c>
      <c r="D2350">
        <v>1</v>
      </c>
      <c r="E2350">
        <v>0</v>
      </c>
      <c r="F2350">
        <v>0</v>
      </c>
      <c r="G2350">
        <v>0</v>
      </c>
      <c r="H2350">
        <v>0</v>
      </c>
      <c r="I2350" t="s">
        <v>86</v>
      </c>
      <c r="J2350">
        <v>542351</v>
      </c>
      <c r="K2350" t="s">
        <v>2501</v>
      </c>
      <c r="L2350">
        <v>542164</v>
      </c>
      <c r="M2350" t="s">
        <v>226</v>
      </c>
      <c r="N2350">
        <v>542164</v>
      </c>
      <c r="O2350" t="s">
        <v>226</v>
      </c>
      <c r="P2350">
        <v>541656</v>
      </c>
      <c r="Q2350" t="s">
        <v>227</v>
      </c>
      <c r="R2350" s="9">
        <v>71941.662785630979</v>
      </c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15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>
        <f t="shared" si="80"/>
        <v>71941.662785630979</v>
      </c>
      <c r="BM2350" s="9">
        <f t="shared" si="81"/>
        <v>71900</v>
      </c>
    </row>
    <row r="2351" spans="1:65" x14ac:dyDescent="0.3">
      <c r="A2351" t="s">
        <v>2565</v>
      </c>
      <c r="B2351" s="9">
        <v>1395</v>
      </c>
      <c r="C2351">
        <v>571661</v>
      </c>
      <c r="D2351">
        <v>1</v>
      </c>
      <c r="E2351">
        <v>0</v>
      </c>
      <c r="F2351">
        <v>0</v>
      </c>
      <c r="G2351">
        <v>0</v>
      </c>
      <c r="H2351">
        <v>0</v>
      </c>
      <c r="I2351" t="s">
        <v>96</v>
      </c>
      <c r="J2351">
        <v>571393</v>
      </c>
      <c r="K2351" t="s">
        <v>1167</v>
      </c>
      <c r="L2351">
        <v>571393</v>
      </c>
      <c r="M2351" t="s">
        <v>1167</v>
      </c>
      <c r="N2351">
        <v>571393</v>
      </c>
      <c r="O2351" t="s">
        <v>1167</v>
      </c>
      <c r="P2351">
        <v>571393</v>
      </c>
      <c r="Q2351" t="s">
        <v>1167</v>
      </c>
      <c r="R2351" s="9">
        <v>327129.63112914568</v>
      </c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15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>
        <f t="shared" si="80"/>
        <v>327129.63112914568</v>
      </c>
      <c r="BM2351" s="9">
        <f t="shared" si="81"/>
        <v>327100</v>
      </c>
    </row>
    <row r="2352" spans="1:65" x14ac:dyDescent="0.3">
      <c r="A2352" t="s">
        <v>2566</v>
      </c>
      <c r="B2352" s="9">
        <v>264</v>
      </c>
      <c r="C2352">
        <v>559091</v>
      </c>
      <c r="D2352">
        <v>1</v>
      </c>
      <c r="E2352">
        <v>0</v>
      </c>
      <c r="F2352">
        <v>0</v>
      </c>
      <c r="G2352">
        <v>0</v>
      </c>
      <c r="H2352">
        <v>0</v>
      </c>
      <c r="I2352" t="s">
        <v>151</v>
      </c>
      <c r="J2352">
        <v>559571</v>
      </c>
      <c r="K2352" t="s">
        <v>442</v>
      </c>
      <c r="L2352">
        <v>559628</v>
      </c>
      <c r="M2352" t="s">
        <v>443</v>
      </c>
      <c r="N2352">
        <v>559628</v>
      </c>
      <c r="O2352" t="s">
        <v>443</v>
      </c>
      <c r="P2352">
        <v>559300</v>
      </c>
      <c r="Q2352" t="s">
        <v>223</v>
      </c>
      <c r="R2352" s="9">
        <v>71941.662785630979</v>
      </c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15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>
        <f t="shared" si="80"/>
        <v>71941.662785630979</v>
      </c>
      <c r="BM2352" s="9">
        <f t="shared" si="81"/>
        <v>71900</v>
      </c>
    </row>
    <row r="2353" spans="1:65" x14ac:dyDescent="0.3">
      <c r="A2353" t="s">
        <v>2567</v>
      </c>
      <c r="B2353" s="9">
        <v>164</v>
      </c>
      <c r="C2353">
        <v>563030</v>
      </c>
      <c r="D2353">
        <v>1</v>
      </c>
      <c r="E2353">
        <v>0</v>
      </c>
      <c r="F2353">
        <v>0</v>
      </c>
      <c r="G2353">
        <v>0</v>
      </c>
      <c r="H2353">
        <v>0</v>
      </c>
      <c r="I2353" t="s">
        <v>83</v>
      </c>
      <c r="J2353">
        <v>552470</v>
      </c>
      <c r="K2353" t="s">
        <v>1208</v>
      </c>
      <c r="L2353">
        <v>552046</v>
      </c>
      <c r="M2353" t="s">
        <v>174</v>
      </c>
      <c r="N2353">
        <v>552046</v>
      </c>
      <c r="O2353" t="s">
        <v>174</v>
      </c>
      <c r="P2353">
        <v>552046</v>
      </c>
      <c r="Q2353" t="s">
        <v>174</v>
      </c>
      <c r="R2353" s="9">
        <v>71941.662785630979</v>
      </c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15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>
        <f t="shared" si="80"/>
        <v>71941.662785630979</v>
      </c>
      <c r="BM2353" s="9">
        <f t="shared" si="81"/>
        <v>71900</v>
      </c>
    </row>
    <row r="2354" spans="1:65" x14ac:dyDescent="0.3">
      <c r="A2354" t="s">
        <v>2568</v>
      </c>
      <c r="B2354" s="9">
        <v>124</v>
      </c>
      <c r="C2354">
        <v>598500</v>
      </c>
      <c r="D2354">
        <v>1</v>
      </c>
      <c r="E2354">
        <v>0</v>
      </c>
      <c r="F2354">
        <v>0</v>
      </c>
      <c r="G2354">
        <v>0</v>
      </c>
      <c r="H2354">
        <v>0</v>
      </c>
      <c r="I2354" t="s">
        <v>86</v>
      </c>
      <c r="J2354">
        <v>541834</v>
      </c>
      <c r="K2354" t="s">
        <v>775</v>
      </c>
      <c r="L2354">
        <v>541834</v>
      </c>
      <c r="M2354" t="s">
        <v>775</v>
      </c>
      <c r="N2354">
        <v>541834</v>
      </c>
      <c r="O2354" t="s">
        <v>775</v>
      </c>
      <c r="P2354">
        <v>541656</v>
      </c>
      <c r="Q2354" t="s">
        <v>227</v>
      </c>
      <c r="R2354" s="9">
        <v>71941.662785630979</v>
      </c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15"/>
      <c r="AR2354" s="9">
        <v>1</v>
      </c>
      <c r="AS2354" s="9">
        <f>AR2354*30500</f>
        <v>30500</v>
      </c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>
        <f t="shared" si="80"/>
        <v>102441.66278563098</v>
      </c>
      <c r="BM2354" s="9">
        <f t="shared" si="81"/>
        <v>102400</v>
      </c>
    </row>
    <row r="2355" spans="1:65" x14ac:dyDescent="0.3">
      <c r="A2355" t="s">
        <v>2569</v>
      </c>
      <c r="B2355" s="9">
        <v>127</v>
      </c>
      <c r="C2355">
        <v>536555</v>
      </c>
      <c r="D2355">
        <v>1</v>
      </c>
      <c r="E2355">
        <v>0</v>
      </c>
      <c r="F2355">
        <v>0</v>
      </c>
      <c r="G2355">
        <v>0</v>
      </c>
      <c r="H2355">
        <v>0</v>
      </c>
      <c r="I2355" t="s">
        <v>83</v>
      </c>
      <c r="J2355">
        <v>551201</v>
      </c>
      <c r="K2355" t="s">
        <v>2250</v>
      </c>
      <c r="L2355">
        <v>550787</v>
      </c>
      <c r="M2355" t="s">
        <v>908</v>
      </c>
      <c r="N2355">
        <v>550787</v>
      </c>
      <c r="O2355" t="s">
        <v>908</v>
      </c>
      <c r="P2355">
        <v>550787</v>
      </c>
      <c r="Q2355" t="s">
        <v>908</v>
      </c>
      <c r="R2355" s="9">
        <v>71941.662785630979</v>
      </c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15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>
        <f t="shared" si="80"/>
        <v>71941.662785630979</v>
      </c>
      <c r="BM2355" s="9">
        <f t="shared" si="81"/>
        <v>71900</v>
      </c>
    </row>
    <row r="2356" spans="1:65" x14ac:dyDescent="0.3">
      <c r="A2356" s="2" t="s">
        <v>2570</v>
      </c>
      <c r="B2356" s="9">
        <v>1569</v>
      </c>
      <c r="C2356">
        <v>568945</v>
      </c>
      <c r="D2356">
        <v>1</v>
      </c>
      <c r="E2356">
        <v>1</v>
      </c>
      <c r="F2356">
        <v>0</v>
      </c>
      <c r="G2356">
        <v>0</v>
      </c>
      <c r="H2356">
        <v>0</v>
      </c>
      <c r="I2356" t="s">
        <v>123</v>
      </c>
      <c r="J2356">
        <v>568945</v>
      </c>
      <c r="K2356" t="s">
        <v>2570</v>
      </c>
      <c r="L2356">
        <v>569780</v>
      </c>
      <c r="M2356" t="s">
        <v>2571</v>
      </c>
      <c r="N2356">
        <v>568759</v>
      </c>
      <c r="O2356" t="s">
        <v>343</v>
      </c>
      <c r="P2356">
        <v>568759</v>
      </c>
      <c r="Q2356" t="s">
        <v>343</v>
      </c>
      <c r="R2356" s="9">
        <v>367016.57040072372</v>
      </c>
      <c r="S2356" s="9">
        <f>SUMIFS($B:$B,$J:$J,$C2356)</f>
        <v>1569</v>
      </c>
      <c r="T2356" s="9">
        <v>85433.044907928808</v>
      </c>
      <c r="U2356" s="9">
        <v>0</v>
      </c>
      <c r="V2356" s="9">
        <f>U2356*768</f>
        <v>0</v>
      </c>
      <c r="W2356" s="9">
        <v>8</v>
      </c>
      <c r="X2356" s="9">
        <f>W2356*3072</f>
        <v>24576</v>
      </c>
      <c r="Y2356" s="9">
        <v>6</v>
      </c>
      <c r="Z2356" s="9">
        <f>Y2356*1024</f>
        <v>6144</v>
      </c>
      <c r="AA2356" s="9">
        <v>4</v>
      </c>
      <c r="AB2356" s="9">
        <f>AA2356*256</f>
        <v>1024</v>
      </c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15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>
        <f t="shared" si="80"/>
        <v>484193.61530865252</v>
      </c>
      <c r="BM2356" s="9">
        <f t="shared" si="81"/>
        <v>484200</v>
      </c>
    </row>
    <row r="2357" spans="1:65" x14ac:dyDescent="0.3">
      <c r="A2357" t="s">
        <v>2572</v>
      </c>
      <c r="B2357" s="9">
        <v>507</v>
      </c>
      <c r="C2357">
        <v>577243</v>
      </c>
      <c r="D2357">
        <v>1</v>
      </c>
      <c r="E2357">
        <v>0</v>
      </c>
      <c r="F2357">
        <v>0</v>
      </c>
      <c r="G2357">
        <v>0</v>
      </c>
      <c r="H2357">
        <v>0</v>
      </c>
      <c r="I2357" t="s">
        <v>104</v>
      </c>
      <c r="J2357">
        <v>577197</v>
      </c>
      <c r="K2357" t="s">
        <v>300</v>
      </c>
      <c r="L2357">
        <v>577197</v>
      </c>
      <c r="M2357" t="s">
        <v>300</v>
      </c>
      <c r="N2357">
        <v>577197</v>
      </c>
      <c r="O2357" t="s">
        <v>300</v>
      </c>
      <c r="P2357">
        <v>577197</v>
      </c>
      <c r="Q2357" t="s">
        <v>300</v>
      </c>
      <c r="R2357" s="9">
        <v>120872.15283324019</v>
      </c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15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>
        <f t="shared" si="80"/>
        <v>120872.15283324019</v>
      </c>
      <c r="BM2357" s="9">
        <f t="shared" si="81"/>
        <v>120900</v>
      </c>
    </row>
    <row r="2358" spans="1:65" x14ac:dyDescent="0.3">
      <c r="A2358" t="s">
        <v>2573</v>
      </c>
      <c r="B2358" s="9">
        <v>584</v>
      </c>
      <c r="C2358">
        <v>589667</v>
      </c>
      <c r="D2358">
        <v>1</v>
      </c>
      <c r="E2358">
        <v>0</v>
      </c>
      <c r="F2358">
        <v>0</v>
      </c>
      <c r="G2358">
        <v>0</v>
      </c>
      <c r="H2358">
        <v>0</v>
      </c>
      <c r="I2358" t="s">
        <v>111</v>
      </c>
      <c r="J2358">
        <v>589896</v>
      </c>
      <c r="K2358" t="s">
        <v>634</v>
      </c>
      <c r="L2358">
        <v>589896</v>
      </c>
      <c r="M2358" t="s">
        <v>634</v>
      </c>
      <c r="N2358">
        <v>589250</v>
      </c>
      <c r="O2358" t="s">
        <v>113</v>
      </c>
      <c r="P2358">
        <v>589250</v>
      </c>
      <c r="Q2358" t="s">
        <v>113</v>
      </c>
      <c r="R2358" s="9">
        <v>138972.11647865691</v>
      </c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15"/>
      <c r="AR2358" s="9">
        <v>1</v>
      </c>
      <c r="AS2358" s="9">
        <f>AR2358*30500</f>
        <v>30500</v>
      </c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>
        <f t="shared" si="80"/>
        <v>169472.11647865691</v>
      </c>
      <c r="BM2358" s="9">
        <f t="shared" si="81"/>
        <v>169500</v>
      </c>
    </row>
    <row r="2359" spans="1:65" x14ac:dyDescent="0.3">
      <c r="A2359" t="s">
        <v>2574</v>
      </c>
      <c r="B2359" s="9">
        <v>1279</v>
      </c>
      <c r="C2359">
        <v>584584</v>
      </c>
      <c r="D2359">
        <v>1</v>
      </c>
      <c r="E2359">
        <v>0</v>
      </c>
      <c r="F2359">
        <v>0</v>
      </c>
      <c r="G2359">
        <v>0</v>
      </c>
      <c r="H2359">
        <v>0</v>
      </c>
      <c r="I2359" t="s">
        <v>81</v>
      </c>
      <c r="J2359">
        <v>584550</v>
      </c>
      <c r="K2359" t="s">
        <v>545</v>
      </c>
      <c r="L2359">
        <v>584550</v>
      </c>
      <c r="M2359" t="s">
        <v>545</v>
      </c>
      <c r="N2359">
        <v>584550</v>
      </c>
      <c r="O2359" t="s">
        <v>545</v>
      </c>
      <c r="P2359">
        <v>584495</v>
      </c>
      <c r="Q2359" t="s">
        <v>546</v>
      </c>
      <c r="R2359" s="9">
        <v>300453.86428781971</v>
      </c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15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>
        <f t="shared" si="80"/>
        <v>300453.86428781971</v>
      </c>
      <c r="BM2359" s="9">
        <f t="shared" si="81"/>
        <v>300500</v>
      </c>
    </row>
    <row r="2360" spans="1:65" x14ac:dyDescent="0.3">
      <c r="A2360" t="s">
        <v>2575</v>
      </c>
      <c r="B2360" s="9">
        <v>457</v>
      </c>
      <c r="C2360">
        <v>541966</v>
      </c>
      <c r="D2360">
        <v>1</v>
      </c>
      <c r="E2360">
        <v>0</v>
      </c>
      <c r="F2360">
        <v>0</v>
      </c>
      <c r="G2360">
        <v>0</v>
      </c>
      <c r="H2360">
        <v>0</v>
      </c>
      <c r="I2360" t="s">
        <v>86</v>
      </c>
      <c r="J2360">
        <v>542121</v>
      </c>
      <c r="K2360" t="s">
        <v>1915</v>
      </c>
      <c r="L2360">
        <v>541656</v>
      </c>
      <c r="M2360" t="s">
        <v>227</v>
      </c>
      <c r="N2360">
        <v>541656</v>
      </c>
      <c r="O2360" t="s">
        <v>227</v>
      </c>
      <c r="P2360">
        <v>541656</v>
      </c>
      <c r="Q2360" t="s">
        <v>227</v>
      </c>
      <c r="R2360" s="9">
        <v>109091.3329275876</v>
      </c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15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>
        <f t="shared" si="80"/>
        <v>109091.3329275876</v>
      </c>
      <c r="BM2360" s="9">
        <f t="shared" si="81"/>
        <v>109100</v>
      </c>
    </row>
    <row r="2361" spans="1:65" x14ac:dyDescent="0.3">
      <c r="A2361" t="s">
        <v>2575</v>
      </c>
      <c r="B2361" s="9">
        <v>407</v>
      </c>
      <c r="C2361">
        <v>533459</v>
      </c>
      <c r="D2361">
        <v>1</v>
      </c>
      <c r="E2361">
        <v>0</v>
      </c>
      <c r="F2361">
        <v>0</v>
      </c>
      <c r="G2361">
        <v>0</v>
      </c>
      <c r="H2361">
        <v>0</v>
      </c>
      <c r="I2361" t="s">
        <v>86</v>
      </c>
      <c r="J2361">
        <v>533271</v>
      </c>
      <c r="K2361" t="s">
        <v>785</v>
      </c>
      <c r="L2361">
        <v>533271</v>
      </c>
      <c r="M2361" t="s">
        <v>785</v>
      </c>
      <c r="N2361">
        <v>533271</v>
      </c>
      <c r="O2361" t="s">
        <v>785</v>
      </c>
      <c r="P2361">
        <v>533271</v>
      </c>
      <c r="Q2361" t="s">
        <v>785</v>
      </c>
      <c r="R2361" s="9">
        <v>97287.335812924561</v>
      </c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15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>
        <f t="shared" si="80"/>
        <v>97287.335812924561</v>
      </c>
      <c r="BM2361" s="9">
        <f t="shared" si="81"/>
        <v>97300</v>
      </c>
    </row>
    <row r="2362" spans="1:65" x14ac:dyDescent="0.3">
      <c r="A2362" s="4" t="s">
        <v>2576</v>
      </c>
      <c r="B2362" s="9">
        <v>12793</v>
      </c>
      <c r="C2362">
        <v>567639</v>
      </c>
      <c r="D2362">
        <v>1</v>
      </c>
      <c r="E2362">
        <v>1</v>
      </c>
      <c r="F2362">
        <v>1</v>
      </c>
      <c r="G2362">
        <v>1</v>
      </c>
      <c r="H2362">
        <v>0</v>
      </c>
      <c r="I2362" t="s">
        <v>131</v>
      </c>
      <c r="J2362">
        <v>567639</v>
      </c>
      <c r="K2362" t="s">
        <v>2576</v>
      </c>
      <c r="L2362">
        <v>567639</v>
      </c>
      <c r="M2362" t="s">
        <v>2576</v>
      </c>
      <c r="N2362">
        <v>567639</v>
      </c>
      <c r="O2362" t="s">
        <v>2576</v>
      </c>
      <c r="P2362">
        <v>567442</v>
      </c>
      <c r="Q2362" t="s">
        <v>617</v>
      </c>
      <c r="R2362" s="9">
        <v>2768383.6770715718</v>
      </c>
      <c r="S2362" s="9">
        <f>SUMIFS($B:$B,$J:$J,$C2362)</f>
        <v>12793</v>
      </c>
      <c r="T2362" s="9">
        <v>691645.43073073123</v>
      </c>
      <c r="U2362" s="9">
        <v>0</v>
      </c>
      <c r="V2362" s="9">
        <f>U2362*768</f>
        <v>0</v>
      </c>
      <c r="W2362" s="9">
        <v>53</v>
      </c>
      <c r="X2362" s="9">
        <f>W2362*3072</f>
        <v>162816</v>
      </c>
      <c r="Y2362" s="9">
        <v>40</v>
      </c>
      <c r="Z2362" s="9">
        <f>Y2362*1024</f>
        <v>40960</v>
      </c>
      <c r="AA2362" s="9">
        <v>21</v>
      </c>
      <c r="AB2362" s="9">
        <f>AA2362*256</f>
        <v>5376</v>
      </c>
      <c r="AC2362" s="9">
        <f>SUMIFS($B:$B,$L:$L,$C2362)</f>
        <v>12793</v>
      </c>
      <c r="AD2362" s="9">
        <v>1581559.7921742743</v>
      </c>
      <c r="AE2362" s="9"/>
      <c r="AF2362" s="9"/>
      <c r="AG2362" s="9">
        <f>SUMIFS($B:$B,$N:$N,$C2362)</f>
        <v>12793</v>
      </c>
      <c r="AH2362" s="9">
        <v>1435147.8769226</v>
      </c>
      <c r="AI2362" s="9"/>
      <c r="AJ2362" s="9"/>
      <c r="AK2362" s="9"/>
      <c r="AL2362" s="9"/>
      <c r="AM2362" s="9"/>
      <c r="AN2362" s="9"/>
      <c r="AO2362" s="9"/>
      <c r="AP2362" s="9"/>
      <c r="AQ2362" s="15"/>
      <c r="AR2362" s="9">
        <v>7</v>
      </c>
      <c r="AS2362" s="9">
        <f>AR2362*30500</f>
        <v>213500</v>
      </c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>
        <f t="shared" si="80"/>
        <v>6899388.7768991776</v>
      </c>
      <c r="BM2362" s="9">
        <f t="shared" si="81"/>
        <v>6899400</v>
      </c>
    </row>
    <row r="2363" spans="1:65" x14ac:dyDescent="0.3">
      <c r="A2363" t="s">
        <v>2577</v>
      </c>
      <c r="B2363" s="9">
        <v>620</v>
      </c>
      <c r="C2363">
        <v>541974</v>
      </c>
      <c r="D2363">
        <v>1</v>
      </c>
      <c r="E2363">
        <v>0</v>
      </c>
      <c r="F2363">
        <v>0</v>
      </c>
      <c r="G2363">
        <v>0</v>
      </c>
      <c r="H2363">
        <v>0</v>
      </c>
      <c r="I2363" t="s">
        <v>86</v>
      </c>
      <c r="J2363">
        <v>542351</v>
      </c>
      <c r="K2363" t="s">
        <v>2501</v>
      </c>
      <c r="L2363">
        <v>542164</v>
      </c>
      <c r="M2363" t="s">
        <v>226</v>
      </c>
      <c r="N2363">
        <v>542164</v>
      </c>
      <c r="O2363" t="s">
        <v>226</v>
      </c>
      <c r="P2363">
        <v>541656</v>
      </c>
      <c r="Q2363" t="s">
        <v>227</v>
      </c>
      <c r="R2363" s="9">
        <v>147417.68490922061</v>
      </c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15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>
        <f t="shared" si="80"/>
        <v>147417.68490922061</v>
      </c>
      <c r="BM2363" s="9">
        <f t="shared" si="81"/>
        <v>147400</v>
      </c>
    </row>
    <row r="2364" spans="1:65" x14ac:dyDescent="0.3">
      <c r="A2364" t="s">
        <v>2578</v>
      </c>
      <c r="B2364" s="9">
        <v>239</v>
      </c>
      <c r="C2364">
        <v>568180</v>
      </c>
      <c r="D2364">
        <v>1</v>
      </c>
      <c r="E2364">
        <v>0</v>
      </c>
      <c r="F2364">
        <v>0</v>
      </c>
      <c r="G2364">
        <v>0</v>
      </c>
      <c r="H2364">
        <v>0</v>
      </c>
      <c r="I2364" t="s">
        <v>94</v>
      </c>
      <c r="J2364">
        <v>506460</v>
      </c>
      <c r="K2364" t="s">
        <v>818</v>
      </c>
      <c r="L2364">
        <v>506460</v>
      </c>
      <c r="M2364" t="s">
        <v>818</v>
      </c>
      <c r="N2364">
        <v>511021</v>
      </c>
      <c r="O2364" t="s">
        <v>772</v>
      </c>
      <c r="P2364">
        <v>511021</v>
      </c>
      <c r="Q2364" t="s">
        <v>772</v>
      </c>
      <c r="R2364" s="9">
        <v>71941.662785630979</v>
      </c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15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>
        <f t="shared" si="80"/>
        <v>71941.662785630979</v>
      </c>
      <c r="BM2364" s="9">
        <f t="shared" si="81"/>
        <v>71900</v>
      </c>
    </row>
    <row r="2365" spans="1:65" x14ac:dyDescent="0.3">
      <c r="A2365" t="s">
        <v>2579</v>
      </c>
      <c r="B2365" s="9">
        <v>107</v>
      </c>
      <c r="C2365">
        <v>599484</v>
      </c>
      <c r="D2365">
        <v>1</v>
      </c>
      <c r="E2365">
        <v>0</v>
      </c>
      <c r="F2365">
        <v>0</v>
      </c>
      <c r="G2365">
        <v>0</v>
      </c>
      <c r="H2365">
        <v>0</v>
      </c>
      <c r="I2365" t="s">
        <v>86</v>
      </c>
      <c r="J2365">
        <v>533424</v>
      </c>
      <c r="K2365" t="s">
        <v>190</v>
      </c>
      <c r="L2365">
        <v>533424</v>
      </c>
      <c r="M2365" t="s">
        <v>190</v>
      </c>
      <c r="N2365">
        <v>533424</v>
      </c>
      <c r="O2365" t="s">
        <v>190</v>
      </c>
      <c r="P2365">
        <v>533165</v>
      </c>
      <c r="Q2365" t="s">
        <v>191</v>
      </c>
      <c r="R2365" s="9">
        <v>71941.662785630979</v>
      </c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15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>
        <f t="shared" si="80"/>
        <v>71941.662785630979</v>
      </c>
      <c r="BM2365" s="9">
        <f t="shared" si="81"/>
        <v>71900</v>
      </c>
    </row>
    <row r="2366" spans="1:65" x14ac:dyDescent="0.3">
      <c r="A2366" s="2" t="s">
        <v>2580</v>
      </c>
      <c r="B2366" s="9">
        <v>2361</v>
      </c>
      <c r="C2366">
        <v>566314</v>
      </c>
      <c r="D2366">
        <v>1</v>
      </c>
      <c r="E2366">
        <v>1</v>
      </c>
      <c r="F2366">
        <v>0</v>
      </c>
      <c r="G2366">
        <v>0</v>
      </c>
      <c r="H2366">
        <v>0</v>
      </c>
      <c r="I2366" t="s">
        <v>131</v>
      </c>
      <c r="J2366">
        <v>566314</v>
      </c>
      <c r="K2366" t="s">
        <v>2580</v>
      </c>
      <c r="L2366">
        <v>566616</v>
      </c>
      <c r="M2366" t="s">
        <v>436</v>
      </c>
      <c r="N2366">
        <v>566616</v>
      </c>
      <c r="O2366" t="s">
        <v>436</v>
      </c>
      <c r="P2366">
        <v>566616</v>
      </c>
      <c r="Q2366" t="s">
        <v>436</v>
      </c>
      <c r="R2366" s="9">
        <v>546869.99648913543</v>
      </c>
      <c r="S2366" s="9">
        <f>SUMIFS($B:$B,$J:$J,$C2366)</f>
        <v>2981</v>
      </c>
      <c r="T2366" s="9">
        <v>162081.18842421341</v>
      </c>
      <c r="U2366" s="9">
        <v>0</v>
      </c>
      <c r="V2366" s="9">
        <f>U2366*768</f>
        <v>0</v>
      </c>
      <c r="W2366" s="9">
        <v>8</v>
      </c>
      <c r="X2366" s="9">
        <f>W2366*3072</f>
        <v>24576</v>
      </c>
      <c r="Y2366" s="9">
        <v>15</v>
      </c>
      <c r="Z2366" s="9">
        <f>Y2366*1024</f>
        <v>15360</v>
      </c>
      <c r="AA2366" s="9">
        <v>7</v>
      </c>
      <c r="AB2366" s="9">
        <f>AA2366*256</f>
        <v>1792</v>
      </c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15"/>
      <c r="AR2366" s="9">
        <v>2</v>
      </c>
      <c r="AS2366" s="9">
        <f>AR2366*30500</f>
        <v>61000</v>
      </c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>
        <f t="shared" si="80"/>
        <v>811679.18491334887</v>
      </c>
      <c r="BM2366" s="9">
        <f t="shared" si="81"/>
        <v>811700</v>
      </c>
    </row>
    <row r="2367" spans="1:65" x14ac:dyDescent="0.3">
      <c r="A2367" t="s">
        <v>2581</v>
      </c>
      <c r="B2367" s="9">
        <v>431</v>
      </c>
      <c r="C2367">
        <v>564176</v>
      </c>
      <c r="D2367">
        <v>1</v>
      </c>
      <c r="E2367">
        <v>0</v>
      </c>
      <c r="F2367">
        <v>0</v>
      </c>
      <c r="G2367">
        <v>0</v>
      </c>
      <c r="H2367">
        <v>0</v>
      </c>
      <c r="I2367" t="s">
        <v>104</v>
      </c>
      <c r="J2367">
        <v>564117</v>
      </c>
      <c r="K2367" t="s">
        <v>398</v>
      </c>
      <c r="L2367">
        <v>564117</v>
      </c>
      <c r="M2367" t="s">
        <v>398</v>
      </c>
      <c r="N2367">
        <v>564117</v>
      </c>
      <c r="O2367" t="s">
        <v>398</v>
      </c>
      <c r="P2367">
        <v>563889</v>
      </c>
      <c r="Q2367" t="s">
        <v>370</v>
      </c>
      <c r="R2367" s="9">
        <v>102956.2342489283</v>
      </c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15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>
        <f t="shared" si="80"/>
        <v>102956.2342489283</v>
      </c>
      <c r="BM2367" s="9">
        <f t="shared" si="81"/>
        <v>103000</v>
      </c>
    </row>
    <row r="2368" spans="1:65" x14ac:dyDescent="0.3">
      <c r="A2368" t="s">
        <v>2582</v>
      </c>
      <c r="B2368" s="9">
        <v>164</v>
      </c>
      <c r="C2368">
        <v>563315</v>
      </c>
      <c r="D2368">
        <v>1</v>
      </c>
      <c r="E2368">
        <v>0</v>
      </c>
      <c r="F2368">
        <v>0</v>
      </c>
      <c r="G2368">
        <v>0</v>
      </c>
      <c r="H2368">
        <v>0</v>
      </c>
      <c r="I2368" t="s">
        <v>131</v>
      </c>
      <c r="J2368">
        <v>563404</v>
      </c>
      <c r="K2368" t="s">
        <v>2488</v>
      </c>
      <c r="L2368">
        <v>563404</v>
      </c>
      <c r="M2368" t="s">
        <v>2488</v>
      </c>
      <c r="N2368">
        <v>563404</v>
      </c>
      <c r="O2368" t="s">
        <v>2488</v>
      </c>
      <c r="P2368">
        <v>563102</v>
      </c>
      <c r="Q2368" t="s">
        <v>1371</v>
      </c>
      <c r="R2368" s="9">
        <v>71941.662785630979</v>
      </c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15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>
        <f t="shared" si="80"/>
        <v>71941.662785630979</v>
      </c>
      <c r="BM2368" s="9">
        <f t="shared" si="81"/>
        <v>71900</v>
      </c>
    </row>
    <row r="2369" spans="1:65" x14ac:dyDescent="0.3">
      <c r="A2369" t="s">
        <v>2583</v>
      </c>
      <c r="B2369" s="9">
        <v>237</v>
      </c>
      <c r="C2369">
        <v>548201</v>
      </c>
      <c r="D2369">
        <v>1</v>
      </c>
      <c r="E2369">
        <v>0</v>
      </c>
      <c r="F2369">
        <v>0</v>
      </c>
      <c r="G2369">
        <v>0</v>
      </c>
      <c r="H2369">
        <v>0</v>
      </c>
      <c r="I2369" t="s">
        <v>123</v>
      </c>
      <c r="J2369">
        <v>547760</v>
      </c>
      <c r="K2369" t="s">
        <v>612</v>
      </c>
      <c r="L2369">
        <v>547760</v>
      </c>
      <c r="M2369" t="s">
        <v>612</v>
      </c>
      <c r="N2369">
        <v>548111</v>
      </c>
      <c r="O2369" t="s">
        <v>484</v>
      </c>
      <c r="P2369">
        <v>547492</v>
      </c>
      <c r="Q2369" t="s">
        <v>125</v>
      </c>
      <c r="R2369" s="9">
        <v>71941.662785630979</v>
      </c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15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>
        <f t="shared" si="80"/>
        <v>71941.662785630979</v>
      </c>
      <c r="BM2369" s="9">
        <f t="shared" si="81"/>
        <v>71900</v>
      </c>
    </row>
    <row r="2370" spans="1:65" x14ac:dyDescent="0.3">
      <c r="A2370" t="s">
        <v>2584</v>
      </c>
      <c r="B2370" s="9">
        <v>572</v>
      </c>
      <c r="C2370">
        <v>533467</v>
      </c>
      <c r="D2370">
        <v>1</v>
      </c>
      <c r="E2370">
        <v>0</v>
      </c>
      <c r="F2370">
        <v>0</v>
      </c>
      <c r="G2370">
        <v>0</v>
      </c>
      <c r="H2370">
        <v>0</v>
      </c>
      <c r="I2370" t="s">
        <v>86</v>
      </c>
      <c r="J2370">
        <v>533165</v>
      </c>
      <c r="K2370" t="s">
        <v>191</v>
      </c>
      <c r="L2370">
        <v>533165</v>
      </c>
      <c r="M2370" t="s">
        <v>191</v>
      </c>
      <c r="N2370">
        <v>533165</v>
      </c>
      <c r="O2370" t="s">
        <v>191</v>
      </c>
      <c r="P2370">
        <v>533165</v>
      </c>
      <c r="Q2370" t="s">
        <v>191</v>
      </c>
      <c r="R2370" s="9">
        <v>136154.60327633581</v>
      </c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15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>
        <f t="shared" si="80"/>
        <v>136154.60327633581</v>
      </c>
      <c r="BM2370" s="9">
        <f t="shared" si="81"/>
        <v>136200</v>
      </c>
    </row>
    <row r="2371" spans="1:65" x14ac:dyDescent="0.3">
      <c r="A2371" t="s">
        <v>2585</v>
      </c>
      <c r="B2371" s="9">
        <v>439</v>
      </c>
      <c r="C2371">
        <v>537403</v>
      </c>
      <c r="D2371">
        <v>1</v>
      </c>
      <c r="E2371">
        <v>0</v>
      </c>
      <c r="F2371">
        <v>0</v>
      </c>
      <c r="G2371">
        <v>0</v>
      </c>
      <c r="H2371">
        <v>0</v>
      </c>
      <c r="I2371" t="s">
        <v>86</v>
      </c>
      <c r="J2371">
        <v>537683</v>
      </c>
      <c r="K2371" t="s">
        <v>324</v>
      </c>
      <c r="L2371">
        <v>537683</v>
      </c>
      <c r="M2371" t="s">
        <v>324</v>
      </c>
      <c r="N2371">
        <v>537683</v>
      </c>
      <c r="O2371" t="s">
        <v>324</v>
      </c>
      <c r="P2371">
        <v>537683</v>
      </c>
      <c r="Q2371" t="s">
        <v>324</v>
      </c>
      <c r="R2371" s="9">
        <v>104844.6355992231</v>
      </c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15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>
        <f t="shared" si="80"/>
        <v>104844.6355992231</v>
      </c>
      <c r="BM2371" s="9">
        <f t="shared" si="81"/>
        <v>104800</v>
      </c>
    </row>
    <row r="2372" spans="1:65" x14ac:dyDescent="0.3">
      <c r="A2372" t="s">
        <v>2586</v>
      </c>
      <c r="B2372" s="9">
        <v>815</v>
      </c>
      <c r="C2372">
        <v>529991</v>
      </c>
      <c r="D2372">
        <v>1</v>
      </c>
      <c r="E2372">
        <v>0</v>
      </c>
      <c r="F2372">
        <v>0</v>
      </c>
      <c r="G2372">
        <v>0</v>
      </c>
      <c r="H2372">
        <v>0</v>
      </c>
      <c r="I2372" t="s">
        <v>86</v>
      </c>
      <c r="J2372">
        <v>530310</v>
      </c>
      <c r="K2372" t="s">
        <v>2587</v>
      </c>
      <c r="L2372">
        <v>529303</v>
      </c>
      <c r="M2372" t="s">
        <v>301</v>
      </c>
      <c r="N2372">
        <v>529303</v>
      </c>
      <c r="O2372" t="s">
        <v>301</v>
      </c>
      <c r="P2372">
        <v>529303</v>
      </c>
      <c r="Q2372" t="s">
        <v>301</v>
      </c>
      <c r="R2372" s="9">
        <v>192994.53205385481</v>
      </c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15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>
        <f t="shared" ref="BL2372:BL2435" si="82">SUMIF(R2372:R2372,"&lt;&gt;")+SUMIF(T2372:T2372,"&lt;&gt;")+SUMIF(V2372:V2372,"&lt;&gt;")+SUMIF(X2372:X2372,"&lt;&gt;")+SUMIF(Z2372:Z2372,"&lt;&gt;")+SUMIF(AB2372:AB2372,"&lt;&gt;")+SUMIF(AD2372:AD2372,"&lt;&gt;")+SUMIF(AF2372:AF2372,"&lt;&gt;")+SUMIF(AH2372:AH2372,"&lt;&gt;")+SUMIF(AJ2372:AJ2372,"&lt;&gt;")+SUMIF(AK2372:AK2372,"&lt;&gt;")+SUMIF(AM2372:AM2372,"&lt;&gt;")+SUMIF(AO2372:AO2372,"&lt;&gt;")+SUMIF(AQ2372:AQ2372,"&lt;&gt;")+SUMIF(AS2372:AS2372,"&lt;&gt;")+SUMIF(AU2372:AU2372,"&lt;&gt;")+SUMIF(AW2372:AW2372,"&lt;&gt;")+SUMIF(AY2372:AY2372,"&lt;&gt;")+SUMIF(BA2372:BA2372,"&lt;&gt;")+SUMIF(BC2372:BC2372,"&lt;&gt;")+SUMIF(BE2372:BE2372,"&lt;&gt;")+SUMIF(BG2372:BG2372,"&lt;&gt;")+SUMIF(BI2372:BI2372,"&lt;&gt;")+SUMIF(BK2372:BK2372,"&lt;&gt;")</f>
        <v>192994.53205385481</v>
      </c>
      <c r="BM2372" s="9">
        <f t="shared" ref="BM2372:BM2435" si="83">ROUND(BL2372/100,0)*100</f>
        <v>193000</v>
      </c>
    </row>
    <row r="2373" spans="1:65" x14ac:dyDescent="0.3">
      <c r="A2373" t="s">
        <v>2588</v>
      </c>
      <c r="B2373" s="9">
        <v>192</v>
      </c>
      <c r="C2373">
        <v>586960</v>
      </c>
      <c r="D2373">
        <v>1</v>
      </c>
      <c r="E2373">
        <v>0</v>
      </c>
      <c r="F2373">
        <v>0</v>
      </c>
      <c r="G2373">
        <v>0</v>
      </c>
      <c r="H2373">
        <v>0</v>
      </c>
      <c r="I2373" t="s">
        <v>135</v>
      </c>
      <c r="J2373">
        <v>585891</v>
      </c>
      <c r="K2373" t="s">
        <v>730</v>
      </c>
      <c r="L2373">
        <v>585891</v>
      </c>
      <c r="M2373" t="s">
        <v>730</v>
      </c>
      <c r="N2373">
        <v>585891</v>
      </c>
      <c r="O2373" t="s">
        <v>730</v>
      </c>
      <c r="P2373">
        <v>585891</v>
      </c>
      <c r="Q2373" t="s">
        <v>730</v>
      </c>
      <c r="R2373" s="9">
        <v>71941.662785630979</v>
      </c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15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>
        <f t="shared" si="82"/>
        <v>71941.662785630979</v>
      </c>
      <c r="BM2373" s="9">
        <f t="shared" si="83"/>
        <v>71900</v>
      </c>
    </row>
    <row r="2374" spans="1:65" x14ac:dyDescent="0.3">
      <c r="A2374" t="s">
        <v>2589</v>
      </c>
      <c r="B2374" s="9">
        <v>2009</v>
      </c>
      <c r="C2374">
        <v>554901</v>
      </c>
      <c r="D2374">
        <v>1</v>
      </c>
      <c r="E2374">
        <v>0</v>
      </c>
      <c r="F2374">
        <v>0</v>
      </c>
      <c r="G2374">
        <v>0</v>
      </c>
      <c r="H2374">
        <v>0</v>
      </c>
      <c r="I2374" t="s">
        <v>111</v>
      </c>
      <c r="J2374">
        <v>500496</v>
      </c>
      <c r="K2374" t="s">
        <v>287</v>
      </c>
      <c r="L2374">
        <v>500496</v>
      </c>
      <c r="M2374" t="s">
        <v>287</v>
      </c>
      <c r="N2374">
        <v>500496</v>
      </c>
      <c r="O2374" t="s">
        <v>287</v>
      </c>
      <c r="P2374">
        <v>500496</v>
      </c>
      <c r="Q2374" t="s">
        <v>287</v>
      </c>
      <c r="R2374" s="9">
        <v>467258.02496532543</v>
      </c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15"/>
      <c r="AR2374" s="9">
        <v>3</v>
      </c>
      <c r="AS2374" s="9">
        <f>AR2374*30500</f>
        <v>91500</v>
      </c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>
        <f t="shared" si="82"/>
        <v>558758.02496532537</v>
      </c>
      <c r="BM2374" s="9">
        <f t="shared" si="83"/>
        <v>558800</v>
      </c>
    </row>
    <row r="2375" spans="1:65" x14ac:dyDescent="0.3">
      <c r="A2375" t="s">
        <v>2590</v>
      </c>
      <c r="B2375" s="9">
        <v>240</v>
      </c>
      <c r="C2375">
        <v>559105</v>
      </c>
      <c r="D2375">
        <v>1</v>
      </c>
      <c r="E2375">
        <v>0</v>
      </c>
      <c r="F2375">
        <v>0</v>
      </c>
      <c r="G2375">
        <v>0</v>
      </c>
      <c r="H2375">
        <v>0</v>
      </c>
      <c r="I2375" t="s">
        <v>151</v>
      </c>
      <c r="J2375">
        <v>559334</v>
      </c>
      <c r="K2375" t="s">
        <v>1050</v>
      </c>
      <c r="L2375">
        <v>559211</v>
      </c>
      <c r="M2375" t="s">
        <v>222</v>
      </c>
      <c r="N2375">
        <v>559211</v>
      </c>
      <c r="O2375" t="s">
        <v>222</v>
      </c>
      <c r="P2375">
        <v>559300</v>
      </c>
      <c r="Q2375" t="s">
        <v>223</v>
      </c>
      <c r="R2375" s="9">
        <v>71941.662785630979</v>
      </c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15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>
        <f t="shared" si="82"/>
        <v>71941.662785630979</v>
      </c>
      <c r="BM2375" s="9">
        <f t="shared" si="83"/>
        <v>71900</v>
      </c>
    </row>
    <row r="2376" spans="1:65" x14ac:dyDescent="0.3">
      <c r="A2376" t="s">
        <v>2590</v>
      </c>
      <c r="B2376" s="9">
        <v>327</v>
      </c>
      <c r="C2376">
        <v>548219</v>
      </c>
      <c r="D2376">
        <v>1</v>
      </c>
      <c r="E2376">
        <v>0</v>
      </c>
      <c r="F2376">
        <v>0</v>
      </c>
      <c r="G2376">
        <v>0</v>
      </c>
      <c r="H2376">
        <v>0</v>
      </c>
      <c r="I2376" t="s">
        <v>123</v>
      </c>
      <c r="J2376">
        <v>547778</v>
      </c>
      <c r="K2376" t="s">
        <v>154</v>
      </c>
      <c r="L2376">
        <v>547492</v>
      </c>
      <c r="M2376" t="s">
        <v>125</v>
      </c>
      <c r="N2376">
        <v>547492</v>
      </c>
      <c r="O2376" t="s">
        <v>125</v>
      </c>
      <c r="P2376">
        <v>547492</v>
      </c>
      <c r="Q2376" t="s">
        <v>125</v>
      </c>
      <c r="R2376" s="9">
        <v>78348.937186402254</v>
      </c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15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>
        <f t="shared" si="82"/>
        <v>78348.937186402254</v>
      </c>
      <c r="BM2376" s="9">
        <f t="shared" si="83"/>
        <v>78300</v>
      </c>
    </row>
    <row r="2377" spans="1:65" x14ac:dyDescent="0.3">
      <c r="A2377" s="3" t="s">
        <v>702</v>
      </c>
      <c r="B2377" s="9">
        <v>2989</v>
      </c>
      <c r="C2377">
        <v>545571</v>
      </c>
      <c r="D2377">
        <v>1</v>
      </c>
      <c r="E2377">
        <v>1</v>
      </c>
      <c r="F2377">
        <v>1</v>
      </c>
      <c r="G2377">
        <v>0</v>
      </c>
      <c r="H2377">
        <v>0</v>
      </c>
      <c r="I2377" t="s">
        <v>83</v>
      </c>
      <c r="J2377">
        <v>545571</v>
      </c>
      <c r="K2377" t="s">
        <v>702</v>
      </c>
      <c r="L2377">
        <v>545571</v>
      </c>
      <c r="M2377" t="s">
        <v>702</v>
      </c>
      <c r="N2377">
        <v>545392</v>
      </c>
      <c r="O2377" t="s">
        <v>488</v>
      </c>
      <c r="P2377">
        <v>545392</v>
      </c>
      <c r="Q2377" t="s">
        <v>488</v>
      </c>
      <c r="R2377" s="9">
        <v>687769.06168732874</v>
      </c>
      <c r="S2377" s="9">
        <f>SUMIFS($B:$B,$J:$J,$C2377)</f>
        <v>4078</v>
      </c>
      <c r="T2377" s="9">
        <v>221527.492164205</v>
      </c>
      <c r="U2377" s="9">
        <v>0</v>
      </c>
      <c r="V2377" s="9">
        <f>U2377*768</f>
        <v>0</v>
      </c>
      <c r="W2377" s="9">
        <v>46</v>
      </c>
      <c r="X2377" s="9">
        <f>W2377*3072</f>
        <v>141312</v>
      </c>
      <c r="Y2377" s="9">
        <v>15</v>
      </c>
      <c r="Z2377" s="9">
        <f>Y2377*1024</f>
        <v>15360</v>
      </c>
      <c r="AA2377" s="9">
        <v>12</v>
      </c>
      <c r="AB2377" s="9">
        <f>AA2377*256</f>
        <v>3072</v>
      </c>
      <c r="AC2377" s="9">
        <f>SUMIFS($B:$B,$L:$L,$C2377)</f>
        <v>5554</v>
      </c>
      <c r="AD2377" s="9">
        <v>693338.03802391549</v>
      </c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15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>
        <f t="shared" si="82"/>
        <v>1762378.5918754493</v>
      </c>
      <c r="BM2377" s="9">
        <f t="shared" si="83"/>
        <v>1762400</v>
      </c>
    </row>
    <row r="2378" spans="1:65" x14ac:dyDescent="0.3">
      <c r="A2378" t="s">
        <v>2591</v>
      </c>
      <c r="B2378" s="9">
        <v>324</v>
      </c>
      <c r="C2378">
        <v>534960</v>
      </c>
      <c r="D2378">
        <v>1</v>
      </c>
      <c r="E2378">
        <v>0</v>
      </c>
      <c r="F2378">
        <v>0</v>
      </c>
      <c r="G2378">
        <v>0</v>
      </c>
      <c r="H2378">
        <v>0</v>
      </c>
      <c r="I2378" t="s">
        <v>86</v>
      </c>
      <c r="J2378">
        <v>534781</v>
      </c>
      <c r="K2378" t="s">
        <v>566</v>
      </c>
      <c r="L2378">
        <v>535320</v>
      </c>
      <c r="M2378" t="s">
        <v>567</v>
      </c>
      <c r="N2378">
        <v>538094</v>
      </c>
      <c r="O2378" t="s">
        <v>207</v>
      </c>
      <c r="P2378">
        <v>538094</v>
      </c>
      <c r="Q2378" t="s">
        <v>207</v>
      </c>
      <c r="R2378" s="9">
        <v>77637.422589392256</v>
      </c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15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>
        <f t="shared" si="82"/>
        <v>77637.422589392256</v>
      </c>
      <c r="BM2378" s="9">
        <f t="shared" si="83"/>
        <v>77600</v>
      </c>
    </row>
    <row r="2379" spans="1:65" x14ac:dyDescent="0.3">
      <c r="A2379" t="s">
        <v>2592</v>
      </c>
      <c r="B2379" s="9">
        <v>1057</v>
      </c>
      <c r="C2379">
        <v>564991</v>
      </c>
      <c r="D2379">
        <v>1</v>
      </c>
      <c r="E2379">
        <v>0</v>
      </c>
      <c r="F2379">
        <v>0</v>
      </c>
      <c r="G2379">
        <v>0</v>
      </c>
      <c r="H2379">
        <v>0</v>
      </c>
      <c r="I2379" t="s">
        <v>86</v>
      </c>
      <c r="J2379">
        <v>538728</v>
      </c>
      <c r="K2379" t="s">
        <v>141</v>
      </c>
      <c r="L2379">
        <v>538728</v>
      </c>
      <c r="M2379" t="s">
        <v>141</v>
      </c>
      <c r="N2379">
        <v>538728</v>
      </c>
      <c r="O2379" t="s">
        <v>141</v>
      </c>
      <c r="P2379">
        <v>538728</v>
      </c>
      <c r="Q2379" t="s">
        <v>141</v>
      </c>
      <c r="R2379" s="9">
        <v>249199.5184649099</v>
      </c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15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>
        <f t="shared" si="82"/>
        <v>249199.5184649099</v>
      </c>
      <c r="BM2379" s="9">
        <f t="shared" si="83"/>
        <v>249200</v>
      </c>
    </row>
    <row r="2380" spans="1:65" x14ac:dyDescent="0.3">
      <c r="A2380" t="s">
        <v>2592</v>
      </c>
      <c r="B2380" s="9">
        <v>218</v>
      </c>
      <c r="C2380">
        <v>556505</v>
      </c>
      <c r="D2380">
        <v>1</v>
      </c>
      <c r="E2380">
        <v>0</v>
      </c>
      <c r="F2380">
        <v>0</v>
      </c>
      <c r="G2380">
        <v>0</v>
      </c>
      <c r="H2380">
        <v>0</v>
      </c>
      <c r="I2380" t="s">
        <v>151</v>
      </c>
      <c r="J2380">
        <v>556378</v>
      </c>
      <c r="K2380" t="s">
        <v>405</v>
      </c>
      <c r="L2380">
        <v>555771</v>
      </c>
      <c r="M2380" t="s">
        <v>247</v>
      </c>
      <c r="N2380">
        <v>555771</v>
      </c>
      <c r="O2380" t="s">
        <v>247</v>
      </c>
      <c r="P2380">
        <v>555771</v>
      </c>
      <c r="Q2380" t="s">
        <v>247</v>
      </c>
      <c r="R2380" s="9">
        <v>71941.662785630979</v>
      </c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15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>
        <f t="shared" si="82"/>
        <v>71941.662785630979</v>
      </c>
      <c r="BM2380" s="9">
        <f t="shared" si="83"/>
        <v>71900</v>
      </c>
    </row>
    <row r="2381" spans="1:65" x14ac:dyDescent="0.3">
      <c r="A2381" t="s">
        <v>2593</v>
      </c>
      <c r="B2381" s="9">
        <v>397</v>
      </c>
      <c r="C2381">
        <v>578274</v>
      </c>
      <c r="D2381">
        <v>1</v>
      </c>
      <c r="E2381">
        <v>0</v>
      </c>
      <c r="F2381">
        <v>0</v>
      </c>
      <c r="G2381">
        <v>0</v>
      </c>
      <c r="H2381">
        <v>0</v>
      </c>
      <c r="I2381" t="s">
        <v>96</v>
      </c>
      <c r="J2381">
        <v>578444</v>
      </c>
      <c r="K2381" t="s">
        <v>273</v>
      </c>
      <c r="L2381">
        <v>578444</v>
      </c>
      <c r="M2381" t="s">
        <v>273</v>
      </c>
      <c r="N2381">
        <v>578444</v>
      </c>
      <c r="O2381" t="s">
        <v>273</v>
      </c>
      <c r="P2381">
        <v>578444</v>
      </c>
      <c r="Q2381" t="s">
        <v>273</v>
      </c>
      <c r="R2381" s="9">
        <v>94923.629951893672</v>
      </c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15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>
        <f t="shared" si="82"/>
        <v>94923.629951893672</v>
      </c>
      <c r="BM2381" s="9">
        <f t="shared" si="83"/>
        <v>94900</v>
      </c>
    </row>
    <row r="2382" spans="1:65" x14ac:dyDescent="0.3">
      <c r="A2382" s="2" t="s">
        <v>1903</v>
      </c>
      <c r="B2382" s="9">
        <v>2068</v>
      </c>
      <c r="C2382">
        <v>593214</v>
      </c>
      <c r="D2382">
        <v>1</v>
      </c>
      <c r="E2382">
        <v>1</v>
      </c>
      <c r="F2382">
        <v>0</v>
      </c>
      <c r="G2382">
        <v>0</v>
      </c>
      <c r="H2382">
        <v>0</v>
      </c>
      <c r="I2382" t="s">
        <v>81</v>
      </c>
      <c r="J2382">
        <v>593214</v>
      </c>
      <c r="K2382" t="s">
        <v>1903</v>
      </c>
      <c r="L2382">
        <v>593583</v>
      </c>
      <c r="M2382" t="s">
        <v>629</v>
      </c>
      <c r="N2382">
        <v>593583</v>
      </c>
      <c r="O2382" t="s">
        <v>629</v>
      </c>
      <c r="P2382">
        <v>593583</v>
      </c>
      <c r="Q2382" t="s">
        <v>629</v>
      </c>
      <c r="R2382" s="9">
        <v>480636.42604187748</v>
      </c>
      <c r="S2382" s="9">
        <f>SUMIFS($B:$B,$J:$J,$C2382)</f>
        <v>2852</v>
      </c>
      <c r="T2382" s="9">
        <v>155085.25673937931</v>
      </c>
      <c r="U2382" s="9">
        <v>0</v>
      </c>
      <c r="V2382" s="9">
        <f>U2382*768</f>
        <v>0</v>
      </c>
      <c r="W2382" s="9">
        <v>9</v>
      </c>
      <c r="X2382" s="9">
        <f>W2382*3072</f>
        <v>27648</v>
      </c>
      <c r="Y2382" s="9">
        <v>6</v>
      </c>
      <c r="Z2382" s="9">
        <f>Y2382*1024</f>
        <v>6144</v>
      </c>
      <c r="AA2382" s="9">
        <v>3</v>
      </c>
      <c r="AB2382" s="9">
        <f>AA2382*256</f>
        <v>768</v>
      </c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15"/>
      <c r="AR2382" s="9">
        <v>1</v>
      </c>
      <c r="AS2382" s="9">
        <f>AR2382*30500</f>
        <v>30500</v>
      </c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>
        <f t="shared" si="82"/>
        <v>700781.68278125674</v>
      </c>
      <c r="BM2382" s="9">
        <f t="shared" si="83"/>
        <v>700800</v>
      </c>
    </row>
    <row r="2383" spans="1:65" x14ac:dyDescent="0.3">
      <c r="A2383" t="s">
        <v>1903</v>
      </c>
      <c r="B2383" s="9">
        <v>452</v>
      </c>
      <c r="C2383">
        <v>569143</v>
      </c>
      <c r="D2383">
        <v>1</v>
      </c>
      <c r="E2383">
        <v>0</v>
      </c>
      <c r="F2383">
        <v>0</v>
      </c>
      <c r="G2383">
        <v>0</v>
      </c>
      <c r="H2383">
        <v>0</v>
      </c>
      <c r="I2383" t="s">
        <v>111</v>
      </c>
      <c r="J2383">
        <v>514055</v>
      </c>
      <c r="K2383" t="s">
        <v>2383</v>
      </c>
      <c r="L2383">
        <v>514055</v>
      </c>
      <c r="M2383" t="s">
        <v>2383</v>
      </c>
      <c r="N2383">
        <v>514055</v>
      </c>
      <c r="O2383" t="s">
        <v>2383</v>
      </c>
      <c r="P2383">
        <v>511382</v>
      </c>
      <c r="Q2383" t="s">
        <v>311</v>
      </c>
      <c r="R2383" s="9">
        <v>107911.9985734637</v>
      </c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15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>
        <f t="shared" si="82"/>
        <v>107911.9985734637</v>
      </c>
      <c r="BM2383" s="9">
        <f t="shared" si="83"/>
        <v>107900</v>
      </c>
    </row>
    <row r="2384" spans="1:65" x14ac:dyDescent="0.3">
      <c r="A2384" t="s">
        <v>1903</v>
      </c>
      <c r="B2384" s="9">
        <v>180</v>
      </c>
      <c r="C2384">
        <v>562181</v>
      </c>
      <c r="D2384">
        <v>1</v>
      </c>
      <c r="E2384">
        <v>0</v>
      </c>
      <c r="F2384">
        <v>0</v>
      </c>
      <c r="G2384">
        <v>0</v>
      </c>
      <c r="H2384">
        <v>0</v>
      </c>
      <c r="I2384" t="s">
        <v>83</v>
      </c>
      <c r="J2384">
        <v>549240</v>
      </c>
      <c r="K2384" t="s">
        <v>102</v>
      </c>
      <c r="L2384">
        <v>549266</v>
      </c>
      <c r="M2384" t="s">
        <v>315</v>
      </c>
      <c r="N2384">
        <v>549240</v>
      </c>
      <c r="O2384" t="s">
        <v>102</v>
      </c>
      <c r="P2384">
        <v>549240</v>
      </c>
      <c r="Q2384" t="s">
        <v>102</v>
      </c>
      <c r="R2384" s="9">
        <v>71941.662785630979</v>
      </c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15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>
        <f t="shared" si="82"/>
        <v>71941.662785630979</v>
      </c>
      <c r="BM2384" s="9">
        <f t="shared" si="83"/>
        <v>71900</v>
      </c>
    </row>
    <row r="2385" spans="1:65" x14ac:dyDescent="0.3">
      <c r="A2385" t="s">
        <v>2594</v>
      </c>
      <c r="B2385" s="9">
        <v>148</v>
      </c>
      <c r="C2385">
        <v>553832</v>
      </c>
      <c r="D2385">
        <v>1</v>
      </c>
      <c r="E2385">
        <v>0</v>
      </c>
      <c r="F2385">
        <v>0</v>
      </c>
      <c r="G2385">
        <v>0</v>
      </c>
      <c r="H2385">
        <v>0</v>
      </c>
      <c r="I2385" t="s">
        <v>151</v>
      </c>
      <c r="J2385">
        <v>553671</v>
      </c>
      <c r="K2385" t="s">
        <v>454</v>
      </c>
      <c r="L2385">
        <v>553671</v>
      </c>
      <c r="M2385" t="s">
        <v>454</v>
      </c>
      <c r="N2385">
        <v>553671</v>
      </c>
      <c r="O2385" t="s">
        <v>454</v>
      </c>
      <c r="P2385">
        <v>553671</v>
      </c>
      <c r="Q2385" t="s">
        <v>454</v>
      </c>
      <c r="R2385" s="9">
        <v>71941.662785630979</v>
      </c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15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>
        <f t="shared" si="82"/>
        <v>71941.662785630979</v>
      </c>
      <c r="BM2385" s="9">
        <f t="shared" si="83"/>
        <v>71900</v>
      </c>
    </row>
    <row r="2386" spans="1:65" x14ac:dyDescent="0.3">
      <c r="A2386" t="s">
        <v>2595</v>
      </c>
      <c r="B2386" s="9">
        <v>212</v>
      </c>
      <c r="C2386">
        <v>540579</v>
      </c>
      <c r="D2386">
        <v>1</v>
      </c>
      <c r="E2386">
        <v>0</v>
      </c>
      <c r="F2386">
        <v>0</v>
      </c>
      <c r="G2386">
        <v>0</v>
      </c>
      <c r="H2386">
        <v>0</v>
      </c>
      <c r="I2386" t="s">
        <v>86</v>
      </c>
      <c r="J2386">
        <v>541281</v>
      </c>
      <c r="K2386" t="s">
        <v>1477</v>
      </c>
      <c r="L2386">
        <v>541281</v>
      </c>
      <c r="M2386" t="s">
        <v>1477</v>
      </c>
      <c r="N2386">
        <v>541281</v>
      </c>
      <c r="O2386" t="s">
        <v>1477</v>
      </c>
      <c r="P2386">
        <v>541281</v>
      </c>
      <c r="Q2386" t="s">
        <v>1477</v>
      </c>
      <c r="R2386" s="9">
        <v>71941.662785630979</v>
      </c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15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>
        <f t="shared" si="82"/>
        <v>71941.662785630979</v>
      </c>
      <c r="BM2386" s="9">
        <f t="shared" si="83"/>
        <v>71900</v>
      </c>
    </row>
    <row r="2387" spans="1:65" x14ac:dyDescent="0.3">
      <c r="A2387" t="s">
        <v>2596</v>
      </c>
      <c r="B2387" s="9">
        <v>118</v>
      </c>
      <c r="C2387">
        <v>594288</v>
      </c>
      <c r="D2387">
        <v>1</v>
      </c>
      <c r="E2387">
        <v>0</v>
      </c>
      <c r="F2387">
        <v>0</v>
      </c>
      <c r="G2387">
        <v>0</v>
      </c>
      <c r="H2387">
        <v>0</v>
      </c>
      <c r="I2387" t="s">
        <v>81</v>
      </c>
      <c r="J2387">
        <v>594431</v>
      </c>
      <c r="K2387" t="s">
        <v>249</v>
      </c>
      <c r="L2387">
        <v>595071</v>
      </c>
      <c r="M2387" t="s">
        <v>250</v>
      </c>
      <c r="N2387">
        <v>593711</v>
      </c>
      <c r="O2387" t="s">
        <v>185</v>
      </c>
      <c r="P2387">
        <v>593711</v>
      </c>
      <c r="Q2387" t="s">
        <v>185</v>
      </c>
      <c r="R2387" s="9">
        <v>71941.662785630979</v>
      </c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15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>
        <f t="shared" si="82"/>
        <v>71941.662785630979</v>
      </c>
      <c r="BM2387" s="9">
        <f t="shared" si="83"/>
        <v>71900</v>
      </c>
    </row>
    <row r="2388" spans="1:65" x14ac:dyDescent="0.3">
      <c r="A2388" t="s">
        <v>2596</v>
      </c>
      <c r="B2388" s="9">
        <v>1334</v>
      </c>
      <c r="C2388">
        <v>584592</v>
      </c>
      <c r="D2388">
        <v>1</v>
      </c>
      <c r="E2388">
        <v>0</v>
      </c>
      <c r="F2388">
        <v>0</v>
      </c>
      <c r="G2388">
        <v>0</v>
      </c>
      <c r="H2388">
        <v>0</v>
      </c>
      <c r="I2388" t="s">
        <v>81</v>
      </c>
      <c r="J2388">
        <v>585009</v>
      </c>
      <c r="K2388" t="s">
        <v>2597</v>
      </c>
      <c r="L2388">
        <v>584495</v>
      </c>
      <c r="M2388" t="s">
        <v>546</v>
      </c>
      <c r="N2388">
        <v>584495</v>
      </c>
      <c r="O2388" t="s">
        <v>546</v>
      </c>
      <c r="P2388">
        <v>584495</v>
      </c>
      <c r="Q2388" t="s">
        <v>546</v>
      </c>
      <c r="R2388" s="9">
        <v>313110.54707878293</v>
      </c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15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>
        <f t="shared" si="82"/>
        <v>313110.54707878293</v>
      </c>
      <c r="BM2388" s="9">
        <f t="shared" si="83"/>
        <v>313100</v>
      </c>
    </row>
    <row r="2389" spans="1:65" x14ac:dyDescent="0.3">
      <c r="A2389" t="s">
        <v>2598</v>
      </c>
      <c r="B2389" s="9">
        <v>742</v>
      </c>
      <c r="C2389">
        <v>534161</v>
      </c>
      <c r="D2389">
        <v>1</v>
      </c>
      <c r="E2389">
        <v>0</v>
      </c>
      <c r="F2389">
        <v>0</v>
      </c>
      <c r="G2389">
        <v>0</v>
      </c>
      <c r="H2389">
        <v>0</v>
      </c>
      <c r="I2389" t="s">
        <v>86</v>
      </c>
      <c r="J2389">
        <v>533955</v>
      </c>
      <c r="K2389" t="s">
        <v>314</v>
      </c>
      <c r="L2389">
        <v>533955</v>
      </c>
      <c r="M2389" t="s">
        <v>314</v>
      </c>
      <c r="N2389">
        <v>533955</v>
      </c>
      <c r="O2389" t="s">
        <v>314</v>
      </c>
      <c r="P2389">
        <v>533955</v>
      </c>
      <c r="Q2389" t="s">
        <v>314</v>
      </c>
      <c r="R2389" s="9">
        <v>175964.66817382359</v>
      </c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15"/>
      <c r="AR2389" s="9">
        <v>1</v>
      </c>
      <c r="AS2389" s="9">
        <f>AR2389*30500</f>
        <v>30500</v>
      </c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>
        <f t="shared" si="82"/>
        <v>206464.66817382359</v>
      </c>
      <c r="BM2389" s="9">
        <f t="shared" si="83"/>
        <v>206500</v>
      </c>
    </row>
    <row r="2390" spans="1:65" x14ac:dyDescent="0.3">
      <c r="A2390" t="s">
        <v>2599</v>
      </c>
      <c r="B2390" s="9">
        <v>330</v>
      </c>
      <c r="C2390">
        <v>565075</v>
      </c>
      <c r="D2390">
        <v>1</v>
      </c>
      <c r="E2390">
        <v>0</v>
      </c>
      <c r="F2390">
        <v>0</v>
      </c>
      <c r="G2390">
        <v>0</v>
      </c>
      <c r="H2390">
        <v>0</v>
      </c>
      <c r="I2390" t="s">
        <v>131</v>
      </c>
      <c r="J2390">
        <v>565164</v>
      </c>
      <c r="K2390" t="s">
        <v>825</v>
      </c>
      <c r="L2390">
        <v>565164</v>
      </c>
      <c r="M2390" t="s">
        <v>825</v>
      </c>
      <c r="N2390">
        <v>565164</v>
      </c>
      <c r="O2390" t="s">
        <v>825</v>
      </c>
      <c r="P2390">
        <v>565229</v>
      </c>
      <c r="Q2390" t="s">
        <v>1041</v>
      </c>
      <c r="R2390" s="9">
        <v>79060.352244789989</v>
      </c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15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>
        <f t="shared" si="82"/>
        <v>79060.352244789989</v>
      </c>
      <c r="BM2390" s="9">
        <f t="shared" si="83"/>
        <v>79100</v>
      </c>
    </row>
    <row r="2391" spans="1:65" x14ac:dyDescent="0.3">
      <c r="A2391" s="2" t="s">
        <v>2600</v>
      </c>
      <c r="B2391" s="9">
        <v>1484</v>
      </c>
      <c r="C2391">
        <v>565083</v>
      </c>
      <c r="D2391">
        <v>1</v>
      </c>
      <c r="E2391">
        <v>1</v>
      </c>
      <c r="F2391">
        <v>0</v>
      </c>
      <c r="G2391">
        <v>0</v>
      </c>
      <c r="H2391">
        <v>0</v>
      </c>
      <c r="I2391" t="s">
        <v>131</v>
      </c>
      <c r="J2391">
        <v>565083</v>
      </c>
      <c r="K2391" t="s">
        <v>2600</v>
      </c>
      <c r="L2391">
        <v>564567</v>
      </c>
      <c r="M2391" t="s">
        <v>523</v>
      </c>
      <c r="N2391">
        <v>564567</v>
      </c>
      <c r="O2391" t="s">
        <v>523</v>
      </c>
      <c r="P2391">
        <v>564567</v>
      </c>
      <c r="Q2391" t="s">
        <v>523</v>
      </c>
      <c r="R2391" s="9">
        <v>347550.06701191381</v>
      </c>
      <c r="S2391" s="9">
        <f>SUMIFS($B:$B,$J:$J,$C2391)</f>
        <v>1484</v>
      </c>
      <c r="T2391" s="9">
        <v>80813.287394066268</v>
      </c>
      <c r="U2391" s="9">
        <v>0</v>
      </c>
      <c r="V2391" s="9">
        <f>U2391*768</f>
        <v>0</v>
      </c>
      <c r="W2391" s="9">
        <v>2</v>
      </c>
      <c r="X2391" s="9">
        <f>W2391*3072</f>
        <v>6144</v>
      </c>
      <c r="Y2391" s="9">
        <v>6</v>
      </c>
      <c r="Z2391" s="9">
        <f>Y2391*1024</f>
        <v>6144</v>
      </c>
      <c r="AA2391" s="9">
        <v>2</v>
      </c>
      <c r="AB2391" s="9">
        <f>AA2391*256</f>
        <v>512</v>
      </c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15"/>
      <c r="AR2391" s="9">
        <v>30</v>
      </c>
      <c r="AS2391" s="9">
        <f>AR2391*30500</f>
        <v>915000</v>
      </c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>
        <f t="shared" si="82"/>
        <v>1356163.3544059801</v>
      </c>
      <c r="BM2391" s="9">
        <f t="shared" si="83"/>
        <v>1356200</v>
      </c>
    </row>
    <row r="2392" spans="1:65" x14ac:dyDescent="0.3">
      <c r="A2392" t="s">
        <v>2601</v>
      </c>
      <c r="B2392" s="9">
        <v>184</v>
      </c>
      <c r="C2392">
        <v>548227</v>
      </c>
      <c r="D2392">
        <v>1</v>
      </c>
      <c r="E2392">
        <v>0</v>
      </c>
      <c r="F2392">
        <v>0</v>
      </c>
      <c r="G2392">
        <v>0</v>
      </c>
      <c r="H2392">
        <v>0</v>
      </c>
      <c r="I2392" t="s">
        <v>123</v>
      </c>
      <c r="J2392">
        <v>548171</v>
      </c>
      <c r="K2392" t="s">
        <v>124</v>
      </c>
      <c r="L2392">
        <v>548511</v>
      </c>
      <c r="M2392" t="s">
        <v>693</v>
      </c>
      <c r="N2392">
        <v>547492</v>
      </c>
      <c r="O2392" t="s">
        <v>125</v>
      </c>
      <c r="P2392">
        <v>547492</v>
      </c>
      <c r="Q2392" t="s">
        <v>125</v>
      </c>
      <c r="R2392" s="9">
        <v>71941.662785630979</v>
      </c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15"/>
      <c r="AR2392" s="9">
        <v>1</v>
      </c>
      <c r="AS2392" s="9">
        <f>AR2392*30500</f>
        <v>30500</v>
      </c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>
        <f t="shared" si="82"/>
        <v>102441.66278563098</v>
      </c>
      <c r="BM2392" s="9">
        <f t="shared" si="83"/>
        <v>102400</v>
      </c>
    </row>
    <row r="2393" spans="1:65" x14ac:dyDescent="0.3">
      <c r="A2393" t="s">
        <v>2601</v>
      </c>
      <c r="B2393" s="9">
        <v>147</v>
      </c>
      <c r="C2393">
        <v>540587</v>
      </c>
      <c r="D2393">
        <v>1</v>
      </c>
      <c r="E2393">
        <v>0</v>
      </c>
      <c r="F2393">
        <v>0</v>
      </c>
      <c r="G2393">
        <v>0</v>
      </c>
      <c r="H2393">
        <v>0</v>
      </c>
      <c r="I2393" t="s">
        <v>86</v>
      </c>
      <c r="J2393">
        <v>540404</v>
      </c>
      <c r="K2393" t="s">
        <v>687</v>
      </c>
      <c r="L2393">
        <v>540404</v>
      </c>
      <c r="M2393" t="s">
        <v>687</v>
      </c>
      <c r="N2393">
        <v>539911</v>
      </c>
      <c r="O2393" t="s">
        <v>352</v>
      </c>
      <c r="P2393">
        <v>539911</v>
      </c>
      <c r="Q2393" t="s">
        <v>352</v>
      </c>
      <c r="R2393" s="9">
        <v>71941.662785630979</v>
      </c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15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>
        <f t="shared" si="82"/>
        <v>71941.662785630979</v>
      </c>
      <c r="BM2393" s="9">
        <f t="shared" si="83"/>
        <v>71900</v>
      </c>
    </row>
    <row r="2394" spans="1:65" x14ac:dyDescent="0.3">
      <c r="A2394" t="s">
        <v>2602</v>
      </c>
      <c r="B2394" s="9">
        <v>476</v>
      </c>
      <c r="C2394">
        <v>581801</v>
      </c>
      <c r="D2394">
        <v>1</v>
      </c>
      <c r="E2394">
        <v>0</v>
      </c>
      <c r="F2394">
        <v>0</v>
      </c>
      <c r="G2394">
        <v>0</v>
      </c>
      <c r="H2394">
        <v>0</v>
      </c>
      <c r="I2394" t="s">
        <v>81</v>
      </c>
      <c r="J2394">
        <v>581917</v>
      </c>
      <c r="K2394" t="s">
        <v>1179</v>
      </c>
      <c r="L2394">
        <v>581917</v>
      </c>
      <c r="M2394" t="s">
        <v>1179</v>
      </c>
      <c r="N2394">
        <v>581917</v>
      </c>
      <c r="O2394" t="s">
        <v>1179</v>
      </c>
      <c r="P2394">
        <v>581372</v>
      </c>
      <c r="Q2394" t="s">
        <v>243</v>
      </c>
      <c r="R2394" s="9">
        <v>113570.7026831571</v>
      </c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15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>
        <f t="shared" si="82"/>
        <v>113570.7026831571</v>
      </c>
      <c r="BM2394" s="9">
        <f t="shared" si="83"/>
        <v>113600</v>
      </c>
    </row>
    <row r="2395" spans="1:65" x14ac:dyDescent="0.3">
      <c r="A2395" t="s">
        <v>2603</v>
      </c>
      <c r="B2395" s="9">
        <v>311</v>
      </c>
      <c r="C2395">
        <v>572861</v>
      </c>
      <c r="D2395">
        <v>1</v>
      </c>
      <c r="E2395">
        <v>0</v>
      </c>
      <c r="F2395">
        <v>0</v>
      </c>
      <c r="G2395">
        <v>0</v>
      </c>
      <c r="H2395">
        <v>0</v>
      </c>
      <c r="I2395" t="s">
        <v>96</v>
      </c>
      <c r="J2395">
        <v>574767</v>
      </c>
      <c r="K2395" t="s">
        <v>853</v>
      </c>
      <c r="L2395">
        <v>574767</v>
      </c>
      <c r="M2395" t="s">
        <v>853</v>
      </c>
      <c r="N2395">
        <v>574767</v>
      </c>
      <c r="O2395" t="s">
        <v>853</v>
      </c>
      <c r="P2395">
        <v>555134</v>
      </c>
      <c r="Q2395" t="s">
        <v>187</v>
      </c>
      <c r="R2395" s="9">
        <v>74553.030479850131</v>
      </c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15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>
        <f t="shared" si="82"/>
        <v>74553.030479850131</v>
      </c>
      <c r="BM2395" s="9">
        <f t="shared" si="83"/>
        <v>74600</v>
      </c>
    </row>
    <row r="2396" spans="1:65" x14ac:dyDescent="0.3">
      <c r="A2396" t="s">
        <v>2604</v>
      </c>
      <c r="B2396" s="9">
        <v>367</v>
      </c>
      <c r="C2396">
        <v>587842</v>
      </c>
      <c r="D2396">
        <v>1</v>
      </c>
      <c r="E2396">
        <v>0</v>
      </c>
      <c r="F2396">
        <v>0</v>
      </c>
      <c r="G2396">
        <v>0</v>
      </c>
      <c r="H2396">
        <v>0</v>
      </c>
      <c r="I2396" t="s">
        <v>123</v>
      </c>
      <c r="J2396">
        <v>596230</v>
      </c>
      <c r="K2396" t="s">
        <v>468</v>
      </c>
      <c r="L2396">
        <v>596230</v>
      </c>
      <c r="M2396" t="s">
        <v>468</v>
      </c>
      <c r="N2396">
        <v>596230</v>
      </c>
      <c r="O2396" t="s">
        <v>468</v>
      </c>
      <c r="P2396">
        <v>596230</v>
      </c>
      <c r="Q2396" t="s">
        <v>468</v>
      </c>
      <c r="R2396" s="9">
        <v>87826.467935868568</v>
      </c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15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>
        <f t="shared" si="82"/>
        <v>87826.467935868568</v>
      </c>
      <c r="BM2396" s="9">
        <f t="shared" si="83"/>
        <v>87800</v>
      </c>
    </row>
    <row r="2397" spans="1:65" x14ac:dyDescent="0.3">
      <c r="A2397" t="s">
        <v>2605</v>
      </c>
      <c r="B2397" s="9">
        <v>250</v>
      </c>
      <c r="C2397">
        <v>550086</v>
      </c>
      <c r="D2397">
        <v>1</v>
      </c>
      <c r="E2397">
        <v>0</v>
      </c>
      <c r="F2397">
        <v>0</v>
      </c>
      <c r="G2397">
        <v>0</v>
      </c>
      <c r="H2397">
        <v>0</v>
      </c>
      <c r="I2397" t="s">
        <v>81</v>
      </c>
      <c r="J2397">
        <v>594199</v>
      </c>
      <c r="K2397" t="s">
        <v>1496</v>
      </c>
      <c r="L2397">
        <v>594199</v>
      </c>
      <c r="M2397" t="s">
        <v>1496</v>
      </c>
      <c r="N2397">
        <v>593711</v>
      </c>
      <c r="O2397" t="s">
        <v>185</v>
      </c>
      <c r="P2397">
        <v>593711</v>
      </c>
      <c r="Q2397" t="s">
        <v>185</v>
      </c>
      <c r="R2397" s="9">
        <v>71941.662785630979</v>
      </c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15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>
        <f t="shared" si="82"/>
        <v>71941.662785630979</v>
      </c>
      <c r="BM2397" s="9">
        <f t="shared" si="83"/>
        <v>71900</v>
      </c>
    </row>
    <row r="2398" spans="1:65" x14ac:dyDescent="0.3">
      <c r="A2398" t="s">
        <v>2606</v>
      </c>
      <c r="B2398" s="9">
        <v>435</v>
      </c>
      <c r="C2398">
        <v>563161</v>
      </c>
      <c r="D2398">
        <v>1</v>
      </c>
      <c r="E2398">
        <v>0</v>
      </c>
      <c r="F2398">
        <v>0</v>
      </c>
      <c r="G2398">
        <v>0</v>
      </c>
      <c r="H2398">
        <v>0</v>
      </c>
      <c r="I2398" t="s">
        <v>131</v>
      </c>
      <c r="J2398">
        <v>562971</v>
      </c>
      <c r="K2398" t="s">
        <v>384</v>
      </c>
      <c r="L2398">
        <v>562971</v>
      </c>
      <c r="M2398" t="s">
        <v>384</v>
      </c>
      <c r="N2398">
        <v>562971</v>
      </c>
      <c r="O2398" t="s">
        <v>384</v>
      </c>
      <c r="P2398">
        <v>562971</v>
      </c>
      <c r="Q2398" t="s">
        <v>384</v>
      </c>
      <c r="R2398" s="9">
        <v>103900.51100164209</v>
      </c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15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>
        <f t="shared" si="82"/>
        <v>103900.51100164209</v>
      </c>
      <c r="BM2398" s="9">
        <f t="shared" si="83"/>
        <v>103900</v>
      </c>
    </row>
    <row r="2399" spans="1:65" x14ac:dyDescent="0.3">
      <c r="A2399" s="2" t="s">
        <v>2607</v>
      </c>
      <c r="B2399" s="9">
        <v>1369</v>
      </c>
      <c r="C2399">
        <v>537411</v>
      </c>
      <c r="D2399">
        <v>1</v>
      </c>
      <c r="E2399">
        <v>1</v>
      </c>
      <c r="F2399">
        <v>0</v>
      </c>
      <c r="G2399">
        <v>0</v>
      </c>
      <c r="H2399">
        <v>0</v>
      </c>
      <c r="I2399" t="s">
        <v>86</v>
      </c>
      <c r="J2399">
        <v>537411</v>
      </c>
      <c r="K2399" t="s">
        <v>2607</v>
      </c>
      <c r="L2399">
        <v>537756</v>
      </c>
      <c r="M2399" t="s">
        <v>2466</v>
      </c>
      <c r="N2399">
        <v>537004</v>
      </c>
      <c r="O2399" t="s">
        <v>466</v>
      </c>
      <c r="P2399">
        <v>537004</v>
      </c>
      <c r="Q2399" t="s">
        <v>466</v>
      </c>
      <c r="R2399" s="9">
        <v>321156.61180726252</v>
      </c>
      <c r="S2399" s="9">
        <f>SUMIFS($B:$B,$J:$J,$C2399)</f>
        <v>1718</v>
      </c>
      <c r="T2399" s="9">
        <v>93529.476612448954</v>
      </c>
      <c r="U2399" s="9">
        <v>1</v>
      </c>
      <c r="V2399" s="9">
        <f>U2399*768</f>
        <v>768</v>
      </c>
      <c r="W2399" s="9">
        <v>25</v>
      </c>
      <c r="X2399" s="9">
        <f>W2399*3072</f>
        <v>76800</v>
      </c>
      <c r="Y2399" s="9">
        <v>9</v>
      </c>
      <c r="Z2399" s="9">
        <f>Y2399*1024</f>
        <v>9216</v>
      </c>
      <c r="AA2399" s="9">
        <v>2</v>
      </c>
      <c r="AB2399" s="9">
        <f>AA2399*256</f>
        <v>512</v>
      </c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15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>
        <f t="shared" si="82"/>
        <v>501982.08841971145</v>
      </c>
      <c r="BM2399" s="9">
        <f t="shared" si="83"/>
        <v>502000</v>
      </c>
    </row>
    <row r="2400" spans="1:65" x14ac:dyDescent="0.3">
      <c r="A2400" t="s">
        <v>2608</v>
      </c>
      <c r="B2400" s="9">
        <v>431</v>
      </c>
      <c r="C2400">
        <v>574171</v>
      </c>
      <c r="D2400">
        <v>1</v>
      </c>
      <c r="E2400">
        <v>0</v>
      </c>
      <c r="F2400">
        <v>0</v>
      </c>
      <c r="G2400">
        <v>0</v>
      </c>
      <c r="H2400">
        <v>0</v>
      </c>
      <c r="I2400" t="s">
        <v>90</v>
      </c>
      <c r="J2400">
        <v>573922</v>
      </c>
      <c r="K2400" t="s">
        <v>92</v>
      </c>
      <c r="L2400">
        <v>573922</v>
      </c>
      <c r="M2400" t="s">
        <v>92</v>
      </c>
      <c r="N2400">
        <v>573922</v>
      </c>
      <c r="O2400" t="s">
        <v>92</v>
      </c>
      <c r="P2400">
        <v>573922</v>
      </c>
      <c r="Q2400" t="s">
        <v>92</v>
      </c>
      <c r="R2400" s="9">
        <v>102956.2342489283</v>
      </c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15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>
        <f t="shared" si="82"/>
        <v>102956.2342489283</v>
      </c>
      <c r="BM2400" s="9">
        <f t="shared" si="83"/>
        <v>103000</v>
      </c>
    </row>
    <row r="2401" spans="1:65" x14ac:dyDescent="0.3">
      <c r="A2401" t="s">
        <v>2609</v>
      </c>
      <c r="B2401" s="9">
        <v>86</v>
      </c>
      <c r="C2401">
        <v>561673</v>
      </c>
      <c r="D2401">
        <v>1</v>
      </c>
      <c r="E2401">
        <v>0</v>
      </c>
      <c r="F2401">
        <v>0</v>
      </c>
      <c r="G2401">
        <v>0</v>
      </c>
      <c r="H2401">
        <v>0</v>
      </c>
      <c r="I2401" t="s">
        <v>83</v>
      </c>
      <c r="J2401">
        <v>550671</v>
      </c>
      <c r="K2401" t="s">
        <v>2610</v>
      </c>
      <c r="L2401">
        <v>550671</v>
      </c>
      <c r="M2401" t="s">
        <v>2610</v>
      </c>
      <c r="N2401">
        <v>550671</v>
      </c>
      <c r="O2401" t="s">
        <v>2610</v>
      </c>
      <c r="P2401">
        <v>550094</v>
      </c>
      <c r="Q2401" t="s">
        <v>143</v>
      </c>
      <c r="R2401" s="9">
        <v>71941.662785630979</v>
      </c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15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>
        <f t="shared" si="82"/>
        <v>71941.662785630979</v>
      </c>
      <c r="BM2401" s="9">
        <f t="shared" si="83"/>
        <v>71900</v>
      </c>
    </row>
    <row r="2402" spans="1:65" x14ac:dyDescent="0.3">
      <c r="A2402" t="s">
        <v>2611</v>
      </c>
      <c r="B2402" s="9">
        <v>227</v>
      </c>
      <c r="C2402">
        <v>597538</v>
      </c>
      <c r="D2402">
        <v>1</v>
      </c>
      <c r="E2402">
        <v>0</v>
      </c>
      <c r="F2402">
        <v>0</v>
      </c>
      <c r="G2402">
        <v>0</v>
      </c>
      <c r="H2402">
        <v>0</v>
      </c>
      <c r="I2402" t="s">
        <v>94</v>
      </c>
      <c r="J2402">
        <v>597317</v>
      </c>
      <c r="K2402" t="s">
        <v>379</v>
      </c>
      <c r="L2402">
        <v>597180</v>
      </c>
      <c r="M2402" t="s">
        <v>116</v>
      </c>
      <c r="N2402">
        <v>597180</v>
      </c>
      <c r="O2402" t="s">
        <v>116</v>
      </c>
      <c r="P2402">
        <v>597180</v>
      </c>
      <c r="Q2402" t="s">
        <v>116</v>
      </c>
      <c r="R2402" s="9">
        <v>71941.662785630979</v>
      </c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15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>
        <f t="shared" si="82"/>
        <v>71941.662785630979</v>
      </c>
      <c r="BM2402" s="9">
        <f t="shared" si="83"/>
        <v>71900</v>
      </c>
    </row>
    <row r="2403" spans="1:65" x14ac:dyDescent="0.3">
      <c r="A2403" s="4" t="s">
        <v>675</v>
      </c>
      <c r="B2403" s="9">
        <v>674</v>
      </c>
      <c r="C2403">
        <v>541982</v>
      </c>
      <c r="D2403">
        <v>1</v>
      </c>
      <c r="E2403">
        <v>1</v>
      </c>
      <c r="F2403">
        <v>1</v>
      </c>
      <c r="G2403">
        <v>1</v>
      </c>
      <c r="H2403">
        <v>0</v>
      </c>
      <c r="I2403" t="s">
        <v>86</v>
      </c>
      <c r="J2403">
        <v>541982</v>
      </c>
      <c r="K2403" t="s">
        <v>675</v>
      </c>
      <c r="L2403">
        <v>541982</v>
      </c>
      <c r="M2403" t="s">
        <v>675</v>
      </c>
      <c r="N2403">
        <v>541982</v>
      </c>
      <c r="O2403" t="s">
        <v>675</v>
      </c>
      <c r="P2403">
        <v>541656</v>
      </c>
      <c r="Q2403" t="s">
        <v>227</v>
      </c>
      <c r="R2403" s="9">
        <v>160067.00567415869</v>
      </c>
      <c r="S2403" s="9">
        <f>SUMIFS($B:$B,$J:$J,$C2403)</f>
        <v>1940</v>
      </c>
      <c r="T2403" s="9">
        <v>105588.70922598751</v>
      </c>
      <c r="U2403" s="9">
        <v>0</v>
      </c>
      <c r="V2403" s="9">
        <f>U2403*768</f>
        <v>0</v>
      </c>
      <c r="W2403" s="9">
        <v>16</v>
      </c>
      <c r="X2403" s="9">
        <f>W2403*3072</f>
        <v>49152</v>
      </c>
      <c r="Y2403" s="9">
        <v>6</v>
      </c>
      <c r="Z2403" s="9">
        <f>Y2403*1024</f>
        <v>6144</v>
      </c>
      <c r="AA2403" s="9">
        <v>3</v>
      </c>
      <c r="AB2403" s="9">
        <f>AA2403*256</f>
        <v>768</v>
      </c>
      <c r="AC2403" s="9">
        <f>SUMIFS($B:$B,$L:$L,$C2403)</f>
        <v>4343</v>
      </c>
      <c r="AD2403" s="9">
        <v>543349.43893008353</v>
      </c>
      <c r="AE2403" s="9"/>
      <c r="AF2403" s="9"/>
      <c r="AG2403" s="9">
        <f>SUMIFS($B:$B,$N:$N,$C2403)</f>
        <v>4343</v>
      </c>
      <c r="AH2403" s="9">
        <v>491209.71549348428</v>
      </c>
      <c r="AI2403" s="9"/>
      <c r="AJ2403" s="9"/>
      <c r="AK2403" s="9"/>
      <c r="AL2403" s="9"/>
      <c r="AM2403" s="9"/>
      <c r="AN2403" s="9"/>
      <c r="AO2403" s="9"/>
      <c r="AP2403" s="9"/>
      <c r="AQ2403" s="15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>
        <f t="shared" si="82"/>
        <v>1356278.8693237142</v>
      </c>
      <c r="BM2403" s="9">
        <f t="shared" si="83"/>
        <v>1356300</v>
      </c>
    </row>
    <row r="2404" spans="1:65" x14ac:dyDescent="0.3">
      <c r="A2404" t="s">
        <v>2612</v>
      </c>
      <c r="B2404" s="9">
        <v>472</v>
      </c>
      <c r="C2404">
        <v>530000</v>
      </c>
      <c r="D2404">
        <v>1</v>
      </c>
      <c r="E2404">
        <v>0</v>
      </c>
      <c r="F2404">
        <v>0</v>
      </c>
      <c r="G2404">
        <v>0</v>
      </c>
      <c r="H2404">
        <v>0</v>
      </c>
      <c r="I2404" t="s">
        <v>86</v>
      </c>
      <c r="J2404">
        <v>529486</v>
      </c>
      <c r="K2404" t="s">
        <v>589</v>
      </c>
      <c r="L2404">
        <v>530883</v>
      </c>
      <c r="M2404" t="s">
        <v>319</v>
      </c>
      <c r="N2404">
        <v>530883</v>
      </c>
      <c r="O2404" t="s">
        <v>319</v>
      </c>
      <c r="P2404">
        <v>530883</v>
      </c>
      <c r="Q2404" t="s">
        <v>319</v>
      </c>
      <c r="R2404" s="9">
        <v>112627.95178460301</v>
      </c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15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>
        <f t="shared" si="82"/>
        <v>112627.95178460301</v>
      </c>
      <c r="BM2404" s="9">
        <f t="shared" si="83"/>
        <v>112600</v>
      </c>
    </row>
    <row r="2405" spans="1:65" x14ac:dyDescent="0.3">
      <c r="A2405" t="s">
        <v>2613</v>
      </c>
      <c r="B2405" s="9">
        <v>399</v>
      </c>
      <c r="C2405">
        <v>595918</v>
      </c>
      <c r="D2405">
        <v>1</v>
      </c>
      <c r="E2405">
        <v>0</v>
      </c>
      <c r="F2405">
        <v>0</v>
      </c>
      <c r="G2405">
        <v>0</v>
      </c>
      <c r="H2405">
        <v>0</v>
      </c>
      <c r="I2405" t="s">
        <v>123</v>
      </c>
      <c r="J2405">
        <v>596787</v>
      </c>
      <c r="K2405" t="s">
        <v>1154</v>
      </c>
      <c r="L2405">
        <v>596230</v>
      </c>
      <c r="M2405" t="s">
        <v>468</v>
      </c>
      <c r="N2405">
        <v>596230</v>
      </c>
      <c r="O2405" t="s">
        <v>468</v>
      </c>
      <c r="P2405">
        <v>596230</v>
      </c>
      <c r="Q2405" t="s">
        <v>468</v>
      </c>
      <c r="R2405" s="9">
        <v>95396.450559367935</v>
      </c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15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>
        <f t="shared" si="82"/>
        <v>95396.450559367935</v>
      </c>
      <c r="BM2405" s="9">
        <f t="shared" si="83"/>
        <v>95400</v>
      </c>
    </row>
    <row r="2406" spans="1:65" x14ac:dyDescent="0.3">
      <c r="A2406" s="2" t="s">
        <v>1228</v>
      </c>
      <c r="B2406" s="9">
        <v>1827</v>
      </c>
      <c r="C2406">
        <v>595926</v>
      </c>
      <c r="D2406">
        <v>1</v>
      </c>
      <c r="E2406">
        <v>1</v>
      </c>
      <c r="F2406">
        <v>0</v>
      </c>
      <c r="G2406">
        <v>0</v>
      </c>
      <c r="H2406">
        <v>0</v>
      </c>
      <c r="I2406" t="s">
        <v>123</v>
      </c>
      <c r="J2406">
        <v>595926</v>
      </c>
      <c r="K2406" t="s">
        <v>1228</v>
      </c>
      <c r="L2406">
        <v>597007</v>
      </c>
      <c r="M2406" t="s">
        <v>172</v>
      </c>
      <c r="N2406">
        <v>597007</v>
      </c>
      <c r="O2406" t="s">
        <v>172</v>
      </c>
      <c r="P2406">
        <v>597007</v>
      </c>
      <c r="Q2406" t="s">
        <v>172</v>
      </c>
      <c r="R2406" s="9">
        <v>425897.55200044689</v>
      </c>
      <c r="S2406" s="9">
        <f>SUMIFS($B:$B,$J:$J,$C2406)</f>
        <v>5371</v>
      </c>
      <c r="T2406" s="9">
        <v>291500.06069692568</v>
      </c>
      <c r="U2406" s="9">
        <v>0</v>
      </c>
      <c r="V2406" s="9">
        <f>U2406*768</f>
        <v>0</v>
      </c>
      <c r="W2406" s="9">
        <v>11</v>
      </c>
      <c r="X2406" s="9">
        <f>W2406*3072</f>
        <v>33792</v>
      </c>
      <c r="Y2406" s="9">
        <v>50</v>
      </c>
      <c r="Z2406" s="9">
        <f>Y2406*1024</f>
        <v>51200</v>
      </c>
      <c r="AA2406" s="9">
        <v>9</v>
      </c>
      <c r="AB2406" s="9">
        <f>AA2406*256</f>
        <v>2304</v>
      </c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15"/>
      <c r="AR2406" s="9">
        <v>10</v>
      </c>
      <c r="AS2406" s="9">
        <f>AR2406*30500</f>
        <v>305000</v>
      </c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>
        <f t="shared" si="82"/>
        <v>1109693.6126973727</v>
      </c>
      <c r="BM2406" s="9">
        <f t="shared" si="83"/>
        <v>1109700</v>
      </c>
    </row>
    <row r="2407" spans="1:65" x14ac:dyDescent="0.3">
      <c r="A2407" t="s">
        <v>1228</v>
      </c>
      <c r="B2407" s="9">
        <v>94</v>
      </c>
      <c r="C2407">
        <v>509752</v>
      </c>
      <c r="D2407">
        <v>1</v>
      </c>
      <c r="E2407">
        <v>0</v>
      </c>
      <c r="F2407">
        <v>0</v>
      </c>
      <c r="G2407">
        <v>0</v>
      </c>
      <c r="H2407">
        <v>0</v>
      </c>
      <c r="I2407" t="s">
        <v>83</v>
      </c>
      <c r="J2407">
        <v>549576</v>
      </c>
      <c r="K2407" t="s">
        <v>317</v>
      </c>
      <c r="L2407">
        <v>549576</v>
      </c>
      <c r="M2407" t="s">
        <v>317</v>
      </c>
      <c r="N2407">
        <v>549576</v>
      </c>
      <c r="O2407" t="s">
        <v>317</v>
      </c>
      <c r="P2407">
        <v>549576</v>
      </c>
      <c r="Q2407" t="s">
        <v>317</v>
      </c>
      <c r="R2407" s="9">
        <v>71941.662785630979</v>
      </c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15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>
        <f t="shared" si="82"/>
        <v>71941.662785630979</v>
      </c>
      <c r="BM2407" s="9">
        <f t="shared" si="83"/>
        <v>71900</v>
      </c>
    </row>
    <row r="2408" spans="1:65" x14ac:dyDescent="0.3">
      <c r="A2408" t="s">
        <v>2614</v>
      </c>
      <c r="B2408" s="9">
        <v>852</v>
      </c>
      <c r="C2408">
        <v>593222</v>
      </c>
      <c r="D2408">
        <v>1</v>
      </c>
      <c r="E2408">
        <v>0</v>
      </c>
      <c r="F2408">
        <v>0</v>
      </c>
      <c r="G2408">
        <v>0</v>
      </c>
      <c r="H2408">
        <v>0</v>
      </c>
      <c r="I2408" t="s">
        <v>81</v>
      </c>
      <c r="J2408">
        <v>592943</v>
      </c>
      <c r="K2408" t="s">
        <v>476</v>
      </c>
      <c r="L2408">
        <v>592943</v>
      </c>
      <c r="M2408" t="s">
        <v>476</v>
      </c>
      <c r="N2408">
        <v>592943</v>
      </c>
      <c r="O2408" t="s">
        <v>476</v>
      </c>
      <c r="P2408">
        <v>592943</v>
      </c>
      <c r="Q2408" t="s">
        <v>476</v>
      </c>
      <c r="R2408" s="9">
        <v>201612.1727903171</v>
      </c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15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>
        <f t="shared" si="82"/>
        <v>201612.1727903171</v>
      </c>
      <c r="BM2408" s="9">
        <f t="shared" si="83"/>
        <v>201600</v>
      </c>
    </row>
    <row r="2409" spans="1:65" x14ac:dyDescent="0.3">
      <c r="A2409" t="s">
        <v>2614</v>
      </c>
      <c r="B2409" s="9">
        <v>123</v>
      </c>
      <c r="C2409">
        <v>547824</v>
      </c>
      <c r="D2409">
        <v>1</v>
      </c>
      <c r="E2409">
        <v>0</v>
      </c>
      <c r="F2409">
        <v>0</v>
      </c>
      <c r="G2409">
        <v>0</v>
      </c>
      <c r="H2409">
        <v>0</v>
      </c>
      <c r="I2409" t="s">
        <v>96</v>
      </c>
      <c r="J2409">
        <v>571164</v>
      </c>
      <c r="K2409" t="s">
        <v>334</v>
      </c>
      <c r="L2409">
        <v>571164</v>
      </c>
      <c r="M2409" t="s">
        <v>334</v>
      </c>
      <c r="N2409">
        <v>571164</v>
      </c>
      <c r="O2409" t="s">
        <v>334</v>
      </c>
      <c r="P2409">
        <v>571164</v>
      </c>
      <c r="Q2409" t="s">
        <v>334</v>
      </c>
      <c r="R2409" s="9">
        <v>71941.662785630979</v>
      </c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15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>
        <f t="shared" si="82"/>
        <v>71941.662785630979</v>
      </c>
      <c r="BM2409" s="9">
        <f t="shared" si="83"/>
        <v>71900</v>
      </c>
    </row>
    <row r="2410" spans="1:65" x14ac:dyDescent="0.3">
      <c r="A2410" t="s">
        <v>2615</v>
      </c>
      <c r="B2410" s="9">
        <v>143</v>
      </c>
      <c r="C2410">
        <v>593231</v>
      </c>
      <c r="D2410">
        <v>1</v>
      </c>
      <c r="E2410">
        <v>0</v>
      </c>
      <c r="F2410">
        <v>0</v>
      </c>
      <c r="G2410">
        <v>0</v>
      </c>
      <c r="H2410">
        <v>0</v>
      </c>
      <c r="I2410" t="s">
        <v>81</v>
      </c>
      <c r="J2410">
        <v>592889</v>
      </c>
      <c r="K2410" t="s">
        <v>482</v>
      </c>
      <c r="L2410">
        <v>592889</v>
      </c>
      <c r="M2410" t="s">
        <v>482</v>
      </c>
      <c r="N2410">
        <v>592889</v>
      </c>
      <c r="O2410" t="s">
        <v>482</v>
      </c>
      <c r="P2410">
        <v>592889</v>
      </c>
      <c r="Q2410" t="s">
        <v>482</v>
      </c>
      <c r="R2410" s="9">
        <v>71941.662785630979</v>
      </c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15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>
        <f t="shared" si="82"/>
        <v>71941.662785630979</v>
      </c>
      <c r="BM2410" s="9">
        <f t="shared" si="83"/>
        <v>71900</v>
      </c>
    </row>
    <row r="2411" spans="1:65" x14ac:dyDescent="0.3">
      <c r="A2411" s="2" t="s">
        <v>2616</v>
      </c>
      <c r="B2411" s="9">
        <v>843</v>
      </c>
      <c r="C2411">
        <v>564184</v>
      </c>
      <c r="D2411">
        <v>1</v>
      </c>
      <c r="E2411">
        <v>1</v>
      </c>
      <c r="F2411">
        <v>0</v>
      </c>
      <c r="G2411">
        <v>0</v>
      </c>
      <c r="H2411">
        <v>0</v>
      </c>
      <c r="I2411" t="s">
        <v>104</v>
      </c>
      <c r="J2411">
        <v>564184</v>
      </c>
      <c r="K2411" t="s">
        <v>2616</v>
      </c>
      <c r="L2411">
        <v>564290</v>
      </c>
      <c r="M2411" t="s">
        <v>2128</v>
      </c>
      <c r="N2411">
        <v>563960</v>
      </c>
      <c r="O2411" t="s">
        <v>369</v>
      </c>
      <c r="P2411">
        <v>563889</v>
      </c>
      <c r="Q2411" t="s">
        <v>370</v>
      </c>
      <c r="R2411" s="9">
        <v>199516.833400184</v>
      </c>
      <c r="S2411" s="9">
        <f>SUMIFS($B:$B,$J:$J,$C2411)</f>
        <v>1121</v>
      </c>
      <c r="T2411" s="9">
        <v>61075.551743759323</v>
      </c>
      <c r="U2411" s="9">
        <v>0</v>
      </c>
      <c r="V2411" s="9">
        <f>U2411*768</f>
        <v>0</v>
      </c>
      <c r="W2411" s="9">
        <v>34</v>
      </c>
      <c r="X2411" s="9">
        <f>W2411*3072</f>
        <v>104448</v>
      </c>
      <c r="Y2411" s="9">
        <v>2</v>
      </c>
      <c r="Z2411" s="9">
        <f>Y2411*1024</f>
        <v>2048</v>
      </c>
      <c r="AA2411" s="9">
        <v>0</v>
      </c>
      <c r="AB2411" s="9">
        <f>AA2411*256</f>
        <v>0</v>
      </c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15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>
        <f t="shared" si="82"/>
        <v>367088.38514394331</v>
      </c>
      <c r="BM2411" s="9">
        <f t="shared" si="83"/>
        <v>367100</v>
      </c>
    </row>
    <row r="2412" spans="1:65" x14ac:dyDescent="0.3">
      <c r="A2412" t="s">
        <v>2617</v>
      </c>
      <c r="B2412" s="9">
        <v>224</v>
      </c>
      <c r="C2412">
        <v>595934</v>
      </c>
      <c r="D2412">
        <v>1</v>
      </c>
      <c r="E2412">
        <v>0</v>
      </c>
      <c r="F2412">
        <v>0</v>
      </c>
      <c r="G2412">
        <v>0</v>
      </c>
      <c r="H2412">
        <v>0</v>
      </c>
      <c r="I2412" t="s">
        <v>81</v>
      </c>
      <c r="J2412">
        <v>595527</v>
      </c>
      <c r="K2412" t="s">
        <v>592</v>
      </c>
      <c r="L2412">
        <v>584002</v>
      </c>
      <c r="M2412" t="s">
        <v>278</v>
      </c>
      <c r="N2412">
        <v>584002</v>
      </c>
      <c r="O2412" t="s">
        <v>278</v>
      </c>
      <c r="P2412">
        <v>584002</v>
      </c>
      <c r="Q2412" t="s">
        <v>278</v>
      </c>
      <c r="R2412" s="9">
        <v>71941.662785630979</v>
      </c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15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>
        <f t="shared" si="82"/>
        <v>71941.662785630979</v>
      </c>
      <c r="BM2412" s="9">
        <f t="shared" si="83"/>
        <v>71900</v>
      </c>
    </row>
    <row r="2413" spans="1:65" x14ac:dyDescent="0.3">
      <c r="A2413" t="s">
        <v>2618</v>
      </c>
      <c r="B2413" s="9">
        <v>322</v>
      </c>
      <c r="C2413">
        <v>538418</v>
      </c>
      <c r="D2413">
        <v>1</v>
      </c>
      <c r="E2413">
        <v>0</v>
      </c>
      <c r="F2413">
        <v>0</v>
      </c>
      <c r="G2413">
        <v>0</v>
      </c>
      <c r="H2413">
        <v>0</v>
      </c>
      <c r="I2413" t="s">
        <v>86</v>
      </c>
      <c r="J2413">
        <v>538981</v>
      </c>
      <c r="K2413" t="s">
        <v>2619</v>
      </c>
      <c r="L2413">
        <v>538299</v>
      </c>
      <c r="M2413" t="s">
        <v>2260</v>
      </c>
      <c r="N2413">
        <v>538299</v>
      </c>
      <c r="O2413" t="s">
        <v>2260</v>
      </c>
      <c r="P2413">
        <v>538728</v>
      </c>
      <c r="Q2413" t="s">
        <v>141</v>
      </c>
      <c r="R2413" s="9">
        <v>77163.023986378481</v>
      </c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15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>
        <f t="shared" si="82"/>
        <v>77163.023986378481</v>
      </c>
      <c r="BM2413" s="9">
        <f t="shared" si="83"/>
        <v>77200</v>
      </c>
    </row>
    <row r="2414" spans="1:65" x14ac:dyDescent="0.3">
      <c r="A2414" t="s">
        <v>2620</v>
      </c>
      <c r="B2414" s="9">
        <v>261</v>
      </c>
      <c r="C2414">
        <v>554596</v>
      </c>
      <c r="D2414">
        <v>1</v>
      </c>
      <c r="E2414">
        <v>0</v>
      </c>
      <c r="F2414">
        <v>0</v>
      </c>
      <c r="G2414">
        <v>0</v>
      </c>
      <c r="H2414">
        <v>0</v>
      </c>
      <c r="I2414" t="s">
        <v>77</v>
      </c>
      <c r="J2414">
        <v>554812</v>
      </c>
      <c r="K2414" t="s">
        <v>2621</v>
      </c>
      <c r="L2414">
        <v>554634</v>
      </c>
      <c r="M2414" t="s">
        <v>2622</v>
      </c>
      <c r="N2414">
        <v>554481</v>
      </c>
      <c r="O2414" t="s">
        <v>1359</v>
      </c>
      <c r="P2414">
        <v>554481</v>
      </c>
      <c r="Q2414" t="s">
        <v>1359</v>
      </c>
      <c r="R2414" s="9">
        <v>71941.662785630979</v>
      </c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15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>
        <f t="shared" si="82"/>
        <v>71941.662785630979</v>
      </c>
      <c r="BM2414" s="9">
        <f t="shared" si="83"/>
        <v>71900</v>
      </c>
    </row>
    <row r="2415" spans="1:65" x14ac:dyDescent="0.3">
      <c r="A2415" t="s">
        <v>2623</v>
      </c>
      <c r="B2415" s="9">
        <v>644</v>
      </c>
      <c r="C2415">
        <v>595951</v>
      </c>
      <c r="D2415">
        <v>1</v>
      </c>
      <c r="E2415">
        <v>0</v>
      </c>
      <c r="F2415">
        <v>0</v>
      </c>
      <c r="G2415">
        <v>0</v>
      </c>
      <c r="H2415">
        <v>0</v>
      </c>
      <c r="I2415" t="s">
        <v>123</v>
      </c>
      <c r="J2415">
        <v>596973</v>
      </c>
      <c r="K2415" t="s">
        <v>753</v>
      </c>
      <c r="L2415">
        <v>596973</v>
      </c>
      <c r="M2415" t="s">
        <v>753</v>
      </c>
      <c r="N2415">
        <v>596973</v>
      </c>
      <c r="O2415" t="s">
        <v>753</v>
      </c>
      <c r="P2415">
        <v>597007</v>
      </c>
      <c r="Q2415" t="s">
        <v>172</v>
      </c>
      <c r="R2415" s="9">
        <v>153042.37687610439</v>
      </c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15"/>
      <c r="AR2415" s="9">
        <v>1</v>
      </c>
      <c r="AS2415" s="9">
        <f>AR2415*30500</f>
        <v>30500</v>
      </c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>
        <f t="shared" si="82"/>
        <v>183542.37687610439</v>
      </c>
      <c r="BM2415" s="9">
        <f t="shared" si="83"/>
        <v>183500</v>
      </c>
    </row>
    <row r="2416" spans="1:65" x14ac:dyDescent="0.3">
      <c r="A2416" t="s">
        <v>2624</v>
      </c>
      <c r="B2416" s="9">
        <v>207</v>
      </c>
      <c r="C2416">
        <v>581810</v>
      </c>
      <c r="D2416">
        <v>1</v>
      </c>
      <c r="E2416">
        <v>0</v>
      </c>
      <c r="F2416">
        <v>0</v>
      </c>
      <c r="G2416">
        <v>0</v>
      </c>
      <c r="H2416">
        <v>0</v>
      </c>
      <c r="I2416" t="s">
        <v>81</v>
      </c>
      <c r="J2416">
        <v>582158</v>
      </c>
      <c r="K2416" t="s">
        <v>942</v>
      </c>
      <c r="L2416">
        <v>582158</v>
      </c>
      <c r="M2416" t="s">
        <v>942</v>
      </c>
      <c r="N2416">
        <v>581372</v>
      </c>
      <c r="O2416" t="s">
        <v>243</v>
      </c>
      <c r="P2416">
        <v>581372</v>
      </c>
      <c r="Q2416" t="s">
        <v>243</v>
      </c>
      <c r="R2416" s="9">
        <v>71941.662785630979</v>
      </c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15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>
        <f t="shared" si="82"/>
        <v>71941.662785630979</v>
      </c>
      <c r="BM2416" s="9">
        <f t="shared" si="83"/>
        <v>71900</v>
      </c>
    </row>
    <row r="2417" spans="1:65" x14ac:dyDescent="0.3">
      <c r="A2417" s="2" t="s">
        <v>845</v>
      </c>
      <c r="B2417" s="9">
        <v>819</v>
      </c>
      <c r="C2417">
        <v>581828</v>
      </c>
      <c r="D2417">
        <v>1</v>
      </c>
      <c r="E2417">
        <v>1</v>
      </c>
      <c r="F2417">
        <v>0</v>
      </c>
      <c r="G2417">
        <v>0</v>
      </c>
      <c r="H2417">
        <v>0</v>
      </c>
      <c r="I2417" t="s">
        <v>81</v>
      </c>
      <c r="J2417">
        <v>581828</v>
      </c>
      <c r="K2417" t="s">
        <v>845</v>
      </c>
      <c r="L2417">
        <v>581682</v>
      </c>
      <c r="M2417" t="s">
        <v>758</v>
      </c>
      <c r="N2417">
        <v>581283</v>
      </c>
      <c r="O2417" t="s">
        <v>82</v>
      </c>
      <c r="P2417">
        <v>581283</v>
      </c>
      <c r="Q2417" t="s">
        <v>82</v>
      </c>
      <c r="R2417" s="9">
        <v>193926.6130312265</v>
      </c>
      <c r="S2417" s="9">
        <f>SUMIFS($B:$B,$J:$J,$C2417)</f>
        <v>2355</v>
      </c>
      <c r="T2417" s="9">
        <v>128120.175231735</v>
      </c>
      <c r="U2417" s="9">
        <v>1</v>
      </c>
      <c r="V2417" s="9">
        <f>U2417*768</f>
        <v>768</v>
      </c>
      <c r="W2417" s="9">
        <v>37</v>
      </c>
      <c r="X2417" s="9">
        <f>W2417*3072</f>
        <v>113664</v>
      </c>
      <c r="Y2417" s="9">
        <v>17</v>
      </c>
      <c r="Z2417" s="9">
        <f>Y2417*1024</f>
        <v>17408</v>
      </c>
      <c r="AA2417" s="9">
        <v>3</v>
      </c>
      <c r="AB2417" s="9">
        <f>AA2417*256</f>
        <v>768</v>
      </c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15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>
        <f t="shared" si="82"/>
        <v>454654.78826296149</v>
      </c>
      <c r="BM2417" s="9">
        <f t="shared" si="83"/>
        <v>454700</v>
      </c>
    </row>
    <row r="2418" spans="1:65" x14ac:dyDescent="0.3">
      <c r="A2418" t="s">
        <v>2625</v>
      </c>
      <c r="B2418" s="9">
        <v>409</v>
      </c>
      <c r="C2418">
        <v>552780</v>
      </c>
      <c r="D2418">
        <v>1</v>
      </c>
      <c r="E2418">
        <v>0</v>
      </c>
      <c r="F2418">
        <v>0</v>
      </c>
      <c r="G2418">
        <v>0</v>
      </c>
      <c r="H2418">
        <v>0</v>
      </c>
      <c r="I2418" t="s">
        <v>111</v>
      </c>
      <c r="J2418">
        <v>513229</v>
      </c>
      <c r="K2418" t="s">
        <v>361</v>
      </c>
      <c r="L2418">
        <v>513229</v>
      </c>
      <c r="M2418" t="s">
        <v>361</v>
      </c>
      <c r="N2418">
        <v>511382</v>
      </c>
      <c r="O2418" t="s">
        <v>311</v>
      </c>
      <c r="P2418">
        <v>511382</v>
      </c>
      <c r="Q2418" t="s">
        <v>311</v>
      </c>
      <c r="R2418" s="9">
        <v>97759.958353293259</v>
      </c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15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>
        <f t="shared" si="82"/>
        <v>97759.958353293259</v>
      </c>
      <c r="BM2418" s="9">
        <f t="shared" si="83"/>
        <v>97800</v>
      </c>
    </row>
    <row r="2419" spans="1:65" x14ac:dyDescent="0.3">
      <c r="A2419" t="s">
        <v>2626</v>
      </c>
      <c r="B2419" s="9">
        <v>230</v>
      </c>
      <c r="C2419">
        <v>571717</v>
      </c>
      <c r="D2419">
        <v>1</v>
      </c>
      <c r="E2419">
        <v>0</v>
      </c>
      <c r="F2419">
        <v>0</v>
      </c>
      <c r="G2419">
        <v>0</v>
      </c>
      <c r="H2419">
        <v>0</v>
      </c>
      <c r="I2419" t="s">
        <v>86</v>
      </c>
      <c r="J2419">
        <v>533271</v>
      </c>
      <c r="K2419" t="s">
        <v>785</v>
      </c>
      <c r="L2419">
        <v>533271</v>
      </c>
      <c r="M2419" t="s">
        <v>785</v>
      </c>
      <c r="N2419">
        <v>533271</v>
      </c>
      <c r="O2419" t="s">
        <v>785</v>
      </c>
      <c r="P2419">
        <v>533271</v>
      </c>
      <c r="Q2419" t="s">
        <v>785</v>
      </c>
      <c r="R2419" s="9">
        <v>71941.662785630979</v>
      </c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15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>
        <f t="shared" si="82"/>
        <v>71941.662785630979</v>
      </c>
      <c r="BM2419" s="9">
        <f t="shared" si="83"/>
        <v>71900</v>
      </c>
    </row>
    <row r="2420" spans="1:65" x14ac:dyDescent="0.3">
      <c r="A2420" t="s">
        <v>2627</v>
      </c>
      <c r="B2420" s="9">
        <v>241</v>
      </c>
      <c r="C2420">
        <v>560979</v>
      </c>
      <c r="D2420">
        <v>1</v>
      </c>
      <c r="E2420">
        <v>0</v>
      </c>
      <c r="F2420">
        <v>0</v>
      </c>
      <c r="G2420">
        <v>0</v>
      </c>
      <c r="H2420">
        <v>0</v>
      </c>
      <c r="I2420" t="s">
        <v>151</v>
      </c>
      <c r="J2420">
        <v>561215</v>
      </c>
      <c r="K2420" t="s">
        <v>307</v>
      </c>
      <c r="L2420">
        <v>561215</v>
      </c>
      <c r="M2420" t="s">
        <v>307</v>
      </c>
      <c r="N2420">
        <v>561215</v>
      </c>
      <c r="O2420" t="s">
        <v>307</v>
      </c>
      <c r="P2420">
        <v>561215</v>
      </c>
      <c r="Q2420" t="s">
        <v>307</v>
      </c>
      <c r="R2420" s="9">
        <v>71941.662785630979</v>
      </c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15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>
        <f t="shared" si="82"/>
        <v>71941.662785630979</v>
      </c>
      <c r="BM2420" s="9">
        <f t="shared" si="83"/>
        <v>71900</v>
      </c>
    </row>
    <row r="2421" spans="1:65" x14ac:dyDescent="0.3">
      <c r="A2421" t="s">
        <v>2628</v>
      </c>
      <c r="B2421" s="9">
        <v>469</v>
      </c>
      <c r="C2421">
        <v>550329</v>
      </c>
      <c r="D2421">
        <v>1</v>
      </c>
      <c r="E2421">
        <v>0</v>
      </c>
      <c r="F2421">
        <v>0</v>
      </c>
      <c r="G2421">
        <v>0</v>
      </c>
      <c r="H2421">
        <v>0</v>
      </c>
      <c r="I2421" t="s">
        <v>83</v>
      </c>
      <c r="J2421">
        <v>550361</v>
      </c>
      <c r="K2421" t="s">
        <v>2629</v>
      </c>
      <c r="L2421">
        <v>550094</v>
      </c>
      <c r="M2421" t="s">
        <v>143</v>
      </c>
      <c r="N2421">
        <v>550094</v>
      </c>
      <c r="O2421" t="s">
        <v>143</v>
      </c>
      <c r="P2421">
        <v>550094</v>
      </c>
      <c r="Q2421" t="s">
        <v>143</v>
      </c>
      <c r="R2421" s="9">
        <v>111920.79303741841</v>
      </c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15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>
        <f t="shared" si="82"/>
        <v>111920.79303741841</v>
      </c>
      <c r="BM2421" s="9">
        <f t="shared" si="83"/>
        <v>111900</v>
      </c>
    </row>
    <row r="2422" spans="1:65" x14ac:dyDescent="0.3">
      <c r="A2422" t="s">
        <v>2630</v>
      </c>
      <c r="B2422" s="9">
        <v>243</v>
      </c>
      <c r="C2422">
        <v>547484</v>
      </c>
      <c r="D2422">
        <v>1</v>
      </c>
      <c r="E2422">
        <v>0</v>
      </c>
      <c r="F2422">
        <v>0</v>
      </c>
      <c r="G2422">
        <v>0</v>
      </c>
      <c r="H2422">
        <v>0</v>
      </c>
      <c r="I2422" t="s">
        <v>104</v>
      </c>
      <c r="J2422">
        <v>577472</v>
      </c>
      <c r="K2422" t="s">
        <v>1670</v>
      </c>
      <c r="L2422">
        <v>577626</v>
      </c>
      <c r="M2422" t="s">
        <v>1142</v>
      </c>
      <c r="N2422">
        <v>577626</v>
      </c>
      <c r="O2422" t="s">
        <v>1142</v>
      </c>
      <c r="P2422">
        <v>577626</v>
      </c>
      <c r="Q2422" t="s">
        <v>1142</v>
      </c>
      <c r="R2422" s="9">
        <v>71941.662785630979</v>
      </c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15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>
        <f t="shared" si="82"/>
        <v>71941.662785630979</v>
      </c>
      <c r="BM2422" s="9">
        <f t="shared" si="83"/>
        <v>71900</v>
      </c>
    </row>
    <row r="2423" spans="1:65" x14ac:dyDescent="0.3">
      <c r="A2423" t="s">
        <v>2631</v>
      </c>
      <c r="B2423" s="9">
        <v>677</v>
      </c>
      <c r="C2423">
        <v>531375</v>
      </c>
      <c r="D2423">
        <v>1</v>
      </c>
      <c r="E2423">
        <v>0</v>
      </c>
      <c r="F2423">
        <v>0</v>
      </c>
      <c r="G2423">
        <v>0</v>
      </c>
      <c r="H2423">
        <v>0</v>
      </c>
      <c r="I2423" t="s">
        <v>86</v>
      </c>
      <c r="J2423">
        <v>533203</v>
      </c>
      <c r="K2423" t="s">
        <v>722</v>
      </c>
      <c r="L2423">
        <v>533203</v>
      </c>
      <c r="M2423" t="s">
        <v>722</v>
      </c>
      <c r="N2423">
        <v>531057</v>
      </c>
      <c r="O2423" t="s">
        <v>220</v>
      </c>
      <c r="P2423">
        <v>531057</v>
      </c>
      <c r="Q2423" t="s">
        <v>220</v>
      </c>
      <c r="R2423" s="9">
        <v>160769.0933787142</v>
      </c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15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>
        <f t="shared" si="82"/>
        <v>160769.0933787142</v>
      </c>
      <c r="BM2423" s="9">
        <f t="shared" si="83"/>
        <v>160800</v>
      </c>
    </row>
    <row r="2424" spans="1:65" x14ac:dyDescent="0.3">
      <c r="A2424" t="s">
        <v>2632</v>
      </c>
      <c r="B2424" s="9">
        <v>96</v>
      </c>
      <c r="C2424">
        <v>563978</v>
      </c>
      <c r="D2424">
        <v>1</v>
      </c>
      <c r="E2424">
        <v>0</v>
      </c>
      <c r="F2424">
        <v>0</v>
      </c>
      <c r="G2424">
        <v>0</v>
      </c>
      <c r="H2424">
        <v>0</v>
      </c>
      <c r="I2424" t="s">
        <v>83</v>
      </c>
      <c r="J2424">
        <v>550647</v>
      </c>
      <c r="K2424" t="s">
        <v>498</v>
      </c>
      <c r="L2424">
        <v>550647</v>
      </c>
      <c r="M2424" t="s">
        <v>498</v>
      </c>
      <c r="N2424">
        <v>550647</v>
      </c>
      <c r="O2424" t="s">
        <v>498</v>
      </c>
      <c r="P2424">
        <v>550647</v>
      </c>
      <c r="Q2424" t="s">
        <v>498</v>
      </c>
      <c r="R2424" s="9">
        <v>71941.662785630979</v>
      </c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15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>
        <f t="shared" si="82"/>
        <v>71941.662785630979</v>
      </c>
      <c r="BM2424" s="9">
        <f t="shared" si="83"/>
        <v>71900</v>
      </c>
    </row>
    <row r="2425" spans="1:65" x14ac:dyDescent="0.3">
      <c r="A2425" t="s">
        <v>2633</v>
      </c>
      <c r="B2425" s="9">
        <v>180</v>
      </c>
      <c r="C2425">
        <v>594296</v>
      </c>
      <c r="D2425">
        <v>1</v>
      </c>
      <c r="E2425">
        <v>0</v>
      </c>
      <c r="F2425">
        <v>0</v>
      </c>
      <c r="G2425">
        <v>0</v>
      </c>
      <c r="H2425">
        <v>0</v>
      </c>
      <c r="I2425" t="s">
        <v>81</v>
      </c>
      <c r="J2425">
        <v>594563</v>
      </c>
      <c r="K2425" t="s">
        <v>525</v>
      </c>
      <c r="L2425">
        <v>594482</v>
      </c>
      <c r="M2425" t="s">
        <v>526</v>
      </c>
      <c r="N2425">
        <v>594482</v>
      </c>
      <c r="O2425" t="s">
        <v>526</v>
      </c>
      <c r="P2425">
        <v>594482</v>
      </c>
      <c r="Q2425" t="s">
        <v>526</v>
      </c>
      <c r="R2425" s="9">
        <v>71941.662785630979</v>
      </c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15"/>
      <c r="AR2425" s="9">
        <v>1</v>
      </c>
      <c r="AS2425" s="9">
        <f>AR2425*30500</f>
        <v>30500</v>
      </c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>
        <f t="shared" si="82"/>
        <v>102441.66278563098</v>
      </c>
      <c r="BM2425" s="9">
        <f t="shared" si="83"/>
        <v>102400</v>
      </c>
    </row>
    <row r="2426" spans="1:65" x14ac:dyDescent="0.3">
      <c r="A2426" t="s">
        <v>2634</v>
      </c>
      <c r="B2426" s="9">
        <v>496</v>
      </c>
      <c r="C2426">
        <v>593249</v>
      </c>
      <c r="D2426">
        <v>1</v>
      </c>
      <c r="E2426">
        <v>0</v>
      </c>
      <c r="F2426">
        <v>0</v>
      </c>
      <c r="G2426">
        <v>0</v>
      </c>
      <c r="H2426">
        <v>0</v>
      </c>
      <c r="I2426" t="s">
        <v>81</v>
      </c>
      <c r="J2426">
        <v>592889</v>
      </c>
      <c r="K2426" t="s">
        <v>482</v>
      </c>
      <c r="L2426">
        <v>592889</v>
      </c>
      <c r="M2426" t="s">
        <v>482</v>
      </c>
      <c r="N2426">
        <v>592889</v>
      </c>
      <c r="O2426" t="s">
        <v>482</v>
      </c>
      <c r="P2426">
        <v>592889</v>
      </c>
      <c r="Q2426" t="s">
        <v>482</v>
      </c>
      <c r="R2426" s="9">
        <v>118282.2944020757</v>
      </c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15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>
        <f t="shared" si="82"/>
        <v>118282.2944020757</v>
      </c>
      <c r="BM2426" s="9">
        <f t="shared" si="83"/>
        <v>118300</v>
      </c>
    </row>
    <row r="2427" spans="1:65" x14ac:dyDescent="0.3">
      <c r="A2427" t="s">
        <v>2635</v>
      </c>
      <c r="B2427" s="9">
        <v>181</v>
      </c>
      <c r="C2427">
        <v>549541</v>
      </c>
      <c r="D2427">
        <v>1</v>
      </c>
      <c r="E2427">
        <v>0</v>
      </c>
      <c r="F2427">
        <v>0</v>
      </c>
      <c r="G2427">
        <v>0</v>
      </c>
      <c r="H2427">
        <v>0</v>
      </c>
      <c r="I2427" t="s">
        <v>83</v>
      </c>
      <c r="J2427">
        <v>549576</v>
      </c>
      <c r="K2427" t="s">
        <v>317</v>
      </c>
      <c r="L2427">
        <v>549576</v>
      </c>
      <c r="M2427" t="s">
        <v>317</v>
      </c>
      <c r="N2427">
        <v>549576</v>
      </c>
      <c r="O2427" t="s">
        <v>317</v>
      </c>
      <c r="P2427">
        <v>549576</v>
      </c>
      <c r="Q2427" t="s">
        <v>317</v>
      </c>
      <c r="R2427" s="9">
        <v>71941.662785630979</v>
      </c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15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>
        <f t="shared" si="82"/>
        <v>71941.662785630979</v>
      </c>
      <c r="BM2427" s="9">
        <f t="shared" si="83"/>
        <v>71900</v>
      </c>
    </row>
    <row r="2428" spans="1:65" x14ac:dyDescent="0.3">
      <c r="A2428" t="s">
        <v>2636</v>
      </c>
      <c r="B2428" s="9">
        <v>978</v>
      </c>
      <c r="C2428">
        <v>592323</v>
      </c>
      <c r="D2428">
        <v>1</v>
      </c>
      <c r="E2428">
        <v>0</v>
      </c>
      <c r="F2428">
        <v>0</v>
      </c>
      <c r="G2428">
        <v>0</v>
      </c>
      <c r="H2428">
        <v>0</v>
      </c>
      <c r="I2428" t="s">
        <v>135</v>
      </c>
      <c r="J2428">
        <v>592013</v>
      </c>
      <c r="K2428" t="s">
        <v>134</v>
      </c>
      <c r="L2428">
        <v>592005</v>
      </c>
      <c r="M2428" t="s">
        <v>136</v>
      </c>
      <c r="N2428">
        <v>592005</v>
      </c>
      <c r="O2428" t="s">
        <v>136</v>
      </c>
      <c r="P2428">
        <v>592005</v>
      </c>
      <c r="Q2428" t="s">
        <v>136</v>
      </c>
      <c r="R2428" s="9">
        <v>230891.87816465169</v>
      </c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15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>
        <f t="shared" si="82"/>
        <v>230891.87816465169</v>
      </c>
      <c r="BM2428" s="9">
        <f t="shared" si="83"/>
        <v>230900</v>
      </c>
    </row>
    <row r="2429" spans="1:65" x14ac:dyDescent="0.3">
      <c r="A2429" t="s">
        <v>2637</v>
      </c>
      <c r="B2429" s="9">
        <v>905</v>
      </c>
      <c r="C2429">
        <v>594300</v>
      </c>
      <c r="D2429">
        <v>1</v>
      </c>
      <c r="E2429">
        <v>0</v>
      </c>
      <c r="F2429">
        <v>0</v>
      </c>
      <c r="G2429">
        <v>0</v>
      </c>
      <c r="H2429">
        <v>0</v>
      </c>
      <c r="I2429" t="s">
        <v>81</v>
      </c>
      <c r="J2429">
        <v>593711</v>
      </c>
      <c r="K2429" t="s">
        <v>185</v>
      </c>
      <c r="L2429">
        <v>593711</v>
      </c>
      <c r="M2429" t="s">
        <v>185</v>
      </c>
      <c r="N2429">
        <v>593711</v>
      </c>
      <c r="O2429" t="s">
        <v>185</v>
      </c>
      <c r="P2429">
        <v>593711</v>
      </c>
      <c r="Q2429" t="s">
        <v>185</v>
      </c>
      <c r="R2429" s="9">
        <v>213940.6025689989</v>
      </c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15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>
        <f t="shared" si="82"/>
        <v>213940.6025689989</v>
      </c>
      <c r="BM2429" s="9">
        <f t="shared" si="83"/>
        <v>213900</v>
      </c>
    </row>
    <row r="2430" spans="1:65" x14ac:dyDescent="0.3">
      <c r="A2430" t="s">
        <v>2638</v>
      </c>
      <c r="B2430" s="9">
        <v>571</v>
      </c>
      <c r="C2430">
        <v>555312</v>
      </c>
      <c r="D2430">
        <v>1</v>
      </c>
      <c r="E2430">
        <v>0</v>
      </c>
      <c r="F2430">
        <v>0</v>
      </c>
      <c r="G2430">
        <v>0</v>
      </c>
      <c r="H2430">
        <v>0</v>
      </c>
      <c r="I2430" t="s">
        <v>94</v>
      </c>
      <c r="J2430">
        <v>599247</v>
      </c>
      <c r="K2430" t="s">
        <v>109</v>
      </c>
      <c r="L2430">
        <v>599921</v>
      </c>
      <c r="M2430" t="s">
        <v>108</v>
      </c>
      <c r="N2430">
        <v>599247</v>
      </c>
      <c r="O2430" t="s">
        <v>109</v>
      </c>
      <c r="P2430">
        <v>599247</v>
      </c>
      <c r="Q2430" t="s">
        <v>109</v>
      </c>
      <c r="R2430" s="9">
        <v>135919.75727762439</v>
      </c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15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>
        <f t="shared" si="82"/>
        <v>135919.75727762439</v>
      </c>
      <c r="BM2430" s="9">
        <f t="shared" si="83"/>
        <v>135900</v>
      </c>
    </row>
    <row r="2431" spans="1:65" x14ac:dyDescent="0.3">
      <c r="A2431" t="s">
        <v>2639</v>
      </c>
      <c r="B2431" s="9">
        <v>90</v>
      </c>
      <c r="C2431">
        <v>572594</v>
      </c>
      <c r="D2431">
        <v>1</v>
      </c>
      <c r="E2431">
        <v>0</v>
      </c>
      <c r="F2431">
        <v>0</v>
      </c>
      <c r="G2431">
        <v>0</v>
      </c>
      <c r="H2431">
        <v>0</v>
      </c>
      <c r="I2431" t="s">
        <v>96</v>
      </c>
      <c r="J2431">
        <v>577731</v>
      </c>
      <c r="K2431" t="s">
        <v>178</v>
      </c>
      <c r="L2431">
        <v>577731</v>
      </c>
      <c r="M2431" t="s">
        <v>178</v>
      </c>
      <c r="N2431">
        <v>577731</v>
      </c>
      <c r="O2431" t="s">
        <v>178</v>
      </c>
      <c r="P2431">
        <v>577731</v>
      </c>
      <c r="Q2431" t="s">
        <v>178</v>
      </c>
      <c r="R2431" s="9">
        <v>71941.662785630979</v>
      </c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15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>
        <f t="shared" si="82"/>
        <v>71941.662785630979</v>
      </c>
      <c r="BM2431" s="9">
        <f t="shared" si="83"/>
        <v>71900</v>
      </c>
    </row>
    <row r="2432" spans="1:65" x14ac:dyDescent="0.3">
      <c r="A2432" t="s">
        <v>2640</v>
      </c>
      <c r="B2432" s="9">
        <v>193</v>
      </c>
      <c r="C2432">
        <v>595969</v>
      </c>
      <c r="D2432">
        <v>1</v>
      </c>
      <c r="E2432">
        <v>0</v>
      </c>
      <c r="F2432">
        <v>0</v>
      </c>
      <c r="G2432">
        <v>0</v>
      </c>
      <c r="H2432">
        <v>0</v>
      </c>
      <c r="I2432" t="s">
        <v>123</v>
      </c>
      <c r="J2432">
        <v>596787</v>
      </c>
      <c r="K2432" t="s">
        <v>1154</v>
      </c>
      <c r="L2432">
        <v>596230</v>
      </c>
      <c r="M2432" t="s">
        <v>468</v>
      </c>
      <c r="N2432">
        <v>596230</v>
      </c>
      <c r="O2432" t="s">
        <v>468</v>
      </c>
      <c r="P2432">
        <v>596230</v>
      </c>
      <c r="Q2432" t="s">
        <v>468</v>
      </c>
      <c r="R2432" s="9">
        <v>71941.662785630979</v>
      </c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15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>
        <f t="shared" si="82"/>
        <v>71941.662785630979</v>
      </c>
      <c r="BM2432" s="9">
        <f t="shared" si="83"/>
        <v>71900</v>
      </c>
    </row>
    <row r="2433" spans="1:65" x14ac:dyDescent="0.3">
      <c r="A2433" t="s">
        <v>2641</v>
      </c>
      <c r="B2433" s="9">
        <v>256</v>
      </c>
      <c r="C2433">
        <v>579416</v>
      </c>
      <c r="D2433">
        <v>1</v>
      </c>
      <c r="E2433">
        <v>0</v>
      </c>
      <c r="F2433">
        <v>0</v>
      </c>
      <c r="G2433">
        <v>0</v>
      </c>
      <c r="H2433">
        <v>0</v>
      </c>
      <c r="I2433" t="s">
        <v>90</v>
      </c>
      <c r="J2433">
        <v>579203</v>
      </c>
      <c r="K2433" t="s">
        <v>376</v>
      </c>
      <c r="L2433">
        <v>579203</v>
      </c>
      <c r="M2433" t="s">
        <v>376</v>
      </c>
      <c r="N2433">
        <v>579203</v>
      </c>
      <c r="O2433" t="s">
        <v>376</v>
      </c>
      <c r="P2433">
        <v>579203</v>
      </c>
      <c r="Q2433" t="s">
        <v>376</v>
      </c>
      <c r="R2433" s="9">
        <v>71941.662785630979</v>
      </c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15"/>
      <c r="AR2433" s="9">
        <v>2</v>
      </c>
      <c r="AS2433" s="9">
        <f>AR2433*30500</f>
        <v>61000</v>
      </c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>
        <f t="shared" si="82"/>
        <v>132941.66278563096</v>
      </c>
      <c r="BM2433" s="9">
        <f t="shared" si="83"/>
        <v>132900</v>
      </c>
    </row>
    <row r="2434" spans="1:65" x14ac:dyDescent="0.3">
      <c r="A2434" t="s">
        <v>2642</v>
      </c>
      <c r="B2434" s="9">
        <v>167</v>
      </c>
      <c r="C2434">
        <v>581836</v>
      </c>
      <c r="D2434">
        <v>1</v>
      </c>
      <c r="E2434">
        <v>0</v>
      </c>
      <c r="F2434">
        <v>0</v>
      </c>
      <c r="G2434">
        <v>0</v>
      </c>
      <c r="H2434">
        <v>0</v>
      </c>
      <c r="I2434" t="s">
        <v>81</v>
      </c>
      <c r="J2434">
        <v>581950</v>
      </c>
      <c r="K2434" t="s">
        <v>1679</v>
      </c>
      <c r="L2434">
        <v>581283</v>
      </c>
      <c r="M2434" t="s">
        <v>82</v>
      </c>
      <c r="N2434">
        <v>581283</v>
      </c>
      <c r="O2434" t="s">
        <v>82</v>
      </c>
      <c r="P2434">
        <v>581283</v>
      </c>
      <c r="Q2434" t="s">
        <v>82</v>
      </c>
      <c r="R2434" s="9">
        <v>71941.662785630979</v>
      </c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15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>
        <f t="shared" si="82"/>
        <v>71941.662785630979</v>
      </c>
      <c r="BM2434" s="9">
        <f t="shared" si="83"/>
        <v>71900</v>
      </c>
    </row>
    <row r="2435" spans="1:65" x14ac:dyDescent="0.3">
      <c r="A2435" t="s">
        <v>2643</v>
      </c>
      <c r="B2435" s="9">
        <v>387</v>
      </c>
      <c r="C2435">
        <v>570214</v>
      </c>
      <c r="D2435">
        <v>1</v>
      </c>
      <c r="E2435">
        <v>0</v>
      </c>
      <c r="F2435">
        <v>0</v>
      </c>
      <c r="G2435">
        <v>0</v>
      </c>
      <c r="H2435">
        <v>0</v>
      </c>
      <c r="I2435" t="s">
        <v>90</v>
      </c>
      <c r="J2435">
        <v>570451</v>
      </c>
      <c r="K2435" t="s">
        <v>474</v>
      </c>
      <c r="L2435">
        <v>570451</v>
      </c>
      <c r="M2435" t="s">
        <v>474</v>
      </c>
      <c r="N2435">
        <v>570451</v>
      </c>
      <c r="O2435" t="s">
        <v>474</v>
      </c>
      <c r="P2435">
        <v>569810</v>
      </c>
      <c r="Q2435" t="s">
        <v>284</v>
      </c>
      <c r="R2435" s="9">
        <v>92558.925830349268</v>
      </c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15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>
        <f t="shared" si="82"/>
        <v>92558.925830349268</v>
      </c>
      <c r="BM2435" s="9">
        <f t="shared" si="83"/>
        <v>92600</v>
      </c>
    </row>
    <row r="2436" spans="1:65" x14ac:dyDescent="0.3">
      <c r="A2436" t="s">
        <v>2644</v>
      </c>
      <c r="B2436" s="9">
        <v>588</v>
      </c>
      <c r="C2436">
        <v>579424</v>
      </c>
      <c r="D2436">
        <v>1</v>
      </c>
      <c r="E2436">
        <v>0</v>
      </c>
      <c r="F2436">
        <v>0</v>
      </c>
      <c r="G2436">
        <v>0</v>
      </c>
      <c r="H2436">
        <v>0</v>
      </c>
      <c r="I2436" t="s">
        <v>90</v>
      </c>
      <c r="J2436">
        <v>579858</v>
      </c>
      <c r="K2436" t="s">
        <v>1016</v>
      </c>
      <c r="L2436">
        <v>579858</v>
      </c>
      <c r="M2436" t="s">
        <v>1016</v>
      </c>
      <c r="N2436">
        <v>579858</v>
      </c>
      <c r="O2436" t="s">
        <v>1016</v>
      </c>
      <c r="P2436">
        <v>579858</v>
      </c>
      <c r="Q2436" t="s">
        <v>1016</v>
      </c>
      <c r="R2436" s="9">
        <v>139911.026852735</v>
      </c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15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>
        <f t="shared" ref="BL2436:BL2499" si="84">SUMIF(R2436:R2436,"&lt;&gt;")+SUMIF(T2436:T2436,"&lt;&gt;")+SUMIF(V2436:V2436,"&lt;&gt;")+SUMIF(X2436:X2436,"&lt;&gt;")+SUMIF(Z2436:Z2436,"&lt;&gt;")+SUMIF(AB2436:AB2436,"&lt;&gt;")+SUMIF(AD2436:AD2436,"&lt;&gt;")+SUMIF(AF2436:AF2436,"&lt;&gt;")+SUMIF(AH2436:AH2436,"&lt;&gt;")+SUMIF(AJ2436:AJ2436,"&lt;&gt;")+SUMIF(AK2436:AK2436,"&lt;&gt;")+SUMIF(AM2436:AM2436,"&lt;&gt;")+SUMIF(AO2436:AO2436,"&lt;&gt;")+SUMIF(AQ2436:AQ2436,"&lt;&gt;")+SUMIF(AS2436:AS2436,"&lt;&gt;")+SUMIF(AU2436:AU2436,"&lt;&gt;")+SUMIF(AW2436:AW2436,"&lt;&gt;")+SUMIF(AY2436:AY2436,"&lt;&gt;")+SUMIF(BA2436:BA2436,"&lt;&gt;")+SUMIF(BC2436:BC2436,"&lt;&gt;")+SUMIF(BE2436:BE2436,"&lt;&gt;")+SUMIF(BG2436:BG2436,"&lt;&gt;")+SUMIF(BI2436:BI2436,"&lt;&gt;")+SUMIF(BK2436:BK2436,"&lt;&gt;")</f>
        <v>139911.026852735</v>
      </c>
      <c r="BM2436" s="9">
        <f t="shared" ref="BM2436:BM2499" si="85">ROUND(BL2436/100,0)*100</f>
        <v>139900</v>
      </c>
    </row>
    <row r="2437" spans="1:65" x14ac:dyDescent="0.3">
      <c r="A2437" s="2" t="s">
        <v>2645</v>
      </c>
      <c r="B2437" s="9">
        <v>2460</v>
      </c>
      <c r="C2437">
        <v>598356</v>
      </c>
      <c r="D2437">
        <v>1</v>
      </c>
      <c r="E2437">
        <v>1</v>
      </c>
      <c r="F2437">
        <v>0</v>
      </c>
      <c r="G2437">
        <v>0</v>
      </c>
      <c r="H2437">
        <v>0</v>
      </c>
      <c r="I2437" t="s">
        <v>94</v>
      </c>
      <c r="J2437">
        <v>598356</v>
      </c>
      <c r="K2437" t="s">
        <v>2645</v>
      </c>
      <c r="L2437">
        <v>598143</v>
      </c>
      <c r="M2437" t="s">
        <v>368</v>
      </c>
      <c r="N2437">
        <v>598143</v>
      </c>
      <c r="O2437" t="s">
        <v>368</v>
      </c>
      <c r="P2437">
        <v>598143</v>
      </c>
      <c r="Q2437" t="s">
        <v>368</v>
      </c>
      <c r="R2437" s="9">
        <v>569175.0552299188</v>
      </c>
      <c r="S2437" s="9">
        <f>SUMIFS($B:$B,$J:$J,$C2437)</f>
        <v>2460</v>
      </c>
      <c r="T2437" s="9">
        <v>133818.6319052334</v>
      </c>
      <c r="U2437" s="9">
        <v>0</v>
      </c>
      <c r="V2437" s="9">
        <f>U2437*768</f>
        <v>0</v>
      </c>
      <c r="W2437" s="9">
        <v>40</v>
      </c>
      <c r="X2437" s="9">
        <f>W2437*3072</f>
        <v>122880</v>
      </c>
      <c r="Y2437" s="9">
        <v>12</v>
      </c>
      <c r="Z2437" s="9">
        <f>Y2437*1024</f>
        <v>12288</v>
      </c>
      <c r="AA2437" s="9">
        <v>6</v>
      </c>
      <c r="AB2437" s="9">
        <f>AA2437*256</f>
        <v>1536</v>
      </c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15"/>
      <c r="AR2437" s="9">
        <v>1</v>
      </c>
      <c r="AS2437" s="9">
        <f>AR2437*30500</f>
        <v>30500</v>
      </c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>
        <f t="shared" si="84"/>
        <v>870197.68713515217</v>
      </c>
      <c r="BM2437" s="9">
        <f t="shared" si="85"/>
        <v>870200</v>
      </c>
    </row>
    <row r="2438" spans="1:65" x14ac:dyDescent="0.3">
      <c r="A2438" t="s">
        <v>2646</v>
      </c>
      <c r="B2438" s="9">
        <v>1400</v>
      </c>
      <c r="C2438">
        <v>578282</v>
      </c>
      <c r="D2438">
        <v>1</v>
      </c>
      <c r="E2438">
        <v>0</v>
      </c>
      <c r="F2438">
        <v>0</v>
      </c>
      <c r="G2438">
        <v>0</v>
      </c>
      <c r="H2438">
        <v>0</v>
      </c>
      <c r="I2438" t="s">
        <v>96</v>
      </c>
      <c r="J2438">
        <v>578444</v>
      </c>
      <c r="K2438" t="s">
        <v>273</v>
      </c>
      <c r="L2438">
        <v>578444</v>
      </c>
      <c r="M2438" t="s">
        <v>273</v>
      </c>
      <c r="N2438">
        <v>578444</v>
      </c>
      <c r="O2438" t="s">
        <v>273</v>
      </c>
      <c r="P2438">
        <v>578444</v>
      </c>
      <c r="Q2438" t="s">
        <v>273</v>
      </c>
      <c r="R2438" s="9">
        <v>328277.8956742388</v>
      </c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15"/>
      <c r="AR2438" s="9">
        <v>1</v>
      </c>
      <c r="AS2438" s="9">
        <f>AR2438*30500</f>
        <v>30500</v>
      </c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>
        <f t="shared" si="84"/>
        <v>358777.8956742388</v>
      </c>
      <c r="BM2438" s="9">
        <f t="shared" si="85"/>
        <v>358800</v>
      </c>
    </row>
    <row r="2439" spans="1:65" x14ac:dyDescent="0.3">
      <c r="A2439" t="s">
        <v>2647</v>
      </c>
      <c r="B2439" s="9">
        <v>65</v>
      </c>
      <c r="C2439">
        <v>581844</v>
      </c>
      <c r="D2439">
        <v>1</v>
      </c>
      <c r="E2439">
        <v>0</v>
      </c>
      <c r="F2439">
        <v>0</v>
      </c>
      <c r="G2439">
        <v>0</v>
      </c>
      <c r="H2439">
        <v>0</v>
      </c>
      <c r="I2439" t="s">
        <v>81</v>
      </c>
      <c r="J2439">
        <v>582018</v>
      </c>
      <c r="K2439" t="s">
        <v>242</v>
      </c>
      <c r="L2439">
        <v>582018</v>
      </c>
      <c r="M2439" t="s">
        <v>242</v>
      </c>
      <c r="N2439">
        <v>581372</v>
      </c>
      <c r="O2439" t="s">
        <v>243</v>
      </c>
      <c r="P2439">
        <v>581372</v>
      </c>
      <c r="Q2439" t="s">
        <v>243</v>
      </c>
      <c r="R2439" s="9">
        <v>71941.662785630979</v>
      </c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15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>
        <f t="shared" si="84"/>
        <v>71941.662785630979</v>
      </c>
      <c r="BM2439" s="9">
        <f t="shared" si="85"/>
        <v>71900</v>
      </c>
    </row>
    <row r="2440" spans="1:65" x14ac:dyDescent="0.3">
      <c r="A2440" t="s">
        <v>2648</v>
      </c>
      <c r="B2440" s="9">
        <v>185</v>
      </c>
      <c r="C2440">
        <v>595977</v>
      </c>
      <c r="D2440">
        <v>1</v>
      </c>
      <c r="E2440">
        <v>0</v>
      </c>
      <c r="F2440">
        <v>0</v>
      </c>
      <c r="G2440">
        <v>0</v>
      </c>
      <c r="H2440">
        <v>0</v>
      </c>
      <c r="I2440" t="s">
        <v>123</v>
      </c>
      <c r="J2440">
        <v>595926</v>
      </c>
      <c r="K2440" t="s">
        <v>1228</v>
      </c>
      <c r="L2440">
        <v>597007</v>
      </c>
      <c r="M2440" t="s">
        <v>172</v>
      </c>
      <c r="N2440">
        <v>597007</v>
      </c>
      <c r="O2440" t="s">
        <v>172</v>
      </c>
      <c r="P2440">
        <v>597007</v>
      </c>
      <c r="Q2440" t="s">
        <v>172</v>
      </c>
      <c r="R2440" s="9">
        <v>71941.662785630979</v>
      </c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15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>
        <f t="shared" si="84"/>
        <v>71941.662785630979</v>
      </c>
      <c r="BM2440" s="9">
        <f t="shared" si="85"/>
        <v>71900</v>
      </c>
    </row>
    <row r="2441" spans="1:65" x14ac:dyDescent="0.3">
      <c r="A2441" t="s">
        <v>2649</v>
      </c>
      <c r="B2441" s="9">
        <v>174</v>
      </c>
      <c r="C2441">
        <v>559121</v>
      </c>
      <c r="D2441">
        <v>1</v>
      </c>
      <c r="E2441">
        <v>0</v>
      </c>
      <c r="F2441">
        <v>0</v>
      </c>
      <c r="G2441">
        <v>0</v>
      </c>
      <c r="H2441">
        <v>0</v>
      </c>
      <c r="I2441" t="s">
        <v>151</v>
      </c>
      <c r="J2441">
        <v>559628</v>
      </c>
      <c r="K2441" t="s">
        <v>443</v>
      </c>
      <c r="L2441">
        <v>559628</v>
      </c>
      <c r="M2441" t="s">
        <v>443</v>
      </c>
      <c r="N2441">
        <v>559628</v>
      </c>
      <c r="O2441" t="s">
        <v>443</v>
      </c>
      <c r="P2441">
        <v>559300</v>
      </c>
      <c r="Q2441" t="s">
        <v>223</v>
      </c>
      <c r="R2441" s="9">
        <v>71941.662785630979</v>
      </c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15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>
        <f t="shared" si="84"/>
        <v>71941.662785630979</v>
      </c>
      <c r="BM2441" s="9">
        <f t="shared" si="85"/>
        <v>71900</v>
      </c>
    </row>
    <row r="2442" spans="1:65" x14ac:dyDescent="0.3">
      <c r="A2442" t="s">
        <v>2650</v>
      </c>
      <c r="B2442" s="9">
        <v>113</v>
      </c>
      <c r="C2442">
        <v>548570</v>
      </c>
      <c r="D2442">
        <v>1</v>
      </c>
      <c r="E2442">
        <v>0</v>
      </c>
      <c r="F2442">
        <v>0</v>
      </c>
      <c r="G2442">
        <v>0</v>
      </c>
      <c r="H2442">
        <v>0</v>
      </c>
      <c r="I2442" t="s">
        <v>123</v>
      </c>
      <c r="J2442">
        <v>569569</v>
      </c>
      <c r="K2442" t="s">
        <v>260</v>
      </c>
      <c r="L2442">
        <v>569569</v>
      </c>
      <c r="M2442" t="s">
        <v>260</v>
      </c>
      <c r="N2442">
        <v>569569</v>
      </c>
      <c r="O2442" t="s">
        <v>260</v>
      </c>
      <c r="P2442">
        <v>569569</v>
      </c>
      <c r="Q2442" t="s">
        <v>260</v>
      </c>
      <c r="R2442" s="9">
        <v>71941.662785630979</v>
      </c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15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>
        <f t="shared" si="84"/>
        <v>71941.662785630979</v>
      </c>
      <c r="BM2442" s="9">
        <f t="shared" si="85"/>
        <v>71900</v>
      </c>
    </row>
    <row r="2443" spans="1:65" x14ac:dyDescent="0.3">
      <c r="A2443" t="s">
        <v>2651</v>
      </c>
      <c r="B2443" s="9">
        <v>438</v>
      </c>
      <c r="C2443">
        <v>573515</v>
      </c>
      <c r="D2443">
        <v>1</v>
      </c>
      <c r="E2443">
        <v>0</v>
      </c>
      <c r="F2443">
        <v>0</v>
      </c>
      <c r="G2443">
        <v>0</v>
      </c>
      <c r="H2443">
        <v>0</v>
      </c>
      <c r="I2443" t="s">
        <v>96</v>
      </c>
      <c r="J2443">
        <v>575640</v>
      </c>
      <c r="K2443" t="s">
        <v>564</v>
      </c>
      <c r="L2443">
        <v>575640</v>
      </c>
      <c r="M2443" t="s">
        <v>564</v>
      </c>
      <c r="N2443">
        <v>555134</v>
      </c>
      <c r="O2443" t="s">
        <v>187</v>
      </c>
      <c r="P2443">
        <v>555134</v>
      </c>
      <c r="Q2443" t="s">
        <v>187</v>
      </c>
      <c r="R2443" s="9">
        <v>104608.6186738301</v>
      </c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15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>
        <f t="shared" si="84"/>
        <v>104608.6186738301</v>
      </c>
      <c r="BM2443" s="9">
        <f t="shared" si="85"/>
        <v>104600</v>
      </c>
    </row>
    <row r="2444" spans="1:65" x14ac:dyDescent="0.3">
      <c r="A2444" t="s">
        <v>2652</v>
      </c>
      <c r="B2444" s="9">
        <v>209</v>
      </c>
      <c r="C2444">
        <v>581852</v>
      </c>
      <c r="D2444">
        <v>1</v>
      </c>
      <c r="E2444">
        <v>0</v>
      </c>
      <c r="F2444">
        <v>0</v>
      </c>
      <c r="G2444">
        <v>0</v>
      </c>
      <c r="H2444">
        <v>0</v>
      </c>
      <c r="I2444" t="s">
        <v>81</v>
      </c>
      <c r="J2444">
        <v>582018</v>
      </c>
      <c r="K2444" t="s">
        <v>242</v>
      </c>
      <c r="L2444">
        <v>582018</v>
      </c>
      <c r="M2444" t="s">
        <v>242</v>
      </c>
      <c r="N2444">
        <v>581372</v>
      </c>
      <c r="O2444" t="s">
        <v>243</v>
      </c>
      <c r="P2444">
        <v>581372</v>
      </c>
      <c r="Q2444" t="s">
        <v>243</v>
      </c>
      <c r="R2444" s="9">
        <v>71941.662785630979</v>
      </c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15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>
        <f t="shared" si="84"/>
        <v>71941.662785630979</v>
      </c>
      <c r="BM2444" s="9">
        <f t="shared" si="85"/>
        <v>71900</v>
      </c>
    </row>
    <row r="2445" spans="1:65" x14ac:dyDescent="0.3">
      <c r="A2445" t="s">
        <v>2652</v>
      </c>
      <c r="B2445" s="9">
        <v>1916</v>
      </c>
      <c r="C2445">
        <v>538426</v>
      </c>
      <c r="D2445">
        <v>1</v>
      </c>
      <c r="E2445">
        <v>0</v>
      </c>
      <c r="F2445">
        <v>0</v>
      </c>
      <c r="G2445">
        <v>0</v>
      </c>
      <c r="H2445">
        <v>0</v>
      </c>
      <c r="I2445" t="s">
        <v>86</v>
      </c>
      <c r="J2445">
        <v>538981</v>
      </c>
      <c r="K2445" t="s">
        <v>2619</v>
      </c>
      <c r="L2445">
        <v>538981</v>
      </c>
      <c r="M2445" t="s">
        <v>2619</v>
      </c>
      <c r="N2445">
        <v>538728</v>
      </c>
      <c r="O2445" t="s">
        <v>141</v>
      </c>
      <c r="P2445">
        <v>538728</v>
      </c>
      <c r="Q2445" t="s">
        <v>141</v>
      </c>
      <c r="R2445" s="9">
        <v>446140.79929052573</v>
      </c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15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>
        <f t="shared" si="84"/>
        <v>446140.79929052573</v>
      </c>
      <c r="BM2445" s="9">
        <f t="shared" si="85"/>
        <v>446100</v>
      </c>
    </row>
    <row r="2446" spans="1:65" x14ac:dyDescent="0.3">
      <c r="A2446" t="s">
        <v>2653</v>
      </c>
      <c r="B2446" s="9">
        <v>256</v>
      </c>
      <c r="C2446">
        <v>581861</v>
      </c>
      <c r="D2446">
        <v>1</v>
      </c>
      <c r="E2446">
        <v>0</v>
      </c>
      <c r="F2446">
        <v>0</v>
      </c>
      <c r="G2446">
        <v>0</v>
      </c>
      <c r="H2446">
        <v>0</v>
      </c>
      <c r="I2446" t="s">
        <v>81</v>
      </c>
      <c r="J2446">
        <v>581542</v>
      </c>
      <c r="K2446" t="s">
        <v>1388</v>
      </c>
      <c r="L2446">
        <v>582239</v>
      </c>
      <c r="M2446" t="s">
        <v>2654</v>
      </c>
      <c r="N2446">
        <v>581283</v>
      </c>
      <c r="O2446" t="s">
        <v>82</v>
      </c>
      <c r="P2446">
        <v>581283</v>
      </c>
      <c r="Q2446" t="s">
        <v>82</v>
      </c>
      <c r="R2446" s="9">
        <v>71941.662785630979</v>
      </c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15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>
        <f t="shared" si="84"/>
        <v>71941.662785630979</v>
      </c>
      <c r="BM2446" s="9">
        <f t="shared" si="85"/>
        <v>71900</v>
      </c>
    </row>
    <row r="2447" spans="1:65" x14ac:dyDescent="0.3">
      <c r="A2447" t="s">
        <v>2655</v>
      </c>
      <c r="B2447" s="9">
        <v>1816</v>
      </c>
      <c r="C2447">
        <v>568546</v>
      </c>
      <c r="D2447">
        <v>1</v>
      </c>
      <c r="E2447">
        <v>0</v>
      </c>
      <c r="F2447">
        <v>0</v>
      </c>
      <c r="G2447">
        <v>0</v>
      </c>
      <c r="H2447">
        <v>0</v>
      </c>
      <c r="I2447" t="s">
        <v>94</v>
      </c>
      <c r="J2447">
        <v>599191</v>
      </c>
      <c r="K2447" t="s">
        <v>193</v>
      </c>
      <c r="L2447">
        <v>599191</v>
      </c>
      <c r="M2447" t="s">
        <v>193</v>
      </c>
      <c r="N2447">
        <v>599191</v>
      </c>
      <c r="O2447" t="s">
        <v>193</v>
      </c>
      <c r="P2447">
        <v>599191</v>
      </c>
      <c r="Q2447" t="s">
        <v>193</v>
      </c>
      <c r="R2447" s="9">
        <v>423393.20407493721</v>
      </c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15"/>
      <c r="AR2447" s="9">
        <v>7</v>
      </c>
      <c r="AS2447" s="9">
        <f>AR2447*30500</f>
        <v>213500</v>
      </c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>
        <f t="shared" si="84"/>
        <v>636893.20407493715</v>
      </c>
      <c r="BM2447" s="9">
        <f t="shared" si="85"/>
        <v>636900</v>
      </c>
    </row>
    <row r="2448" spans="1:65" x14ac:dyDescent="0.3">
      <c r="A2448" t="s">
        <v>2656</v>
      </c>
      <c r="B2448" s="9">
        <v>78</v>
      </c>
      <c r="C2448">
        <v>588628</v>
      </c>
      <c r="D2448">
        <v>1</v>
      </c>
      <c r="E2448">
        <v>0</v>
      </c>
      <c r="F2448">
        <v>0</v>
      </c>
      <c r="G2448">
        <v>0</v>
      </c>
      <c r="H2448">
        <v>0</v>
      </c>
      <c r="I2448" t="s">
        <v>135</v>
      </c>
      <c r="J2448">
        <v>588695</v>
      </c>
      <c r="K2448" t="s">
        <v>1836</v>
      </c>
      <c r="L2448">
        <v>588768</v>
      </c>
      <c r="M2448" t="s">
        <v>1464</v>
      </c>
      <c r="N2448">
        <v>588768</v>
      </c>
      <c r="O2448" t="s">
        <v>1464</v>
      </c>
      <c r="P2448">
        <v>588296</v>
      </c>
      <c r="Q2448" t="s">
        <v>199</v>
      </c>
      <c r="R2448" s="9">
        <v>71941.662785630979</v>
      </c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15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>
        <f t="shared" si="84"/>
        <v>71941.662785630979</v>
      </c>
      <c r="BM2448" s="9">
        <f t="shared" si="85"/>
        <v>71900</v>
      </c>
    </row>
    <row r="2449" spans="1:65" x14ac:dyDescent="0.3">
      <c r="A2449" s="3" t="s">
        <v>2657</v>
      </c>
      <c r="B2449" s="9">
        <v>5570</v>
      </c>
      <c r="C2449">
        <v>550744</v>
      </c>
      <c r="D2449">
        <v>1</v>
      </c>
      <c r="E2449">
        <v>1</v>
      </c>
      <c r="F2449">
        <v>1</v>
      </c>
      <c r="G2449">
        <v>0</v>
      </c>
      <c r="H2449">
        <v>0</v>
      </c>
      <c r="I2449" t="s">
        <v>135</v>
      </c>
      <c r="J2449">
        <v>550744</v>
      </c>
      <c r="K2449" t="s">
        <v>2657</v>
      </c>
      <c r="L2449">
        <v>550744</v>
      </c>
      <c r="M2449" t="s">
        <v>2657</v>
      </c>
      <c r="N2449">
        <v>592005</v>
      </c>
      <c r="O2449" t="s">
        <v>136</v>
      </c>
      <c r="P2449">
        <v>592005</v>
      </c>
      <c r="Q2449" t="s">
        <v>136</v>
      </c>
      <c r="R2449" s="9">
        <v>1254523.6979635111</v>
      </c>
      <c r="S2449" s="9">
        <f>SUMIFS($B:$B,$J:$J,$C2449)</f>
        <v>5570</v>
      </c>
      <c r="T2449" s="9">
        <v>302260.9784619991</v>
      </c>
      <c r="U2449" s="9">
        <v>0</v>
      </c>
      <c r="V2449" s="9">
        <f>U2449*768</f>
        <v>0</v>
      </c>
      <c r="W2449" s="9">
        <v>34</v>
      </c>
      <c r="X2449" s="9">
        <f>W2449*3072</f>
        <v>104448</v>
      </c>
      <c r="Y2449" s="9">
        <v>35</v>
      </c>
      <c r="Z2449" s="9">
        <f>Y2449*1024</f>
        <v>35840</v>
      </c>
      <c r="AA2449" s="9">
        <v>9</v>
      </c>
      <c r="AB2449" s="9">
        <f>AA2449*256</f>
        <v>2304</v>
      </c>
      <c r="AC2449" s="9">
        <f>SUMIFS($B:$B,$L:$L,$C2449)</f>
        <v>7442</v>
      </c>
      <c r="AD2449" s="9">
        <v>926271.54653906194</v>
      </c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15"/>
      <c r="AR2449" s="9">
        <v>48</v>
      </c>
      <c r="AS2449" s="9">
        <f>AR2449*30500</f>
        <v>1464000</v>
      </c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>
        <f t="shared" si="84"/>
        <v>4089648.2229645718</v>
      </c>
      <c r="BM2449" s="9">
        <f t="shared" si="85"/>
        <v>4089600</v>
      </c>
    </row>
    <row r="2450" spans="1:65" x14ac:dyDescent="0.3">
      <c r="A2450" t="s">
        <v>2657</v>
      </c>
      <c r="B2450" s="9">
        <v>649</v>
      </c>
      <c r="C2450">
        <v>543021</v>
      </c>
      <c r="D2450">
        <v>1</v>
      </c>
      <c r="E2450">
        <v>0</v>
      </c>
      <c r="F2450">
        <v>0</v>
      </c>
      <c r="G2450">
        <v>0</v>
      </c>
      <c r="H2450">
        <v>0</v>
      </c>
      <c r="I2450" t="s">
        <v>135</v>
      </c>
      <c r="J2450">
        <v>544418</v>
      </c>
      <c r="K2450" t="s">
        <v>2658</v>
      </c>
      <c r="L2450">
        <v>545058</v>
      </c>
      <c r="M2450" t="s">
        <v>671</v>
      </c>
      <c r="N2450">
        <v>545058</v>
      </c>
      <c r="O2450" t="s">
        <v>671</v>
      </c>
      <c r="P2450">
        <v>545058</v>
      </c>
      <c r="Q2450" t="s">
        <v>671</v>
      </c>
      <c r="R2450" s="9">
        <v>154213.62566100649</v>
      </c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15"/>
      <c r="AR2450" s="9">
        <v>1</v>
      </c>
      <c r="AS2450" s="9">
        <f>AR2450*30500</f>
        <v>30500</v>
      </c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>
        <f t="shared" si="84"/>
        <v>184713.62566100649</v>
      </c>
      <c r="BM2450" s="9">
        <f t="shared" si="85"/>
        <v>184700</v>
      </c>
    </row>
    <row r="2451" spans="1:65" x14ac:dyDescent="0.3">
      <c r="A2451" t="s">
        <v>2659</v>
      </c>
      <c r="B2451" s="9">
        <v>84</v>
      </c>
      <c r="C2451">
        <v>530026</v>
      </c>
      <c r="D2451">
        <v>1</v>
      </c>
      <c r="E2451">
        <v>0</v>
      </c>
      <c r="F2451">
        <v>0</v>
      </c>
      <c r="G2451">
        <v>0</v>
      </c>
      <c r="H2451">
        <v>0</v>
      </c>
      <c r="I2451" t="s">
        <v>86</v>
      </c>
      <c r="J2451">
        <v>530883</v>
      </c>
      <c r="K2451" t="s">
        <v>319</v>
      </c>
      <c r="L2451">
        <v>530883</v>
      </c>
      <c r="M2451" t="s">
        <v>319</v>
      </c>
      <c r="N2451">
        <v>530883</v>
      </c>
      <c r="O2451" t="s">
        <v>319</v>
      </c>
      <c r="P2451">
        <v>530883</v>
      </c>
      <c r="Q2451" t="s">
        <v>319</v>
      </c>
      <c r="R2451" s="9">
        <v>71941.662785630979</v>
      </c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15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>
        <f t="shared" si="84"/>
        <v>71941.662785630979</v>
      </c>
      <c r="BM2451" s="9">
        <f t="shared" si="85"/>
        <v>71900</v>
      </c>
    </row>
    <row r="2452" spans="1:65" x14ac:dyDescent="0.3">
      <c r="A2452" t="s">
        <v>2660</v>
      </c>
      <c r="B2452" s="9">
        <v>265</v>
      </c>
      <c r="C2452">
        <v>546330</v>
      </c>
      <c r="D2452">
        <v>1</v>
      </c>
      <c r="E2452">
        <v>0</v>
      </c>
      <c r="F2452">
        <v>0</v>
      </c>
      <c r="G2452">
        <v>0</v>
      </c>
      <c r="H2452">
        <v>0</v>
      </c>
      <c r="I2452" t="s">
        <v>131</v>
      </c>
      <c r="J2452">
        <v>562394</v>
      </c>
      <c r="K2452" t="s">
        <v>1078</v>
      </c>
      <c r="L2452">
        <v>562394</v>
      </c>
      <c r="M2452" t="s">
        <v>1078</v>
      </c>
      <c r="N2452">
        <v>562394</v>
      </c>
      <c r="O2452" t="s">
        <v>1078</v>
      </c>
      <c r="P2452">
        <v>562335</v>
      </c>
      <c r="Q2452" t="s">
        <v>132</v>
      </c>
      <c r="R2452" s="9">
        <v>71941.662785630979</v>
      </c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15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>
        <f t="shared" si="84"/>
        <v>71941.662785630979</v>
      </c>
      <c r="BM2452" s="9">
        <f t="shared" si="85"/>
        <v>71900</v>
      </c>
    </row>
    <row r="2453" spans="1:65" x14ac:dyDescent="0.3">
      <c r="A2453" t="s">
        <v>2660</v>
      </c>
      <c r="B2453" s="9">
        <v>344</v>
      </c>
      <c r="C2453">
        <v>530433</v>
      </c>
      <c r="D2453">
        <v>1</v>
      </c>
      <c r="E2453">
        <v>0</v>
      </c>
      <c r="F2453">
        <v>0</v>
      </c>
      <c r="G2453">
        <v>0</v>
      </c>
      <c r="H2453">
        <v>0</v>
      </c>
      <c r="I2453" t="s">
        <v>104</v>
      </c>
      <c r="J2453">
        <v>564028</v>
      </c>
      <c r="K2453" t="s">
        <v>401</v>
      </c>
      <c r="L2453">
        <v>564028</v>
      </c>
      <c r="M2453" t="s">
        <v>401</v>
      </c>
      <c r="N2453">
        <v>564028</v>
      </c>
      <c r="O2453" t="s">
        <v>401</v>
      </c>
      <c r="P2453">
        <v>564028</v>
      </c>
      <c r="Q2453" t="s">
        <v>401</v>
      </c>
      <c r="R2453" s="9">
        <v>82378.98693795054</v>
      </c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15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>
        <f t="shared" si="84"/>
        <v>82378.98693795054</v>
      </c>
      <c r="BM2453" s="9">
        <f t="shared" si="85"/>
        <v>82400</v>
      </c>
    </row>
    <row r="2454" spans="1:65" x14ac:dyDescent="0.3">
      <c r="A2454" t="s">
        <v>2661</v>
      </c>
      <c r="B2454" s="9">
        <v>640</v>
      </c>
      <c r="C2454">
        <v>561746</v>
      </c>
      <c r="D2454">
        <v>1</v>
      </c>
      <c r="E2454">
        <v>0</v>
      </c>
      <c r="F2454">
        <v>0</v>
      </c>
      <c r="G2454">
        <v>0</v>
      </c>
      <c r="H2454">
        <v>0</v>
      </c>
      <c r="I2454" t="s">
        <v>104</v>
      </c>
      <c r="J2454">
        <v>561479</v>
      </c>
      <c r="K2454" t="s">
        <v>950</v>
      </c>
      <c r="L2454">
        <v>561479</v>
      </c>
      <c r="M2454" t="s">
        <v>950</v>
      </c>
      <c r="N2454">
        <v>561479</v>
      </c>
      <c r="O2454" t="s">
        <v>950</v>
      </c>
      <c r="P2454">
        <v>561860</v>
      </c>
      <c r="Q2454" t="s">
        <v>951</v>
      </c>
      <c r="R2454" s="9">
        <v>152105.23909009781</v>
      </c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15"/>
      <c r="AR2454" s="9">
        <v>1</v>
      </c>
      <c r="AS2454" s="9">
        <f>AR2454*30500</f>
        <v>30500</v>
      </c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>
        <f t="shared" si="84"/>
        <v>182605.23909009781</v>
      </c>
      <c r="BM2454" s="9">
        <f t="shared" si="85"/>
        <v>182600</v>
      </c>
    </row>
    <row r="2455" spans="1:65" x14ac:dyDescent="0.3">
      <c r="A2455" s="3" t="s">
        <v>2662</v>
      </c>
      <c r="B2455" s="9">
        <v>2891</v>
      </c>
      <c r="C2455">
        <v>581879</v>
      </c>
      <c r="D2455">
        <v>1</v>
      </c>
      <c r="E2455">
        <v>1</v>
      </c>
      <c r="F2455">
        <v>1</v>
      </c>
      <c r="G2455">
        <v>0</v>
      </c>
      <c r="H2455">
        <v>0</v>
      </c>
      <c r="I2455" t="s">
        <v>81</v>
      </c>
      <c r="J2455">
        <v>581879</v>
      </c>
      <c r="K2455" t="s">
        <v>2662</v>
      </c>
      <c r="L2455">
        <v>581879</v>
      </c>
      <c r="M2455" t="s">
        <v>2662</v>
      </c>
      <c r="N2455">
        <v>581372</v>
      </c>
      <c r="O2455" t="s">
        <v>243</v>
      </c>
      <c r="P2455">
        <v>581372</v>
      </c>
      <c r="Q2455" t="s">
        <v>243</v>
      </c>
      <c r="R2455" s="9">
        <v>665871.30647783645</v>
      </c>
      <c r="S2455" s="9">
        <f>SUMIFS($B:$B,$J:$J,$C2455)</f>
        <v>4391</v>
      </c>
      <c r="T2455" s="9">
        <v>238474.82856073859</v>
      </c>
      <c r="U2455" s="9">
        <v>2</v>
      </c>
      <c r="V2455" s="9">
        <f>U2455*768</f>
        <v>1536</v>
      </c>
      <c r="W2455" s="9">
        <v>12</v>
      </c>
      <c r="X2455" s="9">
        <f>W2455*3072</f>
        <v>36864</v>
      </c>
      <c r="Y2455" s="9">
        <v>14</v>
      </c>
      <c r="Z2455" s="9">
        <f>Y2455*1024</f>
        <v>14336</v>
      </c>
      <c r="AA2455" s="9">
        <v>10</v>
      </c>
      <c r="AB2455" s="9">
        <f>AA2455*256</f>
        <v>2560</v>
      </c>
      <c r="AC2455" s="9">
        <f>SUMIFS($B:$B,$L:$L,$C2455)</f>
        <v>4082</v>
      </c>
      <c r="AD2455" s="9">
        <v>510956.9067140448</v>
      </c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15"/>
      <c r="AR2455" s="9">
        <v>4</v>
      </c>
      <c r="AS2455" s="9">
        <f>AR2455*30500</f>
        <v>122000</v>
      </c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>
        <f t="shared" si="84"/>
        <v>1592599.0417526199</v>
      </c>
      <c r="BM2455" s="9">
        <f t="shared" si="85"/>
        <v>1592600</v>
      </c>
    </row>
    <row r="2456" spans="1:65" x14ac:dyDescent="0.3">
      <c r="A2456" t="s">
        <v>2663</v>
      </c>
      <c r="B2456" s="9">
        <v>938</v>
      </c>
      <c r="C2456">
        <v>580503</v>
      </c>
      <c r="D2456">
        <v>1</v>
      </c>
      <c r="E2456">
        <v>0</v>
      </c>
      <c r="F2456">
        <v>0</v>
      </c>
      <c r="G2456">
        <v>0</v>
      </c>
      <c r="H2456">
        <v>0</v>
      </c>
      <c r="I2456" t="s">
        <v>96</v>
      </c>
      <c r="J2456">
        <v>581259</v>
      </c>
      <c r="K2456" t="s">
        <v>889</v>
      </c>
      <c r="L2456">
        <v>581259</v>
      </c>
      <c r="M2456" t="s">
        <v>889</v>
      </c>
      <c r="N2456">
        <v>581259</v>
      </c>
      <c r="O2456" t="s">
        <v>889</v>
      </c>
      <c r="P2456">
        <v>581259</v>
      </c>
      <c r="Q2456" t="s">
        <v>889</v>
      </c>
      <c r="R2456" s="9">
        <v>221607.65447253981</v>
      </c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15"/>
      <c r="AR2456" s="9">
        <v>1</v>
      </c>
      <c r="AS2456" s="9">
        <f>AR2456*30500</f>
        <v>30500</v>
      </c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>
        <f t="shared" si="84"/>
        <v>252107.65447253981</v>
      </c>
      <c r="BM2456" s="9">
        <f t="shared" si="85"/>
        <v>252100</v>
      </c>
    </row>
    <row r="2457" spans="1:65" x14ac:dyDescent="0.3">
      <c r="A2457" s="2" t="s">
        <v>1138</v>
      </c>
      <c r="B2457" s="9">
        <v>1438</v>
      </c>
      <c r="C2457">
        <v>546615</v>
      </c>
      <c r="D2457">
        <v>1</v>
      </c>
      <c r="E2457">
        <v>1</v>
      </c>
      <c r="F2457">
        <v>0</v>
      </c>
      <c r="G2457">
        <v>0</v>
      </c>
      <c r="H2457">
        <v>0</v>
      </c>
      <c r="I2457" t="s">
        <v>83</v>
      </c>
      <c r="J2457">
        <v>546615</v>
      </c>
      <c r="K2457" t="s">
        <v>1138</v>
      </c>
      <c r="L2457">
        <v>545881</v>
      </c>
      <c r="M2457" t="s">
        <v>238</v>
      </c>
      <c r="N2457">
        <v>545881</v>
      </c>
      <c r="O2457" t="s">
        <v>238</v>
      </c>
      <c r="P2457">
        <v>545881</v>
      </c>
      <c r="Q2457" t="s">
        <v>238</v>
      </c>
      <c r="R2457" s="9">
        <v>337000.60063234152</v>
      </c>
      <c r="S2457" s="9">
        <f>SUMIFS($B:$B,$J:$J,$C2457)</f>
        <v>2486</v>
      </c>
      <c r="T2457" s="9">
        <v>135229.54196246751</v>
      </c>
      <c r="U2457" s="9">
        <v>0</v>
      </c>
      <c r="V2457" s="9">
        <f>U2457*768</f>
        <v>0</v>
      </c>
      <c r="W2457" s="9">
        <v>51</v>
      </c>
      <c r="X2457" s="9">
        <f>W2457*3072</f>
        <v>156672</v>
      </c>
      <c r="Y2457" s="9">
        <v>9</v>
      </c>
      <c r="Z2457" s="9">
        <f>Y2457*1024</f>
        <v>9216</v>
      </c>
      <c r="AA2457" s="9">
        <v>2</v>
      </c>
      <c r="AB2457" s="9">
        <f>AA2457*256</f>
        <v>512</v>
      </c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15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>
        <f t="shared" si="84"/>
        <v>638630.14259480906</v>
      </c>
      <c r="BM2457" s="9">
        <f t="shared" si="85"/>
        <v>638600</v>
      </c>
    </row>
    <row r="2458" spans="1:65" x14ac:dyDescent="0.3">
      <c r="A2458" t="s">
        <v>2664</v>
      </c>
      <c r="B2458" s="9">
        <v>388</v>
      </c>
      <c r="C2458">
        <v>583243</v>
      </c>
      <c r="D2458">
        <v>1</v>
      </c>
      <c r="E2458">
        <v>0</v>
      </c>
      <c r="F2458">
        <v>0</v>
      </c>
      <c r="G2458">
        <v>0</v>
      </c>
      <c r="H2458">
        <v>0</v>
      </c>
      <c r="I2458" t="s">
        <v>81</v>
      </c>
      <c r="J2458">
        <v>582956</v>
      </c>
      <c r="K2458" t="s">
        <v>684</v>
      </c>
      <c r="L2458">
        <v>582956</v>
      </c>
      <c r="M2458" t="s">
        <v>684</v>
      </c>
      <c r="N2458">
        <v>583120</v>
      </c>
      <c r="O2458" t="s">
        <v>408</v>
      </c>
      <c r="P2458">
        <v>583120</v>
      </c>
      <c r="Q2458" t="s">
        <v>408</v>
      </c>
      <c r="R2458" s="9">
        <v>92795.441547240291</v>
      </c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15"/>
      <c r="AR2458" s="9">
        <v>1</v>
      </c>
      <c r="AS2458" s="9">
        <f>AR2458*30500</f>
        <v>30500</v>
      </c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>
        <f t="shared" si="84"/>
        <v>123295.44154724029</v>
      </c>
      <c r="BM2458" s="9">
        <f t="shared" si="85"/>
        <v>123300</v>
      </c>
    </row>
    <row r="2459" spans="1:65" x14ac:dyDescent="0.3">
      <c r="A2459" t="s">
        <v>2665</v>
      </c>
      <c r="B2459" s="9">
        <v>462</v>
      </c>
      <c r="C2459">
        <v>555282</v>
      </c>
      <c r="D2459">
        <v>1</v>
      </c>
      <c r="E2459">
        <v>0</v>
      </c>
      <c r="F2459">
        <v>0</v>
      </c>
      <c r="G2459">
        <v>0</v>
      </c>
      <c r="H2459">
        <v>0</v>
      </c>
      <c r="I2459" t="s">
        <v>81</v>
      </c>
      <c r="J2459">
        <v>584495</v>
      </c>
      <c r="K2459" t="s">
        <v>546</v>
      </c>
      <c r="L2459">
        <v>584495</v>
      </c>
      <c r="M2459" t="s">
        <v>546</v>
      </c>
      <c r="N2459">
        <v>584495</v>
      </c>
      <c r="O2459" t="s">
        <v>546</v>
      </c>
      <c r="P2459">
        <v>584495</v>
      </c>
      <c r="Q2459" t="s">
        <v>546</v>
      </c>
      <c r="R2459" s="9">
        <v>110270.4356930971</v>
      </c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15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>
        <f t="shared" si="84"/>
        <v>110270.4356930971</v>
      </c>
      <c r="BM2459" s="9">
        <f t="shared" si="85"/>
        <v>110300</v>
      </c>
    </row>
    <row r="2460" spans="1:65" x14ac:dyDescent="0.3">
      <c r="A2460" t="s">
        <v>2666</v>
      </c>
      <c r="B2460" s="9">
        <v>161</v>
      </c>
      <c r="C2460">
        <v>550302</v>
      </c>
      <c r="D2460">
        <v>1</v>
      </c>
      <c r="E2460">
        <v>0</v>
      </c>
      <c r="F2460">
        <v>0</v>
      </c>
      <c r="G2460">
        <v>0</v>
      </c>
      <c r="H2460">
        <v>0</v>
      </c>
      <c r="I2460" t="s">
        <v>123</v>
      </c>
      <c r="J2460">
        <v>591211</v>
      </c>
      <c r="K2460" t="s">
        <v>764</v>
      </c>
      <c r="L2460">
        <v>591211</v>
      </c>
      <c r="M2460" t="s">
        <v>764</v>
      </c>
      <c r="N2460">
        <v>591211</v>
      </c>
      <c r="O2460" t="s">
        <v>764</v>
      </c>
      <c r="P2460">
        <v>591211</v>
      </c>
      <c r="Q2460" t="s">
        <v>764</v>
      </c>
      <c r="R2460" s="9">
        <v>71941.662785630979</v>
      </c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15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>
        <f t="shared" si="84"/>
        <v>71941.662785630979</v>
      </c>
      <c r="BM2460" s="9">
        <f t="shared" si="85"/>
        <v>71900</v>
      </c>
    </row>
    <row r="2461" spans="1:65" x14ac:dyDescent="0.3">
      <c r="A2461" t="s">
        <v>2667</v>
      </c>
      <c r="B2461" s="9">
        <v>265</v>
      </c>
      <c r="C2461">
        <v>588636</v>
      </c>
      <c r="D2461">
        <v>1</v>
      </c>
      <c r="E2461">
        <v>0</v>
      </c>
      <c r="F2461">
        <v>0</v>
      </c>
      <c r="G2461">
        <v>0</v>
      </c>
      <c r="H2461">
        <v>0</v>
      </c>
      <c r="I2461" t="s">
        <v>135</v>
      </c>
      <c r="J2461">
        <v>588458</v>
      </c>
      <c r="K2461" t="s">
        <v>606</v>
      </c>
      <c r="L2461">
        <v>588458</v>
      </c>
      <c r="M2461" t="s">
        <v>606</v>
      </c>
      <c r="N2461">
        <v>588458</v>
      </c>
      <c r="O2461" t="s">
        <v>606</v>
      </c>
      <c r="P2461">
        <v>588458</v>
      </c>
      <c r="Q2461" t="s">
        <v>606</v>
      </c>
      <c r="R2461" s="9">
        <v>71941.662785630979</v>
      </c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15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>
        <f t="shared" si="84"/>
        <v>71941.662785630979</v>
      </c>
      <c r="BM2461" s="9">
        <f t="shared" si="85"/>
        <v>71900</v>
      </c>
    </row>
    <row r="2462" spans="1:65" x14ac:dyDescent="0.3">
      <c r="A2462" s="5" t="s">
        <v>975</v>
      </c>
      <c r="B2462" s="9">
        <v>11860</v>
      </c>
      <c r="C2462">
        <v>583251</v>
      </c>
      <c r="D2462">
        <v>1</v>
      </c>
      <c r="E2462">
        <v>1</v>
      </c>
      <c r="F2462">
        <v>1</v>
      </c>
      <c r="G2462">
        <v>1</v>
      </c>
      <c r="H2462">
        <v>1</v>
      </c>
      <c r="I2462" t="s">
        <v>81</v>
      </c>
      <c r="J2462">
        <v>583251</v>
      </c>
      <c r="K2462" t="s">
        <v>975</v>
      </c>
      <c r="L2462">
        <v>583251</v>
      </c>
      <c r="M2462" t="s">
        <v>975</v>
      </c>
      <c r="N2462">
        <v>583251</v>
      </c>
      <c r="O2462" t="s">
        <v>975</v>
      </c>
      <c r="P2462">
        <v>583251</v>
      </c>
      <c r="Q2462" t="s">
        <v>975</v>
      </c>
      <c r="R2462" s="9">
        <v>547041.59442919306</v>
      </c>
      <c r="S2462" s="9">
        <f>SUMIFS($B:$B,$J:$J,$C2462)</f>
        <v>19900</v>
      </c>
      <c r="T2462" s="9">
        <v>450321.50734308851</v>
      </c>
      <c r="U2462" s="9">
        <v>3</v>
      </c>
      <c r="V2462" s="9">
        <f>U2462*768</f>
        <v>2304</v>
      </c>
      <c r="W2462" s="9">
        <v>57</v>
      </c>
      <c r="X2462" s="9">
        <f>W2462*3072</f>
        <v>175104</v>
      </c>
      <c r="Y2462" s="9">
        <v>72</v>
      </c>
      <c r="Z2462" s="9">
        <f>Y2462*1024</f>
        <v>73728</v>
      </c>
      <c r="AA2462" s="9">
        <v>43</v>
      </c>
      <c r="AB2462" s="9">
        <f>AA2462*256</f>
        <v>11008</v>
      </c>
      <c r="AC2462" s="9">
        <f>SUMIFS($B:$B,$L:$L,$C2462)</f>
        <v>19900</v>
      </c>
      <c r="AD2462" s="9">
        <v>1278293.1861710809</v>
      </c>
      <c r="AE2462" s="9">
        <f>SUMIFS($B:$B,$P:$P,$C2462)</f>
        <v>24774</v>
      </c>
      <c r="AF2462" s="9">
        <v>1506880.7269000439</v>
      </c>
      <c r="AG2462" s="9">
        <f>SUMIFS($B:$B,$N:$N,$C2462)</f>
        <v>24774</v>
      </c>
      <c r="AH2462" s="9">
        <v>4306349.7125700722</v>
      </c>
      <c r="AI2462" s="9">
        <f>SUMIFS($B:$B,$P:$P,$C2462)</f>
        <v>24774</v>
      </c>
      <c r="AJ2462" s="9">
        <v>14504343.137087449</v>
      </c>
      <c r="AK2462" s="9"/>
      <c r="AL2462" s="9">
        <v>3443</v>
      </c>
      <c r="AM2462" s="9">
        <f>AL2462*141</f>
        <v>485463</v>
      </c>
      <c r="AN2462" s="9"/>
      <c r="AO2462" s="9"/>
      <c r="AP2462" s="9"/>
      <c r="AQ2462" s="15"/>
      <c r="AR2462" s="9">
        <v>4</v>
      </c>
      <c r="AS2462" s="9">
        <f>AR2462*30500</f>
        <v>122000</v>
      </c>
      <c r="AT2462" s="9">
        <v>49</v>
      </c>
      <c r="AU2462" s="9">
        <f>AT2462*2742</f>
        <v>134358</v>
      </c>
      <c r="AV2462" s="9">
        <v>87</v>
      </c>
      <c r="AW2462" s="9">
        <f>AV2462*914</f>
        <v>79518</v>
      </c>
      <c r="AX2462" s="9">
        <v>1187</v>
      </c>
      <c r="AY2462" s="9">
        <f>AX2462*141</f>
        <v>167367</v>
      </c>
      <c r="AZ2462" s="9">
        <v>1016</v>
      </c>
      <c r="BA2462" s="9">
        <f>AZ2462*343</f>
        <v>348488</v>
      </c>
      <c r="BB2462" s="9">
        <v>2339</v>
      </c>
      <c r="BC2462" s="9">
        <f>BB2462*109</f>
        <v>254951</v>
      </c>
      <c r="BD2462" s="9">
        <v>130</v>
      </c>
      <c r="BE2462" s="9">
        <f>BD2462*82</f>
        <v>10660</v>
      </c>
      <c r="BF2462" s="9">
        <v>3244</v>
      </c>
      <c r="BG2462" s="9">
        <f>BF2462*328</f>
        <v>1064032</v>
      </c>
      <c r="BH2462" s="9">
        <v>124</v>
      </c>
      <c r="BI2462" s="9">
        <f>BH2462*410</f>
        <v>50840</v>
      </c>
      <c r="BJ2462" s="9">
        <v>0</v>
      </c>
      <c r="BK2462" s="9">
        <f>BJ2462*219</f>
        <v>0</v>
      </c>
      <c r="BL2462" s="9">
        <f t="shared" si="84"/>
        <v>25573050.864500929</v>
      </c>
      <c r="BM2462" s="9">
        <f t="shared" si="85"/>
        <v>25573100</v>
      </c>
    </row>
    <row r="2463" spans="1:65" x14ac:dyDescent="0.3">
      <c r="A2463" t="s">
        <v>2668</v>
      </c>
      <c r="B2463" s="9">
        <v>47</v>
      </c>
      <c r="C2463">
        <v>560391</v>
      </c>
      <c r="D2463">
        <v>1</v>
      </c>
      <c r="E2463">
        <v>0</v>
      </c>
      <c r="F2463">
        <v>0</v>
      </c>
      <c r="G2463">
        <v>0</v>
      </c>
      <c r="H2463">
        <v>0</v>
      </c>
      <c r="I2463" t="s">
        <v>83</v>
      </c>
      <c r="J2463">
        <v>550787</v>
      </c>
      <c r="K2463" t="s">
        <v>908</v>
      </c>
      <c r="L2463">
        <v>550787</v>
      </c>
      <c r="M2463" t="s">
        <v>908</v>
      </c>
      <c r="N2463">
        <v>550787</v>
      </c>
      <c r="O2463" t="s">
        <v>908</v>
      </c>
      <c r="P2463">
        <v>550787</v>
      </c>
      <c r="Q2463" t="s">
        <v>908</v>
      </c>
      <c r="R2463" s="9">
        <v>71941.662785630979</v>
      </c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15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>
        <f t="shared" si="84"/>
        <v>71941.662785630979</v>
      </c>
      <c r="BM2463" s="9">
        <f t="shared" si="85"/>
        <v>71900</v>
      </c>
    </row>
    <row r="2464" spans="1:65" x14ac:dyDescent="0.3">
      <c r="A2464" t="s">
        <v>2669</v>
      </c>
      <c r="B2464" s="9">
        <v>156</v>
      </c>
      <c r="C2464">
        <v>595985</v>
      </c>
      <c r="D2464">
        <v>1</v>
      </c>
      <c r="E2464">
        <v>0</v>
      </c>
      <c r="F2464">
        <v>0</v>
      </c>
      <c r="G2464">
        <v>0</v>
      </c>
      <c r="H2464">
        <v>0</v>
      </c>
      <c r="I2464" t="s">
        <v>81</v>
      </c>
      <c r="J2464">
        <v>595527</v>
      </c>
      <c r="K2464" t="s">
        <v>592</v>
      </c>
      <c r="L2464">
        <v>584002</v>
      </c>
      <c r="M2464" t="s">
        <v>278</v>
      </c>
      <c r="N2464">
        <v>584002</v>
      </c>
      <c r="O2464" t="s">
        <v>278</v>
      </c>
      <c r="P2464">
        <v>584002</v>
      </c>
      <c r="Q2464" t="s">
        <v>278</v>
      </c>
      <c r="R2464" s="9">
        <v>71941.662785630979</v>
      </c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15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>
        <f t="shared" si="84"/>
        <v>71941.662785630979</v>
      </c>
      <c r="BM2464" s="9">
        <f t="shared" si="85"/>
        <v>71900</v>
      </c>
    </row>
    <row r="2465" spans="1:65" x14ac:dyDescent="0.3">
      <c r="A2465" t="s">
        <v>2670</v>
      </c>
      <c r="B2465" s="9">
        <v>178</v>
      </c>
      <c r="C2465">
        <v>595993</v>
      </c>
      <c r="D2465">
        <v>1</v>
      </c>
      <c r="E2465">
        <v>0</v>
      </c>
      <c r="F2465">
        <v>0</v>
      </c>
      <c r="G2465">
        <v>0</v>
      </c>
      <c r="H2465">
        <v>0</v>
      </c>
      <c r="I2465" t="s">
        <v>81</v>
      </c>
      <c r="J2465">
        <v>595527</v>
      </c>
      <c r="K2465" t="s">
        <v>592</v>
      </c>
      <c r="L2465">
        <v>584002</v>
      </c>
      <c r="M2465" t="s">
        <v>278</v>
      </c>
      <c r="N2465">
        <v>584002</v>
      </c>
      <c r="O2465" t="s">
        <v>278</v>
      </c>
      <c r="P2465">
        <v>584002</v>
      </c>
      <c r="Q2465" t="s">
        <v>278</v>
      </c>
      <c r="R2465" s="9">
        <v>71941.662785630979</v>
      </c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15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>
        <f t="shared" si="84"/>
        <v>71941.662785630979</v>
      </c>
      <c r="BM2465" s="9">
        <f t="shared" si="85"/>
        <v>71900</v>
      </c>
    </row>
    <row r="2466" spans="1:65" x14ac:dyDescent="0.3">
      <c r="A2466" s="5" t="s">
        <v>314</v>
      </c>
      <c r="B2466" s="9">
        <v>21642</v>
      </c>
      <c r="C2466">
        <v>533955</v>
      </c>
      <c r="D2466">
        <v>1</v>
      </c>
      <c r="E2466">
        <v>1</v>
      </c>
      <c r="F2466">
        <v>1</v>
      </c>
      <c r="G2466">
        <v>1</v>
      </c>
      <c r="H2466">
        <v>1</v>
      </c>
      <c r="I2466" t="s">
        <v>86</v>
      </c>
      <c r="J2466">
        <v>533955</v>
      </c>
      <c r="K2466" t="s">
        <v>314</v>
      </c>
      <c r="L2466">
        <v>533955</v>
      </c>
      <c r="M2466" t="s">
        <v>314</v>
      </c>
      <c r="N2466">
        <v>533955</v>
      </c>
      <c r="O2466" t="s">
        <v>314</v>
      </c>
      <c r="P2466">
        <v>533955</v>
      </c>
      <c r="Q2466" t="s">
        <v>314</v>
      </c>
      <c r="R2466" s="9">
        <v>962861.30673265341</v>
      </c>
      <c r="S2466" s="9">
        <f>SUMIFS($B:$B,$J:$J,$C2466)</f>
        <v>26176</v>
      </c>
      <c r="T2466" s="9">
        <v>559931.32445626811</v>
      </c>
      <c r="U2466" s="9">
        <v>0</v>
      </c>
      <c r="V2466" s="9">
        <f>U2466*768</f>
        <v>0</v>
      </c>
      <c r="W2466" s="9">
        <v>210</v>
      </c>
      <c r="X2466" s="9">
        <f>W2466*3072</f>
        <v>645120</v>
      </c>
      <c r="Y2466" s="9">
        <v>406</v>
      </c>
      <c r="Z2466" s="9">
        <f>Y2466*1024</f>
        <v>415744</v>
      </c>
      <c r="AA2466" s="9">
        <v>98</v>
      </c>
      <c r="AB2466" s="9">
        <f>AA2466*256</f>
        <v>25088</v>
      </c>
      <c r="AC2466" s="9">
        <f>SUMIFS($B:$B,$L:$L,$C2466)</f>
        <v>31828</v>
      </c>
      <c r="AD2466" s="9">
        <v>1990344.7660580501</v>
      </c>
      <c r="AE2466" s="9">
        <f>SUMIFS($B:$B,$P:$P,$C2466)</f>
        <v>52105</v>
      </c>
      <c r="AF2466" s="9">
        <v>3125923.034146884</v>
      </c>
      <c r="AG2466" s="9">
        <f>SUMIFS($B:$B,$N:$N,$C2466)</f>
        <v>36312</v>
      </c>
      <c r="AH2466" s="9">
        <v>6143580.6091942973</v>
      </c>
      <c r="AI2466" s="9">
        <f>SUMIFS($B:$B,$P:$P,$C2466)</f>
        <v>52105</v>
      </c>
      <c r="AJ2466" s="9">
        <v>22877967.222191069</v>
      </c>
      <c r="AK2466" s="9"/>
      <c r="AL2466" s="9">
        <v>5561</v>
      </c>
      <c r="AM2466" s="9">
        <f>AL2466*141</f>
        <v>784101</v>
      </c>
      <c r="AN2466" s="9"/>
      <c r="AO2466" s="9"/>
      <c r="AP2466" s="9"/>
      <c r="AQ2466" s="15"/>
      <c r="AR2466" s="9">
        <v>72</v>
      </c>
      <c r="AS2466" s="9">
        <f>AR2466*30500</f>
        <v>2196000</v>
      </c>
      <c r="AT2466" s="9">
        <v>270</v>
      </c>
      <c r="AU2466" s="9">
        <f>AT2466*2742</f>
        <v>740340</v>
      </c>
      <c r="AV2466" s="9">
        <v>63</v>
      </c>
      <c r="AW2466" s="9">
        <f>AV2466*914</f>
        <v>57582</v>
      </c>
      <c r="AX2466" s="9">
        <v>2158</v>
      </c>
      <c r="AY2466" s="9">
        <f>AX2466*141</f>
        <v>304278</v>
      </c>
      <c r="AZ2466" s="9">
        <v>2167</v>
      </c>
      <c r="BA2466" s="9">
        <f>AZ2466*343</f>
        <v>743281</v>
      </c>
      <c r="BB2466" s="9">
        <v>2369</v>
      </c>
      <c r="BC2466" s="9">
        <f>BB2466*109</f>
        <v>258221</v>
      </c>
      <c r="BD2466" s="9">
        <v>242</v>
      </c>
      <c r="BE2466" s="9">
        <f>BD2466*82</f>
        <v>19844</v>
      </c>
      <c r="BF2466" s="9">
        <v>2454</v>
      </c>
      <c r="BG2466" s="9">
        <f>BF2466*328</f>
        <v>804912</v>
      </c>
      <c r="BH2466" s="9">
        <v>260</v>
      </c>
      <c r="BI2466" s="9">
        <f>BH2466*410</f>
        <v>106600</v>
      </c>
      <c r="BJ2466" s="9">
        <v>52</v>
      </c>
      <c r="BK2466" s="9">
        <f>BJ2466*219</f>
        <v>11388</v>
      </c>
      <c r="BL2466" s="9">
        <f t="shared" si="84"/>
        <v>42773107.262779221</v>
      </c>
      <c r="BM2466" s="9">
        <f t="shared" si="85"/>
        <v>42773100</v>
      </c>
    </row>
    <row r="2467" spans="1:65" x14ac:dyDescent="0.3">
      <c r="A2467" t="s">
        <v>2671</v>
      </c>
      <c r="B2467" s="9">
        <v>109</v>
      </c>
      <c r="C2467">
        <v>571512</v>
      </c>
      <c r="D2467">
        <v>1</v>
      </c>
      <c r="E2467">
        <v>0</v>
      </c>
      <c r="F2467">
        <v>0</v>
      </c>
      <c r="G2467">
        <v>0</v>
      </c>
      <c r="H2467">
        <v>0</v>
      </c>
      <c r="I2467" t="s">
        <v>86</v>
      </c>
      <c r="J2467">
        <v>532819</v>
      </c>
      <c r="K2467" t="s">
        <v>327</v>
      </c>
      <c r="L2467">
        <v>532819</v>
      </c>
      <c r="M2467" t="s">
        <v>327</v>
      </c>
      <c r="N2467">
        <v>532819</v>
      </c>
      <c r="O2467" t="s">
        <v>327</v>
      </c>
      <c r="P2467">
        <v>532819</v>
      </c>
      <c r="Q2467" t="s">
        <v>327</v>
      </c>
      <c r="R2467" s="9">
        <v>71941.662785630979</v>
      </c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15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>
        <f t="shared" si="84"/>
        <v>71941.662785630979</v>
      </c>
      <c r="BM2467" s="9">
        <f t="shared" si="85"/>
        <v>71900</v>
      </c>
    </row>
    <row r="2468" spans="1:65" x14ac:dyDescent="0.3">
      <c r="A2468" t="s">
        <v>2672</v>
      </c>
      <c r="B2468" s="9">
        <v>395</v>
      </c>
      <c r="C2468">
        <v>586293</v>
      </c>
      <c r="D2468">
        <v>1</v>
      </c>
      <c r="E2468">
        <v>0</v>
      </c>
      <c r="F2468">
        <v>0</v>
      </c>
      <c r="G2468">
        <v>0</v>
      </c>
      <c r="H2468">
        <v>0</v>
      </c>
      <c r="I2468" t="s">
        <v>81</v>
      </c>
      <c r="J2468">
        <v>586196</v>
      </c>
      <c r="K2468" t="s">
        <v>1894</v>
      </c>
      <c r="L2468">
        <v>586714</v>
      </c>
      <c r="M2468" t="s">
        <v>1895</v>
      </c>
      <c r="N2468">
        <v>586714</v>
      </c>
      <c r="O2468" t="s">
        <v>1895</v>
      </c>
      <c r="P2468">
        <v>586722</v>
      </c>
      <c r="Q2468" t="s">
        <v>432</v>
      </c>
      <c r="R2468" s="9">
        <v>94450.769415612522</v>
      </c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15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>
        <f t="shared" si="84"/>
        <v>94450.769415612522</v>
      </c>
      <c r="BM2468" s="9">
        <f t="shared" si="85"/>
        <v>94500</v>
      </c>
    </row>
    <row r="2469" spans="1:65" x14ac:dyDescent="0.3">
      <c r="A2469" s="3" t="s">
        <v>2289</v>
      </c>
      <c r="B2469" s="9">
        <v>2189</v>
      </c>
      <c r="C2469">
        <v>588644</v>
      </c>
      <c r="D2469">
        <v>1</v>
      </c>
      <c r="E2469">
        <v>1</v>
      </c>
      <c r="F2469">
        <v>1</v>
      </c>
      <c r="G2469">
        <v>0</v>
      </c>
      <c r="H2469">
        <v>0</v>
      </c>
      <c r="I2469" t="s">
        <v>135</v>
      </c>
      <c r="J2469">
        <v>588644</v>
      </c>
      <c r="K2469" t="s">
        <v>2289</v>
      </c>
      <c r="L2469">
        <v>588644</v>
      </c>
      <c r="M2469" t="s">
        <v>2289</v>
      </c>
      <c r="N2469">
        <v>588296</v>
      </c>
      <c r="O2469" t="s">
        <v>199</v>
      </c>
      <c r="P2469">
        <v>588296</v>
      </c>
      <c r="Q2469" t="s">
        <v>199</v>
      </c>
      <c r="R2469" s="9">
        <v>508029.55781069619</v>
      </c>
      <c r="S2469" s="9">
        <f>SUMIFS($B:$B,$J:$J,$C2469)</f>
        <v>3479</v>
      </c>
      <c r="T2469" s="9">
        <v>189077.68084055989</v>
      </c>
      <c r="U2469" s="9">
        <v>0</v>
      </c>
      <c r="V2469" s="9">
        <f>U2469*768</f>
        <v>0</v>
      </c>
      <c r="W2469" s="9">
        <v>10</v>
      </c>
      <c r="X2469" s="9">
        <f>W2469*3072</f>
        <v>30720</v>
      </c>
      <c r="Y2469" s="9">
        <v>17</v>
      </c>
      <c r="Z2469" s="9">
        <f>Y2469*1024</f>
        <v>17408</v>
      </c>
      <c r="AA2469" s="9">
        <v>5</v>
      </c>
      <c r="AB2469" s="9">
        <f>AA2469*256</f>
        <v>1280</v>
      </c>
      <c r="AC2469" s="9">
        <f>SUMIFS($B:$B,$L:$L,$C2469)</f>
        <v>3479</v>
      </c>
      <c r="AD2469" s="9">
        <v>436021.25548151706</v>
      </c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15"/>
      <c r="AR2469" s="9">
        <v>37</v>
      </c>
      <c r="AS2469" s="9">
        <f>AR2469*30500</f>
        <v>1128500</v>
      </c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>
        <f t="shared" si="84"/>
        <v>2311036.494132773</v>
      </c>
      <c r="BM2469" s="9">
        <f t="shared" si="85"/>
        <v>2311000</v>
      </c>
    </row>
    <row r="2470" spans="1:65" x14ac:dyDescent="0.3">
      <c r="A2470" t="s">
        <v>2673</v>
      </c>
      <c r="B2470" s="9">
        <v>1658</v>
      </c>
      <c r="C2470">
        <v>576425</v>
      </c>
      <c r="D2470">
        <v>1</v>
      </c>
      <c r="E2470">
        <v>0</v>
      </c>
      <c r="F2470">
        <v>0</v>
      </c>
      <c r="G2470">
        <v>0</v>
      </c>
      <c r="H2470">
        <v>0</v>
      </c>
      <c r="I2470" t="s">
        <v>90</v>
      </c>
      <c r="J2470">
        <v>576808</v>
      </c>
      <c r="K2470" t="s">
        <v>403</v>
      </c>
      <c r="L2470">
        <v>576069</v>
      </c>
      <c r="M2470" t="s">
        <v>196</v>
      </c>
      <c r="N2470">
        <v>576069</v>
      </c>
      <c r="O2470" t="s">
        <v>196</v>
      </c>
      <c r="P2470">
        <v>576069</v>
      </c>
      <c r="Q2470" t="s">
        <v>196</v>
      </c>
      <c r="R2470" s="9">
        <v>387362.47644049418</v>
      </c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15"/>
      <c r="AR2470" s="9">
        <v>22</v>
      </c>
      <c r="AS2470" s="9">
        <f>AR2470*30500</f>
        <v>671000</v>
      </c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>
        <f t="shared" si="84"/>
        <v>1058362.4764404942</v>
      </c>
      <c r="BM2470" s="9">
        <f t="shared" si="85"/>
        <v>1058400</v>
      </c>
    </row>
    <row r="2471" spans="1:65" x14ac:dyDescent="0.3">
      <c r="A2471" t="s">
        <v>2674</v>
      </c>
      <c r="B2471" s="9">
        <v>119</v>
      </c>
      <c r="C2471">
        <v>536750</v>
      </c>
      <c r="D2471">
        <v>1</v>
      </c>
      <c r="E2471">
        <v>0</v>
      </c>
      <c r="F2471">
        <v>0</v>
      </c>
      <c r="G2471">
        <v>0</v>
      </c>
      <c r="H2471">
        <v>0</v>
      </c>
      <c r="I2471" t="s">
        <v>83</v>
      </c>
      <c r="J2471">
        <v>550787</v>
      </c>
      <c r="K2471" t="s">
        <v>908</v>
      </c>
      <c r="L2471">
        <v>550787</v>
      </c>
      <c r="M2471" t="s">
        <v>908</v>
      </c>
      <c r="N2471">
        <v>550787</v>
      </c>
      <c r="O2471" t="s">
        <v>908</v>
      </c>
      <c r="P2471">
        <v>550787</v>
      </c>
      <c r="Q2471" t="s">
        <v>908</v>
      </c>
      <c r="R2471" s="9">
        <v>71941.662785630979</v>
      </c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15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>
        <f t="shared" si="84"/>
        <v>71941.662785630979</v>
      </c>
      <c r="BM2471" s="9">
        <f t="shared" si="85"/>
        <v>71900</v>
      </c>
    </row>
    <row r="2472" spans="1:65" x14ac:dyDescent="0.3">
      <c r="A2472" t="s">
        <v>2675</v>
      </c>
      <c r="B2472" s="9">
        <v>133</v>
      </c>
      <c r="C2472">
        <v>541931</v>
      </c>
      <c r="D2472">
        <v>1</v>
      </c>
      <c r="E2472">
        <v>0</v>
      </c>
      <c r="F2472">
        <v>0</v>
      </c>
      <c r="G2472">
        <v>0</v>
      </c>
      <c r="H2472">
        <v>0</v>
      </c>
      <c r="I2472" t="s">
        <v>151</v>
      </c>
      <c r="J2472">
        <v>556912</v>
      </c>
      <c r="K2472" t="s">
        <v>2676</v>
      </c>
      <c r="L2472">
        <v>556254</v>
      </c>
      <c r="M2472" t="s">
        <v>782</v>
      </c>
      <c r="N2472">
        <v>556254</v>
      </c>
      <c r="O2472" t="s">
        <v>782</v>
      </c>
      <c r="P2472">
        <v>556254</v>
      </c>
      <c r="Q2472" t="s">
        <v>782</v>
      </c>
      <c r="R2472" s="9">
        <v>71941.662785630979</v>
      </c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15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>
        <f t="shared" si="84"/>
        <v>71941.662785630979</v>
      </c>
      <c r="BM2472" s="9">
        <f t="shared" si="85"/>
        <v>71900</v>
      </c>
    </row>
    <row r="2473" spans="1:65" x14ac:dyDescent="0.3">
      <c r="A2473" t="s">
        <v>2677</v>
      </c>
      <c r="B2473" s="9">
        <v>229</v>
      </c>
      <c r="C2473">
        <v>568953</v>
      </c>
      <c r="D2473">
        <v>1</v>
      </c>
      <c r="E2473">
        <v>0</v>
      </c>
      <c r="F2473">
        <v>0</v>
      </c>
      <c r="G2473">
        <v>0</v>
      </c>
      <c r="H2473">
        <v>0</v>
      </c>
      <c r="I2473" t="s">
        <v>123</v>
      </c>
      <c r="J2473">
        <v>568414</v>
      </c>
      <c r="K2473" t="s">
        <v>166</v>
      </c>
      <c r="L2473">
        <v>568414</v>
      </c>
      <c r="M2473" t="s">
        <v>166</v>
      </c>
      <c r="N2473">
        <v>568414</v>
      </c>
      <c r="O2473" t="s">
        <v>166</v>
      </c>
      <c r="P2473">
        <v>568414</v>
      </c>
      <c r="Q2473" t="s">
        <v>166</v>
      </c>
      <c r="R2473" s="9">
        <v>71941.662785630979</v>
      </c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15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>
        <f t="shared" si="84"/>
        <v>71941.662785630979</v>
      </c>
      <c r="BM2473" s="9">
        <f t="shared" si="85"/>
        <v>71900</v>
      </c>
    </row>
    <row r="2474" spans="1:65" x14ac:dyDescent="0.3">
      <c r="A2474" t="s">
        <v>2678</v>
      </c>
      <c r="B2474" s="9">
        <v>428</v>
      </c>
      <c r="C2474">
        <v>578291</v>
      </c>
      <c r="D2474">
        <v>1</v>
      </c>
      <c r="E2474">
        <v>0</v>
      </c>
      <c r="F2474">
        <v>0</v>
      </c>
      <c r="G2474">
        <v>0</v>
      </c>
      <c r="H2474">
        <v>0</v>
      </c>
      <c r="I2474" t="s">
        <v>96</v>
      </c>
      <c r="J2474">
        <v>578576</v>
      </c>
      <c r="K2474" t="s">
        <v>580</v>
      </c>
      <c r="L2474">
        <v>578576</v>
      </c>
      <c r="M2474" t="s">
        <v>580</v>
      </c>
      <c r="N2474">
        <v>578576</v>
      </c>
      <c r="O2474" t="s">
        <v>580</v>
      </c>
      <c r="P2474">
        <v>578576</v>
      </c>
      <c r="Q2474" t="s">
        <v>580</v>
      </c>
      <c r="R2474" s="9">
        <v>102247.9263827524</v>
      </c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15"/>
      <c r="AR2474" s="9">
        <v>2</v>
      </c>
      <c r="AS2474" s="9">
        <f>AR2474*30500</f>
        <v>61000</v>
      </c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>
        <f t="shared" si="84"/>
        <v>163247.9263827524</v>
      </c>
      <c r="BM2474" s="9">
        <f t="shared" si="85"/>
        <v>163200</v>
      </c>
    </row>
    <row r="2475" spans="1:65" x14ac:dyDescent="0.3">
      <c r="A2475" t="s">
        <v>2679</v>
      </c>
      <c r="B2475" s="9">
        <v>2081</v>
      </c>
      <c r="C2475">
        <v>564982</v>
      </c>
      <c r="D2475">
        <v>1</v>
      </c>
      <c r="E2475">
        <v>0</v>
      </c>
      <c r="F2475">
        <v>0</v>
      </c>
      <c r="G2475">
        <v>0</v>
      </c>
      <c r="H2475">
        <v>0</v>
      </c>
      <c r="I2475" t="s">
        <v>86</v>
      </c>
      <c r="J2475">
        <v>538884</v>
      </c>
      <c r="K2475" t="s">
        <v>2680</v>
      </c>
      <c r="L2475">
        <v>538957</v>
      </c>
      <c r="M2475" t="s">
        <v>1242</v>
      </c>
      <c r="N2475">
        <v>538957</v>
      </c>
      <c r="O2475" t="s">
        <v>1242</v>
      </c>
      <c r="P2475">
        <v>538094</v>
      </c>
      <c r="Q2475" t="s">
        <v>207</v>
      </c>
      <c r="R2475" s="9">
        <v>483582.30305317731</v>
      </c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15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>
        <f t="shared" si="84"/>
        <v>483582.30305317731</v>
      </c>
      <c r="BM2475" s="9">
        <f t="shared" si="85"/>
        <v>483600</v>
      </c>
    </row>
    <row r="2476" spans="1:65" x14ac:dyDescent="0.3">
      <c r="A2476" t="s">
        <v>2681</v>
      </c>
      <c r="B2476" s="9">
        <v>119</v>
      </c>
      <c r="C2476">
        <v>598801</v>
      </c>
      <c r="D2476">
        <v>1</v>
      </c>
      <c r="E2476">
        <v>0</v>
      </c>
      <c r="F2476">
        <v>0</v>
      </c>
      <c r="G2476">
        <v>0</v>
      </c>
      <c r="H2476">
        <v>0</v>
      </c>
      <c r="I2476" t="s">
        <v>83</v>
      </c>
      <c r="J2476">
        <v>549576</v>
      </c>
      <c r="K2476" t="s">
        <v>317</v>
      </c>
      <c r="L2476">
        <v>549576</v>
      </c>
      <c r="M2476" t="s">
        <v>317</v>
      </c>
      <c r="N2476">
        <v>549576</v>
      </c>
      <c r="O2476" t="s">
        <v>317</v>
      </c>
      <c r="P2476">
        <v>549576</v>
      </c>
      <c r="Q2476" t="s">
        <v>317</v>
      </c>
      <c r="R2476" s="9">
        <v>71941.662785630979</v>
      </c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15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>
        <f t="shared" si="84"/>
        <v>71941.662785630979</v>
      </c>
      <c r="BM2476" s="9">
        <f t="shared" si="85"/>
        <v>71900</v>
      </c>
    </row>
    <row r="2477" spans="1:65" x14ac:dyDescent="0.3">
      <c r="A2477" t="s">
        <v>2682</v>
      </c>
      <c r="B2477" s="9">
        <v>448</v>
      </c>
      <c r="C2477">
        <v>553841</v>
      </c>
      <c r="D2477">
        <v>1</v>
      </c>
      <c r="E2477">
        <v>0</v>
      </c>
      <c r="F2477">
        <v>0</v>
      </c>
      <c r="G2477">
        <v>0</v>
      </c>
      <c r="H2477">
        <v>0</v>
      </c>
      <c r="I2477" t="s">
        <v>151</v>
      </c>
      <c r="J2477">
        <v>553654</v>
      </c>
      <c r="K2477" t="s">
        <v>842</v>
      </c>
      <c r="L2477">
        <v>553654</v>
      </c>
      <c r="M2477" t="s">
        <v>842</v>
      </c>
      <c r="N2477">
        <v>553654</v>
      </c>
      <c r="O2477" t="s">
        <v>842</v>
      </c>
      <c r="P2477">
        <v>558389</v>
      </c>
      <c r="Q2477" t="s">
        <v>835</v>
      </c>
      <c r="R2477" s="9">
        <v>106968.36343378091</v>
      </c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15"/>
      <c r="AR2477" s="9">
        <v>10</v>
      </c>
      <c r="AS2477" s="9">
        <f>AR2477*30500</f>
        <v>305000</v>
      </c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>
        <f t="shared" si="84"/>
        <v>411968.36343378091</v>
      </c>
      <c r="BM2477" s="9">
        <f t="shared" si="85"/>
        <v>412000</v>
      </c>
    </row>
    <row r="2478" spans="1:65" x14ac:dyDescent="0.3">
      <c r="A2478" t="s">
        <v>2683</v>
      </c>
      <c r="B2478" s="9">
        <v>123</v>
      </c>
      <c r="C2478">
        <v>550337</v>
      </c>
      <c r="D2478">
        <v>1</v>
      </c>
      <c r="E2478">
        <v>0</v>
      </c>
      <c r="F2478">
        <v>0</v>
      </c>
      <c r="G2478">
        <v>0</v>
      </c>
      <c r="H2478">
        <v>0</v>
      </c>
      <c r="I2478" t="s">
        <v>83</v>
      </c>
      <c r="J2478">
        <v>550647</v>
      </c>
      <c r="K2478" t="s">
        <v>498</v>
      </c>
      <c r="L2478">
        <v>550647</v>
      </c>
      <c r="M2478" t="s">
        <v>498</v>
      </c>
      <c r="N2478">
        <v>550647</v>
      </c>
      <c r="O2478" t="s">
        <v>498</v>
      </c>
      <c r="P2478">
        <v>550647</v>
      </c>
      <c r="Q2478" t="s">
        <v>498</v>
      </c>
      <c r="R2478" s="9">
        <v>71941.662785630979</v>
      </c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15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>
        <f t="shared" si="84"/>
        <v>71941.662785630979</v>
      </c>
      <c r="BM2478" s="9">
        <f t="shared" si="85"/>
        <v>71900</v>
      </c>
    </row>
    <row r="2479" spans="1:65" x14ac:dyDescent="0.3">
      <c r="A2479" t="s">
        <v>2684</v>
      </c>
      <c r="B2479" s="9">
        <v>89</v>
      </c>
      <c r="C2479">
        <v>532517</v>
      </c>
      <c r="D2479">
        <v>1</v>
      </c>
      <c r="E2479">
        <v>0</v>
      </c>
      <c r="F2479">
        <v>0</v>
      </c>
      <c r="G2479">
        <v>0</v>
      </c>
      <c r="H2479">
        <v>0</v>
      </c>
      <c r="I2479" t="s">
        <v>86</v>
      </c>
      <c r="J2479">
        <v>532819</v>
      </c>
      <c r="K2479" t="s">
        <v>327</v>
      </c>
      <c r="L2479">
        <v>532819</v>
      </c>
      <c r="M2479" t="s">
        <v>327</v>
      </c>
      <c r="N2479">
        <v>532819</v>
      </c>
      <c r="O2479" t="s">
        <v>327</v>
      </c>
      <c r="P2479">
        <v>532819</v>
      </c>
      <c r="Q2479" t="s">
        <v>327</v>
      </c>
      <c r="R2479" s="9">
        <v>71941.662785630979</v>
      </c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15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>
        <f t="shared" si="84"/>
        <v>71941.662785630979</v>
      </c>
      <c r="BM2479" s="9">
        <f t="shared" si="85"/>
        <v>71900</v>
      </c>
    </row>
    <row r="2480" spans="1:65" x14ac:dyDescent="0.3">
      <c r="A2480" t="s">
        <v>2685</v>
      </c>
      <c r="B2480" s="9">
        <v>236</v>
      </c>
      <c r="C2480">
        <v>546259</v>
      </c>
      <c r="D2480">
        <v>1</v>
      </c>
      <c r="E2480">
        <v>0</v>
      </c>
      <c r="F2480">
        <v>0</v>
      </c>
      <c r="G2480">
        <v>0</v>
      </c>
      <c r="H2480">
        <v>0</v>
      </c>
      <c r="I2480" t="s">
        <v>104</v>
      </c>
      <c r="J2480">
        <v>561380</v>
      </c>
      <c r="K2480" t="s">
        <v>355</v>
      </c>
      <c r="L2480">
        <v>561380</v>
      </c>
      <c r="M2480" t="s">
        <v>355</v>
      </c>
      <c r="N2480">
        <v>561380</v>
      </c>
      <c r="O2480" t="s">
        <v>355</v>
      </c>
      <c r="P2480">
        <v>561380</v>
      </c>
      <c r="Q2480" t="s">
        <v>355</v>
      </c>
      <c r="R2480" s="9">
        <v>71941.662785630979</v>
      </c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15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>
        <f t="shared" si="84"/>
        <v>71941.662785630979</v>
      </c>
      <c r="BM2480" s="9">
        <f t="shared" si="85"/>
        <v>71900</v>
      </c>
    </row>
    <row r="2481" spans="1:65" x14ac:dyDescent="0.3">
      <c r="A2481" t="s">
        <v>2686</v>
      </c>
      <c r="B2481" s="9">
        <v>137</v>
      </c>
      <c r="C2481">
        <v>529729</v>
      </c>
      <c r="D2481">
        <v>1</v>
      </c>
      <c r="E2481">
        <v>0</v>
      </c>
      <c r="F2481">
        <v>0</v>
      </c>
      <c r="G2481">
        <v>0</v>
      </c>
      <c r="H2481">
        <v>0</v>
      </c>
      <c r="I2481" t="s">
        <v>83</v>
      </c>
      <c r="J2481">
        <v>544442</v>
      </c>
      <c r="K2481" t="s">
        <v>663</v>
      </c>
      <c r="L2481">
        <v>544256</v>
      </c>
      <c r="M2481" t="s">
        <v>85</v>
      </c>
      <c r="N2481">
        <v>544256</v>
      </c>
      <c r="O2481" t="s">
        <v>85</v>
      </c>
      <c r="P2481">
        <v>544256</v>
      </c>
      <c r="Q2481" t="s">
        <v>85</v>
      </c>
      <c r="R2481" s="9">
        <v>71941.662785630979</v>
      </c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15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>
        <f t="shared" si="84"/>
        <v>71941.662785630979</v>
      </c>
      <c r="BM2481" s="9">
        <f t="shared" si="85"/>
        <v>71900</v>
      </c>
    </row>
    <row r="2482" spans="1:65" x14ac:dyDescent="0.3">
      <c r="A2482" t="s">
        <v>2687</v>
      </c>
      <c r="B2482" s="9">
        <v>88</v>
      </c>
      <c r="C2482">
        <v>572047</v>
      </c>
      <c r="D2482">
        <v>1</v>
      </c>
      <c r="E2482">
        <v>0</v>
      </c>
      <c r="F2482">
        <v>0</v>
      </c>
      <c r="G2482">
        <v>0</v>
      </c>
      <c r="H2482">
        <v>0</v>
      </c>
      <c r="I2482" t="s">
        <v>90</v>
      </c>
      <c r="J2482">
        <v>572659</v>
      </c>
      <c r="K2482" t="s">
        <v>158</v>
      </c>
      <c r="L2482">
        <v>572659</v>
      </c>
      <c r="M2482" t="s">
        <v>158</v>
      </c>
      <c r="N2482">
        <v>572659</v>
      </c>
      <c r="O2482" t="s">
        <v>158</v>
      </c>
      <c r="P2482">
        <v>572659</v>
      </c>
      <c r="Q2482" t="s">
        <v>158</v>
      </c>
      <c r="R2482" s="9">
        <v>71941.662785630979</v>
      </c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15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>
        <f t="shared" si="84"/>
        <v>71941.662785630979</v>
      </c>
      <c r="BM2482" s="9">
        <f t="shared" si="85"/>
        <v>71900</v>
      </c>
    </row>
    <row r="2483" spans="1:65" x14ac:dyDescent="0.3">
      <c r="A2483" t="s">
        <v>121</v>
      </c>
      <c r="B2483" s="9">
        <v>52</v>
      </c>
      <c r="C2483">
        <v>596001</v>
      </c>
      <c r="D2483">
        <v>1</v>
      </c>
      <c r="E2483">
        <v>0</v>
      </c>
      <c r="F2483">
        <v>0</v>
      </c>
      <c r="G2483">
        <v>0</v>
      </c>
      <c r="H2483">
        <v>0</v>
      </c>
      <c r="I2483" t="s">
        <v>123</v>
      </c>
      <c r="J2483">
        <v>595292</v>
      </c>
      <c r="K2483" t="s">
        <v>485</v>
      </c>
      <c r="L2483">
        <v>595209</v>
      </c>
      <c r="M2483" t="s">
        <v>480</v>
      </c>
      <c r="N2483">
        <v>595209</v>
      </c>
      <c r="O2483" t="s">
        <v>480</v>
      </c>
      <c r="P2483">
        <v>595209</v>
      </c>
      <c r="Q2483" t="s">
        <v>480</v>
      </c>
      <c r="R2483" s="9">
        <v>71941.662785630979</v>
      </c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15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>
        <f t="shared" si="84"/>
        <v>71941.662785630979</v>
      </c>
      <c r="BM2483" s="9">
        <f t="shared" si="85"/>
        <v>71900</v>
      </c>
    </row>
    <row r="2484" spans="1:65" x14ac:dyDescent="0.3">
      <c r="A2484" s="5" t="s">
        <v>121</v>
      </c>
      <c r="B2484" s="9">
        <v>10645</v>
      </c>
      <c r="C2484">
        <v>586307</v>
      </c>
      <c r="D2484">
        <v>1</v>
      </c>
      <c r="E2484">
        <v>1</v>
      </c>
      <c r="F2484">
        <v>1</v>
      </c>
      <c r="G2484">
        <v>1</v>
      </c>
      <c r="H2484">
        <v>1</v>
      </c>
      <c r="I2484" t="s">
        <v>81</v>
      </c>
      <c r="J2484">
        <v>586307</v>
      </c>
      <c r="K2484" t="s">
        <v>121</v>
      </c>
      <c r="L2484">
        <v>586307</v>
      </c>
      <c r="M2484" t="s">
        <v>121</v>
      </c>
      <c r="N2484">
        <v>586307</v>
      </c>
      <c r="O2484" t="s">
        <v>121</v>
      </c>
      <c r="P2484">
        <v>586307</v>
      </c>
      <c r="Q2484" t="s">
        <v>121</v>
      </c>
      <c r="R2484" s="9">
        <v>493719.52876977809</v>
      </c>
      <c r="S2484" s="9">
        <f>SUMIFS($B:$B,$J:$J,$C2484)</f>
        <v>16303</v>
      </c>
      <c r="T2484" s="9">
        <v>364465.25211294187</v>
      </c>
      <c r="U2484" s="9">
        <v>743</v>
      </c>
      <c r="V2484" s="9">
        <f>U2484*768</f>
        <v>570624</v>
      </c>
      <c r="W2484" s="9">
        <v>54</v>
      </c>
      <c r="X2484" s="9">
        <f>W2484*3072</f>
        <v>165888</v>
      </c>
      <c r="Y2484" s="9">
        <v>496</v>
      </c>
      <c r="Z2484" s="9">
        <f>Y2484*1024</f>
        <v>507904</v>
      </c>
      <c r="AA2484" s="9">
        <v>96</v>
      </c>
      <c r="AB2484" s="9">
        <f>AA2484*256</f>
        <v>24576</v>
      </c>
      <c r="AC2484" s="9">
        <f>SUMIFS($B:$B,$L:$L,$C2484)</f>
        <v>31800</v>
      </c>
      <c r="AD2484" s="9">
        <v>2096234.633825179</v>
      </c>
      <c r="AE2484" s="9">
        <f>SUMIFS($B:$B,$P:$P,$C2484)</f>
        <v>55070</v>
      </c>
      <c r="AF2484" s="9">
        <v>3404956.4306263421</v>
      </c>
      <c r="AG2484" s="9">
        <f>SUMIFS($B:$B,$N:$N,$C2484)</f>
        <v>33962</v>
      </c>
      <c r="AH2484" s="9">
        <v>5878707.0827623727</v>
      </c>
      <c r="AI2484" s="9">
        <f>SUMIFS($B:$B,$P:$P,$C2484)</f>
        <v>55070</v>
      </c>
      <c r="AJ2484" s="9">
        <v>24142900.33612626</v>
      </c>
      <c r="AK2484" s="9"/>
      <c r="AL2484" s="9">
        <v>6938</v>
      </c>
      <c r="AM2484" s="9">
        <f>AL2484*141</f>
        <v>978258</v>
      </c>
      <c r="AN2484" s="9"/>
      <c r="AO2484" s="9"/>
      <c r="AP2484" s="9"/>
      <c r="AQ2484" s="15"/>
      <c r="AR2484" s="9">
        <v>103</v>
      </c>
      <c r="AS2484" s="9">
        <f>AR2484*30500</f>
        <v>3141500</v>
      </c>
      <c r="AT2484" s="9">
        <v>371</v>
      </c>
      <c r="AU2484" s="9">
        <f>AT2484*2742</f>
        <v>1017282</v>
      </c>
      <c r="AV2484" s="9">
        <v>0</v>
      </c>
      <c r="AW2484" s="9">
        <f>AV2484*914</f>
        <v>0</v>
      </c>
      <c r="AX2484" s="9">
        <v>2007</v>
      </c>
      <c r="AY2484" s="9">
        <f>AX2484*141</f>
        <v>282987</v>
      </c>
      <c r="AZ2484" s="9">
        <v>1955</v>
      </c>
      <c r="BA2484" s="9">
        <f>AZ2484*343</f>
        <v>670565</v>
      </c>
      <c r="BB2484" s="9">
        <v>1671</v>
      </c>
      <c r="BC2484" s="9">
        <f>BB2484*109</f>
        <v>182139</v>
      </c>
      <c r="BD2484" s="9">
        <v>136</v>
      </c>
      <c r="BE2484" s="9">
        <f>BD2484*82</f>
        <v>11152</v>
      </c>
      <c r="BF2484" s="9">
        <v>1730</v>
      </c>
      <c r="BG2484" s="9">
        <f>BF2484*328</f>
        <v>567440</v>
      </c>
      <c r="BH2484" s="9">
        <v>142</v>
      </c>
      <c r="BI2484" s="9">
        <f>BH2484*410</f>
        <v>58220</v>
      </c>
      <c r="BJ2484" s="9">
        <v>50</v>
      </c>
      <c r="BK2484" s="9">
        <f>BJ2484*219</f>
        <v>10950</v>
      </c>
      <c r="BL2484" s="9">
        <f t="shared" si="84"/>
        <v>44570468.264222875</v>
      </c>
      <c r="BM2484" s="9">
        <f t="shared" si="85"/>
        <v>44570500</v>
      </c>
    </row>
    <row r="2485" spans="1:65" x14ac:dyDescent="0.3">
      <c r="A2485" t="s">
        <v>121</v>
      </c>
      <c r="B2485" s="9">
        <v>162</v>
      </c>
      <c r="C2485">
        <v>548308</v>
      </c>
      <c r="D2485">
        <v>1</v>
      </c>
      <c r="E2485">
        <v>0</v>
      </c>
      <c r="F2485">
        <v>0</v>
      </c>
      <c r="G2485">
        <v>0</v>
      </c>
      <c r="H2485">
        <v>0</v>
      </c>
      <c r="I2485" t="s">
        <v>123</v>
      </c>
      <c r="J2485">
        <v>568414</v>
      </c>
      <c r="K2485" t="s">
        <v>166</v>
      </c>
      <c r="L2485">
        <v>568414</v>
      </c>
      <c r="M2485" t="s">
        <v>166</v>
      </c>
      <c r="N2485">
        <v>568414</v>
      </c>
      <c r="O2485" t="s">
        <v>166</v>
      </c>
      <c r="P2485">
        <v>568414</v>
      </c>
      <c r="Q2485" t="s">
        <v>166</v>
      </c>
      <c r="R2485" s="9">
        <v>71941.662785630979</v>
      </c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15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>
        <f t="shared" si="84"/>
        <v>71941.662785630979</v>
      </c>
      <c r="BM2485" s="9">
        <f t="shared" si="85"/>
        <v>71900</v>
      </c>
    </row>
    <row r="2486" spans="1:65" x14ac:dyDescent="0.3">
      <c r="A2486" t="s">
        <v>2688</v>
      </c>
      <c r="B2486" s="9">
        <v>158</v>
      </c>
      <c r="C2486">
        <v>594318</v>
      </c>
      <c r="D2486">
        <v>1</v>
      </c>
      <c r="E2486">
        <v>0</v>
      </c>
      <c r="F2486">
        <v>0</v>
      </c>
      <c r="G2486">
        <v>0</v>
      </c>
      <c r="H2486">
        <v>0</v>
      </c>
      <c r="I2486" t="s">
        <v>81</v>
      </c>
      <c r="J2486">
        <v>594709</v>
      </c>
      <c r="K2486" t="s">
        <v>184</v>
      </c>
      <c r="L2486">
        <v>594709</v>
      </c>
      <c r="M2486" t="s">
        <v>184</v>
      </c>
      <c r="N2486">
        <v>593711</v>
      </c>
      <c r="O2486" t="s">
        <v>185</v>
      </c>
      <c r="P2486">
        <v>593711</v>
      </c>
      <c r="Q2486" t="s">
        <v>185</v>
      </c>
      <c r="R2486" s="9">
        <v>71941.662785630979</v>
      </c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15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>
        <f t="shared" si="84"/>
        <v>71941.662785630979</v>
      </c>
      <c r="BM2486" s="9">
        <f t="shared" si="85"/>
        <v>71900</v>
      </c>
    </row>
    <row r="2487" spans="1:65" x14ac:dyDescent="0.3">
      <c r="A2487" t="s">
        <v>2688</v>
      </c>
      <c r="B2487" s="9">
        <v>870</v>
      </c>
      <c r="C2487">
        <v>512907</v>
      </c>
      <c r="D2487">
        <v>1</v>
      </c>
      <c r="E2487">
        <v>0</v>
      </c>
      <c r="F2487">
        <v>0</v>
      </c>
      <c r="G2487">
        <v>0</v>
      </c>
      <c r="H2487">
        <v>0</v>
      </c>
      <c r="I2487" t="s">
        <v>94</v>
      </c>
      <c r="J2487">
        <v>509736</v>
      </c>
      <c r="K2487" t="s">
        <v>1629</v>
      </c>
      <c r="L2487">
        <v>509736</v>
      </c>
      <c r="M2487" t="s">
        <v>1629</v>
      </c>
      <c r="N2487">
        <v>505927</v>
      </c>
      <c r="O2487" t="s">
        <v>668</v>
      </c>
      <c r="P2487">
        <v>505927</v>
      </c>
      <c r="Q2487" t="s">
        <v>668</v>
      </c>
      <c r="R2487" s="9">
        <v>205801.24390434439</v>
      </c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15"/>
      <c r="AR2487" s="9">
        <v>2</v>
      </c>
      <c r="AS2487" s="9">
        <f>AR2487*30500</f>
        <v>61000</v>
      </c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>
        <f t="shared" si="84"/>
        <v>266801.24390434439</v>
      </c>
      <c r="BM2487" s="9">
        <f t="shared" si="85"/>
        <v>266800</v>
      </c>
    </row>
    <row r="2488" spans="1:65" x14ac:dyDescent="0.3">
      <c r="A2488" t="s">
        <v>2689</v>
      </c>
      <c r="B2488" s="9">
        <v>104</v>
      </c>
      <c r="C2488">
        <v>568970</v>
      </c>
      <c r="D2488">
        <v>1</v>
      </c>
      <c r="E2488">
        <v>0</v>
      </c>
      <c r="F2488">
        <v>0</v>
      </c>
      <c r="G2488">
        <v>0</v>
      </c>
      <c r="H2488">
        <v>0</v>
      </c>
      <c r="I2488" t="s">
        <v>123</v>
      </c>
      <c r="J2488">
        <v>569569</v>
      </c>
      <c r="K2488" t="s">
        <v>260</v>
      </c>
      <c r="L2488">
        <v>568988</v>
      </c>
      <c r="M2488" t="s">
        <v>259</v>
      </c>
      <c r="N2488">
        <v>568988</v>
      </c>
      <c r="O2488" t="s">
        <v>259</v>
      </c>
      <c r="P2488">
        <v>569569</v>
      </c>
      <c r="Q2488" t="s">
        <v>260</v>
      </c>
      <c r="R2488" s="9">
        <v>71941.662785630979</v>
      </c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15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>
        <f t="shared" si="84"/>
        <v>71941.662785630979</v>
      </c>
      <c r="BM2488" s="9">
        <f t="shared" si="85"/>
        <v>71900</v>
      </c>
    </row>
    <row r="2489" spans="1:65" x14ac:dyDescent="0.3">
      <c r="A2489" s="4" t="s">
        <v>1159</v>
      </c>
      <c r="B2489" s="9">
        <v>4527</v>
      </c>
      <c r="C2489">
        <v>560499</v>
      </c>
      <c r="D2489">
        <v>1</v>
      </c>
      <c r="E2489">
        <v>1</v>
      </c>
      <c r="F2489">
        <v>1</v>
      </c>
      <c r="G2489">
        <v>1</v>
      </c>
      <c r="H2489">
        <v>0</v>
      </c>
      <c r="I2489" t="s">
        <v>77</v>
      </c>
      <c r="J2489">
        <v>560499</v>
      </c>
      <c r="K2489" t="s">
        <v>1159</v>
      </c>
      <c r="L2489">
        <v>560499</v>
      </c>
      <c r="M2489" t="s">
        <v>1159</v>
      </c>
      <c r="N2489">
        <v>560499</v>
      </c>
      <c r="O2489" t="s">
        <v>1159</v>
      </c>
      <c r="P2489">
        <v>560286</v>
      </c>
      <c r="Q2489" t="s">
        <v>770</v>
      </c>
      <c r="R2489" s="9">
        <v>1027620.472137318</v>
      </c>
      <c r="S2489" s="9">
        <f>SUMIFS($B:$B,$J:$J,$C2489)</f>
        <v>6116</v>
      </c>
      <c r="T2489" s="9">
        <v>331775.32341829478</v>
      </c>
      <c r="U2489" s="9">
        <v>0</v>
      </c>
      <c r="V2489" s="9">
        <f>U2489*768</f>
        <v>0</v>
      </c>
      <c r="W2489" s="9">
        <v>16</v>
      </c>
      <c r="X2489" s="9">
        <f>W2489*3072</f>
        <v>49152</v>
      </c>
      <c r="Y2489" s="9">
        <v>34</v>
      </c>
      <c r="Z2489" s="9">
        <f>Y2489*1024</f>
        <v>34816</v>
      </c>
      <c r="AA2489" s="9">
        <v>4</v>
      </c>
      <c r="AB2489" s="9">
        <f>AA2489*256</f>
        <v>1024</v>
      </c>
      <c r="AC2489" s="9">
        <f>SUMIFS($B:$B,$L:$L,$C2489)</f>
        <v>5870</v>
      </c>
      <c r="AD2489" s="9">
        <v>732398.06171458901</v>
      </c>
      <c r="AE2489" s="9"/>
      <c r="AF2489" s="9"/>
      <c r="AG2489" s="9">
        <f>SUMIFS($B:$B,$N:$N,$C2489)</f>
        <v>5870</v>
      </c>
      <c r="AH2489" s="9">
        <v>662683.62577852735</v>
      </c>
      <c r="AI2489" s="9"/>
      <c r="AJ2489" s="9"/>
      <c r="AK2489" s="9"/>
      <c r="AL2489" s="9"/>
      <c r="AM2489" s="9"/>
      <c r="AN2489" s="9"/>
      <c r="AO2489" s="9"/>
      <c r="AP2489" s="9"/>
      <c r="AQ2489" s="15"/>
      <c r="AR2489" s="9">
        <v>9</v>
      </c>
      <c r="AS2489" s="9">
        <f>AR2489*30500</f>
        <v>274500</v>
      </c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>
        <f t="shared" si="84"/>
        <v>3113969.4830487291</v>
      </c>
      <c r="BM2489" s="9">
        <f t="shared" si="85"/>
        <v>3114000</v>
      </c>
    </row>
    <row r="2490" spans="1:65" x14ac:dyDescent="0.3">
      <c r="A2490" s="3" t="s">
        <v>2690</v>
      </c>
      <c r="B2490" s="9">
        <v>841</v>
      </c>
      <c r="C2490">
        <v>555347</v>
      </c>
      <c r="D2490">
        <v>1</v>
      </c>
      <c r="E2490">
        <v>1</v>
      </c>
      <c r="F2490">
        <v>1</v>
      </c>
      <c r="G2490">
        <v>0</v>
      </c>
      <c r="H2490">
        <v>0</v>
      </c>
      <c r="I2490" t="s">
        <v>77</v>
      </c>
      <c r="J2490">
        <v>555347</v>
      </c>
      <c r="K2490" t="s">
        <v>2690</v>
      </c>
      <c r="L2490">
        <v>555347</v>
      </c>
      <c r="M2490" t="s">
        <v>2690</v>
      </c>
      <c r="N2490">
        <v>554961</v>
      </c>
      <c r="O2490" t="s">
        <v>117</v>
      </c>
      <c r="P2490">
        <v>554961</v>
      </c>
      <c r="Q2490" t="s">
        <v>117</v>
      </c>
      <c r="R2490" s="9">
        <v>199051.1291997497</v>
      </c>
      <c r="S2490" s="9">
        <f>SUMIFS($B:$B,$J:$J,$C2490)</f>
        <v>1503</v>
      </c>
      <c r="T2490" s="9">
        <v>81846.002796740257</v>
      </c>
      <c r="U2490" s="9">
        <v>0</v>
      </c>
      <c r="V2490" s="9">
        <f>U2490*768</f>
        <v>0</v>
      </c>
      <c r="W2490" s="9">
        <v>18</v>
      </c>
      <c r="X2490" s="9">
        <f>W2490*3072</f>
        <v>55296</v>
      </c>
      <c r="Y2490" s="9">
        <v>5</v>
      </c>
      <c r="Z2490" s="9">
        <f>Y2490*1024</f>
        <v>5120</v>
      </c>
      <c r="AA2490" s="9">
        <v>1</v>
      </c>
      <c r="AB2490" s="9">
        <f>AA2490*256</f>
        <v>256</v>
      </c>
      <c r="AC2490" s="9">
        <f>SUMIFS($B:$B,$L:$L,$C2490)</f>
        <v>2139</v>
      </c>
      <c r="AD2490" s="9">
        <v>268951.16527364892</v>
      </c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15"/>
      <c r="AR2490" s="9">
        <v>20</v>
      </c>
      <c r="AS2490" s="9">
        <f>AR2490*30500</f>
        <v>610000</v>
      </c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>
        <f t="shared" si="84"/>
        <v>1220520.2972701387</v>
      </c>
      <c r="BM2490" s="9">
        <f t="shared" si="85"/>
        <v>1220500</v>
      </c>
    </row>
    <row r="2491" spans="1:65" x14ac:dyDescent="0.3">
      <c r="A2491" t="s">
        <v>2691</v>
      </c>
      <c r="B2491" s="9">
        <v>497</v>
      </c>
      <c r="C2491">
        <v>588652</v>
      </c>
      <c r="D2491">
        <v>1</v>
      </c>
      <c r="E2491">
        <v>0</v>
      </c>
      <c r="F2491">
        <v>0</v>
      </c>
      <c r="G2491">
        <v>0</v>
      </c>
      <c r="H2491">
        <v>0</v>
      </c>
      <c r="I2491" t="s">
        <v>135</v>
      </c>
      <c r="J2491">
        <v>588512</v>
      </c>
      <c r="K2491" t="s">
        <v>2053</v>
      </c>
      <c r="L2491">
        <v>588512</v>
      </c>
      <c r="M2491" t="s">
        <v>2053</v>
      </c>
      <c r="N2491">
        <v>588512</v>
      </c>
      <c r="O2491" t="s">
        <v>2053</v>
      </c>
      <c r="P2491">
        <v>588296</v>
      </c>
      <c r="Q2491" t="s">
        <v>199</v>
      </c>
      <c r="R2491" s="9">
        <v>118517.7802290488</v>
      </c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15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>
        <f t="shared" si="84"/>
        <v>118517.7802290488</v>
      </c>
      <c r="BM2491" s="9">
        <f t="shared" si="85"/>
        <v>118500</v>
      </c>
    </row>
    <row r="2492" spans="1:65" x14ac:dyDescent="0.3">
      <c r="A2492" t="s">
        <v>2692</v>
      </c>
      <c r="B2492" s="9">
        <v>1121</v>
      </c>
      <c r="C2492">
        <v>559130</v>
      </c>
      <c r="D2492">
        <v>1</v>
      </c>
      <c r="E2492">
        <v>0</v>
      </c>
      <c r="F2492">
        <v>0</v>
      </c>
      <c r="G2492">
        <v>0</v>
      </c>
      <c r="H2492">
        <v>0</v>
      </c>
      <c r="I2492" t="s">
        <v>151</v>
      </c>
      <c r="J2492">
        <v>558966</v>
      </c>
      <c r="K2492" t="s">
        <v>1502</v>
      </c>
      <c r="L2492">
        <v>554791</v>
      </c>
      <c r="M2492" t="s">
        <v>1503</v>
      </c>
      <c r="N2492">
        <v>554791</v>
      </c>
      <c r="O2492" t="s">
        <v>1503</v>
      </c>
      <c r="P2492">
        <v>554791</v>
      </c>
      <c r="Q2492" t="s">
        <v>1503</v>
      </c>
      <c r="R2492" s="9">
        <v>264003.9799941532</v>
      </c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15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>
        <f t="shared" si="84"/>
        <v>264003.9799941532</v>
      </c>
      <c r="BM2492" s="9">
        <f t="shared" si="85"/>
        <v>264000</v>
      </c>
    </row>
    <row r="2493" spans="1:65" x14ac:dyDescent="0.3">
      <c r="A2493" t="s">
        <v>2692</v>
      </c>
      <c r="B2493" s="9">
        <v>611</v>
      </c>
      <c r="C2493">
        <v>532525</v>
      </c>
      <c r="D2493">
        <v>1</v>
      </c>
      <c r="E2493">
        <v>0</v>
      </c>
      <c r="F2493">
        <v>0</v>
      </c>
      <c r="G2493">
        <v>0</v>
      </c>
      <c r="H2493">
        <v>0</v>
      </c>
      <c r="I2493" t="s">
        <v>86</v>
      </c>
      <c r="J2493">
        <v>533017</v>
      </c>
      <c r="K2493" t="s">
        <v>681</v>
      </c>
      <c r="L2493">
        <v>533017</v>
      </c>
      <c r="M2493" t="s">
        <v>681</v>
      </c>
      <c r="N2493">
        <v>533017</v>
      </c>
      <c r="O2493" t="s">
        <v>681</v>
      </c>
      <c r="P2493">
        <v>532053</v>
      </c>
      <c r="Q2493" t="s">
        <v>281</v>
      </c>
      <c r="R2493" s="9">
        <v>145307.26171360031</v>
      </c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15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>
        <f t="shared" si="84"/>
        <v>145307.26171360031</v>
      </c>
      <c r="BM2493" s="9">
        <f t="shared" si="85"/>
        <v>145300</v>
      </c>
    </row>
    <row r="2494" spans="1:65" x14ac:dyDescent="0.3">
      <c r="A2494" t="s">
        <v>2693</v>
      </c>
      <c r="B2494" s="9">
        <v>310</v>
      </c>
      <c r="C2494">
        <v>565091</v>
      </c>
      <c r="D2494">
        <v>1</v>
      </c>
      <c r="E2494">
        <v>0</v>
      </c>
      <c r="F2494">
        <v>0</v>
      </c>
      <c r="G2494">
        <v>0</v>
      </c>
      <c r="H2494">
        <v>0</v>
      </c>
      <c r="I2494" t="s">
        <v>131</v>
      </c>
      <c r="J2494">
        <v>565555</v>
      </c>
      <c r="K2494" t="s">
        <v>253</v>
      </c>
      <c r="L2494">
        <v>565555</v>
      </c>
      <c r="M2494" t="s">
        <v>253</v>
      </c>
      <c r="N2494">
        <v>565555</v>
      </c>
      <c r="O2494" t="s">
        <v>253</v>
      </c>
      <c r="P2494">
        <v>565555</v>
      </c>
      <c r="Q2494" t="s">
        <v>253</v>
      </c>
      <c r="R2494" s="9">
        <v>74315.690586406286</v>
      </c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15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>
        <f t="shared" si="84"/>
        <v>74315.690586406286</v>
      </c>
      <c r="BM2494" s="9">
        <f t="shared" si="85"/>
        <v>74300</v>
      </c>
    </row>
    <row r="2495" spans="1:65" x14ac:dyDescent="0.3">
      <c r="A2495" t="s">
        <v>2694</v>
      </c>
      <c r="B2495" s="9">
        <v>633</v>
      </c>
      <c r="C2495">
        <v>571261</v>
      </c>
      <c r="D2495">
        <v>1</v>
      </c>
      <c r="E2495">
        <v>0</v>
      </c>
      <c r="F2495">
        <v>0</v>
      </c>
      <c r="G2495">
        <v>0</v>
      </c>
      <c r="H2495">
        <v>0</v>
      </c>
      <c r="I2495" t="s">
        <v>86</v>
      </c>
      <c r="J2495">
        <v>540765</v>
      </c>
      <c r="K2495" t="s">
        <v>536</v>
      </c>
      <c r="L2495">
        <v>540765</v>
      </c>
      <c r="M2495" t="s">
        <v>536</v>
      </c>
      <c r="N2495">
        <v>540765</v>
      </c>
      <c r="O2495" t="s">
        <v>536</v>
      </c>
      <c r="P2495">
        <v>539139</v>
      </c>
      <c r="Q2495" t="s">
        <v>537</v>
      </c>
      <c r="R2495" s="9">
        <v>150464.9498465189</v>
      </c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15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>
        <f t="shared" si="84"/>
        <v>150464.9498465189</v>
      </c>
      <c r="BM2495" s="9">
        <f t="shared" si="85"/>
        <v>150500</v>
      </c>
    </row>
    <row r="2496" spans="1:65" x14ac:dyDescent="0.3">
      <c r="A2496" t="s">
        <v>2695</v>
      </c>
      <c r="B2496" s="9">
        <v>470</v>
      </c>
      <c r="C2496">
        <v>562645</v>
      </c>
      <c r="D2496">
        <v>1</v>
      </c>
      <c r="E2496">
        <v>0</v>
      </c>
      <c r="F2496">
        <v>0</v>
      </c>
      <c r="G2496">
        <v>0</v>
      </c>
      <c r="H2496">
        <v>0</v>
      </c>
      <c r="I2496" t="s">
        <v>131</v>
      </c>
      <c r="J2496">
        <v>562394</v>
      </c>
      <c r="K2496" t="s">
        <v>1078</v>
      </c>
      <c r="L2496">
        <v>562394</v>
      </c>
      <c r="M2496" t="s">
        <v>1078</v>
      </c>
      <c r="N2496">
        <v>562394</v>
      </c>
      <c r="O2496" t="s">
        <v>1078</v>
      </c>
      <c r="P2496">
        <v>562335</v>
      </c>
      <c r="Q2496" t="s">
        <v>132</v>
      </c>
      <c r="R2496" s="9">
        <v>112156.5217425908</v>
      </c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15"/>
      <c r="AR2496" s="9">
        <v>35</v>
      </c>
      <c r="AS2496" s="9">
        <f>AR2496*30500</f>
        <v>1067500</v>
      </c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>
        <f t="shared" si="84"/>
        <v>1179656.5217425907</v>
      </c>
      <c r="BM2496" s="9">
        <f t="shared" si="85"/>
        <v>1179700</v>
      </c>
    </row>
    <row r="2497" spans="1:65" x14ac:dyDescent="0.3">
      <c r="A2497" t="s">
        <v>2696</v>
      </c>
      <c r="B2497" s="9">
        <v>226</v>
      </c>
      <c r="C2497">
        <v>544701</v>
      </c>
      <c r="D2497">
        <v>1</v>
      </c>
      <c r="E2497">
        <v>0</v>
      </c>
      <c r="F2497">
        <v>0</v>
      </c>
      <c r="G2497">
        <v>0</v>
      </c>
      <c r="H2497">
        <v>0</v>
      </c>
      <c r="I2497" t="s">
        <v>131</v>
      </c>
      <c r="J2497">
        <v>562335</v>
      </c>
      <c r="K2497" t="s">
        <v>132</v>
      </c>
      <c r="L2497">
        <v>562335</v>
      </c>
      <c r="M2497" t="s">
        <v>132</v>
      </c>
      <c r="N2497">
        <v>562335</v>
      </c>
      <c r="O2497" t="s">
        <v>132</v>
      </c>
      <c r="P2497">
        <v>562335</v>
      </c>
      <c r="Q2497" t="s">
        <v>132</v>
      </c>
      <c r="R2497" s="9">
        <v>71941.662785630979</v>
      </c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15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>
        <f t="shared" si="84"/>
        <v>71941.662785630979</v>
      </c>
      <c r="BM2497" s="9">
        <f t="shared" si="85"/>
        <v>71900</v>
      </c>
    </row>
    <row r="2498" spans="1:65" x14ac:dyDescent="0.3">
      <c r="A2498" t="s">
        <v>2697</v>
      </c>
      <c r="B2498" s="9">
        <v>316</v>
      </c>
      <c r="C2498">
        <v>575259</v>
      </c>
      <c r="D2498">
        <v>1</v>
      </c>
      <c r="E2498">
        <v>0</v>
      </c>
      <c r="F2498">
        <v>0</v>
      </c>
      <c r="G2498">
        <v>0</v>
      </c>
      <c r="H2498">
        <v>0</v>
      </c>
      <c r="I2498" t="s">
        <v>96</v>
      </c>
      <c r="J2498">
        <v>575607</v>
      </c>
      <c r="K2498" t="s">
        <v>1610</v>
      </c>
      <c r="L2498">
        <v>575071</v>
      </c>
      <c r="M2498" t="s">
        <v>2078</v>
      </c>
      <c r="N2498">
        <v>575071</v>
      </c>
      <c r="O2498" t="s">
        <v>2078</v>
      </c>
      <c r="P2498">
        <v>575500</v>
      </c>
      <c r="Q2498" t="s">
        <v>701</v>
      </c>
      <c r="R2498" s="9">
        <v>75739.559989348942</v>
      </c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15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>
        <f t="shared" si="84"/>
        <v>75739.559989348942</v>
      </c>
      <c r="BM2498" s="9">
        <f t="shared" si="85"/>
        <v>75700</v>
      </c>
    </row>
    <row r="2499" spans="1:65" x14ac:dyDescent="0.3">
      <c r="A2499" t="s">
        <v>2698</v>
      </c>
      <c r="B2499" s="9">
        <v>161</v>
      </c>
      <c r="C2499">
        <v>586315</v>
      </c>
      <c r="D2499">
        <v>1</v>
      </c>
      <c r="E2499">
        <v>0</v>
      </c>
      <c r="F2499">
        <v>0</v>
      </c>
      <c r="G2499">
        <v>0</v>
      </c>
      <c r="H2499">
        <v>0</v>
      </c>
      <c r="I2499" t="s">
        <v>81</v>
      </c>
      <c r="J2499">
        <v>586226</v>
      </c>
      <c r="K2499" t="s">
        <v>2189</v>
      </c>
      <c r="L2499">
        <v>586307</v>
      </c>
      <c r="M2499" t="s">
        <v>121</v>
      </c>
      <c r="N2499">
        <v>586307</v>
      </c>
      <c r="O2499" t="s">
        <v>121</v>
      </c>
      <c r="P2499">
        <v>586307</v>
      </c>
      <c r="Q2499" t="s">
        <v>121</v>
      </c>
      <c r="R2499" s="9">
        <v>71941.662785630979</v>
      </c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15"/>
      <c r="AR2499" s="9">
        <v>1</v>
      </c>
      <c r="AS2499" s="9">
        <f>AR2499*30500</f>
        <v>30500</v>
      </c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>
        <f t="shared" si="84"/>
        <v>102441.66278563098</v>
      </c>
      <c r="BM2499" s="9">
        <f t="shared" si="85"/>
        <v>102400</v>
      </c>
    </row>
    <row r="2500" spans="1:65" x14ac:dyDescent="0.3">
      <c r="A2500" t="s">
        <v>2699</v>
      </c>
      <c r="B2500" s="9">
        <v>833</v>
      </c>
      <c r="C2500">
        <v>543098</v>
      </c>
      <c r="D2500">
        <v>1</v>
      </c>
      <c r="E2500">
        <v>0</v>
      </c>
      <c r="F2500">
        <v>0</v>
      </c>
      <c r="G2500">
        <v>0</v>
      </c>
      <c r="H2500">
        <v>0</v>
      </c>
      <c r="I2500" t="s">
        <v>135</v>
      </c>
      <c r="J2500">
        <v>542725</v>
      </c>
      <c r="K2500" t="s">
        <v>1515</v>
      </c>
      <c r="L2500">
        <v>542725</v>
      </c>
      <c r="M2500" t="s">
        <v>1515</v>
      </c>
      <c r="N2500">
        <v>542725</v>
      </c>
      <c r="O2500" t="s">
        <v>1515</v>
      </c>
      <c r="P2500">
        <v>541630</v>
      </c>
      <c r="Q2500" t="s">
        <v>895</v>
      </c>
      <c r="R2500" s="9">
        <v>197188.04503641519</v>
      </c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15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>
        <f t="shared" ref="BL2500:BL2563" si="86">SUMIF(R2500:R2500,"&lt;&gt;")+SUMIF(T2500:T2500,"&lt;&gt;")+SUMIF(V2500:V2500,"&lt;&gt;")+SUMIF(X2500:X2500,"&lt;&gt;")+SUMIF(Z2500:Z2500,"&lt;&gt;")+SUMIF(AB2500:AB2500,"&lt;&gt;")+SUMIF(AD2500:AD2500,"&lt;&gt;")+SUMIF(AF2500:AF2500,"&lt;&gt;")+SUMIF(AH2500:AH2500,"&lt;&gt;")+SUMIF(AJ2500:AJ2500,"&lt;&gt;")+SUMIF(AK2500:AK2500,"&lt;&gt;")+SUMIF(AM2500:AM2500,"&lt;&gt;")+SUMIF(AO2500:AO2500,"&lt;&gt;")+SUMIF(AQ2500:AQ2500,"&lt;&gt;")+SUMIF(AS2500:AS2500,"&lt;&gt;")+SUMIF(AU2500:AU2500,"&lt;&gt;")+SUMIF(AW2500:AW2500,"&lt;&gt;")+SUMIF(AY2500:AY2500,"&lt;&gt;")+SUMIF(BA2500:BA2500,"&lt;&gt;")+SUMIF(BC2500:BC2500,"&lt;&gt;")+SUMIF(BE2500:BE2500,"&lt;&gt;")+SUMIF(BG2500:BG2500,"&lt;&gt;")+SUMIF(BI2500:BI2500,"&lt;&gt;")+SUMIF(BK2500:BK2500,"&lt;&gt;")</f>
        <v>197188.04503641519</v>
      </c>
      <c r="BM2500" s="9">
        <f t="shared" ref="BM2500:BM2563" si="87">ROUND(BL2500/100,0)*100</f>
        <v>197200</v>
      </c>
    </row>
    <row r="2501" spans="1:65" x14ac:dyDescent="0.3">
      <c r="A2501" t="s">
        <v>2700</v>
      </c>
      <c r="B2501" s="9">
        <v>1261</v>
      </c>
      <c r="C2501">
        <v>558443</v>
      </c>
      <c r="D2501">
        <v>1</v>
      </c>
      <c r="E2501">
        <v>0</v>
      </c>
      <c r="F2501">
        <v>0</v>
      </c>
      <c r="G2501">
        <v>0</v>
      </c>
      <c r="H2501">
        <v>0</v>
      </c>
      <c r="I2501" t="s">
        <v>81</v>
      </c>
      <c r="J2501">
        <v>584291</v>
      </c>
      <c r="K2501" t="s">
        <v>742</v>
      </c>
      <c r="L2501">
        <v>584291</v>
      </c>
      <c r="M2501" t="s">
        <v>742</v>
      </c>
      <c r="N2501">
        <v>584291</v>
      </c>
      <c r="O2501" t="s">
        <v>742</v>
      </c>
      <c r="P2501">
        <v>584291</v>
      </c>
      <c r="Q2501" t="s">
        <v>742</v>
      </c>
      <c r="R2501" s="9">
        <v>296308.20937155653</v>
      </c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15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>
        <f t="shared" si="86"/>
        <v>296308.20937155653</v>
      </c>
      <c r="BM2501" s="9">
        <f t="shared" si="87"/>
        <v>296300</v>
      </c>
    </row>
    <row r="2502" spans="1:65" x14ac:dyDescent="0.3">
      <c r="A2502" t="s">
        <v>2701</v>
      </c>
      <c r="B2502" s="9">
        <v>694</v>
      </c>
      <c r="C2502">
        <v>567647</v>
      </c>
      <c r="D2502">
        <v>1</v>
      </c>
      <c r="E2502">
        <v>0</v>
      </c>
      <c r="F2502">
        <v>0</v>
      </c>
      <c r="G2502">
        <v>0</v>
      </c>
      <c r="H2502">
        <v>0</v>
      </c>
      <c r="I2502" t="s">
        <v>131</v>
      </c>
      <c r="J2502">
        <v>567515</v>
      </c>
      <c r="K2502" t="s">
        <v>1485</v>
      </c>
      <c r="L2502">
        <v>567515</v>
      </c>
      <c r="M2502" t="s">
        <v>1485</v>
      </c>
      <c r="N2502">
        <v>567515</v>
      </c>
      <c r="O2502" t="s">
        <v>1485</v>
      </c>
      <c r="P2502">
        <v>567442</v>
      </c>
      <c r="Q2502" t="s">
        <v>617</v>
      </c>
      <c r="R2502" s="9">
        <v>164746.31899842591</v>
      </c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15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>
        <f t="shared" si="86"/>
        <v>164746.31899842591</v>
      </c>
      <c r="BM2502" s="9">
        <f t="shared" si="87"/>
        <v>164700</v>
      </c>
    </row>
    <row r="2503" spans="1:65" x14ac:dyDescent="0.3">
      <c r="A2503" t="s">
        <v>2702</v>
      </c>
      <c r="B2503" s="9">
        <v>353</v>
      </c>
      <c r="C2503">
        <v>548804</v>
      </c>
      <c r="D2503">
        <v>1</v>
      </c>
      <c r="E2503">
        <v>0</v>
      </c>
      <c r="F2503">
        <v>0</v>
      </c>
      <c r="G2503">
        <v>0</v>
      </c>
      <c r="H2503">
        <v>0</v>
      </c>
      <c r="I2503" t="s">
        <v>90</v>
      </c>
      <c r="J2503">
        <v>579874</v>
      </c>
      <c r="K2503" t="s">
        <v>316</v>
      </c>
      <c r="L2503">
        <v>579874</v>
      </c>
      <c r="M2503" t="s">
        <v>316</v>
      </c>
      <c r="N2503">
        <v>579874</v>
      </c>
      <c r="O2503" t="s">
        <v>316</v>
      </c>
      <c r="P2503">
        <v>579025</v>
      </c>
      <c r="Q2503" t="s">
        <v>213</v>
      </c>
      <c r="R2503" s="9">
        <v>84511.27751876309</v>
      </c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15"/>
      <c r="AR2503" s="9">
        <v>3</v>
      </c>
      <c r="AS2503" s="9">
        <f>AR2503*30500</f>
        <v>91500</v>
      </c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>
        <f t="shared" si="86"/>
        <v>176011.27751876309</v>
      </c>
      <c r="BM2503" s="9">
        <f t="shared" si="87"/>
        <v>176000</v>
      </c>
    </row>
    <row r="2504" spans="1:65" x14ac:dyDescent="0.3">
      <c r="A2504" t="s">
        <v>2703</v>
      </c>
      <c r="B2504" s="9">
        <v>210</v>
      </c>
      <c r="C2504">
        <v>594326</v>
      </c>
      <c r="D2504">
        <v>1</v>
      </c>
      <c r="E2504">
        <v>0</v>
      </c>
      <c r="F2504">
        <v>0</v>
      </c>
      <c r="G2504">
        <v>0</v>
      </c>
      <c r="H2504">
        <v>0</v>
      </c>
      <c r="I2504" t="s">
        <v>81</v>
      </c>
      <c r="J2504">
        <v>595098</v>
      </c>
      <c r="K2504" t="s">
        <v>417</v>
      </c>
      <c r="L2504">
        <v>595098</v>
      </c>
      <c r="M2504" t="s">
        <v>417</v>
      </c>
      <c r="N2504">
        <v>595098</v>
      </c>
      <c r="O2504" t="s">
        <v>417</v>
      </c>
      <c r="P2504">
        <v>593711</v>
      </c>
      <c r="Q2504" t="s">
        <v>185</v>
      </c>
      <c r="R2504" s="9">
        <v>71941.662785630979</v>
      </c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15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>
        <f t="shared" si="86"/>
        <v>71941.662785630979</v>
      </c>
      <c r="BM2504" s="9">
        <f t="shared" si="87"/>
        <v>71900</v>
      </c>
    </row>
    <row r="2505" spans="1:65" x14ac:dyDescent="0.3">
      <c r="A2505" t="s">
        <v>2704</v>
      </c>
      <c r="B2505" s="9">
        <v>1789</v>
      </c>
      <c r="C2505">
        <v>579432</v>
      </c>
      <c r="D2505">
        <v>1</v>
      </c>
      <c r="E2505">
        <v>0</v>
      </c>
      <c r="F2505">
        <v>0</v>
      </c>
      <c r="G2505">
        <v>0</v>
      </c>
      <c r="H2505">
        <v>0</v>
      </c>
      <c r="I2505" t="s">
        <v>90</v>
      </c>
      <c r="J2505">
        <v>579858</v>
      </c>
      <c r="K2505" t="s">
        <v>1016</v>
      </c>
      <c r="L2505">
        <v>579858</v>
      </c>
      <c r="M2505" t="s">
        <v>1016</v>
      </c>
      <c r="N2505">
        <v>579858</v>
      </c>
      <c r="O2505" t="s">
        <v>1016</v>
      </c>
      <c r="P2505">
        <v>579858</v>
      </c>
      <c r="Q2505" t="s">
        <v>1016</v>
      </c>
      <c r="R2505" s="9">
        <v>417243.92554894323</v>
      </c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15"/>
      <c r="AR2505" s="9">
        <v>4</v>
      </c>
      <c r="AS2505" s="9">
        <f>AR2505*30500</f>
        <v>122000</v>
      </c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>
        <f t="shared" si="86"/>
        <v>539243.92554894323</v>
      </c>
      <c r="BM2505" s="9">
        <f t="shared" si="87"/>
        <v>539200</v>
      </c>
    </row>
    <row r="2506" spans="1:65" x14ac:dyDescent="0.3">
      <c r="A2506" s="5" t="s">
        <v>97</v>
      </c>
      <c r="B2506" s="9">
        <v>9776</v>
      </c>
      <c r="C2506">
        <v>580511</v>
      </c>
      <c r="D2506">
        <v>1</v>
      </c>
      <c r="E2506">
        <v>1</v>
      </c>
      <c r="F2506">
        <v>1</v>
      </c>
      <c r="G2506">
        <v>1</v>
      </c>
      <c r="H2506">
        <v>1</v>
      </c>
      <c r="I2506" t="s">
        <v>96</v>
      </c>
      <c r="J2506">
        <v>580511</v>
      </c>
      <c r="K2506" t="s">
        <v>97</v>
      </c>
      <c r="L2506">
        <v>580511</v>
      </c>
      <c r="M2506" t="s">
        <v>97</v>
      </c>
      <c r="N2506">
        <v>580511</v>
      </c>
      <c r="O2506" t="s">
        <v>97</v>
      </c>
      <c r="P2506">
        <v>580511</v>
      </c>
      <c r="Q2506" t="s">
        <v>97</v>
      </c>
      <c r="R2506" s="9">
        <v>455308.30360234861</v>
      </c>
      <c r="S2506" s="9">
        <f>SUMIFS($B:$B,$J:$J,$C2506)</f>
        <v>17560</v>
      </c>
      <c r="T2506" s="9">
        <v>401221.11680138379</v>
      </c>
      <c r="U2506" s="9">
        <v>2</v>
      </c>
      <c r="V2506" s="9">
        <f>U2506*768</f>
        <v>1536</v>
      </c>
      <c r="W2506" s="9">
        <v>76</v>
      </c>
      <c r="X2506" s="9">
        <f>W2506*3072</f>
        <v>233472</v>
      </c>
      <c r="Y2506" s="9">
        <v>88</v>
      </c>
      <c r="Z2506" s="9">
        <f>Y2506*1024</f>
        <v>90112</v>
      </c>
      <c r="AA2506" s="9">
        <v>66</v>
      </c>
      <c r="AB2506" s="9">
        <f>AA2506*256</f>
        <v>16896</v>
      </c>
      <c r="AC2506" s="9">
        <f>SUMIFS($B:$B,$L:$L,$C2506)</f>
        <v>17560</v>
      </c>
      <c r="AD2506" s="9">
        <v>1138335.3230568441</v>
      </c>
      <c r="AE2506" s="9">
        <f>SUMIFS($B:$B,$P:$P,$C2506)</f>
        <v>23067</v>
      </c>
      <c r="AF2506" s="9">
        <v>1416797.8736182789</v>
      </c>
      <c r="AG2506" s="9">
        <f>SUMIFS($B:$B,$N:$N,$C2506)</f>
        <v>23067</v>
      </c>
      <c r="AH2506" s="9">
        <v>4037259.9858703269</v>
      </c>
      <c r="AI2506" s="9">
        <f>SUMIFS($B:$B,$P:$P,$C2506)</f>
        <v>23067</v>
      </c>
      <c r="AJ2506" s="9">
        <v>13930378.31086036</v>
      </c>
      <c r="AK2506" s="9"/>
      <c r="AL2506" s="9">
        <v>3152</v>
      </c>
      <c r="AM2506" s="9">
        <f>AL2506*141</f>
        <v>444432</v>
      </c>
      <c r="AN2506" s="9"/>
      <c r="AO2506" s="9"/>
      <c r="AP2506" s="9"/>
      <c r="AQ2506" s="15"/>
      <c r="AR2506" s="9">
        <v>6</v>
      </c>
      <c r="AS2506" s="9">
        <f>AR2506*30500</f>
        <v>183000</v>
      </c>
      <c r="AT2506" s="9">
        <v>88</v>
      </c>
      <c r="AU2506" s="9">
        <f>AT2506*2742</f>
        <v>241296</v>
      </c>
      <c r="AV2506" s="9">
        <v>0</v>
      </c>
      <c r="AW2506" s="9">
        <f>AV2506*914</f>
        <v>0</v>
      </c>
      <c r="AX2506" s="9">
        <v>904</v>
      </c>
      <c r="AY2506" s="9">
        <f>AX2506*141</f>
        <v>127464</v>
      </c>
      <c r="AZ2506" s="9">
        <v>889</v>
      </c>
      <c r="BA2506" s="9">
        <f>AZ2506*343</f>
        <v>304927</v>
      </c>
      <c r="BB2506" s="9">
        <v>737</v>
      </c>
      <c r="BC2506" s="9">
        <f>BB2506*109</f>
        <v>80333</v>
      </c>
      <c r="BD2506" s="9">
        <v>87</v>
      </c>
      <c r="BE2506" s="9">
        <f>BD2506*82</f>
        <v>7134</v>
      </c>
      <c r="BF2506" s="9">
        <v>1000</v>
      </c>
      <c r="BG2506" s="9">
        <f>BF2506*328</f>
        <v>328000</v>
      </c>
      <c r="BH2506" s="9">
        <v>97</v>
      </c>
      <c r="BI2506" s="9">
        <f>BH2506*410</f>
        <v>39770</v>
      </c>
      <c r="BJ2506" s="9">
        <v>42</v>
      </c>
      <c r="BK2506" s="9">
        <f>BJ2506*219</f>
        <v>9198</v>
      </c>
      <c r="BL2506" s="9">
        <f t="shared" si="86"/>
        <v>23486870.913809542</v>
      </c>
      <c r="BM2506" s="9">
        <f t="shared" si="87"/>
        <v>23486900</v>
      </c>
    </row>
    <row r="2507" spans="1:65" x14ac:dyDescent="0.3">
      <c r="A2507" t="s">
        <v>2705</v>
      </c>
      <c r="B2507" s="9">
        <v>60</v>
      </c>
      <c r="C2507">
        <v>548481</v>
      </c>
      <c r="D2507">
        <v>1</v>
      </c>
      <c r="E2507">
        <v>0</v>
      </c>
      <c r="F2507">
        <v>0</v>
      </c>
      <c r="G2507">
        <v>0</v>
      </c>
      <c r="H2507">
        <v>0</v>
      </c>
      <c r="I2507" t="s">
        <v>123</v>
      </c>
      <c r="J2507">
        <v>568759</v>
      </c>
      <c r="K2507" t="s">
        <v>343</v>
      </c>
      <c r="L2507">
        <v>568759</v>
      </c>
      <c r="M2507" t="s">
        <v>343</v>
      </c>
      <c r="N2507">
        <v>568759</v>
      </c>
      <c r="O2507" t="s">
        <v>343</v>
      </c>
      <c r="P2507">
        <v>568759</v>
      </c>
      <c r="Q2507" t="s">
        <v>343</v>
      </c>
      <c r="R2507" s="9">
        <v>71941.662785630979</v>
      </c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15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>
        <f t="shared" si="86"/>
        <v>71941.662785630979</v>
      </c>
      <c r="BM2507" s="9">
        <f t="shared" si="87"/>
        <v>71900</v>
      </c>
    </row>
    <row r="2508" spans="1:65" x14ac:dyDescent="0.3">
      <c r="A2508" s="2" t="s">
        <v>2705</v>
      </c>
      <c r="B2508" s="9">
        <v>2262</v>
      </c>
      <c r="C2508">
        <v>541991</v>
      </c>
      <c r="D2508">
        <v>1</v>
      </c>
      <c r="E2508">
        <v>1</v>
      </c>
      <c r="F2508">
        <v>0</v>
      </c>
      <c r="G2508">
        <v>0</v>
      </c>
      <c r="H2508">
        <v>0</v>
      </c>
      <c r="I2508" t="s">
        <v>86</v>
      </c>
      <c r="J2508">
        <v>541991</v>
      </c>
      <c r="K2508" t="s">
        <v>2705</v>
      </c>
      <c r="L2508">
        <v>542164</v>
      </c>
      <c r="M2508" t="s">
        <v>226</v>
      </c>
      <c r="N2508">
        <v>532053</v>
      </c>
      <c r="O2508" t="s">
        <v>281</v>
      </c>
      <c r="P2508">
        <v>532053</v>
      </c>
      <c r="Q2508" t="s">
        <v>281</v>
      </c>
      <c r="R2508" s="9">
        <v>524528.06303760642</v>
      </c>
      <c r="S2508" s="9">
        <f>SUMIFS($B:$B,$J:$J,$C2508)</f>
        <v>2262</v>
      </c>
      <c r="T2508" s="9">
        <v>123072.22178751499</v>
      </c>
      <c r="U2508" s="9">
        <v>0</v>
      </c>
      <c r="V2508" s="9">
        <f>U2508*768</f>
        <v>0</v>
      </c>
      <c r="W2508" s="9">
        <v>22</v>
      </c>
      <c r="X2508" s="9">
        <f>W2508*3072</f>
        <v>67584</v>
      </c>
      <c r="Y2508" s="9">
        <v>8</v>
      </c>
      <c r="Z2508" s="9">
        <f>Y2508*1024</f>
        <v>8192</v>
      </c>
      <c r="AA2508" s="9">
        <v>1</v>
      </c>
      <c r="AB2508" s="9">
        <f>AA2508*256</f>
        <v>256</v>
      </c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15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>
        <f t="shared" si="86"/>
        <v>723632.2848251214</v>
      </c>
      <c r="BM2508" s="9">
        <f t="shared" si="87"/>
        <v>723600</v>
      </c>
    </row>
    <row r="2509" spans="1:65" x14ac:dyDescent="0.3">
      <c r="A2509" t="s">
        <v>2705</v>
      </c>
      <c r="B2509" s="9">
        <v>299</v>
      </c>
      <c r="C2509">
        <v>504807</v>
      </c>
      <c r="D2509">
        <v>1</v>
      </c>
      <c r="E2509">
        <v>0</v>
      </c>
      <c r="F2509">
        <v>0</v>
      </c>
      <c r="G2509">
        <v>0</v>
      </c>
      <c r="H2509">
        <v>0</v>
      </c>
      <c r="I2509" t="s">
        <v>96</v>
      </c>
      <c r="J2509">
        <v>571385</v>
      </c>
      <c r="K2509" t="s">
        <v>1600</v>
      </c>
      <c r="L2509">
        <v>571385</v>
      </c>
      <c r="M2509" t="s">
        <v>1600</v>
      </c>
      <c r="N2509">
        <v>571385</v>
      </c>
      <c r="O2509" t="s">
        <v>1600</v>
      </c>
      <c r="P2509">
        <v>571164</v>
      </c>
      <c r="Q2509" t="s">
        <v>334</v>
      </c>
      <c r="R2509" s="9">
        <v>71941.662785630979</v>
      </c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15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>
        <f t="shared" si="86"/>
        <v>71941.662785630979</v>
      </c>
      <c r="BM2509" s="9">
        <f t="shared" si="87"/>
        <v>71900</v>
      </c>
    </row>
    <row r="2510" spans="1:65" x14ac:dyDescent="0.3">
      <c r="A2510" t="s">
        <v>2706</v>
      </c>
      <c r="B2510" s="9">
        <v>163</v>
      </c>
      <c r="C2510">
        <v>572845</v>
      </c>
      <c r="D2510">
        <v>1</v>
      </c>
      <c r="E2510">
        <v>0</v>
      </c>
      <c r="F2510">
        <v>0</v>
      </c>
      <c r="G2510">
        <v>0</v>
      </c>
      <c r="H2510">
        <v>0</v>
      </c>
      <c r="I2510" t="s">
        <v>96</v>
      </c>
      <c r="J2510">
        <v>574899</v>
      </c>
      <c r="K2510" t="s">
        <v>1161</v>
      </c>
      <c r="L2510">
        <v>574899</v>
      </c>
      <c r="M2510" t="s">
        <v>1161</v>
      </c>
      <c r="N2510">
        <v>555134</v>
      </c>
      <c r="O2510" t="s">
        <v>187</v>
      </c>
      <c r="P2510">
        <v>555134</v>
      </c>
      <c r="Q2510" t="s">
        <v>187</v>
      </c>
      <c r="R2510" s="9">
        <v>71941.662785630979</v>
      </c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15"/>
      <c r="AR2510" s="9">
        <v>1</v>
      </c>
      <c r="AS2510" s="9">
        <f>AR2510*30500</f>
        <v>30500</v>
      </c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>
        <f t="shared" si="86"/>
        <v>102441.66278563098</v>
      </c>
      <c r="BM2510" s="9">
        <f t="shared" si="87"/>
        <v>102400</v>
      </c>
    </row>
    <row r="2511" spans="1:65" x14ac:dyDescent="0.3">
      <c r="A2511" s="2" t="s">
        <v>2707</v>
      </c>
      <c r="B2511" s="9">
        <v>3637</v>
      </c>
      <c r="C2511">
        <v>584622</v>
      </c>
      <c r="D2511">
        <v>1</v>
      </c>
      <c r="E2511">
        <v>1</v>
      </c>
      <c r="F2511">
        <v>0</v>
      </c>
      <c r="G2511">
        <v>0</v>
      </c>
      <c r="H2511">
        <v>0</v>
      </c>
      <c r="I2511" t="s">
        <v>81</v>
      </c>
      <c r="J2511">
        <v>584622</v>
      </c>
      <c r="K2511" t="s">
        <v>2707</v>
      </c>
      <c r="L2511">
        <v>584291</v>
      </c>
      <c r="M2511" t="s">
        <v>742</v>
      </c>
      <c r="N2511">
        <v>584291</v>
      </c>
      <c r="O2511" t="s">
        <v>742</v>
      </c>
      <c r="P2511">
        <v>584291</v>
      </c>
      <c r="Q2511" t="s">
        <v>742</v>
      </c>
      <c r="R2511" s="9">
        <v>831794.35533426469</v>
      </c>
      <c r="S2511" s="9">
        <f>SUMIFS($B:$B,$J:$J,$C2511)</f>
        <v>3637</v>
      </c>
      <c r="T2511" s="9">
        <v>197639.31030742929</v>
      </c>
      <c r="U2511" s="9">
        <v>0</v>
      </c>
      <c r="V2511" s="9">
        <f>U2511*768</f>
        <v>0</v>
      </c>
      <c r="W2511" s="9">
        <v>25</v>
      </c>
      <c r="X2511" s="9">
        <f>W2511*3072</f>
        <v>76800</v>
      </c>
      <c r="Y2511" s="9">
        <v>9</v>
      </c>
      <c r="Z2511" s="9">
        <f>Y2511*1024</f>
        <v>9216</v>
      </c>
      <c r="AA2511" s="9">
        <v>9</v>
      </c>
      <c r="AB2511" s="9">
        <f>AA2511*256</f>
        <v>2304</v>
      </c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15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>
        <f t="shared" si="86"/>
        <v>1117753.6656416939</v>
      </c>
      <c r="BM2511" s="9">
        <f t="shared" si="87"/>
        <v>1117800</v>
      </c>
    </row>
    <row r="2512" spans="1:65" x14ac:dyDescent="0.3">
      <c r="A2512" t="s">
        <v>2708</v>
      </c>
      <c r="B2512" s="9">
        <v>217</v>
      </c>
      <c r="C2512">
        <v>579441</v>
      </c>
      <c r="D2512">
        <v>1</v>
      </c>
      <c r="E2512">
        <v>0</v>
      </c>
      <c r="F2512">
        <v>0</v>
      </c>
      <c r="G2512">
        <v>0</v>
      </c>
      <c r="H2512">
        <v>0</v>
      </c>
      <c r="I2512" t="s">
        <v>90</v>
      </c>
      <c r="J2512">
        <v>579190</v>
      </c>
      <c r="K2512" t="s">
        <v>382</v>
      </c>
      <c r="L2512">
        <v>579203</v>
      </c>
      <c r="M2512" t="s">
        <v>376</v>
      </c>
      <c r="N2512">
        <v>579203</v>
      </c>
      <c r="O2512" t="s">
        <v>376</v>
      </c>
      <c r="P2512">
        <v>579203</v>
      </c>
      <c r="Q2512" t="s">
        <v>376</v>
      </c>
      <c r="R2512" s="9">
        <v>71941.662785630979</v>
      </c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15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>
        <f t="shared" si="86"/>
        <v>71941.662785630979</v>
      </c>
      <c r="BM2512" s="9">
        <f t="shared" si="87"/>
        <v>71900</v>
      </c>
    </row>
    <row r="2513" spans="1:65" x14ac:dyDescent="0.3">
      <c r="A2513" t="s">
        <v>2709</v>
      </c>
      <c r="B2513" s="9">
        <v>553</v>
      </c>
      <c r="C2513">
        <v>546623</v>
      </c>
      <c r="D2513">
        <v>1</v>
      </c>
      <c r="E2513">
        <v>0</v>
      </c>
      <c r="F2513">
        <v>0</v>
      </c>
      <c r="G2513">
        <v>0</v>
      </c>
      <c r="H2513">
        <v>0</v>
      </c>
      <c r="I2513" t="s">
        <v>83</v>
      </c>
      <c r="J2513">
        <v>547221</v>
      </c>
      <c r="K2513" t="s">
        <v>1361</v>
      </c>
      <c r="L2513">
        <v>545881</v>
      </c>
      <c r="M2513" t="s">
        <v>238</v>
      </c>
      <c r="N2513">
        <v>545881</v>
      </c>
      <c r="O2513" t="s">
        <v>238</v>
      </c>
      <c r="P2513">
        <v>545881</v>
      </c>
      <c r="Q2513" t="s">
        <v>238</v>
      </c>
      <c r="R2513" s="9">
        <v>131691.11522199211</v>
      </c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15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>
        <f t="shared" si="86"/>
        <v>131691.11522199211</v>
      </c>
      <c r="BM2513" s="9">
        <f t="shared" si="87"/>
        <v>131700</v>
      </c>
    </row>
    <row r="2514" spans="1:65" x14ac:dyDescent="0.3">
      <c r="A2514" s="2" t="s">
        <v>2710</v>
      </c>
      <c r="B2514" s="9">
        <v>567</v>
      </c>
      <c r="C2514">
        <v>589675</v>
      </c>
      <c r="D2514">
        <v>1</v>
      </c>
      <c r="E2514">
        <v>1</v>
      </c>
      <c r="F2514">
        <v>0</v>
      </c>
      <c r="G2514">
        <v>0</v>
      </c>
      <c r="H2514">
        <v>0</v>
      </c>
      <c r="I2514" t="s">
        <v>111</v>
      </c>
      <c r="J2514">
        <v>589675</v>
      </c>
      <c r="K2514" t="s">
        <v>2710</v>
      </c>
      <c r="L2514">
        <v>589632</v>
      </c>
      <c r="M2514" t="s">
        <v>392</v>
      </c>
      <c r="N2514">
        <v>589250</v>
      </c>
      <c r="O2514" t="s">
        <v>113</v>
      </c>
      <c r="P2514">
        <v>589250</v>
      </c>
      <c r="Q2514" t="s">
        <v>113</v>
      </c>
      <c r="R2514" s="9">
        <v>134980.29095323861</v>
      </c>
      <c r="S2514" s="9">
        <f>SUMIFS($B:$B,$J:$J,$C2514)</f>
        <v>1319</v>
      </c>
      <c r="T2514" s="9">
        <v>71843.381634809251</v>
      </c>
      <c r="U2514" s="9">
        <v>0</v>
      </c>
      <c r="V2514" s="9">
        <f>U2514*768</f>
        <v>0</v>
      </c>
      <c r="W2514" s="9">
        <v>5</v>
      </c>
      <c r="X2514" s="9">
        <f>W2514*3072</f>
        <v>15360</v>
      </c>
      <c r="Y2514" s="9">
        <v>5</v>
      </c>
      <c r="Z2514" s="9">
        <f>Y2514*1024</f>
        <v>5120</v>
      </c>
      <c r="AA2514" s="9">
        <v>1</v>
      </c>
      <c r="AB2514" s="9">
        <f>AA2514*256</f>
        <v>256</v>
      </c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15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>
        <f t="shared" si="86"/>
        <v>227559.67258804786</v>
      </c>
      <c r="BM2514" s="9">
        <f t="shared" si="87"/>
        <v>227600</v>
      </c>
    </row>
    <row r="2515" spans="1:65" x14ac:dyDescent="0.3">
      <c r="A2515" t="s">
        <v>2711</v>
      </c>
      <c r="B2515" s="9">
        <v>131</v>
      </c>
      <c r="C2515">
        <v>542008</v>
      </c>
      <c r="D2515">
        <v>1</v>
      </c>
      <c r="E2515">
        <v>0</v>
      </c>
      <c r="F2515">
        <v>0</v>
      </c>
      <c r="G2515">
        <v>0</v>
      </c>
      <c r="H2515">
        <v>0</v>
      </c>
      <c r="I2515" t="s">
        <v>86</v>
      </c>
      <c r="J2515">
        <v>541656</v>
      </c>
      <c r="K2515" t="s">
        <v>227</v>
      </c>
      <c r="L2515">
        <v>541656</v>
      </c>
      <c r="M2515" t="s">
        <v>227</v>
      </c>
      <c r="N2515">
        <v>541656</v>
      </c>
      <c r="O2515" t="s">
        <v>227</v>
      </c>
      <c r="P2515">
        <v>541656</v>
      </c>
      <c r="Q2515" t="s">
        <v>227</v>
      </c>
      <c r="R2515" s="9">
        <v>71941.662785630979</v>
      </c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15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>
        <f t="shared" si="86"/>
        <v>71941.662785630979</v>
      </c>
      <c r="BM2515" s="9">
        <f t="shared" si="87"/>
        <v>71900</v>
      </c>
    </row>
    <row r="2516" spans="1:65" x14ac:dyDescent="0.3">
      <c r="A2516" t="s">
        <v>2712</v>
      </c>
      <c r="B2516" s="9">
        <v>708</v>
      </c>
      <c r="C2516">
        <v>596019</v>
      </c>
      <c r="D2516">
        <v>1</v>
      </c>
      <c r="E2516">
        <v>0</v>
      </c>
      <c r="F2516">
        <v>0</v>
      </c>
      <c r="G2516">
        <v>0</v>
      </c>
      <c r="H2516">
        <v>0</v>
      </c>
      <c r="I2516" t="s">
        <v>123</v>
      </c>
      <c r="J2516">
        <v>597007</v>
      </c>
      <c r="K2516" t="s">
        <v>172</v>
      </c>
      <c r="L2516">
        <v>597007</v>
      </c>
      <c r="M2516" t="s">
        <v>172</v>
      </c>
      <c r="N2516">
        <v>597007</v>
      </c>
      <c r="O2516" t="s">
        <v>172</v>
      </c>
      <c r="P2516">
        <v>597007</v>
      </c>
      <c r="Q2516" t="s">
        <v>172</v>
      </c>
      <c r="R2516" s="9">
        <v>168020.072735302</v>
      </c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15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>
        <f t="shared" si="86"/>
        <v>168020.072735302</v>
      </c>
      <c r="BM2516" s="9">
        <f t="shared" si="87"/>
        <v>168000</v>
      </c>
    </row>
    <row r="2517" spans="1:65" x14ac:dyDescent="0.3">
      <c r="A2517" t="s">
        <v>2713</v>
      </c>
      <c r="B2517" s="9">
        <v>123</v>
      </c>
      <c r="C2517">
        <v>578304</v>
      </c>
      <c r="D2517">
        <v>1</v>
      </c>
      <c r="E2517">
        <v>0</v>
      </c>
      <c r="F2517">
        <v>0</v>
      </c>
      <c r="G2517">
        <v>0</v>
      </c>
      <c r="H2517">
        <v>0</v>
      </c>
      <c r="I2517" t="s">
        <v>96</v>
      </c>
      <c r="J2517">
        <v>577863</v>
      </c>
      <c r="K2517" t="s">
        <v>176</v>
      </c>
      <c r="L2517">
        <v>505145</v>
      </c>
      <c r="M2517" t="s">
        <v>177</v>
      </c>
      <c r="N2517">
        <v>577731</v>
      </c>
      <c r="O2517" t="s">
        <v>178</v>
      </c>
      <c r="P2517">
        <v>577731</v>
      </c>
      <c r="Q2517" t="s">
        <v>178</v>
      </c>
      <c r="R2517" s="9">
        <v>71941.662785630979</v>
      </c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15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>
        <f t="shared" si="86"/>
        <v>71941.662785630979</v>
      </c>
      <c r="BM2517" s="9">
        <f t="shared" si="87"/>
        <v>71900</v>
      </c>
    </row>
    <row r="2518" spans="1:65" x14ac:dyDescent="0.3">
      <c r="A2518" t="s">
        <v>2714</v>
      </c>
      <c r="B2518" s="9">
        <v>630</v>
      </c>
      <c r="C2518">
        <v>540625</v>
      </c>
      <c r="D2518">
        <v>1</v>
      </c>
      <c r="E2518">
        <v>0</v>
      </c>
      <c r="F2518">
        <v>0</v>
      </c>
      <c r="G2518">
        <v>0</v>
      </c>
      <c r="H2518">
        <v>0</v>
      </c>
      <c r="I2518" t="s">
        <v>86</v>
      </c>
      <c r="J2518">
        <v>539911</v>
      </c>
      <c r="K2518" t="s">
        <v>352</v>
      </c>
      <c r="L2518">
        <v>539911</v>
      </c>
      <c r="M2518" t="s">
        <v>352</v>
      </c>
      <c r="N2518">
        <v>539911</v>
      </c>
      <c r="O2518" t="s">
        <v>352</v>
      </c>
      <c r="P2518">
        <v>539911</v>
      </c>
      <c r="Q2518" t="s">
        <v>352</v>
      </c>
      <c r="R2518" s="9">
        <v>149761.8521337485</v>
      </c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15"/>
      <c r="AR2518" s="9">
        <v>1</v>
      </c>
      <c r="AS2518" s="9">
        <f>AR2518*30500</f>
        <v>30500</v>
      </c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>
        <f t="shared" si="86"/>
        <v>180261.8521337485</v>
      </c>
      <c r="BM2518" s="9">
        <f t="shared" si="87"/>
        <v>180300</v>
      </c>
    </row>
    <row r="2519" spans="1:65" x14ac:dyDescent="0.3">
      <c r="A2519" t="s">
        <v>2714</v>
      </c>
      <c r="B2519" s="9">
        <v>295</v>
      </c>
      <c r="C2519">
        <v>510556</v>
      </c>
      <c r="D2519">
        <v>1</v>
      </c>
      <c r="E2519">
        <v>0</v>
      </c>
      <c r="F2519">
        <v>0</v>
      </c>
      <c r="G2519">
        <v>0</v>
      </c>
      <c r="H2519">
        <v>0</v>
      </c>
      <c r="I2519" t="s">
        <v>123</v>
      </c>
      <c r="J2519">
        <v>591181</v>
      </c>
      <c r="K2519" t="s">
        <v>137</v>
      </c>
      <c r="L2519">
        <v>591181</v>
      </c>
      <c r="M2519" t="s">
        <v>137</v>
      </c>
      <c r="N2519">
        <v>591181</v>
      </c>
      <c r="O2519" t="s">
        <v>137</v>
      </c>
      <c r="P2519">
        <v>591181</v>
      </c>
      <c r="Q2519" t="s">
        <v>137</v>
      </c>
      <c r="R2519" s="9">
        <v>71941.662785630979</v>
      </c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15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>
        <f t="shared" si="86"/>
        <v>71941.662785630979</v>
      </c>
      <c r="BM2519" s="9">
        <f t="shared" si="87"/>
        <v>71900</v>
      </c>
    </row>
    <row r="2520" spans="1:65" x14ac:dyDescent="0.3">
      <c r="A2520" t="s">
        <v>2715</v>
      </c>
      <c r="B2520" s="9">
        <v>206</v>
      </c>
      <c r="C2520">
        <v>581887</v>
      </c>
      <c r="D2520">
        <v>1</v>
      </c>
      <c r="E2520">
        <v>0</v>
      </c>
      <c r="F2520">
        <v>0</v>
      </c>
      <c r="G2520">
        <v>0</v>
      </c>
      <c r="H2520">
        <v>0</v>
      </c>
      <c r="I2520" t="s">
        <v>81</v>
      </c>
      <c r="J2520">
        <v>581917</v>
      </c>
      <c r="K2520" t="s">
        <v>1179</v>
      </c>
      <c r="L2520">
        <v>581917</v>
      </c>
      <c r="M2520" t="s">
        <v>1179</v>
      </c>
      <c r="N2520">
        <v>581917</v>
      </c>
      <c r="O2520" t="s">
        <v>1179</v>
      </c>
      <c r="P2520">
        <v>581372</v>
      </c>
      <c r="Q2520" t="s">
        <v>243</v>
      </c>
      <c r="R2520" s="9">
        <v>71941.662785630979</v>
      </c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15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>
        <f t="shared" si="86"/>
        <v>71941.662785630979</v>
      </c>
      <c r="BM2520" s="9">
        <f t="shared" si="87"/>
        <v>71900</v>
      </c>
    </row>
    <row r="2521" spans="1:65" x14ac:dyDescent="0.3">
      <c r="A2521" s="4" t="s">
        <v>2020</v>
      </c>
      <c r="B2521" s="9">
        <v>3674</v>
      </c>
      <c r="C2521">
        <v>573094</v>
      </c>
      <c r="D2521">
        <v>1</v>
      </c>
      <c r="E2521">
        <v>1</v>
      </c>
      <c r="F2521">
        <v>1</v>
      </c>
      <c r="G2521">
        <v>1</v>
      </c>
      <c r="H2521">
        <v>0</v>
      </c>
      <c r="I2521" t="s">
        <v>90</v>
      </c>
      <c r="J2521">
        <v>573094</v>
      </c>
      <c r="K2521" t="s">
        <v>2020</v>
      </c>
      <c r="L2521">
        <v>573094</v>
      </c>
      <c r="M2521" t="s">
        <v>2020</v>
      </c>
      <c r="N2521">
        <v>573094</v>
      </c>
      <c r="O2521" t="s">
        <v>2020</v>
      </c>
      <c r="P2521">
        <v>572659</v>
      </c>
      <c r="Q2521" t="s">
        <v>158</v>
      </c>
      <c r="R2521" s="9">
        <v>839979.5747312688</v>
      </c>
      <c r="S2521" s="9">
        <f>SUMIFS($B:$B,$J:$J,$C2521)</f>
        <v>4759</v>
      </c>
      <c r="T2521" s="9">
        <v>258392.70811249601</v>
      </c>
      <c r="U2521" s="9">
        <v>1</v>
      </c>
      <c r="V2521" s="9">
        <f>U2521*768</f>
        <v>768</v>
      </c>
      <c r="W2521" s="9">
        <v>29</v>
      </c>
      <c r="X2521" s="9">
        <f>W2521*3072</f>
        <v>89088</v>
      </c>
      <c r="Y2521" s="9">
        <v>32</v>
      </c>
      <c r="Z2521" s="9">
        <f>Y2521*1024</f>
        <v>32768</v>
      </c>
      <c r="AA2521" s="9">
        <v>9</v>
      </c>
      <c r="AB2521" s="9">
        <f>AA2521*256</f>
        <v>2304</v>
      </c>
      <c r="AC2521" s="9">
        <f>SUMIFS($B:$B,$L:$L,$C2521)</f>
        <v>4759</v>
      </c>
      <c r="AD2521" s="9">
        <v>594928.84849612147</v>
      </c>
      <c r="AE2521" s="9"/>
      <c r="AF2521" s="9"/>
      <c r="AG2521" s="9">
        <f>SUMIFS($B:$B,$N:$N,$C2521)</f>
        <v>4759</v>
      </c>
      <c r="AH2521" s="9">
        <v>537972.17239752668</v>
      </c>
      <c r="AI2521" s="9"/>
      <c r="AJ2521" s="9"/>
      <c r="AK2521" s="9"/>
      <c r="AL2521" s="9"/>
      <c r="AM2521" s="9"/>
      <c r="AN2521" s="9"/>
      <c r="AO2521" s="9"/>
      <c r="AP2521" s="9"/>
      <c r="AQ2521" s="15"/>
      <c r="AR2521" s="9">
        <v>7</v>
      </c>
      <c r="AS2521" s="9">
        <f>AR2521*30500</f>
        <v>213500</v>
      </c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>
        <f t="shared" si="86"/>
        <v>2569701.3037374131</v>
      </c>
      <c r="BM2521" s="9">
        <f t="shared" si="87"/>
        <v>2569700</v>
      </c>
    </row>
    <row r="2522" spans="1:65" x14ac:dyDescent="0.3">
      <c r="A2522" s="4" t="s">
        <v>853</v>
      </c>
      <c r="B2522" s="9">
        <v>3355</v>
      </c>
      <c r="C2522">
        <v>574767</v>
      </c>
      <c r="D2522">
        <v>1</v>
      </c>
      <c r="E2522">
        <v>1</v>
      </c>
      <c r="F2522">
        <v>1</v>
      </c>
      <c r="G2522">
        <v>1</v>
      </c>
      <c r="H2522">
        <v>0</v>
      </c>
      <c r="I2522" t="s">
        <v>96</v>
      </c>
      <c r="J2522">
        <v>574767</v>
      </c>
      <c r="K2522" t="s">
        <v>853</v>
      </c>
      <c r="L2522">
        <v>574767</v>
      </c>
      <c r="M2522" t="s">
        <v>853</v>
      </c>
      <c r="N2522">
        <v>574767</v>
      </c>
      <c r="O2522" t="s">
        <v>853</v>
      </c>
      <c r="P2522">
        <v>555134</v>
      </c>
      <c r="Q2522" t="s">
        <v>187</v>
      </c>
      <c r="R2522" s="9">
        <v>769276.10869208688</v>
      </c>
      <c r="S2522" s="9">
        <f>SUMIFS($B:$B,$J:$J,$C2522)</f>
        <v>6565</v>
      </c>
      <c r="T2522" s="9">
        <v>356035.04439713748</v>
      </c>
      <c r="U2522" s="9">
        <v>0</v>
      </c>
      <c r="V2522" s="9">
        <f>U2522*768</f>
        <v>0</v>
      </c>
      <c r="W2522" s="9">
        <v>34</v>
      </c>
      <c r="X2522" s="9">
        <f>W2522*3072</f>
        <v>104448</v>
      </c>
      <c r="Y2522" s="9">
        <v>33</v>
      </c>
      <c r="Z2522" s="9">
        <f>Y2522*1024</f>
        <v>33792</v>
      </c>
      <c r="AA2522" s="9">
        <v>10</v>
      </c>
      <c r="AB2522" s="9">
        <f>AA2522*256</f>
        <v>2560</v>
      </c>
      <c r="AC2522" s="9">
        <f>SUMIFS($B:$B,$L:$L,$C2522)</f>
        <v>11936</v>
      </c>
      <c r="AD2522" s="9">
        <v>1477040.2903774616</v>
      </c>
      <c r="AE2522" s="9"/>
      <c r="AF2522" s="9"/>
      <c r="AG2522" s="9">
        <f>SUMIFS($B:$B,$N:$N,$C2522)</f>
        <v>11936</v>
      </c>
      <c r="AH2522" s="9">
        <v>1339898.985383325</v>
      </c>
      <c r="AI2522" s="9"/>
      <c r="AJ2522" s="9"/>
      <c r="AK2522" s="9"/>
      <c r="AL2522" s="9"/>
      <c r="AM2522" s="9"/>
      <c r="AN2522" s="9"/>
      <c r="AO2522" s="9"/>
      <c r="AP2522" s="9"/>
      <c r="AQ2522" s="15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>
        <f t="shared" si="86"/>
        <v>4083050.428850011</v>
      </c>
      <c r="BM2522" s="9">
        <f t="shared" si="87"/>
        <v>4083100</v>
      </c>
    </row>
    <row r="2523" spans="1:65" x14ac:dyDescent="0.3">
      <c r="A2523" s="3" t="s">
        <v>2716</v>
      </c>
      <c r="B2523" s="9">
        <v>1403</v>
      </c>
      <c r="C2523">
        <v>554600</v>
      </c>
      <c r="D2523">
        <v>1</v>
      </c>
      <c r="E2523">
        <v>1</v>
      </c>
      <c r="F2523">
        <v>1</v>
      </c>
      <c r="G2523">
        <v>0</v>
      </c>
      <c r="H2523">
        <v>0</v>
      </c>
      <c r="I2523" t="s">
        <v>77</v>
      </c>
      <c r="J2523">
        <v>554600</v>
      </c>
      <c r="K2523" t="s">
        <v>2716</v>
      </c>
      <c r="L2523">
        <v>554600</v>
      </c>
      <c r="M2523" t="s">
        <v>2716</v>
      </c>
      <c r="N2523">
        <v>554642</v>
      </c>
      <c r="O2523" t="s">
        <v>1434</v>
      </c>
      <c r="P2523">
        <v>554642</v>
      </c>
      <c r="Q2523" t="s">
        <v>1434</v>
      </c>
      <c r="R2523" s="9">
        <v>328966.79382157518</v>
      </c>
      <c r="S2523" s="9">
        <f>SUMIFS($B:$B,$J:$J,$C2523)</f>
        <v>1908</v>
      </c>
      <c r="T2523" s="9">
        <v>103850.7207510982</v>
      </c>
      <c r="U2523" s="9">
        <v>0</v>
      </c>
      <c r="V2523" s="9">
        <f>U2523*768</f>
        <v>0</v>
      </c>
      <c r="W2523" s="9">
        <v>13</v>
      </c>
      <c r="X2523" s="9">
        <f>W2523*3072</f>
        <v>39936</v>
      </c>
      <c r="Y2523" s="9">
        <v>18</v>
      </c>
      <c r="Z2523" s="9">
        <f>Y2523*1024</f>
        <v>18432</v>
      </c>
      <c r="AA2523" s="9">
        <v>4</v>
      </c>
      <c r="AB2523" s="9">
        <f>AA2523*256</f>
        <v>1024</v>
      </c>
      <c r="AC2523" s="9">
        <f>SUMIFS($B:$B,$L:$L,$C2523)</f>
        <v>1908</v>
      </c>
      <c r="AD2523" s="9">
        <v>240063.35991963165</v>
      </c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15"/>
      <c r="AR2523" s="9">
        <v>2</v>
      </c>
      <c r="AS2523" s="9">
        <f>AR2523*30500</f>
        <v>61000</v>
      </c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>
        <f t="shared" si="86"/>
        <v>793272.87449230498</v>
      </c>
      <c r="BM2523" s="9">
        <f t="shared" si="87"/>
        <v>793300</v>
      </c>
    </row>
    <row r="2524" spans="1:65" x14ac:dyDescent="0.3">
      <c r="A2524" t="s">
        <v>2717</v>
      </c>
      <c r="B2524" s="9">
        <v>526</v>
      </c>
      <c r="C2524">
        <v>564206</v>
      </c>
      <c r="D2524">
        <v>1</v>
      </c>
      <c r="E2524">
        <v>0</v>
      </c>
      <c r="F2524">
        <v>0</v>
      </c>
      <c r="G2524">
        <v>0</v>
      </c>
      <c r="H2524">
        <v>0</v>
      </c>
      <c r="I2524" t="s">
        <v>104</v>
      </c>
      <c r="J2524">
        <v>564044</v>
      </c>
      <c r="K2524" t="s">
        <v>400</v>
      </c>
      <c r="L2524">
        <v>564044</v>
      </c>
      <c r="M2524" t="s">
        <v>400</v>
      </c>
      <c r="N2524">
        <v>564265</v>
      </c>
      <c r="O2524" t="s">
        <v>2205</v>
      </c>
      <c r="P2524">
        <v>564028</v>
      </c>
      <c r="Q2524" t="s">
        <v>401</v>
      </c>
      <c r="R2524" s="9">
        <v>125343.05349735259</v>
      </c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15"/>
      <c r="AR2524" s="9">
        <v>1</v>
      </c>
      <c r="AS2524" s="9">
        <f>AR2524*30500</f>
        <v>30500</v>
      </c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>
        <f t="shared" si="86"/>
        <v>155843.05349735258</v>
      </c>
      <c r="BM2524" s="9">
        <f t="shared" si="87"/>
        <v>155800</v>
      </c>
    </row>
    <row r="2525" spans="1:65" x14ac:dyDescent="0.3">
      <c r="A2525" t="s">
        <v>2718</v>
      </c>
      <c r="B2525" s="9">
        <v>1501</v>
      </c>
      <c r="C2525">
        <v>538914</v>
      </c>
      <c r="D2525">
        <v>1</v>
      </c>
      <c r="E2525">
        <v>0</v>
      </c>
      <c r="F2525">
        <v>0</v>
      </c>
      <c r="G2525">
        <v>0</v>
      </c>
      <c r="H2525">
        <v>0</v>
      </c>
      <c r="I2525" t="s">
        <v>86</v>
      </c>
      <c r="J2525">
        <v>538132</v>
      </c>
      <c r="K2525" t="s">
        <v>993</v>
      </c>
      <c r="L2525">
        <v>538132</v>
      </c>
      <c r="M2525" t="s">
        <v>993</v>
      </c>
      <c r="N2525">
        <v>538132</v>
      </c>
      <c r="O2525" t="s">
        <v>993</v>
      </c>
      <c r="P2525">
        <v>538094</v>
      </c>
      <c r="Q2525" t="s">
        <v>207</v>
      </c>
      <c r="R2525" s="9">
        <v>351446.15667774319</v>
      </c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15"/>
      <c r="AR2525" s="9">
        <v>1</v>
      </c>
      <c r="AS2525" s="9">
        <f>AR2525*30500</f>
        <v>30500</v>
      </c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>
        <f t="shared" si="86"/>
        <v>381946.15667774319</v>
      </c>
      <c r="BM2525" s="9">
        <f t="shared" si="87"/>
        <v>381900</v>
      </c>
    </row>
    <row r="2526" spans="1:65" x14ac:dyDescent="0.3">
      <c r="A2526" t="s">
        <v>2719</v>
      </c>
      <c r="B2526" s="9">
        <v>181</v>
      </c>
      <c r="C2526">
        <v>514446</v>
      </c>
      <c r="D2526">
        <v>1</v>
      </c>
      <c r="E2526">
        <v>0</v>
      </c>
      <c r="F2526">
        <v>0</v>
      </c>
      <c r="G2526">
        <v>0</v>
      </c>
      <c r="H2526">
        <v>0</v>
      </c>
      <c r="I2526" t="s">
        <v>111</v>
      </c>
      <c r="J2526">
        <v>511382</v>
      </c>
      <c r="K2526" t="s">
        <v>311</v>
      </c>
      <c r="L2526">
        <v>511382</v>
      </c>
      <c r="M2526" t="s">
        <v>311</v>
      </c>
      <c r="N2526">
        <v>511382</v>
      </c>
      <c r="O2526" t="s">
        <v>311</v>
      </c>
      <c r="P2526">
        <v>511382</v>
      </c>
      <c r="Q2526" t="s">
        <v>311</v>
      </c>
      <c r="R2526" s="9">
        <v>71941.662785630979</v>
      </c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15"/>
      <c r="AR2526" s="9">
        <v>1</v>
      </c>
      <c r="AS2526" s="9">
        <f>AR2526*30500</f>
        <v>30500</v>
      </c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>
        <f t="shared" si="86"/>
        <v>102441.66278563098</v>
      </c>
      <c r="BM2526" s="9">
        <f t="shared" si="87"/>
        <v>102400</v>
      </c>
    </row>
    <row r="2527" spans="1:65" x14ac:dyDescent="0.3">
      <c r="A2527" t="s">
        <v>2720</v>
      </c>
      <c r="B2527" s="9">
        <v>543</v>
      </c>
      <c r="C2527">
        <v>514471</v>
      </c>
      <c r="D2527">
        <v>1</v>
      </c>
      <c r="E2527">
        <v>0</v>
      </c>
      <c r="F2527">
        <v>0</v>
      </c>
      <c r="G2527">
        <v>0</v>
      </c>
      <c r="H2527">
        <v>0</v>
      </c>
      <c r="I2527" t="s">
        <v>111</v>
      </c>
      <c r="J2527">
        <v>511382</v>
      </c>
      <c r="K2527" t="s">
        <v>311</v>
      </c>
      <c r="L2527">
        <v>511382</v>
      </c>
      <c r="M2527" t="s">
        <v>311</v>
      </c>
      <c r="N2527">
        <v>511382</v>
      </c>
      <c r="O2527" t="s">
        <v>311</v>
      </c>
      <c r="P2527">
        <v>511382</v>
      </c>
      <c r="Q2527" t="s">
        <v>311</v>
      </c>
      <c r="R2527" s="9">
        <v>129340.70114915261</v>
      </c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15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>
        <f t="shared" si="86"/>
        <v>129340.70114915261</v>
      </c>
      <c r="BM2527" s="9">
        <f t="shared" si="87"/>
        <v>129300</v>
      </c>
    </row>
    <row r="2528" spans="1:65" x14ac:dyDescent="0.3">
      <c r="A2528" t="s">
        <v>2721</v>
      </c>
      <c r="B2528" s="9">
        <v>213</v>
      </c>
      <c r="C2528">
        <v>564346</v>
      </c>
      <c r="D2528">
        <v>1</v>
      </c>
      <c r="E2528">
        <v>0</v>
      </c>
      <c r="F2528">
        <v>0</v>
      </c>
      <c r="G2528">
        <v>0</v>
      </c>
      <c r="H2528">
        <v>0</v>
      </c>
      <c r="I2528" t="s">
        <v>86</v>
      </c>
      <c r="J2528">
        <v>540757</v>
      </c>
      <c r="K2528" t="s">
        <v>495</v>
      </c>
      <c r="L2528">
        <v>539911</v>
      </c>
      <c r="M2528" t="s">
        <v>352</v>
      </c>
      <c r="N2528">
        <v>539911</v>
      </c>
      <c r="O2528" t="s">
        <v>352</v>
      </c>
      <c r="P2528">
        <v>539911</v>
      </c>
      <c r="Q2528" t="s">
        <v>352</v>
      </c>
      <c r="R2528" s="9">
        <v>71941.662785630979</v>
      </c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15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>
        <f t="shared" si="86"/>
        <v>71941.662785630979</v>
      </c>
      <c r="BM2528" s="9">
        <f t="shared" si="87"/>
        <v>71900</v>
      </c>
    </row>
    <row r="2529" spans="1:65" x14ac:dyDescent="0.3">
      <c r="A2529" t="s">
        <v>2722</v>
      </c>
      <c r="B2529" s="9">
        <v>112</v>
      </c>
      <c r="C2529">
        <v>598950</v>
      </c>
      <c r="D2529">
        <v>1</v>
      </c>
      <c r="E2529">
        <v>0</v>
      </c>
      <c r="F2529">
        <v>0</v>
      </c>
      <c r="G2529">
        <v>0</v>
      </c>
      <c r="H2529">
        <v>0</v>
      </c>
      <c r="I2529" t="s">
        <v>83</v>
      </c>
      <c r="J2529">
        <v>550850</v>
      </c>
      <c r="K2529" t="s">
        <v>275</v>
      </c>
      <c r="L2529">
        <v>550850</v>
      </c>
      <c r="M2529" t="s">
        <v>275</v>
      </c>
      <c r="N2529">
        <v>550850</v>
      </c>
      <c r="O2529" t="s">
        <v>275</v>
      </c>
      <c r="P2529">
        <v>550850</v>
      </c>
      <c r="Q2529" t="s">
        <v>275</v>
      </c>
      <c r="R2529" s="9">
        <v>71941.662785630979</v>
      </c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15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>
        <f t="shared" si="86"/>
        <v>71941.662785630979</v>
      </c>
      <c r="BM2529" s="9">
        <f t="shared" si="87"/>
        <v>71900</v>
      </c>
    </row>
    <row r="2530" spans="1:65" x14ac:dyDescent="0.3">
      <c r="A2530" t="s">
        <v>2722</v>
      </c>
      <c r="B2530" s="9">
        <v>816</v>
      </c>
      <c r="C2530">
        <v>583260</v>
      </c>
      <c r="D2530">
        <v>1</v>
      </c>
      <c r="E2530">
        <v>0</v>
      </c>
      <c r="F2530">
        <v>0</v>
      </c>
      <c r="G2530">
        <v>0</v>
      </c>
      <c r="H2530">
        <v>0</v>
      </c>
      <c r="I2530" t="s">
        <v>81</v>
      </c>
      <c r="J2530">
        <v>582948</v>
      </c>
      <c r="K2530" t="s">
        <v>661</v>
      </c>
      <c r="L2530">
        <v>584100</v>
      </c>
      <c r="M2530" t="s">
        <v>1948</v>
      </c>
      <c r="N2530">
        <v>584002</v>
      </c>
      <c r="O2530" t="s">
        <v>278</v>
      </c>
      <c r="P2530">
        <v>584002</v>
      </c>
      <c r="Q2530" t="s">
        <v>278</v>
      </c>
      <c r="R2530" s="9">
        <v>193227.56247210121</v>
      </c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15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>
        <f t="shared" si="86"/>
        <v>193227.56247210121</v>
      </c>
      <c r="BM2530" s="9">
        <f t="shared" si="87"/>
        <v>193200</v>
      </c>
    </row>
    <row r="2531" spans="1:65" x14ac:dyDescent="0.3">
      <c r="A2531" t="s">
        <v>2723</v>
      </c>
      <c r="B2531" s="9">
        <v>466</v>
      </c>
      <c r="C2531">
        <v>581909</v>
      </c>
      <c r="D2531">
        <v>1</v>
      </c>
      <c r="E2531">
        <v>0</v>
      </c>
      <c r="F2531">
        <v>0</v>
      </c>
      <c r="G2531">
        <v>0</v>
      </c>
      <c r="H2531">
        <v>0</v>
      </c>
      <c r="I2531" t="s">
        <v>81</v>
      </c>
      <c r="J2531">
        <v>581968</v>
      </c>
      <c r="K2531" t="s">
        <v>2724</v>
      </c>
      <c r="L2531">
        <v>581283</v>
      </c>
      <c r="M2531" t="s">
        <v>82</v>
      </c>
      <c r="N2531">
        <v>581283</v>
      </c>
      <c r="O2531" t="s">
        <v>82</v>
      </c>
      <c r="P2531">
        <v>581283</v>
      </c>
      <c r="Q2531" t="s">
        <v>82</v>
      </c>
      <c r="R2531" s="9">
        <v>111213.55206087889</v>
      </c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15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>
        <f t="shared" si="86"/>
        <v>111213.55206087889</v>
      </c>
      <c r="BM2531" s="9">
        <f t="shared" si="87"/>
        <v>111200</v>
      </c>
    </row>
    <row r="2532" spans="1:65" x14ac:dyDescent="0.3">
      <c r="A2532" t="s">
        <v>2723</v>
      </c>
      <c r="B2532" s="9">
        <v>55</v>
      </c>
      <c r="C2532">
        <v>560197</v>
      </c>
      <c r="D2532">
        <v>1</v>
      </c>
      <c r="E2532">
        <v>0</v>
      </c>
      <c r="F2532">
        <v>0</v>
      </c>
      <c r="G2532">
        <v>0</v>
      </c>
      <c r="H2532">
        <v>0</v>
      </c>
      <c r="I2532" t="s">
        <v>83</v>
      </c>
      <c r="J2532">
        <v>550850</v>
      </c>
      <c r="K2532" t="s">
        <v>275</v>
      </c>
      <c r="L2532">
        <v>550850</v>
      </c>
      <c r="M2532" t="s">
        <v>275</v>
      </c>
      <c r="N2532">
        <v>550850</v>
      </c>
      <c r="O2532" t="s">
        <v>275</v>
      </c>
      <c r="P2532">
        <v>550850</v>
      </c>
      <c r="Q2532" t="s">
        <v>275</v>
      </c>
      <c r="R2532" s="9">
        <v>71941.662785630979</v>
      </c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15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>
        <f t="shared" si="86"/>
        <v>71941.662785630979</v>
      </c>
      <c r="BM2532" s="9">
        <f t="shared" si="87"/>
        <v>71900</v>
      </c>
    </row>
    <row r="2533" spans="1:65" x14ac:dyDescent="0.3">
      <c r="A2533" t="s">
        <v>2723</v>
      </c>
      <c r="B2533" s="9">
        <v>240</v>
      </c>
      <c r="C2533">
        <v>545937</v>
      </c>
      <c r="D2533">
        <v>1</v>
      </c>
      <c r="E2533">
        <v>0</v>
      </c>
      <c r="F2533">
        <v>0</v>
      </c>
      <c r="G2533">
        <v>0</v>
      </c>
      <c r="H2533">
        <v>0</v>
      </c>
      <c r="I2533" t="s">
        <v>104</v>
      </c>
      <c r="J2533">
        <v>564451</v>
      </c>
      <c r="K2533" t="s">
        <v>1141</v>
      </c>
      <c r="L2533">
        <v>577626</v>
      </c>
      <c r="M2533" t="s">
        <v>1142</v>
      </c>
      <c r="N2533">
        <v>577626</v>
      </c>
      <c r="O2533" t="s">
        <v>1142</v>
      </c>
      <c r="P2533">
        <v>577626</v>
      </c>
      <c r="Q2533" t="s">
        <v>1142</v>
      </c>
      <c r="R2533" s="9">
        <v>71941.662785630979</v>
      </c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15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>
        <f t="shared" si="86"/>
        <v>71941.662785630979</v>
      </c>
      <c r="BM2533" s="9">
        <f t="shared" si="87"/>
        <v>71900</v>
      </c>
    </row>
    <row r="2534" spans="1:65" x14ac:dyDescent="0.3">
      <c r="A2534" t="s">
        <v>2725</v>
      </c>
      <c r="B2534" s="9">
        <v>316</v>
      </c>
      <c r="C2534">
        <v>550345</v>
      </c>
      <c r="D2534">
        <v>1</v>
      </c>
      <c r="E2534">
        <v>0</v>
      </c>
      <c r="F2534">
        <v>0</v>
      </c>
      <c r="G2534">
        <v>0</v>
      </c>
      <c r="H2534">
        <v>0</v>
      </c>
      <c r="I2534" t="s">
        <v>83</v>
      </c>
      <c r="J2534">
        <v>550230</v>
      </c>
      <c r="K2534" t="s">
        <v>1444</v>
      </c>
      <c r="L2534">
        <v>550094</v>
      </c>
      <c r="M2534" t="s">
        <v>143</v>
      </c>
      <c r="N2534">
        <v>550094</v>
      </c>
      <c r="O2534" t="s">
        <v>143</v>
      </c>
      <c r="P2534">
        <v>550094</v>
      </c>
      <c r="Q2534" t="s">
        <v>143</v>
      </c>
      <c r="R2534" s="9">
        <v>75739.559989348942</v>
      </c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15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>
        <f t="shared" si="86"/>
        <v>75739.559989348942</v>
      </c>
      <c r="BM2534" s="9">
        <f t="shared" si="87"/>
        <v>75700</v>
      </c>
    </row>
    <row r="2535" spans="1:65" x14ac:dyDescent="0.3">
      <c r="A2535" t="s">
        <v>2726</v>
      </c>
      <c r="B2535" s="9">
        <v>110</v>
      </c>
      <c r="C2535">
        <v>533939</v>
      </c>
      <c r="D2535">
        <v>1</v>
      </c>
      <c r="E2535">
        <v>0</v>
      </c>
      <c r="F2535">
        <v>0</v>
      </c>
      <c r="G2535">
        <v>0</v>
      </c>
      <c r="H2535">
        <v>0</v>
      </c>
      <c r="I2535" t="s">
        <v>86</v>
      </c>
      <c r="J2535">
        <v>531201</v>
      </c>
      <c r="K2535" t="s">
        <v>337</v>
      </c>
      <c r="L2535">
        <v>531201</v>
      </c>
      <c r="M2535" t="s">
        <v>337</v>
      </c>
      <c r="N2535">
        <v>531189</v>
      </c>
      <c r="O2535" t="s">
        <v>338</v>
      </c>
      <c r="P2535">
        <v>531189</v>
      </c>
      <c r="Q2535" t="s">
        <v>338</v>
      </c>
      <c r="R2535" s="9">
        <v>71941.662785630979</v>
      </c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15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>
        <f t="shared" si="86"/>
        <v>71941.662785630979</v>
      </c>
      <c r="BM2535" s="9">
        <f t="shared" si="87"/>
        <v>71900</v>
      </c>
    </row>
    <row r="2536" spans="1:65" x14ac:dyDescent="0.3">
      <c r="A2536" t="s">
        <v>2727</v>
      </c>
      <c r="B2536" s="9">
        <v>142</v>
      </c>
      <c r="C2536">
        <v>561649</v>
      </c>
      <c r="D2536">
        <v>1</v>
      </c>
      <c r="E2536">
        <v>0</v>
      </c>
      <c r="F2536">
        <v>0</v>
      </c>
      <c r="G2536">
        <v>0</v>
      </c>
      <c r="H2536">
        <v>0</v>
      </c>
      <c r="I2536" t="s">
        <v>83</v>
      </c>
      <c r="J2536">
        <v>550167</v>
      </c>
      <c r="K2536" t="s">
        <v>497</v>
      </c>
      <c r="L2536">
        <v>550647</v>
      </c>
      <c r="M2536" t="s">
        <v>498</v>
      </c>
      <c r="N2536">
        <v>550647</v>
      </c>
      <c r="O2536" t="s">
        <v>498</v>
      </c>
      <c r="P2536">
        <v>550647</v>
      </c>
      <c r="Q2536" t="s">
        <v>498</v>
      </c>
      <c r="R2536" s="9">
        <v>71941.662785630979</v>
      </c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15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>
        <f t="shared" si="86"/>
        <v>71941.662785630979</v>
      </c>
      <c r="BM2536" s="9">
        <f t="shared" si="87"/>
        <v>71900</v>
      </c>
    </row>
    <row r="2537" spans="1:65" x14ac:dyDescent="0.3">
      <c r="A2537" t="s">
        <v>2728</v>
      </c>
      <c r="B2537" s="9">
        <v>262</v>
      </c>
      <c r="C2537">
        <v>583278</v>
      </c>
      <c r="D2537">
        <v>1</v>
      </c>
      <c r="E2537">
        <v>0</v>
      </c>
      <c r="F2537">
        <v>0</v>
      </c>
      <c r="G2537">
        <v>0</v>
      </c>
      <c r="H2537">
        <v>0</v>
      </c>
      <c r="I2537" t="s">
        <v>81</v>
      </c>
      <c r="J2537">
        <v>583758</v>
      </c>
      <c r="K2537" t="s">
        <v>683</v>
      </c>
      <c r="L2537">
        <v>582956</v>
      </c>
      <c r="M2537" t="s">
        <v>684</v>
      </c>
      <c r="N2537">
        <v>584282</v>
      </c>
      <c r="O2537" t="s">
        <v>461</v>
      </c>
      <c r="P2537">
        <v>584282</v>
      </c>
      <c r="Q2537" t="s">
        <v>461</v>
      </c>
      <c r="R2537" s="9">
        <v>71941.662785630979</v>
      </c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15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>
        <f t="shared" si="86"/>
        <v>71941.662785630979</v>
      </c>
      <c r="BM2537" s="9">
        <f t="shared" si="87"/>
        <v>71900</v>
      </c>
    </row>
    <row r="2538" spans="1:65" x14ac:dyDescent="0.3">
      <c r="A2538" t="s">
        <v>2728</v>
      </c>
      <c r="B2538" s="9">
        <v>346</v>
      </c>
      <c r="C2538">
        <v>576433</v>
      </c>
      <c r="D2538">
        <v>1</v>
      </c>
      <c r="E2538">
        <v>0</v>
      </c>
      <c r="F2538">
        <v>0</v>
      </c>
      <c r="G2538">
        <v>0</v>
      </c>
      <c r="H2538">
        <v>0</v>
      </c>
      <c r="I2538" t="s">
        <v>90</v>
      </c>
      <c r="J2538">
        <v>571041</v>
      </c>
      <c r="K2538" t="s">
        <v>283</v>
      </c>
      <c r="L2538">
        <v>576590</v>
      </c>
      <c r="M2538" t="s">
        <v>1088</v>
      </c>
      <c r="N2538">
        <v>571041</v>
      </c>
      <c r="O2538" t="s">
        <v>283</v>
      </c>
      <c r="P2538">
        <v>569810</v>
      </c>
      <c r="Q2538" t="s">
        <v>284</v>
      </c>
      <c r="R2538" s="9">
        <v>82852.904245630634</v>
      </c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15"/>
      <c r="AR2538" s="9">
        <v>5</v>
      </c>
      <c r="AS2538" s="9">
        <f>AR2538*30500</f>
        <v>152500</v>
      </c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>
        <f t="shared" si="86"/>
        <v>235352.90424563063</v>
      </c>
      <c r="BM2538" s="9">
        <f t="shared" si="87"/>
        <v>235400</v>
      </c>
    </row>
    <row r="2539" spans="1:65" x14ac:dyDescent="0.3">
      <c r="A2539" t="s">
        <v>2728</v>
      </c>
      <c r="B2539" s="9">
        <v>908</v>
      </c>
      <c r="C2539">
        <v>559148</v>
      </c>
      <c r="D2539">
        <v>1</v>
      </c>
      <c r="E2539">
        <v>0</v>
      </c>
      <c r="F2539">
        <v>0</v>
      </c>
      <c r="G2539">
        <v>0</v>
      </c>
      <c r="H2539">
        <v>0</v>
      </c>
      <c r="I2539" t="s">
        <v>151</v>
      </c>
      <c r="J2539">
        <v>558885</v>
      </c>
      <c r="K2539" t="s">
        <v>801</v>
      </c>
      <c r="L2539">
        <v>559521</v>
      </c>
      <c r="M2539" t="s">
        <v>802</v>
      </c>
      <c r="N2539">
        <v>559521</v>
      </c>
      <c r="O2539" t="s">
        <v>802</v>
      </c>
      <c r="P2539">
        <v>559300</v>
      </c>
      <c r="Q2539" t="s">
        <v>223</v>
      </c>
      <c r="R2539" s="9">
        <v>214637.89388012109</v>
      </c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15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>
        <f t="shared" si="86"/>
        <v>214637.89388012109</v>
      </c>
      <c r="BM2539" s="9">
        <f t="shared" si="87"/>
        <v>214600</v>
      </c>
    </row>
    <row r="2540" spans="1:65" x14ac:dyDescent="0.3">
      <c r="A2540" t="s">
        <v>2728</v>
      </c>
      <c r="B2540" s="9">
        <v>408</v>
      </c>
      <c r="C2540">
        <v>536202</v>
      </c>
      <c r="D2540">
        <v>1</v>
      </c>
      <c r="E2540">
        <v>0</v>
      </c>
      <c r="F2540">
        <v>0</v>
      </c>
      <c r="G2540">
        <v>0</v>
      </c>
      <c r="H2540">
        <v>0</v>
      </c>
      <c r="I2540" t="s">
        <v>86</v>
      </c>
      <c r="J2540">
        <v>535672</v>
      </c>
      <c r="K2540" t="s">
        <v>947</v>
      </c>
      <c r="L2540">
        <v>535672</v>
      </c>
      <c r="M2540" t="s">
        <v>947</v>
      </c>
      <c r="N2540">
        <v>535419</v>
      </c>
      <c r="O2540" t="s">
        <v>170</v>
      </c>
      <c r="P2540">
        <v>535419</v>
      </c>
      <c r="Q2540" t="s">
        <v>170</v>
      </c>
      <c r="R2540" s="9">
        <v>97523.652002419112</v>
      </c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15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>
        <f t="shared" si="86"/>
        <v>97523.652002419112</v>
      </c>
      <c r="BM2540" s="9">
        <f t="shared" si="87"/>
        <v>97500</v>
      </c>
    </row>
    <row r="2541" spans="1:65" x14ac:dyDescent="0.3">
      <c r="A2541" t="s">
        <v>2728</v>
      </c>
      <c r="B2541" s="9">
        <v>505</v>
      </c>
      <c r="C2541">
        <v>532533</v>
      </c>
      <c r="D2541">
        <v>1</v>
      </c>
      <c r="E2541">
        <v>0</v>
      </c>
      <c r="F2541">
        <v>0</v>
      </c>
      <c r="G2541">
        <v>0</v>
      </c>
      <c r="H2541">
        <v>0</v>
      </c>
      <c r="I2541" t="s">
        <v>86</v>
      </c>
      <c r="J2541">
        <v>532835</v>
      </c>
      <c r="K2541" t="s">
        <v>1880</v>
      </c>
      <c r="L2541">
        <v>532819</v>
      </c>
      <c r="M2541" t="s">
        <v>327</v>
      </c>
      <c r="N2541">
        <v>532819</v>
      </c>
      <c r="O2541" t="s">
        <v>327</v>
      </c>
      <c r="P2541">
        <v>532819</v>
      </c>
      <c r="Q2541" t="s">
        <v>327</v>
      </c>
      <c r="R2541" s="9">
        <v>120401.34872941719</v>
      </c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15"/>
      <c r="AR2541" s="9">
        <v>8</v>
      </c>
      <c r="AS2541" s="9">
        <f>AR2541*30500</f>
        <v>244000</v>
      </c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>
        <f t="shared" si="86"/>
        <v>364401.34872941719</v>
      </c>
      <c r="BM2541" s="9">
        <f t="shared" si="87"/>
        <v>364400</v>
      </c>
    </row>
    <row r="2542" spans="1:65" x14ac:dyDescent="0.3">
      <c r="A2542" t="s">
        <v>2729</v>
      </c>
      <c r="B2542" s="9">
        <v>702</v>
      </c>
      <c r="C2542">
        <v>534978</v>
      </c>
      <c r="D2542">
        <v>1</v>
      </c>
      <c r="E2542">
        <v>0</v>
      </c>
      <c r="F2542">
        <v>0</v>
      </c>
      <c r="G2542">
        <v>0</v>
      </c>
      <c r="H2542">
        <v>0</v>
      </c>
      <c r="I2542" t="s">
        <v>86</v>
      </c>
      <c r="J2542">
        <v>535273</v>
      </c>
      <c r="K2542" t="s">
        <v>1825</v>
      </c>
      <c r="L2542">
        <v>534951</v>
      </c>
      <c r="M2542" t="s">
        <v>1279</v>
      </c>
      <c r="N2542">
        <v>534951</v>
      </c>
      <c r="O2542" t="s">
        <v>1279</v>
      </c>
      <c r="P2542">
        <v>534951</v>
      </c>
      <c r="Q2542" t="s">
        <v>1279</v>
      </c>
      <c r="R2542" s="9">
        <v>166617.21217449149</v>
      </c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15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>
        <f t="shared" si="86"/>
        <v>166617.21217449149</v>
      </c>
      <c r="BM2542" s="9">
        <f t="shared" si="87"/>
        <v>166600</v>
      </c>
    </row>
    <row r="2543" spans="1:65" x14ac:dyDescent="0.3">
      <c r="A2543" s="4" t="s">
        <v>259</v>
      </c>
      <c r="B2543" s="9">
        <v>4749</v>
      </c>
      <c r="C2543">
        <v>568988</v>
      </c>
      <c r="D2543">
        <v>1</v>
      </c>
      <c r="E2543">
        <v>1</v>
      </c>
      <c r="F2543">
        <v>1</v>
      </c>
      <c r="G2543">
        <v>1</v>
      </c>
      <c r="H2543">
        <v>0</v>
      </c>
      <c r="I2543" t="s">
        <v>123</v>
      </c>
      <c r="J2543">
        <v>568988</v>
      </c>
      <c r="K2543" t="s">
        <v>259</v>
      </c>
      <c r="L2543">
        <v>568988</v>
      </c>
      <c r="M2543" t="s">
        <v>259</v>
      </c>
      <c r="N2543">
        <v>568988</v>
      </c>
      <c r="O2543" t="s">
        <v>259</v>
      </c>
      <c r="P2543">
        <v>569569</v>
      </c>
      <c r="Q2543" t="s">
        <v>260</v>
      </c>
      <c r="R2543" s="9">
        <v>1076138.9913421981</v>
      </c>
      <c r="S2543" s="9">
        <f>SUMIFS($B:$B,$J:$J,$C2543)</f>
        <v>9326</v>
      </c>
      <c r="T2543" s="9">
        <v>505010.26118427247</v>
      </c>
      <c r="U2543" s="9">
        <v>0</v>
      </c>
      <c r="V2543" s="9">
        <f>U2543*768</f>
        <v>0</v>
      </c>
      <c r="W2543" s="9">
        <v>43</v>
      </c>
      <c r="X2543" s="9">
        <f>W2543*3072</f>
        <v>132096</v>
      </c>
      <c r="Y2543" s="9">
        <v>112</v>
      </c>
      <c r="Z2543" s="9">
        <f>Y2543*1024</f>
        <v>114688</v>
      </c>
      <c r="AA2543" s="9">
        <v>25</v>
      </c>
      <c r="AB2543" s="9">
        <f>AA2543*256</f>
        <v>6400</v>
      </c>
      <c r="AC2543" s="9">
        <f>SUMIFS($B:$B,$L:$L,$C2543)</f>
        <v>9266</v>
      </c>
      <c r="AD2543" s="9">
        <v>1150391.5355966189</v>
      </c>
      <c r="AE2543" s="9"/>
      <c r="AF2543" s="9"/>
      <c r="AG2543" s="9">
        <f>SUMIFS($B:$B,$N:$N,$C2543)</f>
        <v>9266</v>
      </c>
      <c r="AH2543" s="9">
        <v>1042512.179731415</v>
      </c>
      <c r="AI2543" s="9"/>
      <c r="AJ2543" s="9"/>
      <c r="AK2543" s="9"/>
      <c r="AL2543" s="9"/>
      <c r="AM2543" s="9"/>
      <c r="AN2543" s="9"/>
      <c r="AO2543" s="9"/>
      <c r="AP2543" s="9"/>
      <c r="AQ2543" s="15"/>
      <c r="AR2543" s="9">
        <v>9</v>
      </c>
      <c r="AS2543" s="9">
        <f>AR2543*30500</f>
        <v>274500</v>
      </c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>
        <f t="shared" si="86"/>
        <v>4301736.9678545045</v>
      </c>
      <c r="BM2543" s="9">
        <f t="shared" si="87"/>
        <v>4301700</v>
      </c>
    </row>
    <row r="2544" spans="1:65" x14ac:dyDescent="0.3">
      <c r="A2544" t="s">
        <v>2730</v>
      </c>
      <c r="B2544" s="9">
        <v>241</v>
      </c>
      <c r="C2544">
        <v>534170</v>
      </c>
      <c r="D2544">
        <v>1</v>
      </c>
      <c r="E2544">
        <v>0</v>
      </c>
      <c r="F2544">
        <v>0</v>
      </c>
      <c r="G2544">
        <v>0</v>
      </c>
      <c r="H2544">
        <v>0</v>
      </c>
      <c r="I2544" t="s">
        <v>86</v>
      </c>
      <c r="J2544">
        <v>534358</v>
      </c>
      <c r="K2544" t="s">
        <v>2731</v>
      </c>
      <c r="L2544">
        <v>534498</v>
      </c>
      <c r="M2544" t="s">
        <v>1097</v>
      </c>
      <c r="N2544">
        <v>534498</v>
      </c>
      <c r="O2544" t="s">
        <v>1097</v>
      </c>
      <c r="P2544">
        <v>533955</v>
      </c>
      <c r="Q2544" t="s">
        <v>314</v>
      </c>
      <c r="R2544" s="9">
        <v>71941.662785630979</v>
      </c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15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>
        <f t="shared" si="86"/>
        <v>71941.662785630979</v>
      </c>
      <c r="BM2544" s="9">
        <f t="shared" si="87"/>
        <v>71900</v>
      </c>
    </row>
    <row r="2545" spans="1:65" x14ac:dyDescent="0.3">
      <c r="A2545" s="3" t="s">
        <v>2732</v>
      </c>
      <c r="B2545" s="9">
        <v>2544</v>
      </c>
      <c r="C2545">
        <v>544736</v>
      </c>
      <c r="D2545">
        <v>1</v>
      </c>
      <c r="E2545">
        <v>1</v>
      </c>
      <c r="F2545">
        <v>1</v>
      </c>
      <c r="G2545">
        <v>0</v>
      </c>
      <c r="H2545">
        <v>0</v>
      </c>
      <c r="I2545" t="s">
        <v>83</v>
      </c>
      <c r="J2545">
        <v>544736</v>
      </c>
      <c r="K2545" t="s">
        <v>2732</v>
      </c>
      <c r="L2545">
        <v>544736</v>
      </c>
      <c r="M2545" t="s">
        <v>2732</v>
      </c>
      <c r="N2545">
        <v>544256</v>
      </c>
      <c r="O2545" t="s">
        <v>85</v>
      </c>
      <c r="P2545">
        <v>544256</v>
      </c>
      <c r="Q2545" t="s">
        <v>85</v>
      </c>
      <c r="R2545" s="9">
        <v>588072.28049861093</v>
      </c>
      <c r="S2545" s="9">
        <f>SUMIFS($B:$B,$J:$J,$C2545)</f>
        <v>2544</v>
      </c>
      <c r="T2545" s="9">
        <v>138376.7641725131</v>
      </c>
      <c r="U2545" s="9">
        <v>0</v>
      </c>
      <c r="V2545" s="9">
        <f>U2545*768</f>
        <v>0</v>
      </c>
      <c r="W2545" s="9">
        <v>7</v>
      </c>
      <c r="X2545" s="9">
        <f>W2545*3072</f>
        <v>21504</v>
      </c>
      <c r="Y2545" s="9">
        <v>7</v>
      </c>
      <c r="Z2545" s="9">
        <f>Y2545*1024</f>
        <v>7168</v>
      </c>
      <c r="AA2545" s="9">
        <v>5</v>
      </c>
      <c r="AB2545" s="9">
        <f>AA2545*256</f>
        <v>1280</v>
      </c>
      <c r="AC2545" s="9">
        <f>SUMIFS($B:$B,$L:$L,$C2545)</f>
        <v>2544</v>
      </c>
      <c r="AD2545" s="9">
        <v>319532.92971373949</v>
      </c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15"/>
      <c r="AR2545" s="9">
        <v>2</v>
      </c>
      <c r="AS2545" s="9">
        <f>AR2545*30500</f>
        <v>61000</v>
      </c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>
        <f t="shared" si="86"/>
        <v>1136933.9743848636</v>
      </c>
      <c r="BM2545" s="9">
        <f t="shared" si="87"/>
        <v>1136900</v>
      </c>
    </row>
    <row r="2546" spans="1:65" x14ac:dyDescent="0.3">
      <c r="A2546" s="2" t="s">
        <v>859</v>
      </c>
      <c r="B2546" s="9">
        <v>2170</v>
      </c>
      <c r="C2546">
        <v>584631</v>
      </c>
      <c r="D2546">
        <v>1</v>
      </c>
      <c r="E2546">
        <v>1</v>
      </c>
      <c r="F2546">
        <v>0</v>
      </c>
      <c r="G2546">
        <v>0</v>
      </c>
      <c r="H2546">
        <v>0</v>
      </c>
      <c r="I2546" t="s">
        <v>81</v>
      </c>
      <c r="J2546">
        <v>584631</v>
      </c>
      <c r="K2546" t="s">
        <v>859</v>
      </c>
      <c r="L2546">
        <v>584291</v>
      </c>
      <c r="M2546" t="s">
        <v>742</v>
      </c>
      <c r="N2546">
        <v>584291</v>
      </c>
      <c r="O2546" t="s">
        <v>742</v>
      </c>
      <c r="P2546">
        <v>584291</v>
      </c>
      <c r="Q2546" t="s">
        <v>742</v>
      </c>
      <c r="R2546" s="9">
        <v>503732.00962976448</v>
      </c>
      <c r="S2546" s="9">
        <f>SUMIFS($B:$B,$J:$J,$C2546)</f>
        <v>4228</v>
      </c>
      <c r="T2546" s="9">
        <v>229649.9581393993</v>
      </c>
      <c r="U2546" s="9">
        <v>0</v>
      </c>
      <c r="V2546" s="9">
        <f>U2546*768</f>
        <v>0</v>
      </c>
      <c r="W2546" s="9">
        <v>54</v>
      </c>
      <c r="X2546" s="9">
        <f>W2546*3072</f>
        <v>165888</v>
      </c>
      <c r="Y2546" s="9">
        <v>18</v>
      </c>
      <c r="Z2546" s="9">
        <f>Y2546*1024</f>
        <v>18432</v>
      </c>
      <c r="AA2546" s="9">
        <v>9</v>
      </c>
      <c r="AB2546" s="9">
        <f>AA2546*256</f>
        <v>2304</v>
      </c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15"/>
      <c r="AR2546" s="9">
        <v>5</v>
      </c>
      <c r="AS2546" s="9">
        <f>AR2546*30500</f>
        <v>152500</v>
      </c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>
        <f t="shared" si="86"/>
        <v>1072505.9677691637</v>
      </c>
      <c r="BM2546" s="9">
        <f t="shared" si="87"/>
        <v>1072500</v>
      </c>
    </row>
    <row r="2547" spans="1:65" x14ac:dyDescent="0.3">
      <c r="A2547" t="s">
        <v>2733</v>
      </c>
      <c r="B2547" s="9">
        <v>538</v>
      </c>
      <c r="C2547">
        <v>567655</v>
      </c>
      <c r="D2547">
        <v>1</v>
      </c>
      <c r="E2547">
        <v>0</v>
      </c>
      <c r="F2547">
        <v>0</v>
      </c>
      <c r="G2547">
        <v>0</v>
      </c>
      <c r="H2547">
        <v>0</v>
      </c>
      <c r="I2547" t="s">
        <v>131</v>
      </c>
      <c r="J2547">
        <v>567451</v>
      </c>
      <c r="K2547" t="s">
        <v>386</v>
      </c>
      <c r="L2547">
        <v>567515</v>
      </c>
      <c r="M2547" t="s">
        <v>1485</v>
      </c>
      <c r="N2547">
        <v>567451</v>
      </c>
      <c r="O2547" t="s">
        <v>386</v>
      </c>
      <c r="P2547">
        <v>567451</v>
      </c>
      <c r="Q2547" t="s">
        <v>386</v>
      </c>
      <c r="R2547" s="9">
        <v>128165.1777689469</v>
      </c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15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>
        <f t="shared" si="86"/>
        <v>128165.1777689469</v>
      </c>
      <c r="BM2547" s="9">
        <f t="shared" si="87"/>
        <v>128200</v>
      </c>
    </row>
    <row r="2548" spans="1:65" x14ac:dyDescent="0.3">
      <c r="A2548" t="s">
        <v>2734</v>
      </c>
      <c r="B2548" s="9">
        <v>445</v>
      </c>
      <c r="C2548">
        <v>588661</v>
      </c>
      <c r="D2548">
        <v>1</v>
      </c>
      <c r="E2548">
        <v>0</v>
      </c>
      <c r="F2548">
        <v>0</v>
      </c>
      <c r="G2548">
        <v>0</v>
      </c>
      <c r="H2548">
        <v>0</v>
      </c>
      <c r="I2548" t="s">
        <v>135</v>
      </c>
      <c r="J2548">
        <v>588458</v>
      </c>
      <c r="K2548" t="s">
        <v>606</v>
      </c>
      <c r="L2548">
        <v>588458</v>
      </c>
      <c r="M2548" t="s">
        <v>606</v>
      </c>
      <c r="N2548">
        <v>588458</v>
      </c>
      <c r="O2548" t="s">
        <v>606</v>
      </c>
      <c r="P2548">
        <v>588458</v>
      </c>
      <c r="Q2548" t="s">
        <v>606</v>
      </c>
      <c r="R2548" s="9">
        <v>106260.53881669301</v>
      </c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15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>
        <f t="shared" si="86"/>
        <v>106260.53881669301</v>
      </c>
      <c r="BM2548" s="9">
        <f t="shared" si="87"/>
        <v>106300</v>
      </c>
    </row>
    <row r="2549" spans="1:65" x14ac:dyDescent="0.3">
      <c r="A2549" t="s">
        <v>2735</v>
      </c>
      <c r="B2549" s="9">
        <v>567</v>
      </c>
      <c r="C2549">
        <v>594334</v>
      </c>
      <c r="D2549">
        <v>1</v>
      </c>
      <c r="E2549">
        <v>0</v>
      </c>
      <c r="F2549">
        <v>0</v>
      </c>
      <c r="G2549">
        <v>0</v>
      </c>
      <c r="H2549">
        <v>0</v>
      </c>
      <c r="I2549" t="s">
        <v>81</v>
      </c>
      <c r="J2549">
        <v>594709</v>
      </c>
      <c r="K2549" t="s">
        <v>184</v>
      </c>
      <c r="L2549">
        <v>594709</v>
      </c>
      <c r="M2549" t="s">
        <v>184</v>
      </c>
      <c r="N2549">
        <v>593711</v>
      </c>
      <c r="O2549" t="s">
        <v>185</v>
      </c>
      <c r="P2549">
        <v>593711</v>
      </c>
      <c r="Q2549" t="s">
        <v>185</v>
      </c>
      <c r="R2549" s="9">
        <v>134980.29095323861</v>
      </c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15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>
        <f t="shared" si="86"/>
        <v>134980.29095323861</v>
      </c>
      <c r="BM2549" s="9">
        <f t="shared" si="87"/>
        <v>135000</v>
      </c>
    </row>
    <row r="2550" spans="1:65" x14ac:dyDescent="0.3">
      <c r="A2550" t="s">
        <v>2736</v>
      </c>
      <c r="B2550" s="9">
        <v>219</v>
      </c>
      <c r="C2550">
        <v>570222</v>
      </c>
      <c r="D2550">
        <v>1</v>
      </c>
      <c r="E2550">
        <v>0</v>
      </c>
      <c r="F2550">
        <v>0</v>
      </c>
      <c r="G2550">
        <v>0</v>
      </c>
      <c r="H2550">
        <v>0</v>
      </c>
      <c r="I2550" t="s">
        <v>90</v>
      </c>
      <c r="J2550">
        <v>569917</v>
      </c>
      <c r="K2550" t="s">
        <v>1037</v>
      </c>
      <c r="L2550">
        <v>569917</v>
      </c>
      <c r="M2550" t="s">
        <v>1037</v>
      </c>
      <c r="N2550">
        <v>570877</v>
      </c>
      <c r="O2550" t="s">
        <v>297</v>
      </c>
      <c r="P2550">
        <v>569810</v>
      </c>
      <c r="Q2550" t="s">
        <v>284</v>
      </c>
      <c r="R2550" s="9">
        <v>71941.662785630979</v>
      </c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15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>
        <f t="shared" si="86"/>
        <v>71941.662785630979</v>
      </c>
      <c r="BM2550" s="9">
        <f t="shared" si="87"/>
        <v>71900</v>
      </c>
    </row>
    <row r="2551" spans="1:65" x14ac:dyDescent="0.3">
      <c r="A2551" t="s">
        <v>2737</v>
      </c>
      <c r="B2551" s="9">
        <v>2016</v>
      </c>
      <c r="C2551">
        <v>583286</v>
      </c>
      <c r="D2551">
        <v>1</v>
      </c>
      <c r="E2551">
        <v>0</v>
      </c>
      <c r="F2551">
        <v>0</v>
      </c>
      <c r="G2551">
        <v>0</v>
      </c>
      <c r="H2551">
        <v>0</v>
      </c>
      <c r="I2551" t="s">
        <v>81</v>
      </c>
      <c r="J2551">
        <v>583251</v>
      </c>
      <c r="K2551" t="s">
        <v>975</v>
      </c>
      <c r="L2551">
        <v>583251</v>
      </c>
      <c r="M2551" t="s">
        <v>975</v>
      </c>
      <c r="N2551">
        <v>583251</v>
      </c>
      <c r="O2551" t="s">
        <v>975</v>
      </c>
      <c r="P2551">
        <v>583251</v>
      </c>
      <c r="Q2551" t="s">
        <v>975</v>
      </c>
      <c r="R2551" s="9">
        <v>468846.03867758252</v>
      </c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15"/>
      <c r="AR2551" s="9">
        <v>1</v>
      </c>
      <c r="AS2551" s="9">
        <f>AR2551*30500</f>
        <v>30500</v>
      </c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>
        <f t="shared" si="86"/>
        <v>499346.03867758252</v>
      </c>
      <c r="BM2551" s="9">
        <f t="shared" si="87"/>
        <v>499300</v>
      </c>
    </row>
    <row r="2552" spans="1:65" x14ac:dyDescent="0.3">
      <c r="A2552" s="2" t="s">
        <v>795</v>
      </c>
      <c r="B2552" s="9">
        <v>1402</v>
      </c>
      <c r="C2552">
        <v>566322</v>
      </c>
      <c r="D2552">
        <v>1</v>
      </c>
      <c r="E2552">
        <v>1</v>
      </c>
      <c r="F2552">
        <v>0</v>
      </c>
      <c r="G2552">
        <v>0</v>
      </c>
      <c r="H2552">
        <v>0</v>
      </c>
      <c r="I2552" t="s">
        <v>131</v>
      </c>
      <c r="J2552">
        <v>566322</v>
      </c>
      <c r="K2552" t="s">
        <v>795</v>
      </c>
      <c r="L2552">
        <v>565971</v>
      </c>
      <c r="M2552" t="s">
        <v>459</v>
      </c>
      <c r="N2552">
        <v>565971</v>
      </c>
      <c r="O2552" t="s">
        <v>459</v>
      </c>
      <c r="P2552">
        <v>565971</v>
      </c>
      <c r="Q2552" t="s">
        <v>459</v>
      </c>
      <c r="R2552" s="9">
        <v>328737.16614943882</v>
      </c>
      <c r="S2552" s="9">
        <f>SUMIFS($B:$B,$J:$J,$C2552)</f>
        <v>1728</v>
      </c>
      <c r="T2552" s="9">
        <v>94072.784308033108</v>
      </c>
      <c r="U2552" s="9">
        <v>1</v>
      </c>
      <c r="V2552" s="9">
        <f>U2552*768</f>
        <v>768</v>
      </c>
      <c r="W2552" s="9">
        <v>15</v>
      </c>
      <c r="X2552" s="9">
        <f>W2552*3072</f>
        <v>46080</v>
      </c>
      <c r="Y2552" s="9">
        <v>6</v>
      </c>
      <c r="Z2552" s="9">
        <f>Y2552*1024</f>
        <v>6144</v>
      </c>
      <c r="AA2552" s="9">
        <v>2</v>
      </c>
      <c r="AB2552" s="9">
        <f>AA2552*256</f>
        <v>512</v>
      </c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15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>
        <f t="shared" si="86"/>
        <v>476313.95045747195</v>
      </c>
      <c r="BM2552" s="9">
        <f t="shared" si="87"/>
        <v>476300</v>
      </c>
    </row>
    <row r="2553" spans="1:65" x14ac:dyDescent="0.3">
      <c r="A2553" t="s">
        <v>2738</v>
      </c>
      <c r="B2553" s="9">
        <v>652</v>
      </c>
      <c r="C2553">
        <v>550353</v>
      </c>
      <c r="D2553">
        <v>1</v>
      </c>
      <c r="E2553">
        <v>0</v>
      </c>
      <c r="F2553">
        <v>0</v>
      </c>
      <c r="G2553">
        <v>0</v>
      </c>
      <c r="H2553">
        <v>0</v>
      </c>
      <c r="I2553" t="s">
        <v>83</v>
      </c>
      <c r="J2553">
        <v>550671</v>
      </c>
      <c r="K2553" t="s">
        <v>2610</v>
      </c>
      <c r="L2553">
        <v>550671</v>
      </c>
      <c r="M2553" t="s">
        <v>2610</v>
      </c>
      <c r="N2553">
        <v>550671</v>
      </c>
      <c r="O2553" t="s">
        <v>2610</v>
      </c>
      <c r="P2553">
        <v>550094</v>
      </c>
      <c r="Q2553" t="s">
        <v>143</v>
      </c>
      <c r="R2553" s="9">
        <v>154916.28273401959</v>
      </c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15"/>
      <c r="AR2553" s="9">
        <v>1</v>
      </c>
      <c r="AS2553" s="9">
        <f>AR2553*30500</f>
        <v>30500</v>
      </c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>
        <f t="shared" si="86"/>
        <v>185416.28273401959</v>
      </c>
      <c r="BM2553" s="9">
        <f t="shared" si="87"/>
        <v>185400</v>
      </c>
    </row>
    <row r="2554" spans="1:65" x14ac:dyDescent="0.3">
      <c r="A2554" t="s">
        <v>2739</v>
      </c>
      <c r="B2554" s="9">
        <v>673</v>
      </c>
      <c r="C2554">
        <v>544264</v>
      </c>
      <c r="D2554">
        <v>1</v>
      </c>
      <c r="E2554">
        <v>0</v>
      </c>
      <c r="F2554">
        <v>0</v>
      </c>
      <c r="G2554">
        <v>0</v>
      </c>
      <c r="H2554">
        <v>0</v>
      </c>
      <c r="I2554" t="s">
        <v>135</v>
      </c>
      <c r="J2554">
        <v>541630</v>
      </c>
      <c r="K2554" t="s">
        <v>895</v>
      </c>
      <c r="L2554">
        <v>541630</v>
      </c>
      <c r="M2554" t="s">
        <v>895</v>
      </c>
      <c r="N2554">
        <v>541630</v>
      </c>
      <c r="O2554" t="s">
        <v>895</v>
      </c>
      <c r="P2554">
        <v>541630</v>
      </c>
      <c r="Q2554" t="s">
        <v>895</v>
      </c>
      <c r="R2554" s="9">
        <v>159832.9613988176</v>
      </c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15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>
        <f t="shared" si="86"/>
        <v>159832.9613988176</v>
      </c>
      <c r="BM2554" s="9">
        <f t="shared" si="87"/>
        <v>159800</v>
      </c>
    </row>
    <row r="2555" spans="1:65" x14ac:dyDescent="0.3">
      <c r="A2555" t="s">
        <v>2740</v>
      </c>
      <c r="B2555" s="9">
        <v>443</v>
      </c>
      <c r="C2555">
        <v>597546</v>
      </c>
      <c r="D2555">
        <v>1</v>
      </c>
      <c r="E2555">
        <v>0</v>
      </c>
      <c r="F2555">
        <v>0</v>
      </c>
      <c r="G2555">
        <v>0</v>
      </c>
      <c r="H2555">
        <v>0</v>
      </c>
      <c r="I2555" t="s">
        <v>94</v>
      </c>
      <c r="J2555">
        <v>597180</v>
      </c>
      <c r="K2555" t="s">
        <v>116</v>
      </c>
      <c r="L2555">
        <v>597180</v>
      </c>
      <c r="M2555" t="s">
        <v>116</v>
      </c>
      <c r="N2555">
        <v>597180</v>
      </c>
      <c r="O2555" t="s">
        <v>116</v>
      </c>
      <c r="P2555">
        <v>597180</v>
      </c>
      <c r="Q2555" t="s">
        <v>116</v>
      </c>
      <c r="R2555" s="9">
        <v>105788.60877983049</v>
      </c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15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>
        <f t="shared" si="86"/>
        <v>105788.60877983049</v>
      </c>
      <c r="BM2555" s="9">
        <f t="shared" si="87"/>
        <v>105800</v>
      </c>
    </row>
    <row r="2556" spans="1:65" x14ac:dyDescent="0.3">
      <c r="A2556" t="s">
        <v>2741</v>
      </c>
      <c r="B2556" s="9">
        <v>117</v>
      </c>
      <c r="C2556">
        <v>548235</v>
      </c>
      <c r="D2556">
        <v>1</v>
      </c>
      <c r="E2556">
        <v>0</v>
      </c>
      <c r="F2556">
        <v>0</v>
      </c>
      <c r="G2556">
        <v>0</v>
      </c>
      <c r="H2556">
        <v>0</v>
      </c>
      <c r="I2556" t="s">
        <v>123</v>
      </c>
      <c r="J2556">
        <v>548456</v>
      </c>
      <c r="K2556" t="s">
        <v>1131</v>
      </c>
      <c r="L2556">
        <v>547492</v>
      </c>
      <c r="M2556" t="s">
        <v>125</v>
      </c>
      <c r="N2556">
        <v>547492</v>
      </c>
      <c r="O2556" t="s">
        <v>125</v>
      </c>
      <c r="P2556">
        <v>547492</v>
      </c>
      <c r="Q2556" t="s">
        <v>125</v>
      </c>
      <c r="R2556" s="9">
        <v>71941.662785630979</v>
      </c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15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>
        <f t="shared" si="86"/>
        <v>71941.662785630979</v>
      </c>
      <c r="BM2556" s="9">
        <f t="shared" si="87"/>
        <v>71900</v>
      </c>
    </row>
    <row r="2557" spans="1:65" x14ac:dyDescent="0.3">
      <c r="A2557" t="s">
        <v>2742</v>
      </c>
      <c r="B2557" s="9">
        <v>258</v>
      </c>
      <c r="C2557">
        <v>594342</v>
      </c>
      <c r="D2557">
        <v>1</v>
      </c>
      <c r="E2557">
        <v>0</v>
      </c>
      <c r="F2557">
        <v>0</v>
      </c>
      <c r="G2557">
        <v>0</v>
      </c>
      <c r="H2557">
        <v>0</v>
      </c>
      <c r="I2557" t="s">
        <v>81</v>
      </c>
      <c r="J2557">
        <v>594911</v>
      </c>
      <c r="K2557" t="s">
        <v>416</v>
      </c>
      <c r="L2557">
        <v>594911</v>
      </c>
      <c r="M2557" t="s">
        <v>416</v>
      </c>
      <c r="N2557">
        <v>595098</v>
      </c>
      <c r="O2557" t="s">
        <v>417</v>
      </c>
      <c r="P2557">
        <v>593711</v>
      </c>
      <c r="Q2557" t="s">
        <v>185</v>
      </c>
      <c r="R2557" s="9">
        <v>71941.662785630979</v>
      </c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15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>
        <f t="shared" si="86"/>
        <v>71941.662785630979</v>
      </c>
      <c r="BM2557" s="9">
        <f t="shared" si="87"/>
        <v>71900</v>
      </c>
    </row>
    <row r="2558" spans="1:65" x14ac:dyDescent="0.3">
      <c r="A2558" t="s">
        <v>2742</v>
      </c>
      <c r="B2558" s="9">
        <v>97</v>
      </c>
      <c r="C2558">
        <v>590983</v>
      </c>
      <c r="D2558">
        <v>1</v>
      </c>
      <c r="E2558">
        <v>0</v>
      </c>
      <c r="F2558">
        <v>0</v>
      </c>
      <c r="G2558">
        <v>0</v>
      </c>
      <c r="H2558">
        <v>0</v>
      </c>
      <c r="I2558" t="s">
        <v>123</v>
      </c>
      <c r="J2558">
        <v>591998</v>
      </c>
      <c r="K2558" t="s">
        <v>2743</v>
      </c>
      <c r="L2558">
        <v>591181</v>
      </c>
      <c r="M2558" t="s">
        <v>137</v>
      </c>
      <c r="N2558">
        <v>591181</v>
      </c>
      <c r="O2558" t="s">
        <v>137</v>
      </c>
      <c r="P2558">
        <v>591181</v>
      </c>
      <c r="Q2558" t="s">
        <v>137</v>
      </c>
      <c r="R2558" s="9">
        <v>71941.662785630979</v>
      </c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15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>
        <f t="shared" si="86"/>
        <v>71941.662785630979</v>
      </c>
      <c r="BM2558" s="9">
        <f t="shared" si="87"/>
        <v>71900</v>
      </c>
    </row>
    <row r="2559" spans="1:65" x14ac:dyDescent="0.3">
      <c r="A2559" t="s">
        <v>2742</v>
      </c>
      <c r="B2559" s="9">
        <v>63</v>
      </c>
      <c r="C2559">
        <v>562041</v>
      </c>
      <c r="D2559">
        <v>1</v>
      </c>
      <c r="E2559">
        <v>0</v>
      </c>
      <c r="F2559">
        <v>0</v>
      </c>
      <c r="G2559">
        <v>0</v>
      </c>
      <c r="H2559">
        <v>0</v>
      </c>
      <c r="I2559" t="s">
        <v>123</v>
      </c>
      <c r="J2559">
        <v>548511</v>
      </c>
      <c r="K2559" t="s">
        <v>693</v>
      </c>
      <c r="L2559">
        <v>548511</v>
      </c>
      <c r="M2559" t="s">
        <v>693</v>
      </c>
      <c r="N2559">
        <v>548511</v>
      </c>
      <c r="O2559" t="s">
        <v>693</v>
      </c>
      <c r="P2559">
        <v>548511</v>
      </c>
      <c r="Q2559" t="s">
        <v>693</v>
      </c>
      <c r="R2559" s="9">
        <v>71941.662785630979</v>
      </c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15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>
        <f t="shared" si="86"/>
        <v>71941.662785630979</v>
      </c>
      <c r="BM2559" s="9">
        <f t="shared" si="87"/>
        <v>71900</v>
      </c>
    </row>
    <row r="2560" spans="1:65" x14ac:dyDescent="0.3">
      <c r="A2560" t="s">
        <v>2742</v>
      </c>
      <c r="B2560" s="9">
        <v>479</v>
      </c>
      <c r="C2560">
        <v>561002</v>
      </c>
      <c r="D2560">
        <v>1</v>
      </c>
      <c r="E2560">
        <v>0</v>
      </c>
      <c r="F2560">
        <v>0</v>
      </c>
      <c r="G2560">
        <v>0</v>
      </c>
      <c r="H2560">
        <v>0</v>
      </c>
      <c r="I2560" t="s">
        <v>151</v>
      </c>
      <c r="J2560">
        <v>560715</v>
      </c>
      <c r="K2560" t="s">
        <v>553</v>
      </c>
      <c r="L2560">
        <v>560715</v>
      </c>
      <c r="M2560" t="s">
        <v>553</v>
      </c>
      <c r="N2560">
        <v>560715</v>
      </c>
      <c r="O2560" t="s">
        <v>553</v>
      </c>
      <c r="P2560">
        <v>560715</v>
      </c>
      <c r="Q2560" t="s">
        <v>553</v>
      </c>
      <c r="R2560" s="9">
        <v>114277.6706410692</v>
      </c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15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>
        <f t="shared" si="86"/>
        <v>114277.6706410692</v>
      </c>
      <c r="BM2560" s="9">
        <f t="shared" si="87"/>
        <v>114300</v>
      </c>
    </row>
    <row r="2561" spans="1:65" x14ac:dyDescent="0.3">
      <c r="A2561" t="s">
        <v>2744</v>
      </c>
      <c r="B2561" s="9">
        <v>278</v>
      </c>
      <c r="C2561">
        <v>583294</v>
      </c>
      <c r="D2561">
        <v>1</v>
      </c>
      <c r="E2561">
        <v>0</v>
      </c>
      <c r="F2561">
        <v>0</v>
      </c>
      <c r="G2561">
        <v>0</v>
      </c>
      <c r="H2561">
        <v>0</v>
      </c>
      <c r="I2561" t="s">
        <v>81</v>
      </c>
      <c r="J2561">
        <v>583839</v>
      </c>
      <c r="K2561" t="s">
        <v>141</v>
      </c>
      <c r="L2561">
        <v>583782</v>
      </c>
      <c r="M2561" t="s">
        <v>149</v>
      </c>
      <c r="N2561">
        <v>583782</v>
      </c>
      <c r="O2561" t="s">
        <v>149</v>
      </c>
      <c r="P2561">
        <v>583782</v>
      </c>
      <c r="Q2561" t="s">
        <v>149</v>
      </c>
      <c r="R2561" s="9">
        <v>71941.662785630979</v>
      </c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15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>
        <f t="shared" si="86"/>
        <v>71941.662785630979</v>
      </c>
      <c r="BM2561" s="9">
        <f t="shared" si="87"/>
        <v>71900</v>
      </c>
    </row>
    <row r="2562" spans="1:65" x14ac:dyDescent="0.3">
      <c r="A2562" t="s">
        <v>2745</v>
      </c>
      <c r="B2562" s="9">
        <v>121</v>
      </c>
      <c r="C2562">
        <v>590991</v>
      </c>
      <c r="D2562">
        <v>1</v>
      </c>
      <c r="E2562">
        <v>0</v>
      </c>
      <c r="F2562">
        <v>0</v>
      </c>
      <c r="G2562">
        <v>0</v>
      </c>
      <c r="H2562">
        <v>0</v>
      </c>
      <c r="I2562" t="s">
        <v>123</v>
      </c>
      <c r="J2562">
        <v>591211</v>
      </c>
      <c r="K2562" t="s">
        <v>764</v>
      </c>
      <c r="L2562">
        <v>591211</v>
      </c>
      <c r="M2562" t="s">
        <v>764</v>
      </c>
      <c r="N2562">
        <v>591211</v>
      </c>
      <c r="O2562" t="s">
        <v>764</v>
      </c>
      <c r="P2562">
        <v>591211</v>
      </c>
      <c r="Q2562" t="s">
        <v>764</v>
      </c>
      <c r="R2562" s="9">
        <v>71941.662785630979</v>
      </c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15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>
        <f t="shared" si="86"/>
        <v>71941.662785630979</v>
      </c>
      <c r="BM2562" s="9">
        <f t="shared" si="87"/>
        <v>71900</v>
      </c>
    </row>
    <row r="2563" spans="1:65" x14ac:dyDescent="0.3">
      <c r="A2563" t="s">
        <v>2746</v>
      </c>
      <c r="B2563" s="9">
        <v>629</v>
      </c>
      <c r="C2563">
        <v>537284</v>
      </c>
      <c r="D2563">
        <v>1</v>
      </c>
      <c r="E2563">
        <v>0</v>
      </c>
      <c r="F2563">
        <v>0</v>
      </c>
      <c r="G2563">
        <v>0</v>
      </c>
      <c r="H2563">
        <v>0</v>
      </c>
      <c r="I2563" t="s">
        <v>111</v>
      </c>
      <c r="J2563">
        <v>530727</v>
      </c>
      <c r="K2563" t="s">
        <v>704</v>
      </c>
      <c r="L2563">
        <v>541354</v>
      </c>
      <c r="M2563" t="s">
        <v>510</v>
      </c>
      <c r="N2563">
        <v>541354</v>
      </c>
      <c r="O2563" t="s">
        <v>510</v>
      </c>
      <c r="P2563">
        <v>541354</v>
      </c>
      <c r="Q2563" t="s">
        <v>510</v>
      </c>
      <c r="R2563" s="9">
        <v>149527.47063324819</v>
      </c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15"/>
      <c r="AR2563" s="9">
        <v>1</v>
      </c>
      <c r="AS2563" s="9">
        <f>AR2563*30500</f>
        <v>30500</v>
      </c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>
        <f t="shared" si="86"/>
        <v>180027.47063324819</v>
      </c>
      <c r="BM2563" s="9">
        <f t="shared" si="87"/>
        <v>180000</v>
      </c>
    </row>
    <row r="2564" spans="1:65" x14ac:dyDescent="0.3">
      <c r="A2564" t="s">
        <v>2747</v>
      </c>
      <c r="B2564" s="9">
        <v>254</v>
      </c>
      <c r="C2564">
        <v>594351</v>
      </c>
      <c r="D2564">
        <v>1</v>
      </c>
      <c r="E2564">
        <v>0</v>
      </c>
      <c r="F2564">
        <v>0</v>
      </c>
      <c r="G2564">
        <v>0</v>
      </c>
      <c r="H2564">
        <v>0</v>
      </c>
      <c r="I2564" t="s">
        <v>81</v>
      </c>
      <c r="J2564">
        <v>594482</v>
      </c>
      <c r="K2564" t="s">
        <v>526</v>
      </c>
      <c r="L2564">
        <v>594482</v>
      </c>
      <c r="M2564" t="s">
        <v>526</v>
      </c>
      <c r="N2564">
        <v>594482</v>
      </c>
      <c r="O2564" t="s">
        <v>526</v>
      </c>
      <c r="P2564">
        <v>594482</v>
      </c>
      <c r="Q2564" t="s">
        <v>526</v>
      </c>
      <c r="R2564" s="9">
        <v>71941.662785630979</v>
      </c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15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>
        <f t="shared" ref="BL2564:BL2627" si="88">SUMIF(R2564:R2564,"&lt;&gt;")+SUMIF(T2564:T2564,"&lt;&gt;")+SUMIF(V2564:V2564,"&lt;&gt;")+SUMIF(X2564:X2564,"&lt;&gt;")+SUMIF(Z2564:Z2564,"&lt;&gt;")+SUMIF(AB2564:AB2564,"&lt;&gt;")+SUMIF(AD2564:AD2564,"&lt;&gt;")+SUMIF(AF2564:AF2564,"&lt;&gt;")+SUMIF(AH2564:AH2564,"&lt;&gt;")+SUMIF(AJ2564:AJ2564,"&lt;&gt;")+SUMIF(AK2564:AK2564,"&lt;&gt;")+SUMIF(AM2564:AM2564,"&lt;&gt;")+SUMIF(AO2564:AO2564,"&lt;&gt;")+SUMIF(AQ2564:AQ2564,"&lt;&gt;")+SUMIF(AS2564:AS2564,"&lt;&gt;")+SUMIF(AU2564:AU2564,"&lt;&gt;")+SUMIF(AW2564:AW2564,"&lt;&gt;")+SUMIF(AY2564:AY2564,"&lt;&gt;")+SUMIF(BA2564:BA2564,"&lt;&gt;")+SUMIF(BC2564:BC2564,"&lt;&gt;")+SUMIF(BE2564:BE2564,"&lt;&gt;")+SUMIF(BG2564:BG2564,"&lt;&gt;")+SUMIF(BI2564:BI2564,"&lt;&gt;")+SUMIF(BK2564:BK2564,"&lt;&gt;")</f>
        <v>71941.662785630979</v>
      </c>
      <c r="BM2564" s="9">
        <f t="shared" ref="BM2564:BM2627" si="89">ROUND(BL2564/100,0)*100</f>
        <v>71900</v>
      </c>
    </row>
    <row r="2565" spans="1:65" x14ac:dyDescent="0.3">
      <c r="A2565" t="s">
        <v>2747</v>
      </c>
      <c r="B2565" s="9">
        <v>490</v>
      </c>
      <c r="C2565">
        <v>591009</v>
      </c>
      <c r="D2565">
        <v>1</v>
      </c>
      <c r="E2565">
        <v>0</v>
      </c>
      <c r="F2565">
        <v>0</v>
      </c>
      <c r="G2565">
        <v>0</v>
      </c>
      <c r="H2565">
        <v>0</v>
      </c>
      <c r="I2565" t="s">
        <v>123</v>
      </c>
      <c r="J2565">
        <v>591181</v>
      </c>
      <c r="K2565" t="s">
        <v>137</v>
      </c>
      <c r="L2565">
        <v>591181</v>
      </c>
      <c r="M2565" t="s">
        <v>137</v>
      </c>
      <c r="N2565">
        <v>591181</v>
      </c>
      <c r="O2565" t="s">
        <v>137</v>
      </c>
      <c r="P2565">
        <v>591181</v>
      </c>
      <c r="Q2565" t="s">
        <v>137</v>
      </c>
      <c r="R2565" s="9">
        <v>116869.19287476339</v>
      </c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15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>
        <f t="shared" si="88"/>
        <v>116869.19287476339</v>
      </c>
      <c r="BM2565" s="9">
        <f t="shared" si="89"/>
        <v>116900</v>
      </c>
    </row>
    <row r="2566" spans="1:65" x14ac:dyDescent="0.3">
      <c r="A2566" t="s">
        <v>2748</v>
      </c>
      <c r="B2566" s="9">
        <v>420</v>
      </c>
      <c r="C2566">
        <v>561011</v>
      </c>
      <c r="D2566">
        <v>1</v>
      </c>
      <c r="E2566">
        <v>0</v>
      </c>
      <c r="F2566">
        <v>0</v>
      </c>
      <c r="G2566">
        <v>0</v>
      </c>
      <c r="H2566">
        <v>0</v>
      </c>
      <c r="I2566" t="s">
        <v>151</v>
      </c>
      <c r="J2566">
        <v>561134</v>
      </c>
      <c r="K2566" t="s">
        <v>714</v>
      </c>
      <c r="L2566">
        <v>561134</v>
      </c>
      <c r="M2566" t="s">
        <v>714</v>
      </c>
      <c r="N2566">
        <v>561134</v>
      </c>
      <c r="O2566" t="s">
        <v>714</v>
      </c>
      <c r="P2566">
        <v>560715</v>
      </c>
      <c r="Q2566" t="s">
        <v>553</v>
      </c>
      <c r="R2566" s="9">
        <v>100358.68248115919</v>
      </c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15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>
        <f t="shared" si="88"/>
        <v>100358.68248115919</v>
      </c>
      <c r="BM2566" s="9">
        <f t="shared" si="89"/>
        <v>100400</v>
      </c>
    </row>
    <row r="2567" spans="1:65" x14ac:dyDescent="0.3">
      <c r="A2567" t="s">
        <v>2749</v>
      </c>
      <c r="B2567" s="9">
        <v>80</v>
      </c>
      <c r="C2567">
        <v>573485</v>
      </c>
      <c r="D2567">
        <v>1</v>
      </c>
      <c r="E2567">
        <v>0</v>
      </c>
      <c r="F2567">
        <v>0</v>
      </c>
      <c r="G2567">
        <v>0</v>
      </c>
      <c r="H2567">
        <v>0</v>
      </c>
      <c r="I2567" t="s">
        <v>123</v>
      </c>
      <c r="J2567">
        <v>590754</v>
      </c>
      <c r="K2567" t="s">
        <v>2133</v>
      </c>
      <c r="L2567">
        <v>590754</v>
      </c>
      <c r="M2567" t="s">
        <v>2133</v>
      </c>
      <c r="N2567">
        <v>590754</v>
      </c>
      <c r="O2567" t="s">
        <v>2133</v>
      </c>
      <c r="P2567">
        <v>590266</v>
      </c>
      <c r="Q2567" t="s">
        <v>163</v>
      </c>
      <c r="R2567" s="9">
        <v>71941.662785630979</v>
      </c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15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>
        <f t="shared" si="88"/>
        <v>71941.662785630979</v>
      </c>
      <c r="BM2567" s="9">
        <f t="shared" si="89"/>
        <v>71900</v>
      </c>
    </row>
    <row r="2568" spans="1:65" x14ac:dyDescent="0.3">
      <c r="A2568" t="s">
        <v>2750</v>
      </c>
      <c r="B2568" s="9">
        <v>398</v>
      </c>
      <c r="C2568">
        <v>589683</v>
      </c>
      <c r="D2568">
        <v>1</v>
      </c>
      <c r="E2568">
        <v>0</v>
      </c>
      <c r="F2568">
        <v>0</v>
      </c>
      <c r="G2568">
        <v>0</v>
      </c>
      <c r="H2568">
        <v>0</v>
      </c>
      <c r="I2568" t="s">
        <v>111</v>
      </c>
      <c r="J2568">
        <v>589632</v>
      </c>
      <c r="K2568" t="s">
        <v>392</v>
      </c>
      <c r="L2568">
        <v>589632</v>
      </c>
      <c r="M2568" t="s">
        <v>392</v>
      </c>
      <c r="N2568">
        <v>589250</v>
      </c>
      <c r="O2568" t="s">
        <v>113</v>
      </c>
      <c r="P2568">
        <v>589250</v>
      </c>
      <c r="Q2568" t="s">
        <v>113</v>
      </c>
      <c r="R2568" s="9">
        <v>95160.045240076579</v>
      </c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15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>
        <f t="shared" si="88"/>
        <v>95160.045240076579</v>
      </c>
      <c r="BM2568" s="9">
        <f t="shared" si="89"/>
        <v>95200</v>
      </c>
    </row>
    <row r="2569" spans="1:65" x14ac:dyDescent="0.3">
      <c r="A2569" t="s">
        <v>2750</v>
      </c>
      <c r="B2569" s="9">
        <v>905</v>
      </c>
      <c r="C2569">
        <v>530051</v>
      </c>
      <c r="D2569">
        <v>1</v>
      </c>
      <c r="E2569">
        <v>0</v>
      </c>
      <c r="F2569">
        <v>0</v>
      </c>
      <c r="G2569">
        <v>0</v>
      </c>
      <c r="H2569">
        <v>0</v>
      </c>
      <c r="I2569" t="s">
        <v>86</v>
      </c>
      <c r="J2569">
        <v>530841</v>
      </c>
      <c r="K2569" t="s">
        <v>839</v>
      </c>
      <c r="L2569">
        <v>530841</v>
      </c>
      <c r="M2569" t="s">
        <v>839</v>
      </c>
      <c r="N2569">
        <v>530841</v>
      </c>
      <c r="O2569" t="s">
        <v>839</v>
      </c>
      <c r="P2569">
        <v>529303</v>
      </c>
      <c r="Q2569" t="s">
        <v>301</v>
      </c>
      <c r="R2569" s="9">
        <v>213940.6025689989</v>
      </c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15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>
        <f t="shared" si="88"/>
        <v>213940.6025689989</v>
      </c>
      <c r="BM2569" s="9">
        <f t="shared" si="89"/>
        <v>213900</v>
      </c>
    </row>
    <row r="2570" spans="1:65" x14ac:dyDescent="0.3">
      <c r="A2570" t="s">
        <v>2751</v>
      </c>
      <c r="B2570" s="9">
        <v>231</v>
      </c>
      <c r="C2570">
        <v>513521</v>
      </c>
      <c r="D2570">
        <v>1</v>
      </c>
      <c r="E2570">
        <v>0</v>
      </c>
      <c r="F2570">
        <v>0</v>
      </c>
      <c r="G2570">
        <v>0</v>
      </c>
      <c r="H2570">
        <v>0</v>
      </c>
      <c r="I2570" t="s">
        <v>86</v>
      </c>
      <c r="J2570">
        <v>540757</v>
      </c>
      <c r="K2570" t="s">
        <v>495</v>
      </c>
      <c r="L2570">
        <v>539911</v>
      </c>
      <c r="M2570" t="s">
        <v>352</v>
      </c>
      <c r="N2570">
        <v>539911</v>
      </c>
      <c r="O2570" t="s">
        <v>352</v>
      </c>
      <c r="P2570">
        <v>539911</v>
      </c>
      <c r="Q2570" t="s">
        <v>352</v>
      </c>
      <c r="R2570" s="9">
        <v>71941.662785630979</v>
      </c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15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>
        <f t="shared" si="88"/>
        <v>71941.662785630979</v>
      </c>
      <c r="BM2570" s="9">
        <f t="shared" si="89"/>
        <v>71900</v>
      </c>
    </row>
    <row r="2571" spans="1:65" x14ac:dyDescent="0.3">
      <c r="A2571" t="s">
        <v>2752</v>
      </c>
      <c r="B2571" s="9">
        <v>93</v>
      </c>
      <c r="C2571">
        <v>568996</v>
      </c>
      <c r="D2571">
        <v>1</v>
      </c>
      <c r="E2571">
        <v>0</v>
      </c>
      <c r="F2571">
        <v>0</v>
      </c>
      <c r="G2571">
        <v>0</v>
      </c>
      <c r="H2571">
        <v>0</v>
      </c>
      <c r="I2571" t="s">
        <v>123</v>
      </c>
      <c r="J2571">
        <v>568651</v>
      </c>
      <c r="K2571" t="s">
        <v>165</v>
      </c>
      <c r="L2571">
        <v>568651</v>
      </c>
      <c r="M2571" t="s">
        <v>165</v>
      </c>
      <c r="N2571">
        <v>568414</v>
      </c>
      <c r="O2571" t="s">
        <v>166</v>
      </c>
      <c r="P2571">
        <v>568414</v>
      </c>
      <c r="Q2571" t="s">
        <v>166</v>
      </c>
      <c r="R2571" s="9">
        <v>71941.662785630979</v>
      </c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15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>
        <f t="shared" si="88"/>
        <v>71941.662785630979</v>
      </c>
      <c r="BM2571" s="9">
        <f t="shared" si="89"/>
        <v>71900</v>
      </c>
    </row>
    <row r="2572" spans="1:65" x14ac:dyDescent="0.3">
      <c r="A2572" s="2" t="s">
        <v>2015</v>
      </c>
      <c r="B2572" s="9">
        <v>2097</v>
      </c>
      <c r="C2572">
        <v>544302</v>
      </c>
      <c r="D2572">
        <v>1</v>
      </c>
      <c r="E2572">
        <v>1</v>
      </c>
      <c r="F2572">
        <v>0</v>
      </c>
      <c r="G2572">
        <v>0</v>
      </c>
      <c r="H2572">
        <v>0</v>
      </c>
      <c r="I2572" t="s">
        <v>135</v>
      </c>
      <c r="J2572">
        <v>544302</v>
      </c>
      <c r="K2572" t="s">
        <v>2015</v>
      </c>
      <c r="L2572">
        <v>545058</v>
      </c>
      <c r="M2572" t="s">
        <v>671</v>
      </c>
      <c r="N2572">
        <v>545058</v>
      </c>
      <c r="O2572" t="s">
        <v>671</v>
      </c>
      <c r="P2572">
        <v>545058</v>
      </c>
      <c r="Q2572" t="s">
        <v>671</v>
      </c>
      <c r="R2572" s="9">
        <v>487207.06042438198</v>
      </c>
      <c r="S2572" s="9">
        <f>SUMIFS($B:$B,$J:$J,$C2572)</f>
        <v>2851</v>
      </c>
      <c r="T2572" s="9">
        <v>155031.01994429581</v>
      </c>
      <c r="U2572" s="9">
        <v>0</v>
      </c>
      <c r="V2572" s="9">
        <f>U2572*768</f>
        <v>0</v>
      </c>
      <c r="W2572" s="9">
        <v>15</v>
      </c>
      <c r="X2572" s="9">
        <f>W2572*3072</f>
        <v>46080</v>
      </c>
      <c r="Y2572" s="9">
        <v>13</v>
      </c>
      <c r="Z2572" s="9">
        <f>Y2572*1024</f>
        <v>13312</v>
      </c>
      <c r="AA2572" s="9">
        <v>1</v>
      </c>
      <c r="AB2572" s="9">
        <f>AA2572*256</f>
        <v>256</v>
      </c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15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>
        <f t="shared" si="88"/>
        <v>701886.08036867785</v>
      </c>
      <c r="BM2572" s="9">
        <f t="shared" si="89"/>
        <v>701900</v>
      </c>
    </row>
    <row r="2573" spans="1:65" x14ac:dyDescent="0.3">
      <c r="A2573" t="s">
        <v>2753</v>
      </c>
      <c r="B2573" s="9">
        <v>350</v>
      </c>
      <c r="C2573">
        <v>571695</v>
      </c>
      <c r="D2573">
        <v>1</v>
      </c>
      <c r="E2573">
        <v>0</v>
      </c>
      <c r="F2573">
        <v>0</v>
      </c>
      <c r="G2573">
        <v>0</v>
      </c>
      <c r="H2573">
        <v>0</v>
      </c>
      <c r="I2573" t="s">
        <v>96</v>
      </c>
      <c r="J2573">
        <v>581186</v>
      </c>
      <c r="K2573" t="s">
        <v>331</v>
      </c>
      <c r="L2573">
        <v>581186</v>
      </c>
      <c r="M2573" t="s">
        <v>331</v>
      </c>
      <c r="N2573">
        <v>581186</v>
      </c>
      <c r="O2573" t="s">
        <v>331</v>
      </c>
      <c r="P2573">
        <v>581186</v>
      </c>
      <c r="Q2573" t="s">
        <v>331</v>
      </c>
      <c r="R2573" s="9">
        <v>83800.610169669671</v>
      </c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15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>
        <f t="shared" si="88"/>
        <v>83800.610169669671</v>
      </c>
      <c r="BM2573" s="9">
        <f t="shared" si="89"/>
        <v>83800</v>
      </c>
    </row>
    <row r="2574" spans="1:65" x14ac:dyDescent="0.3">
      <c r="A2574" t="s">
        <v>2753</v>
      </c>
      <c r="B2574" s="9">
        <v>1244</v>
      </c>
      <c r="C2574">
        <v>537713</v>
      </c>
      <c r="D2574">
        <v>1</v>
      </c>
      <c r="E2574">
        <v>0</v>
      </c>
      <c r="F2574">
        <v>0</v>
      </c>
      <c r="G2574">
        <v>0</v>
      </c>
      <c r="H2574">
        <v>0</v>
      </c>
      <c r="I2574" t="s">
        <v>111</v>
      </c>
      <c r="J2574">
        <v>541354</v>
      </c>
      <c r="K2574" t="s">
        <v>510</v>
      </c>
      <c r="L2574">
        <v>541354</v>
      </c>
      <c r="M2574" t="s">
        <v>510</v>
      </c>
      <c r="N2574">
        <v>541354</v>
      </c>
      <c r="O2574" t="s">
        <v>510</v>
      </c>
      <c r="P2574">
        <v>541354</v>
      </c>
      <c r="Q2574" t="s">
        <v>510</v>
      </c>
      <c r="R2574" s="9">
        <v>292391.2778802758</v>
      </c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15"/>
      <c r="AR2574" s="9">
        <v>1</v>
      </c>
      <c r="AS2574" s="9">
        <f>AR2574*30500</f>
        <v>30500</v>
      </c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>
        <f t="shared" si="88"/>
        <v>322891.2778802758</v>
      </c>
      <c r="BM2574" s="9">
        <f t="shared" si="89"/>
        <v>322900</v>
      </c>
    </row>
    <row r="2575" spans="1:65" x14ac:dyDescent="0.3">
      <c r="A2575" t="s">
        <v>2754</v>
      </c>
      <c r="B2575" s="9">
        <v>553</v>
      </c>
      <c r="C2575">
        <v>569011</v>
      </c>
      <c r="D2575">
        <v>1</v>
      </c>
      <c r="E2575">
        <v>0</v>
      </c>
      <c r="F2575">
        <v>0</v>
      </c>
      <c r="G2575">
        <v>0</v>
      </c>
      <c r="H2575">
        <v>0</v>
      </c>
      <c r="I2575" t="s">
        <v>123</v>
      </c>
      <c r="J2575">
        <v>569569</v>
      </c>
      <c r="K2575" t="s">
        <v>260</v>
      </c>
      <c r="L2575">
        <v>569569</v>
      </c>
      <c r="M2575" t="s">
        <v>260</v>
      </c>
      <c r="N2575">
        <v>569569</v>
      </c>
      <c r="O2575" t="s">
        <v>260</v>
      </c>
      <c r="P2575">
        <v>569569</v>
      </c>
      <c r="Q2575" t="s">
        <v>260</v>
      </c>
      <c r="R2575" s="9">
        <v>131691.11522199211</v>
      </c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15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>
        <f t="shared" si="88"/>
        <v>131691.11522199211</v>
      </c>
      <c r="BM2575" s="9">
        <f t="shared" si="89"/>
        <v>131700</v>
      </c>
    </row>
    <row r="2576" spans="1:65" x14ac:dyDescent="0.3">
      <c r="A2576" t="s">
        <v>2755</v>
      </c>
      <c r="B2576" s="9">
        <v>171</v>
      </c>
      <c r="C2576">
        <v>571709</v>
      </c>
      <c r="D2576">
        <v>1</v>
      </c>
      <c r="E2576">
        <v>0</v>
      </c>
      <c r="F2576">
        <v>0</v>
      </c>
      <c r="G2576">
        <v>0</v>
      </c>
      <c r="H2576">
        <v>0</v>
      </c>
      <c r="I2576" t="s">
        <v>96</v>
      </c>
      <c r="J2576">
        <v>572241</v>
      </c>
      <c r="K2576" t="s">
        <v>556</v>
      </c>
      <c r="L2576">
        <v>572241</v>
      </c>
      <c r="M2576" t="s">
        <v>556</v>
      </c>
      <c r="N2576">
        <v>572241</v>
      </c>
      <c r="O2576" t="s">
        <v>556</v>
      </c>
      <c r="P2576">
        <v>571164</v>
      </c>
      <c r="Q2576" t="s">
        <v>334</v>
      </c>
      <c r="R2576" s="9">
        <v>71941.662785630979</v>
      </c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15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>
        <f t="shared" si="88"/>
        <v>71941.662785630979</v>
      </c>
      <c r="BM2576" s="9">
        <f t="shared" si="89"/>
        <v>71900</v>
      </c>
    </row>
    <row r="2577" spans="1:65" x14ac:dyDescent="0.3">
      <c r="A2577" s="2" t="s">
        <v>1400</v>
      </c>
      <c r="B2577" s="9">
        <v>691</v>
      </c>
      <c r="C2577">
        <v>557951</v>
      </c>
      <c r="D2577">
        <v>1</v>
      </c>
      <c r="E2577">
        <v>1</v>
      </c>
      <c r="F2577">
        <v>0</v>
      </c>
      <c r="G2577">
        <v>0</v>
      </c>
      <c r="H2577">
        <v>0</v>
      </c>
      <c r="I2577" t="s">
        <v>151</v>
      </c>
      <c r="J2577">
        <v>557951</v>
      </c>
      <c r="K2577" t="s">
        <v>1400</v>
      </c>
      <c r="L2577">
        <v>557587</v>
      </c>
      <c r="M2577" t="s">
        <v>456</v>
      </c>
      <c r="N2577">
        <v>557587</v>
      </c>
      <c r="O2577" t="s">
        <v>456</v>
      </c>
      <c r="P2577">
        <v>557587</v>
      </c>
      <c r="Q2577" t="s">
        <v>456</v>
      </c>
      <c r="R2577" s="9">
        <v>164044.61200580059</v>
      </c>
      <c r="S2577" s="9">
        <f>SUMIFS($B:$B,$J:$J,$C2577)</f>
        <v>824</v>
      </c>
      <c r="T2577" s="9">
        <v>44914.937268341309</v>
      </c>
      <c r="U2577" s="9">
        <v>0</v>
      </c>
      <c r="V2577" s="9">
        <f>U2577*768</f>
        <v>0</v>
      </c>
      <c r="W2577" s="9">
        <v>7</v>
      </c>
      <c r="X2577" s="9">
        <f>W2577*3072</f>
        <v>21504</v>
      </c>
      <c r="Y2577" s="9">
        <v>48</v>
      </c>
      <c r="Z2577" s="9">
        <f>Y2577*1024</f>
        <v>49152</v>
      </c>
      <c r="AA2577" s="9">
        <v>2</v>
      </c>
      <c r="AB2577" s="9">
        <f>AA2577*256</f>
        <v>512</v>
      </c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15"/>
      <c r="AR2577" s="9">
        <v>57</v>
      </c>
      <c r="AS2577" s="9">
        <f>AR2577*30500</f>
        <v>1738500</v>
      </c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>
        <f t="shared" si="88"/>
        <v>2018627.5492741419</v>
      </c>
      <c r="BM2577" s="9">
        <f t="shared" si="89"/>
        <v>2018600</v>
      </c>
    </row>
    <row r="2578" spans="1:65" x14ac:dyDescent="0.3">
      <c r="A2578" t="s">
        <v>2756</v>
      </c>
      <c r="B2578" s="9">
        <v>881</v>
      </c>
      <c r="C2578">
        <v>540561</v>
      </c>
      <c r="D2578">
        <v>1</v>
      </c>
      <c r="E2578">
        <v>0</v>
      </c>
      <c r="F2578">
        <v>0</v>
      </c>
      <c r="G2578">
        <v>0</v>
      </c>
      <c r="H2578">
        <v>0</v>
      </c>
      <c r="I2578" t="s">
        <v>151</v>
      </c>
      <c r="J2578">
        <v>558371</v>
      </c>
      <c r="K2578" t="s">
        <v>2077</v>
      </c>
      <c r="L2578">
        <v>558371</v>
      </c>
      <c r="M2578" t="s">
        <v>2077</v>
      </c>
      <c r="N2578">
        <v>558371</v>
      </c>
      <c r="O2578" t="s">
        <v>2077</v>
      </c>
      <c r="P2578">
        <v>554791</v>
      </c>
      <c r="Q2578" t="s">
        <v>1503</v>
      </c>
      <c r="R2578" s="9">
        <v>208360.1849680091</v>
      </c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15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>
        <f t="shared" si="88"/>
        <v>208360.1849680091</v>
      </c>
      <c r="BM2578" s="9">
        <f t="shared" si="89"/>
        <v>208400</v>
      </c>
    </row>
    <row r="2579" spans="1:65" x14ac:dyDescent="0.3">
      <c r="A2579" s="4" t="s">
        <v>2757</v>
      </c>
      <c r="B2579" s="9">
        <v>6407</v>
      </c>
      <c r="C2579">
        <v>580538</v>
      </c>
      <c r="D2579">
        <v>1</v>
      </c>
      <c r="E2579">
        <v>1</v>
      </c>
      <c r="F2579">
        <v>1</v>
      </c>
      <c r="G2579">
        <v>1</v>
      </c>
      <c r="H2579">
        <v>0</v>
      </c>
      <c r="I2579" t="s">
        <v>96</v>
      </c>
      <c r="J2579">
        <v>580538</v>
      </c>
      <c r="K2579" t="s">
        <v>2757</v>
      </c>
      <c r="L2579">
        <v>580538</v>
      </c>
      <c r="M2579" t="s">
        <v>2757</v>
      </c>
      <c r="N2579">
        <v>580538</v>
      </c>
      <c r="O2579" t="s">
        <v>2757</v>
      </c>
      <c r="P2579">
        <v>581259</v>
      </c>
      <c r="Q2579" t="s">
        <v>889</v>
      </c>
      <c r="R2579" s="9">
        <v>1434805.2564787799</v>
      </c>
      <c r="S2579" s="9">
        <f>SUMIFS($B:$B,$J:$J,$C2579)</f>
        <v>9687</v>
      </c>
      <c r="T2579" s="9">
        <v>524464.82722846849</v>
      </c>
      <c r="U2579" s="9">
        <v>1</v>
      </c>
      <c r="V2579" s="9">
        <f>U2579*768</f>
        <v>768</v>
      </c>
      <c r="W2579" s="9">
        <v>30</v>
      </c>
      <c r="X2579" s="9">
        <f>W2579*3072</f>
        <v>92160</v>
      </c>
      <c r="Y2579" s="9">
        <v>20</v>
      </c>
      <c r="Z2579" s="9">
        <f>Y2579*1024</f>
        <v>20480</v>
      </c>
      <c r="AA2579" s="9">
        <v>25</v>
      </c>
      <c r="AB2579" s="9">
        <f>AA2579*256</f>
        <v>6400</v>
      </c>
      <c r="AC2579" s="9">
        <f>SUMIFS($B:$B,$L:$L,$C2579)</f>
        <v>8467</v>
      </c>
      <c r="AD2579" s="9">
        <v>1052319.7879388209</v>
      </c>
      <c r="AE2579" s="9"/>
      <c r="AF2579" s="9"/>
      <c r="AG2579" s="9">
        <f>SUMIFS($B:$B,$N:$N,$C2579)</f>
        <v>8467</v>
      </c>
      <c r="AH2579" s="9">
        <v>953317.46706942911</v>
      </c>
      <c r="AI2579" s="9"/>
      <c r="AJ2579" s="9"/>
      <c r="AK2579" s="9"/>
      <c r="AL2579" s="9"/>
      <c r="AM2579" s="9"/>
      <c r="AN2579" s="9"/>
      <c r="AO2579" s="9"/>
      <c r="AP2579" s="9"/>
      <c r="AQ2579" s="15"/>
      <c r="AR2579" s="9">
        <v>19</v>
      </c>
      <c r="AS2579" s="9">
        <f>AR2579*30500</f>
        <v>579500</v>
      </c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>
        <f t="shared" si="88"/>
        <v>4664215.3387154983</v>
      </c>
      <c r="BM2579" s="9">
        <f t="shared" si="89"/>
        <v>4664200</v>
      </c>
    </row>
    <row r="2580" spans="1:65" x14ac:dyDescent="0.3">
      <c r="A2580" s="2" t="s">
        <v>1425</v>
      </c>
      <c r="B2580" s="9">
        <v>1388</v>
      </c>
      <c r="C2580">
        <v>593257</v>
      </c>
      <c r="D2580">
        <v>1</v>
      </c>
      <c r="E2580">
        <v>1</v>
      </c>
      <c r="F2580">
        <v>0</v>
      </c>
      <c r="G2580">
        <v>0</v>
      </c>
      <c r="H2580">
        <v>0</v>
      </c>
      <c r="I2580" t="s">
        <v>81</v>
      </c>
      <c r="J2580">
        <v>593257</v>
      </c>
      <c r="K2580" t="s">
        <v>1425</v>
      </c>
      <c r="L2580">
        <v>592943</v>
      </c>
      <c r="M2580" t="s">
        <v>476</v>
      </c>
      <c r="N2580">
        <v>592943</v>
      </c>
      <c r="O2580" t="s">
        <v>476</v>
      </c>
      <c r="P2580">
        <v>592943</v>
      </c>
      <c r="Q2580" t="s">
        <v>476</v>
      </c>
      <c r="R2580" s="9">
        <v>325521.84831532708</v>
      </c>
      <c r="S2580" s="9">
        <f>SUMIFS($B:$B,$J:$J,$C2580)</f>
        <v>2336</v>
      </c>
      <c r="T2580" s="9">
        <v>127088.9306114042</v>
      </c>
      <c r="U2580" s="9">
        <v>0</v>
      </c>
      <c r="V2580" s="9">
        <f>U2580*768</f>
        <v>0</v>
      </c>
      <c r="W2580" s="9">
        <v>5</v>
      </c>
      <c r="X2580" s="9">
        <f>W2580*3072</f>
        <v>15360</v>
      </c>
      <c r="Y2580" s="9">
        <v>6</v>
      </c>
      <c r="Z2580" s="9">
        <f>Y2580*1024</f>
        <v>6144</v>
      </c>
      <c r="AA2580" s="9">
        <v>2</v>
      </c>
      <c r="AB2580" s="9">
        <f>AA2580*256</f>
        <v>512</v>
      </c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15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>
        <f t="shared" si="88"/>
        <v>474626.77892673126</v>
      </c>
      <c r="BM2580" s="9">
        <f t="shared" si="89"/>
        <v>474600</v>
      </c>
    </row>
    <row r="2581" spans="1:65" x14ac:dyDescent="0.3">
      <c r="A2581" s="4" t="s">
        <v>1179</v>
      </c>
      <c r="B2581" s="9">
        <v>7124</v>
      </c>
      <c r="C2581">
        <v>581917</v>
      </c>
      <c r="D2581">
        <v>1</v>
      </c>
      <c r="E2581">
        <v>1</v>
      </c>
      <c r="F2581">
        <v>1</v>
      </c>
      <c r="G2581">
        <v>1</v>
      </c>
      <c r="H2581">
        <v>0</v>
      </c>
      <c r="I2581" t="s">
        <v>81</v>
      </c>
      <c r="J2581">
        <v>581917</v>
      </c>
      <c r="K2581" t="s">
        <v>1179</v>
      </c>
      <c r="L2581">
        <v>581917</v>
      </c>
      <c r="M2581" t="s">
        <v>1179</v>
      </c>
      <c r="N2581">
        <v>581917</v>
      </c>
      <c r="O2581" t="s">
        <v>1179</v>
      </c>
      <c r="P2581">
        <v>581372</v>
      </c>
      <c r="Q2581" t="s">
        <v>243</v>
      </c>
      <c r="R2581" s="9">
        <v>1588070.754748696</v>
      </c>
      <c r="S2581" s="9">
        <f>SUMIFS($B:$B,$J:$J,$C2581)</f>
        <v>10187</v>
      </c>
      <c r="T2581" s="9">
        <v>551401.69999863929</v>
      </c>
      <c r="U2581" s="9">
        <v>0</v>
      </c>
      <c r="V2581" s="9">
        <f>U2581*768</f>
        <v>0</v>
      </c>
      <c r="W2581" s="9">
        <v>37</v>
      </c>
      <c r="X2581" s="9">
        <f>W2581*3072</f>
        <v>113664</v>
      </c>
      <c r="Y2581" s="9">
        <v>113</v>
      </c>
      <c r="Z2581" s="9">
        <f>Y2581*1024</f>
        <v>115712</v>
      </c>
      <c r="AA2581" s="9">
        <v>15</v>
      </c>
      <c r="AB2581" s="9">
        <f>AA2581*256</f>
        <v>3840</v>
      </c>
      <c r="AC2581" s="9">
        <f>SUMIFS($B:$B,$L:$L,$C2581)</f>
        <v>10496</v>
      </c>
      <c r="AD2581" s="9">
        <v>1301068.4530137845</v>
      </c>
      <c r="AE2581" s="9"/>
      <c r="AF2581" s="9"/>
      <c r="AG2581" s="9">
        <f>SUMIFS($B:$B,$N:$N,$C2581)</f>
        <v>10712</v>
      </c>
      <c r="AH2581" s="9">
        <v>1203692.5239230781</v>
      </c>
      <c r="AI2581" s="9"/>
      <c r="AJ2581" s="9"/>
      <c r="AK2581" s="9"/>
      <c r="AL2581" s="9"/>
      <c r="AM2581" s="9"/>
      <c r="AN2581" s="9"/>
      <c r="AO2581" s="9"/>
      <c r="AP2581" s="9"/>
      <c r="AQ2581" s="15"/>
      <c r="AR2581" s="9">
        <v>6</v>
      </c>
      <c r="AS2581" s="9">
        <f>AR2581*30500</f>
        <v>183000</v>
      </c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>
        <f t="shared" si="88"/>
        <v>5060449.4316841979</v>
      </c>
      <c r="BM2581" s="9">
        <f t="shared" si="89"/>
        <v>5060400</v>
      </c>
    </row>
    <row r="2582" spans="1:65" x14ac:dyDescent="0.3">
      <c r="A2582" t="s">
        <v>2758</v>
      </c>
      <c r="B2582" s="9">
        <v>289</v>
      </c>
      <c r="C2582">
        <v>549568</v>
      </c>
      <c r="D2582">
        <v>1</v>
      </c>
      <c r="E2582">
        <v>0</v>
      </c>
      <c r="F2582">
        <v>0</v>
      </c>
      <c r="G2582">
        <v>0</v>
      </c>
      <c r="H2582">
        <v>0</v>
      </c>
      <c r="I2582" t="s">
        <v>83</v>
      </c>
      <c r="J2582">
        <v>549592</v>
      </c>
      <c r="K2582" t="s">
        <v>1788</v>
      </c>
      <c r="L2582">
        <v>549592</v>
      </c>
      <c r="M2582" t="s">
        <v>1788</v>
      </c>
      <c r="N2582">
        <v>549592</v>
      </c>
      <c r="O2582" t="s">
        <v>1788</v>
      </c>
      <c r="P2582">
        <v>549240</v>
      </c>
      <c r="Q2582" t="s">
        <v>102</v>
      </c>
      <c r="R2582" s="9">
        <v>71941.662785630979</v>
      </c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15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>
        <f t="shared" si="88"/>
        <v>71941.662785630979</v>
      </c>
      <c r="BM2582" s="9">
        <f t="shared" si="89"/>
        <v>71900</v>
      </c>
    </row>
    <row r="2583" spans="1:65" x14ac:dyDescent="0.3">
      <c r="A2583" t="s">
        <v>2758</v>
      </c>
      <c r="B2583" s="9">
        <v>1701</v>
      </c>
      <c r="C2583">
        <v>539406</v>
      </c>
      <c r="D2583">
        <v>1</v>
      </c>
      <c r="E2583">
        <v>0</v>
      </c>
      <c r="F2583">
        <v>0</v>
      </c>
      <c r="G2583">
        <v>0</v>
      </c>
      <c r="H2583">
        <v>0</v>
      </c>
      <c r="I2583" t="s">
        <v>86</v>
      </c>
      <c r="J2583">
        <v>539643</v>
      </c>
      <c r="K2583" t="s">
        <v>2759</v>
      </c>
      <c r="L2583">
        <v>539643</v>
      </c>
      <c r="M2583" t="s">
        <v>2759</v>
      </c>
      <c r="N2583">
        <v>539139</v>
      </c>
      <c r="O2583" t="s">
        <v>537</v>
      </c>
      <c r="P2583">
        <v>539139</v>
      </c>
      <c r="Q2583" t="s">
        <v>537</v>
      </c>
      <c r="R2583" s="9">
        <v>397179.41631094809</v>
      </c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15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>
        <f t="shared" si="88"/>
        <v>397179.41631094809</v>
      </c>
      <c r="BM2583" s="9">
        <f t="shared" si="89"/>
        <v>397200</v>
      </c>
    </row>
    <row r="2584" spans="1:65" x14ac:dyDescent="0.3">
      <c r="A2584" t="s">
        <v>2760</v>
      </c>
      <c r="B2584" s="9">
        <v>159</v>
      </c>
      <c r="C2584">
        <v>565105</v>
      </c>
      <c r="D2584">
        <v>1</v>
      </c>
      <c r="E2584">
        <v>0</v>
      </c>
      <c r="F2584">
        <v>0</v>
      </c>
      <c r="G2584">
        <v>0</v>
      </c>
      <c r="H2584">
        <v>0</v>
      </c>
      <c r="I2584" t="s">
        <v>131</v>
      </c>
      <c r="J2584">
        <v>565814</v>
      </c>
      <c r="K2584" t="s">
        <v>1761</v>
      </c>
      <c r="L2584">
        <v>565814</v>
      </c>
      <c r="M2584" t="s">
        <v>1761</v>
      </c>
      <c r="N2584">
        <v>565814</v>
      </c>
      <c r="O2584" t="s">
        <v>1761</v>
      </c>
      <c r="P2584">
        <v>564567</v>
      </c>
      <c r="Q2584" t="s">
        <v>523</v>
      </c>
      <c r="R2584" s="9">
        <v>71941.662785630979</v>
      </c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15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>
        <f t="shared" si="88"/>
        <v>71941.662785630979</v>
      </c>
      <c r="BM2584" s="9">
        <f t="shared" si="89"/>
        <v>71900</v>
      </c>
    </row>
    <row r="2585" spans="1:65" x14ac:dyDescent="0.3">
      <c r="A2585" t="s">
        <v>2761</v>
      </c>
      <c r="B2585" s="9">
        <v>332</v>
      </c>
      <c r="C2585">
        <v>577375</v>
      </c>
      <c r="D2585">
        <v>1</v>
      </c>
      <c r="E2585">
        <v>0</v>
      </c>
      <c r="F2585">
        <v>0</v>
      </c>
      <c r="G2585">
        <v>0</v>
      </c>
      <c r="H2585">
        <v>0</v>
      </c>
      <c r="I2585" t="s">
        <v>104</v>
      </c>
      <c r="J2585">
        <v>577197</v>
      </c>
      <c r="K2585" t="s">
        <v>300</v>
      </c>
      <c r="L2585">
        <v>577197</v>
      </c>
      <c r="M2585" t="s">
        <v>300</v>
      </c>
      <c r="N2585">
        <v>577197</v>
      </c>
      <c r="O2585" t="s">
        <v>300</v>
      </c>
      <c r="P2585">
        <v>577197</v>
      </c>
      <c r="Q2585" t="s">
        <v>300</v>
      </c>
      <c r="R2585" s="9">
        <v>79534.573887523016</v>
      </c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15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>
        <f t="shared" si="88"/>
        <v>79534.573887523016</v>
      </c>
      <c r="BM2585" s="9">
        <f t="shared" si="89"/>
        <v>79500</v>
      </c>
    </row>
    <row r="2586" spans="1:65" x14ac:dyDescent="0.3">
      <c r="A2586" t="s">
        <v>2762</v>
      </c>
      <c r="B2586" s="9">
        <v>174</v>
      </c>
      <c r="C2586">
        <v>591025</v>
      </c>
      <c r="D2586">
        <v>1</v>
      </c>
      <c r="E2586">
        <v>0</v>
      </c>
      <c r="F2586">
        <v>0</v>
      </c>
      <c r="G2586">
        <v>0</v>
      </c>
      <c r="H2586">
        <v>0</v>
      </c>
      <c r="I2586" t="s">
        <v>123</v>
      </c>
      <c r="J2586">
        <v>591173</v>
      </c>
      <c r="K2586" t="s">
        <v>2316</v>
      </c>
      <c r="L2586">
        <v>591211</v>
      </c>
      <c r="M2586" t="s">
        <v>764</v>
      </c>
      <c r="N2586">
        <v>591211</v>
      </c>
      <c r="O2586" t="s">
        <v>764</v>
      </c>
      <c r="P2586">
        <v>591211</v>
      </c>
      <c r="Q2586" t="s">
        <v>764</v>
      </c>
      <c r="R2586" s="9">
        <v>71941.662785630979</v>
      </c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15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>
        <f t="shared" si="88"/>
        <v>71941.662785630979</v>
      </c>
      <c r="BM2586" s="9">
        <f t="shared" si="89"/>
        <v>71900</v>
      </c>
    </row>
    <row r="2587" spans="1:65" x14ac:dyDescent="0.3">
      <c r="A2587" s="2" t="s">
        <v>2629</v>
      </c>
      <c r="B2587" s="9">
        <v>2052</v>
      </c>
      <c r="C2587">
        <v>550361</v>
      </c>
      <c r="D2587">
        <v>1</v>
      </c>
      <c r="E2587">
        <v>1</v>
      </c>
      <c r="F2587">
        <v>0</v>
      </c>
      <c r="G2587">
        <v>0</v>
      </c>
      <c r="H2587">
        <v>0</v>
      </c>
      <c r="I2587" t="s">
        <v>83</v>
      </c>
      <c r="J2587">
        <v>550361</v>
      </c>
      <c r="K2587" t="s">
        <v>2629</v>
      </c>
      <c r="L2587">
        <v>550094</v>
      </c>
      <c r="M2587" t="s">
        <v>143</v>
      </c>
      <c r="N2587">
        <v>550094</v>
      </c>
      <c r="O2587" t="s">
        <v>143</v>
      </c>
      <c r="P2587">
        <v>550094</v>
      </c>
      <c r="Q2587" t="s">
        <v>143</v>
      </c>
      <c r="R2587" s="9">
        <v>477009.79000128282</v>
      </c>
      <c r="S2587" s="9">
        <f>SUMIFS($B:$B,$J:$J,$C2587)</f>
        <v>2874</v>
      </c>
      <c r="T2587" s="9">
        <v>156278.44756224539</v>
      </c>
      <c r="U2587" s="9">
        <v>0</v>
      </c>
      <c r="V2587" s="9">
        <f>U2587*768</f>
        <v>0</v>
      </c>
      <c r="W2587" s="9">
        <v>12</v>
      </c>
      <c r="X2587" s="9">
        <f>W2587*3072</f>
        <v>36864</v>
      </c>
      <c r="Y2587" s="9">
        <v>15</v>
      </c>
      <c r="Z2587" s="9">
        <f>Y2587*1024</f>
        <v>15360</v>
      </c>
      <c r="AA2587" s="9">
        <v>4</v>
      </c>
      <c r="AB2587" s="9">
        <f>AA2587*256</f>
        <v>1024</v>
      </c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15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>
        <f t="shared" si="88"/>
        <v>686536.23756352824</v>
      </c>
      <c r="BM2587" s="9">
        <f t="shared" si="89"/>
        <v>686500</v>
      </c>
    </row>
    <row r="2588" spans="1:65" x14ac:dyDescent="0.3">
      <c r="A2588" t="s">
        <v>2763</v>
      </c>
      <c r="B2588" s="9">
        <v>929</v>
      </c>
      <c r="C2588">
        <v>573434</v>
      </c>
      <c r="D2588">
        <v>1</v>
      </c>
      <c r="E2588">
        <v>0</v>
      </c>
      <c r="F2588">
        <v>0</v>
      </c>
      <c r="G2588">
        <v>0</v>
      </c>
      <c r="H2588">
        <v>0</v>
      </c>
      <c r="I2588" t="s">
        <v>135</v>
      </c>
      <c r="J2588">
        <v>585068</v>
      </c>
      <c r="K2588" t="s">
        <v>515</v>
      </c>
      <c r="L2588">
        <v>585068</v>
      </c>
      <c r="M2588" t="s">
        <v>515</v>
      </c>
      <c r="N2588">
        <v>585068</v>
      </c>
      <c r="O2588" t="s">
        <v>515</v>
      </c>
      <c r="P2588">
        <v>585068</v>
      </c>
      <c r="Q2588" t="s">
        <v>515</v>
      </c>
      <c r="R2588" s="9">
        <v>219517.3252926291</v>
      </c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15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>
        <f t="shared" si="88"/>
        <v>219517.3252926291</v>
      </c>
      <c r="BM2588" s="9">
        <f t="shared" si="89"/>
        <v>219500</v>
      </c>
    </row>
    <row r="2589" spans="1:65" x14ac:dyDescent="0.3">
      <c r="A2589" t="s">
        <v>2763</v>
      </c>
      <c r="B2589" s="9">
        <v>521</v>
      </c>
      <c r="C2589">
        <v>534986</v>
      </c>
      <c r="D2589">
        <v>1</v>
      </c>
      <c r="E2589">
        <v>0</v>
      </c>
      <c r="F2589">
        <v>0</v>
      </c>
      <c r="G2589">
        <v>0</v>
      </c>
      <c r="H2589">
        <v>0</v>
      </c>
      <c r="I2589" t="s">
        <v>86</v>
      </c>
      <c r="J2589">
        <v>534781</v>
      </c>
      <c r="K2589" t="s">
        <v>566</v>
      </c>
      <c r="L2589">
        <v>535320</v>
      </c>
      <c r="M2589" t="s">
        <v>567</v>
      </c>
      <c r="N2589">
        <v>538094</v>
      </c>
      <c r="O2589" t="s">
        <v>207</v>
      </c>
      <c r="P2589">
        <v>538094</v>
      </c>
      <c r="Q2589" t="s">
        <v>207</v>
      </c>
      <c r="R2589" s="9">
        <v>124166.8039763759</v>
      </c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15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>
        <f t="shared" si="88"/>
        <v>124166.8039763759</v>
      </c>
      <c r="BM2589" s="9">
        <f t="shared" si="89"/>
        <v>124200</v>
      </c>
    </row>
    <row r="2590" spans="1:65" x14ac:dyDescent="0.3">
      <c r="A2590" t="s">
        <v>2763</v>
      </c>
      <c r="B2590" s="9">
        <v>346</v>
      </c>
      <c r="C2590">
        <v>514497</v>
      </c>
      <c r="D2590">
        <v>1</v>
      </c>
      <c r="E2590">
        <v>0</v>
      </c>
      <c r="F2590">
        <v>0</v>
      </c>
      <c r="G2590">
        <v>0</v>
      </c>
      <c r="H2590">
        <v>0</v>
      </c>
      <c r="I2590" t="s">
        <v>111</v>
      </c>
      <c r="J2590">
        <v>517844</v>
      </c>
      <c r="K2590" t="s">
        <v>1323</v>
      </c>
      <c r="L2590">
        <v>514705</v>
      </c>
      <c r="M2590" t="s">
        <v>517</v>
      </c>
      <c r="N2590">
        <v>514705</v>
      </c>
      <c r="O2590" t="s">
        <v>517</v>
      </c>
      <c r="P2590">
        <v>514705</v>
      </c>
      <c r="Q2590" t="s">
        <v>517</v>
      </c>
      <c r="R2590" s="9">
        <v>82852.904245630634</v>
      </c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15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>
        <f t="shared" si="88"/>
        <v>82852.904245630634</v>
      </c>
      <c r="BM2590" s="9">
        <f t="shared" si="89"/>
        <v>82900</v>
      </c>
    </row>
    <row r="2591" spans="1:65" x14ac:dyDescent="0.3">
      <c r="A2591" t="s">
        <v>2763</v>
      </c>
      <c r="B2591" s="9">
        <v>661</v>
      </c>
      <c r="C2591">
        <v>513041</v>
      </c>
      <c r="D2591">
        <v>1</v>
      </c>
      <c r="E2591">
        <v>0</v>
      </c>
      <c r="F2591">
        <v>0</v>
      </c>
      <c r="G2591">
        <v>0</v>
      </c>
      <c r="H2591">
        <v>0</v>
      </c>
      <c r="I2591" t="s">
        <v>86</v>
      </c>
      <c r="J2591">
        <v>532452</v>
      </c>
      <c r="K2591" t="s">
        <v>280</v>
      </c>
      <c r="L2591">
        <v>532053</v>
      </c>
      <c r="M2591" t="s">
        <v>281</v>
      </c>
      <c r="N2591">
        <v>532053</v>
      </c>
      <c r="O2591" t="s">
        <v>281</v>
      </c>
      <c r="P2591">
        <v>532053</v>
      </c>
      <c r="Q2591" t="s">
        <v>281</v>
      </c>
      <c r="R2591" s="9">
        <v>157023.84099877579</v>
      </c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15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>
        <f t="shared" si="88"/>
        <v>157023.84099877579</v>
      </c>
      <c r="BM2591" s="9">
        <f t="shared" si="89"/>
        <v>157000</v>
      </c>
    </row>
    <row r="2592" spans="1:65" x14ac:dyDescent="0.3">
      <c r="A2592" t="s">
        <v>2764</v>
      </c>
      <c r="B2592" s="9">
        <v>272</v>
      </c>
      <c r="C2592">
        <v>574180</v>
      </c>
      <c r="D2592">
        <v>1</v>
      </c>
      <c r="E2592">
        <v>0</v>
      </c>
      <c r="F2592">
        <v>0</v>
      </c>
      <c r="G2592">
        <v>0</v>
      </c>
      <c r="H2592">
        <v>0</v>
      </c>
      <c r="I2592" t="s">
        <v>90</v>
      </c>
      <c r="J2592">
        <v>574074</v>
      </c>
      <c r="K2592" t="s">
        <v>739</v>
      </c>
      <c r="L2592">
        <v>573990</v>
      </c>
      <c r="M2592" t="s">
        <v>740</v>
      </c>
      <c r="N2592">
        <v>573990</v>
      </c>
      <c r="O2592" t="s">
        <v>740</v>
      </c>
      <c r="P2592">
        <v>573868</v>
      </c>
      <c r="Q2592" t="s">
        <v>349</v>
      </c>
      <c r="R2592" s="9">
        <v>71941.662785630979</v>
      </c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15"/>
      <c r="AR2592" s="9">
        <v>1</v>
      </c>
      <c r="AS2592" s="9">
        <f>AR2592*30500</f>
        <v>30500</v>
      </c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>
        <f t="shared" si="88"/>
        <v>102441.66278563098</v>
      </c>
      <c r="BM2592" s="9">
        <f t="shared" si="89"/>
        <v>102400</v>
      </c>
    </row>
    <row r="2593" spans="1:65" x14ac:dyDescent="0.3">
      <c r="A2593" t="s">
        <v>2765</v>
      </c>
      <c r="B2593" s="9">
        <v>1030</v>
      </c>
      <c r="C2593">
        <v>570231</v>
      </c>
      <c r="D2593">
        <v>1</v>
      </c>
      <c r="E2593">
        <v>0</v>
      </c>
      <c r="F2593">
        <v>0</v>
      </c>
      <c r="G2593">
        <v>0</v>
      </c>
      <c r="H2593">
        <v>0</v>
      </c>
      <c r="I2593" t="s">
        <v>90</v>
      </c>
      <c r="J2593">
        <v>570656</v>
      </c>
      <c r="K2593" t="s">
        <v>1260</v>
      </c>
      <c r="L2593">
        <v>569810</v>
      </c>
      <c r="M2593" t="s">
        <v>284</v>
      </c>
      <c r="N2593">
        <v>569810</v>
      </c>
      <c r="O2593" t="s">
        <v>284</v>
      </c>
      <c r="P2593">
        <v>569810</v>
      </c>
      <c r="Q2593" t="s">
        <v>284</v>
      </c>
      <c r="R2593" s="9">
        <v>242946.6918204604</v>
      </c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15"/>
      <c r="AR2593" s="9">
        <v>2</v>
      </c>
      <c r="AS2593" s="9">
        <f>AR2593*30500</f>
        <v>61000</v>
      </c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>
        <f t="shared" si="88"/>
        <v>303946.69182046037</v>
      </c>
      <c r="BM2593" s="9">
        <f t="shared" si="89"/>
        <v>303900</v>
      </c>
    </row>
    <row r="2594" spans="1:65" x14ac:dyDescent="0.3">
      <c r="A2594" t="s">
        <v>2766</v>
      </c>
      <c r="B2594" s="9">
        <v>320</v>
      </c>
      <c r="C2594">
        <v>567001</v>
      </c>
      <c r="D2594">
        <v>1</v>
      </c>
      <c r="E2594">
        <v>0</v>
      </c>
      <c r="F2594">
        <v>0</v>
      </c>
      <c r="G2594">
        <v>0</v>
      </c>
      <c r="H2594">
        <v>0</v>
      </c>
      <c r="I2594" t="s">
        <v>151</v>
      </c>
      <c r="J2594">
        <v>560260</v>
      </c>
      <c r="K2594" t="s">
        <v>912</v>
      </c>
      <c r="L2594">
        <v>560260</v>
      </c>
      <c r="M2594" t="s">
        <v>912</v>
      </c>
      <c r="N2594">
        <v>560260</v>
      </c>
      <c r="O2594" t="s">
        <v>912</v>
      </c>
      <c r="P2594">
        <v>559717</v>
      </c>
      <c r="Q2594" t="s">
        <v>346</v>
      </c>
      <c r="R2594" s="9">
        <v>76688.580783371697</v>
      </c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15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>
        <f t="shared" si="88"/>
        <v>76688.580783371697</v>
      </c>
      <c r="BM2594" s="9">
        <f t="shared" si="89"/>
        <v>76700</v>
      </c>
    </row>
    <row r="2595" spans="1:65" x14ac:dyDescent="0.3">
      <c r="A2595" t="s">
        <v>2767</v>
      </c>
      <c r="B2595" s="9">
        <v>420</v>
      </c>
      <c r="C2595">
        <v>581925</v>
      </c>
      <c r="D2595">
        <v>1</v>
      </c>
      <c r="E2595">
        <v>0</v>
      </c>
      <c r="F2595">
        <v>0</v>
      </c>
      <c r="G2595">
        <v>0</v>
      </c>
      <c r="H2595">
        <v>0</v>
      </c>
      <c r="I2595" t="s">
        <v>81</v>
      </c>
      <c r="J2595">
        <v>581372</v>
      </c>
      <c r="K2595" t="s">
        <v>243</v>
      </c>
      <c r="L2595">
        <v>581372</v>
      </c>
      <c r="M2595" t="s">
        <v>243</v>
      </c>
      <c r="N2595">
        <v>581372</v>
      </c>
      <c r="O2595" t="s">
        <v>243</v>
      </c>
      <c r="P2595">
        <v>581372</v>
      </c>
      <c r="Q2595" t="s">
        <v>243</v>
      </c>
      <c r="R2595" s="9">
        <v>100358.68248115919</v>
      </c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15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>
        <f t="shared" si="88"/>
        <v>100358.68248115919</v>
      </c>
      <c r="BM2595" s="9">
        <f t="shared" si="89"/>
        <v>100400</v>
      </c>
    </row>
    <row r="2596" spans="1:65" x14ac:dyDescent="0.3">
      <c r="A2596" t="s">
        <v>2768</v>
      </c>
      <c r="B2596" s="9">
        <v>133</v>
      </c>
      <c r="C2596">
        <v>581933</v>
      </c>
      <c r="D2596">
        <v>1</v>
      </c>
      <c r="E2596">
        <v>0</v>
      </c>
      <c r="F2596">
        <v>0</v>
      </c>
      <c r="G2596">
        <v>0</v>
      </c>
      <c r="H2596">
        <v>0</v>
      </c>
      <c r="I2596" t="s">
        <v>81</v>
      </c>
      <c r="J2596">
        <v>582018</v>
      </c>
      <c r="K2596" t="s">
        <v>242</v>
      </c>
      <c r="L2596">
        <v>582018</v>
      </c>
      <c r="M2596" t="s">
        <v>242</v>
      </c>
      <c r="N2596">
        <v>581372</v>
      </c>
      <c r="O2596" t="s">
        <v>243</v>
      </c>
      <c r="P2596">
        <v>581372</v>
      </c>
      <c r="Q2596" t="s">
        <v>243</v>
      </c>
      <c r="R2596" s="9">
        <v>71941.662785630979</v>
      </c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15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>
        <f t="shared" si="88"/>
        <v>71941.662785630979</v>
      </c>
      <c r="BM2596" s="9">
        <f t="shared" si="89"/>
        <v>71900</v>
      </c>
    </row>
    <row r="2597" spans="1:65" x14ac:dyDescent="0.3">
      <c r="A2597" t="s">
        <v>2769</v>
      </c>
      <c r="B2597" s="9">
        <v>45</v>
      </c>
      <c r="C2597">
        <v>581941</v>
      </c>
      <c r="D2597">
        <v>1</v>
      </c>
      <c r="E2597">
        <v>0</v>
      </c>
      <c r="F2597">
        <v>0</v>
      </c>
      <c r="G2597">
        <v>0</v>
      </c>
      <c r="H2597">
        <v>0</v>
      </c>
      <c r="I2597" t="s">
        <v>81</v>
      </c>
      <c r="J2597">
        <v>582158</v>
      </c>
      <c r="K2597" t="s">
        <v>942</v>
      </c>
      <c r="L2597">
        <v>582158</v>
      </c>
      <c r="M2597" t="s">
        <v>942</v>
      </c>
      <c r="N2597">
        <v>581372</v>
      </c>
      <c r="O2597" t="s">
        <v>243</v>
      </c>
      <c r="P2597">
        <v>581372</v>
      </c>
      <c r="Q2597" t="s">
        <v>243</v>
      </c>
      <c r="R2597" s="9">
        <v>71941.662785630979</v>
      </c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15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>
        <f t="shared" si="88"/>
        <v>71941.662785630979</v>
      </c>
      <c r="BM2597" s="9">
        <f t="shared" si="89"/>
        <v>71900</v>
      </c>
    </row>
    <row r="2598" spans="1:65" x14ac:dyDescent="0.3">
      <c r="A2598" t="s">
        <v>2770</v>
      </c>
      <c r="B2598" s="9">
        <v>495</v>
      </c>
      <c r="C2598">
        <v>598411</v>
      </c>
      <c r="D2598">
        <v>1</v>
      </c>
      <c r="E2598">
        <v>0</v>
      </c>
      <c r="F2598">
        <v>0</v>
      </c>
      <c r="G2598">
        <v>0</v>
      </c>
      <c r="H2598">
        <v>0</v>
      </c>
      <c r="I2598" t="s">
        <v>86</v>
      </c>
      <c r="J2598">
        <v>539911</v>
      </c>
      <c r="K2598" t="s">
        <v>352</v>
      </c>
      <c r="L2598">
        <v>539911</v>
      </c>
      <c r="M2598" t="s">
        <v>352</v>
      </c>
      <c r="N2598">
        <v>539911</v>
      </c>
      <c r="O2598" t="s">
        <v>352</v>
      </c>
      <c r="P2598">
        <v>539911</v>
      </c>
      <c r="Q2598" t="s">
        <v>352</v>
      </c>
      <c r="R2598" s="9">
        <v>118046.799706996</v>
      </c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15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>
        <f t="shared" si="88"/>
        <v>118046.799706996</v>
      </c>
      <c r="BM2598" s="9">
        <f t="shared" si="89"/>
        <v>118000</v>
      </c>
    </row>
    <row r="2599" spans="1:65" x14ac:dyDescent="0.3">
      <c r="A2599" t="s">
        <v>2771</v>
      </c>
      <c r="B2599" s="9">
        <v>780</v>
      </c>
      <c r="C2599">
        <v>556866</v>
      </c>
      <c r="D2599">
        <v>1</v>
      </c>
      <c r="E2599">
        <v>0</v>
      </c>
      <c r="F2599">
        <v>0</v>
      </c>
      <c r="G2599">
        <v>0</v>
      </c>
      <c r="H2599">
        <v>0</v>
      </c>
      <c r="I2599" t="s">
        <v>135</v>
      </c>
      <c r="J2599">
        <v>541630</v>
      </c>
      <c r="K2599" t="s">
        <v>895</v>
      </c>
      <c r="L2599">
        <v>541630</v>
      </c>
      <c r="M2599" t="s">
        <v>895</v>
      </c>
      <c r="N2599">
        <v>541630</v>
      </c>
      <c r="O2599" t="s">
        <v>895</v>
      </c>
      <c r="P2599">
        <v>541630</v>
      </c>
      <c r="Q2599" t="s">
        <v>895</v>
      </c>
      <c r="R2599" s="9">
        <v>184834.15684616499</v>
      </c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15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>
        <f t="shared" si="88"/>
        <v>184834.15684616499</v>
      </c>
      <c r="BM2599" s="9">
        <f t="shared" si="89"/>
        <v>184800</v>
      </c>
    </row>
    <row r="2600" spans="1:65" x14ac:dyDescent="0.3">
      <c r="A2600" t="s">
        <v>2772</v>
      </c>
      <c r="B2600" s="9">
        <v>114</v>
      </c>
      <c r="C2600">
        <v>561282</v>
      </c>
      <c r="D2600">
        <v>1</v>
      </c>
      <c r="E2600">
        <v>0</v>
      </c>
      <c r="F2600">
        <v>0</v>
      </c>
      <c r="G2600">
        <v>0</v>
      </c>
      <c r="H2600">
        <v>0</v>
      </c>
      <c r="I2600" t="s">
        <v>123</v>
      </c>
      <c r="J2600">
        <v>548111</v>
      </c>
      <c r="K2600" t="s">
        <v>484</v>
      </c>
      <c r="L2600">
        <v>548111</v>
      </c>
      <c r="M2600" t="s">
        <v>484</v>
      </c>
      <c r="N2600">
        <v>548111</v>
      </c>
      <c r="O2600" t="s">
        <v>484</v>
      </c>
      <c r="P2600">
        <v>547492</v>
      </c>
      <c r="Q2600" t="s">
        <v>125</v>
      </c>
      <c r="R2600" s="9">
        <v>71941.662785630979</v>
      </c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15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>
        <f t="shared" si="88"/>
        <v>71941.662785630979</v>
      </c>
      <c r="BM2600" s="9">
        <f t="shared" si="89"/>
        <v>71900</v>
      </c>
    </row>
    <row r="2601" spans="1:65" x14ac:dyDescent="0.3">
      <c r="A2601" t="s">
        <v>2773</v>
      </c>
      <c r="B2601" s="9">
        <v>156</v>
      </c>
      <c r="C2601">
        <v>544876</v>
      </c>
      <c r="D2601">
        <v>1</v>
      </c>
      <c r="E2601">
        <v>0</v>
      </c>
      <c r="F2601">
        <v>0</v>
      </c>
      <c r="G2601">
        <v>0</v>
      </c>
      <c r="H2601">
        <v>0</v>
      </c>
      <c r="I2601" t="s">
        <v>123</v>
      </c>
      <c r="J2601">
        <v>590789</v>
      </c>
      <c r="K2601" t="s">
        <v>168</v>
      </c>
      <c r="L2601">
        <v>590789</v>
      </c>
      <c r="M2601" t="s">
        <v>168</v>
      </c>
      <c r="N2601">
        <v>590789</v>
      </c>
      <c r="O2601" t="s">
        <v>168</v>
      </c>
      <c r="P2601">
        <v>591181</v>
      </c>
      <c r="Q2601" t="s">
        <v>137</v>
      </c>
      <c r="R2601" s="9">
        <v>71941.662785630979</v>
      </c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15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>
        <f t="shared" si="88"/>
        <v>71941.662785630979</v>
      </c>
      <c r="BM2601" s="9">
        <f t="shared" si="89"/>
        <v>71900</v>
      </c>
    </row>
    <row r="2602" spans="1:65" x14ac:dyDescent="0.3">
      <c r="A2602" t="s">
        <v>2774</v>
      </c>
      <c r="B2602" s="9">
        <v>601</v>
      </c>
      <c r="C2602">
        <v>598364</v>
      </c>
      <c r="D2602">
        <v>1</v>
      </c>
      <c r="E2602">
        <v>0</v>
      </c>
      <c r="F2602">
        <v>0</v>
      </c>
      <c r="G2602">
        <v>0</v>
      </c>
      <c r="H2602">
        <v>0</v>
      </c>
      <c r="I2602" t="s">
        <v>94</v>
      </c>
      <c r="J2602">
        <v>598321</v>
      </c>
      <c r="K2602" t="s">
        <v>2495</v>
      </c>
      <c r="L2602">
        <v>598003</v>
      </c>
      <c r="M2602" t="s">
        <v>201</v>
      </c>
      <c r="N2602">
        <v>598003</v>
      </c>
      <c r="O2602" t="s">
        <v>201</v>
      </c>
      <c r="P2602">
        <v>598003</v>
      </c>
      <c r="Q2602" t="s">
        <v>201</v>
      </c>
      <c r="R2602" s="9">
        <v>142961.59328417431</v>
      </c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15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>
        <f t="shared" si="88"/>
        <v>142961.59328417431</v>
      </c>
      <c r="BM2602" s="9">
        <f t="shared" si="89"/>
        <v>143000</v>
      </c>
    </row>
    <row r="2603" spans="1:65" x14ac:dyDescent="0.3">
      <c r="A2603" t="s">
        <v>2774</v>
      </c>
      <c r="B2603" s="9">
        <v>228</v>
      </c>
      <c r="C2603">
        <v>596035</v>
      </c>
      <c r="D2603">
        <v>1</v>
      </c>
      <c r="E2603">
        <v>0</v>
      </c>
      <c r="F2603">
        <v>0</v>
      </c>
      <c r="G2603">
        <v>0</v>
      </c>
      <c r="H2603">
        <v>0</v>
      </c>
      <c r="I2603" t="s">
        <v>123</v>
      </c>
      <c r="J2603">
        <v>595209</v>
      </c>
      <c r="K2603" t="s">
        <v>480</v>
      </c>
      <c r="L2603">
        <v>595209</v>
      </c>
      <c r="M2603" t="s">
        <v>480</v>
      </c>
      <c r="N2603">
        <v>595209</v>
      </c>
      <c r="O2603" t="s">
        <v>480</v>
      </c>
      <c r="P2603">
        <v>595209</v>
      </c>
      <c r="Q2603" t="s">
        <v>480</v>
      </c>
      <c r="R2603" s="9">
        <v>71941.662785630979</v>
      </c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15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>
        <f t="shared" si="88"/>
        <v>71941.662785630979</v>
      </c>
      <c r="BM2603" s="9">
        <f t="shared" si="89"/>
        <v>71900</v>
      </c>
    </row>
    <row r="2604" spans="1:65" x14ac:dyDescent="0.3">
      <c r="A2604" t="s">
        <v>2774</v>
      </c>
      <c r="B2604" s="9">
        <v>97</v>
      </c>
      <c r="C2604">
        <v>587451</v>
      </c>
      <c r="D2604">
        <v>1</v>
      </c>
      <c r="E2604">
        <v>0</v>
      </c>
      <c r="F2604">
        <v>0</v>
      </c>
      <c r="G2604">
        <v>0</v>
      </c>
      <c r="H2604">
        <v>0</v>
      </c>
      <c r="I2604" t="s">
        <v>123</v>
      </c>
      <c r="J2604">
        <v>587541</v>
      </c>
      <c r="K2604" t="s">
        <v>1820</v>
      </c>
      <c r="L2604">
        <v>588024</v>
      </c>
      <c r="M2604" t="s">
        <v>507</v>
      </c>
      <c r="N2604">
        <v>588024</v>
      </c>
      <c r="O2604" t="s">
        <v>507</v>
      </c>
      <c r="P2604">
        <v>588024</v>
      </c>
      <c r="Q2604" t="s">
        <v>507</v>
      </c>
      <c r="R2604" s="9">
        <v>71941.662785630979</v>
      </c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15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>
        <f t="shared" si="88"/>
        <v>71941.662785630979</v>
      </c>
      <c r="BM2604" s="9">
        <f t="shared" si="89"/>
        <v>71900</v>
      </c>
    </row>
    <row r="2605" spans="1:65" x14ac:dyDescent="0.3">
      <c r="A2605" t="s">
        <v>2774</v>
      </c>
      <c r="B2605" s="9">
        <v>367</v>
      </c>
      <c r="C2605">
        <v>533335</v>
      </c>
      <c r="D2605">
        <v>1</v>
      </c>
      <c r="E2605">
        <v>0</v>
      </c>
      <c r="F2605">
        <v>0</v>
      </c>
      <c r="G2605">
        <v>0</v>
      </c>
      <c r="H2605">
        <v>0</v>
      </c>
      <c r="I2605" t="s">
        <v>86</v>
      </c>
      <c r="J2605">
        <v>531189</v>
      </c>
      <c r="K2605" t="s">
        <v>338</v>
      </c>
      <c r="L2605">
        <v>531201</v>
      </c>
      <c r="M2605" t="s">
        <v>337</v>
      </c>
      <c r="N2605">
        <v>531189</v>
      </c>
      <c r="O2605" t="s">
        <v>338</v>
      </c>
      <c r="P2605">
        <v>531189</v>
      </c>
      <c r="Q2605" t="s">
        <v>338</v>
      </c>
      <c r="R2605" s="9">
        <v>87826.467935868568</v>
      </c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15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>
        <f t="shared" si="88"/>
        <v>87826.467935868568</v>
      </c>
      <c r="BM2605" s="9">
        <f t="shared" si="89"/>
        <v>87800</v>
      </c>
    </row>
    <row r="2606" spans="1:65" x14ac:dyDescent="0.3">
      <c r="A2606" t="s">
        <v>2774</v>
      </c>
      <c r="B2606" s="9">
        <v>332</v>
      </c>
      <c r="C2606">
        <v>531898</v>
      </c>
      <c r="D2606">
        <v>1</v>
      </c>
      <c r="E2606">
        <v>0</v>
      </c>
      <c r="F2606">
        <v>0</v>
      </c>
      <c r="G2606">
        <v>0</v>
      </c>
      <c r="H2606">
        <v>0</v>
      </c>
      <c r="I2606" t="s">
        <v>86</v>
      </c>
      <c r="J2606">
        <v>534676</v>
      </c>
      <c r="K2606" t="s">
        <v>874</v>
      </c>
      <c r="L2606">
        <v>534676</v>
      </c>
      <c r="M2606" t="s">
        <v>874</v>
      </c>
      <c r="N2606">
        <v>534676</v>
      </c>
      <c r="O2606" t="s">
        <v>874</v>
      </c>
      <c r="P2606">
        <v>534676</v>
      </c>
      <c r="Q2606" t="s">
        <v>874</v>
      </c>
      <c r="R2606" s="9">
        <v>79534.573887523016</v>
      </c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15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>
        <f t="shared" si="88"/>
        <v>79534.573887523016</v>
      </c>
      <c r="BM2606" s="9">
        <f t="shared" si="89"/>
        <v>79500</v>
      </c>
    </row>
    <row r="2607" spans="1:65" x14ac:dyDescent="0.3">
      <c r="A2607" t="s">
        <v>2774</v>
      </c>
      <c r="B2607" s="9">
        <v>68</v>
      </c>
      <c r="C2607">
        <v>514527</v>
      </c>
      <c r="D2607">
        <v>1</v>
      </c>
      <c r="E2607">
        <v>0</v>
      </c>
      <c r="F2607">
        <v>0</v>
      </c>
      <c r="G2607">
        <v>0</v>
      </c>
      <c r="H2607">
        <v>0</v>
      </c>
      <c r="I2607" t="s">
        <v>111</v>
      </c>
      <c r="J2607">
        <v>514152</v>
      </c>
      <c r="K2607" t="s">
        <v>997</v>
      </c>
      <c r="L2607">
        <v>511382</v>
      </c>
      <c r="M2607" t="s">
        <v>311</v>
      </c>
      <c r="N2607">
        <v>511382</v>
      </c>
      <c r="O2607" t="s">
        <v>311</v>
      </c>
      <c r="P2607">
        <v>511382</v>
      </c>
      <c r="Q2607" t="s">
        <v>311</v>
      </c>
      <c r="R2607" s="9">
        <v>71941.662785630979</v>
      </c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15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>
        <f t="shared" si="88"/>
        <v>71941.662785630979</v>
      </c>
      <c r="BM2607" s="9">
        <f t="shared" si="89"/>
        <v>71900</v>
      </c>
    </row>
    <row r="2608" spans="1:65" x14ac:dyDescent="0.3">
      <c r="A2608" t="s">
        <v>2775</v>
      </c>
      <c r="B2608" s="9">
        <v>361</v>
      </c>
      <c r="C2608">
        <v>565113</v>
      </c>
      <c r="D2608">
        <v>1</v>
      </c>
      <c r="E2608">
        <v>0</v>
      </c>
      <c r="F2608">
        <v>0</v>
      </c>
      <c r="G2608">
        <v>0</v>
      </c>
      <c r="H2608">
        <v>0</v>
      </c>
      <c r="I2608" t="s">
        <v>131</v>
      </c>
      <c r="J2608">
        <v>565229</v>
      </c>
      <c r="K2608" t="s">
        <v>1041</v>
      </c>
      <c r="L2608">
        <v>565229</v>
      </c>
      <c r="M2608" t="s">
        <v>1041</v>
      </c>
      <c r="N2608">
        <v>565229</v>
      </c>
      <c r="O2608" t="s">
        <v>1041</v>
      </c>
      <c r="P2608">
        <v>565229</v>
      </c>
      <c r="Q2608" t="s">
        <v>1041</v>
      </c>
      <c r="R2608" s="9">
        <v>86405.924227142634</v>
      </c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15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>
        <f t="shared" si="88"/>
        <v>86405.924227142634</v>
      </c>
      <c r="BM2608" s="9">
        <f t="shared" si="89"/>
        <v>86400</v>
      </c>
    </row>
    <row r="2609" spans="1:65" x14ac:dyDescent="0.3">
      <c r="A2609" t="s">
        <v>2776</v>
      </c>
      <c r="B2609" s="9">
        <v>219</v>
      </c>
      <c r="C2609">
        <v>553115</v>
      </c>
      <c r="D2609">
        <v>1</v>
      </c>
      <c r="E2609">
        <v>0</v>
      </c>
      <c r="F2609">
        <v>0</v>
      </c>
      <c r="G2609">
        <v>0</v>
      </c>
      <c r="H2609">
        <v>0</v>
      </c>
      <c r="I2609" t="s">
        <v>94</v>
      </c>
      <c r="J2609">
        <v>507920</v>
      </c>
      <c r="K2609" t="s">
        <v>695</v>
      </c>
      <c r="L2609">
        <v>507920</v>
      </c>
      <c r="M2609" t="s">
        <v>695</v>
      </c>
      <c r="N2609">
        <v>505927</v>
      </c>
      <c r="O2609" t="s">
        <v>668</v>
      </c>
      <c r="P2609">
        <v>505927</v>
      </c>
      <c r="Q2609" t="s">
        <v>668</v>
      </c>
      <c r="R2609" s="9">
        <v>71941.662785630979</v>
      </c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15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>
        <f t="shared" si="88"/>
        <v>71941.662785630979</v>
      </c>
      <c r="BM2609" s="9">
        <f t="shared" si="89"/>
        <v>71900</v>
      </c>
    </row>
    <row r="2610" spans="1:65" x14ac:dyDescent="0.3">
      <c r="A2610" t="s">
        <v>2777</v>
      </c>
      <c r="B2610" s="9">
        <v>76</v>
      </c>
      <c r="C2610">
        <v>559946</v>
      </c>
      <c r="D2610">
        <v>1</v>
      </c>
      <c r="E2610">
        <v>0</v>
      </c>
      <c r="F2610">
        <v>0</v>
      </c>
      <c r="G2610">
        <v>0</v>
      </c>
      <c r="H2610">
        <v>0</v>
      </c>
      <c r="I2610" t="s">
        <v>151</v>
      </c>
      <c r="J2610">
        <v>560120</v>
      </c>
      <c r="K2610" t="s">
        <v>345</v>
      </c>
      <c r="L2610">
        <v>560120</v>
      </c>
      <c r="M2610" t="s">
        <v>345</v>
      </c>
      <c r="N2610">
        <v>560120</v>
      </c>
      <c r="O2610" t="s">
        <v>345</v>
      </c>
      <c r="P2610">
        <v>559717</v>
      </c>
      <c r="Q2610" t="s">
        <v>346</v>
      </c>
      <c r="R2610" s="9">
        <v>71941.662785630979</v>
      </c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15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>
        <f t="shared" si="88"/>
        <v>71941.662785630979</v>
      </c>
      <c r="BM2610" s="9">
        <f t="shared" si="89"/>
        <v>71900</v>
      </c>
    </row>
    <row r="2611" spans="1:65" x14ac:dyDescent="0.3">
      <c r="A2611" t="s">
        <v>2778</v>
      </c>
      <c r="B2611" s="9">
        <v>162</v>
      </c>
      <c r="C2611">
        <v>536211</v>
      </c>
      <c r="D2611">
        <v>1</v>
      </c>
      <c r="E2611">
        <v>0</v>
      </c>
      <c r="F2611">
        <v>0</v>
      </c>
      <c r="G2611">
        <v>0</v>
      </c>
      <c r="H2611">
        <v>0</v>
      </c>
      <c r="I2611" t="s">
        <v>86</v>
      </c>
      <c r="J2611">
        <v>535419</v>
      </c>
      <c r="K2611" t="s">
        <v>170</v>
      </c>
      <c r="L2611">
        <v>535583</v>
      </c>
      <c r="M2611" t="s">
        <v>765</v>
      </c>
      <c r="N2611">
        <v>535419</v>
      </c>
      <c r="O2611" t="s">
        <v>170</v>
      </c>
      <c r="P2611">
        <v>535419</v>
      </c>
      <c r="Q2611" t="s">
        <v>170</v>
      </c>
      <c r="R2611" s="9">
        <v>71941.662785630979</v>
      </c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15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>
        <f t="shared" si="88"/>
        <v>71941.662785630979</v>
      </c>
      <c r="BM2611" s="9">
        <f t="shared" si="89"/>
        <v>71900</v>
      </c>
    </row>
    <row r="2612" spans="1:65" x14ac:dyDescent="0.3">
      <c r="A2612" t="s">
        <v>2779</v>
      </c>
      <c r="B2612" s="9">
        <v>314</v>
      </c>
      <c r="C2612">
        <v>549550</v>
      </c>
      <c r="D2612">
        <v>1</v>
      </c>
      <c r="E2612">
        <v>0</v>
      </c>
      <c r="F2612">
        <v>0</v>
      </c>
      <c r="G2612">
        <v>0</v>
      </c>
      <c r="H2612">
        <v>0</v>
      </c>
      <c r="I2612" t="s">
        <v>135</v>
      </c>
      <c r="J2612">
        <v>585939</v>
      </c>
      <c r="K2612" t="s">
        <v>691</v>
      </c>
      <c r="L2612">
        <v>585939</v>
      </c>
      <c r="M2612" t="s">
        <v>691</v>
      </c>
      <c r="N2612">
        <v>585939</v>
      </c>
      <c r="O2612" t="s">
        <v>691</v>
      </c>
      <c r="P2612">
        <v>585939</v>
      </c>
      <c r="Q2612" t="s">
        <v>691</v>
      </c>
      <c r="R2612" s="9">
        <v>75264.982100837937</v>
      </c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15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>
        <f t="shared" si="88"/>
        <v>75264.982100837937</v>
      </c>
      <c r="BM2612" s="9">
        <f t="shared" si="89"/>
        <v>75300</v>
      </c>
    </row>
    <row r="2613" spans="1:65" x14ac:dyDescent="0.3">
      <c r="A2613" t="s">
        <v>2780</v>
      </c>
      <c r="B2613" s="9">
        <v>346</v>
      </c>
      <c r="C2613">
        <v>576441</v>
      </c>
      <c r="D2613">
        <v>1</v>
      </c>
      <c r="E2613">
        <v>0</v>
      </c>
      <c r="F2613">
        <v>0</v>
      </c>
      <c r="G2613">
        <v>0</v>
      </c>
      <c r="H2613">
        <v>0</v>
      </c>
      <c r="I2613" t="s">
        <v>90</v>
      </c>
      <c r="J2613">
        <v>576883</v>
      </c>
      <c r="K2613" t="s">
        <v>2781</v>
      </c>
      <c r="L2613">
        <v>576883</v>
      </c>
      <c r="M2613" t="s">
        <v>2781</v>
      </c>
      <c r="N2613">
        <v>576883</v>
      </c>
      <c r="O2613" t="s">
        <v>2781</v>
      </c>
      <c r="P2613">
        <v>576069</v>
      </c>
      <c r="Q2613" t="s">
        <v>196</v>
      </c>
      <c r="R2613" s="9">
        <v>82852.904245630634</v>
      </c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15"/>
      <c r="AR2613" s="9">
        <v>1</v>
      </c>
      <c r="AS2613" s="9">
        <f>AR2613*30500</f>
        <v>30500</v>
      </c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>
        <f t="shared" si="88"/>
        <v>113352.90424563063</v>
      </c>
      <c r="BM2613" s="9">
        <f t="shared" si="89"/>
        <v>113400</v>
      </c>
    </row>
    <row r="2614" spans="1:65" x14ac:dyDescent="0.3">
      <c r="A2614" t="s">
        <v>2782</v>
      </c>
      <c r="B2614" s="9">
        <v>215</v>
      </c>
      <c r="C2614">
        <v>578606</v>
      </c>
      <c r="D2614">
        <v>1</v>
      </c>
      <c r="E2614">
        <v>0</v>
      </c>
      <c r="F2614">
        <v>0</v>
      </c>
      <c r="G2614">
        <v>0</v>
      </c>
      <c r="H2614">
        <v>0</v>
      </c>
      <c r="I2614" t="s">
        <v>151</v>
      </c>
      <c r="J2614">
        <v>558371</v>
      </c>
      <c r="K2614" t="s">
        <v>2077</v>
      </c>
      <c r="L2614">
        <v>558371</v>
      </c>
      <c r="M2614" t="s">
        <v>2077</v>
      </c>
      <c r="N2614">
        <v>558371</v>
      </c>
      <c r="O2614" t="s">
        <v>2077</v>
      </c>
      <c r="P2614">
        <v>554791</v>
      </c>
      <c r="Q2614" t="s">
        <v>1503</v>
      </c>
      <c r="R2614" s="9">
        <v>71941.662785630979</v>
      </c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15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>
        <f t="shared" si="88"/>
        <v>71941.662785630979</v>
      </c>
      <c r="BM2614" s="9">
        <f t="shared" si="89"/>
        <v>71900</v>
      </c>
    </row>
    <row r="2615" spans="1:65" x14ac:dyDescent="0.3">
      <c r="A2615" s="2" t="s">
        <v>2783</v>
      </c>
      <c r="B2615" s="9">
        <v>805</v>
      </c>
      <c r="C2615">
        <v>554618</v>
      </c>
      <c r="D2615">
        <v>1</v>
      </c>
      <c r="E2615">
        <v>1</v>
      </c>
      <c r="F2615">
        <v>0</v>
      </c>
      <c r="G2615">
        <v>0</v>
      </c>
      <c r="H2615">
        <v>0</v>
      </c>
      <c r="I2615" t="s">
        <v>77</v>
      </c>
      <c r="J2615">
        <v>554618</v>
      </c>
      <c r="K2615" t="s">
        <v>2783</v>
      </c>
      <c r="L2615">
        <v>554529</v>
      </c>
      <c r="M2615" t="s">
        <v>1517</v>
      </c>
      <c r="N2615">
        <v>554481</v>
      </c>
      <c r="O2615" t="s">
        <v>1359</v>
      </c>
      <c r="P2615">
        <v>554481</v>
      </c>
      <c r="Q2615" t="s">
        <v>1359</v>
      </c>
      <c r="R2615" s="9">
        <v>190663.85366584061</v>
      </c>
      <c r="S2615" s="9">
        <f>SUMIFS($B:$B,$J:$J,$C2615)</f>
        <v>805</v>
      </c>
      <c r="T2615" s="9">
        <v>43880.698773730022</v>
      </c>
      <c r="U2615" s="9">
        <v>0</v>
      </c>
      <c r="V2615" s="9">
        <f>U2615*768</f>
        <v>0</v>
      </c>
      <c r="W2615" s="9">
        <v>6</v>
      </c>
      <c r="X2615" s="9">
        <f>W2615*3072</f>
        <v>18432</v>
      </c>
      <c r="Y2615" s="9">
        <v>2</v>
      </c>
      <c r="Z2615" s="9">
        <f>Y2615*1024</f>
        <v>2048</v>
      </c>
      <c r="AA2615" s="9">
        <v>0</v>
      </c>
      <c r="AB2615" s="9">
        <f>AA2615*256</f>
        <v>0</v>
      </c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15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>
        <f t="shared" si="88"/>
        <v>255024.55243957063</v>
      </c>
      <c r="BM2615" s="9">
        <f t="shared" si="89"/>
        <v>255000</v>
      </c>
    </row>
    <row r="2616" spans="1:65" x14ac:dyDescent="0.3">
      <c r="A2616" s="3" t="s">
        <v>156</v>
      </c>
      <c r="B2616" s="9">
        <v>1868</v>
      </c>
      <c r="C2616">
        <v>573108</v>
      </c>
      <c r="D2616">
        <v>1</v>
      </c>
      <c r="E2616">
        <v>1</v>
      </c>
      <c r="F2616">
        <v>1</v>
      </c>
      <c r="G2616">
        <v>0</v>
      </c>
      <c r="H2616">
        <v>0</v>
      </c>
      <c r="I2616" t="s">
        <v>90</v>
      </c>
      <c r="J2616">
        <v>573108</v>
      </c>
      <c r="K2616" t="s">
        <v>156</v>
      </c>
      <c r="L2616">
        <v>573108</v>
      </c>
      <c r="M2616" t="s">
        <v>156</v>
      </c>
      <c r="N2616">
        <v>573060</v>
      </c>
      <c r="O2616" t="s">
        <v>157</v>
      </c>
      <c r="P2616">
        <v>572659</v>
      </c>
      <c r="Q2616" t="s">
        <v>158</v>
      </c>
      <c r="R2616" s="9">
        <v>435227.31708091038</v>
      </c>
      <c r="S2616" s="9">
        <f>SUMIFS($B:$B,$J:$J,$C2616)</f>
        <v>4093</v>
      </c>
      <c r="T2616" s="9">
        <v>222339.8007292985</v>
      </c>
      <c r="U2616" s="9">
        <v>0</v>
      </c>
      <c r="V2616" s="9">
        <f>U2616*768</f>
        <v>0</v>
      </c>
      <c r="W2616" s="9">
        <v>20</v>
      </c>
      <c r="X2616" s="9">
        <f>W2616*3072</f>
        <v>61440</v>
      </c>
      <c r="Y2616" s="9">
        <v>21</v>
      </c>
      <c r="Z2616" s="9">
        <f>Y2616*1024</f>
        <v>21504</v>
      </c>
      <c r="AA2616" s="9">
        <v>15</v>
      </c>
      <c r="AB2616" s="9">
        <f>AA2616*256</f>
        <v>3840</v>
      </c>
      <c r="AC2616" s="9">
        <f>SUMIFS($B:$B,$L:$L,$C2616)</f>
        <v>4093</v>
      </c>
      <c r="AD2616" s="9">
        <v>512322.61135785712</v>
      </c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15"/>
      <c r="AR2616" s="9">
        <v>1</v>
      </c>
      <c r="AS2616" s="9">
        <f>AR2616*30500</f>
        <v>30500</v>
      </c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>
        <f t="shared" si="88"/>
        <v>1287173.7291680658</v>
      </c>
      <c r="BM2616" s="9">
        <f t="shared" si="89"/>
        <v>1287200</v>
      </c>
    </row>
    <row r="2617" spans="1:65" x14ac:dyDescent="0.3">
      <c r="A2617" t="s">
        <v>2784</v>
      </c>
      <c r="B2617" s="9">
        <v>520</v>
      </c>
      <c r="C2617">
        <v>560502</v>
      </c>
      <c r="D2617">
        <v>1</v>
      </c>
      <c r="E2617">
        <v>0</v>
      </c>
      <c r="F2617">
        <v>0</v>
      </c>
      <c r="G2617">
        <v>0</v>
      </c>
      <c r="H2617">
        <v>0</v>
      </c>
      <c r="I2617" t="s">
        <v>77</v>
      </c>
      <c r="J2617">
        <v>560499</v>
      </c>
      <c r="K2617" t="s">
        <v>1159</v>
      </c>
      <c r="L2617">
        <v>560499</v>
      </c>
      <c r="M2617" t="s">
        <v>1159</v>
      </c>
      <c r="N2617">
        <v>560499</v>
      </c>
      <c r="O2617" t="s">
        <v>1159</v>
      </c>
      <c r="P2617">
        <v>560286</v>
      </c>
      <c r="Q2617" t="s">
        <v>770</v>
      </c>
      <c r="R2617" s="9">
        <v>123931.528192254</v>
      </c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15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>
        <f t="shared" si="88"/>
        <v>123931.528192254</v>
      </c>
      <c r="BM2617" s="9">
        <f t="shared" si="89"/>
        <v>123900</v>
      </c>
    </row>
    <row r="2618" spans="1:65" x14ac:dyDescent="0.3">
      <c r="A2618" t="s">
        <v>2785</v>
      </c>
      <c r="B2618" s="9">
        <v>931</v>
      </c>
      <c r="C2618">
        <v>570249</v>
      </c>
      <c r="D2618">
        <v>1</v>
      </c>
      <c r="E2618">
        <v>0</v>
      </c>
      <c r="F2618">
        <v>0</v>
      </c>
      <c r="G2618">
        <v>0</v>
      </c>
      <c r="H2618">
        <v>0</v>
      </c>
      <c r="I2618" t="s">
        <v>90</v>
      </c>
      <c r="J2618">
        <v>570656</v>
      </c>
      <c r="K2618" t="s">
        <v>1260</v>
      </c>
      <c r="L2618">
        <v>569810</v>
      </c>
      <c r="M2618" t="s">
        <v>284</v>
      </c>
      <c r="N2618">
        <v>569810</v>
      </c>
      <c r="O2618" t="s">
        <v>284</v>
      </c>
      <c r="P2618">
        <v>569810</v>
      </c>
      <c r="Q2618" t="s">
        <v>284</v>
      </c>
      <c r="R2618" s="9">
        <v>219981.88705843029</v>
      </c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15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>
        <f t="shared" si="88"/>
        <v>219981.88705843029</v>
      </c>
      <c r="BM2618" s="9">
        <f t="shared" si="89"/>
        <v>220000</v>
      </c>
    </row>
    <row r="2619" spans="1:65" x14ac:dyDescent="0.3">
      <c r="A2619" s="2" t="s">
        <v>2497</v>
      </c>
      <c r="B2619" s="9">
        <v>940</v>
      </c>
      <c r="C2619">
        <v>566349</v>
      </c>
      <c r="D2619">
        <v>1</v>
      </c>
      <c r="E2619">
        <v>1</v>
      </c>
      <c r="F2619">
        <v>0</v>
      </c>
      <c r="G2619">
        <v>0</v>
      </c>
      <c r="H2619">
        <v>0</v>
      </c>
      <c r="I2619" t="s">
        <v>131</v>
      </c>
      <c r="J2619">
        <v>566349</v>
      </c>
      <c r="K2619" t="s">
        <v>2497</v>
      </c>
      <c r="L2619">
        <v>565971</v>
      </c>
      <c r="M2619" t="s">
        <v>459</v>
      </c>
      <c r="N2619">
        <v>565971</v>
      </c>
      <c r="O2619" t="s">
        <v>459</v>
      </c>
      <c r="P2619">
        <v>565971</v>
      </c>
      <c r="Q2619" t="s">
        <v>459</v>
      </c>
      <c r="R2619" s="9">
        <v>222072.1027790182</v>
      </c>
      <c r="S2619" s="9">
        <f>SUMIFS($B:$B,$J:$J,$C2619)</f>
        <v>1172</v>
      </c>
      <c r="T2619" s="9">
        <v>63849.512194300929</v>
      </c>
      <c r="U2619" s="9">
        <v>0</v>
      </c>
      <c r="V2619" s="9">
        <f>U2619*768</f>
        <v>0</v>
      </c>
      <c r="W2619" s="9">
        <v>2</v>
      </c>
      <c r="X2619" s="9">
        <f>W2619*3072</f>
        <v>6144</v>
      </c>
      <c r="Y2619" s="9">
        <v>5</v>
      </c>
      <c r="Z2619" s="9">
        <f>Y2619*1024</f>
        <v>5120</v>
      </c>
      <c r="AA2619" s="9">
        <v>3</v>
      </c>
      <c r="AB2619" s="9">
        <f>AA2619*256</f>
        <v>768</v>
      </c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15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>
        <f t="shared" si="88"/>
        <v>297953.61497331911</v>
      </c>
      <c r="BM2619" s="9">
        <f t="shared" si="89"/>
        <v>298000</v>
      </c>
    </row>
    <row r="2620" spans="1:65" x14ac:dyDescent="0.3">
      <c r="A2620" s="3" t="s">
        <v>2786</v>
      </c>
      <c r="B2620" s="9">
        <v>3604</v>
      </c>
      <c r="C2620">
        <v>539414</v>
      </c>
      <c r="D2620">
        <v>1</v>
      </c>
      <c r="E2620">
        <v>1</v>
      </c>
      <c r="F2620">
        <v>1</v>
      </c>
      <c r="G2620">
        <v>0</v>
      </c>
      <c r="H2620">
        <v>0</v>
      </c>
      <c r="I2620" t="s">
        <v>86</v>
      </c>
      <c r="J2620">
        <v>539414</v>
      </c>
      <c r="K2620" t="s">
        <v>2786</v>
      </c>
      <c r="L2620">
        <v>539414</v>
      </c>
      <c r="M2620" t="s">
        <v>2786</v>
      </c>
      <c r="N2620">
        <v>539627</v>
      </c>
      <c r="O2620" t="s">
        <v>1104</v>
      </c>
      <c r="P2620">
        <v>539139</v>
      </c>
      <c r="Q2620" t="s">
        <v>537</v>
      </c>
      <c r="R2620" s="9">
        <v>824490.64045523724</v>
      </c>
      <c r="S2620" s="9">
        <f>SUMIFS($B:$B,$J:$J,$C2620)</f>
        <v>4597</v>
      </c>
      <c r="T2620" s="9">
        <v>249625.48022300989</v>
      </c>
      <c r="U2620" s="9">
        <v>2</v>
      </c>
      <c r="V2620" s="9">
        <f>U2620*768</f>
        <v>1536</v>
      </c>
      <c r="W2620" s="9">
        <v>12</v>
      </c>
      <c r="X2620" s="9">
        <f>W2620*3072</f>
        <v>36864</v>
      </c>
      <c r="Y2620" s="9">
        <v>12</v>
      </c>
      <c r="Z2620" s="9">
        <f>Y2620*1024</f>
        <v>12288</v>
      </c>
      <c r="AA2620" s="9">
        <v>12</v>
      </c>
      <c r="AB2620" s="9">
        <f>AA2620*256</f>
        <v>3072</v>
      </c>
      <c r="AC2620" s="9">
        <f>SUMIFS($B:$B,$L:$L,$C2620)</f>
        <v>3604</v>
      </c>
      <c r="AD2620" s="9">
        <v>451566.7647060724</v>
      </c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15"/>
      <c r="AR2620" s="9">
        <v>2</v>
      </c>
      <c r="AS2620" s="9">
        <f>AR2620*30500</f>
        <v>61000</v>
      </c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>
        <f t="shared" si="88"/>
        <v>1640442.8853843196</v>
      </c>
      <c r="BM2620" s="9">
        <f t="shared" si="89"/>
        <v>1640400</v>
      </c>
    </row>
    <row r="2621" spans="1:65" x14ac:dyDescent="0.3">
      <c r="A2621" t="s">
        <v>2787</v>
      </c>
      <c r="B2621" s="9">
        <v>203</v>
      </c>
      <c r="C2621">
        <v>580562</v>
      </c>
      <c r="D2621">
        <v>1</v>
      </c>
      <c r="E2621">
        <v>0</v>
      </c>
      <c r="F2621">
        <v>0</v>
      </c>
      <c r="G2621">
        <v>0</v>
      </c>
      <c r="H2621">
        <v>0</v>
      </c>
      <c r="I2621" t="s">
        <v>96</v>
      </c>
      <c r="J2621">
        <v>581186</v>
      </c>
      <c r="K2621" t="s">
        <v>331</v>
      </c>
      <c r="L2621">
        <v>581186</v>
      </c>
      <c r="M2621" t="s">
        <v>331</v>
      </c>
      <c r="N2621">
        <v>581186</v>
      </c>
      <c r="O2621" t="s">
        <v>331</v>
      </c>
      <c r="P2621">
        <v>581186</v>
      </c>
      <c r="Q2621" t="s">
        <v>331</v>
      </c>
      <c r="R2621" s="9">
        <v>71941.662785630979</v>
      </c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15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>
        <f t="shared" si="88"/>
        <v>71941.662785630979</v>
      </c>
      <c r="BM2621" s="9">
        <f t="shared" si="89"/>
        <v>71900</v>
      </c>
    </row>
    <row r="2622" spans="1:65" x14ac:dyDescent="0.3">
      <c r="A2622" t="s">
        <v>2788</v>
      </c>
      <c r="B2622" s="9">
        <v>235</v>
      </c>
      <c r="C2622">
        <v>563188</v>
      </c>
      <c r="D2622">
        <v>1</v>
      </c>
      <c r="E2622">
        <v>0</v>
      </c>
      <c r="F2622">
        <v>0</v>
      </c>
      <c r="G2622">
        <v>0</v>
      </c>
      <c r="H2622">
        <v>0</v>
      </c>
      <c r="I2622" t="s">
        <v>131</v>
      </c>
      <c r="J2622">
        <v>563102</v>
      </c>
      <c r="K2622" t="s">
        <v>1371</v>
      </c>
      <c r="L2622">
        <v>563323</v>
      </c>
      <c r="M2622" t="s">
        <v>2789</v>
      </c>
      <c r="N2622">
        <v>563102</v>
      </c>
      <c r="O2622" t="s">
        <v>1371</v>
      </c>
      <c r="P2622">
        <v>563102</v>
      </c>
      <c r="Q2622" t="s">
        <v>1371</v>
      </c>
      <c r="R2622" s="9">
        <v>71941.662785630979</v>
      </c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15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>
        <f t="shared" si="88"/>
        <v>71941.662785630979</v>
      </c>
      <c r="BM2622" s="9">
        <f t="shared" si="89"/>
        <v>71900</v>
      </c>
    </row>
    <row r="2623" spans="1:65" x14ac:dyDescent="0.3">
      <c r="A2623" s="2" t="s">
        <v>1357</v>
      </c>
      <c r="B2623" s="9">
        <v>1078</v>
      </c>
      <c r="C2623">
        <v>535001</v>
      </c>
      <c r="D2623">
        <v>1</v>
      </c>
      <c r="E2623">
        <v>1</v>
      </c>
      <c r="F2623">
        <v>0</v>
      </c>
      <c r="G2623">
        <v>0</v>
      </c>
      <c r="H2623">
        <v>0</v>
      </c>
      <c r="I2623" t="s">
        <v>86</v>
      </c>
      <c r="J2623">
        <v>535001</v>
      </c>
      <c r="K2623" t="s">
        <v>1357</v>
      </c>
      <c r="L2623">
        <v>534676</v>
      </c>
      <c r="M2623" t="s">
        <v>874</v>
      </c>
      <c r="N2623">
        <v>534676</v>
      </c>
      <c r="O2623" t="s">
        <v>874</v>
      </c>
      <c r="P2623">
        <v>534676</v>
      </c>
      <c r="Q2623" t="s">
        <v>874</v>
      </c>
      <c r="R2623" s="9">
        <v>254059.85488434049</v>
      </c>
      <c r="S2623" s="9">
        <f>SUMIFS($B:$B,$J:$J,$C2623)</f>
        <v>2137</v>
      </c>
      <c r="T2623" s="9">
        <v>116286.2032068049</v>
      </c>
      <c r="U2623" s="9">
        <v>0</v>
      </c>
      <c r="V2623" s="9">
        <f>U2623*768</f>
        <v>0</v>
      </c>
      <c r="W2623" s="9">
        <v>19</v>
      </c>
      <c r="X2623" s="9">
        <f>W2623*3072</f>
        <v>58368</v>
      </c>
      <c r="Y2623" s="9">
        <v>7</v>
      </c>
      <c r="Z2623" s="9">
        <f>Y2623*1024</f>
        <v>7168</v>
      </c>
      <c r="AA2623" s="9">
        <v>5</v>
      </c>
      <c r="AB2623" s="9">
        <f>AA2623*256</f>
        <v>1280</v>
      </c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15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>
        <f t="shared" si="88"/>
        <v>437162.05809114536</v>
      </c>
      <c r="BM2623" s="9">
        <f t="shared" si="89"/>
        <v>437200</v>
      </c>
    </row>
    <row r="2624" spans="1:65" x14ac:dyDescent="0.3">
      <c r="A2624" t="s">
        <v>2790</v>
      </c>
      <c r="B2624" s="9">
        <v>122</v>
      </c>
      <c r="C2624">
        <v>563544</v>
      </c>
      <c r="D2624">
        <v>1</v>
      </c>
      <c r="E2624">
        <v>0</v>
      </c>
      <c r="F2624">
        <v>0</v>
      </c>
      <c r="G2624">
        <v>0</v>
      </c>
      <c r="H2624">
        <v>0</v>
      </c>
      <c r="I2624" t="s">
        <v>83</v>
      </c>
      <c r="J2624">
        <v>552666</v>
      </c>
      <c r="K2624" t="s">
        <v>229</v>
      </c>
      <c r="L2624">
        <v>552046</v>
      </c>
      <c r="M2624" t="s">
        <v>174</v>
      </c>
      <c r="N2624">
        <v>552046</v>
      </c>
      <c r="O2624" t="s">
        <v>174</v>
      </c>
      <c r="P2624">
        <v>552046</v>
      </c>
      <c r="Q2624" t="s">
        <v>174</v>
      </c>
      <c r="R2624" s="9">
        <v>71941.662785630979</v>
      </c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15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>
        <f t="shared" si="88"/>
        <v>71941.662785630979</v>
      </c>
      <c r="BM2624" s="9">
        <f t="shared" si="89"/>
        <v>71900</v>
      </c>
    </row>
    <row r="2625" spans="1:65" x14ac:dyDescent="0.3">
      <c r="A2625" t="s">
        <v>2791</v>
      </c>
      <c r="B2625" s="9">
        <v>485</v>
      </c>
      <c r="C2625">
        <v>551333</v>
      </c>
      <c r="D2625">
        <v>1</v>
      </c>
      <c r="E2625">
        <v>0</v>
      </c>
      <c r="F2625">
        <v>0</v>
      </c>
      <c r="G2625">
        <v>0</v>
      </c>
      <c r="H2625">
        <v>0</v>
      </c>
      <c r="I2625" t="s">
        <v>83</v>
      </c>
      <c r="J2625">
        <v>551953</v>
      </c>
      <c r="K2625" t="s">
        <v>215</v>
      </c>
      <c r="L2625">
        <v>551953</v>
      </c>
      <c r="M2625" t="s">
        <v>215</v>
      </c>
      <c r="N2625">
        <v>551953</v>
      </c>
      <c r="O2625" t="s">
        <v>215</v>
      </c>
      <c r="P2625">
        <v>551953</v>
      </c>
      <c r="Q2625" t="s">
        <v>215</v>
      </c>
      <c r="R2625" s="9">
        <v>115691.3628950569</v>
      </c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15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>
        <f t="shared" si="88"/>
        <v>115691.3628950569</v>
      </c>
      <c r="BM2625" s="9">
        <f t="shared" si="89"/>
        <v>115700</v>
      </c>
    </row>
    <row r="2626" spans="1:65" x14ac:dyDescent="0.3">
      <c r="A2626" t="s">
        <v>2792</v>
      </c>
      <c r="B2626" s="9">
        <v>178</v>
      </c>
      <c r="C2626">
        <v>548651</v>
      </c>
      <c r="D2626">
        <v>1</v>
      </c>
      <c r="E2626">
        <v>0</v>
      </c>
      <c r="F2626">
        <v>0</v>
      </c>
      <c r="G2626">
        <v>0</v>
      </c>
      <c r="H2626">
        <v>0</v>
      </c>
      <c r="I2626" t="s">
        <v>90</v>
      </c>
      <c r="J2626">
        <v>576808</v>
      </c>
      <c r="K2626" t="s">
        <v>403</v>
      </c>
      <c r="L2626">
        <v>576069</v>
      </c>
      <c r="M2626" t="s">
        <v>196</v>
      </c>
      <c r="N2626">
        <v>576069</v>
      </c>
      <c r="O2626" t="s">
        <v>196</v>
      </c>
      <c r="P2626">
        <v>576069</v>
      </c>
      <c r="Q2626" t="s">
        <v>196</v>
      </c>
      <c r="R2626" s="9">
        <v>71941.662785630979</v>
      </c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15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>
        <f t="shared" si="88"/>
        <v>71941.662785630979</v>
      </c>
      <c r="BM2626" s="9">
        <f t="shared" si="89"/>
        <v>71900</v>
      </c>
    </row>
    <row r="2627" spans="1:65" x14ac:dyDescent="0.3">
      <c r="A2627" t="s">
        <v>2793</v>
      </c>
      <c r="B2627" s="9">
        <v>319</v>
      </c>
      <c r="C2627">
        <v>533475</v>
      </c>
      <c r="D2627">
        <v>1</v>
      </c>
      <c r="E2627">
        <v>0</v>
      </c>
      <c r="F2627">
        <v>0</v>
      </c>
      <c r="G2627">
        <v>0</v>
      </c>
      <c r="H2627">
        <v>0</v>
      </c>
      <c r="I2627" t="s">
        <v>86</v>
      </c>
      <c r="J2627">
        <v>533165</v>
      </c>
      <c r="K2627" t="s">
        <v>191</v>
      </c>
      <c r="L2627">
        <v>533165</v>
      </c>
      <c r="M2627" t="s">
        <v>191</v>
      </c>
      <c r="N2627">
        <v>533165</v>
      </c>
      <c r="O2627" t="s">
        <v>191</v>
      </c>
      <c r="P2627">
        <v>533165</v>
      </c>
      <c r="Q2627" t="s">
        <v>191</v>
      </c>
      <c r="R2627" s="9">
        <v>76451.342411092905</v>
      </c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15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>
        <f t="shared" si="88"/>
        <v>76451.342411092905</v>
      </c>
      <c r="BM2627" s="9">
        <f t="shared" si="89"/>
        <v>76500</v>
      </c>
    </row>
    <row r="2628" spans="1:65" x14ac:dyDescent="0.3">
      <c r="A2628" s="5" t="s">
        <v>370</v>
      </c>
      <c r="B2628" s="9">
        <v>108090</v>
      </c>
      <c r="C2628">
        <v>563889</v>
      </c>
      <c r="D2628">
        <v>1</v>
      </c>
      <c r="E2628">
        <v>1</v>
      </c>
      <c r="F2628">
        <v>1</v>
      </c>
      <c r="G2628">
        <v>1</v>
      </c>
      <c r="H2628">
        <v>1</v>
      </c>
      <c r="I2628" t="s">
        <v>104</v>
      </c>
      <c r="J2628">
        <v>563889</v>
      </c>
      <c r="K2628" t="s">
        <v>370</v>
      </c>
      <c r="L2628">
        <v>563889</v>
      </c>
      <c r="M2628" t="s">
        <v>370</v>
      </c>
      <c r="N2628">
        <v>563889</v>
      </c>
      <c r="O2628" t="s">
        <v>370</v>
      </c>
      <c r="P2628">
        <v>563889</v>
      </c>
      <c r="Q2628" t="s">
        <v>370</v>
      </c>
      <c r="R2628" s="9">
        <v>4115574.7239862378</v>
      </c>
      <c r="S2628" s="9">
        <f>SUMIFS($B:$B,$J:$J,$C2628)</f>
        <v>113746</v>
      </c>
      <c r="T2628" s="9">
        <v>2325970.6721125492</v>
      </c>
      <c r="U2628" s="9">
        <v>1104</v>
      </c>
      <c r="V2628" s="9">
        <f>U2628*768</f>
        <v>847872</v>
      </c>
      <c r="W2628" s="9">
        <v>285</v>
      </c>
      <c r="X2628" s="9">
        <f>W2628*3072</f>
        <v>875520</v>
      </c>
      <c r="Y2628" s="9">
        <v>1563</v>
      </c>
      <c r="Z2628" s="9">
        <f>Y2628*1024</f>
        <v>1600512</v>
      </c>
      <c r="AA2628" s="9">
        <v>468</v>
      </c>
      <c r="AB2628" s="9">
        <f>AA2628*256</f>
        <v>119808</v>
      </c>
      <c r="AC2628" s="9">
        <f>SUMIFS($B:$B,$L:$L,$C2628)</f>
        <v>113746</v>
      </c>
      <c r="AD2628" s="9">
        <v>6417277.6019454869</v>
      </c>
      <c r="AE2628" s="9">
        <f>SUMIFS($B:$B,$P:$P,$C2628)</f>
        <v>150640</v>
      </c>
      <c r="AF2628" s="9">
        <v>8198924.0629659267</v>
      </c>
      <c r="AG2628" s="9">
        <f>SUMIFS($B:$B,$N:$N,$C2628)</f>
        <v>113746</v>
      </c>
      <c r="AH2628" s="9">
        <v>17289730.691366531</v>
      </c>
      <c r="AI2628" s="9">
        <f>SUMIFS($B:$B,$P:$P,$C2628)</f>
        <v>150640</v>
      </c>
      <c r="AJ2628" s="9">
        <v>40943718.753164127</v>
      </c>
      <c r="AK2628" s="9"/>
      <c r="AL2628" s="9">
        <v>17235</v>
      </c>
      <c r="AM2628" s="9">
        <f>AL2628*141</f>
        <v>2430135</v>
      </c>
      <c r="AN2628" s="9"/>
      <c r="AO2628" s="9"/>
      <c r="AP2628" s="9">
        <v>47</v>
      </c>
      <c r="AQ2628" s="15">
        <v>144000</v>
      </c>
      <c r="AR2628" s="9">
        <v>136</v>
      </c>
      <c r="AS2628" s="9">
        <f>AR2628*30500</f>
        <v>4148000</v>
      </c>
      <c r="AT2628" s="9">
        <v>596</v>
      </c>
      <c r="AU2628" s="9">
        <f>AT2628*2742</f>
        <v>1634232</v>
      </c>
      <c r="AV2628" s="9">
        <v>0</v>
      </c>
      <c r="AW2628" s="9">
        <f>AV2628*914</f>
        <v>0</v>
      </c>
      <c r="AX2628" s="9">
        <v>5472</v>
      </c>
      <c r="AY2628" s="9">
        <f>AX2628*141</f>
        <v>771552</v>
      </c>
      <c r="AZ2628" s="9">
        <v>9049</v>
      </c>
      <c r="BA2628" s="9">
        <f>AZ2628*343</f>
        <v>3103807</v>
      </c>
      <c r="BB2628" s="9">
        <v>2457</v>
      </c>
      <c r="BC2628" s="9">
        <f>BB2628*109</f>
        <v>267813</v>
      </c>
      <c r="BD2628" s="9">
        <v>247</v>
      </c>
      <c r="BE2628" s="9">
        <f>BD2628*82</f>
        <v>20254</v>
      </c>
      <c r="BF2628" s="9">
        <v>2998</v>
      </c>
      <c r="BG2628" s="9">
        <f>BF2628*328</f>
        <v>983344</v>
      </c>
      <c r="BH2628" s="9">
        <v>289</v>
      </c>
      <c r="BI2628" s="9">
        <f>BH2628*410</f>
        <v>118490</v>
      </c>
      <c r="BJ2628" s="9">
        <v>25</v>
      </c>
      <c r="BK2628" s="9">
        <f>BJ2628*219</f>
        <v>5475</v>
      </c>
      <c r="BL2628" s="9">
        <f t="shared" ref="BL2628:BL2691" si="90">SUMIF(R2628:R2628,"&lt;&gt;")+SUMIF(T2628:T2628,"&lt;&gt;")+SUMIF(V2628:V2628,"&lt;&gt;")+SUMIF(X2628:X2628,"&lt;&gt;")+SUMIF(Z2628:Z2628,"&lt;&gt;")+SUMIF(AB2628:AB2628,"&lt;&gt;")+SUMIF(AD2628:AD2628,"&lt;&gt;")+SUMIF(AF2628:AF2628,"&lt;&gt;")+SUMIF(AH2628:AH2628,"&lt;&gt;")+SUMIF(AJ2628:AJ2628,"&lt;&gt;")+SUMIF(AK2628:AK2628,"&lt;&gt;")+SUMIF(AM2628:AM2628,"&lt;&gt;")+SUMIF(AO2628:AO2628,"&lt;&gt;")+SUMIF(AQ2628:AQ2628,"&lt;&gt;")+SUMIF(AS2628:AS2628,"&lt;&gt;")+SUMIF(AU2628:AU2628,"&lt;&gt;")+SUMIF(AW2628:AW2628,"&lt;&gt;")+SUMIF(AY2628:AY2628,"&lt;&gt;")+SUMIF(BA2628:BA2628,"&lt;&gt;")+SUMIF(BC2628:BC2628,"&lt;&gt;")+SUMIF(BE2628:BE2628,"&lt;&gt;")+SUMIF(BG2628:BG2628,"&lt;&gt;")+SUMIF(BI2628:BI2628,"&lt;&gt;")+SUMIF(BK2628:BK2628,"&lt;&gt;")</f>
        <v>96362010.505540863</v>
      </c>
      <c r="BM2628" s="9">
        <f t="shared" ref="BM2628:BM2691" si="91">ROUND(BL2628/100,0)*100</f>
        <v>96362000</v>
      </c>
    </row>
    <row r="2629" spans="1:65" x14ac:dyDescent="0.3">
      <c r="A2629" t="s">
        <v>2794</v>
      </c>
      <c r="B2629" s="9">
        <v>678</v>
      </c>
      <c r="C2629">
        <v>576450</v>
      </c>
      <c r="D2629">
        <v>1</v>
      </c>
      <c r="E2629">
        <v>0</v>
      </c>
      <c r="F2629">
        <v>0</v>
      </c>
      <c r="G2629">
        <v>0</v>
      </c>
      <c r="H2629">
        <v>0</v>
      </c>
      <c r="I2629" t="s">
        <v>90</v>
      </c>
      <c r="J2629">
        <v>576069</v>
      </c>
      <c r="K2629" t="s">
        <v>196</v>
      </c>
      <c r="L2629">
        <v>576069</v>
      </c>
      <c r="M2629" t="s">
        <v>196</v>
      </c>
      <c r="N2629">
        <v>576069</v>
      </c>
      <c r="O2629" t="s">
        <v>196</v>
      </c>
      <c r="P2629">
        <v>576069</v>
      </c>
      <c r="Q2629" t="s">
        <v>196</v>
      </c>
      <c r="R2629" s="9">
        <v>161003.10759305279</v>
      </c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15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>
        <f t="shared" si="90"/>
        <v>161003.10759305279</v>
      </c>
      <c r="BM2629" s="9">
        <f t="shared" si="91"/>
        <v>161000</v>
      </c>
    </row>
    <row r="2630" spans="1:65" x14ac:dyDescent="0.3">
      <c r="A2630" t="s">
        <v>2795</v>
      </c>
      <c r="B2630" s="9">
        <v>1630</v>
      </c>
      <c r="C2630">
        <v>539422</v>
      </c>
      <c r="D2630">
        <v>1</v>
      </c>
      <c r="E2630">
        <v>0</v>
      </c>
      <c r="F2630">
        <v>0</v>
      </c>
      <c r="G2630">
        <v>0</v>
      </c>
      <c r="H2630">
        <v>0</v>
      </c>
      <c r="I2630" t="s">
        <v>86</v>
      </c>
      <c r="J2630">
        <v>539333</v>
      </c>
      <c r="K2630" t="s">
        <v>864</v>
      </c>
      <c r="L2630">
        <v>539210</v>
      </c>
      <c r="M2630" t="s">
        <v>1290</v>
      </c>
      <c r="N2630">
        <v>539333</v>
      </c>
      <c r="O2630" t="s">
        <v>864</v>
      </c>
      <c r="P2630">
        <v>539139</v>
      </c>
      <c r="Q2630" t="s">
        <v>537</v>
      </c>
      <c r="R2630" s="9">
        <v>380965.49250074709</v>
      </c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15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>
        <f t="shared" si="90"/>
        <v>380965.49250074709</v>
      </c>
      <c r="BM2630" s="9">
        <f t="shared" si="91"/>
        <v>381000</v>
      </c>
    </row>
    <row r="2631" spans="1:65" x14ac:dyDescent="0.3">
      <c r="A2631" t="s">
        <v>1760</v>
      </c>
      <c r="B2631" s="9">
        <v>791</v>
      </c>
      <c r="C2631">
        <v>566357</v>
      </c>
      <c r="D2631">
        <v>1</v>
      </c>
      <c r="E2631">
        <v>0</v>
      </c>
      <c r="F2631">
        <v>0</v>
      </c>
      <c r="G2631">
        <v>0</v>
      </c>
      <c r="H2631">
        <v>0</v>
      </c>
      <c r="I2631" t="s">
        <v>131</v>
      </c>
      <c r="J2631">
        <v>566853</v>
      </c>
      <c r="K2631" t="s">
        <v>2796</v>
      </c>
      <c r="L2631">
        <v>566985</v>
      </c>
      <c r="M2631" t="s">
        <v>423</v>
      </c>
      <c r="N2631">
        <v>566985</v>
      </c>
      <c r="O2631" t="s">
        <v>423</v>
      </c>
      <c r="P2631">
        <v>566985</v>
      </c>
      <c r="Q2631" t="s">
        <v>423</v>
      </c>
      <c r="R2631" s="9">
        <v>187399.7544710412</v>
      </c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15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>
        <f t="shared" si="90"/>
        <v>187399.7544710412</v>
      </c>
      <c r="BM2631" s="9">
        <f t="shared" si="91"/>
        <v>187400</v>
      </c>
    </row>
    <row r="2632" spans="1:65" x14ac:dyDescent="0.3">
      <c r="A2632" s="2" t="s">
        <v>1760</v>
      </c>
      <c r="B2632" s="9">
        <v>1524</v>
      </c>
      <c r="C2632">
        <v>565121</v>
      </c>
      <c r="D2632">
        <v>1</v>
      </c>
      <c r="E2632">
        <v>1</v>
      </c>
      <c r="F2632">
        <v>0</v>
      </c>
      <c r="G2632">
        <v>0</v>
      </c>
      <c r="H2632">
        <v>0</v>
      </c>
      <c r="I2632" t="s">
        <v>131</v>
      </c>
      <c r="J2632">
        <v>565121</v>
      </c>
      <c r="K2632" t="s">
        <v>1760</v>
      </c>
      <c r="L2632">
        <v>565814</v>
      </c>
      <c r="M2632" t="s">
        <v>1761</v>
      </c>
      <c r="N2632">
        <v>565814</v>
      </c>
      <c r="O2632" t="s">
        <v>1761</v>
      </c>
      <c r="P2632">
        <v>564567</v>
      </c>
      <c r="Q2632" t="s">
        <v>523</v>
      </c>
      <c r="R2632" s="9">
        <v>356715.10500309651</v>
      </c>
      <c r="S2632" s="9">
        <f>SUMIFS($B:$B,$J:$J,$C2632)</f>
        <v>1826</v>
      </c>
      <c r="T2632" s="9">
        <v>99396.700116929307</v>
      </c>
      <c r="U2632" s="9">
        <v>0</v>
      </c>
      <c r="V2632" s="9">
        <f>U2632*768</f>
        <v>0</v>
      </c>
      <c r="W2632" s="9">
        <v>20</v>
      </c>
      <c r="X2632" s="9">
        <f>W2632*3072</f>
        <v>61440</v>
      </c>
      <c r="Y2632" s="9">
        <v>4</v>
      </c>
      <c r="Z2632" s="9">
        <f>Y2632*1024</f>
        <v>4096</v>
      </c>
      <c r="AA2632" s="9">
        <v>0</v>
      </c>
      <c r="AB2632" s="9">
        <f>AA2632*256</f>
        <v>0</v>
      </c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15"/>
      <c r="AR2632" s="9">
        <v>19</v>
      </c>
      <c r="AS2632" s="9">
        <f>AR2632*30500</f>
        <v>579500</v>
      </c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>
        <f t="shared" si="90"/>
        <v>1101147.8051200258</v>
      </c>
      <c r="BM2632" s="9">
        <f t="shared" si="91"/>
        <v>1101100</v>
      </c>
    </row>
    <row r="2633" spans="1:65" x14ac:dyDescent="0.3">
      <c r="A2633" t="s">
        <v>2797</v>
      </c>
      <c r="B2633" s="9">
        <v>84</v>
      </c>
      <c r="C2633">
        <v>536831</v>
      </c>
      <c r="D2633">
        <v>1</v>
      </c>
      <c r="E2633">
        <v>0</v>
      </c>
      <c r="F2633">
        <v>0</v>
      </c>
      <c r="G2633">
        <v>0</v>
      </c>
      <c r="H2633">
        <v>0</v>
      </c>
      <c r="I2633" t="s">
        <v>83</v>
      </c>
      <c r="J2633">
        <v>550787</v>
      </c>
      <c r="K2633" t="s">
        <v>908</v>
      </c>
      <c r="L2633">
        <v>550787</v>
      </c>
      <c r="M2633" t="s">
        <v>908</v>
      </c>
      <c r="N2633">
        <v>550787</v>
      </c>
      <c r="O2633" t="s">
        <v>908</v>
      </c>
      <c r="P2633">
        <v>550787</v>
      </c>
      <c r="Q2633" t="s">
        <v>908</v>
      </c>
      <c r="R2633" s="9">
        <v>71941.662785630979</v>
      </c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15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>
        <f t="shared" si="90"/>
        <v>71941.662785630979</v>
      </c>
      <c r="BM2633" s="9">
        <f t="shared" si="91"/>
        <v>71900</v>
      </c>
    </row>
    <row r="2634" spans="1:65" x14ac:dyDescent="0.3">
      <c r="A2634" s="3" t="s">
        <v>205</v>
      </c>
      <c r="B2634" s="9">
        <v>3301</v>
      </c>
      <c r="C2634">
        <v>538442</v>
      </c>
      <c r="D2634">
        <v>1</v>
      </c>
      <c r="E2634">
        <v>1</v>
      </c>
      <c r="F2634">
        <v>1</v>
      </c>
      <c r="G2634">
        <v>0</v>
      </c>
      <c r="H2634">
        <v>0</v>
      </c>
      <c r="I2634" t="s">
        <v>86</v>
      </c>
      <c r="J2634">
        <v>538442</v>
      </c>
      <c r="K2634" t="s">
        <v>205</v>
      </c>
      <c r="L2634">
        <v>538442</v>
      </c>
      <c r="M2634" t="s">
        <v>205</v>
      </c>
      <c r="N2634">
        <v>538574</v>
      </c>
      <c r="O2634" t="s">
        <v>206</v>
      </c>
      <c r="P2634">
        <v>538094</v>
      </c>
      <c r="Q2634" t="s">
        <v>207</v>
      </c>
      <c r="R2634" s="9">
        <v>757277.01574910618</v>
      </c>
      <c r="S2634" s="9">
        <f>SUMIFS($B:$B,$J:$J,$C2634)</f>
        <v>13302</v>
      </c>
      <c r="T2634" s="9">
        <v>719009.55899462686</v>
      </c>
      <c r="U2634" s="9">
        <v>1</v>
      </c>
      <c r="V2634" s="9">
        <f>U2634*768</f>
        <v>768</v>
      </c>
      <c r="W2634" s="9">
        <v>68</v>
      </c>
      <c r="X2634" s="9">
        <f>W2634*3072</f>
        <v>208896</v>
      </c>
      <c r="Y2634" s="9">
        <v>48</v>
      </c>
      <c r="Z2634" s="9">
        <f>Y2634*1024</f>
        <v>49152</v>
      </c>
      <c r="AA2634" s="9">
        <v>18</v>
      </c>
      <c r="AB2634" s="9">
        <f>AA2634*256</f>
        <v>4608</v>
      </c>
      <c r="AC2634" s="9">
        <f>SUMIFS($B:$B,$L:$L,$C2634)</f>
        <v>19178</v>
      </c>
      <c r="AD2634" s="9">
        <v>2355911.4848917504</v>
      </c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15"/>
      <c r="AR2634" s="9">
        <v>1</v>
      </c>
      <c r="AS2634" s="9">
        <f>AR2634*30500</f>
        <v>30500</v>
      </c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>
        <f t="shared" si="90"/>
        <v>4126122.0596354837</v>
      </c>
      <c r="BM2634" s="9">
        <f t="shared" si="91"/>
        <v>4126100</v>
      </c>
    </row>
    <row r="2635" spans="1:65" x14ac:dyDescent="0.3">
      <c r="A2635" t="s">
        <v>2798</v>
      </c>
      <c r="B2635" s="9">
        <v>287</v>
      </c>
      <c r="C2635">
        <v>530069</v>
      </c>
      <c r="D2635">
        <v>1</v>
      </c>
      <c r="E2635">
        <v>0</v>
      </c>
      <c r="F2635">
        <v>0</v>
      </c>
      <c r="G2635">
        <v>0</v>
      </c>
      <c r="H2635">
        <v>0</v>
      </c>
      <c r="I2635" t="s">
        <v>86</v>
      </c>
      <c r="J2635">
        <v>530883</v>
      </c>
      <c r="K2635" t="s">
        <v>319</v>
      </c>
      <c r="L2635">
        <v>530883</v>
      </c>
      <c r="M2635" t="s">
        <v>319</v>
      </c>
      <c r="N2635">
        <v>530883</v>
      </c>
      <c r="O2635" t="s">
        <v>319</v>
      </c>
      <c r="P2635">
        <v>530883</v>
      </c>
      <c r="Q2635" t="s">
        <v>319</v>
      </c>
      <c r="R2635" s="9">
        <v>71941.662785630979</v>
      </c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15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>
        <f t="shared" si="90"/>
        <v>71941.662785630979</v>
      </c>
      <c r="BM2635" s="9">
        <f t="shared" si="91"/>
        <v>71900</v>
      </c>
    </row>
    <row r="2636" spans="1:65" x14ac:dyDescent="0.3">
      <c r="A2636" t="s">
        <v>2799</v>
      </c>
      <c r="B2636" s="9">
        <v>1756</v>
      </c>
      <c r="C2636">
        <v>500046</v>
      </c>
      <c r="D2636">
        <v>1</v>
      </c>
      <c r="E2636">
        <v>0</v>
      </c>
      <c r="F2636">
        <v>0</v>
      </c>
      <c r="G2636">
        <v>0</v>
      </c>
      <c r="H2636">
        <v>0</v>
      </c>
      <c r="I2636" t="s">
        <v>94</v>
      </c>
      <c r="J2636">
        <v>599191</v>
      </c>
      <c r="K2636" t="s">
        <v>193</v>
      </c>
      <c r="L2636">
        <v>599191</v>
      </c>
      <c r="M2636" t="s">
        <v>193</v>
      </c>
      <c r="N2636">
        <v>599191</v>
      </c>
      <c r="O2636" t="s">
        <v>193</v>
      </c>
      <c r="P2636">
        <v>599191</v>
      </c>
      <c r="Q2636" t="s">
        <v>193</v>
      </c>
      <c r="R2636" s="9">
        <v>409723.78048584127</v>
      </c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15"/>
      <c r="AR2636" s="9">
        <v>1</v>
      </c>
      <c r="AS2636" s="9">
        <f>AR2636*30500</f>
        <v>30500</v>
      </c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>
        <f t="shared" si="90"/>
        <v>440223.78048584127</v>
      </c>
      <c r="BM2636" s="9">
        <f t="shared" si="91"/>
        <v>440200</v>
      </c>
    </row>
    <row r="2637" spans="1:65" x14ac:dyDescent="0.3">
      <c r="A2637" t="s">
        <v>2800</v>
      </c>
      <c r="B2637" s="9">
        <v>1810</v>
      </c>
      <c r="C2637">
        <v>580147</v>
      </c>
      <c r="D2637">
        <v>1</v>
      </c>
      <c r="E2637">
        <v>0</v>
      </c>
      <c r="F2637">
        <v>0</v>
      </c>
      <c r="G2637">
        <v>0</v>
      </c>
      <c r="H2637">
        <v>0</v>
      </c>
      <c r="I2637" t="s">
        <v>96</v>
      </c>
      <c r="J2637">
        <v>579891</v>
      </c>
      <c r="K2637" t="s">
        <v>658</v>
      </c>
      <c r="L2637">
        <v>579891</v>
      </c>
      <c r="M2637" t="s">
        <v>658</v>
      </c>
      <c r="N2637">
        <v>579891</v>
      </c>
      <c r="O2637" t="s">
        <v>658</v>
      </c>
      <c r="P2637">
        <v>579891</v>
      </c>
      <c r="Q2637" t="s">
        <v>658</v>
      </c>
      <c r="R2637" s="9">
        <v>422026.97364074248</v>
      </c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15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>
        <f t="shared" si="90"/>
        <v>422026.97364074248</v>
      </c>
      <c r="BM2637" s="9">
        <f t="shared" si="91"/>
        <v>422000</v>
      </c>
    </row>
    <row r="2638" spans="1:65" x14ac:dyDescent="0.3">
      <c r="A2638" t="s">
        <v>2801</v>
      </c>
      <c r="B2638" s="9">
        <v>68</v>
      </c>
      <c r="C2638">
        <v>547701</v>
      </c>
      <c r="D2638">
        <v>1</v>
      </c>
      <c r="E2638">
        <v>0</v>
      </c>
      <c r="F2638">
        <v>0</v>
      </c>
      <c r="G2638">
        <v>0</v>
      </c>
      <c r="H2638">
        <v>0</v>
      </c>
      <c r="I2638" t="s">
        <v>90</v>
      </c>
      <c r="J2638">
        <v>574279</v>
      </c>
      <c r="K2638" t="s">
        <v>508</v>
      </c>
      <c r="L2638">
        <v>574279</v>
      </c>
      <c r="M2638" t="s">
        <v>508</v>
      </c>
      <c r="N2638">
        <v>574279</v>
      </c>
      <c r="O2638" t="s">
        <v>508</v>
      </c>
      <c r="P2638">
        <v>574279</v>
      </c>
      <c r="Q2638" t="s">
        <v>508</v>
      </c>
      <c r="R2638" s="9">
        <v>71941.662785630979</v>
      </c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15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>
        <f t="shared" si="90"/>
        <v>71941.662785630979</v>
      </c>
      <c r="BM2638" s="9">
        <f t="shared" si="91"/>
        <v>71900</v>
      </c>
    </row>
    <row r="2639" spans="1:65" x14ac:dyDescent="0.3">
      <c r="A2639" t="s">
        <v>2802</v>
      </c>
      <c r="B2639" s="9">
        <v>1215</v>
      </c>
      <c r="C2639">
        <v>537438</v>
      </c>
      <c r="D2639">
        <v>1</v>
      </c>
      <c r="E2639">
        <v>0</v>
      </c>
      <c r="F2639">
        <v>0</v>
      </c>
      <c r="G2639">
        <v>0</v>
      </c>
      <c r="H2639">
        <v>0</v>
      </c>
      <c r="I2639" t="s">
        <v>86</v>
      </c>
      <c r="J2639">
        <v>537683</v>
      </c>
      <c r="K2639" t="s">
        <v>324</v>
      </c>
      <c r="L2639">
        <v>537683</v>
      </c>
      <c r="M2639" t="s">
        <v>324</v>
      </c>
      <c r="N2639">
        <v>537683</v>
      </c>
      <c r="O2639" t="s">
        <v>324</v>
      </c>
      <c r="P2639">
        <v>537683</v>
      </c>
      <c r="Q2639" t="s">
        <v>324</v>
      </c>
      <c r="R2639" s="9">
        <v>285705.85333163408</v>
      </c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15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>
        <f t="shared" si="90"/>
        <v>285705.85333163408</v>
      </c>
      <c r="BM2639" s="9">
        <f t="shared" si="91"/>
        <v>285700</v>
      </c>
    </row>
    <row r="2640" spans="1:65" x14ac:dyDescent="0.3">
      <c r="A2640" t="s">
        <v>2803</v>
      </c>
      <c r="B2640" s="9">
        <v>858</v>
      </c>
      <c r="C2640">
        <v>569020</v>
      </c>
      <c r="D2640">
        <v>1</v>
      </c>
      <c r="E2640">
        <v>0</v>
      </c>
      <c r="F2640">
        <v>0</v>
      </c>
      <c r="G2640">
        <v>0</v>
      </c>
      <c r="H2640">
        <v>0</v>
      </c>
      <c r="I2640" t="s">
        <v>123</v>
      </c>
      <c r="J2640">
        <v>568759</v>
      </c>
      <c r="K2640" t="s">
        <v>343</v>
      </c>
      <c r="L2640">
        <v>568759</v>
      </c>
      <c r="M2640" t="s">
        <v>343</v>
      </c>
      <c r="N2640">
        <v>568759</v>
      </c>
      <c r="O2640" t="s">
        <v>343</v>
      </c>
      <c r="P2640">
        <v>568759</v>
      </c>
      <c r="Q2640" t="s">
        <v>343</v>
      </c>
      <c r="R2640" s="9">
        <v>203008.76724532529</v>
      </c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15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>
        <f t="shared" si="90"/>
        <v>203008.76724532529</v>
      </c>
      <c r="BM2640" s="9">
        <f t="shared" si="91"/>
        <v>203000</v>
      </c>
    </row>
    <row r="2641" spans="1:65" x14ac:dyDescent="0.3">
      <c r="A2641" t="s">
        <v>2804</v>
      </c>
      <c r="B2641" s="9">
        <v>426</v>
      </c>
      <c r="C2641">
        <v>544744</v>
      </c>
      <c r="D2641">
        <v>1</v>
      </c>
      <c r="E2641">
        <v>0</v>
      </c>
      <c r="F2641">
        <v>0</v>
      </c>
      <c r="G2641">
        <v>0</v>
      </c>
      <c r="H2641">
        <v>0</v>
      </c>
      <c r="I2641" t="s">
        <v>83</v>
      </c>
      <c r="J2641">
        <v>544779</v>
      </c>
      <c r="K2641" t="s">
        <v>1949</v>
      </c>
      <c r="L2641">
        <v>544779</v>
      </c>
      <c r="M2641" t="s">
        <v>1949</v>
      </c>
      <c r="N2641">
        <v>544779</v>
      </c>
      <c r="O2641" t="s">
        <v>1949</v>
      </c>
      <c r="P2641">
        <v>544256</v>
      </c>
      <c r="Q2641" t="s">
        <v>85</v>
      </c>
      <c r="R2641" s="9">
        <v>101775.673198697</v>
      </c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15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>
        <f t="shared" si="90"/>
        <v>101775.673198697</v>
      </c>
      <c r="BM2641" s="9">
        <f t="shared" si="91"/>
        <v>101800</v>
      </c>
    </row>
    <row r="2642" spans="1:65" x14ac:dyDescent="0.3">
      <c r="A2642" s="2" t="s">
        <v>1848</v>
      </c>
      <c r="B2642" s="9">
        <v>3254</v>
      </c>
      <c r="C2642">
        <v>539961</v>
      </c>
      <c r="D2642">
        <v>1</v>
      </c>
      <c r="E2642">
        <v>1</v>
      </c>
      <c r="F2642">
        <v>0</v>
      </c>
      <c r="G2642">
        <v>0</v>
      </c>
      <c r="H2642">
        <v>0</v>
      </c>
      <c r="I2642" t="s">
        <v>111</v>
      </c>
      <c r="J2642">
        <v>539961</v>
      </c>
      <c r="K2642" t="s">
        <v>1848</v>
      </c>
      <c r="L2642">
        <v>523704</v>
      </c>
      <c r="M2642" t="s">
        <v>464</v>
      </c>
      <c r="N2642">
        <v>523704</v>
      </c>
      <c r="O2642" t="s">
        <v>464</v>
      </c>
      <c r="P2642">
        <v>523704</v>
      </c>
      <c r="Q2642" t="s">
        <v>464</v>
      </c>
      <c r="R2642" s="9">
        <v>746826.0028016268</v>
      </c>
      <c r="S2642" s="9">
        <f>SUMIFS($B:$B,$J:$J,$C2642)</f>
        <v>4116</v>
      </c>
      <c r="T2642" s="9">
        <v>223585.31366059839</v>
      </c>
      <c r="U2642" s="9">
        <v>0</v>
      </c>
      <c r="V2642" s="9">
        <f>U2642*768</f>
        <v>0</v>
      </c>
      <c r="W2642" s="9">
        <v>7</v>
      </c>
      <c r="X2642" s="9">
        <f>W2642*3072</f>
        <v>21504</v>
      </c>
      <c r="Y2642" s="9">
        <v>21</v>
      </c>
      <c r="Z2642" s="9">
        <f>Y2642*1024</f>
        <v>21504</v>
      </c>
      <c r="AA2642" s="9">
        <v>9</v>
      </c>
      <c r="AB2642" s="9">
        <f>AA2642*256</f>
        <v>2304</v>
      </c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15"/>
      <c r="AR2642" s="9">
        <v>9</v>
      </c>
      <c r="AS2642" s="9">
        <f>AR2642*30500</f>
        <v>274500</v>
      </c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>
        <f t="shared" si="90"/>
        <v>1290223.3164622253</v>
      </c>
      <c r="BM2642" s="9">
        <f t="shared" si="91"/>
        <v>1290200</v>
      </c>
    </row>
    <row r="2643" spans="1:65" x14ac:dyDescent="0.3">
      <c r="A2643" t="s">
        <v>2805</v>
      </c>
      <c r="B2643" s="9">
        <v>2442</v>
      </c>
      <c r="C2643">
        <v>571784</v>
      </c>
      <c r="D2643">
        <v>1</v>
      </c>
      <c r="E2643">
        <v>0</v>
      </c>
      <c r="F2643">
        <v>0</v>
      </c>
      <c r="G2643">
        <v>0</v>
      </c>
      <c r="H2643">
        <v>0</v>
      </c>
      <c r="I2643" t="s">
        <v>86</v>
      </c>
      <c r="J2643">
        <v>535087</v>
      </c>
      <c r="K2643" t="s">
        <v>960</v>
      </c>
      <c r="L2643">
        <v>535087</v>
      </c>
      <c r="M2643" t="s">
        <v>960</v>
      </c>
      <c r="N2643">
        <v>535087</v>
      </c>
      <c r="O2643" t="s">
        <v>960</v>
      </c>
      <c r="P2643">
        <v>535087</v>
      </c>
      <c r="Q2643" t="s">
        <v>960</v>
      </c>
      <c r="R2643" s="9">
        <v>565122.2934966652</v>
      </c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15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>
        <f t="shared" si="90"/>
        <v>565122.2934966652</v>
      </c>
      <c r="BM2643" s="9">
        <f t="shared" si="91"/>
        <v>565100</v>
      </c>
    </row>
    <row r="2644" spans="1:65" x14ac:dyDescent="0.3">
      <c r="A2644" t="s">
        <v>2806</v>
      </c>
      <c r="B2644" s="9">
        <v>690</v>
      </c>
      <c r="C2644">
        <v>575305</v>
      </c>
      <c r="D2644">
        <v>1</v>
      </c>
      <c r="E2644">
        <v>0</v>
      </c>
      <c r="F2644">
        <v>0</v>
      </c>
      <c r="G2644">
        <v>0</v>
      </c>
      <c r="H2644">
        <v>0</v>
      </c>
      <c r="I2644" t="s">
        <v>96</v>
      </c>
      <c r="J2644">
        <v>555134</v>
      </c>
      <c r="K2644" t="s">
        <v>187</v>
      </c>
      <c r="L2644">
        <v>574767</v>
      </c>
      <c r="M2644" t="s">
        <v>853</v>
      </c>
      <c r="N2644">
        <v>574767</v>
      </c>
      <c r="O2644" t="s">
        <v>853</v>
      </c>
      <c r="P2644">
        <v>555134</v>
      </c>
      <c r="Q2644" t="s">
        <v>187</v>
      </c>
      <c r="R2644" s="9">
        <v>163810.6948347828</v>
      </c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15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>
        <f t="shared" si="90"/>
        <v>163810.6948347828</v>
      </c>
      <c r="BM2644" s="9">
        <f t="shared" si="91"/>
        <v>163800</v>
      </c>
    </row>
    <row r="2645" spans="1:65" x14ac:dyDescent="0.3">
      <c r="A2645" t="s">
        <v>2807</v>
      </c>
      <c r="B2645" s="9">
        <v>86</v>
      </c>
      <c r="C2645">
        <v>571725</v>
      </c>
      <c r="D2645">
        <v>1</v>
      </c>
      <c r="E2645">
        <v>0</v>
      </c>
      <c r="F2645">
        <v>0</v>
      </c>
      <c r="G2645">
        <v>0</v>
      </c>
      <c r="H2645">
        <v>0</v>
      </c>
      <c r="I2645" t="s">
        <v>96</v>
      </c>
      <c r="J2645">
        <v>571911</v>
      </c>
      <c r="K2645" t="s">
        <v>533</v>
      </c>
      <c r="L2645">
        <v>571911</v>
      </c>
      <c r="M2645" t="s">
        <v>533</v>
      </c>
      <c r="N2645">
        <v>571911</v>
      </c>
      <c r="O2645" t="s">
        <v>533</v>
      </c>
      <c r="P2645">
        <v>571164</v>
      </c>
      <c r="Q2645" t="s">
        <v>334</v>
      </c>
      <c r="R2645" s="9">
        <v>71941.662785630979</v>
      </c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15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>
        <f t="shared" si="90"/>
        <v>71941.662785630979</v>
      </c>
      <c r="BM2645" s="9">
        <f t="shared" si="91"/>
        <v>71900</v>
      </c>
    </row>
    <row r="2646" spans="1:65" x14ac:dyDescent="0.3">
      <c r="A2646" t="s">
        <v>2807</v>
      </c>
      <c r="B2646" s="9">
        <v>131</v>
      </c>
      <c r="C2646">
        <v>553859</v>
      </c>
      <c r="D2646">
        <v>1</v>
      </c>
      <c r="E2646">
        <v>0</v>
      </c>
      <c r="F2646">
        <v>0</v>
      </c>
      <c r="G2646">
        <v>0</v>
      </c>
      <c r="H2646">
        <v>0</v>
      </c>
      <c r="I2646" t="s">
        <v>151</v>
      </c>
      <c r="J2646">
        <v>553786</v>
      </c>
      <c r="K2646" t="s">
        <v>706</v>
      </c>
      <c r="L2646">
        <v>553786</v>
      </c>
      <c r="M2646" t="s">
        <v>706</v>
      </c>
      <c r="N2646">
        <v>553786</v>
      </c>
      <c r="O2646" t="s">
        <v>706</v>
      </c>
      <c r="P2646">
        <v>553425</v>
      </c>
      <c r="Q2646" t="s">
        <v>152</v>
      </c>
      <c r="R2646" s="9">
        <v>71941.662785630979</v>
      </c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15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>
        <f t="shared" si="90"/>
        <v>71941.662785630979</v>
      </c>
      <c r="BM2646" s="9">
        <f t="shared" si="91"/>
        <v>71900</v>
      </c>
    </row>
    <row r="2647" spans="1:65" x14ac:dyDescent="0.3">
      <c r="A2647" t="s">
        <v>2808</v>
      </c>
      <c r="B2647" s="9">
        <v>272</v>
      </c>
      <c r="C2647">
        <v>598721</v>
      </c>
      <c r="D2647">
        <v>1</v>
      </c>
      <c r="E2647">
        <v>0</v>
      </c>
      <c r="F2647">
        <v>0</v>
      </c>
      <c r="G2647">
        <v>0</v>
      </c>
      <c r="H2647">
        <v>0</v>
      </c>
      <c r="I2647" t="s">
        <v>123</v>
      </c>
      <c r="J2647">
        <v>547492</v>
      </c>
      <c r="K2647" t="s">
        <v>125</v>
      </c>
      <c r="L2647">
        <v>547492</v>
      </c>
      <c r="M2647" t="s">
        <v>125</v>
      </c>
      <c r="N2647">
        <v>547492</v>
      </c>
      <c r="O2647" t="s">
        <v>125</v>
      </c>
      <c r="P2647">
        <v>547492</v>
      </c>
      <c r="Q2647" t="s">
        <v>125</v>
      </c>
      <c r="R2647" s="9">
        <v>71941.662785630979</v>
      </c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15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>
        <f t="shared" si="90"/>
        <v>71941.662785630979</v>
      </c>
      <c r="BM2647" s="9">
        <f t="shared" si="91"/>
        <v>71900</v>
      </c>
    </row>
    <row r="2648" spans="1:65" x14ac:dyDescent="0.3">
      <c r="A2648" t="s">
        <v>2809</v>
      </c>
      <c r="B2648" s="9">
        <v>525</v>
      </c>
      <c r="C2648">
        <v>565148</v>
      </c>
      <c r="D2648">
        <v>1</v>
      </c>
      <c r="E2648">
        <v>0</v>
      </c>
      <c r="F2648">
        <v>0</v>
      </c>
      <c r="G2648">
        <v>0</v>
      </c>
      <c r="H2648">
        <v>0</v>
      </c>
      <c r="I2648" t="s">
        <v>131</v>
      </c>
      <c r="J2648">
        <v>564851</v>
      </c>
      <c r="K2648" t="s">
        <v>949</v>
      </c>
      <c r="L2648">
        <v>565555</v>
      </c>
      <c r="M2648" t="s">
        <v>253</v>
      </c>
      <c r="N2648">
        <v>565555</v>
      </c>
      <c r="O2648" t="s">
        <v>253</v>
      </c>
      <c r="P2648">
        <v>565555</v>
      </c>
      <c r="Q2648" t="s">
        <v>253</v>
      </c>
      <c r="R2648" s="9">
        <v>125107.8208170931</v>
      </c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15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>
        <f t="shared" si="90"/>
        <v>125107.8208170931</v>
      </c>
      <c r="BM2648" s="9">
        <f t="shared" si="91"/>
        <v>125100</v>
      </c>
    </row>
    <row r="2649" spans="1:65" x14ac:dyDescent="0.3">
      <c r="A2649" t="s">
        <v>2810</v>
      </c>
      <c r="B2649" s="9">
        <v>497</v>
      </c>
      <c r="C2649">
        <v>531502</v>
      </c>
      <c r="D2649">
        <v>1</v>
      </c>
      <c r="E2649">
        <v>0</v>
      </c>
      <c r="F2649">
        <v>0</v>
      </c>
      <c r="G2649">
        <v>0</v>
      </c>
      <c r="H2649">
        <v>0</v>
      </c>
      <c r="I2649" t="s">
        <v>86</v>
      </c>
      <c r="J2649">
        <v>534722</v>
      </c>
      <c r="K2649" t="s">
        <v>896</v>
      </c>
      <c r="L2649">
        <v>534722</v>
      </c>
      <c r="M2649" t="s">
        <v>896</v>
      </c>
      <c r="N2649">
        <v>534676</v>
      </c>
      <c r="O2649" t="s">
        <v>874</v>
      </c>
      <c r="P2649">
        <v>534676</v>
      </c>
      <c r="Q2649" t="s">
        <v>874</v>
      </c>
      <c r="R2649" s="9">
        <v>118517.7802290488</v>
      </c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15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>
        <f t="shared" si="90"/>
        <v>118517.7802290488</v>
      </c>
      <c r="BM2649" s="9">
        <f t="shared" si="91"/>
        <v>118500</v>
      </c>
    </row>
    <row r="2650" spans="1:65" x14ac:dyDescent="0.3">
      <c r="A2650" t="s">
        <v>2811</v>
      </c>
      <c r="B2650" s="9">
        <v>256</v>
      </c>
      <c r="C2650">
        <v>559954</v>
      </c>
      <c r="D2650">
        <v>1</v>
      </c>
      <c r="E2650">
        <v>0</v>
      </c>
      <c r="F2650">
        <v>0</v>
      </c>
      <c r="G2650">
        <v>0</v>
      </c>
      <c r="H2650">
        <v>0</v>
      </c>
      <c r="I2650" t="s">
        <v>151</v>
      </c>
      <c r="J2650">
        <v>560120</v>
      </c>
      <c r="K2650" t="s">
        <v>345</v>
      </c>
      <c r="L2650">
        <v>560120</v>
      </c>
      <c r="M2650" t="s">
        <v>345</v>
      </c>
      <c r="N2650">
        <v>560120</v>
      </c>
      <c r="O2650" t="s">
        <v>345</v>
      </c>
      <c r="P2650">
        <v>559717</v>
      </c>
      <c r="Q2650" t="s">
        <v>346</v>
      </c>
      <c r="R2650" s="9">
        <v>71941.662785630979</v>
      </c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15"/>
      <c r="AR2650" s="9">
        <v>39</v>
      </c>
      <c r="AS2650" s="9">
        <f>AR2650*30500</f>
        <v>1189500</v>
      </c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>
        <f t="shared" si="90"/>
        <v>1261441.6627856309</v>
      </c>
      <c r="BM2650" s="9">
        <f t="shared" si="91"/>
        <v>1261400</v>
      </c>
    </row>
    <row r="2651" spans="1:65" x14ac:dyDescent="0.3">
      <c r="A2651" t="s">
        <v>2812</v>
      </c>
      <c r="B2651" s="9">
        <v>415</v>
      </c>
      <c r="C2651">
        <v>579475</v>
      </c>
      <c r="D2651">
        <v>1</v>
      </c>
      <c r="E2651">
        <v>0</v>
      </c>
      <c r="F2651">
        <v>0</v>
      </c>
      <c r="G2651">
        <v>0</v>
      </c>
      <c r="H2651">
        <v>0</v>
      </c>
      <c r="I2651" t="s">
        <v>90</v>
      </c>
      <c r="J2651">
        <v>579777</v>
      </c>
      <c r="K2651" t="s">
        <v>211</v>
      </c>
      <c r="L2651">
        <v>579777</v>
      </c>
      <c r="M2651" t="s">
        <v>211</v>
      </c>
      <c r="N2651">
        <v>579777</v>
      </c>
      <c r="O2651" t="s">
        <v>211</v>
      </c>
      <c r="P2651">
        <v>579025</v>
      </c>
      <c r="Q2651" t="s">
        <v>213</v>
      </c>
      <c r="R2651" s="9">
        <v>99177.590558992917</v>
      </c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15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>
        <f t="shared" si="90"/>
        <v>99177.590558992917</v>
      </c>
      <c r="BM2651" s="9">
        <f t="shared" si="91"/>
        <v>99200</v>
      </c>
    </row>
    <row r="2652" spans="1:65" x14ac:dyDescent="0.3">
      <c r="A2652" t="s">
        <v>2813</v>
      </c>
      <c r="B2652" s="9">
        <v>587</v>
      </c>
      <c r="C2652">
        <v>535800</v>
      </c>
      <c r="D2652">
        <v>1</v>
      </c>
      <c r="E2652">
        <v>0</v>
      </c>
      <c r="F2652">
        <v>0</v>
      </c>
      <c r="G2652">
        <v>0</v>
      </c>
      <c r="H2652">
        <v>0</v>
      </c>
      <c r="I2652" t="s">
        <v>83</v>
      </c>
      <c r="J2652">
        <v>544981</v>
      </c>
      <c r="K2652" t="s">
        <v>84</v>
      </c>
      <c r="L2652">
        <v>544981</v>
      </c>
      <c r="M2652" t="s">
        <v>84</v>
      </c>
      <c r="N2652">
        <v>544256</v>
      </c>
      <c r="O2652" t="s">
        <v>85</v>
      </c>
      <c r="P2652">
        <v>544256</v>
      </c>
      <c r="Q2652" t="s">
        <v>85</v>
      </c>
      <c r="R2652" s="9">
        <v>139676.31142309131</v>
      </c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15"/>
      <c r="AR2652" s="9">
        <v>39</v>
      </c>
      <c r="AS2652" s="9">
        <f>AR2652*30500</f>
        <v>1189500</v>
      </c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>
        <f t="shared" si="90"/>
        <v>1329176.3114230912</v>
      </c>
      <c r="BM2652" s="9">
        <f t="shared" si="91"/>
        <v>1329200</v>
      </c>
    </row>
    <row r="2653" spans="1:65" x14ac:dyDescent="0.3">
      <c r="A2653" t="s">
        <v>2814</v>
      </c>
      <c r="B2653" s="9">
        <v>181</v>
      </c>
      <c r="C2653">
        <v>570257</v>
      </c>
      <c r="D2653">
        <v>1</v>
      </c>
      <c r="E2653">
        <v>0</v>
      </c>
      <c r="F2653">
        <v>0</v>
      </c>
      <c r="G2653">
        <v>0</v>
      </c>
      <c r="H2653">
        <v>0</v>
      </c>
      <c r="I2653" t="s">
        <v>90</v>
      </c>
      <c r="J2653">
        <v>569917</v>
      </c>
      <c r="K2653" t="s">
        <v>1037</v>
      </c>
      <c r="L2653">
        <v>569917</v>
      </c>
      <c r="M2653" t="s">
        <v>1037</v>
      </c>
      <c r="N2653">
        <v>569810</v>
      </c>
      <c r="O2653" t="s">
        <v>284</v>
      </c>
      <c r="P2653">
        <v>569810</v>
      </c>
      <c r="Q2653" t="s">
        <v>284</v>
      </c>
      <c r="R2653" s="9">
        <v>71941.662785630979</v>
      </c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15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>
        <f t="shared" si="90"/>
        <v>71941.662785630979</v>
      </c>
      <c r="BM2653" s="9">
        <f t="shared" si="91"/>
        <v>71900</v>
      </c>
    </row>
    <row r="2654" spans="1:65" x14ac:dyDescent="0.3">
      <c r="A2654" t="s">
        <v>2815</v>
      </c>
      <c r="B2654" s="9">
        <v>537</v>
      </c>
      <c r="C2654">
        <v>530590</v>
      </c>
      <c r="D2654">
        <v>1</v>
      </c>
      <c r="E2654">
        <v>0</v>
      </c>
      <c r="F2654">
        <v>0</v>
      </c>
      <c r="G2654">
        <v>0</v>
      </c>
      <c r="H2654">
        <v>0</v>
      </c>
      <c r="I2654" t="s">
        <v>131</v>
      </c>
      <c r="J2654">
        <v>566985</v>
      </c>
      <c r="K2654" t="s">
        <v>423</v>
      </c>
      <c r="L2654">
        <v>566985</v>
      </c>
      <c r="M2654" t="s">
        <v>423</v>
      </c>
      <c r="N2654">
        <v>566985</v>
      </c>
      <c r="O2654" t="s">
        <v>423</v>
      </c>
      <c r="P2654">
        <v>566985</v>
      </c>
      <c r="Q2654" t="s">
        <v>423</v>
      </c>
      <c r="R2654" s="9">
        <v>127930.04765215921</v>
      </c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15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>
        <f t="shared" si="90"/>
        <v>127930.04765215921</v>
      </c>
      <c r="BM2654" s="9">
        <f t="shared" si="91"/>
        <v>127900</v>
      </c>
    </row>
    <row r="2655" spans="1:65" x14ac:dyDescent="0.3">
      <c r="A2655" t="s">
        <v>2816</v>
      </c>
      <c r="B2655" s="9">
        <v>319</v>
      </c>
      <c r="C2655">
        <v>533483</v>
      </c>
      <c r="D2655">
        <v>1</v>
      </c>
      <c r="E2655">
        <v>0</v>
      </c>
      <c r="F2655">
        <v>0</v>
      </c>
      <c r="G2655">
        <v>0</v>
      </c>
      <c r="H2655">
        <v>0</v>
      </c>
      <c r="I2655" t="s">
        <v>86</v>
      </c>
      <c r="J2655">
        <v>533424</v>
      </c>
      <c r="K2655" t="s">
        <v>190</v>
      </c>
      <c r="L2655">
        <v>533165</v>
      </c>
      <c r="M2655" t="s">
        <v>191</v>
      </c>
      <c r="N2655">
        <v>533165</v>
      </c>
      <c r="O2655" t="s">
        <v>191</v>
      </c>
      <c r="P2655">
        <v>533165</v>
      </c>
      <c r="Q2655" t="s">
        <v>191</v>
      </c>
      <c r="R2655" s="9">
        <v>76451.342411092905</v>
      </c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15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>
        <f t="shared" si="90"/>
        <v>76451.342411092905</v>
      </c>
      <c r="BM2655" s="9">
        <f t="shared" si="91"/>
        <v>76500</v>
      </c>
    </row>
    <row r="2656" spans="1:65" x14ac:dyDescent="0.3">
      <c r="A2656" t="s">
        <v>2817</v>
      </c>
      <c r="B2656" s="9">
        <v>581</v>
      </c>
      <c r="C2656">
        <v>565156</v>
      </c>
      <c r="D2656">
        <v>1</v>
      </c>
      <c r="E2656">
        <v>0</v>
      </c>
      <c r="F2656">
        <v>0</v>
      </c>
      <c r="G2656">
        <v>0</v>
      </c>
      <c r="H2656">
        <v>0</v>
      </c>
      <c r="I2656" t="s">
        <v>131</v>
      </c>
      <c r="J2656">
        <v>564567</v>
      </c>
      <c r="K2656" t="s">
        <v>523</v>
      </c>
      <c r="L2656">
        <v>564567</v>
      </c>
      <c r="M2656" t="s">
        <v>523</v>
      </c>
      <c r="N2656">
        <v>564567</v>
      </c>
      <c r="O2656" t="s">
        <v>523</v>
      </c>
      <c r="P2656">
        <v>564567</v>
      </c>
      <c r="Q2656" t="s">
        <v>523</v>
      </c>
      <c r="R2656" s="9">
        <v>138267.84839472969</v>
      </c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15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>
        <f t="shared" si="90"/>
        <v>138267.84839472969</v>
      </c>
      <c r="BM2656" s="9">
        <f t="shared" si="91"/>
        <v>138300</v>
      </c>
    </row>
    <row r="2657" spans="1:65" x14ac:dyDescent="0.3">
      <c r="A2657" s="4" t="s">
        <v>825</v>
      </c>
      <c r="B2657" s="9">
        <v>3388</v>
      </c>
      <c r="C2657">
        <v>565164</v>
      </c>
      <c r="D2657">
        <v>1</v>
      </c>
      <c r="E2657">
        <v>1</v>
      </c>
      <c r="F2657">
        <v>1</v>
      </c>
      <c r="G2657">
        <v>1</v>
      </c>
      <c r="H2657">
        <v>0</v>
      </c>
      <c r="I2657" t="s">
        <v>131</v>
      </c>
      <c r="J2657">
        <v>565164</v>
      </c>
      <c r="K2657" t="s">
        <v>825</v>
      </c>
      <c r="L2657">
        <v>565164</v>
      </c>
      <c r="M2657" t="s">
        <v>825</v>
      </c>
      <c r="N2657">
        <v>565164</v>
      </c>
      <c r="O2657" t="s">
        <v>825</v>
      </c>
      <c r="P2657">
        <v>565229</v>
      </c>
      <c r="Q2657" t="s">
        <v>1041</v>
      </c>
      <c r="R2657" s="9">
        <v>776604.47229097993</v>
      </c>
      <c r="S2657" s="9">
        <f>SUMIFS($B:$B,$J:$J,$C2657)</f>
        <v>6366</v>
      </c>
      <c r="T2657" s="9">
        <v>345284.1866785289</v>
      </c>
      <c r="U2657" s="9">
        <v>0</v>
      </c>
      <c r="V2657" s="9">
        <f>U2657*768</f>
        <v>0</v>
      </c>
      <c r="W2657" s="9">
        <v>68</v>
      </c>
      <c r="X2657" s="9">
        <f>W2657*3072</f>
        <v>208896</v>
      </c>
      <c r="Y2657" s="9">
        <v>55</v>
      </c>
      <c r="Z2657" s="9">
        <f>Y2657*1024</f>
        <v>56320</v>
      </c>
      <c r="AA2657" s="9">
        <v>8</v>
      </c>
      <c r="AB2657" s="9">
        <f>AA2657*256</f>
        <v>2048</v>
      </c>
      <c r="AC2657" s="9">
        <f>SUMIFS($B:$B,$L:$L,$C2657)</f>
        <v>8798</v>
      </c>
      <c r="AD2657" s="9">
        <v>1092966.8069831363</v>
      </c>
      <c r="AE2657" s="9"/>
      <c r="AF2657" s="9"/>
      <c r="AG2657" s="9">
        <f>SUMIFS($B:$B,$N:$N,$C2657)</f>
        <v>6366</v>
      </c>
      <c r="AH2657" s="9">
        <v>718283.05010785011</v>
      </c>
      <c r="AI2657" s="9"/>
      <c r="AJ2657" s="9"/>
      <c r="AK2657" s="9"/>
      <c r="AL2657" s="9"/>
      <c r="AM2657" s="9"/>
      <c r="AN2657" s="9"/>
      <c r="AO2657" s="9"/>
      <c r="AP2657" s="9"/>
      <c r="AQ2657" s="15"/>
      <c r="AR2657" s="9">
        <v>5</v>
      </c>
      <c r="AS2657" s="9">
        <f>AR2657*30500</f>
        <v>152500</v>
      </c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>
        <f t="shared" si="90"/>
        <v>3352902.5160604953</v>
      </c>
      <c r="BM2657" s="9">
        <f t="shared" si="91"/>
        <v>3352900</v>
      </c>
    </row>
    <row r="2658" spans="1:65" x14ac:dyDescent="0.3">
      <c r="A2658" t="s">
        <v>2818</v>
      </c>
      <c r="B2658" s="9">
        <v>82</v>
      </c>
      <c r="C2658">
        <v>564150</v>
      </c>
      <c r="D2658">
        <v>1</v>
      </c>
      <c r="E2658">
        <v>0</v>
      </c>
      <c r="F2658">
        <v>0</v>
      </c>
      <c r="G2658">
        <v>0</v>
      </c>
      <c r="H2658">
        <v>0</v>
      </c>
      <c r="I2658" t="s">
        <v>86</v>
      </c>
      <c r="J2658">
        <v>532118</v>
      </c>
      <c r="K2658" t="s">
        <v>450</v>
      </c>
      <c r="L2658">
        <v>532053</v>
      </c>
      <c r="M2658" t="s">
        <v>281</v>
      </c>
      <c r="N2658">
        <v>532053</v>
      </c>
      <c r="O2658" t="s">
        <v>281</v>
      </c>
      <c r="P2658">
        <v>532053</v>
      </c>
      <c r="Q2658" t="s">
        <v>281</v>
      </c>
      <c r="R2658" s="9">
        <v>71941.662785630979</v>
      </c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15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>
        <f t="shared" si="90"/>
        <v>71941.662785630979</v>
      </c>
      <c r="BM2658" s="9">
        <f t="shared" si="91"/>
        <v>71900</v>
      </c>
    </row>
    <row r="2659" spans="1:65" x14ac:dyDescent="0.3">
      <c r="A2659" t="s">
        <v>2819</v>
      </c>
      <c r="B2659" s="9">
        <v>178</v>
      </c>
      <c r="C2659">
        <v>571733</v>
      </c>
      <c r="D2659">
        <v>1</v>
      </c>
      <c r="E2659">
        <v>0</v>
      </c>
      <c r="F2659">
        <v>0</v>
      </c>
      <c r="G2659">
        <v>0</v>
      </c>
      <c r="H2659">
        <v>0</v>
      </c>
      <c r="I2659" t="s">
        <v>96</v>
      </c>
      <c r="J2659">
        <v>571164</v>
      </c>
      <c r="K2659" t="s">
        <v>334</v>
      </c>
      <c r="L2659">
        <v>571164</v>
      </c>
      <c r="M2659" t="s">
        <v>334</v>
      </c>
      <c r="N2659">
        <v>571164</v>
      </c>
      <c r="O2659" t="s">
        <v>334</v>
      </c>
      <c r="P2659">
        <v>571164</v>
      </c>
      <c r="Q2659" t="s">
        <v>334</v>
      </c>
      <c r="R2659" s="9">
        <v>71941.662785630979</v>
      </c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15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>
        <f t="shared" si="90"/>
        <v>71941.662785630979</v>
      </c>
      <c r="BM2659" s="9">
        <f t="shared" si="91"/>
        <v>71900</v>
      </c>
    </row>
    <row r="2660" spans="1:65" x14ac:dyDescent="0.3">
      <c r="A2660" t="s">
        <v>2820</v>
      </c>
      <c r="B2660" s="9">
        <v>651</v>
      </c>
      <c r="C2660">
        <v>531448</v>
      </c>
      <c r="D2660">
        <v>1</v>
      </c>
      <c r="E2660">
        <v>0</v>
      </c>
      <c r="F2660">
        <v>0</v>
      </c>
      <c r="G2660">
        <v>0</v>
      </c>
      <c r="H2660">
        <v>0</v>
      </c>
      <c r="I2660" t="s">
        <v>86</v>
      </c>
      <c r="J2660">
        <v>531189</v>
      </c>
      <c r="K2660" t="s">
        <v>338</v>
      </c>
      <c r="L2660">
        <v>532011</v>
      </c>
      <c r="M2660" t="s">
        <v>219</v>
      </c>
      <c r="N2660">
        <v>531189</v>
      </c>
      <c r="O2660" t="s">
        <v>338</v>
      </c>
      <c r="P2660">
        <v>531189</v>
      </c>
      <c r="Q2660" t="s">
        <v>338</v>
      </c>
      <c r="R2660" s="9">
        <v>154682.07137799179</v>
      </c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15"/>
      <c r="AR2660" s="9">
        <v>1</v>
      </c>
      <c r="AS2660" s="9">
        <f>AR2660*30500</f>
        <v>30500</v>
      </c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>
        <f t="shared" si="90"/>
        <v>185182.07137799179</v>
      </c>
      <c r="BM2660" s="9">
        <f t="shared" si="91"/>
        <v>185200</v>
      </c>
    </row>
    <row r="2661" spans="1:65" x14ac:dyDescent="0.3">
      <c r="A2661" t="s">
        <v>2821</v>
      </c>
      <c r="B2661" s="9">
        <v>351</v>
      </c>
      <c r="C2661">
        <v>566381</v>
      </c>
      <c r="D2661">
        <v>1</v>
      </c>
      <c r="E2661">
        <v>0</v>
      </c>
      <c r="F2661">
        <v>0</v>
      </c>
      <c r="G2661">
        <v>0</v>
      </c>
      <c r="H2661">
        <v>0</v>
      </c>
      <c r="I2661" t="s">
        <v>131</v>
      </c>
      <c r="J2661">
        <v>566454</v>
      </c>
      <c r="K2661" t="s">
        <v>1183</v>
      </c>
      <c r="L2661">
        <v>566985</v>
      </c>
      <c r="M2661" t="s">
        <v>423</v>
      </c>
      <c r="N2661">
        <v>566985</v>
      </c>
      <c r="O2661" t="s">
        <v>423</v>
      </c>
      <c r="P2661">
        <v>566985</v>
      </c>
      <c r="Q2661" t="s">
        <v>423</v>
      </c>
      <c r="R2661" s="9">
        <v>84037.509934814894</v>
      </c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15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>
        <f t="shared" si="90"/>
        <v>84037.509934814894</v>
      </c>
      <c r="BM2661" s="9">
        <f t="shared" si="91"/>
        <v>84000</v>
      </c>
    </row>
    <row r="2662" spans="1:65" x14ac:dyDescent="0.3">
      <c r="A2662" s="2" t="s">
        <v>2822</v>
      </c>
      <c r="B2662" s="9">
        <v>621</v>
      </c>
      <c r="C2662">
        <v>569003</v>
      </c>
      <c r="D2662">
        <v>1</v>
      </c>
      <c r="E2662">
        <v>1</v>
      </c>
      <c r="F2662">
        <v>0</v>
      </c>
      <c r="G2662">
        <v>0</v>
      </c>
      <c r="H2662">
        <v>0</v>
      </c>
      <c r="I2662" t="s">
        <v>111</v>
      </c>
      <c r="J2662">
        <v>569003</v>
      </c>
      <c r="K2662" t="s">
        <v>2822</v>
      </c>
      <c r="L2662">
        <v>505161</v>
      </c>
      <c r="M2662" t="s">
        <v>2823</v>
      </c>
      <c r="N2662">
        <v>500496</v>
      </c>
      <c r="O2662" t="s">
        <v>287</v>
      </c>
      <c r="P2662">
        <v>500496</v>
      </c>
      <c r="Q2662" t="s">
        <v>287</v>
      </c>
      <c r="R2662" s="9">
        <v>147652.1369344547</v>
      </c>
      <c r="S2662" s="9">
        <f>SUMIFS($B:$B,$J:$J,$C2662)</f>
        <v>621</v>
      </c>
      <c r="T2662" s="9">
        <v>33862.202601702003</v>
      </c>
      <c r="U2662" s="9">
        <v>0</v>
      </c>
      <c r="V2662" s="9">
        <f>U2662*768</f>
        <v>0</v>
      </c>
      <c r="W2662" s="9">
        <v>0</v>
      </c>
      <c r="X2662" s="9">
        <f>W2662*3072</f>
        <v>0</v>
      </c>
      <c r="Y2662" s="9">
        <v>3</v>
      </c>
      <c r="Z2662" s="9">
        <f>Y2662*1024</f>
        <v>3072</v>
      </c>
      <c r="AA2662" s="9">
        <v>2</v>
      </c>
      <c r="AB2662" s="9">
        <f>AA2662*256</f>
        <v>512</v>
      </c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15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>
        <f t="shared" si="90"/>
        <v>185098.33953615671</v>
      </c>
      <c r="BM2662" s="9">
        <f t="shared" si="91"/>
        <v>185100</v>
      </c>
    </row>
    <row r="2663" spans="1:65" x14ac:dyDescent="0.3">
      <c r="A2663" t="s">
        <v>2824</v>
      </c>
      <c r="B2663" s="9">
        <v>524</v>
      </c>
      <c r="C2663">
        <v>573116</v>
      </c>
      <c r="D2663">
        <v>1</v>
      </c>
      <c r="E2663">
        <v>0</v>
      </c>
      <c r="F2663">
        <v>0</v>
      </c>
      <c r="G2663">
        <v>0</v>
      </c>
      <c r="H2663">
        <v>0</v>
      </c>
      <c r="I2663" t="s">
        <v>90</v>
      </c>
      <c r="J2663">
        <v>573493</v>
      </c>
      <c r="K2663" t="s">
        <v>2825</v>
      </c>
      <c r="L2663">
        <v>573493</v>
      </c>
      <c r="M2663" t="s">
        <v>2825</v>
      </c>
      <c r="N2663">
        <v>573493</v>
      </c>
      <c r="O2663" t="s">
        <v>2825</v>
      </c>
      <c r="P2663">
        <v>572659</v>
      </c>
      <c r="Q2663" t="s">
        <v>158</v>
      </c>
      <c r="R2663" s="9">
        <v>124872.579533645</v>
      </c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15"/>
      <c r="AR2663" s="9">
        <v>1</v>
      </c>
      <c r="AS2663" s="9">
        <f>AR2663*30500</f>
        <v>30500</v>
      </c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>
        <f t="shared" si="90"/>
        <v>155372.57953364501</v>
      </c>
      <c r="BM2663" s="9">
        <f t="shared" si="91"/>
        <v>155400</v>
      </c>
    </row>
    <row r="2664" spans="1:65" x14ac:dyDescent="0.3">
      <c r="A2664" t="s">
        <v>2826</v>
      </c>
      <c r="B2664" s="9">
        <v>444</v>
      </c>
      <c r="C2664">
        <v>565172</v>
      </c>
      <c r="D2664">
        <v>1</v>
      </c>
      <c r="E2664">
        <v>0</v>
      </c>
      <c r="F2664">
        <v>0</v>
      </c>
      <c r="G2664">
        <v>0</v>
      </c>
      <c r="H2664">
        <v>0</v>
      </c>
      <c r="I2664" t="s">
        <v>131</v>
      </c>
      <c r="J2664">
        <v>565555</v>
      </c>
      <c r="K2664" t="s">
        <v>253</v>
      </c>
      <c r="L2664">
        <v>565555</v>
      </c>
      <c r="M2664" t="s">
        <v>253</v>
      </c>
      <c r="N2664">
        <v>565555</v>
      </c>
      <c r="O2664" t="s">
        <v>253</v>
      </c>
      <c r="P2664">
        <v>565555</v>
      </c>
      <c r="Q2664" t="s">
        <v>253</v>
      </c>
      <c r="R2664" s="9">
        <v>106024.5785016243</v>
      </c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15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>
        <f t="shared" si="90"/>
        <v>106024.5785016243</v>
      </c>
      <c r="BM2664" s="9">
        <f t="shared" si="91"/>
        <v>106000</v>
      </c>
    </row>
    <row r="2665" spans="1:65" x14ac:dyDescent="0.3">
      <c r="A2665" t="s">
        <v>2827</v>
      </c>
      <c r="B2665" s="9">
        <v>172</v>
      </c>
      <c r="C2665">
        <v>579483</v>
      </c>
      <c r="D2665">
        <v>1</v>
      </c>
      <c r="E2665">
        <v>0</v>
      </c>
      <c r="F2665">
        <v>0</v>
      </c>
      <c r="G2665">
        <v>0</v>
      </c>
      <c r="H2665">
        <v>0</v>
      </c>
      <c r="I2665" t="s">
        <v>90</v>
      </c>
      <c r="J2665">
        <v>579190</v>
      </c>
      <c r="K2665" t="s">
        <v>382</v>
      </c>
      <c r="L2665">
        <v>579203</v>
      </c>
      <c r="M2665" t="s">
        <v>376</v>
      </c>
      <c r="N2665">
        <v>579203</v>
      </c>
      <c r="O2665" t="s">
        <v>376</v>
      </c>
      <c r="P2665">
        <v>579203</v>
      </c>
      <c r="Q2665" t="s">
        <v>376</v>
      </c>
      <c r="R2665" s="9">
        <v>71941.662785630979</v>
      </c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15"/>
      <c r="AR2665" s="9">
        <v>2</v>
      </c>
      <c r="AS2665" s="9">
        <f>AR2665*30500</f>
        <v>61000</v>
      </c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>
        <f t="shared" si="90"/>
        <v>132941.66278563096</v>
      </c>
      <c r="BM2665" s="9">
        <f t="shared" si="91"/>
        <v>132900</v>
      </c>
    </row>
    <row r="2666" spans="1:65" x14ac:dyDescent="0.3">
      <c r="A2666" s="4" t="s">
        <v>2828</v>
      </c>
      <c r="B2666" s="9">
        <v>1907</v>
      </c>
      <c r="C2666">
        <v>568058</v>
      </c>
      <c r="D2666">
        <v>1</v>
      </c>
      <c r="E2666">
        <v>1</v>
      </c>
      <c r="F2666">
        <v>1</v>
      </c>
      <c r="G2666">
        <v>1</v>
      </c>
      <c r="H2666">
        <v>0</v>
      </c>
      <c r="I2666" t="s">
        <v>131</v>
      </c>
      <c r="J2666">
        <v>568058</v>
      </c>
      <c r="K2666" t="s">
        <v>2828</v>
      </c>
      <c r="L2666">
        <v>568058</v>
      </c>
      <c r="M2666" t="s">
        <v>2828</v>
      </c>
      <c r="N2666">
        <v>568058</v>
      </c>
      <c r="O2666" t="s">
        <v>2828</v>
      </c>
      <c r="P2666">
        <v>554804</v>
      </c>
      <c r="Q2666" t="s">
        <v>1355</v>
      </c>
      <c r="R2666" s="9">
        <v>444095.26877292071</v>
      </c>
      <c r="S2666" s="9">
        <f>SUMIFS($B:$B,$J:$J,$C2666)</f>
        <v>3792</v>
      </c>
      <c r="T2666" s="9">
        <v>206036.79257258351</v>
      </c>
      <c r="U2666" s="9">
        <v>0</v>
      </c>
      <c r="V2666" s="9">
        <f>U2666*768</f>
        <v>0</v>
      </c>
      <c r="W2666" s="9">
        <v>35</v>
      </c>
      <c r="X2666" s="9">
        <f>W2666*3072</f>
        <v>107520</v>
      </c>
      <c r="Y2666" s="9">
        <v>7</v>
      </c>
      <c r="Z2666" s="9">
        <f>Y2666*1024</f>
        <v>7168</v>
      </c>
      <c r="AA2666" s="9">
        <v>5</v>
      </c>
      <c r="AB2666" s="9">
        <f>AA2666*256</f>
        <v>1280</v>
      </c>
      <c r="AC2666" s="9">
        <f>SUMIFS($B:$B,$L:$L,$C2666)</f>
        <v>4699</v>
      </c>
      <c r="AD2666" s="9">
        <v>587493.2172769641</v>
      </c>
      <c r="AE2666" s="9"/>
      <c r="AF2666" s="9"/>
      <c r="AG2666" s="9">
        <f>SUMIFS($B:$B,$N:$N,$C2666)</f>
        <v>4699</v>
      </c>
      <c r="AH2666" s="9">
        <v>531229.8921506129</v>
      </c>
      <c r="AI2666" s="9"/>
      <c r="AJ2666" s="9"/>
      <c r="AK2666" s="9"/>
      <c r="AL2666" s="9"/>
      <c r="AM2666" s="9"/>
      <c r="AN2666" s="9"/>
      <c r="AO2666" s="9"/>
      <c r="AP2666" s="9"/>
      <c r="AQ2666" s="15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>
        <f t="shared" si="90"/>
        <v>1884823.1707730815</v>
      </c>
      <c r="BM2666" s="9">
        <f t="shared" si="91"/>
        <v>1884800</v>
      </c>
    </row>
    <row r="2667" spans="1:65" x14ac:dyDescent="0.3">
      <c r="A2667" t="s">
        <v>2829</v>
      </c>
      <c r="B2667" s="9">
        <v>383</v>
      </c>
      <c r="C2667">
        <v>571601</v>
      </c>
      <c r="D2667">
        <v>1</v>
      </c>
      <c r="E2667">
        <v>0</v>
      </c>
      <c r="F2667">
        <v>0</v>
      </c>
      <c r="G2667">
        <v>0</v>
      </c>
      <c r="H2667">
        <v>0</v>
      </c>
      <c r="I2667" t="s">
        <v>86</v>
      </c>
      <c r="J2667">
        <v>532819</v>
      </c>
      <c r="K2667" t="s">
        <v>327</v>
      </c>
      <c r="L2667">
        <v>532819</v>
      </c>
      <c r="M2667" t="s">
        <v>327</v>
      </c>
      <c r="N2667">
        <v>532819</v>
      </c>
      <c r="O2667" t="s">
        <v>327</v>
      </c>
      <c r="P2667">
        <v>532819</v>
      </c>
      <c r="Q2667" t="s">
        <v>327</v>
      </c>
      <c r="R2667" s="9">
        <v>91612.761643896753</v>
      </c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15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>
        <f t="shared" si="90"/>
        <v>91612.761643896753</v>
      </c>
      <c r="BM2667" s="9">
        <f t="shared" si="91"/>
        <v>91600</v>
      </c>
    </row>
    <row r="2668" spans="1:65" x14ac:dyDescent="0.3">
      <c r="A2668" t="s">
        <v>2830</v>
      </c>
      <c r="B2668" s="9">
        <v>670</v>
      </c>
      <c r="C2668">
        <v>570265</v>
      </c>
      <c r="D2668">
        <v>1</v>
      </c>
      <c r="E2668">
        <v>0</v>
      </c>
      <c r="F2668">
        <v>0</v>
      </c>
      <c r="G2668">
        <v>0</v>
      </c>
      <c r="H2668">
        <v>0</v>
      </c>
      <c r="I2668" t="s">
        <v>90</v>
      </c>
      <c r="J2668">
        <v>569917</v>
      </c>
      <c r="K2668" t="s">
        <v>1037</v>
      </c>
      <c r="L2668">
        <v>569917</v>
      </c>
      <c r="M2668" t="s">
        <v>1037</v>
      </c>
      <c r="N2668">
        <v>569810</v>
      </c>
      <c r="O2668" t="s">
        <v>284</v>
      </c>
      <c r="P2668">
        <v>569810</v>
      </c>
      <c r="Q2668" t="s">
        <v>284</v>
      </c>
      <c r="R2668" s="9">
        <v>159130.78336705151</v>
      </c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15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>
        <f t="shared" si="90"/>
        <v>159130.78336705151</v>
      </c>
      <c r="BM2668" s="9">
        <f t="shared" si="91"/>
        <v>159100</v>
      </c>
    </row>
    <row r="2669" spans="1:65" x14ac:dyDescent="0.3">
      <c r="A2669" t="s">
        <v>2831</v>
      </c>
      <c r="B2669" s="9">
        <v>305</v>
      </c>
      <c r="C2669">
        <v>570273</v>
      </c>
      <c r="D2669">
        <v>1</v>
      </c>
      <c r="E2669">
        <v>0</v>
      </c>
      <c r="F2669">
        <v>0</v>
      </c>
      <c r="G2669">
        <v>0</v>
      </c>
      <c r="H2669">
        <v>0</v>
      </c>
      <c r="I2669" t="s">
        <v>90</v>
      </c>
      <c r="J2669">
        <v>569917</v>
      </c>
      <c r="K2669" t="s">
        <v>1037</v>
      </c>
      <c r="L2669">
        <v>569917</v>
      </c>
      <c r="M2669" t="s">
        <v>1037</v>
      </c>
      <c r="N2669">
        <v>569810</v>
      </c>
      <c r="O2669" t="s">
        <v>284</v>
      </c>
      <c r="P2669">
        <v>569810</v>
      </c>
      <c r="Q2669" t="s">
        <v>284</v>
      </c>
      <c r="R2669" s="9">
        <v>73128.82010148096</v>
      </c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15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>
        <f t="shared" si="90"/>
        <v>73128.82010148096</v>
      </c>
      <c r="BM2669" s="9">
        <f t="shared" si="91"/>
        <v>73100</v>
      </c>
    </row>
    <row r="2670" spans="1:65" x14ac:dyDescent="0.3">
      <c r="A2670" s="2" t="s">
        <v>256</v>
      </c>
      <c r="B2670" s="9">
        <v>912</v>
      </c>
      <c r="C2670">
        <v>577294</v>
      </c>
      <c r="D2670">
        <v>1</v>
      </c>
      <c r="E2670">
        <v>1</v>
      </c>
      <c r="F2670">
        <v>0</v>
      </c>
      <c r="G2670">
        <v>0</v>
      </c>
      <c r="H2670">
        <v>0</v>
      </c>
      <c r="I2670" t="s">
        <v>104</v>
      </c>
      <c r="J2670">
        <v>577294</v>
      </c>
      <c r="K2670" t="s">
        <v>256</v>
      </c>
      <c r="L2670">
        <v>576964</v>
      </c>
      <c r="M2670" t="s">
        <v>257</v>
      </c>
      <c r="N2670">
        <v>577308</v>
      </c>
      <c r="O2670" t="s">
        <v>258</v>
      </c>
      <c r="P2670">
        <v>576964</v>
      </c>
      <c r="Q2670" t="s">
        <v>257</v>
      </c>
      <c r="R2670" s="9">
        <v>215567.52600606999</v>
      </c>
      <c r="S2670" s="9">
        <f>SUMIFS($B:$B,$J:$J,$C2670)</f>
        <v>2854</v>
      </c>
      <c r="T2670" s="9">
        <v>155193.73010791311</v>
      </c>
      <c r="U2670" s="9">
        <v>0</v>
      </c>
      <c r="V2670" s="9">
        <f>U2670*768</f>
        <v>0</v>
      </c>
      <c r="W2670" s="9">
        <v>13</v>
      </c>
      <c r="X2670" s="9">
        <f>W2670*3072</f>
        <v>39936</v>
      </c>
      <c r="Y2670" s="9">
        <v>15</v>
      </c>
      <c r="Z2670" s="9">
        <f>Y2670*1024</f>
        <v>15360</v>
      </c>
      <c r="AA2670" s="9">
        <v>8</v>
      </c>
      <c r="AB2670" s="9">
        <f>AA2670*256</f>
        <v>2048</v>
      </c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15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>
        <f t="shared" si="90"/>
        <v>428105.25611398311</v>
      </c>
      <c r="BM2670" s="9">
        <f t="shared" si="91"/>
        <v>428100</v>
      </c>
    </row>
    <row r="2671" spans="1:65" x14ac:dyDescent="0.3">
      <c r="A2671" t="s">
        <v>2832</v>
      </c>
      <c r="B2671" s="9">
        <v>817</v>
      </c>
      <c r="C2671">
        <v>573124</v>
      </c>
      <c r="D2671">
        <v>1</v>
      </c>
      <c r="E2671">
        <v>0</v>
      </c>
      <c r="F2671">
        <v>0</v>
      </c>
      <c r="G2671">
        <v>0</v>
      </c>
      <c r="H2671">
        <v>0</v>
      </c>
      <c r="I2671" t="s">
        <v>90</v>
      </c>
      <c r="J2671">
        <v>572659</v>
      </c>
      <c r="K2671" t="s">
        <v>158</v>
      </c>
      <c r="L2671">
        <v>572659</v>
      </c>
      <c r="M2671" t="s">
        <v>158</v>
      </c>
      <c r="N2671">
        <v>572659</v>
      </c>
      <c r="O2671" t="s">
        <v>158</v>
      </c>
      <c r="P2671">
        <v>572659</v>
      </c>
      <c r="Q2671" t="s">
        <v>158</v>
      </c>
      <c r="R2671" s="9">
        <v>193460.58610474269</v>
      </c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15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>
        <f t="shared" si="90"/>
        <v>193460.58610474269</v>
      </c>
      <c r="BM2671" s="9">
        <f t="shared" si="91"/>
        <v>193500</v>
      </c>
    </row>
    <row r="2672" spans="1:65" x14ac:dyDescent="0.3">
      <c r="A2672" s="2" t="s">
        <v>2833</v>
      </c>
      <c r="B2672" s="9">
        <v>3555</v>
      </c>
      <c r="C2672">
        <v>532576</v>
      </c>
      <c r="D2672">
        <v>1</v>
      </c>
      <c r="E2672">
        <v>1</v>
      </c>
      <c r="F2672">
        <v>0</v>
      </c>
      <c r="G2672">
        <v>0</v>
      </c>
      <c r="H2672">
        <v>0</v>
      </c>
      <c r="I2672" t="s">
        <v>86</v>
      </c>
      <c r="J2672">
        <v>532576</v>
      </c>
      <c r="K2672" t="s">
        <v>2833</v>
      </c>
      <c r="L2672">
        <v>532053</v>
      </c>
      <c r="M2672" t="s">
        <v>281</v>
      </c>
      <c r="N2672">
        <v>532053</v>
      </c>
      <c r="O2672" t="s">
        <v>281</v>
      </c>
      <c r="P2672">
        <v>532053</v>
      </c>
      <c r="Q2672" t="s">
        <v>281</v>
      </c>
      <c r="R2672" s="9">
        <v>813639.80631516478</v>
      </c>
      <c r="S2672" s="9">
        <f>SUMIFS($B:$B,$J:$J,$C2672)</f>
        <v>4289</v>
      </c>
      <c r="T2672" s="9">
        <v>232952.70355467839</v>
      </c>
      <c r="U2672" s="9">
        <v>0</v>
      </c>
      <c r="V2672" s="9">
        <f>U2672*768</f>
        <v>0</v>
      </c>
      <c r="W2672" s="9">
        <v>5</v>
      </c>
      <c r="X2672" s="9">
        <f>W2672*3072</f>
        <v>15360</v>
      </c>
      <c r="Y2672" s="9">
        <v>8</v>
      </c>
      <c r="Z2672" s="9">
        <f>Y2672*1024</f>
        <v>8192</v>
      </c>
      <c r="AA2672" s="9">
        <v>3</v>
      </c>
      <c r="AB2672" s="9">
        <f>AA2672*256</f>
        <v>768</v>
      </c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15"/>
      <c r="AR2672" s="9">
        <v>3</v>
      </c>
      <c r="AS2672" s="9">
        <f>AR2672*30500</f>
        <v>91500</v>
      </c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>
        <f t="shared" si="90"/>
        <v>1162412.5098698433</v>
      </c>
      <c r="BM2672" s="9">
        <f t="shared" si="91"/>
        <v>1162400</v>
      </c>
    </row>
    <row r="2673" spans="1:65" x14ac:dyDescent="0.3">
      <c r="A2673" t="s">
        <v>2834</v>
      </c>
      <c r="B2673" s="9">
        <v>269</v>
      </c>
      <c r="C2673">
        <v>547832</v>
      </c>
      <c r="D2673">
        <v>1</v>
      </c>
      <c r="E2673">
        <v>0</v>
      </c>
      <c r="F2673">
        <v>0</v>
      </c>
      <c r="G2673">
        <v>0</v>
      </c>
      <c r="H2673">
        <v>0</v>
      </c>
      <c r="I2673" t="s">
        <v>96</v>
      </c>
      <c r="J2673">
        <v>571164</v>
      </c>
      <c r="K2673" t="s">
        <v>334</v>
      </c>
      <c r="L2673">
        <v>571164</v>
      </c>
      <c r="M2673" t="s">
        <v>334</v>
      </c>
      <c r="N2673">
        <v>571164</v>
      </c>
      <c r="O2673" t="s">
        <v>334</v>
      </c>
      <c r="P2673">
        <v>571164</v>
      </c>
      <c r="Q2673" t="s">
        <v>334</v>
      </c>
      <c r="R2673" s="9">
        <v>71941.662785630979</v>
      </c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15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>
        <f t="shared" si="90"/>
        <v>71941.662785630979</v>
      </c>
      <c r="BM2673" s="9">
        <f t="shared" si="91"/>
        <v>71900</v>
      </c>
    </row>
    <row r="2674" spans="1:65" x14ac:dyDescent="0.3">
      <c r="A2674" t="s">
        <v>2835</v>
      </c>
      <c r="B2674" s="9">
        <v>653</v>
      </c>
      <c r="C2674">
        <v>576468</v>
      </c>
      <c r="D2674">
        <v>1</v>
      </c>
      <c r="E2674">
        <v>0</v>
      </c>
      <c r="F2674">
        <v>0</v>
      </c>
      <c r="G2674">
        <v>0</v>
      </c>
      <c r="H2674">
        <v>0</v>
      </c>
      <c r="I2674" t="s">
        <v>90</v>
      </c>
      <c r="J2674">
        <v>576069</v>
      </c>
      <c r="K2674" t="s">
        <v>196</v>
      </c>
      <c r="L2674">
        <v>576069</v>
      </c>
      <c r="M2674" t="s">
        <v>196</v>
      </c>
      <c r="N2674">
        <v>576069</v>
      </c>
      <c r="O2674" t="s">
        <v>196</v>
      </c>
      <c r="P2674">
        <v>576069</v>
      </c>
      <c r="Q2674" t="s">
        <v>196</v>
      </c>
      <c r="R2674" s="9">
        <v>155150.4864301795</v>
      </c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15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>
        <f t="shared" si="90"/>
        <v>155150.4864301795</v>
      </c>
      <c r="BM2674" s="9">
        <f t="shared" si="91"/>
        <v>155200</v>
      </c>
    </row>
    <row r="2675" spans="1:65" x14ac:dyDescent="0.3">
      <c r="A2675" t="s">
        <v>2836</v>
      </c>
      <c r="B2675" s="9">
        <v>1821</v>
      </c>
      <c r="C2675">
        <v>544370</v>
      </c>
      <c r="D2675">
        <v>1</v>
      </c>
      <c r="E2675">
        <v>0</v>
      </c>
      <c r="F2675">
        <v>0</v>
      </c>
      <c r="G2675">
        <v>0</v>
      </c>
      <c r="H2675">
        <v>0</v>
      </c>
      <c r="I2675" t="s">
        <v>135</v>
      </c>
      <c r="J2675">
        <v>542725</v>
      </c>
      <c r="K2675" t="s">
        <v>1515</v>
      </c>
      <c r="L2675">
        <v>542725</v>
      </c>
      <c r="M2675" t="s">
        <v>1515</v>
      </c>
      <c r="N2675">
        <v>542725</v>
      </c>
      <c r="O2675" t="s">
        <v>1515</v>
      </c>
      <c r="P2675">
        <v>541630</v>
      </c>
      <c r="Q2675" t="s">
        <v>895</v>
      </c>
      <c r="R2675" s="9">
        <v>424531.60940069897</v>
      </c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15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>
        <f t="shared" si="90"/>
        <v>424531.60940069897</v>
      </c>
      <c r="BM2675" s="9">
        <f t="shared" si="91"/>
        <v>424500</v>
      </c>
    </row>
    <row r="2676" spans="1:65" x14ac:dyDescent="0.3">
      <c r="A2676" s="2" t="s">
        <v>1912</v>
      </c>
      <c r="B2676" s="9">
        <v>554</v>
      </c>
      <c r="C2676">
        <v>532584</v>
      </c>
      <c r="D2676">
        <v>1</v>
      </c>
      <c r="E2676">
        <v>1</v>
      </c>
      <c r="F2676">
        <v>0</v>
      </c>
      <c r="G2676">
        <v>0</v>
      </c>
      <c r="H2676">
        <v>0</v>
      </c>
      <c r="I2676" t="s">
        <v>86</v>
      </c>
      <c r="J2676">
        <v>532584</v>
      </c>
      <c r="K2676" t="s">
        <v>1912</v>
      </c>
      <c r="L2676">
        <v>532053</v>
      </c>
      <c r="M2676" t="s">
        <v>281</v>
      </c>
      <c r="N2676">
        <v>532053</v>
      </c>
      <c r="O2676" t="s">
        <v>281</v>
      </c>
      <c r="P2676">
        <v>532053</v>
      </c>
      <c r="Q2676" t="s">
        <v>281</v>
      </c>
      <c r="R2676" s="9">
        <v>131926.11047362181</v>
      </c>
      <c r="S2676" s="9">
        <f>SUMIFS($B:$B,$J:$J,$C2676)</f>
        <v>3247</v>
      </c>
      <c r="T2676" s="9">
        <v>176503.1408084328</v>
      </c>
      <c r="U2676" s="9">
        <v>0</v>
      </c>
      <c r="V2676" s="9">
        <f>U2676*768</f>
        <v>0</v>
      </c>
      <c r="W2676" s="9">
        <v>15</v>
      </c>
      <c r="X2676" s="9">
        <f>W2676*3072</f>
        <v>46080</v>
      </c>
      <c r="Y2676" s="9">
        <v>6</v>
      </c>
      <c r="Z2676" s="9">
        <f>Y2676*1024</f>
        <v>6144</v>
      </c>
      <c r="AA2676" s="9">
        <v>0</v>
      </c>
      <c r="AB2676" s="9">
        <f>AA2676*256</f>
        <v>0</v>
      </c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15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>
        <f t="shared" si="90"/>
        <v>360653.25128205458</v>
      </c>
      <c r="BM2676" s="9">
        <f t="shared" si="91"/>
        <v>360700</v>
      </c>
    </row>
    <row r="2677" spans="1:65" x14ac:dyDescent="0.3">
      <c r="A2677" t="s">
        <v>2837</v>
      </c>
      <c r="B2677" s="9">
        <v>275</v>
      </c>
      <c r="C2677">
        <v>561100</v>
      </c>
      <c r="D2677">
        <v>1</v>
      </c>
      <c r="E2677">
        <v>0</v>
      </c>
      <c r="F2677">
        <v>0</v>
      </c>
      <c r="G2677">
        <v>0</v>
      </c>
      <c r="H2677">
        <v>0</v>
      </c>
      <c r="I2677" t="s">
        <v>123</v>
      </c>
      <c r="J2677">
        <v>547760</v>
      </c>
      <c r="K2677" t="s">
        <v>612</v>
      </c>
      <c r="L2677">
        <v>547760</v>
      </c>
      <c r="M2677" t="s">
        <v>612</v>
      </c>
      <c r="N2677">
        <v>548111</v>
      </c>
      <c r="O2677" t="s">
        <v>484</v>
      </c>
      <c r="P2677">
        <v>547492</v>
      </c>
      <c r="Q2677" t="s">
        <v>125</v>
      </c>
      <c r="R2677" s="9">
        <v>71941.662785630979</v>
      </c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15"/>
      <c r="AR2677" s="9">
        <v>66</v>
      </c>
      <c r="AS2677" s="9">
        <f>AR2677*30500</f>
        <v>2013000</v>
      </c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>
        <f t="shared" si="90"/>
        <v>2084941.6627856309</v>
      </c>
      <c r="BM2677" s="9">
        <f t="shared" si="91"/>
        <v>2084900</v>
      </c>
    </row>
    <row r="2678" spans="1:65" x14ac:dyDescent="0.3">
      <c r="A2678" t="s">
        <v>2838</v>
      </c>
      <c r="B2678" s="9">
        <v>472</v>
      </c>
      <c r="C2678">
        <v>580571</v>
      </c>
      <c r="D2678">
        <v>1</v>
      </c>
      <c r="E2678">
        <v>0</v>
      </c>
      <c r="F2678">
        <v>0</v>
      </c>
      <c r="G2678">
        <v>0</v>
      </c>
      <c r="H2678">
        <v>0</v>
      </c>
      <c r="I2678" t="s">
        <v>96</v>
      </c>
      <c r="J2678">
        <v>580481</v>
      </c>
      <c r="K2678" t="s">
        <v>1064</v>
      </c>
      <c r="L2678">
        <v>580481</v>
      </c>
      <c r="M2678" t="s">
        <v>1064</v>
      </c>
      <c r="N2678">
        <v>580481</v>
      </c>
      <c r="O2678" t="s">
        <v>1064</v>
      </c>
      <c r="P2678">
        <v>580481</v>
      </c>
      <c r="Q2678" t="s">
        <v>1064</v>
      </c>
      <c r="R2678" s="9">
        <v>112627.95178460301</v>
      </c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15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>
        <f t="shared" si="90"/>
        <v>112627.95178460301</v>
      </c>
      <c r="BM2678" s="9">
        <f t="shared" si="91"/>
        <v>112600</v>
      </c>
    </row>
    <row r="2679" spans="1:65" x14ac:dyDescent="0.3">
      <c r="A2679" s="2" t="s">
        <v>2839</v>
      </c>
      <c r="B2679" s="9">
        <v>1595</v>
      </c>
      <c r="C2679">
        <v>599603</v>
      </c>
      <c r="D2679">
        <v>1</v>
      </c>
      <c r="E2679">
        <v>1</v>
      </c>
      <c r="F2679">
        <v>0</v>
      </c>
      <c r="G2679">
        <v>0</v>
      </c>
      <c r="H2679">
        <v>0</v>
      </c>
      <c r="I2679" t="s">
        <v>94</v>
      </c>
      <c r="J2679">
        <v>599603</v>
      </c>
      <c r="K2679" t="s">
        <v>2839</v>
      </c>
      <c r="L2679">
        <v>599344</v>
      </c>
      <c r="M2679" t="s">
        <v>560</v>
      </c>
      <c r="N2679">
        <v>599344</v>
      </c>
      <c r="O2679" t="s">
        <v>560</v>
      </c>
      <c r="P2679">
        <v>599344</v>
      </c>
      <c r="Q2679" t="s">
        <v>560</v>
      </c>
      <c r="R2679" s="9">
        <v>372964.14601590461</v>
      </c>
      <c r="S2679" s="9">
        <f>SUMIFS($B:$B,$J:$J,$C2679)</f>
        <v>1595</v>
      </c>
      <c r="T2679" s="9">
        <v>86846.0020199914</v>
      </c>
      <c r="U2679" s="9">
        <v>0</v>
      </c>
      <c r="V2679" s="9">
        <f>U2679*768</f>
        <v>0</v>
      </c>
      <c r="W2679" s="9">
        <v>2</v>
      </c>
      <c r="X2679" s="9">
        <f>W2679*3072</f>
        <v>6144</v>
      </c>
      <c r="Y2679" s="9">
        <v>1</v>
      </c>
      <c r="Z2679" s="9">
        <f>Y2679*1024</f>
        <v>1024</v>
      </c>
      <c r="AA2679" s="9">
        <v>3</v>
      </c>
      <c r="AB2679" s="9">
        <f>AA2679*256</f>
        <v>768</v>
      </c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15"/>
      <c r="AR2679" s="9">
        <v>1</v>
      </c>
      <c r="AS2679" s="9">
        <f>AR2679*30500</f>
        <v>30500</v>
      </c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>
        <f t="shared" si="90"/>
        <v>498246.14803589601</v>
      </c>
      <c r="BM2679" s="9">
        <f t="shared" si="91"/>
        <v>498200</v>
      </c>
    </row>
    <row r="2680" spans="1:65" x14ac:dyDescent="0.3">
      <c r="A2680" t="s">
        <v>2839</v>
      </c>
      <c r="B2680" s="9">
        <v>1060</v>
      </c>
      <c r="C2680">
        <v>597554</v>
      </c>
      <c r="D2680">
        <v>1</v>
      </c>
      <c r="E2680">
        <v>0</v>
      </c>
      <c r="F2680">
        <v>0</v>
      </c>
      <c r="G2680">
        <v>0</v>
      </c>
      <c r="H2680">
        <v>0</v>
      </c>
      <c r="I2680" t="s">
        <v>94</v>
      </c>
      <c r="J2680">
        <v>597520</v>
      </c>
      <c r="K2680" t="s">
        <v>521</v>
      </c>
      <c r="L2680">
        <v>597520</v>
      </c>
      <c r="M2680" t="s">
        <v>521</v>
      </c>
      <c r="N2680">
        <v>597520</v>
      </c>
      <c r="O2680" t="s">
        <v>521</v>
      </c>
      <c r="P2680">
        <v>597520</v>
      </c>
      <c r="Q2680" t="s">
        <v>521</v>
      </c>
      <c r="R2680" s="9">
        <v>249894.01069148551</v>
      </c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15"/>
      <c r="AR2680" s="9">
        <v>2</v>
      </c>
      <c r="AS2680" s="9">
        <f>AR2680*30500</f>
        <v>61000</v>
      </c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>
        <f t="shared" si="90"/>
        <v>310894.01069148548</v>
      </c>
      <c r="BM2680" s="9">
        <f t="shared" si="91"/>
        <v>310900</v>
      </c>
    </row>
    <row r="2681" spans="1:65" x14ac:dyDescent="0.3">
      <c r="A2681" t="s">
        <v>2840</v>
      </c>
      <c r="B2681" s="9">
        <v>395</v>
      </c>
      <c r="C2681">
        <v>571326</v>
      </c>
      <c r="D2681">
        <v>1</v>
      </c>
      <c r="E2681">
        <v>0</v>
      </c>
      <c r="F2681">
        <v>0</v>
      </c>
      <c r="G2681">
        <v>0</v>
      </c>
      <c r="H2681">
        <v>0</v>
      </c>
      <c r="I2681" t="s">
        <v>86</v>
      </c>
      <c r="J2681">
        <v>539813</v>
      </c>
      <c r="K2681" t="s">
        <v>1103</v>
      </c>
      <c r="L2681">
        <v>539813</v>
      </c>
      <c r="M2681" t="s">
        <v>1103</v>
      </c>
      <c r="N2681">
        <v>539627</v>
      </c>
      <c r="O2681" t="s">
        <v>1104</v>
      </c>
      <c r="P2681">
        <v>539139</v>
      </c>
      <c r="Q2681" t="s">
        <v>537</v>
      </c>
      <c r="R2681" s="9">
        <v>94450.769415612522</v>
      </c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15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>
        <f t="shared" si="90"/>
        <v>94450.769415612522</v>
      </c>
      <c r="BM2681" s="9">
        <f t="shared" si="91"/>
        <v>94500</v>
      </c>
    </row>
    <row r="2682" spans="1:65" x14ac:dyDescent="0.3">
      <c r="A2682" t="s">
        <v>2841</v>
      </c>
      <c r="B2682" s="9">
        <v>2886</v>
      </c>
      <c r="C2682">
        <v>559164</v>
      </c>
      <c r="D2682">
        <v>1</v>
      </c>
      <c r="E2682">
        <v>0</v>
      </c>
      <c r="F2682">
        <v>0</v>
      </c>
      <c r="G2682">
        <v>0</v>
      </c>
      <c r="H2682">
        <v>0</v>
      </c>
      <c r="I2682" t="s">
        <v>151</v>
      </c>
      <c r="J2682">
        <v>559661</v>
      </c>
      <c r="K2682" t="s">
        <v>2842</v>
      </c>
      <c r="L2682">
        <v>559300</v>
      </c>
      <c r="M2682" t="s">
        <v>223</v>
      </c>
      <c r="N2682">
        <v>559300</v>
      </c>
      <c r="O2682" t="s">
        <v>223</v>
      </c>
      <c r="P2682">
        <v>559300</v>
      </c>
      <c r="Q2682" t="s">
        <v>223</v>
      </c>
      <c r="R2682" s="9">
        <v>664753.21693133481</v>
      </c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15"/>
      <c r="AR2682" s="9">
        <v>1</v>
      </c>
      <c r="AS2682" s="9">
        <f>AR2682*30500</f>
        <v>30500</v>
      </c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>
        <f t="shared" si="90"/>
        <v>695253.21693133481</v>
      </c>
      <c r="BM2682" s="9">
        <f t="shared" si="91"/>
        <v>695300</v>
      </c>
    </row>
    <row r="2683" spans="1:65" x14ac:dyDescent="0.3">
      <c r="A2683" t="s">
        <v>2843</v>
      </c>
      <c r="B2683" s="9">
        <v>623</v>
      </c>
      <c r="C2683">
        <v>578339</v>
      </c>
      <c r="D2683">
        <v>1</v>
      </c>
      <c r="E2683">
        <v>0</v>
      </c>
      <c r="F2683">
        <v>0</v>
      </c>
      <c r="G2683">
        <v>0</v>
      </c>
      <c r="H2683">
        <v>0</v>
      </c>
      <c r="I2683" t="s">
        <v>96</v>
      </c>
      <c r="J2683">
        <v>578444</v>
      </c>
      <c r="K2683" t="s">
        <v>273</v>
      </c>
      <c r="L2683">
        <v>578444</v>
      </c>
      <c r="M2683" t="s">
        <v>273</v>
      </c>
      <c r="N2683">
        <v>578444</v>
      </c>
      <c r="O2683" t="s">
        <v>273</v>
      </c>
      <c r="P2683">
        <v>578444</v>
      </c>
      <c r="Q2683" t="s">
        <v>273</v>
      </c>
      <c r="R2683" s="9">
        <v>148121.0174024147</v>
      </c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15"/>
      <c r="AR2683" s="9">
        <v>1</v>
      </c>
      <c r="AS2683" s="9">
        <f>AR2683*30500</f>
        <v>30500</v>
      </c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>
        <f t="shared" si="90"/>
        <v>178621.0174024147</v>
      </c>
      <c r="BM2683" s="9">
        <f t="shared" si="91"/>
        <v>178600</v>
      </c>
    </row>
    <row r="2684" spans="1:65" x14ac:dyDescent="0.3">
      <c r="A2684" t="s">
        <v>2844</v>
      </c>
      <c r="B2684" s="9">
        <v>1179</v>
      </c>
      <c r="C2684">
        <v>569038</v>
      </c>
      <c r="D2684">
        <v>1</v>
      </c>
      <c r="E2684">
        <v>0</v>
      </c>
      <c r="F2684">
        <v>0</v>
      </c>
      <c r="G2684">
        <v>0</v>
      </c>
      <c r="H2684">
        <v>0</v>
      </c>
      <c r="I2684" t="s">
        <v>123</v>
      </c>
      <c r="J2684">
        <v>568414</v>
      </c>
      <c r="K2684" t="s">
        <v>166</v>
      </c>
      <c r="L2684">
        <v>568414</v>
      </c>
      <c r="M2684" t="s">
        <v>166</v>
      </c>
      <c r="N2684">
        <v>568414</v>
      </c>
      <c r="O2684" t="s">
        <v>166</v>
      </c>
      <c r="P2684">
        <v>568414</v>
      </c>
      <c r="Q2684" t="s">
        <v>166</v>
      </c>
      <c r="R2684" s="9">
        <v>277400.31207532127</v>
      </c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15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>
        <f t="shared" si="90"/>
        <v>277400.31207532127</v>
      </c>
      <c r="BM2684" s="9">
        <f t="shared" si="91"/>
        <v>277400</v>
      </c>
    </row>
    <row r="2685" spans="1:65" x14ac:dyDescent="0.3">
      <c r="A2685" t="s">
        <v>2844</v>
      </c>
      <c r="B2685" s="9">
        <v>848</v>
      </c>
      <c r="C2685">
        <v>549622</v>
      </c>
      <c r="D2685">
        <v>1</v>
      </c>
      <c r="E2685">
        <v>0</v>
      </c>
      <c r="F2685">
        <v>0</v>
      </c>
      <c r="G2685">
        <v>0</v>
      </c>
      <c r="H2685">
        <v>0</v>
      </c>
      <c r="I2685" t="s">
        <v>135</v>
      </c>
      <c r="J2685">
        <v>585068</v>
      </c>
      <c r="K2685" t="s">
        <v>515</v>
      </c>
      <c r="L2685">
        <v>585068</v>
      </c>
      <c r="M2685" t="s">
        <v>515</v>
      </c>
      <c r="N2685">
        <v>585068</v>
      </c>
      <c r="O2685" t="s">
        <v>515</v>
      </c>
      <c r="P2685">
        <v>585068</v>
      </c>
      <c r="Q2685" t="s">
        <v>515</v>
      </c>
      <c r="R2685" s="9">
        <v>200680.97730752031</v>
      </c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15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>
        <f t="shared" si="90"/>
        <v>200680.97730752031</v>
      </c>
      <c r="BM2685" s="9">
        <f t="shared" si="91"/>
        <v>200700</v>
      </c>
    </row>
    <row r="2686" spans="1:65" x14ac:dyDescent="0.3">
      <c r="A2686" t="s">
        <v>2845</v>
      </c>
      <c r="B2686" s="9">
        <v>634</v>
      </c>
      <c r="C2686">
        <v>576476</v>
      </c>
      <c r="D2686">
        <v>1</v>
      </c>
      <c r="E2686">
        <v>0</v>
      </c>
      <c r="F2686">
        <v>0</v>
      </c>
      <c r="G2686">
        <v>0</v>
      </c>
      <c r="H2686">
        <v>0</v>
      </c>
      <c r="I2686" t="s">
        <v>90</v>
      </c>
      <c r="J2686">
        <v>576859</v>
      </c>
      <c r="K2686" t="s">
        <v>99</v>
      </c>
      <c r="L2686">
        <v>576859</v>
      </c>
      <c r="M2686" t="s">
        <v>99</v>
      </c>
      <c r="N2686">
        <v>576859</v>
      </c>
      <c r="O2686" t="s">
        <v>99</v>
      </c>
      <c r="P2686">
        <v>576361</v>
      </c>
      <c r="Q2686" t="s">
        <v>100</v>
      </c>
      <c r="R2686" s="9">
        <v>150699.3001766378</v>
      </c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15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>
        <f t="shared" si="90"/>
        <v>150699.3001766378</v>
      </c>
      <c r="BM2686" s="9">
        <f t="shared" si="91"/>
        <v>150700</v>
      </c>
    </row>
    <row r="2687" spans="1:65" x14ac:dyDescent="0.3">
      <c r="A2687" t="s">
        <v>2846</v>
      </c>
      <c r="B2687" s="9">
        <v>186</v>
      </c>
      <c r="C2687">
        <v>513270</v>
      </c>
      <c r="D2687">
        <v>1</v>
      </c>
      <c r="E2687">
        <v>0</v>
      </c>
      <c r="F2687">
        <v>0</v>
      </c>
      <c r="G2687">
        <v>0</v>
      </c>
      <c r="H2687">
        <v>0</v>
      </c>
      <c r="I2687" t="s">
        <v>86</v>
      </c>
      <c r="J2687">
        <v>533947</v>
      </c>
      <c r="K2687" t="s">
        <v>1368</v>
      </c>
      <c r="L2687">
        <v>533807</v>
      </c>
      <c r="M2687" t="s">
        <v>294</v>
      </c>
      <c r="N2687">
        <v>533807</v>
      </c>
      <c r="O2687" t="s">
        <v>294</v>
      </c>
      <c r="P2687">
        <v>533165</v>
      </c>
      <c r="Q2687" t="s">
        <v>191</v>
      </c>
      <c r="R2687" s="9">
        <v>71941.662785630979</v>
      </c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15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>
        <f t="shared" si="90"/>
        <v>71941.662785630979</v>
      </c>
      <c r="BM2687" s="9">
        <f t="shared" si="91"/>
        <v>71900</v>
      </c>
    </row>
    <row r="2688" spans="1:65" x14ac:dyDescent="0.3">
      <c r="A2688" t="s">
        <v>2847</v>
      </c>
      <c r="B2688" s="9">
        <v>676</v>
      </c>
      <c r="C2688">
        <v>544761</v>
      </c>
      <c r="D2688">
        <v>1</v>
      </c>
      <c r="E2688">
        <v>0</v>
      </c>
      <c r="F2688">
        <v>0</v>
      </c>
      <c r="G2688">
        <v>0</v>
      </c>
      <c r="H2688">
        <v>0</v>
      </c>
      <c r="I2688" t="s">
        <v>83</v>
      </c>
      <c r="J2688">
        <v>544442</v>
      </c>
      <c r="K2688" t="s">
        <v>663</v>
      </c>
      <c r="L2688">
        <v>544256</v>
      </c>
      <c r="M2688" t="s">
        <v>85</v>
      </c>
      <c r="N2688">
        <v>544256</v>
      </c>
      <c r="O2688" t="s">
        <v>85</v>
      </c>
      <c r="P2688">
        <v>544256</v>
      </c>
      <c r="Q2688" t="s">
        <v>85</v>
      </c>
      <c r="R2688" s="9">
        <v>160535.07165810751</v>
      </c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15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>
        <f t="shared" si="90"/>
        <v>160535.07165810751</v>
      </c>
      <c r="BM2688" s="9">
        <f t="shared" si="91"/>
        <v>160500</v>
      </c>
    </row>
    <row r="2689" spans="1:65" x14ac:dyDescent="0.3">
      <c r="A2689" t="s">
        <v>2848</v>
      </c>
      <c r="B2689" s="9">
        <v>170</v>
      </c>
      <c r="C2689">
        <v>552305</v>
      </c>
      <c r="D2689">
        <v>1</v>
      </c>
      <c r="E2689">
        <v>0</v>
      </c>
      <c r="F2689">
        <v>0</v>
      </c>
      <c r="G2689">
        <v>0</v>
      </c>
      <c r="H2689">
        <v>0</v>
      </c>
      <c r="I2689" t="s">
        <v>111</v>
      </c>
      <c r="J2689">
        <v>505188</v>
      </c>
      <c r="K2689" t="s">
        <v>140</v>
      </c>
      <c r="L2689">
        <v>505188</v>
      </c>
      <c r="M2689" t="s">
        <v>140</v>
      </c>
      <c r="N2689">
        <v>505188</v>
      </c>
      <c r="O2689" t="s">
        <v>140</v>
      </c>
      <c r="P2689">
        <v>505188</v>
      </c>
      <c r="Q2689" t="s">
        <v>140</v>
      </c>
      <c r="R2689" s="9">
        <v>71941.662785630979</v>
      </c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15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>
        <f t="shared" si="90"/>
        <v>71941.662785630979</v>
      </c>
      <c r="BM2689" s="9">
        <f t="shared" si="91"/>
        <v>71900</v>
      </c>
    </row>
    <row r="2690" spans="1:65" x14ac:dyDescent="0.3">
      <c r="A2690" t="s">
        <v>2849</v>
      </c>
      <c r="B2690" s="9">
        <v>186</v>
      </c>
      <c r="C2690">
        <v>540005</v>
      </c>
      <c r="D2690">
        <v>1</v>
      </c>
      <c r="E2690">
        <v>0</v>
      </c>
      <c r="F2690">
        <v>0</v>
      </c>
      <c r="G2690">
        <v>0</v>
      </c>
      <c r="H2690">
        <v>0</v>
      </c>
      <c r="I2690" t="s">
        <v>111</v>
      </c>
      <c r="J2690">
        <v>505293</v>
      </c>
      <c r="K2690" t="s">
        <v>2850</v>
      </c>
      <c r="L2690">
        <v>505587</v>
      </c>
      <c r="M2690" t="s">
        <v>1210</v>
      </c>
      <c r="N2690">
        <v>505587</v>
      </c>
      <c r="O2690" t="s">
        <v>1210</v>
      </c>
      <c r="P2690">
        <v>505587</v>
      </c>
      <c r="Q2690" t="s">
        <v>1210</v>
      </c>
      <c r="R2690" s="9">
        <v>71941.662785630979</v>
      </c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15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>
        <f t="shared" si="90"/>
        <v>71941.662785630979</v>
      </c>
      <c r="BM2690" s="9">
        <f t="shared" si="91"/>
        <v>71900</v>
      </c>
    </row>
    <row r="2691" spans="1:65" x14ac:dyDescent="0.3">
      <c r="A2691" s="2" t="s">
        <v>2534</v>
      </c>
      <c r="B2691" s="9">
        <v>650</v>
      </c>
      <c r="C2691">
        <v>569046</v>
      </c>
      <c r="D2691">
        <v>1</v>
      </c>
      <c r="E2691">
        <v>1</v>
      </c>
      <c r="F2691">
        <v>0</v>
      </c>
      <c r="G2691">
        <v>0</v>
      </c>
      <c r="H2691">
        <v>0</v>
      </c>
      <c r="I2691" t="s">
        <v>123</v>
      </c>
      <c r="J2691">
        <v>569046</v>
      </c>
      <c r="K2691" t="s">
        <v>2534</v>
      </c>
      <c r="L2691">
        <v>568414</v>
      </c>
      <c r="M2691" t="s">
        <v>166</v>
      </c>
      <c r="N2691">
        <v>568414</v>
      </c>
      <c r="O2691" t="s">
        <v>166</v>
      </c>
      <c r="P2691">
        <v>568414</v>
      </c>
      <c r="Q2691" t="s">
        <v>166</v>
      </c>
      <c r="R2691" s="9">
        <v>154447.85235576829</v>
      </c>
      <c r="S2691" s="9">
        <f>SUMIFS($B:$B,$J:$J,$C2691)</f>
        <v>1158</v>
      </c>
      <c r="T2691" s="9">
        <v>63088.063138594007</v>
      </c>
      <c r="U2691" s="9">
        <v>0</v>
      </c>
      <c r="V2691" s="9">
        <f>U2691*768</f>
        <v>0</v>
      </c>
      <c r="W2691" s="9">
        <v>56</v>
      </c>
      <c r="X2691" s="9">
        <f>W2691*3072</f>
        <v>172032</v>
      </c>
      <c r="Y2691" s="9">
        <v>5</v>
      </c>
      <c r="Z2691" s="9">
        <f>Y2691*1024</f>
        <v>5120</v>
      </c>
      <c r="AA2691" s="9">
        <v>0</v>
      </c>
      <c r="AB2691" s="9">
        <f>AA2691*256</f>
        <v>0</v>
      </c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15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>
        <f t="shared" si="90"/>
        <v>394687.9154943623</v>
      </c>
      <c r="BM2691" s="9">
        <f t="shared" si="91"/>
        <v>394700</v>
      </c>
    </row>
    <row r="2692" spans="1:65" x14ac:dyDescent="0.3">
      <c r="A2692" t="s">
        <v>2851</v>
      </c>
      <c r="B2692" s="9">
        <v>429</v>
      </c>
      <c r="C2692">
        <v>591041</v>
      </c>
      <c r="D2692">
        <v>1</v>
      </c>
      <c r="E2692">
        <v>0</v>
      </c>
      <c r="F2692">
        <v>0</v>
      </c>
      <c r="G2692">
        <v>0</v>
      </c>
      <c r="H2692">
        <v>0</v>
      </c>
      <c r="I2692" t="s">
        <v>123</v>
      </c>
      <c r="J2692">
        <v>590266</v>
      </c>
      <c r="K2692" t="s">
        <v>163</v>
      </c>
      <c r="L2692">
        <v>590266</v>
      </c>
      <c r="M2692" t="s">
        <v>163</v>
      </c>
      <c r="N2692">
        <v>590266</v>
      </c>
      <c r="O2692" t="s">
        <v>163</v>
      </c>
      <c r="P2692">
        <v>590266</v>
      </c>
      <c r="Q2692" t="s">
        <v>163</v>
      </c>
      <c r="R2692" s="9">
        <v>102484.03858091991</v>
      </c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15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>
        <f t="shared" ref="BL2692:BL2755" si="92">SUMIF(R2692:R2692,"&lt;&gt;")+SUMIF(T2692:T2692,"&lt;&gt;")+SUMIF(V2692:V2692,"&lt;&gt;")+SUMIF(X2692:X2692,"&lt;&gt;")+SUMIF(Z2692:Z2692,"&lt;&gt;")+SUMIF(AB2692:AB2692,"&lt;&gt;")+SUMIF(AD2692:AD2692,"&lt;&gt;")+SUMIF(AF2692:AF2692,"&lt;&gt;")+SUMIF(AH2692:AH2692,"&lt;&gt;")+SUMIF(AJ2692:AJ2692,"&lt;&gt;")+SUMIF(AK2692:AK2692,"&lt;&gt;")+SUMIF(AM2692:AM2692,"&lt;&gt;")+SUMIF(AO2692:AO2692,"&lt;&gt;")+SUMIF(AQ2692:AQ2692,"&lt;&gt;")+SUMIF(AS2692:AS2692,"&lt;&gt;")+SUMIF(AU2692:AU2692,"&lt;&gt;")+SUMIF(AW2692:AW2692,"&lt;&gt;")+SUMIF(AY2692:AY2692,"&lt;&gt;")+SUMIF(BA2692:BA2692,"&lt;&gt;")+SUMIF(BC2692:BC2692,"&lt;&gt;")+SUMIF(BE2692:BE2692,"&lt;&gt;")+SUMIF(BG2692:BG2692,"&lt;&gt;")+SUMIF(BI2692:BI2692,"&lt;&gt;")+SUMIF(BK2692:BK2692,"&lt;&gt;")</f>
        <v>102484.03858091991</v>
      </c>
      <c r="BM2692" s="9">
        <f t="shared" ref="BM2692:BM2755" si="93">ROUND(BL2692/100,0)*100</f>
        <v>102500</v>
      </c>
    </row>
    <row r="2693" spans="1:65" x14ac:dyDescent="0.3">
      <c r="A2693" t="s">
        <v>2851</v>
      </c>
      <c r="B2693" s="9">
        <v>424</v>
      </c>
      <c r="C2693">
        <v>565563</v>
      </c>
      <c r="D2693">
        <v>1</v>
      </c>
      <c r="E2693">
        <v>0</v>
      </c>
      <c r="F2693">
        <v>0</v>
      </c>
      <c r="G2693">
        <v>0</v>
      </c>
      <c r="H2693">
        <v>0</v>
      </c>
      <c r="I2693" t="s">
        <v>86</v>
      </c>
      <c r="J2693">
        <v>535621</v>
      </c>
      <c r="K2693" t="s">
        <v>954</v>
      </c>
      <c r="L2693">
        <v>535419</v>
      </c>
      <c r="M2693" t="s">
        <v>170</v>
      </c>
      <c r="N2693">
        <v>535419</v>
      </c>
      <c r="O2693" t="s">
        <v>170</v>
      </c>
      <c r="P2693">
        <v>535419</v>
      </c>
      <c r="Q2693" t="s">
        <v>170</v>
      </c>
      <c r="R2693" s="9">
        <v>101303.38155133319</v>
      </c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15"/>
      <c r="AR2693" s="9">
        <v>9</v>
      </c>
      <c r="AS2693" s="9">
        <f>AR2693*30500</f>
        <v>274500</v>
      </c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>
        <f t="shared" si="92"/>
        <v>375803.38155133318</v>
      </c>
      <c r="BM2693" s="9">
        <f t="shared" si="93"/>
        <v>375800</v>
      </c>
    </row>
    <row r="2694" spans="1:65" x14ac:dyDescent="0.3">
      <c r="A2694" s="5" t="s">
        <v>517</v>
      </c>
      <c r="B2694" s="9">
        <v>7955</v>
      </c>
      <c r="C2694">
        <v>514705</v>
      </c>
      <c r="D2694">
        <v>1</v>
      </c>
      <c r="E2694">
        <v>1</v>
      </c>
      <c r="F2694">
        <v>1</v>
      </c>
      <c r="G2694">
        <v>1</v>
      </c>
      <c r="H2694">
        <v>1</v>
      </c>
      <c r="I2694" t="s">
        <v>111</v>
      </c>
      <c r="J2694">
        <v>514705</v>
      </c>
      <c r="K2694" t="s">
        <v>517</v>
      </c>
      <c r="L2694">
        <v>514705</v>
      </c>
      <c r="M2694" t="s">
        <v>517</v>
      </c>
      <c r="N2694">
        <v>514705</v>
      </c>
      <c r="O2694" t="s">
        <v>517</v>
      </c>
      <c r="P2694">
        <v>514705</v>
      </c>
      <c r="Q2694" t="s">
        <v>517</v>
      </c>
      <c r="R2694" s="9">
        <v>374012.9902823125</v>
      </c>
      <c r="S2694" s="9">
        <f>SUMIFS($B:$B,$J:$J,$C2694)</f>
        <v>11044</v>
      </c>
      <c r="T2694" s="9">
        <v>243456.41816723629</v>
      </c>
      <c r="U2694" s="9">
        <v>1</v>
      </c>
      <c r="V2694" s="9">
        <f>U2694*768</f>
        <v>768</v>
      </c>
      <c r="W2694" s="9">
        <v>52</v>
      </c>
      <c r="X2694" s="9">
        <f>W2694*3072</f>
        <v>159744</v>
      </c>
      <c r="Y2694" s="9">
        <v>28</v>
      </c>
      <c r="Z2694" s="9">
        <f>Y2694*1024</f>
        <v>28672</v>
      </c>
      <c r="AA2694" s="9">
        <v>34</v>
      </c>
      <c r="AB2694" s="9">
        <f>AA2694*256</f>
        <v>8704</v>
      </c>
      <c r="AC2694" s="9">
        <f>SUMIFS($B:$B,$L:$L,$C2694)</f>
        <v>15314</v>
      </c>
      <c r="AD2694" s="9">
        <v>1001566.577362042</v>
      </c>
      <c r="AE2694" s="9">
        <f>SUMIFS($B:$B,$P:$P,$C2694)</f>
        <v>15314</v>
      </c>
      <c r="AF2694" s="9">
        <v>936472.65154391876</v>
      </c>
      <c r="AG2694" s="9">
        <f>SUMIFS($B:$B,$N:$N,$C2694)</f>
        <v>15314</v>
      </c>
      <c r="AH2694" s="9">
        <v>2707518.592961059</v>
      </c>
      <c r="AI2694" s="9">
        <f>SUMIFS($B:$B,$P:$P,$C2694)</f>
        <v>15314</v>
      </c>
      <c r="AJ2694" s="9">
        <v>10714097.108521629</v>
      </c>
      <c r="AK2694" s="9"/>
      <c r="AL2694" s="9">
        <v>2116</v>
      </c>
      <c r="AM2694" s="9">
        <f>AL2694*141</f>
        <v>298356</v>
      </c>
      <c r="AN2694" s="9"/>
      <c r="AO2694" s="9"/>
      <c r="AP2694" s="9"/>
      <c r="AQ2694" s="15"/>
      <c r="AR2694" s="9">
        <v>2</v>
      </c>
      <c r="AS2694" s="9">
        <f>AR2694*30500</f>
        <v>61000</v>
      </c>
      <c r="AT2694" s="9">
        <v>58</v>
      </c>
      <c r="AU2694" s="9">
        <f>AT2694*2742</f>
        <v>159036</v>
      </c>
      <c r="AV2694" s="9">
        <v>0</v>
      </c>
      <c r="AW2694" s="9">
        <f>AV2694*914</f>
        <v>0</v>
      </c>
      <c r="AX2694" s="9">
        <v>665</v>
      </c>
      <c r="AY2694" s="9">
        <f>AX2694*141</f>
        <v>93765</v>
      </c>
      <c r="AZ2694" s="9">
        <v>607</v>
      </c>
      <c r="BA2694" s="9">
        <f>AZ2694*343</f>
        <v>208201</v>
      </c>
      <c r="BB2694" s="9">
        <v>249</v>
      </c>
      <c r="BC2694" s="9">
        <f>BB2694*109</f>
        <v>27141</v>
      </c>
      <c r="BD2694" s="9">
        <v>31</v>
      </c>
      <c r="BE2694" s="9">
        <f>BD2694*82</f>
        <v>2542</v>
      </c>
      <c r="BF2694" s="9">
        <v>303</v>
      </c>
      <c r="BG2694" s="9">
        <f>BF2694*328</f>
        <v>99384</v>
      </c>
      <c r="BH2694" s="9">
        <v>34</v>
      </c>
      <c r="BI2694" s="9">
        <f>BH2694*410</f>
        <v>13940</v>
      </c>
      <c r="BJ2694" s="9">
        <v>4</v>
      </c>
      <c r="BK2694" s="9">
        <f>BJ2694*219</f>
        <v>876</v>
      </c>
      <c r="BL2694" s="9">
        <f t="shared" si="92"/>
        <v>17139253.338838197</v>
      </c>
      <c r="BM2694" s="9">
        <f t="shared" si="93"/>
        <v>17139300</v>
      </c>
    </row>
    <row r="2695" spans="1:65" x14ac:dyDescent="0.3">
      <c r="A2695" t="s">
        <v>2852</v>
      </c>
      <c r="B2695" s="9">
        <v>575</v>
      </c>
      <c r="C2695">
        <v>566403</v>
      </c>
      <c r="D2695">
        <v>1</v>
      </c>
      <c r="E2695">
        <v>0</v>
      </c>
      <c r="F2695">
        <v>0</v>
      </c>
      <c r="G2695">
        <v>0</v>
      </c>
      <c r="H2695">
        <v>0</v>
      </c>
      <c r="I2695" t="s">
        <v>131</v>
      </c>
      <c r="J2695">
        <v>566853</v>
      </c>
      <c r="K2695" t="s">
        <v>2796</v>
      </c>
      <c r="L2695">
        <v>566985</v>
      </c>
      <c r="M2695" t="s">
        <v>423</v>
      </c>
      <c r="N2695">
        <v>566985</v>
      </c>
      <c r="O2695" t="s">
        <v>423</v>
      </c>
      <c r="P2695">
        <v>566985</v>
      </c>
      <c r="Q2695" t="s">
        <v>423</v>
      </c>
      <c r="R2695" s="9">
        <v>136859.09199811841</v>
      </c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15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>
        <f t="shared" si="92"/>
        <v>136859.09199811841</v>
      </c>
      <c r="BM2695" s="9">
        <f t="shared" si="93"/>
        <v>136900</v>
      </c>
    </row>
    <row r="2696" spans="1:65" x14ac:dyDescent="0.3">
      <c r="A2696" t="s">
        <v>2853</v>
      </c>
      <c r="B2696" s="9">
        <v>686</v>
      </c>
      <c r="C2696">
        <v>545597</v>
      </c>
      <c r="D2696">
        <v>1</v>
      </c>
      <c r="E2696">
        <v>0</v>
      </c>
      <c r="F2696">
        <v>0</v>
      </c>
      <c r="G2696">
        <v>0</v>
      </c>
      <c r="H2696">
        <v>0</v>
      </c>
      <c r="I2696" t="s">
        <v>83</v>
      </c>
      <c r="J2696">
        <v>545481</v>
      </c>
      <c r="K2696" t="s">
        <v>1521</v>
      </c>
      <c r="L2696">
        <v>545848</v>
      </c>
      <c r="M2696" t="s">
        <v>2854</v>
      </c>
      <c r="N2696">
        <v>545848</v>
      </c>
      <c r="O2696" t="s">
        <v>2854</v>
      </c>
      <c r="P2696">
        <v>545392</v>
      </c>
      <c r="Q2696" t="s">
        <v>488</v>
      </c>
      <c r="R2696" s="9">
        <v>162874.95179529671</v>
      </c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15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>
        <f t="shared" si="92"/>
        <v>162874.95179529671</v>
      </c>
      <c r="BM2696" s="9">
        <f t="shared" si="93"/>
        <v>162900</v>
      </c>
    </row>
    <row r="2697" spans="1:65" x14ac:dyDescent="0.3">
      <c r="A2697" t="s">
        <v>2855</v>
      </c>
      <c r="B2697" s="9">
        <v>434</v>
      </c>
      <c r="C2697">
        <v>575313</v>
      </c>
      <c r="D2697">
        <v>1</v>
      </c>
      <c r="E2697">
        <v>0</v>
      </c>
      <c r="F2697">
        <v>0</v>
      </c>
      <c r="G2697">
        <v>0</v>
      </c>
      <c r="H2697">
        <v>0</v>
      </c>
      <c r="I2697" t="s">
        <v>96</v>
      </c>
      <c r="J2697">
        <v>575054</v>
      </c>
      <c r="K2697" t="s">
        <v>849</v>
      </c>
      <c r="L2697">
        <v>575500</v>
      </c>
      <c r="M2697" t="s">
        <v>701</v>
      </c>
      <c r="N2697">
        <v>575500</v>
      </c>
      <c r="O2697" t="s">
        <v>701</v>
      </c>
      <c r="P2697">
        <v>575500</v>
      </c>
      <c r="Q2697" t="s">
        <v>701</v>
      </c>
      <c r="R2697" s="9">
        <v>103664.45610706561</v>
      </c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15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>
        <f t="shared" si="92"/>
        <v>103664.45610706561</v>
      </c>
      <c r="BM2697" s="9">
        <f t="shared" si="93"/>
        <v>103700</v>
      </c>
    </row>
    <row r="2698" spans="1:65" x14ac:dyDescent="0.3">
      <c r="A2698" s="2" t="s">
        <v>2856</v>
      </c>
      <c r="B2698" s="9">
        <v>1412</v>
      </c>
      <c r="C2698">
        <v>586323</v>
      </c>
      <c r="D2698">
        <v>1</v>
      </c>
      <c r="E2698">
        <v>1</v>
      </c>
      <c r="F2698">
        <v>0</v>
      </c>
      <c r="G2698">
        <v>0</v>
      </c>
      <c r="H2698">
        <v>0</v>
      </c>
      <c r="I2698" t="s">
        <v>81</v>
      </c>
      <c r="J2698">
        <v>586323</v>
      </c>
      <c r="K2698" t="s">
        <v>2856</v>
      </c>
      <c r="L2698">
        <v>586714</v>
      </c>
      <c r="M2698" t="s">
        <v>1895</v>
      </c>
      <c r="N2698">
        <v>586714</v>
      </c>
      <c r="O2698" t="s">
        <v>1895</v>
      </c>
      <c r="P2698">
        <v>586722</v>
      </c>
      <c r="Q2698" t="s">
        <v>432</v>
      </c>
      <c r="R2698" s="9">
        <v>331033.21626532188</v>
      </c>
      <c r="S2698" s="9">
        <f>SUMIFS($B:$B,$J:$J,$C2698)</f>
        <v>2337</v>
      </c>
      <c r="T2698" s="9">
        <v>127143.2073786752</v>
      </c>
      <c r="U2698" s="9">
        <v>0</v>
      </c>
      <c r="V2698" s="9">
        <f>U2698*768</f>
        <v>0</v>
      </c>
      <c r="W2698" s="9">
        <v>5</v>
      </c>
      <c r="X2698" s="9">
        <f>W2698*3072</f>
        <v>15360</v>
      </c>
      <c r="Y2698" s="9">
        <v>9</v>
      </c>
      <c r="Z2698" s="9">
        <f>Y2698*1024</f>
        <v>9216</v>
      </c>
      <c r="AA2698" s="9">
        <v>4</v>
      </c>
      <c r="AB2698" s="9">
        <f>AA2698*256</f>
        <v>1024</v>
      </c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15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>
        <f t="shared" si="92"/>
        <v>483776.42364399706</v>
      </c>
      <c r="BM2698" s="9">
        <f t="shared" si="93"/>
        <v>483800</v>
      </c>
    </row>
    <row r="2699" spans="1:65" x14ac:dyDescent="0.3">
      <c r="A2699" t="s">
        <v>2857</v>
      </c>
      <c r="B2699" s="9">
        <v>715</v>
      </c>
      <c r="C2699">
        <v>589691</v>
      </c>
      <c r="D2699">
        <v>1</v>
      </c>
      <c r="E2699">
        <v>0</v>
      </c>
      <c r="F2699">
        <v>0</v>
      </c>
      <c r="G2699">
        <v>0</v>
      </c>
      <c r="H2699">
        <v>0</v>
      </c>
      <c r="I2699" t="s">
        <v>111</v>
      </c>
      <c r="J2699">
        <v>589314</v>
      </c>
      <c r="K2699" t="s">
        <v>717</v>
      </c>
      <c r="L2699">
        <v>589624</v>
      </c>
      <c r="M2699" t="s">
        <v>505</v>
      </c>
      <c r="N2699">
        <v>589624</v>
      </c>
      <c r="O2699" t="s">
        <v>505</v>
      </c>
      <c r="P2699">
        <v>589624</v>
      </c>
      <c r="Q2699" t="s">
        <v>505</v>
      </c>
      <c r="R2699" s="9">
        <v>169656.41008247499</v>
      </c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15"/>
      <c r="AR2699" s="9">
        <v>1</v>
      </c>
      <c r="AS2699" s="9">
        <f>AR2699*30500</f>
        <v>30500</v>
      </c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>
        <f t="shared" si="92"/>
        <v>200156.41008247499</v>
      </c>
      <c r="BM2699" s="9">
        <f t="shared" si="93"/>
        <v>200200</v>
      </c>
    </row>
    <row r="2700" spans="1:65" x14ac:dyDescent="0.3">
      <c r="A2700" t="s">
        <v>2857</v>
      </c>
      <c r="B2700" s="9">
        <v>365</v>
      </c>
      <c r="C2700">
        <v>586871</v>
      </c>
      <c r="D2700">
        <v>1</v>
      </c>
      <c r="E2700">
        <v>0</v>
      </c>
      <c r="F2700">
        <v>0</v>
      </c>
      <c r="G2700">
        <v>0</v>
      </c>
      <c r="H2700">
        <v>0</v>
      </c>
      <c r="I2700" t="s">
        <v>135</v>
      </c>
      <c r="J2700">
        <v>585751</v>
      </c>
      <c r="K2700" t="s">
        <v>513</v>
      </c>
      <c r="L2700">
        <v>585751</v>
      </c>
      <c r="M2700" t="s">
        <v>513</v>
      </c>
      <c r="N2700">
        <v>585751</v>
      </c>
      <c r="O2700" t="s">
        <v>513</v>
      </c>
      <c r="P2700">
        <v>585459</v>
      </c>
      <c r="Q2700" t="s">
        <v>411</v>
      </c>
      <c r="R2700" s="9">
        <v>87352.995151618932</v>
      </c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15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>
        <f t="shared" si="92"/>
        <v>87352.995151618932</v>
      </c>
      <c r="BM2700" s="9">
        <f t="shared" si="93"/>
        <v>87400</v>
      </c>
    </row>
    <row r="2701" spans="1:65" x14ac:dyDescent="0.3">
      <c r="A2701" t="s">
        <v>2857</v>
      </c>
      <c r="B2701" s="9">
        <v>564</v>
      </c>
      <c r="C2701">
        <v>562661</v>
      </c>
      <c r="D2701">
        <v>1</v>
      </c>
      <c r="E2701">
        <v>0</v>
      </c>
      <c r="F2701">
        <v>0</v>
      </c>
      <c r="G2701">
        <v>0</v>
      </c>
      <c r="H2701">
        <v>0</v>
      </c>
      <c r="I2701" t="s">
        <v>131</v>
      </c>
      <c r="J2701">
        <v>562912</v>
      </c>
      <c r="K2701" t="s">
        <v>1334</v>
      </c>
      <c r="L2701">
        <v>562858</v>
      </c>
      <c r="M2701" t="s">
        <v>1335</v>
      </c>
      <c r="N2701">
        <v>562858</v>
      </c>
      <c r="O2701" t="s">
        <v>1335</v>
      </c>
      <c r="P2701">
        <v>562777</v>
      </c>
      <c r="Q2701" t="s">
        <v>1336</v>
      </c>
      <c r="R2701" s="9">
        <v>134275.6045464589</v>
      </c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15"/>
      <c r="AR2701" s="9">
        <v>6</v>
      </c>
      <c r="AS2701" s="9">
        <f>AR2701*30500</f>
        <v>183000</v>
      </c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>
        <f t="shared" si="92"/>
        <v>317275.60454645893</v>
      </c>
      <c r="BM2701" s="9">
        <f t="shared" si="93"/>
        <v>317300</v>
      </c>
    </row>
    <row r="2702" spans="1:65" x14ac:dyDescent="0.3">
      <c r="A2702" t="s">
        <v>2857</v>
      </c>
      <c r="B2702" s="9">
        <v>747</v>
      </c>
      <c r="C2702">
        <v>554626</v>
      </c>
      <c r="D2702">
        <v>1</v>
      </c>
      <c r="E2702">
        <v>0</v>
      </c>
      <c r="F2702">
        <v>0</v>
      </c>
      <c r="G2702">
        <v>0</v>
      </c>
      <c r="H2702">
        <v>0</v>
      </c>
      <c r="I2702" t="s">
        <v>77</v>
      </c>
      <c r="J2702">
        <v>554481</v>
      </c>
      <c r="K2702" t="s">
        <v>1359</v>
      </c>
      <c r="L2702">
        <v>554481</v>
      </c>
      <c r="M2702" t="s">
        <v>1359</v>
      </c>
      <c r="N2702">
        <v>554481</v>
      </c>
      <c r="O2702" t="s">
        <v>1359</v>
      </c>
      <c r="P2702">
        <v>554481</v>
      </c>
      <c r="Q2702" t="s">
        <v>1359</v>
      </c>
      <c r="R2702" s="9">
        <v>177132.28950038529</v>
      </c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15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>
        <f t="shared" si="92"/>
        <v>177132.28950038529</v>
      </c>
      <c r="BM2702" s="9">
        <f t="shared" si="93"/>
        <v>177100</v>
      </c>
    </row>
    <row r="2703" spans="1:65" x14ac:dyDescent="0.3">
      <c r="A2703" t="s">
        <v>2857</v>
      </c>
      <c r="B2703" s="9">
        <v>260</v>
      </c>
      <c r="C2703">
        <v>514772</v>
      </c>
      <c r="D2703">
        <v>1</v>
      </c>
      <c r="E2703">
        <v>0</v>
      </c>
      <c r="F2703">
        <v>0</v>
      </c>
      <c r="G2703">
        <v>0</v>
      </c>
      <c r="H2703">
        <v>0</v>
      </c>
      <c r="I2703" t="s">
        <v>111</v>
      </c>
      <c r="J2703">
        <v>513229</v>
      </c>
      <c r="K2703" t="s">
        <v>361</v>
      </c>
      <c r="L2703">
        <v>513229</v>
      </c>
      <c r="M2703" t="s">
        <v>361</v>
      </c>
      <c r="N2703">
        <v>511382</v>
      </c>
      <c r="O2703" t="s">
        <v>311</v>
      </c>
      <c r="P2703">
        <v>511382</v>
      </c>
      <c r="Q2703" t="s">
        <v>311</v>
      </c>
      <c r="R2703" s="9">
        <v>71941.662785630979</v>
      </c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15"/>
      <c r="AR2703" s="9">
        <v>1</v>
      </c>
      <c r="AS2703" s="9">
        <f>AR2703*30500</f>
        <v>30500</v>
      </c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>
        <f t="shared" si="92"/>
        <v>102441.66278563098</v>
      </c>
      <c r="BM2703" s="9">
        <f t="shared" si="93"/>
        <v>102400</v>
      </c>
    </row>
    <row r="2704" spans="1:65" x14ac:dyDescent="0.3">
      <c r="A2704" t="s">
        <v>2858</v>
      </c>
      <c r="B2704" s="9">
        <v>2047</v>
      </c>
      <c r="C2704">
        <v>540030</v>
      </c>
      <c r="D2704">
        <v>1</v>
      </c>
      <c r="E2704">
        <v>0</v>
      </c>
      <c r="F2704">
        <v>0</v>
      </c>
      <c r="G2704">
        <v>0</v>
      </c>
      <c r="H2704">
        <v>0</v>
      </c>
      <c r="I2704" t="s">
        <v>111</v>
      </c>
      <c r="J2704">
        <v>536385</v>
      </c>
      <c r="K2704" t="s">
        <v>270</v>
      </c>
      <c r="L2704">
        <v>536385</v>
      </c>
      <c r="M2704" t="s">
        <v>270</v>
      </c>
      <c r="N2704">
        <v>536385</v>
      </c>
      <c r="O2704" t="s">
        <v>270</v>
      </c>
      <c r="P2704">
        <v>536385</v>
      </c>
      <c r="Q2704" t="s">
        <v>270</v>
      </c>
      <c r="R2704" s="9">
        <v>475876.25257500412</v>
      </c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15"/>
      <c r="AR2704" s="9">
        <v>1</v>
      </c>
      <c r="AS2704" s="9">
        <f>AR2704*30500</f>
        <v>30500</v>
      </c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>
        <f t="shared" si="92"/>
        <v>506376.25257500412</v>
      </c>
      <c r="BM2704" s="9">
        <f t="shared" si="93"/>
        <v>506400</v>
      </c>
    </row>
    <row r="2705" spans="1:65" x14ac:dyDescent="0.3">
      <c r="A2705" s="2" t="s">
        <v>1679</v>
      </c>
      <c r="B2705" s="9">
        <v>1195</v>
      </c>
      <c r="C2705">
        <v>581950</v>
      </c>
      <c r="D2705">
        <v>1</v>
      </c>
      <c r="E2705">
        <v>1</v>
      </c>
      <c r="F2705">
        <v>0</v>
      </c>
      <c r="G2705">
        <v>0</v>
      </c>
      <c r="H2705">
        <v>0</v>
      </c>
      <c r="I2705" t="s">
        <v>81</v>
      </c>
      <c r="J2705">
        <v>581950</v>
      </c>
      <c r="K2705" t="s">
        <v>1679</v>
      </c>
      <c r="L2705">
        <v>581283</v>
      </c>
      <c r="M2705" t="s">
        <v>82</v>
      </c>
      <c r="N2705">
        <v>581283</v>
      </c>
      <c r="O2705" t="s">
        <v>82</v>
      </c>
      <c r="P2705">
        <v>581283</v>
      </c>
      <c r="Q2705" t="s">
        <v>82</v>
      </c>
      <c r="R2705" s="9">
        <v>281092.54460325802</v>
      </c>
      <c r="S2705" s="9">
        <f>SUMIFS($B:$B,$J:$J,$C2705)</f>
        <v>1527</v>
      </c>
      <c r="T2705" s="9">
        <v>83150.432724975966</v>
      </c>
      <c r="U2705" s="9">
        <v>0</v>
      </c>
      <c r="V2705" s="9">
        <f>U2705*768</f>
        <v>0</v>
      </c>
      <c r="W2705" s="9">
        <v>4</v>
      </c>
      <c r="X2705" s="9">
        <f>W2705*3072</f>
        <v>12288</v>
      </c>
      <c r="Y2705" s="9">
        <v>7</v>
      </c>
      <c r="Z2705" s="9">
        <f>Y2705*1024</f>
        <v>7168</v>
      </c>
      <c r="AA2705" s="9">
        <v>1</v>
      </c>
      <c r="AB2705" s="9">
        <f>AA2705*256</f>
        <v>256</v>
      </c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15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>
        <f t="shared" si="92"/>
        <v>383954.977328234</v>
      </c>
      <c r="BM2705" s="9">
        <f t="shared" si="93"/>
        <v>384000</v>
      </c>
    </row>
    <row r="2706" spans="1:65" x14ac:dyDescent="0.3">
      <c r="A2706" t="s">
        <v>1679</v>
      </c>
      <c r="B2706" s="9">
        <v>240</v>
      </c>
      <c r="C2706">
        <v>547875</v>
      </c>
      <c r="D2706">
        <v>1</v>
      </c>
      <c r="E2706">
        <v>0</v>
      </c>
      <c r="F2706">
        <v>0</v>
      </c>
      <c r="G2706">
        <v>0</v>
      </c>
      <c r="H2706">
        <v>0</v>
      </c>
      <c r="I2706" t="s">
        <v>96</v>
      </c>
      <c r="J2706">
        <v>572161</v>
      </c>
      <c r="K2706" t="s">
        <v>412</v>
      </c>
      <c r="L2706">
        <v>572161</v>
      </c>
      <c r="M2706" t="s">
        <v>412</v>
      </c>
      <c r="N2706">
        <v>572411</v>
      </c>
      <c r="O2706" t="s">
        <v>333</v>
      </c>
      <c r="P2706">
        <v>571164</v>
      </c>
      <c r="Q2706" t="s">
        <v>334</v>
      </c>
      <c r="R2706" s="9">
        <v>71941.662785630979</v>
      </c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15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>
        <f t="shared" si="92"/>
        <v>71941.662785630979</v>
      </c>
      <c r="BM2706" s="9">
        <f t="shared" si="93"/>
        <v>71900</v>
      </c>
    </row>
    <row r="2707" spans="1:65" x14ac:dyDescent="0.3">
      <c r="A2707" t="s">
        <v>2859</v>
      </c>
      <c r="B2707" s="9">
        <v>219</v>
      </c>
      <c r="C2707">
        <v>537071</v>
      </c>
      <c r="D2707">
        <v>1</v>
      </c>
      <c r="E2707">
        <v>0</v>
      </c>
      <c r="F2707">
        <v>0</v>
      </c>
      <c r="G2707">
        <v>0</v>
      </c>
      <c r="H2707">
        <v>0</v>
      </c>
      <c r="I2707" t="s">
        <v>83</v>
      </c>
      <c r="J2707">
        <v>550663</v>
      </c>
      <c r="K2707" t="s">
        <v>501</v>
      </c>
      <c r="L2707">
        <v>550094</v>
      </c>
      <c r="M2707" t="s">
        <v>143</v>
      </c>
      <c r="N2707">
        <v>550094</v>
      </c>
      <c r="O2707" t="s">
        <v>143</v>
      </c>
      <c r="P2707">
        <v>550094</v>
      </c>
      <c r="Q2707" t="s">
        <v>143</v>
      </c>
      <c r="R2707" s="9">
        <v>71941.662785630979</v>
      </c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15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>
        <f t="shared" si="92"/>
        <v>71941.662785630979</v>
      </c>
      <c r="BM2707" s="9">
        <f t="shared" si="93"/>
        <v>71900</v>
      </c>
    </row>
    <row r="2708" spans="1:65" x14ac:dyDescent="0.3">
      <c r="A2708" t="s">
        <v>2860</v>
      </c>
      <c r="B2708" s="9">
        <v>1558</v>
      </c>
      <c r="C2708">
        <v>544396</v>
      </c>
      <c r="D2708">
        <v>1</v>
      </c>
      <c r="E2708">
        <v>0</v>
      </c>
      <c r="F2708">
        <v>0</v>
      </c>
      <c r="G2708">
        <v>0</v>
      </c>
      <c r="H2708">
        <v>0</v>
      </c>
      <c r="I2708" t="s">
        <v>135</v>
      </c>
      <c r="J2708">
        <v>541630</v>
      </c>
      <c r="K2708" t="s">
        <v>895</v>
      </c>
      <c r="L2708">
        <v>541630</v>
      </c>
      <c r="M2708" t="s">
        <v>895</v>
      </c>
      <c r="N2708">
        <v>541630</v>
      </c>
      <c r="O2708" t="s">
        <v>895</v>
      </c>
      <c r="P2708">
        <v>541630</v>
      </c>
      <c r="Q2708" t="s">
        <v>895</v>
      </c>
      <c r="R2708" s="9">
        <v>364499.32615684328</v>
      </c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15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>
        <f t="shared" si="92"/>
        <v>364499.32615684328</v>
      </c>
      <c r="BM2708" s="9">
        <f t="shared" si="93"/>
        <v>364500</v>
      </c>
    </row>
    <row r="2709" spans="1:65" x14ac:dyDescent="0.3">
      <c r="A2709" t="s">
        <v>2861</v>
      </c>
      <c r="B2709" s="9">
        <v>470</v>
      </c>
      <c r="C2709">
        <v>597571</v>
      </c>
      <c r="D2709">
        <v>1</v>
      </c>
      <c r="E2709">
        <v>0</v>
      </c>
      <c r="F2709">
        <v>0</v>
      </c>
      <c r="G2709">
        <v>0</v>
      </c>
      <c r="H2709">
        <v>0</v>
      </c>
      <c r="I2709" t="s">
        <v>94</v>
      </c>
      <c r="J2709">
        <v>597635</v>
      </c>
      <c r="K2709" t="s">
        <v>1599</v>
      </c>
      <c r="L2709">
        <v>597635</v>
      </c>
      <c r="M2709" t="s">
        <v>1599</v>
      </c>
      <c r="N2709">
        <v>597635</v>
      </c>
      <c r="O2709" t="s">
        <v>1599</v>
      </c>
      <c r="P2709">
        <v>597520</v>
      </c>
      <c r="Q2709" t="s">
        <v>521</v>
      </c>
      <c r="R2709" s="9">
        <v>112156.5217425908</v>
      </c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15"/>
      <c r="AR2709" s="9">
        <v>1</v>
      </c>
      <c r="AS2709" s="9">
        <f>AR2709*30500</f>
        <v>30500</v>
      </c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>
        <f t="shared" si="92"/>
        <v>142656.52174259082</v>
      </c>
      <c r="BM2709" s="9">
        <f t="shared" si="93"/>
        <v>142700</v>
      </c>
    </row>
    <row r="2710" spans="1:65" x14ac:dyDescent="0.3">
      <c r="A2710" s="2" t="s">
        <v>2724</v>
      </c>
      <c r="B2710" s="9">
        <v>1522</v>
      </c>
      <c r="C2710">
        <v>581968</v>
      </c>
      <c r="D2710">
        <v>1</v>
      </c>
      <c r="E2710">
        <v>1</v>
      </c>
      <c r="F2710">
        <v>0</v>
      </c>
      <c r="G2710">
        <v>0</v>
      </c>
      <c r="H2710">
        <v>0</v>
      </c>
      <c r="I2710" t="s">
        <v>81</v>
      </c>
      <c r="J2710">
        <v>581968</v>
      </c>
      <c r="K2710" t="s">
        <v>2724</v>
      </c>
      <c r="L2710">
        <v>581283</v>
      </c>
      <c r="M2710" t="s">
        <v>82</v>
      </c>
      <c r="N2710">
        <v>581283</v>
      </c>
      <c r="O2710" t="s">
        <v>82</v>
      </c>
      <c r="P2710">
        <v>581283</v>
      </c>
      <c r="Q2710" t="s">
        <v>82</v>
      </c>
      <c r="R2710" s="9">
        <v>356257.03699467907</v>
      </c>
      <c r="S2710" s="9">
        <f>SUMIFS($B:$B,$J:$J,$C2710)</f>
        <v>2997</v>
      </c>
      <c r="T2710" s="9">
        <v>162948.81653285699</v>
      </c>
      <c r="U2710" s="9">
        <v>0</v>
      </c>
      <c r="V2710" s="9">
        <f>U2710*768</f>
        <v>0</v>
      </c>
      <c r="W2710" s="9">
        <v>30</v>
      </c>
      <c r="X2710" s="9">
        <f>W2710*3072</f>
        <v>92160</v>
      </c>
      <c r="Y2710" s="9">
        <v>14</v>
      </c>
      <c r="Z2710" s="9">
        <f>Y2710*1024</f>
        <v>14336</v>
      </c>
      <c r="AA2710" s="9">
        <v>4</v>
      </c>
      <c r="AB2710" s="9">
        <f>AA2710*256</f>
        <v>1024</v>
      </c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15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>
        <f t="shared" si="92"/>
        <v>626725.85352753603</v>
      </c>
      <c r="BM2710" s="9">
        <f t="shared" si="93"/>
        <v>626700</v>
      </c>
    </row>
    <row r="2711" spans="1:65" x14ac:dyDescent="0.3">
      <c r="A2711" t="s">
        <v>2862</v>
      </c>
      <c r="B2711" s="9">
        <v>351</v>
      </c>
      <c r="C2711">
        <v>596051</v>
      </c>
      <c r="D2711">
        <v>1</v>
      </c>
      <c r="E2711">
        <v>0</v>
      </c>
      <c r="F2711">
        <v>0</v>
      </c>
      <c r="G2711">
        <v>0</v>
      </c>
      <c r="H2711">
        <v>0</v>
      </c>
      <c r="I2711" t="s">
        <v>123</v>
      </c>
      <c r="J2711">
        <v>595411</v>
      </c>
      <c r="K2711" t="s">
        <v>446</v>
      </c>
      <c r="L2711">
        <v>595411</v>
      </c>
      <c r="M2711" t="s">
        <v>446</v>
      </c>
      <c r="N2711">
        <v>595411</v>
      </c>
      <c r="O2711" t="s">
        <v>446</v>
      </c>
      <c r="P2711">
        <v>595411</v>
      </c>
      <c r="Q2711" t="s">
        <v>446</v>
      </c>
      <c r="R2711" s="9">
        <v>84037.509934814894</v>
      </c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15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>
        <f t="shared" si="92"/>
        <v>84037.509934814894</v>
      </c>
      <c r="BM2711" s="9">
        <f t="shared" si="93"/>
        <v>84000</v>
      </c>
    </row>
    <row r="2712" spans="1:65" x14ac:dyDescent="0.3">
      <c r="A2712" t="s">
        <v>2863</v>
      </c>
      <c r="B2712" s="9">
        <v>241</v>
      </c>
      <c r="C2712">
        <v>573086</v>
      </c>
      <c r="D2712">
        <v>1</v>
      </c>
      <c r="E2712">
        <v>0</v>
      </c>
      <c r="F2712">
        <v>0</v>
      </c>
      <c r="G2712">
        <v>0</v>
      </c>
      <c r="H2712">
        <v>0</v>
      </c>
      <c r="I2712" t="s">
        <v>90</v>
      </c>
      <c r="J2712">
        <v>573272</v>
      </c>
      <c r="K2712" t="s">
        <v>1677</v>
      </c>
      <c r="L2712">
        <v>572926</v>
      </c>
      <c r="M2712" t="s">
        <v>203</v>
      </c>
      <c r="N2712">
        <v>572926</v>
      </c>
      <c r="O2712" t="s">
        <v>203</v>
      </c>
      <c r="P2712">
        <v>572926</v>
      </c>
      <c r="Q2712" t="s">
        <v>203</v>
      </c>
      <c r="R2712" s="9">
        <v>71941.662785630979</v>
      </c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15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>
        <f t="shared" si="92"/>
        <v>71941.662785630979</v>
      </c>
      <c r="BM2712" s="9">
        <f t="shared" si="93"/>
        <v>71900</v>
      </c>
    </row>
    <row r="2713" spans="1:65" x14ac:dyDescent="0.3">
      <c r="A2713" t="s">
        <v>2864</v>
      </c>
      <c r="B2713" s="9">
        <v>111</v>
      </c>
      <c r="C2713">
        <v>571555</v>
      </c>
      <c r="D2713">
        <v>1</v>
      </c>
      <c r="E2713">
        <v>0</v>
      </c>
      <c r="F2713">
        <v>0</v>
      </c>
      <c r="G2713">
        <v>0</v>
      </c>
      <c r="H2713">
        <v>0</v>
      </c>
      <c r="I2713" t="s">
        <v>86</v>
      </c>
      <c r="J2713">
        <v>532819</v>
      </c>
      <c r="K2713" t="s">
        <v>327</v>
      </c>
      <c r="L2713">
        <v>532819</v>
      </c>
      <c r="M2713" t="s">
        <v>327</v>
      </c>
      <c r="N2713">
        <v>532819</v>
      </c>
      <c r="O2713" t="s">
        <v>327</v>
      </c>
      <c r="P2713">
        <v>532819</v>
      </c>
      <c r="Q2713" t="s">
        <v>327</v>
      </c>
      <c r="R2713" s="9">
        <v>71941.662785630979</v>
      </c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15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>
        <f t="shared" si="92"/>
        <v>71941.662785630979</v>
      </c>
      <c r="BM2713" s="9">
        <f t="shared" si="93"/>
        <v>71900</v>
      </c>
    </row>
    <row r="2714" spans="1:65" x14ac:dyDescent="0.3">
      <c r="A2714" t="s">
        <v>2865</v>
      </c>
      <c r="B2714" s="9">
        <v>139</v>
      </c>
      <c r="C2714">
        <v>540064</v>
      </c>
      <c r="D2714">
        <v>1</v>
      </c>
      <c r="E2714">
        <v>0</v>
      </c>
      <c r="F2714">
        <v>0</v>
      </c>
      <c r="G2714">
        <v>0</v>
      </c>
      <c r="H2714">
        <v>0</v>
      </c>
      <c r="I2714" t="s">
        <v>151</v>
      </c>
      <c r="J2714">
        <v>558389</v>
      </c>
      <c r="K2714" t="s">
        <v>835</v>
      </c>
      <c r="L2714">
        <v>558389</v>
      </c>
      <c r="M2714" t="s">
        <v>835</v>
      </c>
      <c r="N2714">
        <v>558389</v>
      </c>
      <c r="O2714" t="s">
        <v>835</v>
      </c>
      <c r="P2714">
        <v>558389</v>
      </c>
      <c r="Q2714" t="s">
        <v>835</v>
      </c>
      <c r="R2714" s="9">
        <v>71941.662785630979</v>
      </c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15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>
        <f t="shared" si="92"/>
        <v>71941.662785630979</v>
      </c>
      <c r="BM2714" s="9">
        <f t="shared" si="93"/>
        <v>71900</v>
      </c>
    </row>
    <row r="2715" spans="1:65" x14ac:dyDescent="0.3">
      <c r="A2715" t="s">
        <v>2866</v>
      </c>
      <c r="B2715" s="9">
        <v>153</v>
      </c>
      <c r="C2715">
        <v>566411</v>
      </c>
      <c r="D2715">
        <v>1</v>
      </c>
      <c r="E2715">
        <v>0</v>
      </c>
      <c r="F2715">
        <v>0</v>
      </c>
      <c r="G2715">
        <v>0</v>
      </c>
      <c r="H2715">
        <v>0</v>
      </c>
      <c r="I2715" t="s">
        <v>131</v>
      </c>
      <c r="J2715">
        <v>566985</v>
      </c>
      <c r="K2715" t="s">
        <v>423</v>
      </c>
      <c r="L2715">
        <v>566624</v>
      </c>
      <c r="M2715" t="s">
        <v>424</v>
      </c>
      <c r="N2715">
        <v>566985</v>
      </c>
      <c r="O2715" t="s">
        <v>423</v>
      </c>
      <c r="P2715">
        <v>566985</v>
      </c>
      <c r="Q2715" t="s">
        <v>423</v>
      </c>
      <c r="R2715" s="9">
        <v>71941.662785630979</v>
      </c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15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>
        <f t="shared" si="92"/>
        <v>71941.662785630979</v>
      </c>
      <c r="BM2715" s="9">
        <f t="shared" si="93"/>
        <v>71900</v>
      </c>
    </row>
    <row r="2716" spans="1:65" x14ac:dyDescent="0.3">
      <c r="A2716" s="2" t="s">
        <v>2866</v>
      </c>
      <c r="B2716" s="9">
        <v>685</v>
      </c>
      <c r="C2716">
        <v>542016</v>
      </c>
      <c r="D2716">
        <v>1</v>
      </c>
      <c r="E2716">
        <v>1</v>
      </c>
      <c r="F2716">
        <v>0</v>
      </c>
      <c r="G2716">
        <v>0</v>
      </c>
      <c r="H2716">
        <v>0</v>
      </c>
      <c r="I2716" t="s">
        <v>86</v>
      </c>
      <c r="J2716">
        <v>542016</v>
      </c>
      <c r="K2716" t="s">
        <v>2866</v>
      </c>
      <c r="L2716">
        <v>541656</v>
      </c>
      <c r="M2716" t="s">
        <v>227</v>
      </c>
      <c r="N2716">
        <v>541656</v>
      </c>
      <c r="O2716" t="s">
        <v>227</v>
      </c>
      <c r="P2716">
        <v>541656</v>
      </c>
      <c r="Q2716" t="s">
        <v>227</v>
      </c>
      <c r="R2716" s="9">
        <v>162640.9974174223</v>
      </c>
      <c r="S2716" s="9">
        <f>SUMIFS($B:$B,$J:$J,$C2716)</f>
        <v>685</v>
      </c>
      <c r="T2716" s="9">
        <v>37347.472712105213</v>
      </c>
      <c r="U2716" s="9">
        <v>0</v>
      </c>
      <c r="V2716" s="9">
        <f>U2716*768</f>
        <v>0</v>
      </c>
      <c r="W2716" s="9">
        <v>4</v>
      </c>
      <c r="X2716" s="9">
        <f>W2716*3072</f>
        <v>12288</v>
      </c>
      <c r="Y2716" s="9">
        <v>3</v>
      </c>
      <c r="Z2716" s="9">
        <f>Y2716*1024</f>
        <v>3072</v>
      </c>
      <c r="AA2716" s="9">
        <v>0</v>
      </c>
      <c r="AB2716" s="9">
        <f>AA2716*256</f>
        <v>0</v>
      </c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15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>
        <f t="shared" si="92"/>
        <v>215348.4701295275</v>
      </c>
      <c r="BM2716" s="9">
        <f t="shared" si="93"/>
        <v>215300</v>
      </c>
    </row>
    <row r="2717" spans="1:65" x14ac:dyDescent="0.3">
      <c r="A2717" t="s">
        <v>2867</v>
      </c>
      <c r="B2717" s="9">
        <v>160</v>
      </c>
      <c r="C2717">
        <v>570290</v>
      </c>
      <c r="D2717">
        <v>1</v>
      </c>
      <c r="E2717">
        <v>0</v>
      </c>
      <c r="F2717">
        <v>0</v>
      </c>
      <c r="G2717">
        <v>0</v>
      </c>
      <c r="H2717">
        <v>0</v>
      </c>
      <c r="I2717" t="s">
        <v>90</v>
      </c>
      <c r="J2717">
        <v>570109</v>
      </c>
      <c r="K2717" t="s">
        <v>139</v>
      </c>
      <c r="L2717">
        <v>570109</v>
      </c>
      <c r="M2717" t="s">
        <v>139</v>
      </c>
      <c r="N2717">
        <v>570109</v>
      </c>
      <c r="O2717" t="s">
        <v>139</v>
      </c>
      <c r="P2717">
        <v>569810</v>
      </c>
      <c r="Q2717" t="s">
        <v>284</v>
      </c>
      <c r="R2717" s="9">
        <v>71941.662785630979</v>
      </c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15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>
        <f t="shared" si="92"/>
        <v>71941.662785630979</v>
      </c>
      <c r="BM2717" s="9">
        <f t="shared" si="93"/>
        <v>71900</v>
      </c>
    </row>
    <row r="2718" spans="1:65" x14ac:dyDescent="0.3">
      <c r="A2718" t="s">
        <v>2868</v>
      </c>
      <c r="B2718" s="9">
        <v>151</v>
      </c>
      <c r="C2718">
        <v>540617</v>
      </c>
      <c r="D2718">
        <v>1</v>
      </c>
      <c r="E2718">
        <v>0</v>
      </c>
      <c r="F2718">
        <v>0</v>
      </c>
      <c r="G2718">
        <v>0</v>
      </c>
      <c r="H2718">
        <v>0</v>
      </c>
      <c r="I2718" t="s">
        <v>151</v>
      </c>
      <c r="J2718">
        <v>558389</v>
      </c>
      <c r="K2718" t="s">
        <v>835</v>
      </c>
      <c r="L2718">
        <v>558389</v>
      </c>
      <c r="M2718" t="s">
        <v>835</v>
      </c>
      <c r="N2718">
        <v>558389</v>
      </c>
      <c r="O2718" t="s">
        <v>835</v>
      </c>
      <c r="P2718">
        <v>558389</v>
      </c>
      <c r="Q2718" t="s">
        <v>835</v>
      </c>
      <c r="R2718" s="9">
        <v>71941.662785630979</v>
      </c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15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>
        <f t="shared" si="92"/>
        <v>71941.662785630979</v>
      </c>
      <c r="BM2718" s="9">
        <f t="shared" si="93"/>
        <v>71900</v>
      </c>
    </row>
    <row r="2719" spans="1:65" x14ac:dyDescent="0.3">
      <c r="A2719" t="s">
        <v>2869</v>
      </c>
      <c r="B2719" s="9">
        <v>49</v>
      </c>
      <c r="C2719">
        <v>596060</v>
      </c>
      <c r="D2719">
        <v>1</v>
      </c>
      <c r="E2719">
        <v>0</v>
      </c>
      <c r="F2719">
        <v>0</v>
      </c>
      <c r="G2719">
        <v>0</v>
      </c>
      <c r="H2719">
        <v>0</v>
      </c>
      <c r="I2719" t="s">
        <v>123</v>
      </c>
      <c r="J2719">
        <v>596787</v>
      </c>
      <c r="K2719" t="s">
        <v>1154</v>
      </c>
      <c r="L2719">
        <v>596230</v>
      </c>
      <c r="M2719" t="s">
        <v>468</v>
      </c>
      <c r="N2719">
        <v>596230</v>
      </c>
      <c r="O2719" t="s">
        <v>468</v>
      </c>
      <c r="P2719">
        <v>596230</v>
      </c>
      <c r="Q2719" t="s">
        <v>468</v>
      </c>
      <c r="R2719" s="9">
        <v>71941.662785630979</v>
      </c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15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>
        <f t="shared" si="92"/>
        <v>71941.662785630979</v>
      </c>
      <c r="BM2719" s="9">
        <f t="shared" si="93"/>
        <v>71900</v>
      </c>
    </row>
    <row r="2720" spans="1:65" x14ac:dyDescent="0.3">
      <c r="A2720" t="s">
        <v>2869</v>
      </c>
      <c r="B2720" s="9">
        <v>204</v>
      </c>
      <c r="C2720">
        <v>559962</v>
      </c>
      <c r="D2720">
        <v>1</v>
      </c>
      <c r="E2720">
        <v>0</v>
      </c>
      <c r="F2720">
        <v>0</v>
      </c>
      <c r="G2720">
        <v>0</v>
      </c>
      <c r="H2720">
        <v>0</v>
      </c>
      <c r="I2720" t="s">
        <v>151</v>
      </c>
      <c r="J2720">
        <v>560260</v>
      </c>
      <c r="K2720" t="s">
        <v>912</v>
      </c>
      <c r="L2720">
        <v>560260</v>
      </c>
      <c r="M2720" t="s">
        <v>912</v>
      </c>
      <c r="N2720">
        <v>560260</v>
      </c>
      <c r="O2720" t="s">
        <v>912</v>
      </c>
      <c r="P2720">
        <v>559717</v>
      </c>
      <c r="Q2720" t="s">
        <v>346</v>
      </c>
      <c r="R2720" s="9">
        <v>71941.662785630979</v>
      </c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15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>
        <f t="shared" si="92"/>
        <v>71941.662785630979</v>
      </c>
      <c r="BM2720" s="9">
        <f t="shared" si="93"/>
        <v>71900</v>
      </c>
    </row>
    <row r="2721" spans="1:65" x14ac:dyDescent="0.3">
      <c r="A2721" t="s">
        <v>2869</v>
      </c>
      <c r="B2721" s="9">
        <v>257</v>
      </c>
      <c r="C2721">
        <v>514802</v>
      </c>
      <c r="D2721">
        <v>1</v>
      </c>
      <c r="E2721">
        <v>0</v>
      </c>
      <c r="F2721">
        <v>0</v>
      </c>
      <c r="G2721">
        <v>0</v>
      </c>
      <c r="H2721">
        <v>0</v>
      </c>
      <c r="I2721" t="s">
        <v>111</v>
      </c>
      <c r="J2721">
        <v>513211</v>
      </c>
      <c r="K2721" t="s">
        <v>984</v>
      </c>
      <c r="L2721">
        <v>513229</v>
      </c>
      <c r="M2721" t="s">
        <v>361</v>
      </c>
      <c r="N2721">
        <v>511382</v>
      </c>
      <c r="O2721" t="s">
        <v>311</v>
      </c>
      <c r="P2721">
        <v>511382</v>
      </c>
      <c r="Q2721" t="s">
        <v>311</v>
      </c>
      <c r="R2721" s="9">
        <v>71941.662785630979</v>
      </c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15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>
        <f t="shared" si="92"/>
        <v>71941.662785630979</v>
      </c>
      <c r="BM2721" s="9">
        <f t="shared" si="93"/>
        <v>71900</v>
      </c>
    </row>
    <row r="2722" spans="1:65" x14ac:dyDescent="0.3">
      <c r="A2722" t="s">
        <v>2870</v>
      </c>
      <c r="B2722" s="9">
        <v>207</v>
      </c>
      <c r="C2722">
        <v>567248</v>
      </c>
      <c r="D2722">
        <v>1</v>
      </c>
      <c r="E2722">
        <v>0</v>
      </c>
      <c r="F2722">
        <v>0</v>
      </c>
      <c r="G2722">
        <v>0</v>
      </c>
      <c r="H2722">
        <v>0</v>
      </c>
      <c r="I2722" t="s">
        <v>131</v>
      </c>
      <c r="J2722">
        <v>567027</v>
      </c>
      <c r="K2722" t="s">
        <v>232</v>
      </c>
      <c r="L2722">
        <v>567027</v>
      </c>
      <c r="M2722" t="s">
        <v>232</v>
      </c>
      <c r="N2722">
        <v>567027</v>
      </c>
      <c r="O2722" t="s">
        <v>232</v>
      </c>
      <c r="P2722">
        <v>567027</v>
      </c>
      <c r="Q2722" t="s">
        <v>232</v>
      </c>
      <c r="R2722" s="9">
        <v>71941.662785630979</v>
      </c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15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>
        <f t="shared" si="92"/>
        <v>71941.662785630979</v>
      </c>
      <c r="BM2722" s="9">
        <f t="shared" si="93"/>
        <v>71900</v>
      </c>
    </row>
    <row r="2723" spans="1:65" x14ac:dyDescent="0.3">
      <c r="A2723" t="s">
        <v>2871</v>
      </c>
      <c r="B2723" s="9">
        <v>784</v>
      </c>
      <c r="C2723">
        <v>580589</v>
      </c>
      <c r="D2723">
        <v>1</v>
      </c>
      <c r="E2723">
        <v>0</v>
      </c>
      <c r="F2723">
        <v>0</v>
      </c>
      <c r="G2723">
        <v>0</v>
      </c>
      <c r="H2723">
        <v>0</v>
      </c>
      <c r="I2723" t="s">
        <v>96</v>
      </c>
      <c r="J2723">
        <v>581259</v>
      </c>
      <c r="K2723" t="s">
        <v>889</v>
      </c>
      <c r="L2723">
        <v>581259</v>
      </c>
      <c r="M2723" t="s">
        <v>889</v>
      </c>
      <c r="N2723">
        <v>581259</v>
      </c>
      <c r="O2723" t="s">
        <v>889</v>
      </c>
      <c r="P2723">
        <v>581259</v>
      </c>
      <c r="Q2723" t="s">
        <v>889</v>
      </c>
      <c r="R2723" s="9">
        <v>185767.19845096621</v>
      </c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15"/>
      <c r="AR2723" s="9">
        <v>1</v>
      </c>
      <c r="AS2723" s="9">
        <f>AR2723*30500</f>
        <v>30500</v>
      </c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>
        <f t="shared" si="92"/>
        <v>216267.19845096621</v>
      </c>
      <c r="BM2723" s="9">
        <f t="shared" si="93"/>
        <v>216300</v>
      </c>
    </row>
    <row r="2724" spans="1:65" x14ac:dyDescent="0.3">
      <c r="A2724" t="s">
        <v>2871</v>
      </c>
      <c r="B2724" s="9">
        <v>425</v>
      </c>
      <c r="C2724">
        <v>540161</v>
      </c>
      <c r="D2724">
        <v>1</v>
      </c>
      <c r="E2724">
        <v>0</v>
      </c>
      <c r="F2724">
        <v>0</v>
      </c>
      <c r="G2724">
        <v>0</v>
      </c>
      <c r="H2724">
        <v>0</v>
      </c>
      <c r="I2724" t="s">
        <v>111</v>
      </c>
      <c r="J2724">
        <v>540471</v>
      </c>
      <c r="K2724" t="s">
        <v>2345</v>
      </c>
      <c r="L2724">
        <v>540471</v>
      </c>
      <c r="M2724" t="s">
        <v>2345</v>
      </c>
      <c r="N2724">
        <v>540471</v>
      </c>
      <c r="O2724" t="s">
        <v>2345</v>
      </c>
      <c r="P2724">
        <v>540471</v>
      </c>
      <c r="Q2724" t="s">
        <v>2345</v>
      </c>
      <c r="R2724" s="9">
        <v>101539.5321889257</v>
      </c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15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>
        <f t="shared" si="92"/>
        <v>101539.5321889257</v>
      </c>
      <c r="BM2724" s="9">
        <f t="shared" si="93"/>
        <v>101500</v>
      </c>
    </row>
    <row r="2725" spans="1:65" x14ac:dyDescent="0.3">
      <c r="A2725" t="s">
        <v>2871</v>
      </c>
      <c r="B2725" s="9">
        <v>803</v>
      </c>
      <c r="C2725">
        <v>539457</v>
      </c>
      <c r="D2725">
        <v>1</v>
      </c>
      <c r="E2725">
        <v>0</v>
      </c>
      <c r="F2725">
        <v>0</v>
      </c>
      <c r="G2725">
        <v>0</v>
      </c>
      <c r="H2725">
        <v>0</v>
      </c>
      <c r="I2725" t="s">
        <v>86</v>
      </c>
      <c r="J2725">
        <v>540765</v>
      </c>
      <c r="K2725" t="s">
        <v>536</v>
      </c>
      <c r="L2725">
        <v>540765</v>
      </c>
      <c r="M2725" t="s">
        <v>536</v>
      </c>
      <c r="N2725">
        <v>540765</v>
      </c>
      <c r="O2725" t="s">
        <v>536</v>
      </c>
      <c r="P2725">
        <v>539139</v>
      </c>
      <c r="Q2725" t="s">
        <v>537</v>
      </c>
      <c r="R2725" s="9">
        <v>190197.6361061334</v>
      </c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15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>
        <f t="shared" si="92"/>
        <v>190197.6361061334</v>
      </c>
      <c r="BM2725" s="9">
        <f t="shared" si="93"/>
        <v>190200</v>
      </c>
    </row>
    <row r="2726" spans="1:65" x14ac:dyDescent="0.3">
      <c r="A2726" t="s">
        <v>2872</v>
      </c>
      <c r="B2726" s="9">
        <v>261</v>
      </c>
      <c r="C2726">
        <v>563676</v>
      </c>
      <c r="D2726">
        <v>1</v>
      </c>
      <c r="E2726">
        <v>0</v>
      </c>
      <c r="F2726">
        <v>0</v>
      </c>
      <c r="G2726">
        <v>0</v>
      </c>
      <c r="H2726">
        <v>0</v>
      </c>
      <c r="I2726" t="s">
        <v>104</v>
      </c>
      <c r="J2726">
        <v>563871</v>
      </c>
      <c r="K2726" t="s">
        <v>1452</v>
      </c>
      <c r="L2726">
        <v>563871</v>
      </c>
      <c r="M2726" t="s">
        <v>1452</v>
      </c>
      <c r="N2726">
        <v>563871</v>
      </c>
      <c r="O2726" t="s">
        <v>1452</v>
      </c>
      <c r="P2726">
        <v>563871</v>
      </c>
      <c r="Q2726" t="s">
        <v>1452</v>
      </c>
      <c r="R2726" s="9">
        <v>71941.662785630979</v>
      </c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15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>
        <f t="shared" si="92"/>
        <v>71941.662785630979</v>
      </c>
      <c r="BM2726" s="9">
        <f t="shared" si="93"/>
        <v>71900</v>
      </c>
    </row>
    <row r="2727" spans="1:65" x14ac:dyDescent="0.3">
      <c r="A2727" s="4" t="s">
        <v>1949</v>
      </c>
      <c r="B2727" s="9">
        <v>4679</v>
      </c>
      <c r="C2727">
        <v>544779</v>
      </c>
      <c r="D2727">
        <v>1</v>
      </c>
      <c r="E2727">
        <v>1</v>
      </c>
      <c r="F2727">
        <v>1</v>
      </c>
      <c r="G2727">
        <v>1</v>
      </c>
      <c r="H2727">
        <v>0</v>
      </c>
      <c r="I2727" t="s">
        <v>83</v>
      </c>
      <c r="J2727">
        <v>544779</v>
      </c>
      <c r="K2727" t="s">
        <v>1949</v>
      </c>
      <c r="L2727">
        <v>544779</v>
      </c>
      <c r="M2727" t="s">
        <v>1949</v>
      </c>
      <c r="N2727">
        <v>544779</v>
      </c>
      <c r="O2727" t="s">
        <v>1949</v>
      </c>
      <c r="P2727">
        <v>544256</v>
      </c>
      <c r="Q2727" t="s">
        <v>85</v>
      </c>
      <c r="R2727" s="9">
        <v>1060853.839424226</v>
      </c>
      <c r="S2727" s="9">
        <f>SUMIFS($B:$B,$J:$J,$C2727)</f>
        <v>6503</v>
      </c>
      <c r="T2727" s="9">
        <v>352685.73768592789</v>
      </c>
      <c r="U2727" s="9">
        <v>0</v>
      </c>
      <c r="V2727" s="9">
        <f>U2727*768</f>
        <v>0</v>
      </c>
      <c r="W2727" s="9">
        <v>27</v>
      </c>
      <c r="X2727" s="9">
        <f>W2727*3072</f>
        <v>82944</v>
      </c>
      <c r="Y2727" s="9">
        <v>30</v>
      </c>
      <c r="Z2727" s="9">
        <f>Y2727*1024</f>
        <v>30720</v>
      </c>
      <c r="AA2727" s="9">
        <v>11</v>
      </c>
      <c r="AB2727" s="9">
        <f>AA2727*256</f>
        <v>2816</v>
      </c>
      <c r="AC2727" s="9">
        <f>SUMIFS($B:$B,$L:$L,$C2727)</f>
        <v>6503</v>
      </c>
      <c r="AD2727" s="9">
        <v>810550.81003545667</v>
      </c>
      <c r="AE2727" s="9"/>
      <c r="AF2727" s="9"/>
      <c r="AG2727" s="9">
        <f>SUMIFS($B:$B,$N:$N,$C2727)</f>
        <v>6503</v>
      </c>
      <c r="AH2727" s="9">
        <v>733632.1597711728</v>
      </c>
      <c r="AI2727" s="9"/>
      <c r="AJ2727" s="9"/>
      <c r="AK2727" s="9"/>
      <c r="AL2727" s="9"/>
      <c r="AM2727" s="9"/>
      <c r="AN2727" s="9"/>
      <c r="AO2727" s="9"/>
      <c r="AP2727" s="9"/>
      <c r="AQ2727" s="15"/>
      <c r="AR2727" s="9">
        <v>6</v>
      </c>
      <c r="AS2727" s="9">
        <f>AR2727*30500</f>
        <v>183000</v>
      </c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>
        <f t="shared" si="92"/>
        <v>3257202.5469167833</v>
      </c>
      <c r="BM2727" s="9">
        <f t="shared" si="93"/>
        <v>3257200</v>
      </c>
    </row>
    <row r="2728" spans="1:65" x14ac:dyDescent="0.3">
      <c r="A2728" s="2" t="s">
        <v>2873</v>
      </c>
      <c r="B2728" s="9">
        <v>785</v>
      </c>
      <c r="C2728">
        <v>559172</v>
      </c>
      <c r="D2728">
        <v>1</v>
      </c>
      <c r="E2728">
        <v>1</v>
      </c>
      <c r="F2728">
        <v>0</v>
      </c>
      <c r="G2728">
        <v>0</v>
      </c>
      <c r="H2728">
        <v>0</v>
      </c>
      <c r="I2728" t="s">
        <v>151</v>
      </c>
      <c r="J2728">
        <v>559172</v>
      </c>
      <c r="K2728" t="s">
        <v>2873</v>
      </c>
      <c r="L2728">
        <v>559211</v>
      </c>
      <c r="M2728" t="s">
        <v>222</v>
      </c>
      <c r="N2728">
        <v>559211</v>
      </c>
      <c r="O2728" t="s">
        <v>222</v>
      </c>
      <c r="P2728">
        <v>559300</v>
      </c>
      <c r="Q2728" t="s">
        <v>223</v>
      </c>
      <c r="R2728" s="9">
        <v>186000.44150434551</v>
      </c>
      <c r="S2728" s="9">
        <f>SUMIFS($B:$B,$J:$J,$C2728)</f>
        <v>785</v>
      </c>
      <c r="T2728" s="9">
        <v>42791.972072730518</v>
      </c>
      <c r="U2728" s="9">
        <v>0</v>
      </c>
      <c r="V2728" s="9">
        <f>U2728*768</f>
        <v>0</v>
      </c>
      <c r="W2728" s="9">
        <v>8</v>
      </c>
      <c r="X2728" s="9">
        <f>W2728*3072</f>
        <v>24576</v>
      </c>
      <c r="Y2728" s="9">
        <v>3</v>
      </c>
      <c r="Z2728" s="9">
        <f>Y2728*1024</f>
        <v>3072</v>
      </c>
      <c r="AA2728" s="9">
        <v>4</v>
      </c>
      <c r="AB2728" s="9">
        <f>AA2728*256</f>
        <v>1024</v>
      </c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15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>
        <f t="shared" si="92"/>
        <v>257464.41357707602</v>
      </c>
      <c r="BM2728" s="9">
        <f t="shared" si="93"/>
        <v>257500</v>
      </c>
    </row>
    <row r="2729" spans="1:65" x14ac:dyDescent="0.3">
      <c r="A2729" t="s">
        <v>2873</v>
      </c>
      <c r="B2729" s="9">
        <v>472</v>
      </c>
      <c r="C2729">
        <v>546879</v>
      </c>
      <c r="D2729">
        <v>1</v>
      </c>
      <c r="E2729">
        <v>0</v>
      </c>
      <c r="F2729">
        <v>0</v>
      </c>
      <c r="G2729">
        <v>0</v>
      </c>
      <c r="H2729">
        <v>0</v>
      </c>
      <c r="I2729" t="s">
        <v>131</v>
      </c>
      <c r="J2729">
        <v>565971</v>
      </c>
      <c r="K2729" t="s">
        <v>459</v>
      </c>
      <c r="L2729">
        <v>565971</v>
      </c>
      <c r="M2729" t="s">
        <v>459</v>
      </c>
      <c r="N2729">
        <v>565971</v>
      </c>
      <c r="O2729" t="s">
        <v>459</v>
      </c>
      <c r="P2729">
        <v>565971</v>
      </c>
      <c r="Q2729" t="s">
        <v>459</v>
      </c>
      <c r="R2729" s="9">
        <v>112627.95178460301</v>
      </c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15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>
        <f t="shared" si="92"/>
        <v>112627.95178460301</v>
      </c>
      <c r="BM2729" s="9">
        <f t="shared" si="93"/>
        <v>112600</v>
      </c>
    </row>
    <row r="2730" spans="1:65" x14ac:dyDescent="0.3">
      <c r="A2730" s="12" t="s">
        <v>2874</v>
      </c>
      <c r="B2730" s="9">
        <v>211</v>
      </c>
      <c r="C2730" s="12">
        <v>566420</v>
      </c>
      <c r="D2730" s="12">
        <v>1</v>
      </c>
      <c r="E2730" s="12">
        <v>0</v>
      </c>
      <c r="F2730" s="12">
        <v>0</v>
      </c>
      <c r="G2730" s="12">
        <v>0</v>
      </c>
      <c r="H2730" s="12">
        <v>0</v>
      </c>
      <c r="I2730" s="12" t="s">
        <v>151</v>
      </c>
      <c r="J2730" s="12">
        <v>559351</v>
      </c>
      <c r="K2730" s="12" t="s">
        <v>1263</v>
      </c>
      <c r="L2730" s="12">
        <v>559351</v>
      </c>
      <c r="M2730" s="12" t="s">
        <v>1263</v>
      </c>
      <c r="N2730" s="12">
        <v>559351</v>
      </c>
      <c r="O2730" s="12" t="s">
        <v>1263</v>
      </c>
      <c r="P2730" s="12">
        <v>559075</v>
      </c>
      <c r="Q2730" s="12" t="s">
        <v>364</v>
      </c>
      <c r="R2730" s="13">
        <v>71941.662785630979</v>
      </c>
      <c r="S2730" s="9"/>
      <c r="T2730" s="13"/>
      <c r="U2730" s="9"/>
      <c r="V2730" s="9"/>
      <c r="W2730" s="9"/>
      <c r="X2730" s="9"/>
      <c r="Y2730" s="9"/>
      <c r="Z2730" s="9"/>
      <c r="AA2730" s="9"/>
      <c r="AB2730" s="9"/>
      <c r="AC2730" s="9"/>
      <c r="AD2730" s="13"/>
      <c r="AE2730" s="9"/>
      <c r="AF2730" s="13"/>
      <c r="AG2730" s="9"/>
      <c r="AH2730" s="13"/>
      <c r="AI2730" s="9"/>
      <c r="AJ2730" s="13"/>
      <c r="AK2730" s="13"/>
      <c r="AL2730" s="13"/>
      <c r="AM2730" s="9"/>
      <c r="AN2730" s="13"/>
      <c r="AO2730" s="9"/>
      <c r="AP2730" s="9"/>
      <c r="AQ2730" s="15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>
        <f t="shared" si="92"/>
        <v>71941.662785630979</v>
      </c>
      <c r="BM2730" s="13">
        <f t="shared" si="93"/>
        <v>71900</v>
      </c>
    </row>
    <row r="2731" spans="1:65" x14ac:dyDescent="0.3">
      <c r="A2731" s="2" t="s">
        <v>2418</v>
      </c>
      <c r="B2731" s="9">
        <v>1261</v>
      </c>
      <c r="C2731">
        <v>531456</v>
      </c>
      <c r="D2731">
        <v>1</v>
      </c>
      <c r="E2731">
        <v>1</v>
      </c>
      <c r="F2731">
        <v>0</v>
      </c>
      <c r="G2731">
        <v>0</v>
      </c>
      <c r="H2731">
        <v>0</v>
      </c>
      <c r="I2731" t="s">
        <v>86</v>
      </c>
      <c r="J2731">
        <v>531456</v>
      </c>
      <c r="K2731" t="s">
        <v>2418</v>
      </c>
      <c r="L2731">
        <v>533203</v>
      </c>
      <c r="M2731" t="s">
        <v>722</v>
      </c>
      <c r="N2731">
        <v>531057</v>
      </c>
      <c r="O2731" t="s">
        <v>220</v>
      </c>
      <c r="P2731">
        <v>531057</v>
      </c>
      <c r="Q2731" t="s">
        <v>220</v>
      </c>
      <c r="R2731" s="9">
        <v>296308.20937155653</v>
      </c>
      <c r="S2731" s="9">
        <f>SUMIFS($B:$B,$J:$J,$C2731)</f>
        <v>4175</v>
      </c>
      <c r="T2731" s="9">
        <v>226780.17695575071</v>
      </c>
      <c r="U2731" s="9">
        <v>1</v>
      </c>
      <c r="V2731" s="9">
        <f>U2731*768</f>
        <v>768</v>
      </c>
      <c r="W2731" s="9">
        <v>16</v>
      </c>
      <c r="X2731" s="9">
        <f>W2731*3072</f>
        <v>49152</v>
      </c>
      <c r="Y2731" s="9">
        <v>9</v>
      </c>
      <c r="Z2731" s="9">
        <f>Y2731*1024</f>
        <v>9216</v>
      </c>
      <c r="AA2731" s="9">
        <v>5</v>
      </c>
      <c r="AB2731" s="9">
        <f>AA2731*256</f>
        <v>1280</v>
      </c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15"/>
      <c r="AR2731" s="9">
        <v>2</v>
      </c>
      <c r="AS2731" s="9">
        <f>AR2731*30500</f>
        <v>61000</v>
      </c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>
        <f t="shared" si="92"/>
        <v>644504.38632730721</v>
      </c>
      <c r="BM2731" s="9">
        <f t="shared" si="93"/>
        <v>644500</v>
      </c>
    </row>
    <row r="2732" spans="1:65" x14ac:dyDescent="0.3">
      <c r="A2732" s="2" t="s">
        <v>1836</v>
      </c>
      <c r="B2732" s="9">
        <v>470</v>
      </c>
      <c r="C2732">
        <v>588695</v>
      </c>
      <c r="D2732">
        <v>1</v>
      </c>
      <c r="E2732">
        <v>1</v>
      </c>
      <c r="F2732">
        <v>0</v>
      </c>
      <c r="G2732">
        <v>0</v>
      </c>
      <c r="H2732">
        <v>0</v>
      </c>
      <c r="I2732" t="s">
        <v>135</v>
      </c>
      <c r="J2732">
        <v>588695</v>
      </c>
      <c r="K2732" t="s">
        <v>1836</v>
      </c>
      <c r="L2732">
        <v>588768</v>
      </c>
      <c r="M2732" t="s">
        <v>1464</v>
      </c>
      <c r="N2732">
        <v>588768</v>
      </c>
      <c r="O2732" t="s">
        <v>1464</v>
      </c>
      <c r="P2732">
        <v>588296</v>
      </c>
      <c r="Q2732" t="s">
        <v>199</v>
      </c>
      <c r="R2732" s="9">
        <v>112156.5217425908</v>
      </c>
      <c r="S2732" s="9">
        <f>SUMIFS($B:$B,$J:$J,$C2732)</f>
        <v>937</v>
      </c>
      <c r="T2732" s="9">
        <v>51064.921712165473</v>
      </c>
      <c r="U2732" s="9">
        <v>0</v>
      </c>
      <c r="V2732" s="9">
        <f>U2732*768</f>
        <v>0</v>
      </c>
      <c r="W2732" s="9">
        <v>6</v>
      </c>
      <c r="X2732" s="9">
        <f>W2732*3072</f>
        <v>18432</v>
      </c>
      <c r="Y2732" s="9">
        <v>2</v>
      </c>
      <c r="Z2732" s="9">
        <f>Y2732*1024</f>
        <v>2048</v>
      </c>
      <c r="AA2732" s="9">
        <v>0</v>
      </c>
      <c r="AB2732" s="9">
        <f>AA2732*256</f>
        <v>0</v>
      </c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15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>
        <f t="shared" si="92"/>
        <v>183701.44345475629</v>
      </c>
      <c r="BM2732" s="9">
        <f t="shared" si="93"/>
        <v>183700</v>
      </c>
    </row>
    <row r="2733" spans="1:65" x14ac:dyDescent="0.3">
      <c r="A2733" t="s">
        <v>2875</v>
      </c>
      <c r="B2733" s="9">
        <v>192</v>
      </c>
      <c r="C2733">
        <v>546470</v>
      </c>
      <c r="D2733">
        <v>1</v>
      </c>
      <c r="E2733">
        <v>0</v>
      </c>
      <c r="F2733">
        <v>0</v>
      </c>
      <c r="G2733">
        <v>0</v>
      </c>
      <c r="H2733">
        <v>0</v>
      </c>
      <c r="I2733" t="s">
        <v>90</v>
      </c>
      <c r="J2733">
        <v>579190</v>
      </c>
      <c r="K2733" t="s">
        <v>382</v>
      </c>
      <c r="L2733">
        <v>579203</v>
      </c>
      <c r="M2733" t="s">
        <v>376</v>
      </c>
      <c r="N2733">
        <v>579203</v>
      </c>
      <c r="O2733" t="s">
        <v>376</v>
      </c>
      <c r="P2733">
        <v>579203</v>
      </c>
      <c r="Q2733" t="s">
        <v>376</v>
      </c>
      <c r="R2733" s="9">
        <v>71941.662785630979</v>
      </c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15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>
        <f t="shared" si="92"/>
        <v>71941.662785630979</v>
      </c>
      <c r="BM2733" s="9">
        <f t="shared" si="93"/>
        <v>71900</v>
      </c>
    </row>
    <row r="2734" spans="1:65" x14ac:dyDescent="0.3">
      <c r="A2734" t="s">
        <v>2876</v>
      </c>
      <c r="B2734" s="9">
        <v>75</v>
      </c>
      <c r="C2734">
        <v>532258</v>
      </c>
      <c r="D2734">
        <v>1</v>
      </c>
      <c r="E2734">
        <v>0</v>
      </c>
      <c r="F2734">
        <v>0</v>
      </c>
      <c r="G2734">
        <v>0</v>
      </c>
      <c r="H2734">
        <v>0</v>
      </c>
      <c r="I2734" t="s">
        <v>86</v>
      </c>
      <c r="J2734">
        <v>529621</v>
      </c>
      <c r="K2734" t="s">
        <v>388</v>
      </c>
      <c r="L2734">
        <v>529621</v>
      </c>
      <c r="M2734" t="s">
        <v>388</v>
      </c>
      <c r="N2734">
        <v>529303</v>
      </c>
      <c r="O2734" t="s">
        <v>301</v>
      </c>
      <c r="P2734">
        <v>529303</v>
      </c>
      <c r="Q2734" t="s">
        <v>301</v>
      </c>
      <c r="R2734" s="9">
        <v>71941.662785630979</v>
      </c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15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>
        <f t="shared" si="92"/>
        <v>71941.662785630979</v>
      </c>
      <c r="BM2734" s="9">
        <f t="shared" si="93"/>
        <v>71900</v>
      </c>
    </row>
    <row r="2735" spans="1:65" x14ac:dyDescent="0.3">
      <c r="A2735" t="s">
        <v>2877</v>
      </c>
      <c r="B2735" s="9">
        <v>109</v>
      </c>
      <c r="C2735">
        <v>573388</v>
      </c>
      <c r="D2735">
        <v>1</v>
      </c>
      <c r="E2735">
        <v>0</v>
      </c>
      <c r="F2735">
        <v>0</v>
      </c>
      <c r="G2735">
        <v>0</v>
      </c>
      <c r="H2735">
        <v>0</v>
      </c>
      <c r="I2735" t="s">
        <v>90</v>
      </c>
      <c r="J2735">
        <v>574074</v>
      </c>
      <c r="K2735" t="s">
        <v>739</v>
      </c>
      <c r="L2735">
        <v>573990</v>
      </c>
      <c r="M2735" t="s">
        <v>740</v>
      </c>
      <c r="N2735">
        <v>573990</v>
      </c>
      <c r="O2735" t="s">
        <v>740</v>
      </c>
      <c r="P2735">
        <v>573868</v>
      </c>
      <c r="Q2735" t="s">
        <v>349</v>
      </c>
      <c r="R2735" s="9">
        <v>71941.662785630979</v>
      </c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15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>
        <f t="shared" si="92"/>
        <v>71941.662785630979</v>
      </c>
      <c r="BM2735" s="9">
        <f t="shared" si="93"/>
        <v>71900</v>
      </c>
    </row>
    <row r="2736" spans="1:65" x14ac:dyDescent="0.3">
      <c r="A2736" t="s">
        <v>2878</v>
      </c>
      <c r="B2736" s="9">
        <v>500</v>
      </c>
      <c r="C2736">
        <v>594369</v>
      </c>
      <c r="D2736">
        <v>1</v>
      </c>
      <c r="E2736">
        <v>0</v>
      </c>
      <c r="F2736">
        <v>0</v>
      </c>
      <c r="G2736">
        <v>0</v>
      </c>
      <c r="H2736">
        <v>0</v>
      </c>
      <c r="I2736" t="s">
        <v>81</v>
      </c>
      <c r="J2736">
        <v>594156</v>
      </c>
      <c r="K2736" t="s">
        <v>575</v>
      </c>
      <c r="L2736">
        <v>594156</v>
      </c>
      <c r="M2736" t="s">
        <v>575</v>
      </c>
      <c r="N2736">
        <v>594156</v>
      </c>
      <c r="O2736" t="s">
        <v>575</v>
      </c>
      <c r="P2736">
        <v>593711</v>
      </c>
      <c r="Q2736" t="s">
        <v>185</v>
      </c>
      <c r="R2736" s="9">
        <v>119224.1845963868</v>
      </c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15"/>
      <c r="AR2736" s="9">
        <v>1</v>
      </c>
      <c r="AS2736" s="9">
        <f>AR2736*30500</f>
        <v>30500</v>
      </c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>
        <f t="shared" si="92"/>
        <v>149724.1845963868</v>
      </c>
      <c r="BM2736" s="9">
        <f t="shared" si="93"/>
        <v>149700</v>
      </c>
    </row>
    <row r="2737" spans="1:65" x14ac:dyDescent="0.3">
      <c r="A2737" t="s">
        <v>2879</v>
      </c>
      <c r="B2737" s="9">
        <v>567</v>
      </c>
      <c r="C2737">
        <v>553611</v>
      </c>
      <c r="D2737">
        <v>1</v>
      </c>
      <c r="E2737">
        <v>0</v>
      </c>
      <c r="F2737">
        <v>0</v>
      </c>
      <c r="G2737">
        <v>0</v>
      </c>
      <c r="H2737">
        <v>0</v>
      </c>
      <c r="I2737" t="s">
        <v>151</v>
      </c>
      <c r="J2737">
        <v>559717</v>
      </c>
      <c r="K2737" t="s">
        <v>346</v>
      </c>
      <c r="L2737">
        <v>559717</v>
      </c>
      <c r="M2737" t="s">
        <v>346</v>
      </c>
      <c r="N2737">
        <v>559717</v>
      </c>
      <c r="O2737" t="s">
        <v>346</v>
      </c>
      <c r="P2737">
        <v>559717</v>
      </c>
      <c r="Q2737" t="s">
        <v>346</v>
      </c>
      <c r="R2737" s="9">
        <v>134980.29095323861</v>
      </c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15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>
        <f t="shared" si="92"/>
        <v>134980.29095323861</v>
      </c>
      <c r="BM2737" s="9">
        <f t="shared" si="93"/>
        <v>135000</v>
      </c>
    </row>
    <row r="2738" spans="1:65" x14ac:dyDescent="0.3">
      <c r="A2738" t="s">
        <v>2880</v>
      </c>
      <c r="B2738" s="9">
        <v>546</v>
      </c>
      <c r="C2738">
        <v>550507</v>
      </c>
      <c r="D2738">
        <v>1</v>
      </c>
      <c r="E2738">
        <v>0</v>
      </c>
      <c r="F2738">
        <v>0</v>
      </c>
      <c r="G2738">
        <v>0</v>
      </c>
      <c r="H2738">
        <v>0</v>
      </c>
      <c r="I2738" t="s">
        <v>123</v>
      </c>
      <c r="J2738">
        <v>591181</v>
      </c>
      <c r="K2738" t="s">
        <v>137</v>
      </c>
      <c r="L2738">
        <v>591181</v>
      </c>
      <c r="M2738" t="s">
        <v>137</v>
      </c>
      <c r="N2738">
        <v>591181</v>
      </c>
      <c r="O2738" t="s">
        <v>137</v>
      </c>
      <c r="P2738">
        <v>591181</v>
      </c>
      <c r="Q2738" t="s">
        <v>137</v>
      </c>
      <c r="R2738" s="9">
        <v>130045.91371553671</v>
      </c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15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>
        <f t="shared" si="92"/>
        <v>130045.91371553671</v>
      </c>
      <c r="BM2738" s="9">
        <f t="shared" si="93"/>
        <v>130000</v>
      </c>
    </row>
    <row r="2739" spans="1:65" x14ac:dyDescent="0.3">
      <c r="A2739" t="s">
        <v>2881</v>
      </c>
      <c r="B2739" s="9">
        <v>89</v>
      </c>
      <c r="C2739">
        <v>561266</v>
      </c>
      <c r="D2739">
        <v>1</v>
      </c>
      <c r="E2739">
        <v>0</v>
      </c>
      <c r="F2739">
        <v>0</v>
      </c>
      <c r="G2739">
        <v>0</v>
      </c>
      <c r="H2739">
        <v>0</v>
      </c>
      <c r="I2739" t="s">
        <v>123</v>
      </c>
      <c r="J2739">
        <v>547492</v>
      </c>
      <c r="K2739" t="s">
        <v>125</v>
      </c>
      <c r="L2739">
        <v>547492</v>
      </c>
      <c r="M2739" t="s">
        <v>125</v>
      </c>
      <c r="N2739">
        <v>547492</v>
      </c>
      <c r="O2739" t="s">
        <v>125</v>
      </c>
      <c r="P2739">
        <v>547492</v>
      </c>
      <c r="Q2739" t="s">
        <v>125</v>
      </c>
      <c r="R2739" s="9">
        <v>71941.662785630979</v>
      </c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15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>
        <f t="shared" si="92"/>
        <v>71941.662785630979</v>
      </c>
      <c r="BM2739" s="9">
        <f t="shared" si="93"/>
        <v>71900</v>
      </c>
    </row>
    <row r="2740" spans="1:65" x14ac:dyDescent="0.3">
      <c r="A2740" t="s">
        <v>2882</v>
      </c>
      <c r="B2740" s="9">
        <v>292</v>
      </c>
      <c r="C2740">
        <v>551341</v>
      </c>
      <c r="D2740">
        <v>1</v>
      </c>
      <c r="E2740">
        <v>0</v>
      </c>
      <c r="F2740">
        <v>0</v>
      </c>
      <c r="G2740">
        <v>0</v>
      </c>
      <c r="H2740">
        <v>0</v>
      </c>
      <c r="I2740" t="s">
        <v>83</v>
      </c>
      <c r="J2740">
        <v>551970</v>
      </c>
      <c r="K2740" t="s">
        <v>1010</v>
      </c>
      <c r="L2740">
        <v>551970</v>
      </c>
      <c r="M2740" t="s">
        <v>1010</v>
      </c>
      <c r="N2740">
        <v>551970</v>
      </c>
      <c r="O2740" t="s">
        <v>1010</v>
      </c>
      <c r="P2740">
        <v>550787</v>
      </c>
      <c r="Q2740" t="s">
        <v>908</v>
      </c>
      <c r="R2740" s="9">
        <v>71941.662785630979</v>
      </c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15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>
        <f t="shared" si="92"/>
        <v>71941.662785630979</v>
      </c>
      <c r="BM2740" s="9">
        <f t="shared" si="93"/>
        <v>71900</v>
      </c>
    </row>
    <row r="2741" spans="1:65" x14ac:dyDescent="0.3">
      <c r="A2741" s="5" t="s">
        <v>523</v>
      </c>
      <c r="B2741" s="9">
        <v>22767</v>
      </c>
      <c r="C2741">
        <v>564567</v>
      </c>
      <c r="D2741">
        <v>1</v>
      </c>
      <c r="E2741">
        <v>1</v>
      </c>
      <c r="F2741">
        <v>1</v>
      </c>
      <c r="G2741">
        <v>1</v>
      </c>
      <c r="H2741">
        <v>1</v>
      </c>
      <c r="I2741" t="s">
        <v>131</v>
      </c>
      <c r="J2741">
        <v>564567</v>
      </c>
      <c r="K2741" t="s">
        <v>523</v>
      </c>
      <c r="L2741">
        <v>564567</v>
      </c>
      <c r="M2741" t="s">
        <v>523</v>
      </c>
      <c r="N2741">
        <v>564567</v>
      </c>
      <c r="O2741" t="s">
        <v>523</v>
      </c>
      <c r="P2741">
        <v>564567</v>
      </c>
      <c r="Q2741" t="s">
        <v>523</v>
      </c>
      <c r="R2741" s="9">
        <v>1009378.860778801</v>
      </c>
      <c r="S2741" s="9">
        <f>SUMIFS($B:$B,$J:$J,$C2741)</f>
        <v>27993</v>
      </c>
      <c r="T2741" s="9">
        <v>600497.00340884377</v>
      </c>
      <c r="U2741" s="9">
        <v>534</v>
      </c>
      <c r="V2741" s="9">
        <f>U2741*768</f>
        <v>410112</v>
      </c>
      <c r="W2741" s="9">
        <v>128</v>
      </c>
      <c r="X2741" s="9">
        <f>W2741*3072</f>
        <v>393216</v>
      </c>
      <c r="Y2741" s="9">
        <v>911</v>
      </c>
      <c r="Z2741" s="9">
        <f>Y2741*1024</f>
        <v>932864</v>
      </c>
      <c r="AA2741" s="9">
        <v>178</v>
      </c>
      <c r="AB2741" s="9">
        <f>AA2741*256</f>
        <v>45568</v>
      </c>
      <c r="AC2741" s="9">
        <f>SUMIFS($B:$B,$L:$L,$C2741)</f>
        <v>41161</v>
      </c>
      <c r="AD2741" s="9">
        <v>2602008.5256814631</v>
      </c>
      <c r="AE2741" s="9">
        <f>SUMIFS($B:$B,$P:$P,$C2741)</f>
        <v>58212</v>
      </c>
      <c r="AF2741" s="9">
        <v>3490320.5286662048</v>
      </c>
      <c r="AG2741" s="9">
        <f>SUMIFS($B:$B,$N:$N,$C2741)</f>
        <v>41266</v>
      </c>
      <c r="AH2741" s="9">
        <v>6953290.049012973</v>
      </c>
      <c r="AI2741" s="9">
        <f>SUMIFS($B:$B,$P:$P,$C2741)</f>
        <v>58212</v>
      </c>
      <c r="AJ2741" s="9">
        <v>24499402.656966031</v>
      </c>
      <c r="AK2741" s="9"/>
      <c r="AL2741" s="9">
        <v>6344</v>
      </c>
      <c r="AM2741" s="9">
        <f>AL2741*141</f>
        <v>894504</v>
      </c>
      <c r="AN2741" s="9"/>
      <c r="AO2741" s="9"/>
      <c r="AP2741" s="9"/>
      <c r="AQ2741" s="15"/>
      <c r="AR2741" s="9">
        <v>54</v>
      </c>
      <c r="AS2741" s="9">
        <f>AR2741*30500</f>
        <v>1647000</v>
      </c>
      <c r="AT2741" s="9">
        <v>237</v>
      </c>
      <c r="AU2741" s="9">
        <f>AT2741*2742</f>
        <v>649854</v>
      </c>
      <c r="AV2741" s="9">
        <v>3</v>
      </c>
      <c r="AW2741" s="9">
        <f>AV2741*914</f>
        <v>2742</v>
      </c>
      <c r="AX2741" s="9">
        <v>1800</v>
      </c>
      <c r="AY2741" s="9">
        <f>AX2741*141</f>
        <v>253800</v>
      </c>
      <c r="AZ2741" s="9">
        <v>2637</v>
      </c>
      <c r="BA2741" s="9">
        <f>AZ2741*343</f>
        <v>904491</v>
      </c>
      <c r="BB2741" s="9">
        <v>641</v>
      </c>
      <c r="BC2741" s="9">
        <f>BB2741*109</f>
        <v>69869</v>
      </c>
      <c r="BD2741" s="9">
        <v>24</v>
      </c>
      <c r="BE2741" s="9">
        <f>BD2741*82</f>
        <v>1968</v>
      </c>
      <c r="BF2741" s="9">
        <v>560</v>
      </c>
      <c r="BG2741" s="9">
        <f>BF2741*328</f>
        <v>183680</v>
      </c>
      <c r="BH2741" s="9">
        <v>23</v>
      </c>
      <c r="BI2741" s="9">
        <f>BH2741*410</f>
        <v>9430</v>
      </c>
      <c r="BJ2741" s="9">
        <v>1</v>
      </c>
      <c r="BK2741" s="9">
        <f>BJ2741*219</f>
        <v>219</v>
      </c>
      <c r="BL2741" s="9">
        <f t="shared" si="92"/>
        <v>45554214.624514312</v>
      </c>
      <c r="BM2741" s="9">
        <f t="shared" si="93"/>
        <v>45554200</v>
      </c>
    </row>
    <row r="2742" spans="1:65" x14ac:dyDescent="0.3">
      <c r="A2742" s="5" t="s">
        <v>296</v>
      </c>
      <c r="B2742" s="9">
        <v>10448</v>
      </c>
      <c r="C2742">
        <v>578347</v>
      </c>
      <c r="D2742">
        <v>1</v>
      </c>
      <c r="E2742">
        <v>1</v>
      </c>
      <c r="F2742">
        <v>1</v>
      </c>
      <c r="G2742">
        <v>1</v>
      </c>
      <c r="H2742">
        <v>1</v>
      </c>
      <c r="I2742" t="s">
        <v>96</v>
      </c>
      <c r="J2742">
        <v>578347</v>
      </c>
      <c r="K2742" t="s">
        <v>296</v>
      </c>
      <c r="L2742">
        <v>578347</v>
      </c>
      <c r="M2742" t="s">
        <v>296</v>
      </c>
      <c r="N2742">
        <v>578347</v>
      </c>
      <c r="O2742" t="s">
        <v>296</v>
      </c>
      <c r="P2742">
        <v>578347</v>
      </c>
      <c r="Q2742" t="s">
        <v>296</v>
      </c>
      <c r="R2742" s="9">
        <v>485032.38703883189</v>
      </c>
      <c r="S2742" s="9">
        <f>SUMIFS($B:$B,$J:$J,$C2742)</f>
        <v>21389</v>
      </c>
      <c r="T2742" s="9">
        <v>495802.17325874459</v>
      </c>
      <c r="U2742" s="9">
        <v>3</v>
      </c>
      <c r="V2742" s="9">
        <f>U2742*768</f>
        <v>2304</v>
      </c>
      <c r="W2742" s="9">
        <v>153</v>
      </c>
      <c r="X2742" s="9">
        <f>W2742*3072</f>
        <v>470016</v>
      </c>
      <c r="Y2742" s="9">
        <v>315</v>
      </c>
      <c r="Z2742" s="9">
        <f>Y2742*1024</f>
        <v>322560</v>
      </c>
      <c r="AA2742" s="9">
        <v>88</v>
      </c>
      <c r="AB2742" s="9">
        <f>AA2742*256</f>
        <v>22528</v>
      </c>
      <c r="AC2742" s="9">
        <f>SUMIFS($B:$B,$L:$L,$C2742)</f>
        <v>25883</v>
      </c>
      <c r="AD2742" s="9">
        <v>1699249.137459348</v>
      </c>
      <c r="AE2742" s="9">
        <f>SUMIFS($B:$B,$P:$P,$C2742)</f>
        <v>27838</v>
      </c>
      <c r="AF2742" s="9">
        <v>1713370.650745814</v>
      </c>
      <c r="AG2742" s="9">
        <f>SUMIFS($B:$B,$N:$N,$C2742)</f>
        <v>27838</v>
      </c>
      <c r="AH2742" s="9">
        <v>4846288.0676273471</v>
      </c>
      <c r="AI2742" s="9">
        <f>SUMIFS($B:$B,$P:$P,$C2742)</f>
        <v>27838</v>
      </c>
      <c r="AJ2742" s="9">
        <v>15698023.742133239</v>
      </c>
      <c r="AK2742" s="9"/>
      <c r="AL2742" s="9">
        <v>3117</v>
      </c>
      <c r="AM2742" s="9">
        <f>AL2742*141</f>
        <v>439497</v>
      </c>
      <c r="AN2742" s="9"/>
      <c r="AO2742" s="9"/>
      <c r="AP2742" s="9"/>
      <c r="AQ2742" s="15"/>
      <c r="AR2742" s="9">
        <v>11</v>
      </c>
      <c r="AS2742" s="9">
        <f>AR2742*30500</f>
        <v>335500</v>
      </c>
      <c r="AT2742" s="9">
        <v>214</v>
      </c>
      <c r="AU2742" s="9">
        <f>AT2742*2742</f>
        <v>586788</v>
      </c>
      <c r="AV2742" s="9">
        <v>1</v>
      </c>
      <c r="AW2742" s="9">
        <f>AV2742*914</f>
        <v>914</v>
      </c>
      <c r="AX2742" s="9">
        <v>1154</v>
      </c>
      <c r="AY2742" s="9">
        <f>AX2742*141</f>
        <v>162714</v>
      </c>
      <c r="AZ2742" s="9">
        <v>1174</v>
      </c>
      <c r="BA2742" s="9">
        <f>AZ2742*343</f>
        <v>402682</v>
      </c>
      <c r="BB2742" s="9">
        <v>703</v>
      </c>
      <c r="BC2742" s="9">
        <f>BB2742*109</f>
        <v>76627</v>
      </c>
      <c r="BD2742" s="9">
        <v>94</v>
      </c>
      <c r="BE2742" s="9">
        <f>BD2742*82</f>
        <v>7708</v>
      </c>
      <c r="BF2742" s="9">
        <v>782</v>
      </c>
      <c r="BG2742" s="9">
        <f>BF2742*328</f>
        <v>256496</v>
      </c>
      <c r="BH2742" s="9">
        <v>99</v>
      </c>
      <c r="BI2742" s="9">
        <f>BH2742*410</f>
        <v>40590</v>
      </c>
      <c r="BJ2742" s="9">
        <v>51</v>
      </c>
      <c r="BK2742" s="9">
        <f>BJ2742*219</f>
        <v>11169</v>
      </c>
      <c r="BL2742" s="9">
        <f t="shared" si="92"/>
        <v>28075859.158263326</v>
      </c>
      <c r="BM2742" s="9">
        <f t="shared" si="93"/>
        <v>28075900</v>
      </c>
    </row>
    <row r="2743" spans="1:65" x14ac:dyDescent="0.3">
      <c r="A2743" t="s">
        <v>2883</v>
      </c>
      <c r="B2743" s="9">
        <v>131</v>
      </c>
      <c r="C2743">
        <v>583308</v>
      </c>
      <c r="D2743">
        <v>1</v>
      </c>
      <c r="E2743">
        <v>0</v>
      </c>
      <c r="F2743">
        <v>0</v>
      </c>
      <c r="G2743">
        <v>0</v>
      </c>
      <c r="H2743">
        <v>0</v>
      </c>
      <c r="I2743" t="s">
        <v>81</v>
      </c>
      <c r="J2743">
        <v>583782</v>
      </c>
      <c r="K2743" t="s">
        <v>149</v>
      </c>
      <c r="L2743">
        <v>583782</v>
      </c>
      <c r="M2743" t="s">
        <v>149</v>
      </c>
      <c r="N2743">
        <v>583782</v>
      </c>
      <c r="O2743" t="s">
        <v>149</v>
      </c>
      <c r="P2743">
        <v>583782</v>
      </c>
      <c r="Q2743" t="s">
        <v>149</v>
      </c>
      <c r="R2743" s="9">
        <v>71941.662785630979</v>
      </c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15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>
        <f t="shared" si="92"/>
        <v>71941.662785630979</v>
      </c>
      <c r="BM2743" s="9">
        <f t="shared" si="93"/>
        <v>71900</v>
      </c>
    </row>
    <row r="2744" spans="1:65" x14ac:dyDescent="0.3">
      <c r="A2744" t="s">
        <v>2884</v>
      </c>
      <c r="B2744" s="9">
        <v>161</v>
      </c>
      <c r="C2744">
        <v>575330</v>
      </c>
      <c r="D2744">
        <v>1</v>
      </c>
      <c r="E2744">
        <v>0</v>
      </c>
      <c r="F2744">
        <v>0</v>
      </c>
      <c r="G2744">
        <v>0</v>
      </c>
      <c r="H2744">
        <v>0</v>
      </c>
      <c r="I2744" t="s">
        <v>96</v>
      </c>
      <c r="J2744">
        <v>575500</v>
      </c>
      <c r="K2744" t="s">
        <v>701</v>
      </c>
      <c r="L2744">
        <v>575500</v>
      </c>
      <c r="M2744" t="s">
        <v>701</v>
      </c>
      <c r="N2744">
        <v>575500</v>
      </c>
      <c r="O2744" t="s">
        <v>701</v>
      </c>
      <c r="P2744">
        <v>575500</v>
      </c>
      <c r="Q2744" t="s">
        <v>701</v>
      </c>
      <c r="R2744" s="9">
        <v>71941.662785630979</v>
      </c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15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>
        <f t="shared" si="92"/>
        <v>71941.662785630979</v>
      </c>
      <c r="BM2744" s="9">
        <f t="shared" si="93"/>
        <v>71900</v>
      </c>
    </row>
    <row r="2745" spans="1:65" x14ac:dyDescent="0.3">
      <c r="A2745" t="s">
        <v>2885</v>
      </c>
      <c r="B2745" s="9">
        <v>124</v>
      </c>
      <c r="C2745">
        <v>591068</v>
      </c>
      <c r="D2745">
        <v>1</v>
      </c>
      <c r="E2745">
        <v>0</v>
      </c>
      <c r="F2745">
        <v>0</v>
      </c>
      <c r="G2745">
        <v>0</v>
      </c>
      <c r="H2745">
        <v>0</v>
      </c>
      <c r="I2745" t="s">
        <v>123</v>
      </c>
      <c r="J2745">
        <v>590673</v>
      </c>
      <c r="K2745" t="s">
        <v>162</v>
      </c>
      <c r="L2745">
        <v>590673</v>
      </c>
      <c r="M2745" t="s">
        <v>162</v>
      </c>
      <c r="N2745">
        <v>590673</v>
      </c>
      <c r="O2745" t="s">
        <v>162</v>
      </c>
      <c r="P2745">
        <v>590266</v>
      </c>
      <c r="Q2745" t="s">
        <v>163</v>
      </c>
      <c r="R2745" s="9">
        <v>71941.662785630979</v>
      </c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15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>
        <f t="shared" si="92"/>
        <v>71941.662785630979</v>
      </c>
      <c r="BM2745" s="9">
        <f t="shared" si="93"/>
        <v>71900</v>
      </c>
    </row>
    <row r="2746" spans="1:65" x14ac:dyDescent="0.3">
      <c r="A2746" s="5" t="s">
        <v>374</v>
      </c>
      <c r="B2746" s="9">
        <v>9510</v>
      </c>
      <c r="C2746">
        <v>503444</v>
      </c>
      <c r="D2746">
        <v>1</v>
      </c>
      <c r="E2746">
        <v>1</v>
      </c>
      <c r="F2746">
        <v>1</v>
      </c>
      <c r="G2746">
        <v>1</v>
      </c>
      <c r="H2746">
        <v>1</v>
      </c>
      <c r="I2746" t="s">
        <v>111</v>
      </c>
      <c r="J2746">
        <v>503444</v>
      </c>
      <c r="K2746" t="s">
        <v>374</v>
      </c>
      <c r="L2746">
        <v>503444</v>
      </c>
      <c r="M2746" t="s">
        <v>374</v>
      </c>
      <c r="N2746">
        <v>503444</v>
      </c>
      <c r="O2746" t="s">
        <v>374</v>
      </c>
      <c r="P2746">
        <v>503444</v>
      </c>
      <c r="Q2746" t="s">
        <v>374</v>
      </c>
      <c r="R2746" s="9">
        <v>443502.80456499418</v>
      </c>
      <c r="S2746" s="9">
        <f>SUMIFS($B:$B,$J:$J,$C2746)</f>
        <v>14620</v>
      </c>
      <c r="T2746" s="9">
        <v>327200.78446479188</v>
      </c>
      <c r="U2746" s="9">
        <v>0</v>
      </c>
      <c r="V2746" s="9">
        <f>U2746*768</f>
        <v>0</v>
      </c>
      <c r="W2746" s="9">
        <v>94</v>
      </c>
      <c r="X2746" s="9">
        <f>W2746*3072</f>
        <v>288768</v>
      </c>
      <c r="Y2746" s="9">
        <v>76</v>
      </c>
      <c r="Z2746" s="9">
        <f>Y2746*1024</f>
        <v>77824</v>
      </c>
      <c r="AA2746" s="9">
        <v>52</v>
      </c>
      <c r="AB2746" s="9">
        <f>AA2746*256</f>
        <v>13312</v>
      </c>
      <c r="AC2746" s="9">
        <f>SUMIFS($B:$B,$L:$L,$C2746)</f>
        <v>20516</v>
      </c>
      <c r="AD2746" s="9">
        <v>1343429.6845671791</v>
      </c>
      <c r="AE2746" s="9">
        <f>SUMIFS($B:$B,$P:$P,$C2746)</f>
        <v>23568</v>
      </c>
      <c r="AF2746" s="9">
        <v>1451009.103707938</v>
      </c>
      <c r="AG2746" s="9">
        <f>SUMIFS($B:$B,$N:$N,$C2746)</f>
        <v>23568</v>
      </c>
      <c r="AH2746" s="9">
        <v>4126626.0326879038</v>
      </c>
      <c r="AI2746" s="9">
        <f>SUMIFS($B:$B,$P:$P,$C2746)</f>
        <v>23568</v>
      </c>
      <c r="AJ2746" s="9">
        <v>14136478.099005951</v>
      </c>
      <c r="AK2746" s="9"/>
      <c r="AL2746" s="9">
        <v>3089</v>
      </c>
      <c r="AM2746" s="9">
        <f>AL2746*141</f>
        <v>435549</v>
      </c>
      <c r="AN2746" s="9"/>
      <c r="AO2746" s="9"/>
      <c r="AP2746" s="9"/>
      <c r="AQ2746" s="15"/>
      <c r="AR2746" s="9">
        <v>33</v>
      </c>
      <c r="AS2746" s="9">
        <f>AR2746*30500</f>
        <v>1006500</v>
      </c>
      <c r="AT2746" s="9">
        <v>90</v>
      </c>
      <c r="AU2746" s="9">
        <f>AT2746*2742</f>
        <v>246780</v>
      </c>
      <c r="AV2746" s="9">
        <v>45</v>
      </c>
      <c r="AW2746" s="9">
        <f>AV2746*914</f>
        <v>41130</v>
      </c>
      <c r="AX2746" s="9">
        <v>945</v>
      </c>
      <c r="AY2746" s="9">
        <f>AX2746*141</f>
        <v>133245</v>
      </c>
      <c r="AZ2746" s="9">
        <v>828</v>
      </c>
      <c r="BA2746" s="9">
        <f>AZ2746*343</f>
        <v>284004</v>
      </c>
      <c r="BB2746" s="9">
        <v>538</v>
      </c>
      <c r="BC2746" s="9">
        <f>BB2746*109</f>
        <v>58642</v>
      </c>
      <c r="BD2746" s="9">
        <v>110</v>
      </c>
      <c r="BE2746" s="9">
        <f>BD2746*82</f>
        <v>9020</v>
      </c>
      <c r="BF2746" s="9">
        <v>507</v>
      </c>
      <c r="BG2746" s="9">
        <f>BF2746*328</f>
        <v>166296</v>
      </c>
      <c r="BH2746" s="9">
        <v>106</v>
      </c>
      <c r="BI2746" s="9">
        <f>BH2746*410</f>
        <v>43460</v>
      </c>
      <c r="BJ2746" s="9">
        <v>2</v>
      </c>
      <c r="BK2746" s="9">
        <f>BJ2746*219</f>
        <v>438</v>
      </c>
      <c r="BL2746" s="9">
        <f t="shared" si="92"/>
        <v>24633214.508998759</v>
      </c>
      <c r="BM2746" s="9">
        <f t="shared" si="93"/>
        <v>24633200</v>
      </c>
    </row>
    <row r="2747" spans="1:65" x14ac:dyDescent="0.3">
      <c r="A2747" s="3" t="s">
        <v>695</v>
      </c>
      <c r="B2747" s="9">
        <v>924</v>
      </c>
      <c r="C2747">
        <v>507920</v>
      </c>
      <c r="D2747">
        <v>1</v>
      </c>
      <c r="E2747">
        <v>1</v>
      </c>
      <c r="F2747">
        <v>1</v>
      </c>
      <c r="G2747">
        <v>0</v>
      </c>
      <c r="H2747">
        <v>0</v>
      </c>
      <c r="I2747" t="s">
        <v>94</v>
      </c>
      <c r="J2747">
        <v>507920</v>
      </c>
      <c r="K2747" t="s">
        <v>695</v>
      </c>
      <c r="L2747">
        <v>507920</v>
      </c>
      <c r="M2747" t="s">
        <v>695</v>
      </c>
      <c r="N2747">
        <v>505927</v>
      </c>
      <c r="O2747" t="s">
        <v>668</v>
      </c>
      <c r="P2747">
        <v>505927</v>
      </c>
      <c r="Q2747" t="s">
        <v>668</v>
      </c>
      <c r="R2747" s="9">
        <v>218355.81015018141</v>
      </c>
      <c r="S2747" s="9">
        <f>SUMIFS($B:$B,$J:$J,$C2747)</f>
        <v>4225</v>
      </c>
      <c r="T2747" s="9">
        <v>229487.5222426269</v>
      </c>
      <c r="U2747" s="9">
        <v>0</v>
      </c>
      <c r="V2747" s="9">
        <f>U2747*768</f>
        <v>0</v>
      </c>
      <c r="W2747" s="9">
        <v>40</v>
      </c>
      <c r="X2747" s="9">
        <f>W2747*3072</f>
        <v>122880</v>
      </c>
      <c r="Y2747" s="9">
        <v>18</v>
      </c>
      <c r="Z2747" s="9">
        <f>Y2747*1024</f>
        <v>18432</v>
      </c>
      <c r="AA2747" s="9">
        <v>6</v>
      </c>
      <c r="AB2747" s="9">
        <f>AA2747*256</f>
        <v>1536</v>
      </c>
      <c r="AC2747" s="9">
        <f>SUMIFS($B:$B,$L:$L,$C2747)</f>
        <v>4225</v>
      </c>
      <c r="AD2747" s="9">
        <v>528707.60353970376</v>
      </c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15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>
        <f t="shared" si="92"/>
        <v>1119398.9359325119</v>
      </c>
      <c r="BM2747" s="9">
        <f t="shared" si="93"/>
        <v>1119400</v>
      </c>
    </row>
    <row r="2748" spans="1:65" x14ac:dyDescent="0.3">
      <c r="A2748" s="5" t="s">
        <v>656</v>
      </c>
      <c r="B2748" s="9">
        <v>22387</v>
      </c>
      <c r="C2748">
        <v>567256</v>
      </c>
      <c r="D2748">
        <v>1</v>
      </c>
      <c r="E2748">
        <v>1</v>
      </c>
      <c r="F2748">
        <v>1</v>
      </c>
      <c r="G2748">
        <v>1</v>
      </c>
      <c r="H2748">
        <v>1</v>
      </c>
      <c r="I2748" t="s">
        <v>131</v>
      </c>
      <c r="J2748">
        <v>567256</v>
      </c>
      <c r="K2748" t="s">
        <v>656</v>
      </c>
      <c r="L2748">
        <v>567256</v>
      </c>
      <c r="M2748" t="s">
        <v>656</v>
      </c>
      <c r="N2748">
        <v>567256</v>
      </c>
      <c r="O2748" t="s">
        <v>656</v>
      </c>
      <c r="P2748">
        <v>567256</v>
      </c>
      <c r="Q2748" t="s">
        <v>656</v>
      </c>
      <c r="R2748" s="9">
        <v>993692.81670000625</v>
      </c>
      <c r="S2748" s="9">
        <f>SUMIFS($B:$B,$J:$J,$C2748)</f>
        <v>23409</v>
      </c>
      <c r="T2748" s="9">
        <v>485300.48731757852</v>
      </c>
      <c r="U2748" s="9">
        <v>0</v>
      </c>
      <c r="V2748" s="9">
        <f>U2748*768</f>
        <v>0</v>
      </c>
      <c r="W2748" s="9">
        <v>69</v>
      </c>
      <c r="X2748" s="9">
        <f>W2748*3072</f>
        <v>211968</v>
      </c>
      <c r="Y2748" s="9">
        <v>154</v>
      </c>
      <c r="Z2748" s="9">
        <f>Y2748*1024</f>
        <v>157696</v>
      </c>
      <c r="AA2748" s="9">
        <v>70</v>
      </c>
      <c r="AB2748" s="9">
        <f>AA2748*256</f>
        <v>17920</v>
      </c>
      <c r="AC2748" s="9">
        <f>SUMIFS($B:$B,$L:$L,$C2748)</f>
        <v>35669</v>
      </c>
      <c r="AD2748" s="9">
        <v>2240220.4226107378</v>
      </c>
      <c r="AE2748" s="9">
        <f>SUMIFS($B:$B,$P:$P,$C2748)</f>
        <v>35669</v>
      </c>
      <c r="AF2748" s="9">
        <v>2100364.0229253848</v>
      </c>
      <c r="AG2748" s="9">
        <f>SUMIFS($B:$B,$N:$N,$C2748)</f>
        <v>35669</v>
      </c>
      <c r="AH2748" s="9">
        <v>6027461.2974628527</v>
      </c>
      <c r="AI2748" s="9">
        <f>SUMIFS($B:$B,$P:$P,$C2748)</f>
        <v>35669</v>
      </c>
      <c r="AJ2748" s="9">
        <v>17902650.389251199</v>
      </c>
      <c r="AK2748" s="9"/>
      <c r="AL2748" s="9">
        <v>5112</v>
      </c>
      <c r="AM2748" s="9">
        <f>AL2748*141</f>
        <v>720792</v>
      </c>
      <c r="AN2748" s="9"/>
      <c r="AO2748" s="9"/>
      <c r="AP2748" s="9"/>
      <c r="AQ2748" s="15"/>
      <c r="AR2748" s="9">
        <v>99</v>
      </c>
      <c r="AS2748" s="9">
        <f>AR2748*30500</f>
        <v>3019500</v>
      </c>
      <c r="AT2748" s="9">
        <v>274</v>
      </c>
      <c r="AU2748" s="9">
        <f>AT2748*2742</f>
        <v>751308</v>
      </c>
      <c r="AV2748" s="9">
        <v>0</v>
      </c>
      <c r="AW2748" s="9">
        <f>AV2748*914</f>
        <v>0</v>
      </c>
      <c r="AX2748" s="9">
        <v>1185</v>
      </c>
      <c r="AY2748" s="9">
        <f>AX2748*141</f>
        <v>167085</v>
      </c>
      <c r="AZ2748" s="9">
        <v>1703</v>
      </c>
      <c r="BA2748" s="9">
        <f>AZ2748*343</f>
        <v>584129</v>
      </c>
      <c r="BB2748" s="9">
        <v>1129</v>
      </c>
      <c r="BC2748" s="9">
        <f>BB2748*109</f>
        <v>123061</v>
      </c>
      <c r="BD2748" s="9">
        <v>57</v>
      </c>
      <c r="BE2748" s="9">
        <f>BD2748*82</f>
        <v>4674</v>
      </c>
      <c r="BF2748" s="9">
        <v>1244</v>
      </c>
      <c r="BG2748" s="9">
        <f>BF2748*328</f>
        <v>408032</v>
      </c>
      <c r="BH2748" s="9">
        <v>61</v>
      </c>
      <c r="BI2748" s="9">
        <f>BH2748*410</f>
        <v>25010</v>
      </c>
      <c r="BJ2748" s="9">
        <v>91</v>
      </c>
      <c r="BK2748" s="9">
        <f>BJ2748*219</f>
        <v>19929</v>
      </c>
      <c r="BL2748" s="9">
        <f t="shared" si="92"/>
        <v>35960793.436267763</v>
      </c>
      <c r="BM2748" s="9">
        <f t="shared" si="93"/>
        <v>35960800</v>
      </c>
    </row>
    <row r="2749" spans="1:65" x14ac:dyDescent="0.3">
      <c r="A2749" t="s">
        <v>2886</v>
      </c>
      <c r="B2749" s="9">
        <v>2793</v>
      </c>
      <c r="C2749">
        <v>544795</v>
      </c>
      <c r="D2749">
        <v>1</v>
      </c>
      <c r="E2749">
        <v>0</v>
      </c>
      <c r="F2749">
        <v>0</v>
      </c>
      <c r="G2749">
        <v>0</v>
      </c>
      <c r="H2749">
        <v>0</v>
      </c>
      <c r="I2749" t="s">
        <v>83</v>
      </c>
      <c r="J2749">
        <v>544256</v>
      </c>
      <c r="K2749" t="s">
        <v>85</v>
      </c>
      <c r="L2749">
        <v>544256</v>
      </c>
      <c r="M2749" t="s">
        <v>85</v>
      </c>
      <c r="N2749">
        <v>544256</v>
      </c>
      <c r="O2749" t="s">
        <v>85</v>
      </c>
      <c r="P2749">
        <v>544256</v>
      </c>
      <c r="Q2749" t="s">
        <v>85</v>
      </c>
      <c r="R2749" s="9">
        <v>643941.3832119276</v>
      </c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15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>
        <f t="shared" si="92"/>
        <v>643941.3832119276</v>
      </c>
      <c r="BM2749" s="9">
        <f t="shared" si="93"/>
        <v>643900</v>
      </c>
    </row>
    <row r="2750" spans="1:65" x14ac:dyDescent="0.3">
      <c r="A2750" t="s">
        <v>2887</v>
      </c>
      <c r="B2750" s="9">
        <v>193</v>
      </c>
      <c r="C2750">
        <v>546691</v>
      </c>
      <c r="D2750">
        <v>1</v>
      </c>
      <c r="E2750">
        <v>0</v>
      </c>
      <c r="F2750">
        <v>0</v>
      </c>
      <c r="G2750">
        <v>0</v>
      </c>
      <c r="H2750">
        <v>0</v>
      </c>
      <c r="I2750" t="s">
        <v>131</v>
      </c>
      <c r="J2750">
        <v>565164</v>
      </c>
      <c r="K2750" t="s">
        <v>825</v>
      </c>
      <c r="L2750">
        <v>565164</v>
      </c>
      <c r="M2750" t="s">
        <v>825</v>
      </c>
      <c r="N2750">
        <v>565164</v>
      </c>
      <c r="O2750" t="s">
        <v>825</v>
      </c>
      <c r="P2750">
        <v>565229</v>
      </c>
      <c r="Q2750" t="s">
        <v>1041</v>
      </c>
      <c r="R2750" s="9">
        <v>71941.662785630979</v>
      </c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15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>
        <f t="shared" si="92"/>
        <v>71941.662785630979</v>
      </c>
      <c r="BM2750" s="9">
        <f t="shared" si="93"/>
        <v>71900</v>
      </c>
    </row>
    <row r="2751" spans="1:65" x14ac:dyDescent="0.3">
      <c r="A2751" s="2" t="s">
        <v>754</v>
      </c>
      <c r="B2751" s="9">
        <v>717</v>
      </c>
      <c r="C2751">
        <v>551350</v>
      </c>
      <c r="D2751">
        <v>1</v>
      </c>
      <c r="E2751">
        <v>1</v>
      </c>
      <c r="F2751">
        <v>0</v>
      </c>
      <c r="G2751">
        <v>0</v>
      </c>
      <c r="H2751">
        <v>0</v>
      </c>
      <c r="I2751" t="s">
        <v>83</v>
      </c>
      <c r="J2751">
        <v>551350</v>
      </c>
      <c r="K2751" t="s">
        <v>754</v>
      </c>
      <c r="L2751">
        <v>550850</v>
      </c>
      <c r="M2751" t="s">
        <v>275</v>
      </c>
      <c r="N2751">
        <v>550850</v>
      </c>
      <c r="O2751" t="s">
        <v>275</v>
      </c>
      <c r="P2751">
        <v>550850</v>
      </c>
      <c r="Q2751" t="s">
        <v>275</v>
      </c>
      <c r="R2751" s="9">
        <v>170123.8693598854</v>
      </c>
      <c r="S2751" s="9">
        <f>SUMIFS($B:$B,$J:$J,$C2751)</f>
        <v>1470</v>
      </c>
      <c r="T2751" s="9">
        <v>80052.315464865751</v>
      </c>
      <c r="U2751" s="9">
        <v>0</v>
      </c>
      <c r="V2751" s="9">
        <f>U2751*768</f>
        <v>0</v>
      </c>
      <c r="W2751" s="9">
        <v>11</v>
      </c>
      <c r="X2751" s="9">
        <f>W2751*3072</f>
        <v>33792</v>
      </c>
      <c r="Y2751" s="9">
        <v>7</v>
      </c>
      <c r="Z2751" s="9">
        <f>Y2751*1024</f>
        <v>7168</v>
      </c>
      <c r="AA2751" s="9">
        <v>3</v>
      </c>
      <c r="AB2751" s="9">
        <f>AA2751*256</f>
        <v>768</v>
      </c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15"/>
      <c r="AR2751" s="9">
        <v>1</v>
      </c>
      <c r="AS2751" s="9">
        <f>AR2751*30500</f>
        <v>30500</v>
      </c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>
        <f t="shared" si="92"/>
        <v>322404.18482475117</v>
      </c>
      <c r="BM2751" s="9">
        <f t="shared" si="93"/>
        <v>322400</v>
      </c>
    </row>
    <row r="2752" spans="1:65" x14ac:dyDescent="0.3">
      <c r="A2752" t="s">
        <v>2888</v>
      </c>
      <c r="B2752" s="9">
        <v>168</v>
      </c>
      <c r="C2752">
        <v>531677</v>
      </c>
      <c r="D2752">
        <v>1</v>
      </c>
      <c r="E2752">
        <v>0</v>
      </c>
      <c r="F2752">
        <v>0</v>
      </c>
      <c r="G2752">
        <v>0</v>
      </c>
      <c r="H2752">
        <v>0</v>
      </c>
      <c r="I2752" t="s">
        <v>86</v>
      </c>
      <c r="J2752">
        <v>535052</v>
      </c>
      <c r="K2752" t="s">
        <v>2013</v>
      </c>
      <c r="L2752">
        <v>535052</v>
      </c>
      <c r="M2752" t="s">
        <v>2013</v>
      </c>
      <c r="N2752">
        <v>535052</v>
      </c>
      <c r="O2752" t="s">
        <v>2013</v>
      </c>
      <c r="P2752">
        <v>534676</v>
      </c>
      <c r="Q2752" t="s">
        <v>874</v>
      </c>
      <c r="R2752" s="9">
        <v>71941.662785630979</v>
      </c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15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>
        <f t="shared" si="92"/>
        <v>71941.662785630979</v>
      </c>
      <c r="BM2752" s="9">
        <f t="shared" si="93"/>
        <v>71900</v>
      </c>
    </row>
    <row r="2753" spans="1:65" x14ac:dyDescent="0.3">
      <c r="A2753" t="s">
        <v>2889</v>
      </c>
      <c r="B2753" s="9">
        <v>259</v>
      </c>
      <c r="C2753">
        <v>545708</v>
      </c>
      <c r="D2753">
        <v>1</v>
      </c>
      <c r="E2753">
        <v>0</v>
      </c>
      <c r="F2753">
        <v>0</v>
      </c>
      <c r="G2753">
        <v>0</v>
      </c>
      <c r="H2753">
        <v>0</v>
      </c>
      <c r="I2753" t="s">
        <v>131</v>
      </c>
      <c r="J2753">
        <v>562912</v>
      </c>
      <c r="K2753" t="s">
        <v>1334</v>
      </c>
      <c r="L2753">
        <v>562858</v>
      </c>
      <c r="M2753" t="s">
        <v>1335</v>
      </c>
      <c r="N2753">
        <v>562858</v>
      </c>
      <c r="O2753" t="s">
        <v>1335</v>
      </c>
      <c r="P2753">
        <v>562777</v>
      </c>
      <c r="Q2753" t="s">
        <v>1336</v>
      </c>
      <c r="R2753" s="9">
        <v>71941.662785630979</v>
      </c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15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>
        <f t="shared" si="92"/>
        <v>71941.662785630979</v>
      </c>
      <c r="BM2753" s="9">
        <f t="shared" si="93"/>
        <v>71900</v>
      </c>
    </row>
    <row r="2754" spans="1:65" x14ac:dyDescent="0.3">
      <c r="A2754" t="s">
        <v>2890</v>
      </c>
      <c r="B2754" s="9">
        <v>706</v>
      </c>
      <c r="C2754">
        <v>515191</v>
      </c>
      <c r="D2754">
        <v>1</v>
      </c>
      <c r="E2754">
        <v>0</v>
      </c>
      <c r="F2754">
        <v>0</v>
      </c>
      <c r="G2754">
        <v>0</v>
      </c>
      <c r="H2754">
        <v>0</v>
      </c>
      <c r="I2754" t="s">
        <v>111</v>
      </c>
      <c r="J2754">
        <v>519146</v>
      </c>
      <c r="K2754" t="s">
        <v>2891</v>
      </c>
      <c r="L2754">
        <v>519146</v>
      </c>
      <c r="M2754" t="s">
        <v>2891</v>
      </c>
      <c r="N2754">
        <v>514055</v>
      </c>
      <c r="O2754" t="s">
        <v>2383</v>
      </c>
      <c r="P2754">
        <v>511382</v>
      </c>
      <c r="Q2754" t="s">
        <v>311</v>
      </c>
      <c r="R2754" s="9">
        <v>167552.4819171323</v>
      </c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15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>
        <f t="shared" si="92"/>
        <v>167552.4819171323</v>
      </c>
      <c r="BM2754" s="9">
        <f t="shared" si="93"/>
        <v>167600</v>
      </c>
    </row>
    <row r="2755" spans="1:65" x14ac:dyDescent="0.3">
      <c r="A2755" t="s">
        <v>2892</v>
      </c>
      <c r="B2755" s="9">
        <v>790</v>
      </c>
      <c r="C2755">
        <v>544809</v>
      </c>
      <c r="D2755">
        <v>1</v>
      </c>
      <c r="E2755">
        <v>0</v>
      </c>
      <c r="F2755">
        <v>0</v>
      </c>
      <c r="G2755">
        <v>0</v>
      </c>
      <c r="H2755">
        <v>0</v>
      </c>
      <c r="I2755" t="s">
        <v>83</v>
      </c>
      <c r="J2755">
        <v>545171</v>
      </c>
      <c r="K2755" t="s">
        <v>584</v>
      </c>
      <c r="L2755">
        <v>545171</v>
      </c>
      <c r="M2755" t="s">
        <v>584</v>
      </c>
      <c r="N2755">
        <v>545171</v>
      </c>
      <c r="O2755" t="s">
        <v>584</v>
      </c>
      <c r="P2755">
        <v>545171</v>
      </c>
      <c r="Q2755" t="s">
        <v>584</v>
      </c>
      <c r="R2755" s="9">
        <v>187166.55292346669</v>
      </c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15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>
        <f t="shared" si="92"/>
        <v>187166.55292346669</v>
      </c>
      <c r="BM2755" s="9">
        <f t="shared" si="93"/>
        <v>187200</v>
      </c>
    </row>
    <row r="2756" spans="1:65" x14ac:dyDescent="0.3">
      <c r="A2756" t="s">
        <v>799</v>
      </c>
      <c r="B2756" s="9">
        <v>616</v>
      </c>
      <c r="C2756">
        <v>594377</v>
      </c>
      <c r="D2756">
        <v>1</v>
      </c>
      <c r="E2756">
        <v>0</v>
      </c>
      <c r="F2756">
        <v>0</v>
      </c>
      <c r="G2756">
        <v>0</v>
      </c>
      <c r="H2756">
        <v>0</v>
      </c>
      <c r="I2756" t="s">
        <v>81</v>
      </c>
      <c r="J2756">
        <v>584801</v>
      </c>
      <c r="K2756" t="s">
        <v>665</v>
      </c>
      <c r="L2756">
        <v>584801</v>
      </c>
      <c r="M2756" t="s">
        <v>665</v>
      </c>
      <c r="N2756">
        <v>584801</v>
      </c>
      <c r="O2756" t="s">
        <v>665</v>
      </c>
      <c r="P2756">
        <v>584801</v>
      </c>
      <c r="Q2756" t="s">
        <v>665</v>
      </c>
      <c r="R2756" s="9">
        <v>146479.79804084991</v>
      </c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15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>
        <f t="shared" ref="BL2756:BL2819" si="94">SUMIF(R2756:R2756,"&lt;&gt;")+SUMIF(T2756:T2756,"&lt;&gt;")+SUMIF(V2756:V2756,"&lt;&gt;")+SUMIF(X2756:X2756,"&lt;&gt;")+SUMIF(Z2756:Z2756,"&lt;&gt;")+SUMIF(AB2756:AB2756,"&lt;&gt;")+SUMIF(AD2756:AD2756,"&lt;&gt;")+SUMIF(AF2756:AF2756,"&lt;&gt;")+SUMIF(AH2756:AH2756,"&lt;&gt;")+SUMIF(AJ2756:AJ2756,"&lt;&gt;")+SUMIF(AK2756:AK2756,"&lt;&gt;")+SUMIF(AM2756:AM2756,"&lt;&gt;")+SUMIF(AO2756:AO2756,"&lt;&gt;")+SUMIF(AQ2756:AQ2756,"&lt;&gt;")+SUMIF(AS2756:AS2756,"&lt;&gt;")+SUMIF(AU2756:AU2756,"&lt;&gt;")+SUMIF(AW2756:AW2756,"&lt;&gt;")+SUMIF(AY2756:AY2756,"&lt;&gt;")+SUMIF(BA2756:BA2756,"&lt;&gt;")+SUMIF(BC2756:BC2756,"&lt;&gt;")+SUMIF(BE2756:BE2756,"&lt;&gt;")+SUMIF(BG2756:BG2756,"&lt;&gt;")+SUMIF(BI2756:BI2756,"&lt;&gt;")+SUMIF(BK2756:BK2756,"&lt;&gt;")</f>
        <v>146479.79804084991</v>
      </c>
      <c r="BM2756" s="9">
        <f t="shared" ref="BM2756:BM2819" si="95">ROUND(BL2756/100,0)*100</f>
        <v>146500</v>
      </c>
    </row>
    <row r="2757" spans="1:65" x14ac:dyDescent="0.3">
      <c r="A2757" s="2" t="s">
        <v>799</v>
      </c>
      <c r="B2757" s="9">
        <v>2040</v>
      </c>
      <c r="C2757">
        <v>531464</v>
      </c>
      <c r="D2757">
        <v>1</v>
      </c>
      <c r="E2757">
        <v>1</v>
      </c>
      <c r="F2757">
        <v>0</v>
      </c>
      <c r="G2757">
        <v>0</v>
      </c>
      <c r="H2757">
        <v>0</v>
      </c>
      <c r="I2757" t="s">
        <v>86</v>
      </c>
      <c r="J2757">
        <v>531464</v>
      </c>
      <c r="K2757" t="s">
        <v>799</v>
      </c>
      <c r="L2757">
        <v>531057</v>
      </c>
      <c r="M2757" t="s">
        <v>220</v>
      </c>
      <c r="N2757">
        <v>531057</v>
      </c>
      <c r="O2757" t="s">
        <v>220</v>
      </c>
      <c r="P2757">
        <v>531057</v>
      </c>
      <c r="Q2757" t="s">
        <v>220</v>
      </c>
      <c r="R2757" s="9">
        <v>474289.12880689459</v>
      </c>
      <c r="S2757" s="9">
        <f>SUMIFS($B:$B,$J:$J,$C2757)</f>
        <v>6966</v>
      </c>
      <c r="T2757" s="9">
        <v>377693.0459963879</v>
      </c>
      <c r="U2757" s="9">
        <v>2</v>
      </c>
      <c r="V2757" s="9">
        <f>U2757*768</f>
        <v>1536</v>
      </c>
      <c r="W2757" s="9">
        <v>21</v>
      </c>
      <c r="X2757" s="9">
        <f>W2757*3072</f>
        <v>64512</v>
      </c>
      <c r="Y2757" s="9">
        <v>16</v>
      </c>
      <c r="Z2757" s="9">
        <f>Y2757*1024</f>
        <v>16384</v>
      </c>
      <c r="AA2757" s="9">
        <v>7</v>
      </c>
      <c r="AB2757" s="9">
        <f>AA2757*256</f>
        <v>1792</v>
      </c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15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>
        <f t="shared" si="94"/>
        <v>936206.17480328248</v>
      </c>
      <c r="BM2757" s="9">
        <f t="shared" si="95"/>
        <v>936200</v>
      </c>
    </row>
    <row r="2758" spans="1:65" x14ac:dyDescent="0.3">
      <c r="A2758" t="s">
        <v>2893</v>
      </c>
      <c r="B2758" s="9">
        <v>712</v>
      </c>
      <c r="C2758">
        <v>546666</v>
      </c>
      <c r="D2758">
        <v>1</v>
      </c>
      <c r="E2758">
        <v>0</v>
      </c>
      <c r="F2758">
        <v>0</v>
      </c>
      <c r="G2758">
        <v>0</v>
      </c>
      <c r="H2758">
        <v>0</v>
      </c>
      <c r="I2758" t="s">
        <v>83</v>
      </c>
      <c r="J2758">
        <v>545881</v>
      </c>
      <c r="K2758" t="s">
        <v>238</v>
      </c>
      <c r="L2758">
        <v>545881</v>
      </c>
      <c r="M2758" t="s">
        <v>238</v>
      </c>
      <c r="N2758">
        <v>545881</v>
      </c>
      <c r="O2758" t="s">
        <v>238</v>
      </c>
      <c r="P2758">
        <v>545881</v>
      </c>
      <c r="Q2758" t="s">
        <v>238</v>
      </c>
      <c r="R2758" s="9">
        <v>168955.16648917369</v>
      </c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15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>
        <f t="shared" si="94"/>
        <v>168955.16648917369</v>
      </c>
      <c r="BM2758" s="9">
        <f t="shared" si="95"/>
        <v>169000</v>
      </c>
    </row>
    <row r="2759" spans="1:65" x14ac:dyDescent="0.3">
      <c r="A2759" t="s">
        <v>2894</v>
      </c>
      <c r="B2759" s="9">
        <v>428</v>
      </c>
      <c r="C2759">
        <v>570303</v>
      </c>
      <c r="D2759">
        <v>1</v>
      </c>
      <c r="E2759">
        <v>0</v>
      </c>
      <c r="F2759">
        <v>0</v>
      </c>
      <c r="G2759">
        <v>0</v>
      </c>
      <c r="H2759">
        <v>0</v>
      </c>
      <c r="I2759" t="s">
        <v>90</v>
      </c>
      <c r="J2759">
        <v>570451</v>
      </c>
      <c r="K2759" t="s">
        <v>474</v>
      </c>
      <c r="L2759">
        <v>570451</v>
      </c>
      <c r="M2759" t="s">
        <v>474</v>
      </c>
      <c r="N2759">
        <v>570451</v>
      </c>
      <c r="O2759" t="s">
        <v>474</v>
      </c>
      <c r="P2759">
        <v>569810</v>
      </c>
      <c r="Q2759" t="s">
        <v>284</v>
      </c>
      <c r="R2759" s="9">
        <v>102247.9263827524</v>
      </c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15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>
        <f t="shared" si="94"/>
        <v>102247.9263827524</v>
      </c>
      <c r="BM2759" s="9">
        <f t="shared" si="95"/>
        <v>102200</v>
      </c>
    </row>
    <row r="2760" spans="1:65" x14ac:dyDescent="0.3">
      <c r="A2760" t="s">
        <v>2895</v>
      </c>
      <c r="B2760" s="9">
        <v>598</v>
      </c>
      <c r="C2760">
        <v>570311</v>
      </c>
      <c r="D2760">
        <v>1</v>
      </c>
      <c r="E2760">
        <v>0</v>
      </c>
      <c r="F2760">
        <v>0</v>
      </c>
      <c r="G2760">
        <v>0</v>
      </c>
      <c r="H2760">
        <v>0</v>
      </c>
      <c r="I2760" t="s">
        <v>90</v>
      </c>
      <c r="J2760">
        <v>569810</v>
      </c>
      <c r="K2760" t="s">
        <v>284</v>
      </c>
      <c r="L2760">
        <v>569810</v>
      </c>
      <c r="M2760" t="s">
        <v>284</v>
      </c>
      <c r="N2760">
        <v>569810</v>
      </c>
      <c r="O2760" t="s">
        <v>284</v>
      </c>
      <c r="P2760">
        <v>569810</v>
      </c>
      <c r="Q2760" t="s">
        <v>284</v>
      </c>
      <c r="R2760" s="9">
        <v>142257.73702933651</v>
      </c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15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>
        <f t="shared" si="94"/>
        <v>142257.73702933651</v>
      </c>
      <c r="BM2760" s="9">
        <f t="shared" si="95"/>
        <v>142300</v>
      </c>
    </row>
    <row r="2761" spans="1:65" x14ac:dyDescent="0.3">
      <c r="A2761" t="s">
        <v>2896</v>
      </c>
      <c r="B2761" s="9">
        <v>131</v>
      </c>
      <c r="C2761">
        <v>566462</v>
      </c>
      <c r="D2761">
        <v>1</v>
      </c>
      <c r="E2761">
        <v>0</v>
      </c>
      <c r="F2761">
        <v>0</v>
      </c>
      <c r="G2761">
        <v>0</v>
      </c>
      <c r="H2761">
        <v>0</v>
      </c>
      <c r="I2761" t="s">
        <v>151</v>
      </c>
      <c r="J2761">
        <v>558869</v>
      </c>
      <c r="K2761" t="s">
        <v>1597</v>
      </c>
      <c r="L2761">
        <v>559300</v>
      </c>
      <c r="M2761" t="s">
        <v>223</v>
      </c>
      <c r="N2761">
        <v>559300</v>
      </c>
      <c r="O2761" t="s">
        <v>223</v>
      </c>
      <c r="P2761">
        <v>559300</v>
      </c>
      <c r="Q2761" t="s">
        <v>223</v>
      </c>
      <c r="R2761" s="9">
        <v>71941.662785630979</v>
      </c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15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>
        <f t="shared" si="94"/>
        <v>71941.662785630979</v>
      </c>
      <c r="BM2761" s="9">
        <f t="shared" si="95"/>
        <v>71900</v>
      </c>
    </row>
    <row r="2762" spans="1:65" x14ac:dyDescent="0.3">
      <c r="A2762" t="s">
        <v>2897</v>
      </c>
      <c r="B2762" s="9">
        <v>1366</v>
      </c>
      <c r="C2762">
        <v>531472</v>
      </c>
      <c r="D2762">
        <v>1</v>
      </c>
      <c r="E2762">
        <v>0</v>
      </c>
      <c r="F2762">
        <v>0</v>
      </c>
      <c r="G2762">
        <v>0</v>
      </c>
      <c r="H2762">
        <v>0</v>
      </c>
      <c r="I2762" t="s">
        <v>86</v>
      </c>
      <c r="J2762">
        <v>531189</v>
      </c>
      <c r="K2762" t="s">
        <v>338</v>
      </c>
      <c r="L2762">
        <v>531189</v>
      </c>
      <c r="M2762" t="s">
        <v>338</v>
      </c>
      <c r="N2762">
        <v>531189</v>
      </c>
      <c r="O2762" t="s">
        <v>338</v>
      </c>
      <c r="P2762">
        <v>531189</v>
      </c>
      <c r="Q2762" t="s">
        <v>338</v>
      </c>
      <c r="R2762" s="9">
        <v>320467.19566848013</v>
      </c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15"/>
      <c r="AR2762" s="9">
        <v>10</v>
      </c>
      <c r="AS2762" s="9">
        <f>AR2762*30500</f>
        <v>305000</v>
      </c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>
        <f t="shared" si="94"/>
        <v>625467.19566848013</v>
      </c>
      <c r="BM2762" s="9">
        <f t="shared" si="95"/>
        <v>625500</v>
      </c>
    </row>
    <row r="2763" spans="1:65" x14ac:dyDescent="0.3">
      <c r="A2763" s="4" t="s">
        <v>2898</v>
      </c>
      <c r="B2763" s="9">
        <v>3050</v>
      </c>
      <c r="C2763">
        <v>560537</v>
      </c>
      <c r="D2763">
        <v>1</v>
      </c>
      <c r="E2763">
        <v>1</v>
      </c>
      <c r="F2763">
        <v>1</v>
      </c>
      <c r="G2763">
        <v>1</v>
      </c>
      <c r="H2763">
        <v>0</v>
      </c>
      <c r="I2763" t="s">
        <v>77</v>
      </c>
      <c r="J2763">
        <v>560537</v>
      </c>
      <c r="K2763" t="s">
        <v>2898</v>
      </c>
      <c r="L2763">
        <v>560537</v>
      </c>
      <c r="M2763" t="s">
        <v>2898</v>
      </c>
      <c r="N2763">
        <v>560537</v>
      </c>
      <c r="O2763" t="s">
        <v>2898</v>
      </c>
      <c r="P2763">
        <v>560286</v>
      </c>
      <c r="Q2763" t="s">
        <v>770</v>
      </c>
      <c r="R2763" s="9">
        <v>701383.326245934</v>
      </c>
      <c r="S2763" s="9">
        <f>SUMIFS($B:$B,$J:$J,$C2763)</f>
        <v>3846</v>
      </c>
      <c r="T2763" s="9">
        <v>208962.00457790351</v>
      </c>
      <c r="U2763" s="9">
        <v>0</v>
      </c>
      <c r="V2763" s="9">
        <f>U2763*768</f>
        <v>0</v>
      </c>
      <c r="W2763" s="9">
        <v>37</v>
      </c>
      <c r="X2763" s="9">
        <f>W2763*3072</f>
        <v>113664</v>
      </c>
      <c r="Y2763" s="9">
        <v>12</v>
      </c>
      <c r="Z2763" s="9">
        <f>Y2763*1024</f>
        <v>12288</v>
      </c>
      <c r="AA2763" s="9">
        <v>5</v>
      </c>
      <c r="AB2763" s="9">
        <f>AA2763*256</f>
        <v>1280</v>
      </c>
      <c r="AC2763" s="9">
        <f>SUMIFS($B:$B,$L:$L,$C2763)</f>
        <v>3846</v>
      </c>
      <c r="AD2763" s="9">
        <v>481645.46320887172</v>
      </c>
      <c r="AE2763" s="9"/>
      <c r="AF2763" s="9"/>
      <c r="AG2763" s="9">
        <f>SUMIFS($B:$B,$N:$N,$C2763)</f>
        <v>3846</v>
      </c>
      <c r="AH2763" s="9">
        <v>435291.4389212461</v>
      </c>
      <c r="AI2763" s="9"/>
      <c r="AJ2763" s="9"/>
      <c r="AK2763" s="9"/>
      <c r="AL2763" s="9"/>
      <c r="AM2763" s="9"/>
      <c r="AN2763" s="9"/>
      <c r="AO2763" s="9"/>
      <c r="AP2763" s="9"/>
      <c r="AQ2763" s="15"/>
      <c r="AR2763" s="9">
        <v>2</v>
      </c>
      <c r="AS2763" s="9">
        <f>AR2763*30500</f>
        <v>61000</v>
      </c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>
        <f t="shared" si="94"/>
        <v>2015514.2329539554</v>
      </c>
      <c r="BM2763" s="9">
        <f t="shared" si="95"/>
        <v>2015500</v>
      </c>
    </row>
    <row r="2764" spans="1:65" x14ac:dyDescent="0.3">
      <c r="A2764" t="s">
        <v>2898</v>
      </c>
      <c r="B2764" s="9">
        <v>620</v>
      </c>
      <c r="C2764">
        <v>530093</v>
      </c>
      <c r="D2764">
        <v>1</v>
      </c>
      <c r="E2764">
        <v>0</v>
      </c>
      <c r="F2764">
        <v>0</v>
      </c>
      <c r="G2764">
        <v>0</v>
      </c>
      <c r="H2764">
        <v>0</v>
      </c>
      <c r="I2764" t="s">
        <v>86</v>
      </c>
      <c r="J2764">
        <v>529648</v>
      </c>
      <c r="K2764" t="s">
        <v>318</v>
      </c>
      <c r="L2764">
        <v>530883</v>
      </c>
      <c r="M2764" t="s">
        <v>319</v>
      </c>
      <c r="N2764">
        <v>530883</v>
      </c>
      <c r="O2764" t="s">
        <v>319</v>
      </c>
      <c r="P2764">
        <v>530883</v>
      </c>
      <c r="Q2764" t="s">
        <v>319</v>
      </c>
      <c r="R2764" s="9">
        <v>147417.68490922061</v>
      </c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15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>
        <f t="shared" si="94"/>
        <v>147417.68490922061</v>
      </c>
      <c r="BM2764" s="9">
        <f t="shared" si="95"/>
        <v>147400</v>
      </c>
    </row>
    <row r="2765" spans="1:65" x14ac:dyDescent="0.3">
      <c r="A2765" s="2" t="s">
        <v>2899</v>
      </c>
      <c r="B2765" s="9">
        <v>3762</v>
      </c>
      <c r="C2765">
        <v>567264</v>
      </c>
      <c r="D2765">
        <v>1</v>
      </c>
      <c r="E2765">
        <v>1</v>
      </c>
      <c r="F2765">
        <v>0</v>
      </c>
      <c r="G2765">
        <v>0</v>
      </c>
      <c r="H2765">
        <v>0</v>
      </c>
      <c r="I2765" t="s">
        <v>131</v>
      </c>
      <c r="J2765">
        <v>567264</v>
      </c>
      <c r="K2765" t="s">
        <v>2899</v>
      </c>
      <c r="L2765">
        <v>567256</v>
      </c>
      <c r="M2765" t="s">
        <v>656</v>
      </c>
      <c r="N2765">
        <v>567256</v>
      </c>
      <c r="O2765" t="s">
        <v>656</v>
      </c>
      <c r="P2765">
        <v>567256</v>
      </c>
      <c r="Q2765" t="s">
        <v>656</v>
      </c>
      <c r="R2765" s="9">
        <v>859431.14396080584</v>
      </c>
      <c r="S2765" s="9">
        <f>SUMIFS($B:$B,$J:$J,$C2765)</f>
        <v>4222</v>
      </c>
      <c r="T2765" s="9">
        <v>229325.08580117571</v>
      </c>
      <c r="U2765" s="9">
        <v>1</v>
      </c>
      <c r="V2765" s="9">
        <f>U2765*768</f>
        <v>768</v>
      </c>
      <c r="W2765" s="9">
        <v>50</v>
      </c>
      <c r="X2765" s="9">
        <f>W2765*3072</f>
        <v>153600</v>
      </c>
      <c r="Y2765" s="9">
        <v>13</v>
      </c>
      <c r="Z2765" s="9">
        <f>Y2765*1024</f>
        <v>13312</v>
      </c>
      <c r="AA2765" s="9">
        <v>11</v>
      </c>
      <c r="AB2765" s="9">
        <f>AA2765*256</f>
        <v>2816</v>
      </c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15"/>
      <c r="AR2765" s="9">
        <v>2</v>
      </c>
      <c r="AS2765" s="9">
        <f>AR2765*30500</f>
        <v>61000</v>
      </c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>
        <f t="shared" si="94"/>
        <v>1320252.2297619816</v>
      </c>
      <c r="BM2765" s="9">
        <f t="shared" si="95"/>
        <v>1320300</v>
      </c>
    </row>
    <row r="2766" spans="1:65" x14ac:dyDescent="0.3">
      <c r="A2766" t="s">
        <v>2899</v>
      </c>
      <c r="B2766" s="9">
        <v>177</v>
      </c>
      <c r="C2766">
        <v>563587</v>
      </c>
      <c r="D2766">
        <v>1</v>
      </c>
      <c r="E2766">
        <v>0</v>
      </c>
      <c r="F2766">
        <v>0</v>
      </c>
      <c r="G2766">
        <v>0</v>
      </c>
      <c r="H2766">
        <v>0</v>
      </c>
      <c r="I2766" t="s">
        <v>83</v>
      </c>
      <c r="J2766">
        <v>552666</v>
      </c>
      <c r="K2766" t="s">
        <v>229</v>
      </c>
      <c r="L2766">
        <v>552046</v>
      </c>
      <c r="M2766" t="s">
        <v>174</v>
      </c>
      <c r="N2766">
        <v>552046</v>
      </c>
      <c r="O2766" t="s">
        <v>174</v>
      </c>
      <c r="P2766">
        <v>552046</v>
      </c>
      <c r="Q2766" t="s">
        <v>174</v>
      </c>
      <c r="R2766" s="9">
        <v>71941.662785630979</v>
      </c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15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>
        <f t="shared" si="94"/>
        <v>71941.662785630979</v>
      </c>
      <c r="BM2766" s="9">
        <f t="shared" si="95"/>
        <v>71900</v>
      </c>
    </row>
    <row r="2767" spans="1:65" x14ac:dyDescent="0.3">
      <c r="A2767" t="s">
        <v>2899</v>
      </c>
      <c r="B2767" s="9">
        <v>112</v>
      </c>
      <c r="C2767">
        <v>536822</v>
      </c>
      <c r="D2767">
        <v>1</v>
      </c>
      <c r="E2767">
        <v>0</v>
      </c>
      <c r="F2767">
        <v>0</v>
      </c>
      <c r="G2767">
        <v>0</v>
      </c>
      <c r="H2767">
        <v>0</v>
      </c>
      <c r="I2767" t="s">
        <v>83</v>
      </c>
      <c r="J2767">
        <v>551716</v>
      </c>
      <c r="K2767" t="s">
        <v>2900</v>
      </c>
      <c r="L2767">
        <v>550850</v>
      </c>
      <c r="M2767" t="s">
        <v>275</v>
      </c>
      <c r="N2767">
        <v>550850</v>
      </c>
      <c r="O2767" t="s">
        <v>275</v>
      </c>
      <c r="P2767">
        <v>550850</v>
      </c>
      <c r="Q2767" t="s">
        <v>275</v>
      </c>
      <c r="R2767" s="9">
        <v>71941.662785630979</v>
      </c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15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>
        <f t="shared" si="94"/>
        <v>71941.662785630979</v>
      </c>
      <c r="BM2767" s="9">
        <f t="shared" si="95"/>
        <v>71900</v>
      </c>
    </row>
    <row r="2768" spans="1:65" x14ac:dyDescent="0.3">
      <c r="A2768" t="s">
        <v>2901</v>
      </c>
      <c r="B2768" s="9">
        <v>513</v>
      </c>
      <c r="C2768">
        <v>541702</v>
      </c>
      <c r="D2768">
        <v>1</v>
      </c>
      <c r="E2768">
        <v>0</v>
      </c>
      <c r="F2768">
        <v>0</v>
      </c>
      <c r="G2768">
        <v>0</v>
      </c>
      <c r="H2768">
        <v>0</v>
      </c>
      <c r="I2768" t="s">
        <v>151</v>
      </c>
      <c r="J2768">
        <v>560715</v>
      </c>
      <c r="K2768" t="s">
        <v>553</v>
      </c>
      <c r="L2768">
        <v>560715</v>
      </c>
      <c r="M2768" t="s">
        <v>553</v>
      </c>
      <c r="N2768">
        <v>560715</v>
      </c>
      <c r="O2768" t="s">
        <v>553</v>
      </c>
      <c r="P2768">
        <v>560715</v>
      </c>
      <c r="Q2768" t="s">
        <v>553</v>
      </c>
      <c r="R2768" s="9">
        <v>122284.35507983751</v>
      </c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15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>
        <f t="shared" si="94"/>
        <v>122284.35507983751</v>
      </c>
      <c r="BM2768" s="9">
        <f t="shared" si="95"/>
        <v>122300</v>
      </c>
    </row>
    <row r="2769" spans="1:65" x14ac:dyDescent="0.3">
      <c r="A2769" t="s">
        <v>2902</v>
      </c>
      <c r="B2769" s="9">
        <v>124</v>
      </c>
      <c r="C2769">
        <v>578070</v>
      </c>
      <c r="D2769">
        <v>1</v>
      </c>
      <c r="E2769">
        <v>0</v>
      </c>
      <c r="F2769">
        <v>0</v>
      </c>
      <c r="G2769">
        <v>0</v>
      </c>
      <c r="H2769">
        <v>0</v>
      </c>
      <c r="I2769" t="s">
        <v>151</v>
      </c>
      <c r="J2769">
        <v>556394</v>
      </c>
      <c r="K2769" t="s">
        <v>246</v>
      </c>
      <c r="L2769">
        <v>555771</v>
      </c>
      <c r="M2769" t="s">
        <v>247</v>
      </c>
      <c r="N2769">
        <v>555771</v>
      </c>
      <c r="O2769" t="s">
        <v>247</v>
      </c>
      <c r="P2769">
        <v>555771</v>
      </c>
      <c r="Q2769" t="s">
        <v>247</v>
      </c>
      <c r="R2769" s="9">
        <v>71941.662785630979</v>
      </c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15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>
        <f t="shared" si="94"/>
        <v>71941.662785630979</v>
      </c>
      <c r="BM2769" s="9">
        <f t="shared" si="95"/>
        <v>71900</v>
      </c>
    </row>
    <row r="2770" spans="1:65" x14ac:dyDescent="0.3">
      <c r="A2770" t="s">
        <v>277</v>
      </c>
      <c r="B2770" s="9">
        <v>479</v>
      </c>
      <c r="C2770">
        <v>597589</v>
      </c>
      <c r="D2770">
        <v>1</v>
      </c>
      <c r="E2770">
        <v>0</v>
      </c>
      <c r="F2770">
        <v>0</v>
      </c>
      <c r="G2770">
        <v>0</v>
      </c>
      <c r="H2770">
        <v>0</v>
      </c>
      <c r="I2770" t="s">
        <v>94</v>
      </c>
      <c r="J2770">
        <v>597180</v>
      </c>
      <c r="K2770" t="s">
        <v>116</v>
      </c>
      <c r="L2770">
        <v>597228</v>
      </c>
      <c r="M2770" t="s">
        <v>786</v>
      </c>
      <c r="N2770">
        <v>597180</v>
      </c>
      <c r="O2770" t="s">
        <v>116</v>
      </c>
      <c r="P2770">
        <v>597180</v>
      </c>
      <c r="Q2770" t="s">
        <v>116</v>
      </c>
      <c r="R2770" s="9">
        <v>114277.6706410692</v>
      </c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15"/>
      <c r="AR2770" s="9">
        <v>2</v>
      </c>
      <c r="AS2770" s="9">
        <f>AR2770*30500</f>
        <v>61000</v>
      </c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>
        <f t="shared" si="94"/>
        <v>175277.67064106918</v>
      </c>
      <c r="BM2770" s="9">
        <f t="shared" si="95"/>
        <v>175300</v>
      </c>
    </row>
    <row r="2771" spans="1:65" x14ac:dyDescent="0.3">
      <c r="A2771" s="3" t="s">
        <v>277</v>
      </c>
      <c r="B2771" s="9">
        <v>1483</v>
      </c>
      <c r="C2771">
        <v>581976</v>
      </c>
      <c r="D2771">
        <v>1</v>
      </c>
      <c r="E2771">
        <v>1</v>
      </c>
      <c r="F2771">
        <v>1</v>
      </c>
      <c r="G2771">
        <v>0</v>
      </c>
      <c r="H2771">
        <v>0</v>
      </c>
      <c r="I2771" t="s">
        <v>81</v>
      </c>
      <c r="J2771">
        <v>581976</v>
      </c>
      <c r="K2771" t="s">
        <v>277</v>
      </c>
      <c r="L2771">
        <v>581976</v>
      </c>
      <c r="M2771" t="s">
        <v>277</v>
      </c>
      <c r="N2771">
        <v>584002</v>
      </c>
      <c r="O2771" t="s">
        <v>278</v>
      </c>
      <c r="P2771">
        <v>584002</v>
      </c>
      <c r="Q2771" t="s">
        <v>278</v>
      </c>
      <c r="R2771" s="9">
        <v>347320.84137880959</v>
      </c>
      <c r="S2771" s="9">
        <f>SUMIFS($B:$B,$J:$J,$C2771)</f>
        <v>2782</v>
      </c>
      <c r="T2771" s="9">
        <v>151288.50190085749</v>
      </c>
      <c r="U2771" s="9">
        <v>0</v>
      </c>
      <c r="V2771" s="9">
        <f>U2771*768</f>
        <v>0</v>
      </c>
      <c r="W2771" s="9">
        <v>12</v>
      </c>
      <c r="X2771" s="9">
        <f>W2771*3072</f>
        <v>36864</v>
      </c>
      <c r="Y2771" s="9">
        <v>11</v>
      </c>
      <c r="Z2771" s="9">
        <f>Y2771*1024</f>
        <v>11264</v>
      </c>
      <c r="AA2771" s="9">
        <v>5</v>
      </c>
      <c r="AB2771" s="9">
        <f>AA2771*256</f>
        <v>1280</v>
      </c>
      <c r="AC2771" s="9">
        <f>SUMIFS($B:$B,$L:$L,$C2771)</f>
        <v>3460</v>
      </c>
      <c r="AD2771" s="9">
        <v>433657.79177821428</v>
      </c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15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>
        <f t="shared" si="94"/>
        <v>981675.13505788136</v>
      </c>
      <c r="BM2771" s="9">
        <f t="shared" si="95"/>
        <v>981700</v>
      </c>
    </row>
    <row r="2772" spans="1:65" x14ac:dyDescent="0.3">
      <c r="A2772" t="s">
        <v>277</v>
      </c>
      <c r="B2772" s="9">
        <v>1372</v>
      </c>
      <c r="C2772">
        <v>560545</v>
      </c>
      <c r="D2772">
        <v>1</v>
      </c>
      <c r="E2772">
        <v>0</v>
      </c>
      <c r="F2772">
        <v>0</v>
      </c>
      <c r="G2772">
        <v>0</v>
      </c>
      <c r="H2772">
        <v>0</v>
      </c>
      <c r="I2772" t="s">
        <v>77</v>
      </c>
      <c r="J2772">
        <v>560286</v>
      </c>
      <c r="K2772" t="s">
        <v>770</v>
      </c>
      <c r="L2772">
        <v>560286</v>
      </c>
      <c r="M2772" t="s">
        <v>770</v>
      </c>
      <c r="N2772">
        <v>560286</v>
      </c>
      <c r="O2772" t="s">
        <v>770</v>
      </c>
      <c r="P2772">
        <v>560286</v>
      </c>
      <c r="Q2772" t="s">
        <v>770</v>
      </c>
      <c r="R2772" s="9">
        <v>321845.98195567657</v>
      </c>
      <c r="S2772" s="9"/>
      <c r="T2772" s="9"/>
      <c r="U2772" s="9">
        <v>0</v>
      </c>
      <c r="V2772" s="9"/>
      <c r="W2772" s="9">
        <v>0</v>
      </c>
      <c r="X2772" s="9">
        <f>W2772*3072</f>
        <v>0</v>
      </c>
      <c r="Y2772" s="9">
        <v>6</v>
      </c>
      <c r="Z2772" s="9">
        <f>Y2772*1024</f>
        <v>6144</v>
      </c>
      <c r="AA2772" s="9">
        <v>0</v>
      </c>
      <c r="AB2772" s="9">
        <f>AA2772*256</f>
        <v>0</v>
      </c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15"/>
      <c r="AR2772" s="9">
        <v>1</v>
      </c>
      <c r="AS2772" s="9">
        <f>AR2772*30500</f>
        <v>30500</v>
      </c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>
        <f t="shared" si="94"/>
        <v>358489.98195567657</v>
      </c>
      <c r="BM2772" s="9">
        <f t="shared" si="95"/>
        <v>358500</v>
      </c>
    </row>
    <row r="2773" spans="1:65" x14ac:dyDescent="0.3">
      <c r="A2773" s="2" t="s">
        <v>1513</v>
      </c>
      <c r="B2773" s="9">
        <v>1778</v>
      </c>
      <c r="C2773">
        <v>546674</v>
      </c>
      <c r="D2773">
        <v>1</v>
      </c>
      <c r="E2773">
        <v>1</v>
      </c>
      <c r="F2773">
        <v>0</v>
      </c>
      <c r="G2773">
        <v>0</v>
      </c>
      <c r="H2773">
        <v>0</v>
      </c>
      <c r="I2773" t="s">
        <v>83</v>
      </c>
      <c r="J2773">
        <v>546674</v>
      </c>
      <c r="K2773" t="s">
        <v>1513</v>
      </c>
      <c r="L2773">
        <v>547336</v>
      </c>
      <c r="M2773" t="s">
        <v>914</v>
      </c>
      <c r="N2773">
        <v>547336</v>
      </c>
      <c r="O2773" t="s">
        <v>914</v>
      </c>
      <c r="P2773">
        <v>547336</v>
      </c>
      <c r="Q2773" t="s">
        <v>914</v>
      </c>
      <c r="R2773" s="9">
        <v>414737.74556672538</v>
      </c>
      <c r="S2773" s="9">
        <f>SUMIFS($B:$B,$J:$J,$C2773)</f>
        <v>3620</v>
      </c>
      <c r="T2773" s="9">
        <v>196718.2012466857</v>
      </c>
      <c r="U2773" s="9">
        <v>0</v>
      </c>
      <c r="V2773" s="9">
        <f>U2773*768</f>
        <v>0</v>
      </c>
      <c r="W2773" s="9">
        <v>23</v>
      </c>
      <c r="X2773" s="9">
        <f>W2773*3072</f>
        <v>70656</v>
      </c>
      <c r="Y2773" s="9">
        <v>15</v>
      </c>
      <c r="Z2773" s="9">
        <f>Y2773*1024</f>
        <v>15360</v>
      </c>
      <c r="AA2773" s="9">
        <v>3</v>
      </c>
      <c r="AB2773" s="9">
        <f>AA2773*256</f>
        <v>768</v>
      </c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15"/>
      <c r="AR2773" s="9">
        <v>16</v>
      </c>
      <c r="AS2773" s="9">
        <f>AR2773*30500</f>
        <v>488000</v>
      </c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>
        <f t="shared" si="94"/>
        <v>1186239.9468134111</v>
      </c>
      <c r="BM2773" s="9">
        <f t="shared" si="95"/>
        <v>1186200</v>
      </c>
    </row>
    <row r="2774" spans="1:65" x14ac:dyDescent="0.3">
      <c r="A2774" s="4" t="s">
        <v>258</v>
      </c>
      <c r="B2774" s="9">
        <v>5626</v>
      </c>
      <c r="C2774">
        <v>577308</v>
      </c>
      <c r="D2774">
        <v>1</v>
      </c>
      <c r="E2774">
        <v>1</v>
      </c>
      <c r="F2774">
        <v>1</v>
      </c>
      <c r="G2774">
        <v>1</v>
      </c>
      <c r="H2774">
        <v>0</v>
      </c>
      <c r="I2774" t="s">
        <v>104</v>
      </c>
      <c r="J2774">
        <v>577308</v>
      </c>
      <c r="K2774" t="s">
        <v>258</v>
      </c>
      <c r="L2774">
        <v>577308</v>
      </c>
      <c r="M2774" t="s">
        <v>258</v>
      </c>
      <c r="N2774">
        <v>577308</v>
      </c>
      <c r="O2774" t="s">
        <v>258</v>
      </c>
      <c r="P2774">
        <v>576964</v>
      </c>
      <c r="Q2774" t="s">
        <v>257</v>
      </c>
      <c r="R2774" s="9">
        <v>1266633.75118701</v>
      </c>
      <c r="S2774" s="9">
        <f>SUMIFS($B:$B,$J:$J,$C2774)</f>
        <v>7699</v>
      </c>
      <c r="T2774" s="9">
        <v>417263.01327931078</v>
      </c>
      <c r="U2774" s="9">
        <v>2</v>
      </c>
      <c r="V2774" s="9">
        <f>U2774*768</f>
        <v>1536</v>
      </c>
      <c r="W2774" s="9">
        <v>41</v>
      </c>
      <c r="X2774" s="9">
        <f>W2774*3072</f>
        <v>125952</v>
      </c>
      <c r="Y2774" s="9">
        <v>89</v>
      </c>
      <c r="Z2774" s="9">
        <f>Y2774*1024</f>
        <v>91136</v>
      </c>
      <c r="AA2774" s="9">
        <v>11</v>
      </c>
      <c r="AB2774" s="9">
        <f>AA2774*256</f>
        <v>2816</v>
      </c>
      <c r="AC2774" s="9">
        <f>SUMIFS($B:$B,$L:$L,$C2774)</f>
        <v>7699</v>
      </c>
      <c r="AD2774" s="9">
        <v>957901.66318947705</v>
      </c>
      <c r="AE2774" s="9"/>
      <c r="AF2774" s="9"/>
      <c r="AG2774" s="9">
        <f>SUMIFS($B:$B,$N:$N,$C2774)</f>
        <v>10553</v>
      </c>
      <c r="AH2774" s="9">
        <v>1185983.9986365901</v>
      </c>
      <c r="AI2774" s="9"/>
      <c r="AJ2774" s="9"/>
      <c r="AK2774" s="9"/>
      <c r="AL2774" s="9"/>
      <c r="AM2774" s="9"/>
      <c r="AN2774" s="9"/>
      <c r="AO2774" s="9"/>
      <c r="AP2774" s="9"/>
      <c r="AQ2774" s="15"/>
      <c r="AR2774" s="9">
        <v>2</v>
      </c>
      <c r="AS2774" s="9">
        <f>AR2774*30500</f>
        <v>61000</v>
      </c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>
        <f t="shared" si="94"/>
        <v>4110222.4262923878</v>
      </c>
      <c r="BM2774" s="9">
        <f t="shared" si="95"/>
        <v>4110200</v>
      </c>
    </row>
    <row r="2775" spans="1:65" x14ac:dyDescent="0.3">
      <c r="A2775" t="s">
        <v>2903</v>
      </c>
      <c r="B2775" s="9">
        <v>676</v>
      </c>
      <c r="C2775">
        <v>583316</v>
      </c>
      <c r="D2775">
        <v>1</v>
      </c>
      <c r="E2775">
        <v>0</v>
      </c>
      <c r="F2775">
        <v>0</v>
      </c>
      <c r="G2775">
        <v>0</v>
      </c>
      <c r="H2775">
        <v>0</v>
      </c>
      <c r="I2775" t="s">
        <v>81</v>
      </c>
      <c r="J2775">
        <v>584002</v>
      </c>
      <c r="K2775" t="s">
        <v>278</v>
      </c>
      <c r="L2775">
        <v>584002</v>
      </c>
      <c r="M2775" t="s">
        <v>278</v>
      </c>
      <c r="N2775">
        <v>584002</v>
      </c>
      <c r="O2775" t="s">
        <v>278</v>
      </c>
      <c r="P2775">
        <v>584002</v>
      </c>
      <c r="Q2775" t="s">
        <v>278</v>
      </c>
      <c r="R2775" s="9">
        <v>160535.07165810751</v>
      </c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15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>
        <f t="shared" si="94"/>
        <v>160535.07165810751</v>
      </c>
      <c r="BM2775" s="9">
        <f t="shared" si="95"/>
        <v>160500</v>
      </c>
    </row>
    <row r="2776" spans="1:65" x14ac:dyDescent="0.3">
      <c r="A2776" t="s">
        <v>2904</v>
      </c>
      <c r="B2776" s="9">
        <v>133</v>
      </c>
      <c r="C2776">
        <v>587605</v>
      </c>
      <c r="D2776">
        <v>1</v>
      </c>
      <c r="E2776">
        <v>0</v>
      </c>
      <c r="F2776">
        <v>0</v>
      </c>
      <c r="G2776">
        <v>0</v>
      </c>
      <c r="H2776">
        <v>0</v>
      </c>
      <c r="I2776" t="s">
        <v>123</v>
      </c>
      <c r="J2776">
        <v>590789</v>
      </c>
      <c r="K2776" t="s">
        <v>168</v>
      </c>
      <c r="L2776">
        <v>590789</v>
      </c>
      <c r="M2776" t="s">
        <v>168</v>
      </c>
      <c r="N2776">
        <v>590789</v>
      </c>
      <c r="O2776" t="s">
        <v>168</v>
      </c>
      <c r="P2776">
        <v>591181</v>
      </c>
      <c r="Q2776" t="s">
        <v>137</v>
      </c>
      <c r="R2776" s="9">
        <v>71941.662785630979</v>
      </c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15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>
        <f t="shared" si="94"/>
        <v>71941.662785630979</v>
      </c>
      <c r="BM2776" s="9">
        <f t="shared" si="95"/>
        <v>71900</v>
      </c>
    </row>
    <row r="2777" spans="1:65" x14ac:dyDescent="0.3">
      <c r="A2777" t="s">
        <v>2905</v>
      </c>
      <c r="B2777" s="9">
        <v>230</v>
      </c>
      <c r="C2777">
        <v>592340</v>
      </c>
      <c r="D2777">
        <v>1</v>
      </c>
      <c r="E2777">
        <v>0</v>
      </c>
      <c r="F2777">
        <v>0</v>
      </c>
      <c r="G2777">
        <v>0</v>
      </c>
      <c r="H2777">
        <v>0</v>
      </c>
      <c r="I2777" t="s">
        <v>135</v>
      </c>
      <c r="J2777">
        <v>592099</v>
      </c>
      <c r="K2777" t="s">
        <v>767</v>
      </c>
      <c r="L2777">
        <v>592617</v>
      </c>
      <c r="M2777" t="s">
        <v>768</v>
      </c>
      <c r="N2777">
        <v>592731</v>
      </c>
      <c r="O2777" t="s">
        <v>180</v>
      </c>
      <c r="P2777">
        <v>592731</v>
      </c>
      <c r="Q2777" t="s">
        <v>180</v>
      </c>
      <c r="R2777" s="9">
        <v>71941.662785630979</v>
      </c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15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>
        <f t="shared" si="94"/>
        <v>71941.662785630979</v>
      </c>
      <c r="BM2777" s="9">
        <f t="shared" si="95"/>
        <v>71900</v>
      </c>
    </row>
    <row r="2778" spans="1:65" x14ac:dyDescent="0.3">
      <c r="A2778" t="s">
        <v>2906</v>
      </c>
      <c r="B2778" s="9">
        <v>1421</v>
      </c>
      <c r="C2778">
        <v>558001</v>
      </c>
      <c r="D2778">
        <v>1</v>
      </c>
      <c r="E2778">
        <v>0</v>
      </c>
      <c r="F2778">
        <v>0</v>
      </c>
      <c r="G2778">
        <v>0</v>
      </c>
      <c r="H2778">
        <v>0</v>
      </c>
      <c r="I2778" t="s">
        <v>151</v>
      </c>
      <c r="J2778">
        <v>558371</v>
      </c>
      <c r="K2778" t="s">
        <v>2077</v>
      </c>
      <c r="L2778">
        <v>558371</v>
      </c>
      <c r="M2778" t="s">
        <v>2077</v>
      </c>
      <c r="N2778">
        <v>558371</v>
      </c>
      <c r="O2778" t="s">
        <v>2077</v>
      </c>
      <c r="P2778">
        <v>554791</v>
      </c>
      <c r="Q2778" t="s">
        <v>1503</v>
      </c>
      <c r="R2778" s="9">
        <v>333099.23183499789</v>
      </c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15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>
        <f t="shared" si="94"/>
        <v>333099.23183499789</v>
      </c>
      <c r="BM2778" s="9">
        <f t="shared" si="95"/>
        <v>333100</v>
      </c>
    </row>
    <row r="2779" spans="1:65" x14ac:dyDescent="0.3">
      <c r="A2779" t="s">
        <v>2907</v>
      </c>
      <c r="B2779" s="9">
        <v>329</v>
      </c>
      <c r="C2779">
        <v>533505</v>
      </c>
      <c r="D2779">
        <v>1</v>
      </c>
      <c r="E2779">
        <v>0</v>
      </c>
      <c r="F2779">
        <v>0</v>
      </c>
      <c r="G2779">
        <v>0</v>
      </c>
      <c r="H2779">
        <v>0</v>
      </c>
      <c r="I2779" t="s">
        <v>86</v>
      </c>
      <c r="J2779">
        <v>533165</v>
      </c>
      <c r="K2779" t="s">
        <v>191</v>
      </c>
      <c r="L2779">
        <v>533165</v>
      </c>
      <c r="M2779" t="s">
        <v>191</v>
      </c>
      <c r="N2779">
        <v>533165</v>
      </c>
      <c r="O2779" t="s">
        <v>191</v>
      </c>
      <c r="P2779">
        <v>533165</v>
      </c>
      <c r="Q2779" t="s">
        <v>191</v>
      </c>
      <c r="R2779" s="9">
        <v>78823.22492219272</v>
      </c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15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>
        <f t="shared" si="94"/>
        <v>78823.22492219272</v>
      </c>
      <c r="BM2779" s="9">
        <f t="shared" si="95"/>
        <v>78800</v>
      </c>
    </row>
    <row r="2780" spans="1:65" x14ac:dyDescent="0.3">
      <c r="A2780" s="2" t="s">
        <v>2908</v>
      </c>
      <c r="B2780" s="9">
        <v>3052</v>
      </c>
      <c r="C2780">
        <v>540196</v>
      </c>
      <c r="D2780">
        <v>1</v>
      </c>
      <c r="E2780">
        <v>1</v>
      </c>
      <c r="F2780">
        <v>0</v>
      </c>
      <c r="G2780">
        <v>0</v>
      </c>
      <c r="H2780">
        <v>0</v>
      </c>
      <c r="I2780" t="s">
        <v>111</v>
      </c>
      <c r="J2780">
        <v>540196</v>
      </c>
      <c r="K2780" t="s">
        <v>2908</v>
      </c>
      <c r="L2780">
        <v>540471</v>
      </c>
      <c r="M2780" t="s">
        <v>2345</v>
      </c>
      <c r="N2780">
        <v>540471</v>
      </c>
      <c r="O2780" t="s">
        <v>2345</v>
      </c>
      <c r="P2780">
        <v>540471</v>
      </c>
      <c r="Q2780" t="s">
        <v>2345</v>
      </c>
      <c r="R2780" s="9">
        <v>701829.4902416257</v>
      </c>
      <c r="S2780" s="9">
        <f>SUMIFS($B:$B,$J:$J,$C2780)</f>
        <v>5444</v>
      </c>
      <c r="T2780" s="9">
        <v>295447.77728619322</v>
      </c>
      <c r="U2780" s="9">
        <v>0</v>
      </c>
      <c r="V2780" s="9">
        <f>U2780*768</f>
        <v>0</v>
      </c>
      <c r="W2780" s="9">
        <v>13</v>
      </c>
      <c r="X2780" s="9">
        <f>W2780*3072</f>
        <v>39936</v>
      </c>
      <c r="Y2780" s="9">
        <v>29</v>
      </c>
      <c r="Z2780" s="9">
        <f>Y2780*1024</f>
        <v>29696</v>
      </c>
      <c r="AA2780" s="9">
        <v>9</v>
      </c>
      <c r="AB2780" s="9">
        <f>AA2780*256</f>
        <v>2304</v>
      </c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15"/>
      <c r="AR2780" s="9">
        <v>1</v>
      </c>
      <c r="AS2780" s="9">
        <f>AR2780*30500</f>
        <v>30500</v>
      </c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>
        <f t="shared" si="94"/>
        <v>1099713.2675278189</v>
      </c>
      <c r="BM2780" s="9">
        <f t="shared" si="95"/>
        <v>1099700</v>
      </c>
    </row>
    <row r="2781" spans="1:65" x14ac:dyDescent="0.3">
      <c r="A2781" t="s">
        <v>2909</v>
      </c>
      <c r="B2781" s="9">
        <v>139</v>
      </c>
      <c r="C2781">
        <v>535095</v>
      </c>
      <c r="D2781">
        <v>1</v>
      </c>
      <c r="E2781">
        <v>0</v>
      </c>
      <c r="F2781">
        <v>0</v>
      </c>
      <c r="G2781">
        <v>0</v>
      </c>
      <c r="H2781">
        <v>0</v>
      </c>
      <c r="I2781" t="s">
        <v>86</v>
      </c>
      <c r="J2781">
        <v>533041</v>
      </c>
      <c r="K2781" t="s">
        <v>1053</v>
      </c>
      <c r="L2781">
        <v>533041</v>
      </c>
      <c r="M2781" t="s">
        <v>1053</v>
      </c>
      <c r="N2781">
        <v>533041</v>
      </c>
      <c r="O2781" t="s">
        <v>1053</v>
      </c>
      <c r="P2781">
        <v>532819</v>
      </c>
      <c r="Q2781" t="s">
        <v>327</v>
      </c>
      <c r="R2781" s="9">
        <v>71941.662785630979</v>
      </c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15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>
        <f t="shared" si="94"/>
        <v>71941.662785630979</v>
      </c>
      <c r="BM2781" s="9">
        <f t="shared" si="95"/>
        <v>71900</v>
      </c>
    </row>
    <row r="2782" spans="1:65" x14ac:dyDescent="0.3">
      <c r="A2782" t="s">
        <v>2910</v>
      </c>
      <c r="B2782" s="9">
        <v>615</v>
      </c>
      <c r="C2782">
        <v>552232</v>
      </c>
      <c r="D2782">
        <v>1</v>
      </c>
      <c r="E2782">
        <v>0</v>
      </c>
      <c r="F2782">
        <v>0</v>
      </c>
      <c r="G2782">
        <v>0</v>
      </c>
      <c r="H2782">
        <v>0</v>
      </c>
      <c r="I2782" t="s">
        <v>111</v>
      </c>
      <c r="J2782">
        <v>504505</v>
      </c>
      <c r="K2782" t="s">
        <v>1396</v>
      </c>
      <c r="L2782">
        <v>504505</v>
      </c>
      <c r="M2782" t="s">
        <v>1396</v>
      </c>
      <c r="N2782">
        <v>500496</v>
      </c>
      <c r="O2782" t="s">
        <v>287</v>
      </c>
      <c r="P2782">
        <v>500496</v>
      </c>
      <c r="Q2782" t="s">
        <v>287</v>
      </c>
      <c r="R2782" s="9">
        <v>146245.3065976451</v>
      </c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15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>
        <f t="shared" si="94"/>
        <v>146245.3065976451</v>
      </c>
      <c r="BM2782" s="9">
        <f t="shared" si="95"/>
        <v>146200</v>
      </c>
    </row>
    <row r="2783" spans="1:65" x14ac:dyDescent="0.3">
      <c r="A2783" s="2" t="s">
        <v>2229</v>
      </c>
      <c r="B2783" s="9">
        <v>1412</v>
      </c>
      <c r="C2783">
        <v>537446</v>
      </c>
      <c r="D2783">
        <v>1</v>
      </c>
      <c r="E2783">
        <v>1</v>
      </c>
      <c r="F2783">
        <v>0</v>
      </c>
      <c r="G2783">
        <v>0</v>
      </c>
      <c r="H2783">
        <v>0</v>
      </c>
      <c r="I2783" t="s">
        <v>86</v>
      </c>
      <c r="J2783">
        <v>537446</v>
      </c>
      <c r="K2783" t="s">
        <v>2229</v>
      </c>
      <c r="L2783">
        <v>537004</v>
      </c>
      <c r="M2783" t="s">
        <v>466</v>
      </c>
      <c r="N2783">
        <v>537004</v>
      </c>
      <c r="O2783" t="s">
        <v>466</v>
      </c>
      <c r="P2783">
        <v>537004</v>
      </c>
      <c r="Q2783" t="s">
        <v>466</v>
      </c>
      <c r="R2783" s="9">
        <v>331033.21626532188</v>
      </c>
      <c r="S2783" s="9">
        <f>SUMIFS($B:$B,$J:$J,$C2783)</f>
        <v>2226</v>
      </c>
      <c r="T2783" s="9">
        <v>121117.983173637</v>
      </c>
      <c r="U2783" s="9">
        <v>0</v>
      </c>
      <c r="V2783" s="9">
        <f>U2783*768</f>
        <v>0</v>
      </c>
      <c r="W2783" s="9">
        <v>56</v>
      </c>
      <c r="X2783" s="9">
        <f>W2783*3072</f>
        <v>172032</v>
      </c>
      <c r="Y2783" s="9">
        <v>8</v>
      </c>
      <c r="Z2783" s="9">
        <f>Y2783*1024</f>
        <v>8192</v>
      </c>
      <c r="AA2783" s="9">
        <v>2</v>
      </c>
      <c r="AB2783" s="9">
        <f>AA2783*256</f>
        <v>512</v>
      </c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15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>
        <f t="shared" si="94"/>
        <v>632887.19943895889</v>
      </c>
      <c r="BM2783" s="9">
        <f t="shared" si="95"/>
        <v>632900</v>
      </c>
    </row>
    <row r="2784" spans="1:65" x14ac:dyDescent="0.3">
      <c r="A2784" t="s">
        <v>2911</v>
      </c>
      <c r="B2784" s="9">
        <v>118</v>
      </c>
      <c r="C2784">
        <v>553867</v>
      </c>
      <c r="D2784">
        <v>1</v>
      </c>
      <c r="E2784">
        <v>0</v>
      </c>
      <c r="F2784">
        <v>0</v>
      </c>
      <c r="G2784">
        <v>0</v>
      </c>
      <c r="H2784">
        <v>0</v>
      </c>
      <c r="I2784" t="s">
        <v>151</v>
      </c>
      <c r="J2784">
        <v>553786</v>
      </c>
      <c r="K2784" t="s">
        <v>706</v>
      </c>
      <c r="L2784">
        <v>553786</v>
      </c>
      <c r="M2784" t="s">
        <v>706</v>
      </c>
      <c r="N2784">
        <v>553786</v>
      </c>
      <c r="O2784" t="s">
        <v>706</v>
      </c>
      <c r="P2784">
        <v>553425</v>
      </c>
      <c r="Q2784" t="s">
        <v>152</v>
      </c>
      <c r="R2784" s="9">
        <v>71941.662785630979</v>
      </c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15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>
        <f t="shared" si="94"/>
        <v>71941.662785630979</v>
      </c>
      <c r="BM2784" s="9">
        <f t="shared" si="95"/>
        <v>71900</v>
      </c>
    </row>
    <row r="2785" spans="1:65" x14ac:dyDescent="0.3">
      <c r="A2785" t="s">
        <v>2658</v>
      </c>
      <c r="B2785" s="9">
        <v>426</v>
      </c>
      <c r="C2785">
        <v>585432</v>
      </c>
      <c r="D2785">
        <v>1</v>
      </c>
      <c r="E2785">
        <v>0</v>
      </c>
      <c r="F2785">
        <v>0</v>
      </c>
      <c r="G2785">
        <v>0</v>
      </c>
      <c r="H2785">
        <v>0</v>
      </c>
      <c r="I2785" t="s">
        <v>135</v>
      </c>
      <c r="J2785">
        <v>585882</v>
      </c>
      <c r="K2785" t="s">
        <v>1437</v>
      </c>
      <c r="L2785">
        <v>585891</v>
      </c>
      <c r="M2785" t="s">
        <v>730</v>
      </c>
      <c r="N2785">
        <v>585891</v>
      </c>
      <c r="O2785" t="s">
        <v>730</v>
      </c>
      <c r="P2785">
        <v>585891</v>
      </c>
      <c r="Q2785" t="s">
        <v>730</v>
      </c>
      <c r="R2785" s="9">
        <v>101775.673198697</v>
      </c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15"/>
      <c r="AR2785" s="9">
        <v>10</v>
      </c>
      <c r="AS2785" s="9">
        <f>AR2785*30500</f>
        <v>305000</v>
      </c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>
        <f t="shared" si="94"/>
        <v>406775.67319869698</v>
      </c>
      <c r="BM2785" s="9">
        <f t="shared" si="95"/>
        <v>406800</v>
      </c>
    </row>
    <row r="2786" spans="1:65" x14ac:dyDescent="0.3">
      <c r="A2786" t="s">
        <v>2658</v>
      </c>
      <c r="B2786" s="9">
        <v>214</v>
      </c>
      <c r="C2786">
        <v>552038</v>
      </c>
      <c r="D2786">
        <v>1</v>
      </c>
      <c r="E2786">
        <v>0</v>
      </c>
      <c r="F2786">
        <v>0</v>
      </c>
      <c r="G2786">
        <v>0</v>
      </c>
      <c r="H2786">
        <v>0</v>
      </c>
      <c r="I2786" t="s">
        <v>111</v>
      </c>
      <c r="J2786">
        <v>502839</v>
      </c>
      <c r="K2786" t="s">
        <v>394</v>
      </c>
      <c r="L2786">
        <v>503444</v>
      </c>
      <c r="M2786" t="s">
        <v>374</v>
      </c>
      <c r="N2786">
        <v>503444</v>
      </c>
      <c r="O2786" t="s">
        <v>374</v>
      </c>
      <c r="P2786">
        <v>503444</v>
      </c>
      <c r="Q2786" t="s">
        <v>374</v>
      </c>
      <c r="R2786" s="9">
        <v>71941.662785630979</v>
      </c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15"/>
      <c r="AR2786" s="9">
        <v>1</v>
      </c>
      <c r="AS2786" s="9">
        <f>AR2786*30500</f>
        <v>30500</v>
      </c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>
        <f t="shared" si="94"/>
        <v>102441.66278563098</v>
      </c>
      <c r="BM2786" s="9">
        <f t="shared" si="95"/>
        <v>102400</v>
      </c>
    </row>
    <row r="2787" spans="1:65" x14ac:dyDescent="0.3">
      <c r="A2787" s="2" t="s">
        <v>2658</v>
      </c>
      <c r="B2787" s="9">
        <v>770</v>
      </c>
      <c r="C2787">
        <v>544418</v>
      </c>
      <c r="D2787">
        <v>1</v>
      </c>
      <c r="E2787">
        <v>1</v>
      </c>
      <c r="F2787">
        <v>0</v>
      </c>
      <c r="G2787">
        <v>0</v>
      </c>
      <c r="H2787">
        <v>0</v>
      </c>
      <c r="I2787" t="s">
        <v>135</v>
      </c>
      <c r="J2787">
        <v>544418</v>
      </c>
      <c r="K2787" t="s">
        <v>2658</v>
      </c>
      <c r="L2787">
        <v>545058</v>
      </c>
      <c r="M2787" t="s">
        <v>671</v>
      </c>
      <c r="N2787">
        <v>545058</v>
      </c>
      <c r="O2787" t="s">
        <v>671</v>
      </c>
      <c r="P2787">
        <v>545058</v>
      </c>
      <c r="Q2787" t="s">
        <v>671</v>
      </c>
      <c r="R2787" s="9">
        <v>182501.0654049158</v>
      </c>
      <c r="S2787" s="9">
        <f>SUMIFS($B:$B,$J:$J,$C2787)</f>
        <v>2331</v>
      </c>
      <c r="T2787" s="9">
        <v>126817.5455485586</v>
      </c>
      <c r="U2787" s="9">
        <v>0</v>
      </c>
      <c r="V2787" s="9">
        <f>U2787*768</f>
        <v>0</v>
      </c>
      <c r="W2787" s="9">
        <v>3</v>
      </c>
      <c r="X2787" s="9">
        <f>W2787*3072</f>
        <v>9216</v>
      </c>
      <c r="Y2787" s="9">
        <v>9</v>
      </c>
      <c r="Z2787" s="9">
        <f>Y2787*1024</f>
        <v>9216</v>
      </c>
      <c r="AA2787" s="9">
        <v>5</v>
      </c>
      <c r="AB2787" s="9">
        <f>AA2787*256</f>
        <v>1280</v>
      </c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15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>
        <f t="shared" si="94"/>
        <v>329030.61095347442</v>
      </c>
      <c r="BM2787" s="9">
        <f t="shared" si="95"/>
        <v>329000</v>
      </c>
    </row>
    <row r="2788" spans="1:65" x14ac:dyDescent="0.3">
      <c r="A2788" t="s">
        <v>2912</v>
      </c>
      <c r="B2788" s="9">
        <v>156</v>
      </c>
      <c r="C2788">
        <v>573400</v>
      </c>
      <c r="D2788">
        <v>1</v>
      </c>
      <c r="E2788">
        <v>0</v>
      </c>
      <c r="F2788">
        <v>0</v>
      </c>
      <c r="G2788">
        <v>0</v>
      </c>
      <c r="H2788">
        <v>0</v>
      </c>
      <c r="I2788" t="s">
        <v>104</v>
      </c>
      <c r="J2788">
        <v>577626</v>
      </c>
      <c r="K2788" t="s">
        <v>1142</v>
      </c>
      <c r="L2788">
        <v>577626</v>
      </c>
      <c r="M2788" t="s">
        <v>1142</v>
      </c>
      <c r="N2788">
        <v>577626</v>
      </c>
      <c r="O2788" t="s">
        <v>1142</v>
      </c>
      <c r="P2788">
        <v>577626</v>
      </c>
      <c r="Q2788" t="s">
        <v>1142</v>
      </c>
      <c r="R2788" s="9">
        <v>71941.662785630979</v>
      </c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15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>
        <f t="shared" si="94"/>
        <v>71941.662785630979</v>
      </c>
      <c r="BM2788" s="9">
        <f t="shared" si="95"/>
        <v>71900</v>
      </c>
    </row>
    <row r="2789" spans="1:65" x14ac:dyDescent="0.3">
      <c r="A2789" t="s">
        <v>2913</v>
      </c>
      <c r="B2789" s="9">
        <v>1435</v>
      </c>
      <c r="C2789">
        <v>540226</v>
      </c>
      <c r="D2789">
        <v>1</v>
      </c>
      <c r="E2789">
        <v>0</v>
      </c>
      <c r="F2789">
        <v>0</v>
      </c>
      <c r="G2789">
        <v>0</v>
      </c>
      <c r="H2789">
        <v>0</v>
      </c>
      <c r="I2789" t="s">
        <v>111</v>
      </c>
      <c r="J2789">
        <v>541265</v>
      </c>
      <c r="K2789" t="s">
        <v>2914</v>
      </c>
      <c r="L2789">
        <v>523704</v>
      </c>
      <c r="M2789" t="s">
        <v>464</v>
      </c>
      <c r="N2789">
        <v>523704</v>
      </c>
      <c r="O2789" t="s">
        <v>464</v>
      </c>
      <c r="P2789">
        <v>523704</v>
      </c>
      <c r="Q2789" t="s">
        <v>464</v>
      </c>
      <c r="R2789" s="9">
        <v>336312.22847802989</v>
      </c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15"/>
      <c r="AR2789" s="9">
        <v>3</v>
      </c>
      <c r="AS2789" s="9">
        <f>AR2789*30500</f>
        <v>91500</v>
      </c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>
        <f t="shared" si="94"/>
        <v>427812.22847802989</v>
      </c>
      <c r="BM2789" s="9">
        <f t="shared" si="95"/>
        <v>427800</v>
      </c>
    </row>
    <row r="2790" spans="1:65" x14ac:dyDescent="0.3">
      <c r="A2790" t="s">
        <v>2915</v>
      </c>
      <c r="B2790" s="9">
        <v>199</v>
      </c>
      <c r="C2790">
        <v>546518</v>
      </c>
      <c r="D2790">
        <v>1</v>
      </c>
      <c r="E2790">
        <v>0</v>
      </c>
      <c r="F2790">
        <v>0</v>
      </c>
      <c r="G2790">
        <v>0</v>
      </c>
      <c r="H2790">
        <v>0</v>
      </c>
      <c r="I2790" t="s">
        <v>131</v>
      </c>
      <c r="J2790">
        <v>563404</v>
      </c>
      <c r="K2790" t="s">
        <v>2488</v>
      </c>
      <c r="L2790">
        <v>563404</v>
      </c>
      <c r="M2790" t="s">
        <v>2488</v>
      </c>
      <c r="N2790">
        <v>563404</v>
      </c>
      <c r="O2790" t="s">
        <v>2488</v>
      </c>
      <c r="P2790">
        <v>563102</v>
      </c>
      <c r="Q2790" t="s">
        <v>1371</v>
      </c>
      <c r="R2790" s="9">
        <v>71941.662785630979</v>
      </c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15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>
        <f t="shared" si="94"/>
        <v>71941.662785630979</v>
      </c>
      <c r="BM2790" s="9">
        <f t="shared" si="95"/>
        <v>71900</v>
      </c>
    </row>
    <row r="2791" spans="1:65" x14ac:dyDescent="0.3">
      <c r="A2791" s="2" t="s">
        <v>2916</v>
      </c>
      <c r="B2791" s="9">
        <v>1479</v>
      </c>
      <c r="C2791">
        <v>545601</v>
      </c>
      <c r="D2791">
        <v>1</v>
      </c>
      <c r="E2791">
        <v>1</v>
      </c>
      <c r="F2791">
        <v>0</v>
      </c>
      <c r="G2791">
        <v>0</v>
      </c>
      <c r="H2791">
        <v>0</v>
      </c>
      <c r="I2791" t="s">
        <v>83</v>
      </c>
      <c r="J2791">
        <v>545601</v>
      </c>
      <c r="K2791" t="s">
        <v>2916</v>
      </c>
      <c r="L2791">
        <v>545848</v>
      </c>
      <c r="M2791" t="s">
        <v>2854</v>
      </c>
      <c r="N2791">
        <v>545848</v>
      </c>
      <c r="O2791" t="s">
        <v>2854</v>
      </c>
      <c r="P2791">
        <v>545392</v>
      </c>
      <c r="Q2791" t="s">
        <v>488</v>
      </c>
      <c r="R2791" s="9">
        <v>346403.88994790392</v>
      </c>
      <c r="S2791" s="9">
        <f>SUMIFS($B:$B,$J:$J,$C2791)</f>
        <v>1479</v>
      </c>
      <c r="T2791" s="9">
        <v>80541.514023483236</v>
      </c>
      <c r="U2791" s="9">
        <v>0</v>
      </c>
      <c r="V2791" s="9">
        <f>U2791*768</f>
        <v>0</v>
      </c>
      <c r="W2791" s="9">
        <v>1</v>
      </c>
      <c r="X2791" s="9">
        <f>W2791*3072</f>
        <v>3072</v>
      </c>
      <c r="Y2791" s="9">
        <v>1</v>
      </c>
      <c r="Z2791" s="9">
        <f>Y2791*1024</f>
        <v>1024</v>
      </c>
      <c r="AA2791" s="9">
        <v>3</v>
      </c>
      <c r="AB2791" s="9">
        <f>AA2791*256</f>
        <v>768</v>
      </c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15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>
        <f t="shared" si="94"/>
        <v>431809.40397138719</v>
      </c>
      <c r="BM2791" s="9">
        <f t="shared" si="95"/>
        <v>431800</v>
      </c>
    </row>
    <row r="2792" spans="1:65" x14ac:dyDescent="0.3">
      <c r="A2792" t="s">
        <v>2917</v>
      </c>
      <c r="B2792" s="9">
        <v>925</v>
      </c>
      <c r="C2792">
        <v>586331</v>
      </c>
      <c r="D2792">
        <v>1</v>
      </c>
      <c r="E2792">
        <v>0</v>
      </c>
      <c r="F2792">
        <v>0</v>
      </c>
      <c r="G2792">
        <v>0</v>
      </c>
      <c r="H2792">
        <v>0</v>
      </c>
      <c r="I2792" t="s">
        <v>81</v>
      </c>
      <c r="J2792">
        <v>586323</v>
      </c>
      <c r="K2792" t="s">
        <v>2856</v>
      </c>
      <c r="L2792">
        <v>586714</v>
      </c>
      <c r="M2792" t="s">
        <v>1895</v>
      </c>
      <c r="N2792">
        <v>586714</v>
      </c>
      <c r="O2792" t="s">
        <v>1895</v>
      </c>
      <c r="P2792">
        <v>586722</v>
      </c>
      <c r="Q2792" t="s">
        <v>432</v>
      </c>
      <c r="R2792" s="9">
        <v>218588.12584817689</v>
      </c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15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>
        <f t="shared" si="94"/>
        <v>218588.12584817689</v>
      </c>
      <c r="BM2792" s="9">
        <f t="shared" si="95"/>
        <v>218600</v>
      </c>
    </row>
    <row r="2793" spans="1:65" x14ac:dyDescent="0.3">
      <c r="A2793" t="s">
        <v>2917</v>
      </c>
      <c r="B2793" s="9">
        <v>58</v>
      </c>
      <c r="C2793">
        <v>553875</v>
      </c>
      <c r="D2793">
        <v>1</v>
      </c>
      <c r="E2793">
        <v>0</v>
      </c>
      <c r="F2793">
        <v>0</v>
      </c>
      <c r="G2793">
        <v>0</v>
      </c>
      <c r="H2793">
        <v>0</v>
      </c>
      <c r="I2793" t="s">
        <v>81</v>
      </c>
      <c r="J2793">
        <v>582158</v>
      </c>
      <c r="K2793" t="s">
        <v>942</v>
      </c>
      <c r="L2793">
        <v>582158</v>
      </c>
      <c r="M2793" t="s">
        <v>942</v>
      </c>
      <c r="N2793">
        <v>581372</v>
      </c>
      <c r="O2793" t="s">
        <v>243</v>
      </c>
      <c r="P2793">
        <v>581372</v>
      </c>
      <c r="Q2793" t="s">
        <v>243</v>
      </c>
      <c r="R2793" s="9">
        <v>71941.662785630979</v>
      </c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15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>
        <f t="shared" si="94"/>
        <v>71941.662785630979</v>
      </c>
      <c r="BM2793" s="9">
        <f t="shared" si="95"/>
        <v>71900</v>
      </c>
    </row>
    <row r="2794" spans="1:65" x14ac:dyDescent="0.3">
      <c r="A2794" t="s">
        <v>2918</v>
      </c>
      <c r="B2794" s="9">
        <v>732</v>
      </c>
      <c r="C2794">
        <v>567272</v>
      </c>
      <c r="D2794">
        <v>1</v>
      </c>
      <c r="E2794">
        <v>0</v>
      </c>
      <c r="F2794">
        <v>0</v>
      </c>
      <c r="G2794">
        <v>0</v>
      </c>
      <c r="H2794">
        <v>0</v>
      </c>
      <c r="I2794" t="s">
        <v>131</v>
      </c>
      <c r="J2794">
        <v>567256</v>
      </c>
      <c r="K2794" t="s">
        <v>656</v>
      </c>
      <c r="L2794">
        <v>567256</v>
      </c>
      <c r="M2794" t="s">
        <v>656</v>
      </c>
      <c r="N2794">
        <v>567256</v>
      </c>
      <c r="O2794" t="s">
        <v>656</v>
      </c>
      <c r="P2794">
        <v>567256</v>
      </c>
      <c r="Q2794" t="s">
        <v>656</v>
      </c>
      <c r="R2794" s="9">
        <v>173628.8890660223</v>
      </c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15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>
        <f t="shared" si="94"/>
        <v>173628.8890660223</v>
      </c>
      <c r="BM2794" s="9">
        <f t="shared" si="95"/>
        <v>173600</v>
      </c>
    </row>
    <row r="2795" spans="1:65" x14ac:dyDescent="0.3">
      <c r="A2795" t="s">
        <v>2919</v>
      </c>
      <c r="B2795" s="9">
        <v>931</v>
      </c>
      <c r="C2795">
        <v>588709</v>
      </c>
      <c r="D2795">
        <v>1</v>
      </c>
      <c r="E2795">
        <v>0</v>
      </c>
      <c r="F2795">
        <v>0</v>
      </c>
      <c r="G2795">
        <v>0</v>
      </c>
      <c r="H2795">
        <v>0</v>
      </c>
      <c r="I2795" t="s">
        <v>135</v>
      </c>
      <c r="J2795">
        <v>588393</v>
      </c>
      <c r="K2795" t="s">
        <v>438</v>
      </c>
      <c r="L2795">
        <v>588393</v>
      </c>
      <c r="M2795" t="s">
        <v>438</v>
      </c>
      <c r="N2795">
        <v>588393</v>
      </c>
      <c r="O2795" t="s">
        <v>438</v>
      </c>
      <c r="P2795">
        <v>588393</v>
      </c>
      <c r="Q2795" t="s">
        <v>438</v>
      </c>
      <c r="R2795" s="9">
        <v>219981.88705843029</v>
      </c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15"/>
      <c r="AR2795" s="9">
        <v>4</v>
      </c>
      <c r="AS2795" s="9">
        <f>AR2795*30500</f>
        <v>122000</v>
      </c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>
        <f t="shared" si="94"/>
        <v>341981.88705843029</v>
      </c>
      <c r="BM2795" s="9">
        <f t="shared" si="95"/>
        <v>342000</v>
      </c>
    </row>
    <row r="2796" spans="1:65" x14ac:dyDescent="0.3">
      <c r="A2796" t="s">
        <v>2919</v>
      </c>
      <c r="B2796" s="9">
        <v>207</v>
      </c>
      <c r="C2796">
        <v>570770</v>
      </c>
      <c r="D2796">
        <v>1</v>
      </c>
      <c r="E2796">
        <v>0</v>
      </c>
      <c r="F2796">
        <v>0</v>
      </c>
      <c r="G2796">
        <v>0</v>
      </c>
      <c r="H2796">
        <v>0</v>
      </c>
      <c r="I2796" t="s">
        <v>86</v>
      </c>
      <c r="J2796">
        <v>536971</v>
      </c>
      <c r="K2796" t="s">
        <v>2427</v>
      </c>
      <c r="L2796">
        <v>536326</v>
      </c>
      <c r="M2796" t="s">
        <v>372</v>
      </c>
      <c r="N2796">
        <v>536326</v>
      </c>
      <c r="O2796" t="s">
        <v>372</v>
      </c>
      <c r="P2796">
        <v>536326</v>
      </c>
      <c r="Q2796" t="s">
        <v>372</v>
      </c>
      <c r="R2796" s="9">
        <v>71941.662785630979</v>
      </c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15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>
        <f t="shared" si="94"/>
        <v>71941.662785630979</v>
      </c>
      <c r="BM2796" s="9">
        <f t="shared" si="95"/>
        <v>71900</v>
      </c>
    </row>
    <row r="2797" spans="1:65" x14ac:dyDescent="0.3">
      <c r="A2797" t="s">
        <v>2920</v>
      </c>
      <c r="B2797" s="9">
        <v>385</v>
      </c>
      <c r="C2797">
        <v>536261</v>
      </c>
      <c r="D2797">
        <v>1</v>
      </c>
      <c r="E2797">
        <v>0</v>
      </c>
      <c r="F2797">
        <v>0</v>
      </c>
      <c r="G2797">
        <v>0</v>
      </c>
      <c r="H2797">
        <v>0</v>
      </c>
      <c r="I2797" t="s">
        <v>86</v>
      </c>
      <c r="J2797">
        <v>536971</v>
      </c>
      <c r="K2797" t="s">
        <v>2427</v>
      </c>
      <c r="L2797">
        <v>536326</v>
      </c>
      <c r="M2797" t="s">
        <v>372</v>
      </c>
      <c r="N2797">
        <v>536326</v>
      </c>
      <c r="O2797" t="s">
        <v>372</v>
      </c>
      <c r="P2797">
        <v>536326</v>
      </c>
      <c r="Q2797" t="s">
        <v>372</v>
      </c>
      <c r="R2797" s="9">
        <v>92085.864028722339</v>
      </c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15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>
        <f t="shared" si="94"/>
        <v>92085.864028722339</v>
      </c>
      <c r="BM2797" s="9">
        <f t="shared" si="95"/>
        <v>92100</v>
      </c>
    </row>
    <row r="2798" spans="1:65" x14ac:dyDescent="0.3">
      <c r="A2798" t="s">
        <v>2921</v>
      </c>
      <c r="B2798" s="9">
        <v>128</v>
      </c>
      <c r="C2798">
        <v>591092</v>
      </c>
      <c r="D2798">
        <v>1</v>
      </c>
      <c r="E2798">
        <v>0</v>
      </c>
      <c r="F2798">
        <v>0</v>
      </c>
      <c r="G2798">
        <v>0</v>
      </c>
      <c r="H2798">
        <v>0</v>
      </c>
      <c r="I2798" t="s">
        <v>123</v>
      </c>
      <c r="J2798">
        <v>590436</v>
      </c>
      <c r="K2798" t="s">
        <v>962</v>
      </c>
      <c r="L2798">
        <v>590266</v>
      </c>
      <c r="M2798" t="s">
        <v>163</v>
      </c>
      <c r="N2798">
        <v>590266</v>
      </c>
      <c r="O2798" t="s">
        <v>163</v>
      </c>
      <c r="P2798">
        <v>590266</v>
      </c>
      <c r="Q2798" t="s">
        <v>163</v>
      </c>
      <c r="R2798" s="9">
        <v>71941.662785630979</v>
      </c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15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>
        <f t="shared" si="94"/>
        <v>71941.662785630979</v>
      </c>
      <c r="BM2798" s="9">
        <f t="shared" si="95"/>
        <v>71900</v>
      </c>
    </row>
    <row r="2799" spans="1:65" x14ac:dyDescent="0.3">
      <c r="A2799" t="s">
        <v>2922</v>
      </c>
      <c r="B2799" s="9">
        <v>114</v>
      </c>
      <c r="C2799">
        <v>558010</v>
      </c>
      <c r="D2799">
        <v>1</v>
      </c>
      <c r="E2799">
        <v>0</v>
      </c>
      <c r="F2799">
        <v>0</v>
      </c>
      <c r="G2799">
        <v>0</v>
      </c>
      <c r="H2799">
        <v>0</v>
      </c>
      <c r="I2799" t="s">
        <v>151</v>
      </c>
      <c r="J2799">
        <v>557587</v>
      </c>
      <c r="K2799" t="s">
        <v>456</v>
      </c>
      <c r="L2799">
        <v>557587</v>
      </c>
      <c r="M2799" t="s">
        <v>456</v>
      </c>
      <c r="N2799">
        <v>557587</v>
      </c>
      <c r="O2799" t="s">
        <v>456</v>
      </c>
      <c r="P2799">
        <v>557587</v>
      </c>
      <c r="Q2799" t="s">
        <v>456</v>
      </c>
      <c r="R2799" s="9">
        <v>71941.662785630979</v>
      </c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15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>
        <f t="shared" si="94"/>
        <v>71941.662785630979</v>
      </c>
      <c r="BM2799" s="9">
        <f t="shared" si="95"/>
        <v>71900</v>
      </c>
    </row>
    <row r="2800" spans="1:65" x14ac:dyDescent="0.3">
      <c r="A2800" t="s">
        <v>2923</v>
      </c>
      <c r="B2800" s="9">
        <v>1277</v>
      </c>
      <c r="C2800">
        <v>538451</v>
      </c>
      <c r="D2800">
        <v>1</v>
      </c>
      <c r="E2800">
        <v>0</v>
      </c>
      <c r="F2800">
        <v>0</v>
      </c>
      <c r="G2800">
        <v>0</v>
      </c>
      <c r="H2800">
        <v>0</v>
      </c>
      <c r="I2800" t="s">
        <v>86</v>
      </c>
      <c r="J2800">
        <v>538728</v>
      </c>
      <c r="K2800" t="s">
        <v>141</v>
      </c>
      <c r="L2800">
        <v>538728</v>
      </c>
      <c r="M2800" t="s">
        <v>141</v>
      </c>
      <c r="N2800">
        <v>538728</v>
      </c>
      <c r="O2800" t="s">
        <v>141</v>
      </c>
      <c r="P2800">
        <v>538728</v>
      </c>
      <c r="Q2800" t="s">
        <v>141</v>
      </c>
      <c r="R2800" s="9">
        <v>299993.32110593072</v>
      </c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15"/>
      <c r="AR2800" s="9">
        <v>1</v>
      </c>
      <c r="AS2800" s="9">
        <f>AR2800*30500</f>
        <v>30500</v>
      </c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>
        <f t="shared" si="94"/>
        <v>330493.32110593072</v>
      </c>
      <c r="BM2800" s="9">
        <f t="shared" si="95"/>
        <v>330500</v>
      </c>
    </row>
    <row r="2801" spans="1:65" x14ac:dyDescent="0.3">
      <c r="A2801" s="2" t="s">
        <v>2256</v>
      </c>
      <c r="B2801" s="9">
        <v>661</v>
      </c>
      <c r="C2801">
        <v>530107</v>
      </c>
      <c r="D2801">
        <v>1</v>
      </c>
      <c r="E2801">
        <v>1</v>
      </c>
      <c r="F2801">
        <v>0</v>
      </c>
      <c r="G2801">
        <v>0</v>
      </c>
      <c r="H2801">
        <v>0</v>
      </c>
      <c r="I2801" t="s">
        <v>86</v>
      </c>
      <c r="J2801">
        <v>530107</v>
      </c>
      <c r="K2801" t="s">
        <v>2256</v>
      </c>
      <c r="L2801">
        <v>530883</v>
      </c>
      <c r="M2801" t="s">
        <v>319</v>
      </c>
      <c r="N2801">
        <v>530883</v>
      </c>
      <c r="O2801" t="s">
        <v>319</v>
      </c>
      <c r="P2801">
        <v>530883</v>
      </c>
      <c r="Q2801" t="s">
        <v>319</v>
      </c>
      <c r="R2801" s="9">
        <v>157023.84099877579</v>
      </c>
      <c r="S2801" s="9">
        <f>SUMIFS($B:$B,$J:$J,$C2801)</f>
        <v>1260</v>
      </c>
      <c r="T2801" s="9">
        <v>68635.248938639357</v>
      </c>
      <c r="U2801" s="9">
        <v>0</v>
      </c>
      <c r="V2801" s="9">
        <f>U2801*768</f>
        <v>0</v>
      </c>
      <c r="W2801" s="9">
        <v>25</v>
      </c>
      <c r="X2801" s="9">
        <f>W2801*3072</f>
        <v>76800</v>
      </c>
      <c r="Y2801" s="9">
        <v>6</v>
      </c>
      <c r="Z2801" s="9">
        <f>Y2801*1024</f>
        <v>6144</v>
      </c>
      <c r="AA2801" s="9">
        <v>4</v>
      </c>
      <c r="AB2801" s="9">
        <f>AA2801*256</f>
        <v>1024</v>
      </c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15"/>
      <c r="AR2801" s="9">
        <v>1</v>
      </c>
      <c r="AS2801" s="9">
        <f>AR2801*30500</f>
        <v>30500</v>
      </c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>
        <f t="shared" si="94"/>
        <v>340127.08993741515</v>
      </c>
      <c r="BM2801" s="9">
        <f t="shared" si="95"/>
        <v>340100</v>
      </c>
    </row>
    <row r="2802" spans="1:65" x14ac:dyDescent="0.3">
      <c r="A2802" s="5" t="s">
        <v>459</v>
      </c>
      <c r="B2802" s="9">
        <v>18068</v>
      </c>
      <c r="C2802">
        <v>565971</v>
      </c>
      <c r="D2802">
        <v>1</v>
      </c>
      <c r="E2802">
        <v>1</v>
      </c>
      <c r="F2802">
        <v>1</v>
      </c>
      <c r="G2802">
        <v>1</v>
      </c>
      <c r="H2802">
        <v>1</v>
      </c>
      <c r="I2802" t="s">
        <v>131</v>
      </c>
      <c r="J2802">
        <v>565971</v>
      </c>
      <c r="K2802" t="s">
        <v>459</v>
      </c>
      <c r="L2802">
        <v>565971</v>
      </c>
      <c r="M2802" t="s">
        <v>459</v>
      </c>
      <c r="N2802">
        <v>565971</v>
      </c>
      <c r="O2802" t="s">
        <v>459</v>
      </c>
      <c r="P2802">
        <v>565971</v>
      </c>
      <c r="Q2802" t="s">
        <v>459</v>
      </c>
      <c r="R2802" s="9">
        <v>813429.94102767296</v>
      </c>
      <c r="S2802" s="9">
        <f>SUMIFS($B:$B,$J:$J,$C2802)</f>
        <v>27908</v>
      </c>
      <c r="T2802" s="9">
        <v>622803.52514654188</v>
      </c>
      <c r="U2802" s="9">
        <v>1</v>
      </c>
      <c r="V2802" s="9">
        <f>U2802*768</f>
        <v>768</v>
      </c>
      <c r="W2802" s="9">
        <v>100</v>
      </c>
      <c r="X2802" s="9">
        <f>W2802*3072</f>
        <v>307200</v>
      </c>
      <c r="Y2802" s="9">
        <v>125</v>
      </c>
      <c r="Z2802" s="9">
        <f>Y2802*1024</f>
        <v>128000</v>
      </c>
      <c r="AA2802" s="9">
        <v>123</v>
      </c>
      <c r="AB2802" s="9">
        <f>AA2802*256</f>
        <v>31488</v>
      </c>
      <c r="AC2802" s="9">
        <f>SUMIFS($B:$B,$L:$L,$C2802)</f>
        <v>38400</v>
      </c>
      <c r="AD2802" s="9">
        <v>2464617.2837324068</v>
      </c>
      <c r="AE2802" s="9">
        <f>SUMIFS($B:$B,$P:$P,$C2802)</f>
        <v>43534</v>
      </c>
      <c r="AF2802" s="9">
        <v>2628314.9186340831</v>
      </c>
      <c r="AG2802" s="9">
        <f>SUMIFS($B:$B,$N:$N,$C2802)</f>
        <v>38400</v>
      </c>
      <c r="AH2802" s="9">
        <v>6533144.0406476464</v>
      </c>
      <c r="AI2802" s="9">
        <f>SUMIFS($B:$B,$P:$P,$C2802)</f>
        <v>43534</v>
      </c>
      <c r="AJ2802" s="9">
        <v>20540655.13018271</v>
      </c>
      <c r="AK2802" s="9"/>
      <c r="AL2802" s="9">
        <v>5014</v>
      </c>
      <c r="AM2802" s="9">
        <f>AL2802*141</f>
        <v>706974</v>
      </c>
      <c r="AN2802" s="9"/>
      <c r="AO2802" s="9"/>
      <c r="AP2802" s="9"/>
      <c r="AQ2802" s="15"/>
      <c r="AR2802" s="9">
        <v>8</v>
      </c>
      <c r="AS2802" s="9">
        <f>AR2802*30500</f>
        <v>244000</v>
      </c>
      <c r="AT2802" s="9">
        <v>350</v>
      </c>
      <c r="AU2802" s="9">
        <f>AT2802*2742</f>
        <v>959700</v>
      </c>
      <c r="AV2802" s="9">
        <v>129</v>
      </c>
      <c r="AW2802" s="9">
        <f>AV2802*914</f>
        <v>117906</v>
      </c>
      <c r="AX2802" s="9">
        <v>1696</v>
      </c>
      <c r="AY2802" s="9">
        <f>AX2802*141</f>
        <v>239136</v>
      </c>
      <c r="AZ2802" s="9">
        <v>1653</v>
      </c>
      <c r="BA2802" s="9">
        <f>AZ2802*343</f>
        <v>566979</v>
      </c>
      <c r="BB2802" s="9">
        <v>709</v>
      </c>
      <c r="BC2802" s="9">
        <f>BB2802*109</f>
        <v>77281</v>
      </c>
      <c r="BD2802" s="9">
        <v>36</v>
      </c>
      <c r="BE2802" s="9">
        <f>BD2802*82</f>
        <v>2952</v>
      </c>
      <c r="BF2802" s="9">
        <v>745</v>
      </c>
      <c r="BG2802" s="9">
        <f>BF2802*328</f>
        <v>244360</v>
      </c>
      <c r="BH2802" s="9">
        <v>43</v>
      </c>
      <c r="BI2802" s="9">
        <f>BH2802*410</f>
        <v>17630</v>
      </c>
      <c r="BJ2802" s="9">
        <v>18</v>
      </c>
      <c r="BK2802" s="9">
        <f>BJ2802*219</f>
        <v>3942</v>
      </c>
      <c r="BL2802" s="9">
        <f t="shared" si="94"/>
        <v>37251280.839371063</v>
      </c>
      <c r="BM2802" s="9">
        <f t="shared" si="95"/>
        <v>37251300</v>
      </c>
    </row>
    <row r="2803" spans="1:65" x14ac:dyDescent="0.3">
      <c r="A2803" t="s">
        <v>2924</v>
      </c>
      <c r="B2803" s="9">
        <v>212</v>
      </c>
      <c r="C2803">
        <v>563684</v>
      </c>
      <c r="D2803">
        <v>1</v>
      </c>
      <c r="E2803">
        <v>0</v>
      </c>
      <c r="F2803">
        <v>0</v>
      </c>
      <c r="G2803">
        <v>0</v>
      </c>
      <c r="H2803">
        <v>0</v>
      </c>
      <c r="I2803" t="s">
        <v>104</v>
      </c>
      <c r="J2803">
        <v>563871</v>
      </c>
      <c r="K2803" t="s">
        <v>1452</v>
      </c>
      <c r="L2803">
        <v>563871</v>
      </c>
      <c r="M2803" t="s">
        <v>1452</v>
      </c>
      <c r="N2803">
        <v>563871</v>
      </c>
      <c r="O2803" t="s">
        <v>1452</v>
      </c>
      <c r="P2803">
        <v>563871</v>
      </c>
      <c r="Q2803" t="s">
        <v>1452</v>
      </c>
      <c r="R2803" s="9">
        <v>71941.662785630979</v>
      </c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15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>
        <f t="shared" si="94"/>
        <v>71941.662785630979</v>
      </c>
      <c r="BM2803" s="9">
        <f t="shared" si="95"/>
        <v>71900</v>
      </c>
    </row>
    <row r="2804" spans="1:65" x14ac:dyDescent="0.3">
      <c r="A2804" s="2" t="s">
        <v>2925</v>
      </c>
      <c r="B2804" s="9">
        <v>833</v>
      </c>
      <c r="C2804">
        <v>586340</v>
      </c>
      <c r="D2804">
        <v>1</v>
      </c>
      <c r="E2804">
        <v>1</v>
      </c>
      <c r="F2804">
        <v>0</v>
      </c>
      <c r="G2804">
        <v>0</v>
      </c>
      <c r="H2804">
        <v>0</v>
      </c>
      <c r="I2804" t="s">
        <v>81</v>
      </c>
      <c r="J2804">
        <v>586340</v>
      </c>
      <c r="K2804" t="s">
        <v>2925</v>
      </c>
      <c r="L2804">
        <v>586803</v>
      </c>
      <c r="M2804" t="s">
        <v>120</v>
      </c>
      <c r="N2804">
        <v>586803</v>
      </c>
      <c r="O2804" t="s">
        <v>120</v>
      </c>
      <c r="P2804">
        <v>586307</v>
      </c>
      <c r="Q2804" t="s">
        <v>121</v>
      </c>
      <c r="R2804" s="9">
        <v>197188.04503641519</v>
      </c>
      <c r="S2804" s="9">
        <f>SUMIFS($B:$B,$J:$J,$C2804)</f>
        <v>833</v>
      </c>
      <c r="T2804" s="9">
        <v>45404.822247094351</v>
      </c>
      <c r="U2804" s="9">
        <v>0</v>
      </c>
      <c r="V2804" s="9">
        <f>U2804*768</f>
        <v>0</v>
      </c>
      <c r="W2804" s="9">
        <v>3</v>
      </c>
      <c r="X2804" s="9">
        <f>W2804*3072</f>
        <v>9216</v>
      </c>
      <c r="Y2804" s="9">
        <v>1</v>
      </c>
      <c r="Z2804" s="9">
        <f>Y2804*1024</f>
        <v>1024</v>
      </c>
      <c r="AA2804" s="9">
        <v>0</v>
      </c>
      <c r="AB2804" s="9">
        <f>AA2804*256</f>
        <v>0</v>
      </c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15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>
        <f t="shared" si="94"/>
        <v>252832.86728350955</v>
      </c>
      <c r="BM2804" s="9">
        <f t="shared" si="95"/>
        <v>252800</v>
      </c>
    </row>
    <row r="2805" spans="1:65" x14ac:dyDescent="0.3">
      <c r="A2805" t="s">
        <v>2925</v>
      </c>
      <c r="B2805" s="9">
        <v>729</v>
      </c>
      <c r="C2805">
        <v>570320</v>
      </c>
      <c r="D2805">
        <v>1</v>
      </c>
      <c r="E2805">
        <v>0</v>
      </c>
      <c r="F2805">
        <v>0</v>
      </c>
      <c r="G2805">
        <v>0</v>
      </c>
      <c r="H2805">
        <v>0</v>
      </c>
      <c r="I2805" t="s">
        <v>90</v>
      </c>
      <c r="J2805">
        <v>570109</v>
      </c>
      <c r="K2805" t="s">
        <v>139</v>
      </c>
      <c r="L2805">
        <v>570109</v>
      </c>
      <c r="M2805" t="s">
        <v>139</v>
      </c>
      <c r="N2805">
        <v>570109</v>
      </c>
      <c r="O2805" t="s">
        <v>139</v>
      </c>
      <c r="P2805">
        <v>569810</v>
      </c>
      <c r="Q2805" t="s">
        <v>284</v>
      </c>
      <c r="R2805" s="9">
        <v>172928.01524103561</v>
      </c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15"/>
      <c r="AR2805" s="9">
        <v>1</v>
      </c>
      <c r="AS2805" s="9">
        <f>AR2805*30500</f>
        <v>30500</v>
      </c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>
        <f t="shared" si="94"/>
        <v>203428.01524103561</v>
      </c>
      <c r="BM2805" s="9">
        <f t="shared" si="95"/>
        <v>203400</v>
      </c>
    </row>
    <row r="2806" spans="1:65" x14ac:dyDescent="0.3">
      <c r="A2806" t="s">
        <v>2926</v>
      </c>
      <c r="B2806" s="9">
        <v>751</v>
      </c>
      <c r="C2806">
        <v>593265</v>
      </c>
      <c r="D2806">
        <v>1</v>
      </c>
      <c r="E2806">
        <v>0</v>
      </c>
      <c r="F2806">
        <v>0</v>
      </c>
      <c r="G2806">
        <v>0</v>
      </c>
      <c r="H2806">
        <v>0</v>
      </c>
      <c r="I2806" t="s">
        <v>81</v>
      </c>
      <c r="J2806">
        <v>593478</v>
      </c>
      <c r="K2806" t="s">
        <v>628</v>
      </c>
      <c r="L2806">
        <v>593583</v>
      </c>
      <c r="M2806" t="s">
        <v>629</v>
      </c>
      <c r="N2806">
        <v>593583</v>
      </c>
      <c r="O2806" t="s">
        <v>629</v>
      </c>
      <c r="P2806">
        <v>593583</v>
      </c>
      <c r="Q2806" t="s">
        <v>629</v>
      </c>
      <c r="R2806" s="9">
        <v>178066.25840453219</v>
      </c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15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>
        <f t="shared" si="94"/>
        <v>178066.25840453219</v>
      </c>
      <c r="BM2806" s="9">
        <f t="shared" si="95"/>
        <v>178100</v>
      </c>
    </row>
    <row r="2807" spans="1:65" x14ac:dyDescent="0.3">
      <c r="A2807" t="s">
        <v>2927</v>
      </c>
      <c r="B2807" s="9">
        <v>63</v>
      </c>
      <c r="C2807">
        <v>544957</v>
      </c>
      <c r="D2807">
        <v>1</v>
      </c>
      <c r="E2807">
        <v>0</v>
      </c>
      <c r="F2807">
        <v>0</v>
      </c>
      <c r="G2807">
        <v>0</v>
      </c>
      <c r="H2807">
        <v>0</v>
      </c>
      <c r="I2807" t="s">
        <v>123</v>
      </c>
      <c r="J2807">
        <v>590789</v>
      </c>
      <c r="K2807" t="s">
        <v>168</v>
      </c>
      <c r="L2807">
        <v>590789</v>
      </c>
      <c r="M2807" t="s">
        <v>168</v>
      </c>
      <c r="N2807">
        <v>590789</v>
      </c>
      <c r="O2807" t="s">
        <v>168</v>
      </c>
      <c r="P2807">
        <v>591181</v>
      </c>
      <c r="Q2807" t="s">
        <v>137</v>
      </c>
      <c r="R2807" s="9">
        <v>71941.662785630979</v>
      </c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15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>
        <f t="shared" si="94"/>
        <v>71941.662785630979</v>
      </c>
      <c r="BM2807" s="9">
        <f t="shared" si="95"/>
        <v>71900</v>
      </c>
    </row>
    <row r="2808" spans="1:65" x14ac:dyDescent="0.3">
      <c r="A2808" t="s">
        <v>2928</v>
      </c>
      <c r="B2808" s="9">
        <v>609</v>
      </c>
      <c r="C2808">
        <v>565211</v>
      </c>
      <c r="D2808">
        <v>1</v>
      </c>
      <c r="E2808">
        <v>0</v>
      </c>
      <c r="F2808">
        <v>0</v>
      </c>
      <c r="G2808">
        <v>0</v>
      </c>
      <c r="H2808">
        <v>0</v>
      </c>
      <c r="I2808" t="s">
        <v>131</v>
      </c>
      <c r="J2808">
        <v>565814</v>
      </c>
      <c r="K2808" t="s">
        <v>1761</v>
      </c>
      <c r="L2808">
        <v>565814</v>
      </c>
      <c r="M2808" t="s">
        <v>1761</v>
      </c>
      <c r="N2808">
        <v>565814</v>
      </c>
      <c r="O2808" t="s">
        <v>1761</v>
      </c>
      <c r="P2808">
        <v>564567</v>
      </c>
      <c r="Q2808" t="s">
        <v>523</v>
      </c>
      <c r="R2808" s="9">
        <v>144838.1917076945</v>
      </c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15"/>
      <c r="AR2808" s="9">
        <v>1</v>
      </c>
      <c r="AS2808" s="9">
        <f>AR2808*30500</f>
        <v>30500</v>
      </c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>
        <f t="shared" si="94"/>
        <v>175338.1917076945</v>
      </c>
      <c r="BM2808" s="9">
        <f t="shared" si="95"/>
        <v>175300</v>
      </c>
    </row>
    <row r="2809" spans="1:65" x14ac:dyDescent="0.3">
      <c r="A2809" s="5" t="s">
        <v>1041</v>
      </c>
      <c r="B2809" s="9">
        <v>8727</v>
      </c>
      <c r="C2809">
        <v>565229</v>
      </c>
      <c r="D2809">
        <v>1</v>
      </c>
      <c r="E2809">
        <v>1</v>
      </c>
      <c r="F2809">
        <v>1</v>
      </c>
      <c r="G2809">
        <v>1</v>
      </c>
      <c r="H2809">
        <v>1</v>
      </c>
      <c r="I2809" t="s">
        <v>131</v>
      </c>
      <c r="J2809">
        <v>565229</v>
      </c>
      <c r="K2809" t="s">
        <v>1041</v>
      </c>
      <c r="L2809">
        <v>565229</v>
      </c>
      <c r="M2809" t="s">
        <v>1041</v>
      </c>
      <c r="N2809">
        <v>565229</v>
      </c>
      <c r="O2809" t="s">
        <v>1041</v>
      </c>
      <c r="P2809">
        <v>565229</v>
      </c>
      <c r="Q2809" t="s">
        <v>1041</v>
      </c>
      <c r="R2809" s="9">
        <v>408616.30462696502</v>
      </c>
      <c r="S2809" s="9">
        <f>SUMIFS($B:$B,$J:$J,$C2809)</f>
        <v>16572</v>
      </c>
      <c r="T2809" s="9">
        <v>381354.80255861342</v>
      </c>
      <c r="U2809" s="9">
        <v>0</v>
      </c>
      <c r="V2809" s="9">
        <f>U2809*768</f>
        <v>0</v>
      </c>
      <c r="W2809" s="9">
        <v>71</v>
      </c>
      <c r="X2809" s="9">
        <f>W2809*3072</f>
        <v>218112</v>
      </c>
      <c r="Y2809" s="9">
        <v>62</v>
      </c>
      <c r="Z2809" s="9">
        <f>Y2809*1024</f>
        <v>63488</v>
      </c>
      <c r="AA2809" s="9">
        <v>46</v>
      </c>
      <c r="AB2809" s="9">
        <f>AA2809*256</f>
        <v>11776</v>
      </c>
      <c r="AC2809" s="9">
        <f>SUMIFS($B:$B,$L:$L,$C2809)</f>
        <v>21146</v>
      </c>
      <c r="AD2809" s="9">
        <v>1394119.578244023</v>
      </c>
      <c r="AE2809" s="9">
        <f>SUMIFS($B:$B,$P:$P,$C2809)</f>
        <v>27512</v>
      </c>
      <c r="AF2809" s="9">
        <v>1707950.367072602</v>
      </c>
      <c r="AG2809" s="9">
        <f>SUMIFS($B:$B,$N:$N,$C2809)</f>
        <v>21146</v>
      </c>
      <c r="AH2809" s="9">
        <v>3717658.0330356741</v>
      </c>
      <c r="AI2809" s="9">
        <f>SUMIFS($B:$B,$P:$P,$C2809)</f>
        <v>27512</v>
      </c>
      <c r="AJ2809" s="9">
        <v>15649490.75721552</v>
      </c>
      <c r="AK2809" s="9"/>
      <c r="AL2809" s="9">
        <v>3314</v>
      </c>
      <c r="AM2809" s="9">
        <f>AL2809*141</f>
        <v>467274</v>
      </c>
      <c r="AN2809" s="9"/>
      <c r="AO2809" s="9"/>
      <c r="AP2809" s="9"/>
      <c r="AQ2809" s="15"/>
      <c r="AR2809" s="9">
        <v>19</v>
      </c>
      <c r="AS2809" s="9">
        <f>AR2809*30500</f>
        <v>579500</v>
      </c>
      <c r="AT2809" s="9">
        <v>142</v>
      </c>
      <c r="AU2809" s="9">
        <f>AT2809*2742</f>
        <v>389364</v>
      </c>
      <c r="AV2809" s="9">
        <v>5</v>
      </c>
      <c r="AW2809" s="9">
        <f>AV2809*914</f>
        <v>4570</v>
      </c>
      <c r="AX2809" s="9">
        <v>1112</v>
      </c>
      <c r="AY2809" s="9">
        <f>AX2809*141</f>
        <v>156792</v>
      </c>
      <c r="AZ2809" s="9">
        <v>1140</v>
      </c>
      <c r="BA2809" s="9">
        <f>AZ2809*343</f>
        <v>391020</v>
      </c>
      <c r="BB2809" s="9">
        <v>662</v>
      </c>
      <c r="BC2809" s="9">
        <f>BB2809*109</f>
        <v>72158</v>
      </c>
      <c r="BD2809" s="9">
        <v>92</v>
      </c>
      <c r="BE2809" s="9">
        <f>BD2809*82</f>
        <v>7544</v>
      </c>
      <c r="BF2809" s="9">
        <v>556</v>
      </c>
      <c r="BG2809" s="9">
        <f>BF2809*328</f>
        <v>182368</v>
      </c>
      <c r="BH2809" s="9">
        <v>89</v>
      </c>
      <c r="BI2809" s="9">
        <f>BH2809*410</f>
        <v>36490</v>
      </c>
      <c r="BJ2809" s="9">
        <v>15</v>
      </c>
      <c r="BK2809" s="9">
        <f>BJ2809*219</f>
        <v>3285</v>
      </c>
      <c r="BL2809" s="9">
        <f t="shared" si="94"/>
        <v>25842930.842753399</v>
      </c>
      <c r="BM2809" s="9">
        <f t="shared" si="95"/>
        <v>25842900</v>
      </c>
    </row>
    <row r="2810" spans="1:65" x14ac:dyDescent="0.3">
      <c r="A2810" s="12" t="s">
        <v>2929</v>
      </c>
      <c r="B2810" s="9">
        <v>255</v>
      </c>
      <c r="C2810" s="12">
        <v>566446</v>
      </c>
      <c r="D2810" s="12">
        <v>1</v>
      </c>
      <c r="E2810" s="12">
        <v>0</v>
      </c>
      <c r="F2810" s="12">
        <v>0</v>
      </c>
      <c r="G2810" s="12">
        <v>0</v>
      </c>
      <c r="H2810" s="12">
        <v>0</v>
      </c>
      <c r="I2810" s="12" t="s">
        <v>151</v>
      </c>
      <c r="J2810" s="12">
        <v>559351</v>
      </c>
      <c r="K2810" s="12" t="s">
        <v>1263</v>
      </c>
      <c r="L2810" s="12">
        <v>559351</v>
      </c>
      <c r="M2810" s="12" t="s">
        <v>1263</v>
      </c>
      <c r="N2810" s="12">
        <v>559351</v>
      </c>
      <c r="O2810" s="12" t="s">
        <v>1263</v>
      </c>
      <c r="P2810" s="12">
        <v>559075</v>
      </c>
      <c r="Q2810" s="12" t="s">
        <v>364</v>
      </c>
      <c r="R2810" s="13">
        <v>71941.662785630979</v>
      </c>
      <c r="S2810" s="9"/>
      <c r="T2810" s="13"/>
      <c r="U2810" s="9"/>
      <c r="V2810" s="9"/>
      <c r="W2810" s="9"/>
      <c r="X2810" s="9"/>
      <c r="Y2810" s="9"/>
      <c r="Z2810" s="9"/>
      <c r="AA2810" s="9"/>
      <c r="AB2810" s="9"/>
      <c r="AC2810" s="9"/>
      <c r="AD2810" s="13"/>
      <c r="AE2810" s="9"/>
      <c r="AF2810" s="13"/>
      <c r="AG2810" s="9"/>
      <c r="AH2810" s="13"/>
      <c r="AI2810" s="9"/>
      <c r="AJ2810" s="13"/>
      <c r="AK2810" s="13"/>
      <c r="AL2810" s="13"/>
      <c r="AM2810" s="9"/>
      <c r="AN2810" s="13"/>
      <c r="AO2810" s="9"/>
      <c r="AP2810" s="9"/>
      <c r="AQ2810" s="15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>
        <f t="shared" si="94"/>
        <v>71941.662785630979</v>
      </c>
      <c r="BM2810" s="13">
        <f t="shared" si="95"/>
        <v>71900</v>
      </c>
    </row>
    <row r="2811" spans="1:65" x14ac:dyDescent="0.3">
      <c r="A2811" t="s">
        <v>2930</v>
      </c>
      <c r="B2811" s="9">
        <v>166</v>
      </c>
      <c r="C2811">
        <v>571750</v>
      </c>
      <c r="D2811">
        <v>1</v>
      </c>
      <c r="E2811">
        <v>0</v>
      </c>
      <c r="F2811">
        <v>0</v>
      </c>
      <c r="G2811">
        <v>0</v>
      </c>
      <c r="H2811">
        <v>0</v>
      </c>
      <c r="I2811" t="s">
        <v>96</v>
      </c>
      <c r="J2811">
        <v>571539</v>
      </c>
      <c r="K2811" t="s">
        <v>419</v>
      </c>
      <c r="L2811">
        <v>571539</v>
      </c>
      <c r="M2811" t="s">
        <v>419</v>
      </c>
      <c r="N2811">
        <v>571539</v>
      </c>
      <c r="O2811" t="s">
        <v>419</v>
      </c>
      <c r="P2811">
        <v>571164</v>
      </c>
      <c r="Q2811" t="s">
        <v>334</v>
      </c>
      <c r="R2811" s="9">
        <v>71941.662785630979</v>
      </c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15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>
        <f t="shared" si="94"/>
        <v>71941.662785630979</v>
      </c>
      <c r="BM2811" s="9">
        <f t="shared" si="95"/>
        <v>71900</v>
      </c>
    </row>
    <row r="2812" spans="1:65" x14ac:dyDescent="0.3">
      <c r="A2812" t="s">
        <v>2931</v>
      </c>
      <c r="B2812" s="9">
        <v>542</v>
      </c>
      <c r="C2812">
        <v>532193</v>
      </c>
      <c r="D2812">
        <v>1</v>
      </c>
      <c r="E2812">
        <v>0</v>
      </c>
      <c r="F2812">
        <v>0</v>
      </c>
      <c r="G2812">
        <v>0</v>
      </c>
      <c r="H2812">
        <v>0</v>
      </c>
      <c r="I2812" t="s">
        <v>86</v>
      </c>
      <c r="J2812">
        <v>529516</v>
      </c>
      <c r="K2812" t="s">
        <v>1012</v>
      </c>
      <c r="L2812">
        <v>529303</v>
      </c>
      <c r="M2812" t="s">
        <v>301</v>
      </c>
      <c r="N2812">
        <v>529303</v>
      </c>
      <c r="O2812" t="s">
        <v>301</v>
      </c>
      <c r="P2812">
        <v>529303</v>
      </c>
      <c r="Q2812" t="s">
        <v>301</v>
      </c>
      <c r="R2812" s="9">
        <v>129105.61340563851</v>
      </c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15"/>
      <c r="AR2812" s="9">
        <v>1</v>
      </c>
      <c r="AS2812" s="9">
        <f>AR2812*30500</f>
        <v>30500</v>
      </c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>
        <f t="shared" si="94"/>
        <v>159605.61340563849</v>
      </c>
      <c r="BM2812" s="9">
        <f t="shared" si="95"/>
        <v>159600</v>
      </c>
    </row>
    <row r="2813" spans="1:65" x14ac:dyDescent="0.3">
      <c r="A2813" t="s">
        <v>2932</v>
      </c>
      <c r="B2813" s="9">
        <v>101</v>
      </c>
      <c r="C2813">
        <v>581992</v>
      </c>
      <c r="D2813">
        <v>1</v>
      </c>
      <c r="E2813">
        <v>0</v>
      </c>
      <c r="F2813">
        <v>0</v>
      </c>
      <c r="G2813">
        <v>0</v>
      </c>
      <c r="H2813">
        <v>0</v>
      </c>
      <c r="I2813" t="s">
        <v>81</v>
      </c>
      <c r="J2813">
        <v>581496</v>
      </c>
      <c r="K2813" t="s">
        <v>619</v>
      </c>
      <c r="L2813">
        <v>581496</v>
      </c>
      <c r="M2813" t="s">
        <v>619</v>
      </c>
      <c r="N2813">
        <v>581283</v>
      </c>
      <c r="O2813" t="s">
        <v>82</v>
      </c>
      <c r="P2813">
        <v>581283</v>
      </c>
      <c r="Q2813" t="s">
        <v>82</v>
      </c>
      <c r="R2813" s="9">
        <v>71941.662785630979</v>
      </c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15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>
        <f t="shared" si="94"/>
        <v>71941.662785630979</v>
      </c>
      <c r="BM2813" s="9">
        <f t="shared" si="95"/>
        <v>71900</v>
      </c>
    </row>
    <row r="2814" spans="1:65" x14ac:dyDescent="0.3">
      <c r="A2814" s="2" t="s">
        <v>435</v>
      </c>
      <c r="B2814" s="9">
        <v>1301</v>
      </c>
      <c r="C2814">
        <v>566438</v>
      </c>
      <c r="D2814">
        <v>1</v>
      </c>
      <c r="E2814">
        <v>1</v>
      </c>
      <c r="F2814">
        <v>0</v>
      </c>
      <c r="G2814">
        <v>0</v>
      </c>
      <c r="H2814">
        <v>0</v>
      </c>
      <c r="I2814" t="s">
        <v>131</v>
      </c>
      <c r="J2814">
        <v>566438</v>
      </c>
      <c r="K2814" t="s">
        <v>435</v>
      </c>
      <c r="L2814">
        <v>566616</v>
      </c>
      <c r="M2814" t="s">
        <v>436</v>
      </c>
      <c r="N2814">
        <v>566616</v>
      </c>
      <c r="O2814" t="s">
        <v>436</v>
      </c>
      <c r="P2814">
        <v>566616</v>
      </c>
      <c r="Q2814" t="s">
        <v>436</v>
      </c>
      <c r="R2814" s="9">
        <v>305518.44250807812</v>
      </c>
      <c r="S2814" s="9">
        <f>SUMIFS($B:$B,$J:$J,$C2814)</f>
        <v>1812</v>
      </c>
      <c r="T2814" s="9">
        <v>98636.195733051092</v>
      </c>
      <c r="U2814" s="9">
        <v>0</v>
      </c>
      <c r="V2814" s="9">
        <f>U2814*768</f>
        <v>0</v>
      </c>
      <c r="W2814" s="9">
        <v>4</v>
      </c>
      <c r="X2814" s="9">
        <f>W2814*3072</f>
        <v>12288</v>
      </c>
      <c r="Y2814" s="9">
        <v>10</v>
      </c>
      <c r="Z2814" s="9">
        <f>Y2814*1024</f>
        <v>10240</v>
      </c>
      <c r="AA2814" s="9">
        <v>2</v>
      </c>
      <c r="AB2814" s="9">
        <f>AA2814*256</f>
        <v>512</v>
      </c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15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>
        <f t="shared" si="94"/>
        <v>427194.63824112923</v>
      </c>
      <c r="BM2814" s="9">
        <f t="shared" si="95"/>
        <v>427200</v>
      </c>
    </row>
    <row r="2815" spans="1:65" x14ac:dyDescent="0.3">
      <c r="A2815" t="s">
        <v>2933</v>
      </c>
      <c r="B2815" s="9">
        <v>508</v>
      </c>
      <c r="C2815">
        <v>552216</v>
      </c>
      <c r="D2815">
        <v>1</v>
      </c>
      <c r="E2815">
        <v>0</v>
      </c>
      <c r="F2815">
        <v>0</v>
      </c>
      <c r="G2815">
        <v>0</v>
      </c>
      <c r="H2815">
        <v>0</v>
      </c>
      <c r="I2815" t="s">
        <v>111</v>
      </c>
      <c r="J2815">
        <v>503657</v>
      </c>
      <c r="K2815" t="s">
        <v>884</v>
      </c>
      <c r="L2815">
        <v>503657</v>
      </c>
      <c r="M2815" t="s">
        <v>884</v>
      </c>
      <c r="N2815">
        <v>500496</v>
      </c>
      <c r="O2815" t="s">
        <v>287</v>
      </c>
      <c r="P2815">
        <v>500496</v>
      </c>
      <c r="Q2815" t="s">
        <v>287</v>
      </c>
      <c r="R2815" s="9">
        <v>121107.5417331186</v>
      </c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15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>
        <f t="shared" si="94"/>
        <v>121107.5417331186</v>
      </c>
      <c r="BM2815" s="9">
        <f t="shared" si="95"/>
        <v>121100</v>
      </c>
    </row>
    <row r="2816" spans="1:65" x14ac:dyDescent="0.3">
      <c r="A2816" t="s">
        <v>2934</v>
      </c>
      <c r="B2816" s="9">
        <v>465</v>
      </c>
      <c r="C2816">
        <v>588717</v>
      </c>
      <c r="D2816">
        <v>1</v>
      </c>
      <c r="E2816">
        <v>0</v>
      </c>
      <c r="F2816">
        <v>0</v>
      </c>
      <c r="G2816">
        <v>0</v>
      </c>
      <c r="H2816">
        <v>0</v>
      </c>
      <c r="I2816" t="s">
        <v>135</v>
      </c>
      <c r="J2816">
        <v>588296</v>
      </c>
      <c r="K2816" t="s">
        <v>199</v>
      </c>
      <c r="L2816">
        <v>588296</v>
      </c>
      <c r="M2816" t="s">
        <v>199</v>
      </c>
      <c r="N2816">
        <v>588296</v>
      </c>
      <c r="O2816" t="s">
        <v>199</v>
      </c>
      <c r="P2816">
        <v>588296</v>
      </c>
      <c r="Q2816" t="s">
        <v>199</v>
      </c>
      <c r="R2816" s="9">
        <v>110977.7867469535</v>
      </c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15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>
        <f t="shared" si="94"/>
        <v>110977.7867469535</v>
      </c>
      <c r="BM2816" s="9">
        <f t="shared" si="95"/>
        <v>111000</v>
      </c>
    </row>
    <row r="2817" spans="1:65" x14ac:dyDescent="0.3">
      <c r="A2817" t="s">
        <v>2934</v>
      </c>
      <c r="B2817" s="9">
        <v>943</v>
      </c>
      <c r="C2817">
        <v>578355</v>
      </c>
      <c r="D2817">
        <v>1</v>
      </c>
      <c r="E2817">
        <v>0</v>
      </c>
      <c r="F2817">
        <v>0</v>
      </c>
      <c r="G2817">
        <v>0</v>
      </c>
      <c r="H2817">
        <v>0</v>
      </c>
      <c r="I2817" t="s">
        <v>96</v>
      </c>
      <c r="J2817">
        <v>578347</v>
      </c>
      <c r="K2817" t="s">
        <v>296</v>
      </c>
      <c r="L2817">
        <v>578347</v>
      </c>
      <c r="M2817" t="s">
        <v>296</v>
      </c>
      <c r="N2817">
        <v>578347</v>
      </c>
      <c r="O2817" t="s">
        <v>296</v>
      </c>
      <c r="P2817">
        <v>578347</v>
      </c>
      <c r="Q2817" t="s">
        <v>296</v>
      </c>
      <c r="R2817" s="9">
        <v>222768.72812429271</v>
      </c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15"/>
      <c r="AR2817" s="9">
        <v>1</v>
      </c>
      <c r="AS2817" s="9">
        <f>AR2817*30500</f>
        <v>30500</v>
      </c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>
        <f t="shared" si="94"/>
        <v>253268.72812429271</v>
      </c>
      <c r="BM2817" s="9">
        <f t="shared" si="95"/>
        <v>253300</v>
      </c>
    </row>
    <row r="2818" spans="1:65" x14ac:dyDescent="0.3">
      <c r="A2818" t="s">
        <v>2934</v>
      </c>
      <c r="B2818" s="9">
        <v>1120</v>
      </c>
      <c r="C2818">
        <v>542032</v>
      </c>
      <c r="D2818">
        <v>1</v>
      </c>
      <c r="E2818">
        <v>0</v>
      </c>
      <c r="F2818">
        <v>0</v>
      </c>
      <c r="G2818">
        <v>0</v>
      </c>
      <c r="H2818">
        <v>0</v>
      </c>
      <c r="I2818" t="s">
        <v>86</v>
      </c>
      <c r="J2818">
        <v>541656</v>
      </c>
      <c r="K2818" t="s">
        <v>227</v>
      </c>
      <c r="L2818">
        <v>541656</v>
      </c>
      <c r="M2818" t="s">
        <v>227</v>
      </c>
      <c r="N2818">
        <v>541656</v>
      </c>
      <c r="O2818" t="s">
        <v>227</v>
      </c>
      <c r="P2818">
        <v>541656</v>
      </c>
      <c r="Q2818" t="s">
        <v>227</v>
      </c>
      <c r="R2818" s="9">
        <v>263772.84196695039</v>
      </c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15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>
        <f t="shared" si="94"/>
        <v>263772.84196695039</v>
      </c>
      <c r="BM2818" s="9">
        <f t="shared" si="95"/>
        <v>263800</v>
      </c>
    </row>
    <row r="2819" spans="1:65" x14ac:dyDescent="0.3">
      <c r="A2819" t="s">
        <v>2935</v>
      </c>
      <c r="B2819" s="9">
        <v>52</v>
      </c>
      <c r="C2819">
        <v>596078</v>
      </c>
      <c r="D2819">
        <v>1</v>
      </c>
      <c r="E2819">
        <v>0</v>
      </c>
      <c r="F2819">
        <v>0</v>
      </c>
      <c r="G2819">
        <v>0</v>
      </c>
      <c r="H2819">
        <v>0</v>
      </c>
      <c r="I2819" t="s">
        <v>81</v>
      </c>
      <c r="J2819">
        <v>595527</v>
      </c>
      <c r="K2819" t="s">
        <v>592</v>
      </c>
      <c r="L2819">
        <v>584002</v>
      </c>
      <c r="M2819" t="s">
        <v>278</v>
      </c>
      <c r="N2819">
        <v>584002</v>
      </c>
      <c r="O2819" t="s">
        <v>278</v>
      </c>
      <c r="P2819">
        <v>584002</v>
      </c>
      <c r="Q2819" t="s">
        <v>278</v>
      </c>
      <c r="R2819" s="9">
        <v>71941.662785630979</v>
      </c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15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>
        <f t="shared" si="94"/>
        <v>71941.662785630979</v>
      </c>
      <c r="BM2819" s="9">
        <f t="shared" si="95"/>
        <v>71900</v>
      </c>
    </row>
    <row r="2820" spans="1:65" x14ac:dyDescent="0.3">
      <c r="A2820" t="s">
        <v>2936</v>
      </c>
      <c r="B2820" s="9">
        <v>58</v>
      </c>
      <c r="C2820">
        <v>594385</v>
      </c>
      <c r="D2820">
        <v>1</v>
      </c>
      <c r="E2820">
        <v>0</v>
      </c>
      <c r="F2820">
        <v>0</v>
      </c>
      <c r="G2820">
        <v>0</v>
      </c>
      <c r="H2820">
        <v>0</v>
      </c>
      <c r="I2820" t="s">
        <v>81</v>
      </c>
      <c r="J2820">
        <v>595004</v>
      </c>
      <c r="K2820" t="s">
        <v>2420</v>
      </c>
      <c r="L2820">
        <v>595098</v>
      </c>
      <c r="M2820" t="s">
        <v>417</v>
      </c>
      <c r="N2820">
        <v>595098</v>
      </c>
      <c r="O2820" t="s">
        <v>417</v>
      </c>
      <c r="P2820">
        <v>593711</v>
      </c>
      <c r="Q2820" t="s">
        <v>185</v>
      </c>
      <c r="R2820" s="9">
        <v>71941.662785630979</v>
      </c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15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>
        <f t="shared" ref="BL2820:BL2883" si="96">SUMIF(R2820:R2820,"&lt;&gt;")+SUMIF(T2820:T2820,"&lt;&gt;")+SUMIF(V2820:V2820,"&lt;&gt;")+SUMIF(X2820:X2820,"&lt;&gt;")+SUMIF(Z2820:Z2820,"&lt;&gt;")+SUMIF(AB2820:AB2820,"&lt;&gt;")+SUMIF(AD2820:AD2820,"&lt;&gt;")+SUMIF(AF2820:AF2820,"&lt;&gt;")+SUMIF(AH2820:AH2820,"&lt;&gt;")+SUMIF(AJ2820:AJ2820,"&lt;&gt;")+SUMIF(AK2820:AK2820,"&lt;&gt;")+SUMIF(AM2820:AM2820,"&lt;&gt;")+SUMIF(AO2820:AO2820,"&lt;&gt;")+SUMIF(AQ2820:AQ2820,"&lt;&gt;")+SUMIF(AS2820:AS2820,"&lt;&gt;")+SUMIF(AU2820:AU2820,"&lt;&gt;")+SUMIF(AW2820:AW2820,"&lt;&gt;")+SUMIF(AY2820:AY2820,"&lt;&gt;")+SUMIF(BA2820:BA2820,"&lt;&gt;")+SUMIF(BC2820:BC2820,"&lt;&gt;")+SUMIF(BE2820:BE2820,"&lt;&gt;")+SUMIF(BG2820:BG2820,"&lt;&gt;")+SUMIF(BI2820:BI2820,"&lt;&gt;")+SUMIF(BK2820:BK2820,"&lt;&gt;")</f>
        <v>71941.662785630979</v>
      </c>
      <c r="BM2820" s="9">
        <f t="shared" ref="BM2820:BM2883" si="97">ROUND(BL2820/100,0)*100</f>
        <v>71900</v>
      </c>
    </row>
    <row r="2821" spans="1:65" x14ac:dyDescent="0.3">
      <c r="A2821" t="s">
        <v>2937</v>
      </c>
      <c r="B2821" s="9">
        <v>374</v>
      </c>
      <c r="C2821">
        <v>580619</v>
      </c>
      <c r="D2821">
        <v>1</v>
      </c>
      <c r="E2821">
        <v>0</v>
      </c>
      <c r="F2821">
        <v>0</v>
      </c>
      <c r="G2821">
        <v>0</v>
      </c>
      <c r="H2821">
        <v>0</v>
      </c>
      <c r="I2821" t="s">
        <v>96</v>
      </c>
      <c r="J2821">
        <v>580511</v>
      </c>
      <c r="K2821" t="s">
        <v>97</v>
      </c>
      <c r="L2821">
        <v>580511</v>
      </c>
      <c r="M2821" t="s">
        <v>97</v>
      </c>
      <c r="N2821">
        <v>580511</v>
      </c>
      <c r="O2821" t="s">
        <v>97</v>
      </c>
      <c r="P2821">
        <v>580511</v>
      </c>
      <c r="Q2821" t="s">
        <v>97</v>
      </c>
      <c r="R2821" s="9">
        <v>89483.295669922649</v>
      </c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15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>
        <f t="shared" si="96"/>
        <v>89483.295669922649</v>
      </c>
      <c r="BM2821" s="9">
        <f t="shared" si="97"/>
        <v>89500</v>
      </c>
    </row>
    <row r="2822" spans="1:65" x14ac:dyDescent="0.3">
      <c r="A2822" t="s">
        <v>2938</v>
      </c>
      <c r="B2822" s="9">
        <v>396</v>
      </c>
      <c r="C2822">
        <v>599646</v>
      </c>
      <c r="D2822">
        <v>1</v>
      </c>
      <c r="E2822">
        <v>0</v>
      </c>
      <c r="F2822">
        <v>0</v>
      </c>
      <c r="G2822">
        <v>0</v>
      </c>
      <c r="H2822">
        <v>0</v>
      </c>
      <c r="I2822" t="s">
        <v>94</v>
      </c>
      <c r="J2822">
        <v>599867</v>
      </c>
      <c r="K2822" t="s">
        <v>2939</v>
      </c>
      <c r="L2822">
        <v>599701</v>
      </c>
      <c r="M2822" t="s">
        <v>1525</v>
      </c>
      <c r="N2822">
        <v>599701</v>
      </c>
      <c r="O2822" t="s">
        <v>1525</v>
      </c>
      <c r="P2822">
        <v>599701</v>
      </c>
      <c r="Q2822" t="s">
        <v>1525</v>
      </c>
      <c r="R2822" s="9">
        <v>94687.20468152166</v>
      </c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15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>
        <f t="shared" si="96"/>
        <v>94687.20468152166</v>
      </c>
      <c r="BM2822" s="9">
        <f t="shared" si="97"/>
        <v>94700</v>
      </c>
    </row>
    <row r="2823" spans="1:65" x14ac:dyDescent="0.3">
      <c r="A2823" t="s">
        <v>2940</v>
      </c>
      <c r="B2823" s="9">
        <v>116</v>
      </c>
      <c r="C2823">
        <v>500151</v>
      </c>
      <c r="D2823">
        <v>1</v>
      </c>
      <c r="E2823">
        <v>0</v>
      </c>
      <c r="F2823">
        <v>0</v>
      </c>
      <c r="G2823">
        <v>0</v>
      </c>
      <c r="H2823">
        <v>0</v>
      </c>
      <c r="I2823" t="s">
        <v>111</v>
      </c>
      <c r="J2823">
        <v>517101</v>
      </c>
      <c r="K2823" t="s">
        <v>2941</v>
      </c>
      <c r="L2823">
        <v>517101</v>
      </c>
      <c r="M2823" t="s">
        <v>2941</v>
      </c>
      <c r="N2823">
        <v>513750</v>
      </c>
      <c r="O2823" t="s">
        <v>290</v>
      </c>
      <c r="P2823">
        <v>513750</v>
      </c>
      <c r="Q2823" t="s">
        <v>290</v>
      </c>
      <c r="R2823" s="9">
        <v>71941.662785630979</v>
      </c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15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>
        <f t="shared" si="96"/>
        <v>71941.662785630979</v>
      </c>
      <c r="BM2823" s="9">
        <f t="shared" si="97"/>
        <v>71900</v>
      </c>
    </row>
    <row r="2824" spans="1:65" x14ac:dyDescent="0.3">
      <c r="A2824" s="3" t="s">
        <v>2622</v>
      </c>
      <c r="B2824" s="9">
        <v>2191</v>
      </c>
      <c r="C2824">
        <v>554634</v>
      </c>
      <c r="D2824">
        <v>1</v>
      </c>
      <c r="E2824">
        <v>1</v>
      </c>
      <c r="F2824">
        <v>1</v>
      </c>
      <c r="G2824">
        <v>0</v>
      </c>
      <c r="H2824">
        <v>0</v>
      </c>
      <c r="I2824" t="s">
        <v>77</v>
      </c>
      <c r="J2824">
        <v>554634</v>
      </c>
      <c r="K2824" t="s">
        <v>2622</v>
      </c>
      <c r="L2824">
        <v>554634</v>
      </c>
      <c r="M2824" t="s">
        <v>2622</v>
      </c>
      <c r="N2824">
        <v>554481</v>
      </c>
      <c r="O2824" t="s">
        <v>1359</v>
      </c>
      <c r="P2824">
        <v>554481</v>
      </c>
      <c r="Q2824" t="s">
        <v>1359</v>
      </c>
      <c r="R2824" s="9">
        <v>508481.8487076431</v>
      </c>
      <c r="S2824" s="9">
        <f>SUMIFS($B:$B,$J:$J,$C2824)</f>
        <v>2734</v>
      </c>
      <c r="T2824" s="9">
        <v>148684.80125907721</v>
      </c>
      <c r="U2824" s="9">
        <v>0</v>
      </c>
      <c r="V2824" s="9">
        <f>U2824*768</f>
        <v>0</v>
      </c>
      <c r="W2824" s="9">
        <v>26</v>
      </c>
      <c r="X2824" s="9">
        <f>W2824*3072</f>
        <v>79872</v>
      </c>
      <c r="Y2824" s="9">
        <v>16</v>
      </c>
      <c r="Z2824" s="9">
        <f>Y2824*1024</f>
        <v>16384</v>
      </c>
      <c r="AA2824" s="9">
        <v>4</v>
      </c>
      <c r="AB2824" s="9">
        <f>AA2824*256</f>
        <v>1024</v>
      </c>
      <c r="AC2824" s="9">
        <f>SUMIFS($B:$B,$L:$L,$C2824)</f>
        <v>7269</v>
      </c>
      <c r="AD2824" s="9">
        <v>904969.67484541005</v>
      </c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15"/>
      <c r="AR2824" s="9">
        <v>4</v>
      </c>
      <c r="AS2824" s="9">
        <f>AR2824*30500</f>
        <v>122000</v>
      </c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>
        <f t="shared" si="96"/>
        <v>1781416.3248121303</v>
      </c>
      <c r="BM2824" s="9">
        <f t="shared" si="97"/>
        <v>1781400</v>
      </c>
    </row>
    <row r="2825" spans="1:65" x14ac:dyDescent="0.3">
      <c r="A2825" t="s">
        <v>2942</v>
      </c>
      <c r="B2825" s="9">
        <v>1941</v>
      </c>
      <c r="C2825">
        <v>563692</v>
      </c>
      <c r="D2825">
        <v>1</v>
      </c>
      <c r="E2825">
        <v>0</v>
      </c>
      <c r="F2825">
        <v>0</v>
      </c>
      <c r="G2825">
        <v>0</v>
      </c>
      <c r="H2825">
        <v>0</v>
      </c>
      <c r="I2825" t="s">
        <v>104</v>
      </c>
      <c r="J2825">
        <v>563510</v>
      </c>
      <c r="K2825" t="s">
        <v>244</v>
      </c>
      <c r="L2825">
        <v>563510</v>
      </c>
      <c r="M2825" t="s">
        <v>244</v>
      </c>
      <c r="N2825">
        <v>563510</v>
      </c>
      <c r="O2825" t="s">
        <v>244</v>
      </c>
      <c r="P2825">
        <v>563510</v>
      </c>
      <c r="Q2825" t="s">
        <v>244</v>
      </c>
      <c r="R2825" s="9">
        <v>451821.03153902473</v>
      </c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15"/>
      <c r="AR2825" s="9">
        <v>31</v>
      </c>
      <c r="AS2825" s="9">
        <f>AR2825*30500</f>
        <v>945500</v>
      </c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>
        <f t="shared" si="96"/>
        <v>1397321.0315390248</v>
      </c>
      <c r="BM2825" s="9">
        <f t="shared" si="97"/>
        <v>1397300</v>
      </c>
    </row>
    <row r="2826" spans="1:65" x14ac:dyDescent="0.3">
      <c r="A2826" t="s">
        <v>2943</v>
      </c>
      <c r="B2826" s="9">
        <v>648</v>
      </c>
      <c r="C2826">
        <v>569062</v>
      </c>
      <c r="D2826">
        <v>1</v>
      </c>
      <c r="E2826">
        <v>0</v>
      </c>
      <c r="F2826">
        <v>0</v>
      </c>
      <c r="G2826">
        <v>0</v>
      </c>
      <c r="H2826">
        <v>0</v>
      </c>
      <c r="I2826" t="s">
        <v>123</v>
      </c>
      <c r="J2826">
        <v>568414</v>
      </c>
      <c r="K2826" t="s">
        <v>166</v>
      </c>
      <c r="L2826">
        <v>568414</v>
      </c>
      <c r="M2826" t="s">
        <v>166</v>
      </c>
      <c r="N2826">
        <v>568414</v>
      </c>
      <c r="O2826" t="s">
        <v>166</v>
      </c>
      <c r="P2826">
        <v>568414</v>
      </c>
      <c r="Q2826" t="s">
        <v>166</v>
      </c>
      <c r="R2826" s="9">
        <v>153979.39128734931</v>
      </c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15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>
        <f t="shared" si="96"/>
        <v>153979.39128734931</v>
      </c>
      <c r="BM2826" s="9">
        <f t="shared" si="97"/>
        <v>154000</v>
      </c>
    </row>
    <row r="2827" spans="1:65" x14ac:dyDescent="0.3">
      <c r="A2827" s="2" t="s">
        <v>2944</v>
      </c>
      <c r="B2827" s="9">
        <v>1618</v>
      </c>
      <c r="C2827">
        <v>598399</v>
      </c>
      <c r="D2827">
        <v>1</v>
      </c>
      <c r="E2827">
        <v>1</v>
      </c>
      <c r="F2827">
        <v>0</v>
      </c>
      <c r="G2827">
        <v>0</v>
      </c>
      <c r="H2827">
        <v>0</v>
      </c>
      <c r="I2827" t="s">
        <v>94</v>
      </c>
      <c r="J2827">
        <v>598399</v>
      </c>
      <c r="K2827" t="s">
        <v>2944</v>
      </c>
      <c r="L2827">
        <v>598003</v>
      </c>
      <c r="M2827" t="s">
        <v>201</v>
      </c>
      <c r="N2827">
        <v>598003</v>
      </c>
      <c r="O2827" t="s">
        <v>201</v>
      </c>
      <c r="P2827">
        <v>598003</v>
      </c>
      <c r="Q2827" t="s">
        <v>201</v>
      </c>
      <c r="R2827" s="9">
        <v>378222.81708541972</v>
      </c>
      <c r="S2827" s="9">
        <f>SUMIFS($B:$B,$J:$J,$C2827)</f>
        <v>1986</v>
      </c>
      <c r="T2827" s="9">
        <v>108086.9067530977</v>
      </c>
      <c r="U2827" s="9">
        <v>0</v>
      </c>
      <c r="V2827" s="9">
        <f>U2827*768</f>
        <v>0</v>
      </c>
      <c r="W2827" s="9">
        <v>21</v>
      </c>
      <c r="X2827" s="9">
        <f>W2827*3072</f>
        <v>64512</v>
      </c>
      <c r="Y2827" s="9">
        <v>4</v>
      </c>
      <c r="Z2827" s="9">
        <f>Y2827*1024</f>
        <v>4096</v>
      </c>
      <c r="AA2827" s="9">
        <v>4</v>
      </c>
      <c r="AB2827" s="9">
        <f>AA2827*256</f>
        <v>1024</v>
      </c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15"/>
      <c r="AR2827" s="9">
        <v>1</v>
      </c>
      <c r="AS2827" s="9">
        <f>AR2827*30500</f>
        <v>30500</v>
      </c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>
        <f t="shared" si="96"/>
        <v>586441.72383851744</v>
      </c>
      <c r="BM2827" s="9">
        <f t="shared" si="97"/>
        <v>586400</v>
      </c>
    </row>
    <row r="2828" spans="1:65" x14ac:dyDescent="0.3">
      <c r="A2828" s="3" t="s">
        <v>2945</v>
      </c>
      <c r="B2828" s="9">
        <v>4989</v>
      </c>
      <c r="C2828">
        <v>507971</v>
      </c>
      <c r="D2828">
        <v>1</v>
      </c>
      <c r="E2828">
        <v>1</v>
      </c>
      <c r="F2828">
        <v>1</v>
      </c>
      <c r="G2828">
        <v>0</v>
      </c>
      <c r="H2828">
        <v>0</v>
      </c>
      <c r="I2828" t="s">
        <v>94</v>
      </c>
      <c r="J2828">
        <v>507971</v>
      </c>
      <c r="K2828" t="s">
        <v>2945</v>
      </c>
      <c r="L2828">
        <v>507971</v>
      </c>
      <c r="M2828" t="s">
        <v>2945</v>
      </c>
      <c r="N2828">
        <v>507016</v>
      </c>
      <c r="O2828" t="s">
        <v>264</v>
      </c>
      <c r="P2828">
        <v>507016</v>
      </c>
      <c r="Q2828" t="s">
        <v>264</v>
      </c>
      <c r="R2828" s="9">
        <v>1128452.777982845</v>
      </c>
      <c r="S2828" s="9">
        <f>SUMIFS($B:$B,$J:$J,$C2828)</f>
        <v>8780</v>
      </c>
      <c r="T2828" s="9">
        <v>475575.86353353813</v>
      </c>
      <c r="U2828" s="9">
        <v>0</v>
      </c>
      <c r="V2828" s="9">
        <f>U2828*768</f>
        <v>0</v>
      </c>
      <c r="W2828" s="9">
        <v>38</v>
      </c>
      <c r="X2828" s="9">
        <f>W2828*3072</f>
        <v>116736</v>
      </c>
      <c r="Y2828" s="9">
        <v>39</v>
      </c>
      <c r="Z2828" s="9">
        <f>Y2828*1024</f>
        <v>39936</v>
      </c>
      <c r="AA2828" s="9">
        <v>12</v>
      </c>
      <c r="AB2828" s="9">
        <f>AA2828*256</f>
        <v>3072</v>
      </c>
      <c r="AC2828" s="9">
        <f>SUMIFS($B:$B,$L:$L,$C2828)</f>
        <v>8780</v>
      </c>
      <c r="AD2828" s="9">
        <v>1090757.0946302335</v>
      </c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15"/>
      <c r="AR2828" s="9">
        <v>4</v>
      </c>
      <c r="AS2828" s="9">
        <f>AR2828*30500</f>
        <v>122000</v>
      </c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>
        <f t="shared" si="96"/>
        <v>2976529.7361466167</v>
      </c>
      <c r="BM2828" s="9">
        <f t="shared" si="97"/>
        <v>2976500</v>
      </c>
    </row>
    <row r="2829" spans="1:65" x14ac:dyDescent="0.3">
      <c r="A2829" t="s">
        <v>2946</v>
      </c>
      <c r="B2829" s="9">
        <v>355</v>
      </c>
      <c r="C2829">
        <v>531006</v>
      </c>
      <c r="D2829">
        <v>1</v>
      </c>
      <c r="E2829">
        <v>0</v>
      </c>
      <c r="F2829">
        <v>0</v>
      </c>
      <c r="G2829">
        <v>0</v>
      </c>
      <c r="H2829">
        <v>0</v>
      </c>
      <c r="I2829" t="s">
        <v>81</v>
      </c>
      <c r="J2829">
        <v>581372</v>
      </c>
      <c r="K2829" t="s">
        <v>243</v>
      </c>
      <c r="L2829">
        <v>581372</v>
      </c>
      <c r="M2829" t="s">
        <v>243</v>
      </c>
      <c r="N2829">
        <v>581372</v>
      </c>
      <c r="O2829" t="s">
        <v>243</v>
      </c>
      <c r="P2829">
        <v>581372</v>
      </c>
      <c r="Q2829" t="s">
        <v>243</v>
      </c>
      <c r="R2829" s="9">
        <v>84985.002613887918</v>
      </c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15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>
        <f t="shared" si="96"/>
        <v>84985.002613887918</v>
      </c>
      <c r="BM2829" s="9">
        <f t="shared" si="97"/>
        <v>85000</v>
      </c>
    </row>
    <row r="2830" spans="1:65" x14ac:dyDescent="0.3">
      <c r="A2830" t="s">
        <v>2947</v>
      </c>
      <c r="B2830" s="9">
        <v>716</v>
      </c>
      <c r="C2830">
        <v>585441</v>
      </c>
      <c r="D2830">
        <v>1</v>
      </c>
      <c r="E2830">
        <v>0</v>
      </c>
      <c r="F2830">
        <v>0</v>
      </c>
      <c r="G2830">
        <v>0</v>
      </c>
      <c r="H2830">
        <v>0</v>
      </c>
      <c r="I2830" t="s">
        <v>135</v>
      </c>
      <c r="J2830">
        <v>585459</v>
      </c>
      <c r="K2830" t="s">
        <v>411</v>
      </c>
      <c r="L2830">
        <v>585459</v>
      </c>
      <c r="M2830" t="s">
        <v>411</v>
      </c>
      <c r="N2830">
        <v>585459</v>
      </c>
      <c r="O2830" t="s">
        <v>411</v>
      </c>
      <c r="P2830">
        <v>585459</v>
      </c>
      <c r="Q2830" t="s">
        <v>411</v>
      </c>
      <c r="R2830" s="9">
        <v>169890.14336265801</v>
      </c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15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>
        <f t="shared" si="96"/>
        <v>169890.14336265801</v>
      </c>
      <c r="BM2830" s="9">
        <f t="shared" si="97"/>
        <v>169900</v>
      </c>
    </row>
    <row r="2831" spans="1:65" x14ac:dyDescent="0.3">
      <c r="A2831" t="s">
        <v>2948</v>
      </c>
      <c r="B2831" s="9">
        <v>531</v>
      </c>
      <c r="C2831">
        <v>589705</v>
      </c>
      <c r="D2831">
        <v>1</v>
      </c>
      <c r="E2831">
        <v>0</v>
      </c>
      <c r="F2831">
        <v>0</v>
      </c>
      <c r="G2831">
        <v>0</v>
      </c>
      <c r="H2831">
        <v>0</v>
      </c>
      <c r="I2831" t="s">
        <v>111</v>
      </c>
      <c r="J2831">
        <v>589594</v>
      </c>
      <c r="K2831" t="s">
        <v>2317</v>
      </c>
      <c r="L2831">
        <v>589624</v>
      </c>
      <c r="M2831" t="s">
        <v>505</v>
      </c>
      <c r="N2831">
        <v>589624</v>
      </c>
      <c r="O2831" t="s">
        <v>505</v>
      </c>
      <c r="P2831">
        <v>589624</v>
      </c>
      <c r="Q2831" t="s">
        <v>505</v>
      </c>
      <c r="R2831" s="9">
        <v>126519.08815590369</v>
      </c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15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>
        <f t="shared" si="96"/>
        <v>126519.08815590369</v>
      </c>
      <c r="BM2831" s="9">
        <f t="shared" si="97"/>
        <v>126500</v>
      </c>
    </row>
    <row r="2832" spans="1:65" x14ac:dyDescent="0.3">
      <c r="A2832" t="s">
        <v>2949</v>
      </c>
      <c r="B2832" s="9">
        <v>512</v>
      </c>
      <c r="C2832">
        <v>588725</v>
      </c>
      <c r="D2832">
        <v>1</v>
      </c>
      <c r="E2832">
        <v>0</v>
      </c>
      <c r="F2832">
        <v>0</v>
      </c>
      <c r="G2832">
        <v>0</v>
      </c>
      <c r="H2832">
        <v>0</v>
      </c>
      <c r="I2832" t="s">
        <v>135</v>
      </c>
      <c r="J2832">
        <v>588458</v>
      </c>
      <c r="K2832" t="s">
        <v>606</v>
      </c>
      <c r="L2832">
        <v>588458</v>
      </c>
      <c r="M2832" t="s">
        <v>606</v>
      </c>
      <c r="N2832">
        <v>588458</v>
      </c>
      <c r="O2832" t="s">
        <v>606</v>
      </c>
      <c r="P2832">
        <v>588458</v>
      </c>
      <c r="Q2832" t="s">
        <v>606</v>
      </c>
      <c r="R2832" s="9">
        <v>122049.0098670368</v>
      </c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15"/>
      <c r="AR2832" s="9">
        <v>1</v>
      </c>
      <c r="AS2832" s="9">
        <f>AR2832*30500</f>
        <v>30500</v>
      </c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>
        <f t="shared" si="96"/>
        <v>152549.0098670368</v>
      </c>
      <c r="BM2832" s="9">
        <f t="shared" si="97"/>
        <v>152500</v>
      </c>
    </row>
    <row r="2833" spans="1:65" x14ac:dyDescent="0.3">
      <c r="A2833" t="s">
        <v>2950</v>
      </c>
      <c r="B2833" s="9">
        <v>281</v>
      </c>
      <c r="C2833">
        <v>551996</v>
      </c>
      <c r="D2833">
        <v>1</v>
      </c>
      <c r="E2833">
        <v>0</v>
      </c>
      <c r="F2833">
        <v>0</v>
      </c>
      <c r="G2833">
        <v>0</v>
      </c>
      <c r="H2833">
        <v>0</v>
      </c>
      <c r="I2833" t="s">
        <v>94</v>
      </c>
      <c r="J2833">
        <v>597961</v>
      </c>
      <c r="K2833" t="s">
        <v>2285</v>
      </c>
      <c r="L2833">
        <v>597961</v>
      </c>
      <c r="M2833" t="s">
        <v>2285</v>
      </c>
      <c r="N2833">
        <v>597961</v>
      </c>
      <c r="O2833" t="s">
        <v>2285</v>
      </c>
      <c r="P2833">
        <v>597180</v>
      </c>
      <c r="Q2833" t="s">
        <v>116</v>
      </c>
      <c r="R2833" s="9">
        <v>71941.662785630979</v>
      </c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15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>
        <f t="shared" si="96"/>
        <v>71941.662785630979</v>
      </c>
      <c r="BM2833" s="9">
        <f t="shared" si="97"/>
        <v>71900</v>
      </c>
    </row>
    <row r="2834" spans="1:65" x14ac:dyDescent="0.3">
      <c r="A2834" t="s">
        <v>2951</v>
      </c>
      <c r="B2834" s="9">
        <v>934</v>
      </c>
      <c r="C2834">
        <v>546496</v>
      </c>
      <c r="D2834">
        <v>1</v>
      </c>
      <c r="E2834">
        <v>0</v>
      </c>
      <c r="F2834">
        <v>0</v>
      </c>
      <c r="G2834">
        <v>0</v>
      </c>
      <c r="H2834">
        <v>0</v>
      </c>
      <c r="I2834" t="s">
        <v>131</v>
      </c>
      <c r="J2834">
        <v>562335</v>
      </c>
      <c r="K2834" t="s">
        <v>132</v>
      </c>
      <c r="L2834">
        <v>562335</v>
      </c>
      <c r="M2834" t="s">
        <v>132</v>
      </c>
      <c r="N2834">
        <v>562335</v>
      </c>
      <c r="O2834" t="s">
        <v>132</v>
      </c>
      <c r="P2834">
        <v>562335</v>
      </c>
      <c r="Q2834" t="s">
        <v>132</v>
      </c>
      <c r="R2834" s="9">
        <v>220678.68234498301</v>
      </c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15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>
        <f t="shared" si="96"/>
        <v>220678.68234498301</v>
      </c>
      <c r="BM2834" s="9">
        <f t="shared" si="97"/>
        <v>220700</v>
      </c>
    </row>
    <row r="2835" spans="1:65" x14ac:dyDescent="0.3">
      <c r="A2835" s="5" t="s">
        <v>411</v>
      </c>
      <c r="B2835" s="9">
        <v>5029</v>
      </c>
      <c r="C2835">
        <v>585459</v>
      </c>
      <c r="D2835">
        <v>1</v>
      </c>
      <c r="E2835">
        <v>1</v>
      </c>
      <c r="F2835">
        <v>1</v>
      </c>
      <c r="G2835">
        <v>1</v>
      </c>
      <c r="H2835">
        <v>1</v>
      </c>
      <c r="I2835" t="s">
        <v>135</v>
      </c>
      <c r="J2835">
        <v>585459</v>
      </c>
      <c r="K2835" t="s">
        <v>411</v>
      </c>
      <c r="L2835">
        <v>585459</v>
      </c>
      <c r="M2835" t="s">
        <v>411</v>
      </c>
      <c r="N2835">
        <v>585459</v>
      </c>
      <c r="O2835" t="s">
        <v>411</v>
      </c>
      <c r="P2835">
        <v>585459</v>
      </c>
      <c r="Q2835" t="s">
        <v>411</v>
      </c>
      <c r="R2835" s="9">
        <v>240756.29981600831</v>
      </c>
      <c r="S2835" s="9">
        <f>SUMIFS($B:$B,$J:$J,$C2835)</f>
        <v>10531</v>
      </c>
      <c r="T2835" s="9">
        <v>245510.24753358471</v>
      </c>
      <c r="U2835" s="9">
        <v>0</v>
      </c>
      <c r="V2835" s="9">
        <f>U2835*768</f>
        <v>0</v>
      </c>
      <c r="W2835" s="9">
        <v>62</v>
      </c>
      <c r="X2835" s="9">
        <f>W2835*3072</f>
        <v>190464</v>
      </c>
      <c r="Y2835" s="9">
        <v>61</v>
      </c>
      <c r="Z2835" s="9">
        <f>Y2835*1024</f>
        <v>62464</v>
      </c>
      <c r="AA2835" s="9">
        <v>27</v>
      </c>
      <c r="AB2835" s="9">
        <f>AA2835*256</f>
        <v>6912</v>
      </c>
      <c r="AC2835" s="9">
        <f>SUMIFS($B:$B,$L:$L,$C2835)</f>
        <v>10531</v>
      </c>
      <c r="AD2835" s="9">
        <v>698506.16780431336</v>
      </c>
      <c r="AE2835" s="9">
        <f>SUMIFS($B:$B,$P:$P,$C2835)</f>
        <v>18455</v>
      </c>
      <c r="AF2835" s="9">
        <v>1164175.857750148</v>
      </c>
      <c r="AG2835" s="9">
        <f>SUMIFS($B:$B,$N:$N,$C2835)</f>
        <v>10531</v>
      </c>
      <c r="AH2835" s="9">
        <v>1890630.8469788099</v>
      </c>
      <c r="AI2835" s="9">
        <f>SUMIFS($B:$B,$P:$P,$C2835)</f>
        <v>18455</v>
      </c>
      <c r="AJ2835" s="9">
        <v>12233872.41459379</v>
      </c>
      <c r="AK2835" s="9"/>
      <c r="AL2835" s="9">
        <v>2359</v>
      </c>
      <c r="AM2835" s="9">
        <f>AL2835*141</f>
        <v>332619</v>
      </c>
      <c r="AN2835" s="9"/>
      <c r="AO2835" s="9"/>
      <c r="AP2835" s="9"/>
      <c r="AQ2835" s="15"/>
      <c r="AR2835" s="9">
        <v>14</v>
      </c>
      <c r="AS2835" s="9">
        <f>AR2835*30500</f>
        <v>427000</v>
      </c>
      <c r="AT2835" s="9">
        <v>168</v>
      </c>
      <c r="AU2835" s="9">
        <f>AT2835*2742</f>
        <v>460656</v>
      </c>
      <c r="AV2835" s="9">
        <v>0</v>
      </c>
      <c r="AW2835" s="9">
        <f>AV2835*914</f>
        <v>0</v>
      </c>
      <c r="AX2835" s="9">
        <v>871</v>
      </c>
      <c r="AY2835" s="9">
        <f>AX2835*141</f>
        <v>122811</v>
      </c>
      <c r="AZ2835" s="9">
        <v>838</v>
      </c>
      <c r="BA2835" s="9">
        <f>AZ2835*343</f>
        <v>287434</v>
      </c>
      <c r="BB2835" s="9">
        <v>486</v>
      </c>
      <c r="BC2835" s="9">
        <f>BB2835*109</f>
        <v>52974</v>
      </c>
      <c r="BD2835" s="9">
        <v>78</v>
      </c>
      <c r="BE2835" s="9">
        <f>BD2835*82</f>
        <v>6396</v>
      </c>
      <c r="BF2835" s="9">
        <v>443</v>
      </c>
      <c r="BG2835" s="9">
        <f>BF2835*328</f>
        <v>145304</v>
      </c>
      <c r="BH2835" s="9">
        <v>80</v>
      </c>
      <c r="BI2835" s="9">
        <f>BH2835*410</f>
        <v>32800</v>
      </c>
      <c r="BJ2835" s="9">
        <v>0</v>
      </c>
      <c r="BK2835" s="9">
        <f>BJ2835*219</f>
        <v>0</v>
      </c>
      <c r="BL2835" s="9">
        <f t="shared" si="96"/>
        <v>18601285.834476653</v>
      </c>
      <c r="BM2835" s="9">
        <f t="shared" si="97"/>
        <v>18601300</v>
      </c>
    </row>
    <row r="2836" spans="1:65" x14ac:dyDescent="0.3">
      <c r="A2836" t="s">
        <v>2952</v>
      </c>
      <c r="B2836" s="9">
        <v>98</v>
      </c>
      <c r="C2836">
        <v>514161</v>
      </c>
      <c r="D2836">
        <v>1</v>
      </c>
      <c r="E2836">
        <v>0</v>
      </c>
      <c r="F2836">
        <v>0</v>
      </c>
      <c r="G2836">
        <v>0</v>
      </c>
      <c r="H2836">
        <v>0</v>
      </c>
      <c r="I2836" t="s">
        <v>104</v>
      </c>
      <c r="J2836">
        <v>561495</v>
      </c>
      <c r="K2836" t="s">
        <v>354</v>
      </c>
      <c r="L2836">
        <v>561495</v>
      </c>
      <c r="M2836" t="s">
        <v>354</v>
      </c>
      <c r="N2836">
        <v>561495</v>
      </c>
      <c r="O2836" t="s">
        <v>354</v>
      </c>
      <c r="P2836">
        <v>561380</v>
      </c>
      <c r="Q2836" t="s">
        <v>355</v>
      </c>
      <c r="R2836" s="9">
        <v>71941.662785630979</v>
      </c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15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>
        <f t="shared" si="96"/>
        <v>71941.662785630979</v>
      </c>
      <c r="BM2836" s="9">
        <f t="shared" si="97"/>
        <v>71900</v>
      </c>
    </row>
    <row r="2837" spans="1:65" x14ac:dyDescent="0.3">
      <c r="A2837" t="s">
        <v>2953</v>
      </c>
      <c r="B2837" s="9">
        <v>888</v>
      </c>
      <c r="C2837">
        <v>503622</v>
      </c>
      <c r="D2837">
        <v>1</v>
      </c>
      <c r="E2837">
        <v>0</v>
      </c>
      <c r="F2837">
        <v>0</v>
      </c>
      <c r="G2837">
        <v>0</v>
      </c>
      <c r="H2837">
        <v>0</v>
      </c>
      <c r="I2837" t="s">
        <v>111</v>
      </c>
      <c r="J2837">
        <v>500861</v>
      </c>
      <c r="K2837" t="s">
        <v>636</v>
      </c>
      <c r="L2837">
        <v>503444</v>
      </c>
      <c r="M2837" t="s">
        <v>374</v>
      </c>
      <c r="N2837">
        <v>503444</v>
      </c>
      <c r="O2837" t="s">
        <v>374</v>
      </c>
      <c r="P2837">
        <v>503444</v>
      </c>
      <c r="Q2837" t="s">
        <v>374</v>
      </c>
      <c r="R2837" s="9">
        <v>209988.19160519031</v>
      </c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15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>
        <f t="shared" si="96"/>
        <v>209988.19160519031</v>
      </c>
      <c r="BM2837" s="9">
        <f t="shared" si="97"/>
        <v>210000</v>
      </c>
    </row>
    <row r="2838" spans="1:65" x14ac:dyDescent="0.3">
      <c r="A2838" s="3" t="s">
        <v>421</v>
      </c>
      <c r="B2838" s="9">
        <v>3172</v>
      </c>
      <c r="C2838">
        <v>587478</v>
      </c>
      <c r="D2838">
        <v>1</v>
      </c>
      <c r="E2838">
        <v>1</v>
      </c>
      <c r="F2838">
        <v>1</v>
      </c>
      <c r="G2838">
        <v>0</v>
      </c>
      <c r="H2838">
        <v>0</v>
      </c>
      <c r="I2838" t="s">
        <v>123</v>
      </c>
      <c r="J2838">
        <v>587478</v>
      </c>
      <c r="K2838" t="s">
        <v>421</v>
      </c>
      <c r="L2838">
        <v>587478</v>
      </c>
      <c r="M2838" t="s">
        <v>421</v>
      </c>
      <c r="N2838">
        <v>586846</v>
      </c>
      <c r="O2838" t="s">
        <v>129</v>
      </c>
      <c r="P2838">
        <v>586846</v>
      </c>
      <c r="Q2838" t="s">
        <v>129</v>
      </c>
      <c r="R2838" s="9">
        <v>728575.74541719072</v>
      </c>
      <c r="S2838" s="9">
        <f>SUMIFS($B:$B,$J:$J,$C2838)</f>
        <v>4459</v>
      </c>
      <c r="T2838" s="9">
        <v>242155.90175510271</v>
      </c>
      <c r="U2838" s="9">
        <v>0</v>
      </c>
      <c r="V2838" s="9">
        <f>U2838*768</f>
        <v>0</v>
      </c>
      <c r="W2838" s="9">
        <v>11</v>
      </c>
      <c r="X2838" s="9">
        <f>W2838*3072</f>
        <v>33792</v>
      </c>
      <c r="Y2838" s="9">
        <v>15</v>
      </c>
      <c r="Z2838" s="9">
        <f>Y2838*1024</f>
        <v>15360</v>
      </c>
      <c r="AA2838" s="9">
        <v>9</v>
      </c>
      <c r="AB2838" s="9">
        <f>AA2838*256</f>
        <v>2304</v>
      </c>
      <c r="AC2838" s="9">
        <f>SUMIFS($B:$B,$L:$L,$C2838)</f>
        <v>6453</v>
      </c>
      <c r="AD2838" s="9">
        <v>804381.90534361242</v>
      </c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15"/>
      <c r="AR2838" s="9">
        <v>2</v>
      </c>
      <c r="AS2838" s="9">
        <f>AR2838*30500</f>
        <v>61000</v>
      </c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>
        <f t="shared" si="96"/>
        <v>1887569.5525159058</v>
      </c>
      <c r="BM2838" s="9">
        <f t="shared" si="97"/>
        <v>1887600</v>
      </c>
    </row>
    <row r="2839" spans="1:65" x14ac:dyDescent="0.3">
      <c r="A2839" t="s">
        <v>964</v>
      </c>
      <c r="B2839" s="9">
        <v>370</v>
      </c>
      <c r="C2839">
        <v>565237</v>
      </c>
      <c r="D2839">
        <v>1</v>
      </c>
      <c r="E2839">
        <v>0</v>
      </c>
      <c r="F2839">
        <v>0</v>
      </c>
      <c r="G2839">
        <v>0</v>
      </c>
      <c r="H2839">
        <v>0</v>
      </c>
      <c r="I2839" t="s">
        <v>131</v>
      </c>
      <c r="J2839">
        <v>565229</v>
      </c>
      <c r="K2839" t="s">
        <v>1041</v>
      </c>
      <c r="L2839">
        <v>565229</v>
      </c>
      <c r="M2839" t="s">
        <v>1041</v>
      </c>
      <c r="N2839">
        <v>565229</v>
      </c>
      <c r="O2839" t="s">
        <v>1041</v>
      </c>
      <c r="P2839">
        <v>565229</v>
      </c>
      <c r="Q2839" t="s">
        <v>1041</v>
      </c>
      <c r="R2839" s="9">
        <v>88536.599103819099</v>
      </c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15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>
        <f t="shared" si="96"/>
        <v>88536.599103819099</v>
      </c>
      <c r="BM2839" s="9">
        <f t="shared" si="97"/>
        <v>88500</v>
      </c>
    </row>
    <row r="2840" spans="1:65" x14ac:dyDescent="0.3">
      <c r="A2840" s="2" t="s">
        <v>964</v>
      </c>
      <c r="B2840" s="9">
        <v>991</v>
      </c>
      <c r="C2840">
        <v>548332</v>
      </c>
      <c r="D2840">
        <v>1</v>
      </c>
      <c r="E2840">
        <v>1</v>
      </c>
      <c r="F2840">
        <v>0</v>
      </c>
      <c r="G2840">
        <v>0</v>
      </c>
      <c r="H2840">
        <v>0</v>
      </c>
      <c r="I2840" t="s">
        <v>123</v>
      </c>
      <c r="J2840">
        <v>548332</v>
      </c>
      <c r="K2840" t="s">
        <v>964</v>
      </c>
      <c r="L2840">
        <v>548511</v>
      </c>
      <c r="M2840" t="s">
        <v>693</v>
      </c>
      <c r="N2840">
        <v>548511</v>
      </c>
      <c r="O2840" t="s">
        <v>693</v>
      </c>
      <c r="P2840">
        <v>548511</v>
      </c>
      <c r="Q2840" t="s">
        <v>693</v>
      </c>
      <c r="R2840" s="9">
        <v>233907.12179762521</v>
      </c>
      <c r="S2840" s="9">
        <f>SUMIFS($B:$B,$J:$J,$C2840)</f>
        <v>1480</v>
      </c>
      <c r="T2840" s="9">
        <v>80595.868903446753</v>
      </c>
      <c r="U2840" s="9">
        <v>0</v>
      </c>
      <c r="V2840" s="9">
        <f>U2840*768</f>
        <v>0</v>
      </c>
      <c r="W2840" s="9">
        <v>4</v>
      </c>
      <c r="X2840" s="9">
        <f>W2840*3072</f>
        <v>12288</v>
      </c>
      <c r="Y2840" s="9">
        <v>3</v>
      </c>
      <c r="Z2840" s="9">
        <f>Y2840*1024</f>
        <v>3072</v>
      </c>
      <c r="AA2840" s="9">
        <v>2</v>
      </c>
      <c r="AB2840" s="9">
        <f>AA2840*256</f>
        <v>512</v>
      </c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15"/>
      <c r="AR2840" s="9">
        <v>2</v>
      </c>
      <c r="AS2840" s="9">
        <f>AR2840*30500</f>
        <v>61000</v>
      </c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>
        <f t="shared" si="96"/>
        <v>391374.99070107198</v>
      </c>
      <c r="BM2840" s="9">
        <f t="shared" si="97"/>
        <v>391400</v>
      </c>
    </row>
    <row r="2841" spans="1:65" x14ac:dyDescent="0.3">
      <c r="A2841" t="s">
        <v>2954</v>
      </c>
      <c r="B2841" s="9">
        <v>332</v>
      </c>
      <c r="C2841">
        <v>573141</v>
      </c>
      <c r="D2841">
        <v>1</v>
      </c>
      <c r="E2841">
        <v>0</v>
      </c>
      <c r="F2841">
        <v>0</v>
      </c>
      <c r="G2841">
        <v>0</v>
      </c>
      <c r="H2841">
        <v>0</v>
      </c>
      <c r="I2841" t="s">
        <v>90</v>
      </c>
      <c r="J2841">
        <v>572926</v>
      </c>
      <c r="K2841" t="s">
        <v>203</v>
      </c>
      <c r="L2841">
        <v>572926</v>
      </c>
      <c r="M2841" t="s">
        <v>203</v>
      </c>
      <c r="N2841">
        <v>572926</v>
      </c>
      <c r="O2841" t="s">
        <v>203</v>
      </c>
      <c r="P2841">
        <v>572926</v>
      </c>
      <c r="Q2841" t="s">
        <v>203</v>
      </c>
      <c r="R2841" s="9">
        <v>79534.573887523016</v>
      </c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15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>
        <f t="shared" si="96"/>
        <v>79534.573887523016</v>
      </c>
      <c r="BM2841" s="9">
        <f t="shared" si="97"/>
        <v>79500</v>
      </c>
    </row>
    <row r="2842" spans="1:65" x14ac:dyDescent="0.3">
      <c r="A2842" t="s">
        <v>2955</v>
      </c>
      <c r="B2842" s="9">
        <v>1220</v>
      </c>
      <c r="C2842">
        <v>580627</v>
      </c>
      <c r="D2842">
        <v>1</v>
      </c>
      <c r="E2842">
        <v>0</v>
      </c>
      <c r="F2842">
        <v>0</v>
      </c>
      <c r="G2842">
        <v>0</v>
      </c>
      <c r="H2842">
        <v>0</v>
      </c>
      <c r="I2842" t="s">
        <v>96</v>
      </c>
      <c r="J2842">
        <v>580538</v>
      </c>
      <c r="K2842" t="s">
        <v>2757</v>
      </c>
      <c r="L2842">
        <v>581259</v>
      </c>
      <c r="M2842" t="s">
        <v>889</v>
      </c>
      <c r="N2842">
        <v>581259</v>
      </c>
      <c r="O2842" t="s">
        <v>889</v>
      </c>
      <c r="P2842">
        <v>581259</v>
      </c>
      <c r="Q2842" t="s">
        <v>889</v>
      </c>
      <c r="R2842" s="9">
        <v>286858.83857798658</v>
      </c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15"/>
      <c r="AR2842" s="9">
        <v>1</v>
      </c>
      <c r="AS2842" s="9">
        <f>AR2842*30500</f>
        <v>30500</v>
      </c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>
        <f t="shared" si="96"/>
        <v>317358.83857798658</v>
      </c>
      <c r="BM2842" s="9">
        <f t="shared" si="97"/>
        <v>317400</v>
      </c>
    </row>
    <row r="2843" spans="1:65" x14ac:dyDescent="0.3">
      <c r="A2843" t="s">
        <v>2955</v>
      </c>
      <c r="B2843" s="9">
        <v>649</v>
      </c>
      <c r="C2843">
        <v>576492</v>
      </c>
      <c r="D2843">
        <v>1</v>
      </c>
      <c r="E2843">
        <v>0</v>
      </c>
      <c r="F2843">
        <v>0</v>
      </c>
      <c r="G2843">
        <v>0</v>
      </c>
      <c r="H2843">
        <v>0</v>
      </c>
      <c r="I2843" t="s">
        <v>90</v>
      </c>
      <c r="J2843">
        <v>576069</v>
      </c>
      <c r="K2843" t="s">
        <v>196</v>
      </c>
      <c r="L2843">
        <v>576069</v>
      </c>
      <c r="M2843" t="s">
        <v>196</v>
      </c>
      <c r="N2843">
        <v>576069</v>
      </c>
      <c r="O2843" t="s">
        <v>196</v>
      </c>
      <c r="P2843">
        <v>576069</v>
      </c>
      <c r="Q2843" t="s">
        <v>196</v>
      </c>
      <c r="R2843" s="9">
        <v>154213.62566100649</v>
      </c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15"/>
      <c r="AR2843" s="9">
        <v>1</v>
      </c>
      <c r="AS2843" s="9">
        <f>AR2843*30500</f>
        <v>30500</v>
      </c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>
        <f t="shared" si="96"/>
        <v>184713.62566100649</v>
      </c>
      <c r="BM2843" s="9">
        <f t="shared" si="97"/>
        <v>184700</v>
      </c>
    </row>
    <row r="2844" spans="1:65" x14ac:dyDescent="0.3">
      <c r="A2844" t="s">
        <v>2955</v>
      </c>
      <c r="B2844" s="9">
        <v>933</v>
      </c>
      <c r="C2844">
        <v>571768</v>
      </c>
      <c r="D2844">
        <v>1</v>
      </c>
      <c r="E2844">
        <v>0</v>
      </c>
      <c r="F2844">
        <v>0</v>
      </c>
      <c r="G2844">
        <v>0</v>
      </c>
      <c r="H2844">
        <v>0</v>
      </c>
      <c r="I2844" t="s">
        <v>96</v>
      </c>
      <c r="J2844">
        <v>571164</v>
      </c>
      <c r="K2844" t="s">
        <v>334</v>
      </c>
      <c r="L2844">
        <v>571164</v>
      </c>
      <c r="M2844" t="s">
        <v>334</v>
      </c>
      <c r="N2844">
        <v>571164</v>
      </c>
      <c r="O2844" t="s">
        <v>334</v>
      </c>
      <c r="P2844">
        <v>571164</v>
      </c>
      <c r="Q2844" t="s">
        <v>334</v>
      </c>
      <c r="R2844" s="9">
        <v>220446.4235594935</v>
      </c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15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>
        <f t="shared" si="96"/>
        <v>220446.4235594935</v>
      </c>
      <c r="BM2844" s="9">
        <f t="shared" si="97"/>
        <v>220400</v>
      </c>
    </row>
    <row r="2845" spans="1:65" x14ac:dyDescent="0.3">
      <c r="A2845" t="s">
        <v>2955</v>
      </c>
      <c r="B2845" s="9">
        <v>876</v>
      </c>
      <c r="C2845">
        <v>540234</v>
      </c>
      <c r="D2845">
        <v>1</v>
      </c>
      <c r="E2845">
        <v>0</v>
      </c>
      <c r="F2845">
        <v>0</v>
      </c>
      <c r="G2845">
        <v>0</v>
      </c>
      <c r="H2845">
        <v>0</v>
      </c>
      <c r="I2845" t="s">
        <v>111</v>
      </c>
      <c r="J2845">
        <v>541354</v>
      </c>
      <c r="K2845" t="s">
        <v>510</v>
      </c>
      <c r="L2845">
        <v>541354</v>
      </c>
      <c r="M2845" t="s">
        <v>510</v>
      </c>
      <c r="N2845">
        <v>541354</v>
      </c>
      <c r="O2845" t="s">
        <v>510</v>
      </c>
      <c r="P2845">
        <v>541354</v>
      </c>
      <c r="Q2845" t="s">
        <v>510</v>
      </c>
      <c r="R2845" s="9">
        <v>207197.12789621131</v>
      </c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15"/>
      <c r="AR2845" s="9">
        <v>1</v>
      </c>
      <c r="AS2845" s="9">
        <f>AR2845*30500</f>
        <v>30500</v>
      </c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>
        <f t="shared" si="96"/>
        <v>237697.12789621131</v>
      </c>
      <c r="BM2845" s="9">
        <f t="shared" si="97"/>
        <v>237700</v>
      </c>
    </row>
    <row r="2846" spans="1:65" x14ac:dyDescent="0.3">
      <c r="A2846" t="s">
        <v>2956</v>
      </c>
      <c r="B2846" s="9">
        <v>257</v>
      </c>
      <c r="C2846">
        <v>594393</v>
      </c>
      <c r="D2846">
        <v>1</v>
      </c>
      <c r="E2846">
        <v>0</v>
      </c>
      <c r="F2846">
        <v>0</v>
      </c>
      <c r="G2846">
        <v>0</v>
      </c>
      <c r="H2846">
        <v>0</v>
      </c>
      <c r="I2846" t="s">
        <v>81</v>
      </c>
      <c r="J2846">
        <v>593711</v>
      </c>
      <c r="K2846" t="s">
        <v>185</v>
      </c>
      <c r="L2846">
        <v>593711</v>
      </c>
      <c r="M2846" t="s">
        <v>185</v>
      </c>
      <c r="N2846">
        <v>593711</v>
      </c>
      <c r="O2846" t="s">
        <v>185</v>
      </c>
      <c r="P2846">
        <v>593711</v>
      </c>
      <c r="Q2846" t="s">
        <v>185</v>
      </c>
      <c r="R2846" s="9">
        <v>71941.662785630979</v>
      </c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15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>
        <f t="shared" si="96"/>
        <v>71941.662785630979</v>
      </c>
      <c r="BM2846" s="9">
        <f t="shared" si="97"/>
        <v>71900</v>
      </c>
    </row>
    <row r="2847" spans="1:65" x14ac:dyDescent="0.3">
      <c r="A2847" s="2" t="s">
        <v>2956</v>
      </c>
      <c r="B2847" s="9">
        <v>1793</v>
      </c>
      <c r="C2847">
        <v>585467</v>
      </c>
      <c r="D2847">
        <v>1</v>
      </c>
      <c r="E2847">
        <v>1</v>
      </c>
      <c r="F2847">
        <v>0</v>
      </c>
      <c r="G2847">
        <v>0</v>
      </c>
      <c r="H2847">
        <v>0</v>
      </c>
      <c r="I2847" t="s">
        <v>135</v>
      </c>
      <c r="J2847">
        <v>585467</v>
      </c>
      <c r="K2847" t="s">
        <v>2956</v>
      </c>
      <c r="L2847">
        <v>585068</v>
      </c>
      <c r="M2847" t="s">
        <v>515</v>
      </c>
      <c r="N2847">
        <v>585068</v>
      </c>
      <c r="O2847" t="s">
        <v>515</v>
      </c>
      <c r="P2847">
        <v>585068</v>
      </c>
      <c r="Q2847" t="s">
        <v>515</v>
      </c>
      <c r="R2847" s="9">
        <v>418155.13158570358</v>
      </c>
      <c r="S2847" s="9">
        <f>SUMIFS($B:$B,$J:$J,$C2847)</f>
        <v>1793</v>
      </c>
      <c r="T2847" s="9">
        <v>97604.053486856865</v>
      </c>
      <c r="U2847" s="9">
        <v>0</v>
      </c>
      <c r="V2847" s="9">
        <f>U2847*768</f>
        <v>0</v>
      </c>
      <c r="W2847" s="9">
        <v>23</v>
      </c>
      <c r="X2847" s="9">
        <f>W2847*3072</f>
        <v>70656</v>
      </c>
      <c r="Y2847" s="9">
        <v>34</v>
      </c>
      <c r="Z2847" s="9">
        <f>Y2847*1024</f>
        <v>34816</v>
      </c>
      <c r="AA2847" s="9">
        <v>3</v>
      </c>
      <c r="AB2847" s="9">
        <f>AA2847*256</f>
        <v>768</v>
      </c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15"/>
      <c r="AR2847" s="9">
        <v>4</v>
      </c>
      <c r="AS2847" s="9">
        <f>AR2847*30500</f>
        <v>122000</v>
      </c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>
        <f t="shared" si="96"/>
        <v>743999.18507256045</v>
      </c>
      <c r="BM2847" s="9">
        <f t="shared" si="97"/>
        <v>744000</v>
      </c>
    </row>
    <row r="2848" spans="1:65" x14ac:dyDescent="0.3">
      <c r="A2848" t="s">
        <v>2956</v>
      </c>
      <c r="B2848" s="9">
        <v>394</v>
      </c>
      <c r="C2848">
        <v>550566</v>
      </c>
      <c r="D2848">
        <v>1</v>
      </c>
      <c r="E2848">
        <v>0</v>
      </c>
      <c r="F2848">
        <v>0</v>
      </c>
      <c r="G2848">
        <v>0</v>
      </c>
      <c r="H2848">
        <v>0</v>
      </c>
      <c r="I2848" t="s">
        <v>123</v>
      </c>
      <c r="J2848">
        <v>591181</v>
      </c>
      <c r="K2848" t="s">
        <v>137</v>
      </c>
      <c r="L2848">
        <v>591181</v>
      </c>
      <c r="M2848" t="s">
        <v>137</v>
      </c>
      <c r="N2848">
        <v>591181</v>
      </c>
      <c r="O2848" t="s">
        <v>137</v>
      </c>
      <c r="P2848">
        <v>591181</v>
      </c>
      <c r="Q2848" t="s">
        <v>137</v>
      </c>
      <c r="R2848" s="9">
        <v>94214.324140767538</v>
      </c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15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>
        <f t="shared" si="96"/>
        <v>94214.324140767538</v>
      </c>
      <c r="BM2848" s="9">
        <f t="shared" si="97"/>
        <v>94200</v>
      </c>
    </row>
    <row r="2849" spans="1:65" x14ac:dyDescent="0.3">
      <c r="A2849" t="s">
        <v>2956</v>
      </c>
      <c r="B2849" s="9">
        <v>135</v>
      </c>
      <c r="C2849">
        <v>546909</v>
      </c>
      <c r="D2849">
        <v>1</v>
      </c>
      <c r="E2849">
        <v>0</v>
      </c>
      <c r="F2849">
        <v>0</v>
      </c>
      <c r="G2849">
        <v>0</v>
      </c>
      <c r="H2849">
        <v>0</v>
      </c>
      <c r="I2849" t="s">
        <v>131</v>
      </c>
      <c r="J2849">
        <v>567451</v>
      </c>
      <c r="K2849" t="s">
        <v>386</v>
      </c>
      <c r="L2849">
        <v>567451</v>
      </c>
      <c r="M2849" t="s">
        <v>386</v>
      </c>
      <c r="N2849">
        <v>567451</v>
      </c>
      <c r="O2849" t="s">
        <v>386</v>
      </c>
      <c r="P2849">
        <v>567451</v>
      </c>
      <c r="Q2849" t="s">
        <v>386</v>
      </c>
      <c r="R2849" s="9">
        <v>71941.662785630979</v>
      </c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15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>
        <f t="shared" si="96"/>
        <v>71941.662785630979</v>
      </c>
      <c r="BM2849" s="9">
        <f t="shared" si="97"/>
        <v>71900</v>
      </c>
    </row>
    <row r="2850" spans="1:65" x14ac:dyDescent="0.3">
      <c r="A2850" t="s">
        <v>2957</v>
      </c>
      <c r="B2850" s="9">
        <v>757</v>
      </c>
      <c r="C2850">
        <v>580635</v>
      </c>
      <c r="D2850">
        <v>1</v>
      </c>
      <c r="E2850">
        <v>0</v>
      </c>
      <c r="F2850">
        <v>0</v>
      </c>
      <c r="G2850">
        <v>0</v>
      </c>
      <c r="H2850">
        <v>0</v>
      </c>
      <c r="I2850" t="s">
        <v>96</v>
      </c>
      <c r="J2850">
        <v>580511</v>
      </c>
      <c r="K2850" t="s">
        <v>97</v>
      </c>
      <c r="L2850">
        <v>580511</v>
      </c>
      <c r="M2850" t="s">
        <v>97</v>
      </c>
      <c r="N2850">
        <v>580511</v>
      </c>
      <c r="O2850" t="s">
        <v>97</v>
      </c>
      <c r="P2850">
        <v>580511</v>
      </c>
      <c r="Q2850" t="s">
        <v>97</v>
      </c>
      <c r="R2850" s="9">
        <v>179466.99893479081</v>
      </c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15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>
        <f t="shared" si="96"/>
        <v>179466.99893479081</v>
      </c>
      <c r="BM2850" s="9">
        <f t="shared" si="97"/>
        <v>179500</v>
      </c>
    </row>
    <row r="2851" spans="1:65" x14ac:dyDescent="0.3">
      <c r="A2851" t="s">
        <v>2958</v>
      </c>
      <c r="B2851" s="9">
        <v>677</v>
      </c>
      <c r="C2851">
        <v>583324</v>
      </c>
      <c r="D2851">
        <v>1</v>
      </c>
      <c r="E2851">
        <v>0</v>
      </c>
      <c r="F2851">
        <v>0</v>
      </c>
      <c r="G2851">
        <v>0</v>
      </c>
      <c r="H2851">
        <v>0</v>
      </c>
      <c r="I2851" t="s">
        <v>81</v>
      </c>
      <c r="J2851">
        <v>584223</v>
      </c>
      <c r="K2851" t="s">
        <v>148</v>
      </c>
      <c r="L2851">
        <v>584223</v>
      </c>
      <c r="M2851" t="s">
        <v>148</v>
      </c>
      <c r="N2851">
        <v>583782</v>
      </c>
      <c r="O2851" t="s">
        <v>149</v>
      </c>
      <c r="P2851">
        <v>583782</v>
      </c>
      <c r="Q2851" t="s">
        <v>149</v>
      </c>
      <c r="R2851" s="9">
        <v>160769.0933787142</v>
      </c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15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>
        <f t="shared" si="96"/>
        <v>160769.0933787142</v>
      </c>
      <c r="BM2851" s="9">
        <f t="shared" si="97"/>
        <v>160800</v>
      </c>
    </row>
    <row r="2852" spans="1:65" x14ac:dyDescent="0.3">
      <c r="A2852" t="s">
        <v>2959</v>
      </c>
      <c r="B2852" s="9">
        <v>435</v>
      </c>
      <c r="C2852">
        <v>557145</v>
      </c>
      <c r="D2852">
        <v>1</v>
      </c>
      <c r="E2852">
        <v>0</v>
      </c>
      <c r="F2852">
        <v>0</v>
      </c>
      <c r="G2852">
        <v>0</v>
      </c>
      <c r="H2852">
        <v>0</v>
      </c>
      <c r="I2852" t="s">
        <v>135</v>
      </c>
      <c r="J2852">
        <v>585211</v>
      </c>
      <c r="K2852" t="s">
        <v>1523</v>
      </c>
      <c r="L2852">
        <v>585068</v>
      </c>
      <c r="M2852" t="s">
        <v>515</v>
      </c>
      <c r="N2852">
        <v>585068</v>
      </c>
      <c r="O2852" t="s">
        <v>515</v>
      </c>
      <c r="P2852">
        <v>585068</v>
      </c>
      <c r="Q2852" t="s">
        <v>515</v>
      </c>
      <c r="R2852" s="9">
        <v>103900.51100164209</v>
      </c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15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>
        <f t="shared" si="96"/>
        <v>103900.51100164209</v>
      </c>
      <c r="BM2852" s="9">
        <f t="shared" si="97"/>
        <v>103900</v>
      </c>
    </row>
    <row r="2853" spans="1:65" x14ac:dyDescent="0.3">
      <c r="A2853" t="s">
        <v>2960</v>
      </c>
      <c r="B2853" s="9">
        <v>983</v>
      </c>
      <c r="C2853">
        <v>593273</v>
      </c>
      <c r="D2853">
        <v>1</v>
      </c>
      <c r="E2853">
        <v>0</v>
      </c>
      <c r="F2853">
        <v>0</v>
      </c>
      <c r="G2853">
        <v>0</v>
      </c>
      <c r="H2853">
        <v>0</v>
      </c>
      <c r="I2853" t="s">
        <v>81</v>
      </c>
      <c r="J2853">
        <v>593397</v>
      </c>
      <c r="K2853" t="s">
        <v>2961</v>
      </c>
      <c r="L2853">
        <v>592889</v>
      </c>
      <c r="M2853" t="s">
        <v>482</v>
      </c>
      <c r="N2853">
        <v>592889</v>
      </c>
      <c r="O2853" t="s">
        <v>482</v>
      </c>
      <c r="P2853">
        <v>592889</v>
      </c>
      <c r="Q2853" t="s">
        <v>482</v>
      </c>
      <c r="R2853" s="9">
        <v>232051.70981837879</v>
      </c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15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>
        <f t="shared" si="96"/>
        <v>232051.70981837879</v>
      </c>
      <c r="BM2853" s="9">
        <f t="shared" si="97"/>
        <v>232100</v>
      </c>
    </row>
    <row r="2854" spans="1:65" x14ac:dyDescent="0.3">
      <c r="A2854" t="s">
        <v>2962</v>
      </c>
      <c r="B2854" s="9">
        <v>272</v>
      </c>
      <c r="C2854">
        <v>576506</v>
      </c>
      <c r="D2854">
        <v>1</v>
      </c>
      <c r="E2854">
        <v>0</v>
      </c>
      <c r="F2854">
        <v>0</v>
      </c>
      <c r="G2854">
        <v>0</v>
      </c>
      <c r="H2854">
        <v>0</v>
      </c>
      <c r="I2854" t="s">
        <v>90</v>
      </c>
      <c r="J2854">
        <v>576883</v>
      </c>
      <c r="K2854" t="s">
        <v>2781</v>
      </c>
      <c r="L2854">
        <v>576883</v>
      </c>
      <c r="M2854" t="s">
        <v>2781</v>
      </c>
      <c r="N2854">
        <v>576883</v>
      </c>
      <c r="O2854" t="s">
        <v>2781</v>
      </c>
      <c r="P2854">
        <v>576069</v>
      </c>
      <c r="Q2854" t="s">
        <v>196</v>
      </c>
      <c r="R2854" s="9">
        <v>71941.662785630979</v>
      </c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15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>
        <f t="shared" si="96"/>
        <v>71941.662785630979</v>
      </c>
      <c r="BM2854" s="9">
        <f t="shared" si="97"/>
        <v>71900</v>
      </c>
    </row>
    <row r="2855" spans="1:65" x14ac:dyDescent="0.3">
      <c r="A2855" s="2" t="s">
        <v>1965</v>
      </c>
      <c r="B2855" s="9">
        <v>2318</v>
      </c>
      <c r="C2855">
        <v>536270</v>
      </c>
      <c r="D2855">
        <v>1</v>
      </c>
      <c r="E2855">
        <v>1</v>
      </c>
      <c r="F2855">
        <v>0</v>
      </c>
      <c r="G2855">
        <v>0</v>
      </c>
      <c r="H2855">
        <v>0</v>
      </c>
      <c r="I2855" t="s">
        <v>86</v>
      </c>
      <c r="J2855">
        <v>536270</v>
      </c>
      <c r="K2855" t="s">
        <v>1965</v>
      </c>
      <c r="L2855">
        <v>535419</v>
      </c>
      <c r="M2855" t="s">
        <v>170</v>
      </c>
      <c r="N2855">
        <v>535419</v>
      </c>
      <c r="O2855" t="s">
        <v>170</v>
      </c>
      <c r="P2855">
        <v>535419</v>
      </c>
      <c r="Q2855" t="s">
        <v>170</v>
      </c>
      <c r="R2855" s="9">
        <v>537170.50640952447</v>
      </c>
      <c r="S2855" s="9">
        <f>SUMIFS($B:$B,$J:$J,$C2855)</f>
        <v>4780</v>
      </c>
      <c r="T2855" s="9">
        <v>259529.0906015037</v>
      </c>
      <c r="U2855" s="9">
        <v>0</v>
      </c>
      <c r="V2855" s="9">
        <f>U2855*768</f>
        <v>0</v>
      </c>
      <c r="W2855" s="9">
        <v>8</v>
      </c>
      <c r="X2855" s="9">
        <f>W2855*3072</f>
        <v>24576</v>
      </c>
      <c r="Y2855" s="9">
        <v>24</v>
      </c>
      <c r="Z2855" s="9">
        <f>Y2855*1024</f>
        <v>24576</v>
      </c>
      <c r="AA2855" s="9">
        <v>2</v>
      </c>
      <c r="AB2855" s="9">
        <f>AA2855*256</f>
        <v>512</v>
      </c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15"/>
      <c r="AR2855" s="9">
        <v>2</v>
      </c>
      <c r="AS2855" s="9">
        <f>AR2855*30500</f>
        <v>61000</v>
      </c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>
        <f t="shared" si="96"/>
        <v>907363.59701102821</v>
      </c>
      <c r="BM2855" s="9">
        <f t="shared" si="97"/>
        <v>907400</v>
      </c>
    </row>
    <row r="2856" spans="1:65" x14ac:dyDescent="0.3">
      <c r="A2856" s="3" t="s">
        <v>884</v>
      </c>
      <c r="B2856" s="9">
        <v>3132</v>
      </c>
      <c r="C2856">
        <v>503657</v>
      </c>
      <c r="D2856">
        <v>1</v>
      </c>
      <c r="E2856">
        <v>1</v>
      </c>
      <c r="F2856">
        <v>1</v>
      </c>
      <c r="G2856">
        <v>0</v>
      </c>
      <c r="H2856">
        <v>0</v>
      </c>
      <c r="I2856" t="s">
        <v>111</v>
      </c>
      <c r="J2856">
        <v>503657</v>
      </c>
      <c r="K2856" t="s">
        <v>884</v>
      </c>
      <c r="L2856">
        <v>503657</v>
      </c>
      <c r="M2856" t="s">
        <v>884</v>
      </c>
      <c r="N2856">
        <v>500496</v>
      </c>
      <c r="O2856" t="s">
        <v>287</v>
      </c>
      <c r="P2856">
        <v>500496</v>
      </c>
      <c r="Q2856" t="s">
        <v>287</v>
      </c>
      <c r="R2856" s="9">
        <v>719665.45582192054</v>
      </c>
      <c r="S2856" s="9">
        <f>SUMIFS($B:$B,$J:$J,$C2856)</f>
        <v>5218</v>
      </c>
      <c r="T2856" s="9">
        <v>283225.15094624512</v>
      </c>
      <c r="U2856" s="9">
        <v>0</v>
      </c>
      <c r="V2856" s="9">
        <f>U2856*768</f>
        <v>0</v>
      </c>
      <c r="W2856" s="9">
        <v>17</v>
      </c>
      <c r="X2856" s="9">
        <f>W2856*3072</f>
        <v>52224</v>
      </c>
      <c r="Y2856" s="9">
        <v>17</v>
      </c>
      <c r="Z2856" s="9">
        <f>Y2856*1024</f>
        <v>17408</v>
      </c>
      <c r="AA2856" s="9">
        <v>4</v>
      </c>
      <c r="AB2856" s="9">
        <f>AA2856*256</f>
        <v>1024</v>
      </c>
      <c r="AC2856" s="9">
        <f>SUMIFS($B:$B,$L:$L,$C2856)</f>
        <v>9808</v>
      </c>
      <c r="AD2856" s="9">
        <v>1216830.6670681278</v>
      </c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15"/>
      <c r="AR2856" s="9">
        <v>2</v>
      </c>
      <c r="AS2856" s="9">
        <f>AR2856*30500</f>
        <v>61000</v>
      </c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>
        <f t="shared" si="96"/>
        <v>2351377.2738362933</v>
      </c>
      <c r="BM2856" s="9">
        <f t="shared" si="97"/>
        <v>2351400</v>
      </c>
    </row>
    <row r="2857" spans="1:65" x14ac:dyDescent="0.3">
      <c r="A2857" t="s">
        <v>2963</v>
      </c>
      <c r="B2857" s="9">
        <v>432</v>
      </c>
      <c r="C2857">
        <v>585483</v>
      </c>
      <c r="D2857">
        <v>1</v>
      </c>
      <c r="E2857">
        <v>0</v>
      </c>
      <c r="F2857">
        <v>0</v>
      </c>
      <c r="G2857">
        <v>0</v>
      </c>
      <c r="H2857">
        <v>0</v>
      </c>
      <c r="I2857" t="s">
        <v>135</v>
      </c>
      <c r="J2857">
        <v>585939</v>
      </c>
      <c r="K2857" t="s">
        <v>691</v>
      </c>
      <c r="L2857">
        <v>585939</v>
      </c>
      <c r="M2857" t="s">
        <v>691</v>
      </c>
      <c r="N2857">
        <v>585939</v>
      </c>
      <c r="O2857" t="s">
        <v>691</v>
      </c>
      <c r="P2857">
        <v>585939</v>
      </c>
      <c r="Q2857" t="s">
        <v>691</v>
      </c>
      <c r="R2857" s="9">
        <v>103192.3177424024</v>
      </c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15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>
        <f t="shared" si="96"/>
        <v>103192.3177424024</v>
      </c>
      <c r="BM2857" s="9">
        <f t="shared" si="97"/>
        <v>103200</v>
      </c>
    </row>
    <row r="2858" spans="1:65" x14ac:dyDescent="0.3">
      <c r="A2858" t="s">
        <v>2964</v>
      </c>
      <c r="B2858" s="9">
        <v>594</v>
      </c>
      <c r="C2858">
        <v>588733</v>
      </c>
      <c r="D2858">
        <v>1</v>
      </c>
      <c r="E2858">
        <v>0</v>
      </c>
      <c r="F2858">
        <v>0</v>
      </c>
      <c r="G2858">
        <v>0</v>
      </c>
      <c r="H2858">
        <v>0</v>
      </c>
      <c r="I2858" t="s">
        <v>135</v>
      </c>
      <c r="J2858">
        <v>588296</v>
      </c>
      <c r="K2858" t="s">
        <v>199</v>
      </c>
      <c r="L2858">
        <v>588296</v>
      </c>
      <c r="M2858" t="s">
        <v>199</v>
      </c>
      <c r="N2858">
        <v>588296</v>
      </c>
      <c r="O2858" t="s">
        <v>199</v>
      </c>
      <c r="P2858">
        <v>588296</v>
      </c>
      <c r="Q2858" t="s">
        <v>199</v>
      </c>
      <c r="R2858" s="9">
        <v>141319.14965281141</v>
      </c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15"/>
      <c r="AR2858" s="9">
        <v>1</v>
      </c>
      <c r="AS2858" s="9">
        <f>AR2858*30500</f>
        <v>30500</v>
      </c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>
        <f t="shared" si="96"/>
        <v>171819.14965281141</v>
      </c>
      <c r="BM2858" s="9">
        <f t="shared" si="97"/>
        <v>171800</v>
      </c>
    </row>
    <row r="2859" spans="1:65" x14ac:dyDescent="0.3">
      <c r="A2859" t="s">
        <v>2965</v>
      </c>
      <c r="B2859" s="9">
        <v>619</v>
      </c>
      <c r="C2859">
        <v>573159</v>
      </c>
      <c r="D2859">
        <v>1</v>
      </c>
      <c r="E2859">
        <v>0</v>
      </c>
      <c r="F2859">
        <v>0</v>
      </c>
      <c r="G2859">
        <v>0</v>
      </c>
      <c r="H2859">
        <v>0</v>
      </c>
      <c r="I2859" t="s">
        <v>90</v>
      </c>
      <c r="J2859">
        <v>572659</v>
      </c>
      <c r="K2859" t="s">
        <v>158</v>
      </c>
      <c r="L2859">
        <v>572659</v>
      </c>
      <c r="M2859" t="s">
        <v>158</v>
      </c>
      <c r="N2859">
        <v>572659</v>
      </c>
      <c r="O2859" t="s">
        <v>158</v>
      </c>
      <c r="P2859">
        <v>572659</v>
      </c>
      <c r="Q2859" t="s">
        <v>158</v>
      </c>
      <c r="R2859" s="9">
        <v>147183.22501407721</v>
      </c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15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>
        <f t="shared" si="96"/>
        <v>147183.22501407721</v>
      </c>
      <c r="BM2859" s="9">
        <f t="shared" si="97"/>
        <v>147200</v>
      </c>
    </row>
    <row r="2860" spans="1:65" x14ac:dyDescent="0.3">
      <c r="A2860" t="s">
        <v>2965</v>
      </c>
      <c r="B2860" s="9">
        <v>127</v>
      </c>
      <c r="C2860">
        <v>570354</v>
      </c>
      <c r="D2860">
        <v>1</v>
      </c>
      <c r="E2860">
        <v>0</v>
      </c>
      <c r="F2860">
        <v>0</v>
      </c>
      <c r="G2860">
        <v>0</v>
      </c>
      <c r="H2860">
        <v>0</v>
      </c>
      <c r="I2860" t="s">
        <v>90</v>
      </c>
      <c r="J2860">
        <v>570877</v>
      </c>
      <c r="K2860" t="s">
        <v>297</v>
      </c>
      <c r="L2860">
        <v>570877</v>
      </c>
      <c r="M2860" t="s">
        <v>297</v>
      </c>
      <c r="N2860">
        <v>570877</v>
      </c>
      <c r="O2860" t="s">
        <v>297</v>
      </c>
      <c r="P2860">
        <v>569810</v>
      </c>
      <c r="Q2860" t="s">
        <v>284</v>
      </c>
      <c r="R2860" s="9">
        <v>71941.662785630979</v>
      </c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15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>
        <f t="shared" si="96"/>
        <v>71941.662785630979</v>
      </c>
      <c r="BM2860" s="9">
        <f t="shared" si="97"/>
        <v>71900</v>
      </c>
    </row>
    <row r="2861" spans="1:65" x14ac:dyDescent="0.3">
      <c r="A2861" t="s">
        <v>2965</v>
      </c>
      <c r="B2861" s="9">
        <v>705</v>
      </c>
      <c r="C2861">
        <v>558028</v>
      </c>
      <c r="D2861">
        <v>1</v>
      </c>
      <c r="E2861">
        <v>0</v>
      </c>
      <c r="F2861">
        <v>0</v>
      </c>
      <c r="G2861">
        <v>0</v>
      </c>
      <c r="H2861">
        <v>0</v>
      </c>
      <c r="I2861" t="s">
        <v>151</v>
      </c>
      <c r="J2861">
        <v>558249</v>
      </c>
      <c r="K2861" t="s">
        <v>550</v>
      </c>
      <c r="L2861">
        <v>558249</v>
      </c>
      <c r="M2861" t="s">
        <v>550</v>
      </c>
      <c r="N2861">
        <v>558249</v>
      </c>
      <c r="O2861" t="s">
        <v>550</v>
      </c>
      <c r="P2861">
        <v>558249</v>
      </c>
      <c r="Q2861" t="s">
        <v>550</v>
      </c>
      <c r="R2861" s="9">
        <v>167318.67550318479</v>
      </c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15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>
        <f t="shared" si="96"/>
        <v>167318.67550318479</v>
      </c>
      <c r="BM2861" s="9">
        <f t="shared" si="97"/>
        <v>167300</v>
      </c>
    </row>
    <row r="2862" spans="1:65" x14ac:dyDescent="0.3">
      <c r="A2862" t="s">
        <v>2966</v>
      </c>
      <c r="B2862" s="9">
        <v>147</v>
      </c>
      <c r="C2862">
        <v>534404</v>
      </c>
      <c r="D2862">
        <v>1</v>
      </c>
      <c r="E2862">
        <v>0</v>
      </c>
      <c r="F2862">
        <v>0</v>
      </c>
      <c r="G2862">
        <v>0</v>
      </c>
      <c r="H2862">
        <v>0</v>
      </c>
      <c r="I2862" t="s">
        <v>86</v>
      </c>
      <c r="J2862">
        <v>531464</v>
      </c>
      <c r="K2862" t="s">
        <v>799</v>
      </c>
      <c r="L2862">
        <v>531057</v>
      </c>
      <c r="M2862" t="s">
        <v>220</v>
      </c>
      <c r="N2862">
        <v>531057</v>
      </c>
      <c r="O2862" t="s">
        <v>220</v>
      </c>
      <c r="P2862">
        <v>531057</v>
      </c>
      <c r="Q2862" t="s">
        <v>220</v>
      </c>
      <c r="R2862" s="9">
        <v>71941.662785630979</v>
      </c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15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>
        <f t="shared" si="96"/>
        <v>71941.662785630979</v>
      </c>
      <c r="BM2862" s="9">
        <f t="shared" si="97"/>
        <v>71900</v>
      </c>
    </row>
    <row r="2863" spans="1:65" x14ac:dyDescent="0.3">
      <c r="A2863" s="3" t="s">
        <v>2967</v>
      </c>
      <c r="B2863" s="9">
        <v>2604</v>
      </c>
      <c r="C2863">
        <v>571776</v>
      </c>
      <c r="D2863">
        <v>1</v>
      </c>
      <c r="E2863">
        <v>1</v>
      </c>
      <c r="F2863">
        <v>1</v>
      </c>
      <c r="G2863">
        <v>0</v>
      </c>
      <c r="H2863">
        <v>0</v>
      </c>
      <c r="I2863" t="s">
        <v>96</v>
      </c>
      <c r="J2863">
        <v>571776</v>
      </c>
      <c r="K2863" t="s">
        <v>2967</v>
      </c>
      <c r="L2863">
        <v>571776</v>
      </c>
      <c r="M2863" t="s">
        <v>2967</v>
      </c>
      <c r="N2863">
        <v>572241</v>
      </c>
      <c r="O2863" t="s">
        <v>556</v>
      </c>
      <c r="P2863">
        <v>571164</v>
      </c>
      <c r="Q2863" t="s">
        <v>334</v>
      </c>
      <c r="R2863" s="9">
        <v>601554.6971164007</v>
      </c>
      <c r="S2863" s="9">
        <f>SUMIFS($B:$B,$J:$J,$C2863)</f>
        <v>2787</v>
      </c>
      <c r="T2863" s="9">
        <v>151559.71077819541</v>
      </c>
      <c r="U2863" s="9">
        <v>0</v>
      </c>
      <c r="V2863" s="9">
        <f>U2863*768</f>
        <v>0</v>
      </c>
      <c r="W2863" s="9">
        <v>22</v>
      </c>
      <c r="X2863" s="9">
        <f>W2863*3072</f>
        <v>67584</v>
      </c>
      <c r="Y2863" s="9">
        <v>40</v>
      </c>
      <c r="Z2863" s="9">
        <f>Y2863*1024</f>
        <v>40960</v>
      </c>
      <c r="AA2863" s="9">
        <v>3</v>
      </c>
      <c r="AB2863" s="9">
        <f>AA2863*256</f>
        <v>768</v>
      </c>
      <c r="AC2863" s="9">
        <f>SUMIFS($B:$B,$L:$L,$C2863)</f>
        <v>3179</v>
      </c>
      <c r="AD2863" s="9">
        <v>398686.20903822721</v>
      </c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15"/>
      <c r="AR2863" s="9">
        <v>1</v>
      </c>
      <c r="AS2863" s="9">
        <f>AR2863*30500</f>
        <v>30500</v>
      </c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>
        <f t="shared" si="96"/>
        <v>1291612.6169328233</v>
      </c>
      <c r="BM2863" s="9">
        <f t="shared" si="97"/>
        <v>1291600</v>
      </c>
    </row>
    <row r="2864" spans="1:65" x14ac:dyDescent="0.3">
      <c r="A2864" t="s">
        <v>2968</v>
      </c>
      <c r="B2864" s="9">
        <v>519</v>
      </c>
      <c r="C2864">
        <v>570362</v>
      </c>
      <c r="D2864">
        <v>1</v>
      </c>
      <c r="E2864">
        <v>0</v>
      </c>
      <c r="F2864">
        <v>0</v>
      </c>
      <c r="G2864">
        <v>0</v>
      </c>
      <c r="H2864">
        <v>0</v>
      </c>
      <c r="I2864" t="s">
        <v>90</v>
      </c>
      <c r="J2864">
        <v>570508</v>
      </c>
      <c r="K2864" t="s">
        <v>138</v>
      </c>
      <c r="L2864">
        <v>570508</v>
      </c>
      <c r="M2864" t="s">
        <v>138</v>
      </c>
      <c r="N2864">
        <v>570508</v>
      </c>
      <c r="O2864" t="s">
        <v>138</v>
      </c>
      <c r="P2864">
        <v>570508</v>
      </c>
      <c r="Q2864" t="s">
        <v>138</v>
      </c>
      <c r="R2864" s="9">
        <v>123696.24376085721</v>
      </c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15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>
        <f t="shared" si="96"/>
        <v>123696.24376085721</v>
      </c>
      <c r="BM2864" s="9">
        <f t="shared" si="97"/>
        <v>123700</v>
      </c>
    </row>
    <row r="2865" spans="1:65" x14ac:dyDescent="0.3">
      <c r="A2865" s="2" t="s">
        <v>2969</v>
      </c>
      <c r="B2865" s="9">
        <v>1520</v>
      </c>
      <c r="C2865">
        <v>535028</v>
      </c>
      <c r="D2865">
        <v>1</v>
      </c>
      <c r="E2865">
        <v>1</v>
      </c>
      <c r="F2865">
        <v>0</v>
      </c>
      <c r="G2865">
        <v>0</v>
      </c>
      <c r="H2865">
        <v>0</v>
      </c>
      <c r="I2865" t="s">
        <v>86</v>
      </c>
      <c r="J2865">
        <v>535028</v>
      </c>
      <c r="K2865" t="s">
        <v>2969</v>
      </c>
      <c r="L2865">
        <v>534676</v>
      </c>
      <c r="M2865" t="s">
        <v>874</v>
      </c>
      <c r="N2865">
        <v>534676</v>
      </c>
      <c r="O2865" t="s">
        <v>874</v>
      </c>
      <c r="P2865">
        <v>534676</v>
      </c>
      <c r="Q2865" t="s">
        <v>874</v>
      </c>
      <c r="R2865" s="9">
        <v>355798.94971475808</v>
      </c>
      <c r="S2865" s="9">
        <f>SUMIFS($B:$B,$J:$J,$C2865)</f>
        <v>1520</v>
      </c>
      <c r="T2865" s="9">
        <v>82769.980046719196</v>
      </c>
      <c r="U2865" s="9">
        <v>0</v>
      </c>
      <c r="V2865" s="9">
        <f>U2865*768</f>
        <v>0</v>
      </c>
      <c r="W2865" s="9">
        <v>2</v>
      </c>
      <c r="X2865" s="9">
        <f>W2865*3072</f>
        <v>6144</v>
      </c>
      <c r="Y2865" s="9">
        <v>23</v>
      </c>
      <c r="Z2865" s="9">
        <f>Y2865*1024</f>
        <v>23552</v>
      </c>
      <c r="AA2865" s="9">
        <v>3</v>
      </c>
      <c r="AB2865" s="9">
        <f>AA2865*256</f>
        <v>768</v>
      </c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15"/>
      <c r="AR2865" s="9">
        <v>2</v>
      </c>
      <c r="AS2865" s="9">
        <f>AR2865*30500</f>
        <v>61000</v>
      </c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>
        <f t="shared" si="96"/>
        <v>530032.92976147728</v>
      </c>
      <c r="BM2865" s="9">
        <f t="shared" si="97"/>
        <v>530000</v>
      </c>
    </row>
    <row r="2866" spans="1:65" x14ac:dyDescent="0.3">
      <c r="A2866" t="s">
        <v>2970</v>
      </c>
      <c r="B2866" s="9">
        <v>430</v>
      </c>
      <c r="C2866">
        <v>553891</v>
      </c>
      <c r="D2866">
        <v>1</v>
      </c>
      <c r="E2866">
        <v>0</v>
      </c>
      <c r="F2866">
        <v>0</v>
      </c>
      <c r="G2866">
        <v>0</v>
      </c>
      <c r="H2866">
        <v>0</v>
      </c>
      <c r="I2866" t="s">
        <v>151</v>
      </c>
      <c r="J2866">
        <v>553425</v>
      </c>
      <c r="K2866" t="s">
        <v>152</v>
      </c>
      <c r="L2866">
        <v>553425</v>
      </c>
      <c r="M2866" t="s">
        <v>152</v>
      </c>
      <c r="N2866">
        <v>553425</v>
      </c>
      <c r="O2866" t="s">
        <v>152</v>
      </c>
      <c r="P2866">
        <v>553425</v>
      </c>
      <c r="Q2866" t="s">
        <v>152</v>
      </c>
      <c r="R2866" s="9">
        <v>102720.1411990327</v>
      </c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15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>
        <f t="shared" si="96"/>
        <v>102720.1411990327</v>
      </c>
      <c r="BM2866" s="9">
        <f t="shared" si="97"/>
        <v>102700</v>
      </c>
    </row>
    <row r="2867" spans="1:65" x14ac:dyDescent="0.3">
      <c r="A2867" s="2" t="s">
        <v>2971</v>
      </c>
      <c r="B2867" s="9">
        <v>2894</v>
      </c>
      <c r="C2867">
        <v>586358</v>
      </c>
      <c r="D2867">
        <v>1</v>
      </c>
      <c r="E2867">
        <v>1</v>
      </c>
      <c r="F2867">
        <v>0</v>
      </c>
      <c r="G2867">
        <v>0</v>
      </c>
      <c r="H2867">
        <v>0</v>
      </c>
      <c r="I2867" t="s">
        <v>81</v>
      </c>
      <c r="J2867">
        <v>586358</v>
      </c>
      <c r="K2867" t="s">
        <v>2971</v>
      </c>
      <c r="L2867">
        <v>586021</v>
      </c>
      <c r="M2867" t="s">
        <v>987</v>
      </c>
      <c r="N2867">
        <v>586021</v>
      </c>
      <c r="O2867" t="s">
        <v>987</v>
      </c>
      <c r="P2867">
        <v>586021</v>
      </c>
      <c r="Q2867" t="s">
        <v>987</v>
      </c>
      <c r="R2867" s="9">
        <v>666542.12001042312</v>
      </c>
      <c r="S2867" s="9">
        <f>SUMIFS($B:$B,$J:$J,$C2867)</f>
        <v>2894</v>
      </c>
      <c r="T2867" s="9">
        <v>157363.13557856251</v>
      </c>
      <c r="U2867" s="9">
        <v>1</v>
      </c>
      <c r="V2867" s="9">
        <f>U2867*768</f>
        <v>768</v>
      </c>
      <c r="W2867" s="9">
        <v>0</v>
      </c>
      <c r="X2867" s="9">
        <f>W2867*3072</f>
        <v>0</v>
      </c>
      <c r="Y2867" s="9">
        <v>8</v>
      </c>
      <c r="Z2867" s="9">
        <f>Y2867*1024</f>
        <v>8192</v>
      </c>
      <c r="AA2867" s="9">
        <v>9</v>
      </c>
      <c r="AB2867" s="9">
        <f>AA2867*256</f>
        <v>2304</v>
      </c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15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>
        <f t="shared" si="96"/>
        <v>835169.25558898563</v>
      </c>
      <c r="BM2867" s="9">
        <f t="shared" si="97"/>
        <v>835200</v>
      </c>
    </row>
    <row r="2868" spans="1:65" x14ac:dyDescent="0.3">
      <c r="A2868" t="s">
        <v>2971</v>
      </c>
      <c r="B2868" s="9">
        <v>411</v>
      </c>
      <c r="C2868">
        <v>569844</v>
      </c>
      <c r="D2868">
        <v>1</v>
      </c>
      <c r="E2868">
        <v>0</v>
      </c>
      <c r="F2868">
        <v>0</v>
      </c>
      <c r="G2868">
        <v>0</v>
      </c>
      <c r="H2868">
        <v>0</v>
      </c>
      <c r="I2868" t="s">
        <v>111</v>
      </c>
      <c r="J2868">
        <v>505188</v>
      </c>
      <c r="K2868" t="s">
        <v>140</v>
      </c>
      <c r="L2868">
        <v>505188</v>
      </c>
      <c r="M2868" t="s">
        <v>140</v>
      </c>
      <c r="N2868">
        <v>505188</v>
      </c>
      <c r="O2868" t="s">
        <v>140</v>
      </c>
      <c r="P2868">
        <v>505188</v>
      </c>
      <c r="Q2868" t="s">
        <v>140</v>
      </c>
      <c r="R2868" s="9">
        <v>98232.541590186651</v>
      </c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15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>
        <f t="shared" si="96"/>
        <v>98232.541590186651</v>
      </c>
      <c r="BM2868" s="9">
        <f t="shared" si="97"/>
        <v>98200</v>
      </c>
    </row>
    <row r="2869" spans="1:65" x14ac:dyDescent="0.3">
      <c r="A2869" t="s">
        <v>2971</v>
      </c>
      <c r="B2869" s="9">
        <v>568</v>
      </c>
      <c r="C2869">
        <v>567281</v>
      </c>
      <c r="D2869">
        <v>1</v>
      </c>
      <c r="E2869">
        <v>0</v>
      </c>
      <c r="F2869">
        <v>0</v>
      </c>
      <c r="G2869">
        <v>0</v>
      </c>
      <c r="H2869">
        <v>0</v>
      </c>
      <c r="I2869" t="s">
        <v>131</v>
      </c>
      <c r="J2869">
        <v>567027</v>
      </c>
      <c r="K2869" t="s">
        <v>232</v>
      </c>
      <c r="L2869">
        <v>567027</v>
      </c>
      <c r="M2869" t="s">
        <v>232</v>
      </c>
      <c r="N2869">
        <v>567027</v>
      </c>
      <c r="O2869" t="s">
        <v>232</v>
      </c>
      <c r="P2869">
        <v>567027</v>
      </c>
      <c r="Q2869" t="s">
        <v>232</v>
      </c>
      <c r="R2869" s="9">
        <v>135215.16989925879</v>
      </c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15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>
        <f t="shared" si="96"/>
        <v>135215.16989925879</v>
      </c>
      <c r="BM2869" s="9">
        <f t="shared" si="97"/>
        <v>135200</v>
      </c>
    </row>
    <row r="2870" spans="1:65" x14ac:dyDescent="0.3">
      <c r="A2870" t="s">
        <v>2971</v>
      </c>
      <c r="B2870" s="9">
        <v>45</v>
      </c>
      <c r="C2870">
        <v>537322</v>
      </c>
      <c r="D2870">
        <v>1</v>
      </c>
      <c r="E2870">
        <v>0</v>
      </c>
      <c r="F2870">
        <v>0</v>
      </c>
      <c r="G2870">
        <v>0</v>
      </c>
      <c r="H2870">
        <v>0</v>
      </c>
      <c r="I2870" t="s">
        <v>83</v>
      </c>
      <c r="J2870">
        <v>550442</v>
      </c>
      <c r="K2870" t="s">
        <v>142</v>
      </c>
      <c r="L2870">
        <v>550442</v>
      </c>
      <c r="M2870" t="s">
        <v>142</v>
      </c>
      <c r="N2870">
        <v>550442</v>
      </c>
      <c r="O2870" t="s">
        <v>142</v>
      </c>
      <c r="P2870">
        <v>550094</v>
      </c>
      <c r="Q2870" t="s">
        <v>143</v>
      </c>
      <c r="R2870" s="9">
        <v>71941.662785630979</v>
      </c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15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>
        <f t="shared" si="96"/>
        <v>71941.662785630979</v>
      </c>
      <c r="BM2870" s="9">
        <f t="shared" si="97"/>
        <v>71900</v>
      </c>
    </row>
    <row r="2871" spans="1:65" x14ac:dyDescent="0.3">
      <c r="A2871" t="s">
        <v>2972</v>
      </c>
      <c r="B2871" s="9">
        <v>612</v>
      </c>
      <c r="C2871">
        <v>544434</v>
      </c>
      <c r="D2871">
        <v>1</v>
      </c>
      <c r="E2871">
        <v>0</v>
      </c>
      <c r="F2871">
        <v>0</v>
      </c>
      <c r="G2871">
        <v>0</v>
      </c>
      <c r="H2871">
        <v>0</v>
      </c>
      <c r="I2871" t="s">
        <v>135</v>
      </c>
      <c r="J2871">
        <v>544990</v>
      </c>
      <c r="K2871" t="s">
        <v>2973</v>
      </c>
      <c r="L2871">
        <v>541630</v>
      </c>
      <c r="M2871" t="s">
        <v>895</v>
      </c>
      <c r="N2871">
        <v>541630</v>
      </c>
      <c r="O2871" t="s">
        <v>895</v>
      </c>
      <c r="P2871">
        <v>541630</v>
      </c>
      <c r="Q2871" t="s">
        <v>895</v>
      </c>
      <c r="R2871" s="9">
        <v>145541.7848151481</v>
      </c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15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>
        <f t="shared" si="96"/>
        <v>145541.7848151481</v>
      </c>
      <c r="BM2871" s="9">
        <f t="shared" si="97"/>
        <v>145500</v>
      </c>
    </row>
    <row r="2872" spans="1:65" x14ac:dyDescent="0.3">
      <c r="A2872" s="2" t="s">
        <v>2972</v>
      </c>
      <c r="B2872" s="9">
        <v>1984</v>
      </c>
      <c r="C2872">
        <v>542041</v>
      </c>
      <c r="D2872">
        <v>1</v>
      </c>
      <c r="E2872">
        <v>1</v>
      </c>
      <c r="F2872">
        <v>0</v>
      </c>
      <c r="G2872">
        <v>0</v>
      </c>
      <c r="H2872">
        <v>0</v>
      </c>
      <c r="I2872" t="s">
        <v>86</v>
      </c>
      <c r="J2872">
        <v>542041</v>
      </c>
      <c r="K2872" t="s">
        <v>2972</v>
      </c>
      <c r="L2872">
        <v>541656</v>
      </c>
      <c r="M2872" t="s">
        <v>227</v>
      </c>
      <c r="N2872">
        <v>541656</v>
      </c>
      <c r="O2872" t="s">
        <v>227</v>
      </c>
      <c r="P2872">
        <v>541656</v>
      </c>
      <c r="Q2872" t="s">
        <v>227</v>
      </c>
      <c r="R2872" s="9">
        <v>461584.89543485938</v>
      </c>
      <c r="S2872" s="9">
        <f>SUMIFS($B:$B,$J:$J,$C2872)</f>
        <v>1984</v>
      </c>
      <c r="T2872" s="9">
        <v>107978.2933899069</v>
      </c>
      <c r="U2872" s="9">
        <v>0</v>
      </c>
      <c r="V2872" s="9">
        <f>U2872*768</f>
        <v>0</v>
      </c>
      <c r="W2872" s="9">
        <v>4</v>
      </c>
      <c r="X2872" s="9">
        <f>W2872*3072</f>
        <v>12288</v>
      </c>
      <c r="Y2872" s="9">
        <v>8</v>
      </c>
      <c r="Z2872" s="9">
        <f>Y2872*1024</f>
        <v>8192</v>
      </c>
      <c r="AA2872" s="9">
        <v>1</v>
      </c>
      <c r="AB2872" s="9">
        <f>AA2872*256</f>
        <v>256</v>
      </c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15"/>
      <c r="AR2872" s="9">
        <v>2</v>
      </c>
      <c r="AS2872" s="9">
        <f>AR2872*30500</f>
        <v>61000</v>
      </c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>
        <f t="shared" si="96"/>
        <v>651299.18882476632</v>
      </c>
      <c r="BM2872" s="9">
        <f t="shared" si="97"/>
        <v>651300</v>
      </c>
    </row>
    <row r="2873" spans="1:65" x14ac:dyDescent="0.3">
      <c r="A2873" t="s">
        <v>2974</v>
      </c>
      <c r="B2873" s="9">
        <v>429</v>
      </c>
      <c r="C2873">
        <v>508501</v>
      </c>
      <c r="D2873">
        <v>1</v>
      </c>
      <c r="E2873">
        <v>0</v>
      </c>
      <c r="F2873">
        <v>0</v>
      </c>
      <c r="G2873">
        <v>0</v>
      </c>
      <c r="H2873">
        <v>0</v>
      </c>
      <c r="I2873" t="s">
        <v>83</v>
      </c>
      <c r="J2873">
        <v>546674</v>
      </c>
      <c r="K2873" t="s">
        <v>1513</v>
      </c>
      <c r="L2873">
        <v>547336</v>
      </c>
      <c r="M2873" t="s">
        <v>914</v>
      </c>
      <c r="N2873">
        <v>547336</v>
      </c>
      <c r="O2873" t="s">
        <v>914</v>
      </c>
      <c r="P2873">
        <v>547336</v>
      </c>
      <c r="Q2873" t="s">
        <v>914</v>
      </c>
      <c r="R2873" s="9">
        <v>102484.03858091991</v>
      </c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15"/>
      <c r="AR2873" s="9">
        <v>1</v>
      </c>
      <c r="AS2873" s="9">
        <f>AR2873*30500</f>
        <v>30500</v>
      </c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>
        <f t="shared" si="96"/>
        <v>132984.03858091991</v>
      </c>
      <c r="BM2873" s="9">
        <f t="shared" si="97"/>
        <v>133000</v>
      </c>
    </row>
    <row r="2874" spans="1:65" x14ac:dyDescent="0.3">
      <c r="A2874" s="5" t="s">
        <v>790</v>
      </c>
      <c r="B2874" s="9">
        <v>10004</v>
      </c>
      <c r="C2874">
        <v>537454</v>
      </c>
      <c r="D2874">
        <v>1</v>
      </c>
      <c r="E2874">
        <v>1</v>
      </c>
      <c r="F2874">
        <v>1</v>
      </c>
      <c r="G2874">
        <v>1</v>
      </c>
      <c r="H2874">
        <v>1</v>
      </c>
      <c r="I2874" t="s">
        <v>86</v>
      </c>
      <c r="J2874">
        <v>537454</v>
      </c>
      <c r="K2874" t="s">
        <v>790</v>
      </c>
      <c r="L2874">
        <v>537454</v>
      </c>
      <c r="M2874" t="s">
        <v>790</v>
      </c>
      <c r="N2874">
        <v>537454</v>
      </c>
      <c r="O2874" t="s">
        <v>790</v>
      </c>
      <c r="P2874">
        <v>537454</v>
      </c>
      <c r="Q2874" t="s">
        <v>790</v>
      </c>
      <c r="R2874" s="9">
        <v>465409.20683507947</v>
      </c>
      <c r="S2874" s="9">
        <f>SUMIFS($B:$B,$J:$J,$C2874)</f>
        <v>15550</v>
      </c>
      <c r="T2874" s="9">
        <v>348489.97663676</v>
      </c>
      <c r="U2874" s="9">
        <v>0</v>
      </c>
      <c r="V2874" s="9">
        <f>U2874*768</f>
        <v>0</v>
      </c>
      <c r="W2874" s="9">
        <v>64</v>
      </c>
      <c r="X2874" s="9">
        <f>W2874*3072</f>
        <v>196608</v>
      </c>
      <c r="Y2874" s="9">
        <v>59</v>
      </c>
      <c r="Z2874" s="9">
        <f>Y2874*1024</f>
        <v>60416</v>
      </c>
      <c r="AA2874" s="9">
        <v>41</v>
      </c>
      <c r="AB2874" s="9">
        <f>AA2874*256</f>
        <v>10496</v>
      </c>
      <c r="AC2874" s="9">
        <f>SUMIFS($B:$B,$L:$L,$C2874)</f>
        <v>18116</v>
      </c>
      <c r="AD2874" s="9">
        <v>1174271.6961635391</v>
      </c>
      <c r="AE2874" s="9">
        <f>SUMIFS($B:$B,$P:$P,$C2874)</f>
        <v>32386</v>
      </c>
      <c r="AF2874" s="9">
        <v>2003814.918907718</v>
      </c>
      <c r="AG2874" s="9">
        <f>SUMIFS($B:$B,$N:$N,$C2874)</f>
        <v>32386</v>
      </c>
      <c r="AH2874" s="9">
        <v>5621295.8682936328</v>
      </c>
      <c r="AI2874" s="9">
        <f>SUMIFS($B:$B,$P:$P,$C2874)</f>
        <v>32386</v>
      </c>
      <c r="AJ2874" s="9">
        <v>17311015.70286271</v>
      </c>
      <c r="AK2874" s="9"/>
      <c r="AL2874" s="9">
        <v>3721</v>
      </c>
      <c r="AM2874" s="9">
        <f>AL2874*141</f>
        <v>524661</v>
      </c>
      <c r="AN2874" s="9"/>
      <c r="AO2874" s="9"/>
      <c r="AP2874" s="9"/>
      <c r="AQ2874" s="15"/>
      <c r="AR2874" s="9">
        <v>8</v>
      </c>
      <c r="AS2874" s="9">
        <f>AR2874*30500</f>
        <v>244000</v>
      </c>
      <c r="AT2874" s="9">
        <v>215</v>
      </c>
      <c r="AU2874" s="9">
        <f>AT2874*2742</f>
        <v>589530</v>
      </c>
      <c r="AV2874" s="9">
        <v>1</v>
      </c>
      <c r="AW2874" s="9">
        <f>AV2874*914</f>
        <v>914</v>
      </c>
      <c r="AX2874" s="9">
        <v>1237</v>
      </c>
      <c r="AY2874" s="9">
        <f>AX2874*141</f>
        <v>174417</v>
      </c>
      <c r="AZ2874" s="9">
        <v>1536</v>
      </c>
      <c r="BA2874" s="9">
        <f>AZ2874*343</f>
        <v>526848</v>
      </c>
      <c r="BB2874" s="9">
        <v>733</v>
      </c>
      <c r="BC2874" s="9">
        <f>BB2874*109</f>
        <v>79897</v>
      </c>
      <c r="BD2874" s="9">
        <v>0</v>
      </c>
      <c r="BE2874" s="9">
        <f>BD2874*82</f>
        <v>0</v>
      </c>
      <c r="BF2874" s="9">
        <v>890</v>
      </c>
      <c r="BG2874" s="9">
        <f>BF2874*328</f>
        <v>291920</v>
      </c>
      <c r="BH2874" s="9">
        <v>0</v>
      </c>
      <c r="BI2874" s="9">
        <f>BH2874*410</f>
        <v>0</v>
      </c>
      <c r="BJ2874" s="9">
        <v>0</v>
      </c>
      <c r="BK2874" s="9">
        <f>BJ2874*219</f>
        <v>0</v>
      </c>
      <c r="BL2874" s="9">
        <f t="shared" si="96"/>
        <v>29624004.369699441</v>
      </c>
      <c r="BM2874" s="9">
        <f t="shared" si="97"/>
        <v>29624000</v>
      </c>
    </row>
    <row r="2875" spans="1:65" x14ac:dyDescent="0.3">
      <c r="A2875" s="3" t="s">
        <v>242</v>
      </c>
      <c r="B2875" s="9">
        <v>1966</v>
      </c>
      <c r="C2875">
        <v>582018</v>
      </c>
      <c r="D2875">
        <v>1</v>
      </c>
      <c r="E2875">
        <v>1</v>
      </c>
      <c r="F2875">
        <v>1</v>
      </c>
      <c r="G2875">
        <v>0</v>
      </c>
      <c r="H2875">
        <v>0</v>
      </c>
      <c r="I2875" t="s">
        <v>81</v>
      </c>
      <c r="J2875">
        <v>582018</v>
      </c>
      <c r="K2875" t="s">
        <v>242</v>
      </c>
      <c r="L2875">
        <v>582018</v>
      </c>
      <c r="M2875" t="s">
        <v>242</v>
      </c>
      <c r="N2875">
        <v>581372</v>
      </c>
      <c r="O2875" t="s">
        <v>243</v>
      </c>
      <c r="P2875">
        <v>581372</v>
      </c>
      <c r="Q2875" t="s">
        <v>243</v>
      </c>
      <c r="R2875" s="9">
        <v>457498.63630763558</v>
      </c>
      <c r="S2875" s="9">
        <f>SUMIFS($B:$B,$J:$J,$C2875)</f>
        <v>5764</v>
      </c>
      <c r="T2875" s="9">
        <v>312749.51662272192</v>
      </c>
      <c r="U2875" s="9">
        <v>0</v>
      </c>
      <c r="V2875" s="9">
        <f>U2875*768</f>
        <v>0</v>
      </c>
      <c r="W2875" s="9">
        <v>21</v>
      </c>
      <c r="X2875" s="9">
        <f>W2875*3072</f>
        <v>64512</v>
      </c>
      <c r="Y2875" s="9">
        <v>24</v>
      </c>
      <c r="Z2875" s="9">
        <f>Y2875*1024</f>
        <v>24576</v>
      </c>
      <c r="AA2875" s="9">
        <v>17</v>
      </c>
      <c r="AB2875" s="9">
        <f>AA2875*256</f>
        <v>4352</v>
      </c>
      <c r="AC2875" s="9">
        <f>SUMIFS($B:$B,$L:$L,$C2875)</f>
        <v>6018</v>
      </c>
      <c r="AD2875" s="9">
        <v>750681.4570741615</v>
      </c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15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>
        <f t="shared" si="96"/>
        <v>1614369.6100045191</v>
      </c>
      <c r="BM2875" s="9">
        <f t="shared" si="97"/>
        <v>1614400</v>
      </c>
    </row>
    <row r="2876" spans="1:65" x14ac:dyDescent="0.3">
      <c r="A2876" t="s">
        <v>2975</v>
      </c>
      <c r="B2876" s="9">
        <v>300</v>
      </c>
      <c r="C2876">
        <v>593281</v>
      </c>
      <c r="D2876">
        <v>1</v>
      </c>
      <c r="E2876">
        <v>0</v>
      </c>
      <c r="F2876">
        <v>0</v>
      </c>
      <c r="G2876">
        <v>0</v>
      </c>
      <c r="H2876">
        <v>0</v>
      </c>
      <c r="I2876" t="s">
        <v>81</v>
      </c>
      <c r="J2876">
        <v>592889</v>
      </c>
      <c r="K2876" t="s">
        <v>482</v>
      </c>
      <c r="L2876">
        <v>592889</v>
      </c>
      <c r="M2876" t="s">
        <v>482</v>
      </c>
      <c r="N2876">
        <v>592889</v>
      </c>
      <c r="O2876" t="s">
        <v>482</v>
      </c>
      <c r="P2876">
        <v>592889</v>
      </c>
      <c r="Q2876" t="s">
        <v>482</v>
      </c>
      <c r="R2876" s="9">
        <v>71941.662785630979</v>
      </c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15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>
        <f t="shared" si="96"/>
        <v>71941.662785630979</v>
      </c>
      <c r="BM2876" s="9">
        <f t="shared" si="97"/>
        <v>71900</v>
      </c>
    </row>
    <row r="2877" spans="1:65" x14ac:dyDescent="0.3">
      <c r="A2877" t="s">
        <v>2976</v>
      </c>
      <c r="B2877" s="9">
        <v>383</v>
      </c>
      <c r="C2877">
        <v>594407</v>
      </c>
      <c r="D2877">
        <v>1</v>
      </c>
      <c r="E2877">
        <v>0</v>
      </c>
      <c r="F2877">
        <v>0</v>
      </c>
      <c r="G2877">
        <v>0</v>
      </c>
      <c r="H2877">
        <v>0</v>
      </c>
      <c r="I2877" t="s">
        <v>81</v>
      </c>
      <c r="J2877">
        <v>594156</v>
      </c>
      <c r="K2877" t="s">
        <v>575</v>
      </c>
      <c r="L2877">
        <v>594156</v>
      </c>
      <c r="M2877" t="s">
        <v>575</v>
      </c>
      <c r="N2877">
        <v>594156</v>
      </c>
      <c r="O2877" t="s">
        <v>575</v>
      </c>
      <c r="P2877">
        <v>593711</v>
      </c>
      <c r="Q2877" t="s">
        <v>185</v>
      </c>
      <c r="R2877" s="9">
        <v>91612.761643896753</v>
      </c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15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>
        <f t="shared" si="96"/>
        <v>91612.761643896753</v>
      </c>
      <c r="BM2877" s="9">
        <f t="shared" si="97"/>
        <v>91600</v>
      </c>
    </row>
    <row r="2878" spans="1:65" x14ac:dyDescent="0.3">
      <c r="A2878" t="s">
        <v>2977</v>
      </c>
      <c r="B2878" s="9">
        <v>300</v>
      </c>
      <c r="C2878">
        <v>536466</v>
      </c>
      <c r="D2878">
        <v>1</v>
      </c>
      <c r="E2878">
        <v>0</v>
      </c>
      <c r="F2878">
        <v>0</v>
      </c>
      <c r="G2878">
        <v>0</v>
      </c>
      <c r="H2878">
        <v>0</v>
      </c>
      <c r="I2878" t="s">
        <v>83</v>
      </c>
      <c r="J2878">
        <v>550850</v>
      </c>
      <c r="K2878" t="s">
        <v>275</v>
      </c>
      <c r="L2878">
        <v>550850</v>
      </c>
      <c r="M2878" t="s">
        <v>275</v>
      </c>
      <c r="N2878">
        <v>550850</v>
      </c>
      <c r="O2878" t="s">
        <v>275</v>
      </c>
      <c r="P2878">
        <v>550850</v>
      </c>
      <c r="Q2878" t="s">
        <v>275</v>
      </c>
      <c r="R2878" s="9">
        <v>71941.662785630979</v>
      </c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15"/>
      <c r="AR2878" s="9">
        <v>37</v>
      </c>
      <c r="AS2878" s="9">
        <f>AR2878*30500</f>
        <v>1128500</v>
      </c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>
        <f t="shared" si="96"/>
        <v>1200441.6627856309</v>
      </c>
      <c r="BM2878" s="9">
        <f t="shared" si="97"/>
        <v>1200400</v>
      </c>
    </row>
    <row r="2879" spans="1:65" x14ac:dyDescent="0.3">
      <c r="A2879" t="s">
        <v>2978</v>
      </c>
      <c r="B2879" s="9">
        <v>154</v>
      </c>
      <c r="C2879">
        <v>537381</v>
      </c>
      <c r="D2879">
        <v>1</v>
      </c>
      <c r="E2879">
        <v>0</v>
      </c>
      <c r="F2879">
        <v>0</v>
      </c>
      <c r="G2879">
        <v>0</v>
      </c>
      <c r="H2879">
        <v>0</v>
      </c>
      <c r="I2879" t="s">
        <v>83</v>
      </c>
      <c r="J2879">
        <v>550442</v>
      </c>
      <c r="K2879" t="s">
        <v>142</v>
      </c>
      <c r="L2879">
        <v>550442</v>
      </c>
      <c r="M2879" t="s">
        <v>142</v>
      </c>
      <c r="N2879">
        <v>550442</v>
      </c>
      <c r="O2879" t="s">
        <v>142</v>
      </c>
      <c r="P2879">
        <v>550094</v>
      </c>
      <c r="Q2879" t="s">
        <v>143</v>
      </c>
      <c r="R2879" s="9">
        <v>71941.662785630979</v>
      </c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15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>
        <f t="shared" si="96"/>
        <v>71941.662785630979</v>
      </c>
      <c r="BM2879" s="9">
        <f t="shared" si="97"/>
        <v>71900</v>
      </c>
    </row>
    <row r="2880" spans="1:65" x14ac:dyDescent="0.3">
      <c r="A2880" s="2" t="s">
        <v>2979</v>
      </c>
      <c r="B2880" s="9">
        <v>1049</v>
      </c>
      <c r="C2880">
        <v>574210</v>
      </c>
      <c r="D2880">
        <v>1</v>
      </c>
      <c r="E2880">
        <v>1</v>
      </c>
      <c r="F2880">
        <v>0</v>
      </c>
      <c r="G2880">
        <v>0</v>
      </c>
      <c r="H2880">
        <v>0</v>
      </c>
      <c r="I2880" t="s">
        <v>90</v>
      </c>
      <c r="J2880">
        <v>574210</v>
      </c>
      <c r="K2880" t="s">
        <v>2979</v>
      </c>
      <c r="L2880">
        <v>574341</v>
      </c>
      <c r="M2880" t="s">
        <v>348</v>
      </c>
      <c r="N2880">
        <v>574341</v>
      </c>
      <c r="O2880" t="s">
        <v>348</v>
      </c>
      <c r="P2880">
        <v>573868</v>
      </c>
      <c r="Q2880" t="s">
        <v>349</v>
      </c>
      <c r="R2880" s="9">
        <v>247347.27968328079</v>
      </c>
      <c r="S2880" s="9">
        <f>SUMIFS($B:$B,$J:$J,$C2880)</f>
        <v>1049</v>
      </c>
      <c r="T2880" s="9">
        <v>57158.846004728359</v>
      </c>
      <c r="U2880" s="9">
        <v>0</v>
      </c>
      <c r="V2880" s="9">
        <f>U2880*768</f>
        <v>0</v>
      </c>
      <c r="W2880" s="9">
        <v>8</v>
      </c>
      <c r="X2880" s="9">
        <f>W2880*3072</f>
        <v>24576</v>
      </c>
      <c r="Y2880" s="9">
        <v>1</v>
      </c>
      <c r="Z2880" s="9">
        <f>Y2880*1024</f>
        <v>1024</v>
      </c>
      <c r="AA2880" s="9">
        <v>1</v>
      </c>
      <c r="AB2880" s="9">
        <f>AA2880*256</f>
        <v>256</v>
      </c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15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>
        <f t="shared" si="96"/>
        <v>330362.12568800914</v>
      </c>
      <c r="BM2880" s="9">
        <f t="shared" si="97"/>
        <v>330400</v>
      </c>
    </row>
    <row r="2881" spans="1:65" x14ac:dyDescent="0.3">
      <c r="A2881" t="s">
        <v>2980</v>
      </c>
      <c r="B2881" s="9">
        <v>702</v>
      </c>
      <c r="C2881">
        <v>585491</v>
      </c>
      <c r="D2881">
        <v>1</v>
      </c>
      <c r="E2881">
        <v>0</v>
      </c>
      <c r="F2881">
        <v>0</v>
      </c>
      <c r="G2881">
        <v>0</v>
      </c>
      <c r="H2881">
        <v>0</v>
      </c>
      <c r="I2881" t="s">
        <v>135</v>
      </c>
      <c r="J2881">
        <v>585068</v>
      </c>
      <c r="K2881" t="s">
        <v>515</v>
      </c>
      <c r="L2881">
        <v>585068</v>
      </c>
      <c r="M2881" t="s">
        <v>515</v>
      </c>
      <c r="N2881">
        <v>585068</v>
      </c>
      <c r="O2881" t="s">
        <v>515</v>
      </c>
      <c r="P2881">
        <v>585068</v>
      </c>
      <c r="Q2881" t="s">
        <v>515</v>
      </c>
      <c r="R2881" s="9">
        <v>166617.21217449149</v>
      </c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15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>
        <f t="shared" si="96"/>
        <v>166617.21217449149</v>
      </c>
      <c r="BM2881" s="9">
        <f t="shared" si="97"/>
        <v>166600</v>
      </c>
    </row>
    <row r="2882" spans="1:65" x14ac:dyDescent="0.3">
      <c r="A2882" t="s">
        <v>2981</v>
      </c>
      <c r="B2882" s="9">
        <v>482</v>
      </c>
      <c r="C2882">
        <v>546712</v>
      </c>
      <c r="D2882">
        <v>1</v>
      </c>
      <c r="E2882">
        <v>0</v>
      </c>
      <c r="F2882">
        <v>0</v>
      </c>
      <c r="G2882">
        <v>0</v>
      </c>
      <c r="H2882">
        <v>0</v>
      </c>
      <c r="I2882" t="s">
        <v>83</v>
      </c>
      <c r="J2882">
        <v>546461</v>
      </c>
      <c r="K2882" t="s">
        <v>1562</v>
      </c>
      <c r="L2882">
        <v>547336</v>
      </c>
      <c r="M2882" t="s">
        <v>914</v>
      </c>
      <c r="N2882">
        <v>547336</v>
      </c>
      <c r="O2882" t="s">
        <v>914</v>
      </c>
      <c r="P2882">
        <v>547336</v>
      </c>
      <c r="Q2882" t="s">
        <v>914</v>
      </c>
      <c r="R2882" s="9">
        <v>114984.5572883627</v>
      </c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15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>
        <f t="shared" si="96"/>
        <v>114984.5572883627</v>
      </c>
      <c r="BM2882" s="9">
        <f t="shared" si="97"/>
        <v>115000</v>
      </c>
    </row>
    <row r="2883" spans="1:65" x14ac:dyDescent="0.3">
      <c r="A2883" t="s">
        <v>2982</v>
      </c>
      <c r="B2883" s="9">
        <v>1188</v>
      </c>
      <c r="C2883">
        <v>503738</v>
      </c>
      <c r="D2883">
        <v>1</v>
      </c>
      <c r="E2883">
        <v>0</v>
      </c>
      <c r="F2883">
        <v>0</v>
      </c>
      <c r="G2883">
        <v>0</v>
      </c>
      <c r="H2883">
        <v>0</v>
      </c>
      <c r="I2883" t="s">
        <v>111</v>
      </c>
      <c r="J2883">
        <v>505650</v>
      </c>
      <c r="K2883" t="s">
        <v>1531</v>
      </c>
      <c r="L2883">
        <v>505650</v>
      </c>
      <c r="M2883" t="s">
        <v>1531</v>
      </c>
      <c r="N2883">
        <v>500496</v>
      </c>
      <c r="O2883" t="s">
        <v>287</v>
      </c>
      <c r="P2883">
        <v>500496</v>
      </c>
      <c r="Q2883" t="s">
        <v>287</v>
      </c>
      <c r="R2883" s="9">
        <v>279477.36701194767</v>
      </c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15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>
        <f t="shared" si="96"/>
        <v>279477.36701194767</v>
      </c>
      <c r="BM2883" s="9">
        <f t="shared" si="97"/>
        <v>279500</v>
      </c>
    </row>
    <row r="2884" spans="1:65" x14ac:dyDescent="0.3">
      <c r="A2884" t="s">
        <v>2983</v>
      </c>
      <c r="B2884" s="9">
        <v>534</v>
      </c>
      <c r="C2884">
        <v>532622</v>
      </c>
      <c r="D2884">
        <v>1</v>
      </c>
      <c r="E2884">
        <v>0</v>
      </c>
      <c r="F2884">
        <v>0</v>
      </c>
      <c r="G2884">
        <v>0</v>
      </c>
      <c r="H2884">
        <v>0</v>
      </c>
      <c r="I2884" t="s">
        <v>86</v>
      </c>
      <c r="J2884">
        <v>532584</v>
      </c>
      <c r="K2884" t="s">
        <v>1912</v>
      </c>
      <c r="L2884">
        <v>532053</v>
      </c>
      <c r="M2884" t="s">
        <v>281</v>
      </c>
      <c r="N2884">
        <v>532053</v>
      </c>
      <c r="O2884" t="s">
        <v>281</v>
      </c>
      <c r="P2884">
        <v>532053</v>
      </c>
      <c r="Q2884" t="s">
        <v>281</v>
      </c>
      <c r="R2884" s="9">
        <v>127224.6062684153</v>
      </c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15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>
        <f t="shared" ref="BL2884:BL2947" si="98">SUMIF(R2884:R2884,"&lt;&gt;")+SUMIF(T2884:T2884,"&lt;&gt;")+SUMIF(V2884:V2884,"&lt;&gt;")+SUMIF(X2884:X2884,"&lt;&gt;")+SUMIF(Z2884:Z2884,"&lt;&gt;")+SUMIF(AB2884:AB2884,"&lt;&gt;")+SUMIF(AD2884:AD2884,"&lt;&gt;")+SUMIF(AF2884:AF2884,"&lt;&gt;")+SUMIF(AH2884:AH2884,"&lt;&gt;")+SUMIF(AJ2884:AJ2884,"&lt;&gt;")+SUMIF(AK2884:AK2884,"&lt;&gt;")+SUMIF(AM2884:AM2884,"&lt;&gt;")+SUMIF(AO2884:AO2884,"&lt;&gt;")+SUMIF(AQ2884:AQ2884,"&lt;&gt;")+SUMIF(AS2884:AS2884,"&lt;&gt;")+SUMIF(AU2884:AU2884,"&lt;&gt;")+SUMIF(AW2884:AW2884,"&lt;&gt;")+SUMIF(AY2884:AY2884,"&lt;&gt;")+SUMIF(BA2884:BA2884,"&lt;&gt;")+SUMIF(BC2884:BC2884,"&lt;&gt;")+SUMIF(BE2884:BE2884,"&lt;&gt;")+SUMIF(BG2884:BG2884,"&lt;&gt;")+SUMIF(BI2884:BI2884,"&lt;&gt;")+SUMIF(BK2884:BK2884,"&lt;&gt;")</f>
        <v>127224.6062684153</v>
      </c>
      <c r="BM2884" s="9">
        <f t="shared" ref="BM2884:BM2947" si="99">ROUND(BL2884/100,0)*100</f>
        <v>127200</v>
      </c>
    </row>
    <row r="2885" spans="1:65" x14ac:dyDescent="0.3">
      <c r="A2885" t="s">
        <v>2984</v>
      </c>
      <c r="B2885" s="9">
        <v>51</v>
      </c>
      <c r="C2885">
        <v>582026</v>
      </c>
      <c r="D2885">
        <v>1</v>
      </c>
      <c r="E2885">
        <v>0</v>
      </c>
      <c r="F2885">
        <v>0</v>
      </c>
      <c r="G2885">
        <v>0</v>
      </c>
      <c r="H2885">
        <v>0</v>
      </c>
      <c r="I2885" t="s">
        <v>81</v>
      </c>
      <c r="J2885">
        <v>581879</v>
      </c>
      <c r="K2885" t="s">
        <v>2662</v>
      </c>
      <c r="L2885">
        <v>581879</v>
      </c>
      <c r="M2885" t="s">
        <v>2662</v>
      </c>
      <c r="N2885">
        <v>581372</v>
      </c>
      <c r="O2885" t="s">
        <v>243</v>
      </c>
      <c r="P2885">
        <v>581372</v>
      </c>
      <c r="Q2885" t="s">
        <v>243</v>
      </c>
      <c r="R2885" s="9">
        <v>71941.662785630979</v>
      </c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15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>
        <f t="shared" si="98"/>
        <v>71941.662785630979</v>
      </c>
      <c r="BM2885" s="9">
        <f t="shared" si="99"/>
        <v>71900</v>
      </c>
    </row>
    <row r="2886" spans="1:65" x14ac:dyDescent="0.3">
      <c r="A2886" t="s">
        <v>2984</v>
      </c>
      <c r="B2886" s="9">
        <v>344</v>
      </c>
      <c r="C2886">
        <v>578363</v>
      </c>
      <c r="D2886">
        <v>1</v>
      </c>
      <c r="E2886">
        <v>0</v>
      </c>
      <c r="F2886">
        <v>0</v>
      </c>
      <c r="G2886">
        <v>0</v>
      </c>
      <c r="H2886">
        <v>0</v>
      </c>
      <c r="I2886" t="s">
        <v>96</v>
      </c>
      <c r="J2886">
        <v>578347</v>
      </c>
      <c r="K2886" t="s">
        <v>296</v>
      </c>
      <c r="L2886">
        <v>578347</v>
      </c>
      <c r="M2886" t="s">
        <v>296</v>
      </c>
      <c r="N2886">
        <v>578347</v>
      </c>
      <c r="O2886" t="s">
        <v>296</v>
      </c>
      <c r="P2886">
        <v>578347</v>
      </c>
      <c r="Q2886" t="s">
        <v>296</v>
      </c>
      <c r="R2886" s="9">
        <v>82378.98693795054</v>
      </c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15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>
        <f t="shared" si="98"/>
        <v>82378.98693795054</v>
      </c>
      <c r="BM2886" s="9">
        <f t="shared" si="99"/>
        <v>82400</v>
      </c>
    </row>
    <row r="2887" spans="1:65" x14ac:dyDescent="0.3">
      <c r="A2887" t="s">
        <v>2985</v>
      </c>
      <c r="B2887" s="9">
        <v>318</v>
      </c>
      <c r="C2887">
        <v>544469</v>
      </c>
      <c r="D2887">
        <v>1</v>
      </c>
      <c r="E2887">
        <v>0</v>
      </c>
      <c r="F2887">
        <v>0</v>
      </c>
      <c r="G2887">
        <v>0</v>
      </c>
      <c r="H2887">
        <v>0</v>
      </c>
      <c r="I2887" t="s">
        <v>135</v>
      </c>
      <c r="J2887">
        <v>541630</v>
      </c>
      <c r="K2887" t="s">
        <v>895</v>
      </c>
      <c r="L2887">
        <v>541630</v>
      </c>
      <c r="M2887" t="s">
        <v>895</v>
      </c>
      <c r="N2887">
        <v>541630</v>
      </c>
      <c r="O2887" t="s">
        <v>895</v>
      </c>
      <c r="P2887">
        <v>541630</v>
      </c>
      <c r="Q2887" t="s">
        <v>895</v>
      </c>
      <c r="R2887" s="9">
        <v>76214.092833710165</v>
      </c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15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>
        <f t="shared" si="98"/>
        <v>76214.092833710165</v>
      </c>
      <c r="BM2887" s="9">
        <f t="shared" si="99"/>
        <v>76200</v>
      </c>
    </row>
    <row r="2888" spans="1:65" x14ac:dyDescent="0.3">
      <c r="A2888" t="s">
        <v>2986</v>
      </c>
      <c r="B2888" s="9">
        <v>1175</v>
      </c>
      <c r="C2888">
        <v>540714</v>
      </c>
      <c r="D2888">
        <v>1</v>
      </c>
      <c r="E2888">
        <v>0</v>
      </c>
      <c r="F2888">
        <v>0</v>
      </c>
      <c r="G2888">
        <v>0</v>
      </c>
      <c r="H2888">
        <v>0</v>
      </c>
      <c r="I2888" t="s">
        <v>86</v>
      </c>
      <c r="J2888">
        <v>540889</v>
      </c>
      <c r="K2888" t="s">
        <v>2987</v>
      </c>
      <c r="L2888">
        <v>540901</v>
      </c>
      <c r="M2888" t="s">
        <v>1116</v>
      </c>
      <c r="N2888">
        <v>540111</v>
      </c>
      <c r="O2888" t="s">
        <v>576</v>
      </c>
      <c r="P2888">
        <v>540111</v>
      </c>
      <c r="Q2888" t="s">
        <v>576</v>
      </c>
      <c r="R2888" s="9">
        <v>276477.03236739332</v>
      </c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15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>
        <f t="shared" si="98"/>
        <v>276477.03236739332</v>
      </c>
      <c r="BM2888" s="9">
        <f t="shared" si="99"/>
        <v>276500</v>
      </c>
    </row>
    <row r="2889" spans="1:65" x14ac:dyDescent="0.3">
      <c r="A2889" t="s">
        <v>2988</v>
      </c>
      <c r="B2889" s="9">
        <v>166</v>
      </c>
      <c r="C2889">
        <v>582034</v>
      </c>
      <c r="D2889">
        <v>1</v>
      </c>
      <c r="E2889">
        <v>0</v>
      </c>
      <c r="F2889">
        <v>0</v>
      </c>
      <c r="G2889">
        <v>0</v>
      </c>
      <c r="H2889">
        <v>0</v>
      </c>
      <c r="I2889" t="s">
        <v>81</v>
      </c>
      <c r="J2889">
        <v>581496</v>
      </c>
      <c r="K2889" t="s">
        <v>619</v>
      </c>
      <c r="L2889">
        <v>581496</v>
      </c>
      <c r="M2889" t="s">
        <v>619</v>
      </c>
      <c r="N2889">
        <v>581283</v>
      </c>
      <c r="O2889" t="s">
        <v>82</v>
      </c>
      <c r="P2889">
        <v>581283</v>
      </c>
      <c r="Q2889" t="s">
        <v>82</v>
      </c>
      <c r="R2889" s="9">
        <v>71941.662785630979</v>
      </c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15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>
        <f t="shared" si="98"/>
        <v>71941.662785630979</v>
      </c>
      <c r="BM2889" s="9">
        <f t="shared" si="99"/>
        <v>71900</v>
      </c>
    </row>
    <row r="2890" spans="1:65" x14ac:dyDescent="0.3">
      <c r="A2890" t="s">
        <v>2989</v>
      </c>
      <c r="B2890" s="9">
        <v>277</v>
      </c>
      <c r="C2890">
        <v>596086</v>
      </c>
      <c r="D2890">
        <v>1</v>
      </c>
      <c r="E2890">
        <v>0</v>
      </c>
      <c r="F2890">
        <v>0</v>
      </c>
      <c r="G2890">
        <v>0</v>
      </c>
      <c r="H2890">
        <v>0</v>
      </c>
      <c r="I2890" t="s">
        <v>123</v>
      </c>
      <c r="J2890">
        <v>595209</v>
      </c>
      <c r="K2890" t="s">
        <v>480</v>
      </c>
      <c r="L2890">
        <v>595209</v>
      </c>
      <c r="M2890" t="s">
        <v>480</v>
      </c>
      <c r="N2890">
        <v>595209</v>
      </c>
      <c r="O2890" t="s">
        <v>480</v>
      </c>
      <c r="P2890">
        <v>595209</v>
      </c>
      <c r="Q2890" t="s">
        <v>480</v>
      </c>
      <c r="R2890" s="9">
        <v>71941.662785630979</v>
      </c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15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>
        <f t="shared" si="98"/>
        <v>71941.662785630979</v>
      </c>
      <c r="BM2890" s="9">
        <f t="shared" si="99"/>
        <v>71900</v>
      </c>
    </row>
    <row r="2891" spans="1:65" x14ac:dyDescent="0.3">
      <c r="A2891" t="s">
        <v>2990</v>
      </c>
      <c r="B2891" s="9">
        <v>509</v>
      </c>
      <c r="C2891">
        <v>540331</v>
      </c>
      <c r="D2891">
        <v>1</v>
      </c>
      <c r="E2891">
        <v>0</v>
      </c>
      <c r="F2891">
        <v>0</v>
      </c>
      <c r="G2891">
        <v>0</v>
      </c>
      <c r="H2891">
        <v>0</v>
      </c>
      <c r="I2891" t="s">
        <v>111</v>
      </c>
      <c r="J2891">
        <v>535532</v>
      </c>
      <c r="K2891" t="s">
        <v>673</v>
      </c>
      <c r="L2891">
        <v>535532</v>
      </c>
      <c r="M2891" t="s">
        <v>673</v>
      </c>
      <c r="N2891">
        <v>535532</v>
      </c>
      <c r="O2891" t="s">
        <v>673</v>
      </c>
      <c r="P2891">
        <v>523704</v>
      </c>
      <c r="Q2891" t="s">
        <v>464</v>
      </c>
      <c r="R2891" s="9">
        <v>121342.92187726661</v>
      </c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15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>
        <f t="shared" si="98"/>
        <v>121342.92187726661</v>
      </c>
      <c r="BM2891" s="9">
        <f t="shared" si="99"/>
        <v>121300</v>
      </c>
    </row>
    <row r="2892" spans="1:65" x14ac:dyDescent="0.3">
      <c r="A2892" t="s">
        <v>2991</v>
      </c>
      <c r="B2892" s="9">
        <v>632</v>
      </c>
      <c r="C2892">
        <v>597601</v>
      </c>
      <c r="D2892">
        <v>1</v>
      </c>
      <c r="E2892">
        <v>0</v>
      </c>
      <c r="F2892">
        <v>0</v>
      </c>
      <c r="G2892">
        <v>0</v>
      </c>
      <c r="H2892">
        <v>0</v>
      </c>
      <c r="I2892" t="s">
        <v>94</v>
      </c>
      <c r="J2892">
        <v>597783</v>
      </c>
      <c r="K2892" t="s">
        <v>787</v>
      </c>
      <c r="L2892">
        <v>597783</v>
      </c>
      <c r="M2892" t="s">
        <v>787</v>
      </c>
      <c r="N2892">
        <v>597783</v>
      </c>
      <c r="O2892" t="s">
        <v>787</v>
      </c>
      <c r="P2892">
        <v>597783</v>
      </c>
      <c r="Q2892" t="s">
        <v>787</v>
      </c>
      <c r="R2892" s="9">
        <v>150230.59173374431</v>
      </c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15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>
        <f t="shared" si="98"/>
        <v>150230.59173374431</v>
      </c>
      <c r="BM2892" s="9">
        <f t="shared" si="99"/>
        <v>150200</v>
      </c>
    </row>
    <row r="2893" spans="1:65" x14ac:dyDescent="0.3">
      <c r="A2893" t="s">
        <v>2992</v>
      </c>
      <c r="B2893" s="9">
        <v>215</v>
      </c>
      <c r="C2893">
        <v>582042</v>
      </c>
      <c r="D2893">
        <v>1</v>
      </c>
      <c r="E2893">
        <v>0</v>
      </c>
      <c r="F2893">
        <v>0</v>
      </c>
      <c r="G2893">
        <v>0</v>
      </c>
      <c r="H2893">
        <v>0</v>
      </c>
      <c r="I2893" t="s">
        <v>81</v>
      </c>
      <c r="J2893">
        <v>582646</v>
      </c>
      <c r="K2893" t="s">
        <v>578</v>
      </c>
      <c r="L2893">
        <v>582646</v>
      </c>
      <c r="M2893" t="s">
        <v>578</v>
      </c>
      <c r="N2893">
        <v>582646</v>
      </c>
      <c r="O2893" t="s">
        <v>578</v>
      </c>
      <c r="P2893">
        <v>581372</v>
      </c>
      <c r="Q2893" t="s">
        <v>243</v>
      </c>
      <c r="R2893" s="9">
        <v>71941.662785630979</v>
      </c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15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>
        <f t="shared" si="98"/>
        <v>71941.662785630979</v>
      </c>
      <c r="BM2893" s="9">
        <f t="shared" si="99"/>
        <v>71900</v>
      </c>
    </row>
    <row r="2894" spans="1:65" x14ac:dyDescent="0.3">
      <c r="A2894" t="s">
        <v>2993</v>
      </c>
      <c r="B2894" s="9">
        <v>1255</v>
      </c>
      <c r="C2894">
        <v>563706</v>
      </c>
      <c r="D2894">
        <v>1</v>
      </c>
      <c r="E2894">
        <v>0</v>
      </c>
      <c r="F2894">
        <v>0</v>
      </c>
      <c r="G2894">
        <v>0</v>
      </c>
      <c r="H2894">
        <v>0</v>
      </c>
      <c r="I2894" t="s">
        <v>104</v>
      </c>
      <c r="J2894">
        <v>577626</v>
      </c>
      <c r="K2894" t="s">
        <v>1142</v>
      </c>
      <c r="L2894">
        <v>577626</v>
      </c>
      <c r="M2894" t="s">
        <v>1142</v>
      </c>
      <c r="N2894">
        <v>577626</v>
      </c>
      <c r="O2894" t="s">
        <v>1142</v>
      </c>
      <c r="P2894">
        <v>577626</v>
      </c>
      <c r="Q2894" t="s">
        <v>1142</v>
      </c>
      <c r="R2894" s="9">
        <v>294925.94003357342</v>
      </c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15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>
        <f t="shared" si="98"/>
        <v>294925.94003357342</v>
      </c>
      <c r="BM2894" s="9">
        <f t="shared" si="99"/>
        <v>294900</v>
      </c>
    </row>
    <row r="2895" spans="1:65" x14ac:dyDescent="0.3">
      <c r="A2895" t="s">
        <v>2994</v>
      </c>
      <c r="B2895" s="9">
        <v>113</v>
      </c>
      <c r="C2895">
        <v>551902</v>
      </c>
      <c r="D2895">
        <v>1</v>
      </c>
      <c r="E2895">
        <v>0</v>
      </c>
      <c r="F2895">
        <v>0</v>
      </c>
      <c r="G2895">
        <v>0</v>
      </c>
      <c r="H2895">
        <v>0</v>
      </c>
      <c r="I2895" t="s">
        <v>94</v>
      </c>
      <c r="J2895">
        <v>597783</v>
      </c>
      <c r="K2895" t="s">
        <v>787</v>
      </c>
      <c r="L2895">
        <v>597783</v>
      </c>
      <c r="M2895" t="s">
        <v>787</v>
      </c>
      <c r="N2895">
        <v>597783</v>
      </c>
      <c r="O2895" t="s">
        <v>787</v>
      </c>
      <c r="P2895">
        <v>597783</v>
      </c>
      <c r="Q2895" t="s">
        <v>787</v>
      </c>
      <c r="R2895" s="9">
        <v>71941.662785630979</v>
      </c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15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>
        <f t="shared" si="98"/>
        <v>71941.662785630979</v>
      </c>
      <c r="BM2895" s="9">
        <f t="shared" si="99"/>
        <v>71900</v>
      </c>
    </row>
    <row r="2896" spans="1:65" x14ac:dyDescent="0.3">
      <c r="A2896" t="s">
        <v>2995</v>
      </c>
      <c r="B2896" s="9">
        <v>157</v>
      </c>
      <c r="C2896">
        <v>579505</v>
      </c>
      <c r="D2896">
        <v>1</v>
      </c>
      <c r="E2896">
        <v>0</v>
      </c>
      <c r="F2896">
        <v>0</v>
      </c>
      <c r="G2896">
        <v>0</v>
      </c>
      <c r="H2896">
        <v>0</v>
      </c>
      <c r="I2896" t="s">
        <v>90</v>
      </c>
      <c r="J2896">
        <v>579262</v>
      </c>
      <c r="K2896" t="s">
        <v>1736</v>
      </c>
      <c r="L2896">
        <v>579734</v>
      </c>
      <c r="M2896" t="s">
        <v>1737</v>
      </c>
      <c r="N2896">
        <v>579734</v>
      </c>
      <c r="O2896" t="s">
        <v>1737</v>
      </c>
      <c r="P2896">
        <v>579025</v>
      </c>
      <c r="Q2896" t="s">
        <v>213</v>
      </c>
      <c r="R2896" s="9">
        <v>71941.662785630979</v>
      </c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15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>
        <f t="shared" si="98"/>
        <v>71941.662785630979</v>
      </c>
      <c r="BM2896" s="9">
        <f t="shared" si="99"/>
        <v>71900</v>
      </c>
    </row>
    <row r="2897" spans="1:65" x14ac:dyDescent="0.3">
      <c r="A2897" t="s">
        <v>2996</v>
      </c>
      <c r="B2897" s="9">
        <v>439</v>
      </c>
      <c r="C2897">
        <v>562700</v>
      </c>
      <c r="D2897">
        <v>1</v>
      </c>
      <c r="E2897">
        <v>0</v>
      </c>
      <c r="F2897">
        <v>0</v>
      </c>
      <c r="G2897">
        <v>0</v>
      </c>
      <c r="H2897">
        <v>0</v>
      </c>
      <c r="I2897" t="s">
        <v>131</v>
      </c>
      <c r="J2897">
        <v>562351</v>
      </c>
      <c r="K2897" t="s">
        <v>304</v>
      </c>
      <c r="L2897">
        <v>562351</v>
      </c>
      <c r="M2897" t="s">
        <v>304</v>
      </c>
      <c r="N2897">
        <v>562351</v>
      </c>
      <c r="O2897" t="s">
        <v>304</v>
      </c>
      <c r="P2897">
        <v>562335</v>
      </c>
      <c r="Q2897" t="s">
        <v>132</v>
      </c>
      <c r="R2897" s="9">
        <v>104844.6355992231</v>
      </c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15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>
        <f t="shared" si="98"/>
        <v>104844.6355992231</v>
      </c>
      <c r="BM2897" s="9">
        <f t="shared" si="99"/>
        <v>104800</v>
      </c>
    </row>
    <row r="2898" spans="1:65" x14ac:dyDescent="0.3">
      <c r="A2898" t="s">
        <v>2997</v>
      </c>
      <c r="B2898" s="9">
        <v>113</v>
      </c>
      <c r="C2898">
        <v>533319</v>
      </c>
      <c r="D2898">
        <v>1</v>
      </c>
      <c r="E2898">
        <v>0</v>
      </c>
      <c r="F2898">
        <v>0</v>
      </c>
      <c r="G2898">
        <v>0</v>
      </c>
      <c r="H2898">
        <v>0</v>
      </c>
      <c r="I2898" t="s">
        <v>86</v>
      </c>
      <c r="J2898">
        <v>531324</v>
      </c>
      <c r="K2898" t="s">
        <v>1950</v>
      </c>
      <c r="L2898">
        <v>531189</v>
      </c>
      <c r="M2898" t="s">
        <v>338</v>
      </c>
      <c r="N2898">
        <v>531189</v>
      </c>
      <c r="O2898" t="s">
        <v>338</v>
      </c>
      <c r="P2898">
        <v>531189</v>
      </c>
      <c r="Q2898" t="s">
        <v>338</v>
      </c>
      <c r="R2898" s="9">
        <v>71941.662785630979</v>
      </c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15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>
        <f t="shared" si="98"/>
        <v>71941.662785630979</v>
      </c>
      <c r="BM2898" s="9">
        <f t="shared" si="99"/>
        <v>71900</v>
      </c>
    </row>
    <row r="2899" spans="1:65" x14ac:dyDescent="0.3">
      <c r="A2899" t="s">
        <v>2998</v>
      </c>
      <c r="B2899" s="9">
        <v>166</v>
      </c>
      <c r="C2899">
        <v>586366</v>
      </c>
      <c r="D2899">
        <v>1</v>
      </c>
      <c r="E2899">
        <v>0</v>
      </c>
      <c r="F2899">
        <v>0</v>
      </c>
      <c r="G2899">
        <v>0</v>
      </c>
      <c r="H2899">
        <v>0</v>
      </c>
      <c r="I2899" t="s">
        <v>81</v>
      </c>
      <c r="J2899">
        <v>586196</v>
      </c>
      <c r="K2899" t="s">
        <v>1894</v>
      </c>
      <c r="L2899">
        <v>586714</v>
      </c>
      <c r="M2899" t="s">
        <v>1895</v>
      </c>
      <c r="N2899">
        <v>586714</v>
      </c>
      <c r="O2899" t="s">
        <v>1895</v>
      </c>
      <c r="P2899">
        <v>586722</v>
      </c>
      <c r="Q2899" t="s">
        <v>432</v>
      </c>
      <c r="R2899" s="9">
        <v>71941.662785630979</v>
      </c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15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>
        <f t="shared" si="98"/>
        <v>71941.662785630979</v>
      </c>
      <c r="BM2899" s="9">
        <f t="shared" si="99"/>
        <v>71900</v>
      </c>
    </row>
    <row r="2900" spans="1:65" x14ac:dyDescent="0.3">
      <c r="A2900" t="s">
        <v>2999</v>
      </c>
      <c r="B2900" s="9">
        <v>209</v>
      </c>
      <c r="C2900">
        <v>569071</v>
      </c>
      <c r="D2900">
        <v>1</v>
      </c>
      <c r="E2900">
        <v>0</v>
      </c>
      <c r="F2900">
        <v>0</v>
      </c>
      <c r="G2900">
        <v>0</v>
      </c>
      <c r="H2900">
        <v>0</v>
      </c>
      <c r="I2900" t="s">
        <v>123</v>
      </c>
      <c r="J2900">
        <v>569569</v>
      </c>
      <c r="K2900" t="s">
        <v>260</v>
      </c>
      <c r="L2900">
        <v>569569</v>
      </c>
      <c r="M2900" t="s">
        <v>260</v>
      </c>
      <c r="N2900">
        <v>569569</v>
      </c>
      <c r="O2900" t="s">
        <v>260</v>
      </c>
      <c r="P2900">
        <v>569569</v>
      </c>
      <c r="Q2900" t="s">
        <v>260</v>
      </c>
      <c r="R2900" s="9">
        <v>71941.662785630979</v>
      </c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15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>
        <f t="shared" si="98"/>
        <v>71941.662785630979</v>
      </c>
      <c r="BM2900" s="9">
        <f t="shared" si="99"/>
        <v>71900</v>
      </c>
    </row>
    <row r="2901" spans="1:65" x14ac:dyDescent="0.3">
      <c r="A2901" t="s">
        <v>3000</v>
      </c>
      <c r="B2901" s="9">
        <v>525</v>
      </c>
      <c r="C2901">
        <v>568091</v>
      </c>
      <c r="D2901">
        <v>1</v>
      </c>
      <c r="E2901">
        <v>0</v>
      </c>
      <c r="F2901">
        <v>0</v>
      </c>
      <c r="G2901">
        <v>0</v>
      </c>
      <c r="H2901">
        <v>0</v>
      </c>
      <c r="I2901" t="s">
        <v>131</v>
      </c>
      <c r="J2901">
        <v>568350</v>
      </c>
      <c r="K2901" t="s">
        <v>1684</v>
      </c>
      <c r="L2901">
        <v>554804</v>
      </c>
      <c r="M2901" t="s">
        <v>1355</v>
      </c>
      <c r="N2901">
        <v>568350</v>
      </c>
      <c r="O2901" t="s">
        <v>1684</v>
      </c>
      <c r="P2901">
        <v>554804</v>
      </c>
      <c r="Q2901" t="s">
        <v>1355</v>
      </c>
      <c r="R2901" s="9">
        <v>125107.8208170931</v>
      </c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15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>
        <f t="shared" si="98"/>
        <v>125107.8208170931</v>
      </c>
      <c r="BM2901" s="9">
        <f t="shared" si="99"/>
        <v>125100</v>
      </c>
    </row>
    <row r="2902" spans="1:65" x14ac:dyDescent="0.3">
      <c r="A2902" t="s">
        <v>3000</v>
      </c>
      <c r="B2902" s="9">
        <v>250</v>
      </c>
      <c r="C2902">
        <v>567299</v>
      </c>
      <c r="D2902">
        <v>1</v>
      </c>
      <c r="E2902">
        <v>0</v>
      </c>
      <c r="F2902">
        <v>0</v>
      </c>
      <c r="G2902">
        <v>0</v>
      </c>
      <c r="H2902">
        <v>0</v>
      </c>
      <c r="I2902" t="s">
        <v>131</v>
      </c>
      <c r="J2902">
        <v>567027</v>
      </c>
      <c r="K2902" t="s">
        <v>232</v>
      </c>
      <c r="L2902">
        <v>567027</v>
      </c>
      <c r="M2902" t="s">
        <v>232</v>
      </c>
      <c r="N2902">
        <v>567027</v>
      </c>
      <c r="O2902" t="s">
        <v>232</v>
      </c>
      <c r="P2902">
        <v>567027</v>
      </c>
      <c r="Q2902" t="s">
        <v>232</v>
      </c>
      <c r="R2902" s="9">
        <v>71941.662785630979</v>
      </c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15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>
        <f t="shared" si="98"/>
        <v>71941.662785630979</v>
      </c>
      <c r="BM2902" s="9">
        <f t="shared" si="99"/>
        <v>71900</v>
      </c>
    </row>
    <row r="2903" spans="1:65" x14ac:dyDescent="0.3">
      <c r="A2903" t="s">
        <v>3001</v>
      </c>
      <c r="B2903" s="9">
        <v>385</v>
      </c>
      <c r="C2903">
        <v>589713</v>
      </c>
      <c r="D2903">
        <v>1</v>
      </c>
      <c r="E2903">
        <v>0</v>
      </c>
      <c r="F2903">
        <v>0</v>
      </c>
      <c r="G2903">
        <v>0</v>
      </c>
      <c r="H2903">
        <v>0</v>
      </c>
      <c r="I2903" t="s">
        <v>111</v>
      </c>
      <c r="J2903">
        <v>589926</v>
      </c>
      <c r="K2903" t="s">
        <v>834</v>
      </c>
      <c r="L2903">
        <v>589896</v>
      </c>
      <c r="M2903" t="s">
        <v>634</v>
      </c>
      <c r="N2903">
        <v>589250</v>
      </c>
      <c r="O2903" t="s">
        <v>113</v>
      </c>
      <c r="P2903">
        <v>589250</v>
      </c>
      <c r="Q2903" t="s">
        <v>113</v>
      </c>
      <c r="R2903" s="9">
        <v>92085.864028722339</v>
      </c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15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>
        <f t="shared" si="98"/>
        <v>92085.864028722339</v>
      </c>
      <c r="BM2903" s="9">
        <f t="shared" si="99"/>
        <v>92100</v>
      </c>
    </row>
    <row r="2904" spans="1:65" x14ac:dyDescent="0.3">
      <c r="A2904" t="s">
        <v>3002</v>
      </c>
      <c r="B2904" s="9">
        <v>562</v>
      </c>
      <c r="C2904">
        <v>532631</v>
      </c>
      <c r="D2904">
        <v>1</v>
      </c>
      <c r="E2904">
        <v>0</v>
      </c>
      <c r="F2904">
        <v>0</v>
      </c>
      <c r="G2904">
        <v>0</v>
      </c>
      <c r="H2904">
        <v>0</v>
      </c>
      <c r="I2904" t="s">
        <v>86</v>
      </c>
      <c r="J2904">
        <v>533017</v>
      </c>
      <c r="K2904" t="s">
        <v>681</v>
      </c>
      <c r="L2904">
        <v>533017</v>
      </c>
      <c r="M2904" t="s">
        <v>681</v>
      </c>
      <c r="N2904">
        <v>533017</v>
      </c>
      <c r="O2904" t="s">
        <v>681</v>
      </c>
      <c r="P2904">
        <v>532053</v>
      </c>
      <c r="Q2904" t="s">
        <v>281</v>
      </c>
      <c r="R2904" s="9">
        <v>133805.77222299861</v>
      </c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15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>
        <f t="shared" si="98"/>
        <v>133805.77222299861</v>
      </c>
      <c r="BM2904" s="9">
        <f t="shared" si="99"/>
        <v>133800</v>
      </c>
    </row>
    <row r="2905" spans="1:65" x14ac:dyDescent="0.3">
      <c r="A2905" t="s">
        <v>3003</v>
      </c>
      <c r="B2905" s="9">
        <v>291</v>
      </c>
      <c r="C2905">
        <v>513113</v>
      </c>
      <c r="D2905">
        <v>1</v>
      </c>
      <c r="E2905">
        <v>0</v>
      </c>
      <c r="F2905">
        <v>0</v>
      </c>
      <c r="G2905">
        <v>0</v>
      </c>
      <c r="H2905">
        <v>0</v>
      </c>
      <c r="I2905" t="s">
        <v>86</v>
      </c>
      <c r="J2905">
        <v>532053</v>
      </c>
      <c r="K2905" t="s">
        <v>281</v>
      </c>
      <c r="L2905">
        <v>532053</v>
      </c>
      <c r="M2905" t="s">
        <v>281</v>
      </c>
      <c r="N2905">
        <v>532053</v>
      </c>
      <c r="O2905" t="s">
        <v>281</v>
      </c>
      <c r="P2905">
        <v>532053</v>
      </c>
      <c r="Q2905" t="s">
        <v>281</v>
      </c>
      <c r="R2905" s="9">
        <v>71941.662785630979</v>
      </c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15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>
        <f t="shared" si="98"/>
        <v>71941.662785630979</v>
      </c>
      <c r="BM2905" s="9">
        <f t="shared" si="99"/>
        <v>71900</v>
      </c>
    </row>
    <row r="2906" spans="1:65" x14ac:dyDescent="0.3">
      <c r="A2906" s="2" t="s">
        <v>3004</v>
      </c>
      <c r="B2906" s="9">
        <v>1596</v>
      </c>
      <c r="C2906">
        <v>579513</v>
      </c>
      <c r="D2906">
        <v>1</v>
      </c>
      <c r="E2906">
        <v>1</v>
      </c>
      <c r="F2906">
        <v>0</v>
      </c>
      <c r="G2906">
        <v>0</v>
      </c>
      <c r="H2906">
        <v>0</v>
      </c>
      <c r="I2906" t="s">
        <v>90</v>
      </c>
      <c r="J2906">
        <v>579513</v>
      </c>
      <c r="K2906" t="s">
        <v>3004</v>
      </c>
      <c r="L2906">
        <v>579637</v>
      </c>
      <c r="M2906" t="s">
        <v>212</v>
      </c>
      <c r="N2906">
        <v>579777</v>
      </c>
      <c r="O2906" t="s">
        <v>211</v>
      </c>
      <c r="P2906">
        <v>579025</v>
      </c>
      <c r="Q2906" t="s">
        <v>213</v>
      </c>
      <c r="R2906" s="9">
        <v>373192.83537440299</v>
      </c>
      <c r="S2906" s="9">
        <f>SUMIFS($B:$B,$J:$J,$C2906)</f>
        <v>1596</v>
      </c>
      <c r="T2906" s="9">
        <v>86900.345182360514</v>
      </c>
      <c r="U2906" s="9">
        <v>0</v>
      </c>
      <c r="V2906" s="9">
        <f>U2906*768</f>
        <v>0</v>
      </c>
      <c r="W2906" s="9">
        <v>5</v>
      </c>
      <c r="X2906" s="9">
        <f>W2906*3072</f>
        <v>15360</v>
      </c>
      <c r="Y2906" s="9">
        <v>4</v>
      </c>
      <c r="Z2906" s="9">
        <f>Y2906*1024</f>
        <v>4096</v>
      </c>
      <c r="AA2906" s="9">
        <v>5</v>
      </c>
      <c r="AB2906" s="9">
        <f>AA2906*256</f>
        <v>1280</v>
      </c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15"/>
      <c r="AR2906" s="9">
        <v>1</v>
      </c>
      <c r="AS2906" s="9">
        <f>AR2906*30500</f>
        <v>30500</v>
      </c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>
        <f t="shared" si="98"/>
        <v>511329.18055676349</v>
      </c>
      <c r="BM2906" s="9">
        <f t="shared" si="99"/>
        <v>511300</v>
      </c>
    </row>
    <row r="2907" spans="1:65" x14ac:dyDescent="0.3">
      <c r="A2907" t="s">
        <v>3005</v>
      </c>
      <c r="B2907" s="9">
        <v>138</v>
      </c>
      <c r="C2907">
        <v>572802</v>
      </c>
      <c r="D2907">
        <v>1</v>
      </c>
      <c r="E2907">
        <v>0</v>
      </c>
      <c r="F2907">
        <v>0</v>
      </c>
      <c r="G2907">
        <v>0</v>
      </c>
      <c r="H2907">
        <v>0</v>
      </c>
      <c r="I2907" t="s">
        <v>96</v>
      </c>
      <c r="J2907">
        <v>575551</v>
      </c>
      <c r="K2907" t="s">
        <v>852</v>
      </c>
      <c r="L2907">
        <v>574767</v>
      </c>
      <c r="M2907" t="s">
        <v>853</v>
      </c>
      <c r="N2907">
        <v>574767</v>
      </c>
      <c r="O2907" t="s">
        <v>853</v>
      </c>
      <c r="P2907">
        <v>555134</v>
      </c>
      <c r="Q2907" t="s">
        <v>187</v>
      </c>
      <c r="R2907" s="9">
        <v>71941.662785630979</v>
      </c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15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>
        <f t="shared" si="98"/>
        <v>71941.662785630979</v>
      </c>
      <c r="BM2907" s="9">
        <f t="shared" si="99"/>
        <v>71900</v>
      </c>
    </row>
    <row r="2908" spans="1:65" x14ac:dyDescent="0.3">
      <c r="A2908" t="s">
        <v>3006</v>
      </c>
      <c r="B2908" s="9">
        <v>730</v>
      </c>
      <c r="C2908">
        <v>565245</v>
      </c>
      <c r="D2908">
        <v>1</v>
      </c>
      <c r="E2908">
        <v>0</v>
      </c>
      <c r="F2908">
        <v>0</v>
      </c>
      <c r="G2908">
        <v>0</v>
      </c>
      <c r="H2908">
        <v>0</v>
      </c>
      <c r="I2908" t="s">
        <v>131</v>
      </c>
      <c r="J2908">
        <v>565229</v>
      </c>
      <c r="K2908" t="s">
        <v>1041</v>
      </c>
      <c r="L2908">
        <v>565229</v>
      </c>
      <c r="M2908" t="s">
        <v>1041</v>
      </c>
      <c r="N2908">
        <v>565229</v>
      </c>
      <c r="O2908" t="s">
        <v>1041</v>
      </c>
      <c r="P2908">
        <v>565229</v>
      </c>
      <c r="Q2908" t="s">
        <v>1041</v>
      </c>
      <c r="R2908" s="9">
        <v>173161.64705479189</v>
      </c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15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>
        <f t="shared" si="98"/>
        <v>173161.64705479189</v>
      </c>
      <c r="BM2908" s="9">
        <f t="shared" si="99"/>
        <v>173200</v>
      </c>
    </row>
    <row r="2909" spans="1:65" x14ac:dyDescent="0.3">
      <c r="A2909" t="s">
        <v>3007</v>
      </c>
      <c r="B2909" s="9">
        <v>620</v>
      </c>
      <c r="C2909">
        <v>569089</v>
      </c>
      <c r="D2909">
        <v>1</v>
      </c>
      <c r="E2909">
        <v>0</v>
      </c>
      <c r="F2909">
        <v>0</v>
      </c>
      <c r="G2909">
        <v>0</v>
      </c>
      <c r="H2909">
        <v>0</v>
      </c>
      <c r="I2909" t="s">
        <v>123</v>
      </c>
      <c r="J2909">
        <v>568759</v>
      </c>
      <c r="K2909" t="s">
        <v>343</v>
      </c>
      <c r="L2909">
        <v>568759</v>
      </c>
      <c r="M2909" t="s">
        <v>343</v>
      </c>
      <c r="N2909">
        <v>568759</v>
      </c>
      <c r="O2909" t="s">
        <v>343</v>
      </c>
      <c r="P2909">
        <v>568759</v>
      </c>
      <c r="Q2909" t="s">
        <v>343</v>
      </c>
      <c r="R2909" s="9">
        <v>147417.68490922061</v>
      </c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15"/>
      <c r="AR2909" s="9">
        <v>1</v>
      </c>
      <c r="AS2909" s="9">
        <f>AR2909*30500</f>
        <v>30500</v>
      </c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>
        <f t="shared" si="98"/>
        <v>177917.68490922061</v>
      </c>
      <c r="BM2909" s="9">
        <f t="shared" si="99"/>
        <v>177900</v>
      </c>
    </row>
    <row r="2910" spans="1:65" x14ac:dyDescent="0.3">
      <c r="A2910" t="s">
        <v>3008</v>
      </c>
      <c r="B2910" s="9">
        <v>854</v>
      </c>
      <c r="C2910">
        <v>568104</v>
      </c>
      <c r="D2910">
        <v>1</v>
      </c>
      <c r="E2910">
        <v>0</v>
      </c>
      <c r="F2910">
        <v>0</v>
      </c>
      <c r="G2910">
        <v>0</v>
      </c>
      <c r="H2910">
        <v>0</v>
      </c>
      <c r="I2910" t="s">
        <v>131</v>
      </c>
      <c r="J2910">
        <v>554804</v>
      </c>
      <c r="K2910" t="s">
        <v>1355</v>
      </c>
      <c r="L2910">
        <v>554804</v>
      </c>
      <c r="M2910" t="s">
        <v>1355</v>
      </c>
      <c r="N2910">
        <v>554804</v>
      </c>
      <c r="O2910" t="s">
        <v>1355</v>
      </c>
      <c r="P2910">
        <v>554804</v>
      </c>
      <c r="Q2910" t="s">
        <v>1355</v>
      </c>
      <c r="R2910" s="9">
        <v>202077.73074412631</v>
      </c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15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>
        <f t="shared" si="98"/>
        <v>202077.73074412631</v>
      </c>
      <c r="BM2910" s="9">
        <f t="shared" si="99"/>
        <v>202100</v>
      </c>
    </row>
    <row r="2911" spans="1:65" x14ac:dyDescent="0.3">
      <c r="A2911" t="s">
        <v>3009</v>
      </c>
      <c r="B2911" s="9">
        <v>729</v>
      </c>
      <c r="C2911">
        <v>551384</v>
      </c>
      <c r="D2911">
        <v>1</v>
      </c>
      <c r="E2911">
        <v>0</v>
      </c>
      <c r="F2911">
        <v>0</v>
      </c>
      <c r="G2911">
        <v>0</v>
      </c>
      <c r="H2911">
        <v>0</v>
      </c>
      <c r="I2911" t="s">
        <v>83</v>
      </c>
      <c r="J2911">
        <v>551970</v>
      </c>
      <c r="K2911" t="s">
        <v>1010</v>
      </c>
      <c r="L2911">
        <v>551970</v>
      </c>
      <c r="M2911" t="s">
        <v>1010</v>
      </c>
      <c r="N2911">
        <v>551970</v>
      </c>
      <c r="O2911" t="s">
        <v>1010</v>
      </c>
      <c r="P2911">
        <v>550787</v>
      </c>
      <c r="Q2911" t="s">
        <v>908</v>
      </c>
      <c r="R2911" s="9">
        <v>172928.01524103561</v>
      </c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15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>
        <f t="shared" si="98"/>
        <v>172928.01524103561</v>
      </c>
      <c r="BM2911" s="9">
        <f t="shared" si="99"/>
        <v>172900</v>
      </c>
    </row>
    <row r="2912" spans="1:65" x14ac:dyDescent="0.3">
      <c r="A2912" t="s">
        <v>3010</v>
      </c>
      <c r="B2912" s="9">
        <v>790</v>
      </c>
      <c r="C2912">
        <v>552593</v>
      </c>
      <c r="D2912">
        <v>1</v>
      </c>
      <c r="E2912">
        <v>0</v>
      </c>
      <c r="F2912">
        <v>0</v>
      </c>
      <c r="G2912">
        <v>0</v>
      </c>
      <c r="H2912">
        <v>0</v>
      </c>
      <c r="I2912" t="s">
        <v>94</v>
      </c>
      <c r="J2912">
        <v>598143</v>
      </c>
      <c r="K2912" t="s">
        <v>368</v>
      </c>
      <c r="L2912">
        <v>598143</v>
      </c>
      <c r="M2912" t="s">
        <v>368</v>
      </c>
      <c r="N2912">
        <v>598143</v>
      </c>
      <c r="O2912" t="s">
        <v>368</v>
      </c>
      <c r="P2912">
        <v>598143</v>
      </c>
      <c r="Q2912" t="s">
        <v>368</v>
      </c>
      <c r="R2912" s="9">
        <v>187166.55292346669</v>
      </c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15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>
        <f t="shared" si="98"/>
        <v>187166.55292346669</v>
      </c>
      <c r="BM2912" s="9">
        <f t="shared" si="99"/>
        <v>187200</v>
      </c>
    </row>
    <row r="2913" spans="1:65" x14ac:dyDescent="0.3">
      <c r="A2913" t="s">
        <v>3011</v>
      </c>
      <c r="B2913" s="9">
        <v>1054</v>
      </c>
      <c r="C2913">
        <v>534188</v>
      </c>
      <c r="D2913">
        <v>1</v>
      </c>
      <c r="E2913">
        <v>0</v>
      </c>
      <c r="F2913">
        <v>0</v>
      </c>
      <c r="G2913">
        <v>0</v>
      </c>
      <c r="H2913">
        <v>0</v>
      </c>
      <c r="I2913" t="s">
        <v>86</v>
      </c>
      <c r="J2913">
        <v>533955</v>
      </c>
      <c r="K2913" t="s">
        <v>314</v>
      </c>
      <c r="L2913">
        <v>533955</v>
      </c>
      <c r="M2913" t="s">
        <v>314</v>
      </c>
      <c r="N2913">
        <v>533955</v>
      </c>
      <c r="O2913" t="s">
        <v>314</v>
      </c>
      <c r="P2913">
        <v>533955</v>
      </c>
      <c r="Q2913" t="s">
        <v>314</v>
      </c>
      <c r="R2913" s="9">
        <v>248504.97320254429</v>
      </c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15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>
        <f t="shared" si="98"/>
        <v>248504.97320254429</v>
      </c>
      <c r="BM2913" s="9">
        <f t="shared" si="99"/>
        <v>248500</v>
      </c>
    </row>
    <row r="2914" spans="1:65" x14ac:dyDescent="0.3">
      <c r="A2914" t="s">
        <v>3012</v>
      </c>
      <c r="B2914" s="9">
        <v>838</v>
      </c>
      <c r="C2914">
        <v>583332</v>
      </c>
      <c r="D2914">
        <v>1</v>
      </c>
      <c r="E2914">
        <v>0</v>
      </c>
      <c r="F2914">
        <v>0</v>
      </c>
      <c r="G2914">
        <v>0</v>
      </c>
      <c r="H2914">
        <v>0</v>
      </c>
      <c r="I2914" t="s">
        <v>81</v>
      </c>
      <c r="J2914">
        <v>584801</v>
      </c>
      <c r="K2914" t="s">
        <v>665</v>
      </c>
      <c r="L2914">
        <v>584801</v>
      </c>
      <c r="M2914" t="s">
        <v>665</v>
      </c>
      <c r="N2914">
        <v>584801</v>
      </c>
      <c r="O2914" t="s">
        <v>665</v>
      </c>
      <c r="P2914">
        <v>584801</v>
      </c>
      <c r="Q2914" t="s">
        <v>665</v>
      </c>
      <c r="R2914" s="9">
        <v>198352.52282288999</v>
      </c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15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>
        <f t="shared" si="98"/>
        <v>198352.52282288999</v>
      </c>
      <c r="BM2914" s="9">
        <f t="shared" si="99"/>
        <v>198400</v>
      </c>
    </row>
    <row r="2915" spans="1:65" x14ac:dyDescent="0.3">
      <c r="A2915" t="s">
        <v>3013</v>
      </c>
      <c r="B2915" s="9">
        <v>442</v>
      </c>
      <c r="C2915">
        <v>540366</v>
      </c>
      <c r="D2915">
        <v>1</v>
      </c>
      <c r="E2915">
        <v>0</v>
      </c>
      <c r="F2915">
        <v>0</v>
      </c>
      <c r="G2915">
        <v>0</v>
      </c>
      <c r="H2915">
        <v>0</v>
      </c>
      <c r="I2915" t="s">
        <v>111</v>
      </c>
      <c r="J2915">
        <v>540471</v>
      </c>
      <c r="K2915" t="s">
        <v>2345</v>
      </c>
      <c r="L2915">
        <v>540471</v>
      </c>
      <c r="M2915" t="s">
        <v>2345</v>
      </c>
      <c r="N2915">
        <v>540471</v>
      </c>
      <c r="O2915" t="s">
        <v>2345</v>
      </c>
      <c r="P2915">
        <v>540471</v>
      </c>
      <c r="Q2915" t="s">
        <v>2345</v>
      </c>
      <c r="R2915" s="9">
        <v>105552.6296400314</v>
      </c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15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>
        <f t="shared" si="98"/>
        <v>105552.6296400314</v>
      </c>
      <c r="BM2915" s="9">
        <f t="shared" si="99"/>
        <v>105600</v>
      </c>
    </row>
    <row r="2916" spans="1:65" x14ac:dyDescent="0.3">
      <c r="A2916" t="s">
        <v>3014</v>
      </c>
      <c r="B2916" s="9">
        <v>1028</v>
      </c>
      <c r="C2916">
        <v>583341</v>
      </c>
      <c r="D2916">
        <v>1</v>
      </c>
      <c r="E2916">
        <v>0</v>
      </c>
      <c r="F2916">
        <v>0</v>
      </c>
      <c r="G2916">
        <v>0</v>
      </c>
      <c r="H2916">
        <v>0</v>
      </c>
      <c r="I2916" t="s">
        <v>81</v>
      </c>
      <c r="J2916">
        <v>584002</v>
      </c>
      <c r="K2916" t="s">
        <v>278</v>
      </c>
      <c r="L2916">
        <v>584002</v>
      </c>
      <c r="M2916" t="s">
        <v>278</v>
      </c>
      <c r="N2916">
        <v>584002</v>
      </c>
      <c r="O2916" t="s">
        <v>278</v>
      </c>
      <c r="P2916">
        <v>584002</v>
      </c>
      <c r="Q2916" t="s">
        <v>278</v>
      </c>
      <c r="R2916" s="9">
        <v>242483.34690443749</v>
      </c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15"/>
      <c r="AR2916" s="9">
        <v>1</v>
      </c>
      <c r="AS2916" s="9">
        <f>AR2916*30500</f>
        <v>30500</v>
      </c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>
        <f t="shared" si="98"/>
        <v>272983.34690443752</v>
      </c>
      <c r="BM2916" s="9">
        <f t="shared" si="99"/>
        <v>273000</v>
      </c>
    </row>
    <row r="2917" spans="1:65" x14ac:dyDescent="0.3">
      <c r="A2917" t="s">
        <v>3015</v>
      </c>
      <c r="B2917" s="9">
        <v>359</v>
      </c>
      <c r="C2917">
        <v>515329</v>
      </c>
      <c r="D2917">
        <v>1</v>
      </c>
      <c r="E2917">
        <v>0</v>
      </c>
      <c r="F2917">
        <v>0</v>
      </c>
      <c r="G2917">
        <v>0</v>
      </c>
      <c r="H2917">
        <v>0</v>
      </c>
      <c r="I2917" t="s">
        <v>111</v>
      </c>
      <c r="J2917">
        <v>521531</v>
      </c>
      <c r="K2917" t="s">
        <v>1778</v>
      </c>
      <c r="L2917">
        <v>521531</v>
      </c>
      <c r="M2917" t="s">
        <v>1778</v>
      </c>
      <c r="N2917">
        <v>513750</v>
      </c>
      <c r="O2917" t="s">
        <v>290</v>
      </c>
      <c r="P2917">
        <v>513750</v>
      </c>
      <c r="Q2917" t="s">
        <v>290</v>
      </c>
      <c r="R2917" s="9">
        <v>85932.325843056708</v>
      </c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15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>
        <f t="shared" si="98"/>
        <v>85932.325843056708</v>
      </c>
      <c r="BM2917" s="9">
        <f t="shared" si="99"/>
        <v>85900</v>
      </c>
    </row>
    <row r="2918" spans="1:65" x14ac:dyDescent="0.3">
      <c r="A2918" t="s">
        <v>3016</v>
      </c>
      <c r="B2918" s="9">
        <v>188</v>
      </c>
      <c r="C2918">
        <v>542491</v>
      </c>
      <c r="D2918">
        <v>1</v>
      </c>
      <c r="E2918">
        <v>0</v>
      </c>
      <c r="F2918">
        <v>0</v>
      </c>
      <c r="G2918">
        <v>0</v>
      </c>
      <c r="H2918">
        <v>0</v>
      </c>
      <c r="I2918" t="s">
        <v>131</v>
      </c>
      <c r="J2918">
        <v>564567</v>
      </c>
      <c r="K2918" t="s">
        <v>523</v>
      </c>
      <c r="L2918">
        <v>564567</v>
      </c>
      <c r="M2918" t="s">
        <v>523</v>
      </c>
      <c r="N2918">
        <v>564567</v>
      </c>
      <c r="O2918" t="s">
        <v>523</v>
      </c>
      <c r="P2918">
        <v>564567</v>
      </c>
      <c r="Q2918" t="s">
        <v>523</v>
      </c>
      <c r="R2918" s="9">
        <v>71941.662785630979</v>
      </c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15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>
        <f t="shared" si="98"/>
        <v>71941.662785630979</v>
      </c>
      <c r="BM2918" s="9">
        <f t="shared" si="99"/>
        <v>71900</v>
      </c>
    </row>
    <row r="2919" spans="1:65" x14ac:dyDescent="0.3">
      <c r="A2919" t="s">
        <v>3017</v>
      </c>
      <c r="B2919" s="9">
        <v>103</v>
      </c>
      <c r="C2919">
        <v>578371</v>
      </c>
      <c r="D2919">
        <v>1</v>
      </c>
      <c r="E2919">
        <v>0</v>
      </c>
      <c r="F2919">
        <v>0</v>
      </c>
      <c r="G2919">
        <v>0</v>
      </c>
      <c r="H2919">
        <v>0</v>
      </c>
      <c r="I2919" t="s">
        <v>96</v>
      </c>
      <c r="J2919">
        <v>578444</v>
      </c>
      <c r="K2919" t="s">
        <v>273</v>
      </c>
      <c r="L2919">
        <v>578444</v>
      </c>
      <c r="M2919" t="s">
        <v>273</v>
      </c>
      <c r="N2919">
        <v>578444</v>
      </c>
      <c r="O2919" t="s">
        <v>273</v>
      </c>
      <c r="P2919">
        <v>578444</v>
      </c>
      <c r="Q2919" t="s">
        <v>273</v>
      </c>
      <c r="R2919" s="9">
        <v>71941.662785630979</v>
      </c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15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>
        <f t="shared" si="98"/>
        <v>71941.662785630979</v>
      </c>
      <c r="BM2919" s="9">
        <f t="shared" si="99"/>
        <v>71900</v>
      </c>
    </row>
    <row r="2920" spans="1:65" x14ac:dyDescent="0.3">
      <c r="A2920" t="s">
        <v>3018</v>
      </c>
      <c r="B2920" s="9">
        <v>385</v>
      </c>
      <c r="C2920">
        <v>532657</v>
      </c>
      <c r="D2920">
        <v>1</v>
      </c>
      <c r="E2920">
        <v>0</v>
      </c>
      <c r="F2920">
        <v>0</v>
      </c>
      <c r="G2920">
        <v>0</v>
      </c>
      <c r="H2920">
        <v>0</v>
      </c>
      <c r="I2920" t="s">
        <v>86</v>
      </c>
      <c r="J2920">
        <v>532819</v>
      </c>
      <c r="K2920" t="s">
        <v>327</v>
      </c>
      <c r="L2920">
        <v>532819</v>
      </c>
      <c r="M2920" t="s">
        <v>327</v>
      </c>
      <c r="N2920">
        <v>532819</v>
      </c>
      <c r="O2920" t="s">
        <v>327</v>
      </c>
      <c r="P2920">
        <v>532819</v>
      </c>
      <c r="Q2920" t="s">
        <v>327</v>
      </c>
      <c r="R2920" s="9">
        <v>92085.864028722339</v>
      </c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15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>
        <f t="shared" si="98"/>
        <v>92085.864028722339</v>
      </c>
      <c r="BM2920" s="9">
        <f t="shared" si="99"/>
        <v>92100</v>
      </c>
    </row>
    <row r="2921" spans="1:65" x14ac:dyDescent="0.3">
      <c r="A2921" t="s">
        <v>3019</v>
      </c>
      <c r="B2921" s="9">
        <v>150</v>
      </c>
      <c r="C2921">
        <v>593290</v>
      </c>
      <c r="D2921">
        <v>1</v>
      </c>
      <c r="E2921">
        <v>0</v>
      </c>
      <c r="F2921">
        <v>0</v>
      </c>
      <c r="G2921">
        <v>0</v>
      </c>
      <c r="H2921">
        <v>0</v>
      </c>
      <c r="I2921" t="s">
        <v>81</v>
      </c>
      <c r="J2921">
        <v>592927</v>
      </c>
      <c r="K2921" t="s">
        <v>669</v>
      </c>
      <c r="L2921">
        <v>592943</v>
      </c>
      <c r="M2921" t="s">
        <v>476</v>
      </c>
      <c r="N2921">
        <v>592943</v>
      </c>
      <c r="O2921" t="s">
        <v>476</v>
      </c>
      <c r="P2921">
        <v>592943</v>
      </c>
      <c r="Q2921" t="s">
        <v>476</v>
      </c>
      <c r="R2921" s="9">
        <v>71941.662785630979</v>
      </c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15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>
        <f t="shared" si="98"/>
        <v>71941.662785630979</v>
      </c>
      <c r="BM2921" s="9">
        <f t="shared" si="99"/>
        <v>71900</v>
      </c>
    </row>
    <row r="2922" spans="1:65" x14ac:dyDescent="0.3">
      <c r="A2922" t="s">
        <v>3020</v>
      </c>
      <c r="B2922" s="9">
        <v>105</v>
      </c>
      <c r="C2922">
        <v>565377</v>
      </c>
      <c r="D2922">
        <v>1</v>
      </c>
      <c r="E2922">
        <v>0</v>
      </c>
      <c r="F2922">
        <v>0</v>
      </c>
      <c r="G2922">
        <v>0</v>
      </c>
      <c r="H2922">
        <v>0</v>
      </c>
      <c r="I2922" t="s">
        <v>86</v>
      </c>
      <c r="J2922">
        <v>542415</v>
      </c>
      <c r="K2922" t="s">
        <v>1870</v>
      </c>
      <c r="L2922">
        <v>541656</v>
      </c>
      <c r="M2922" t="s">
        <v>227</v>
      </c>
      <c r="N2922">
        <v>541656</v>
      </c>
      <c r="O2922" t="s">
        <v>227</v>
      </c>
      <c r="P2922">
        <v>541656</v>
      </c>
      <c r="Q2922" t="s">
        <v>227</v>
      </c>
      <c r="R2922" s="9">
        <v>71941.662785630979</v>
      </c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15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>
        <f t="shared" si="98"/>
        <v>71941.662785630979</v>
      </c>
      <c r="BM2922" s="9">
        <f t="shared" si="99"/>
        <v>71900</v>
      </c>
    </row>
    <row r="2923" spans="1:65" x14ac:dyDescent="0.3">
      <c r="A2923" t="s">
        <v>3021</v>
      </c>
      <c r="B2923" s="9">
        <v>1002</v>
      </c>
      <c r="C2923">
        <v>563200</v>
      </c>
      <c r="D2923">
        <v>1</v>
      </c>
      <c r="E2923">
        <v>0</v>
      </c>
      <c r="F2923">
        <v>0</v>
      </c>
      <c r="G2923">
        <v>0</v>
      </c>
      <c r="H2923">
        <v>0</v>
      </c>
      <c r="I2923" t="s">
        <v>131</v>
      </c>
      <c r="J2923">
        <v>562971</v>
      </c>
      <c r="K2923" t="s">
        <v>384</v>
      </c>
      <c r="L2923">
        <v>562971</v>
      </c>
      <c r="M2923" t="s">
        <v>384</v>
      </c>
      <c r="N2923">
        <v>562971</v>
      </c>
      <c r="O2923" t="s">
        <v>384</v>
      </c>
      <c r="P2923">
        <v>562971</v>
      </c>
      <c r="Q2923" t="s">
        <v>384</v>
      </c>
      <c r="R2923" s="9">
        <v>236457.67569675081</v>
      </c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15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>
        <f t="shared" si="98"/>
        <v>236457.67569675081</v>
      </c>
      <c r="BM2923" s="9">
        <f t="shared" si="99"/>
        <v>236500</v>
      </c>
    </row>
    <row r="2924" spans="1:65" x14ac:dyDescent="0.3">
      <c r="A2924" t="s">
        <v>3021</v>
      </c>
      <c r="B2924" s="9">
        <v>121</v>
      </c>
      <c r="C2924">
        <v>534218</v>
      </c>
      <c r="D2924">
        <v>1</v>
      </c>
      <c r="E2924">
        <v>0</v>
      </c>
      <c r="F2924">
        <v>0</v>
      </c>
      <c r="G2924">
        <v>0</v>
      </c>
      <c r="H2924">
        <v>0</v>
      </c>
      <c r="I2924" t="s">
        <v>86</v>
      </c>
      <c r="J2924">
        <v>531057</v>
      </c>
      <c r="K2924" t="s">
        <v>220</v>
      </c>
      <c r="L2924">
        <v>533203</v>
      </c>
      <c r="M2924" t="s">
        <v>722</v>
      </c>
      <c r="N2924">
        <v>531057</v>
      </c>
      <c r="O2924" t="s">
        <v>220</v>
      </c>
      <c r="P2924">
        <v>531057</v>
      </c>
      <c r="Q2924" t="s">
        <v>220</v>
      </c>
      <c r="R2924" s="9">
        <v>71941.662785630979</v>
      </c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15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>
        <f t="shared" si="98"/>
        <v>71941.662785630979</v>
      </c>
      <c r="BM2924" s="9">
        <f t="shared" si="99"/>
        <v>71900</v>
      </c>
    </row>
    <row r="2925" spans="1:65" x14ac:dyDescent="0.3">
      <c r="A2925" s="2" t="s">
        <v>3022</v>
      </c>
      <c r="B2925" s="9">
        <v>1461</v>
      </c>
      <c r="C2925">
        <v>545619</v>
      </c>
      <c r="D2925">
        <v>1</v>
      </c>
      <c r="E2925">
        <v>1</v>
      </c>
      <c r="F2925">
        <v>0</v>
      </c>
      <c r="G2925">
        <v>0</v>
      </c>
      <c r="H2925">
        <v>0</v>
      </c>
      <c r="I2925" t="s">
        <v>83</v>
      </c>
      <c r="J2925">
        <v>545619</v>
      </c>
      <c r="K2925" t="s">
        <v>3022</v>
      </c>
      <c r="L2925">
        <v>545562</v>
      </c>
      <c r="M2925" t="s">
        <v>303</v>
      </c>
      <c r="N2925">
        <v>545562</v>
      </c>
      <c r="O2925" t="s">
        <v>303</v>
      </c>
      <c r="P2925">
        <v>545562</v>
      </c>
      <c r="Q2925" t="s">
        <v>303</v>
      </c>
      <c r="R2925" s="9">
        <v>342276.63751693408</v>
      </c>
      <c r="S2925" s="9">
        <f>SUMIFS($B:$B,$J:$J,$C2925)</f>
        <v>1461</v>
      </c>
      <c r="T2925" s="9">
        <v>79563.108537985841</v>
      </c>
      <c r="U2925" s="9">
        <v>0</v>
      </c>
      <c r="V2925" s="9">
        <f>U2925*768</f>
        <v>0</v>
      </c>
      <c r="W2925" s="9">
        <v>7</v>
      </c>
      <c r="X2925" s="9">
        <f>W2925*3072</f>
        <v>21504</v>
      </c>
      <c r="Y2925" s="9">
        <v>3</v>
      </c>
      <c r="Z2925" s="9">
        <f>Y2925*1024</f>
        <v>3072</v>
      </c>
      <c r="AA2925" s="9">
        <v>4</v>
      </c>
      <c r="AB2925" s="9">
        <f>AA2925*256</f>
        <v>1024</v>
      </c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15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>
        <f t="shared" si="98"/>
        <v>447439.7460549199</v>
      </c>
      <c r="BM2925" s="9">
        <f t="shared" si="99"/>
        <v>447400</v>
      </c>
    </row>
    <row r="2926" spans="1:65" x14ac:dyDescent="0.3">
      <c r="A2926" t="s">
        <v>3023</v>
      </c>
      <c r="B2926" s="9">
        <v>369</v>
      </c>
      <c r="C2926">
        <v>533513</v>
      </c>
      <c r="D2926">
        <v>1</v>
      </c>
      <c r="E2926">
        <v>0</v>
      </c>
      <c r="F2926">
        <v>0</v>
      </c>
      <c r="G2926">
        <v>0</v>
      </c>
      <c r="H2926">
        <v>0</v>
      </c>
      <c r="I2926" t="s">
        <v>86</v>
      </c>
      <c r="J2926">
        <v>533921</v>
      </c>
      <c r="K2926" t="s">
        <v>189</v>
      </c>
      <c r="L2926">
        <v>533424</v>
      </c>
      <c r="M2926" t="s">
        <v>190</v>
      </c>
      <c r="N2926">
        <v>533424</v>
      </c>
      <c r="O2926" t="s">
        <v>190</v>
      </c>
      <c r="P2926">
        <v>533165</v>
      </c>
      <c r="Q2926" t="s">
        <v>191</v>
      </c>
      <c r="R2926" s="9">
        <v>88299.899095697212</v>
      </c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15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>
        <f t="shared" si="98"/>
        <v>88299.899095697212</v>
      </c>
      <c r="BM2926" s="9">
        <f t="shared" si="99"/>
        <v>88300</v>
      </c>
    </row>
    <row r="2927" spans="1:65" x14ac:dyDescent="0.3">
      <c r="A2927" t="s">
        <v>3024</v>
      </c>
      <c r="B2927" s="9">
        <v>698</v>
      </c>
      <c r="C2927">
        <v>550418</v>
      </c>
      <c r="D2927">
        <v>1</v>
      </c>
      <c r="E2927">
        <v>0</v>
      </c>
      <c r="F2927">
        <v>0</v>
      </c>
      <c r="G2927">
        <v>0</v>
      </c>
      <c r="H2927">
        <v>0</v>
      </c>
      <c r="I2927" t="s">
        <v>83</v>
      </c>
      <c r="J2927">
        <v>550442</v>
      </c>
      <c r="K2927" t="s">
        <v>142</v>
      </c>
      <c r="L2927">
        <v>550442</v>
      </c>
      <c r="M2927" t="s">
        <v>142</v>
      </c>
      <c r="N2927">
        <v>550442</v>
      </c>
      <c r="O2927" t="s">
        <v>142</v>
      </c>
      <c r="P2927">
        <v>550094</v>
      </c>
      <c r="Q2927" t="s">
        <v>143</v>
      </c>
      <c r="R2927" s="9">
        <v>165681.82465610129</v>
      </c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15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>
        <f t="shared" si="98"/>
        <v>165681.82465610129</v>
      </c>
      <c r="BM2927" s="9">
        <f t="shared" si="99"/>
        <v>165700</v>
      </c>
    </row>
    <row r="2928" spans="1:65" x14ac:dyDescent="0.3">
      <c r="A2928" s="2" t="s">
        <v>229</v>
      </c>
      <c r="B2928" s="9">
        <v>1893</v>
      </c>
      <c r="C2928">
        <v>552666</v>
      </c>
      <c r="D2928">
        <v>1</v>
      </c>
      <c r="E2928">
        <v>1</v>
      </c>
      <c r="F2928">
        <v>0</v>
      </c>
      <c r="G2928">
        <v>0</v>
      </c>
      <c r="H2928">
        <v>0</v>
      </c>
      <c r="I2928" t="s">
        <v>83</v>
      </c>
      <c r="J2928">
        <v>552666</v>
      </c>
      <c r="K2928" t="s">
        <v>229</v>
      </c>
      <c r="L2928">
        <v>552046</v>
      </c>
      <c r="M2928" t="s">
        <v>174</v>
      </c>
      <c r="N2928">
        <v>552046</v>
      </c>
      <c r="O2928" t="s">
        <v>174</v>
      </c>
      <c r="P2928">
        <v>552046</v>
      </c>
      <c r="Q2928" t="s">
        <v>174</v>
      </c>
      <c r="R2928" s="9">
        <v>440912.6484646562</v>
      </c>
      <c r="S2928" s="9">
        <f>SUMIFS($B:$B,$J:$J,$C2928)</f>
        <v>3399</v>
      </c>
      <c r="T2928" s="9">
        <v>184742.04501859931</v>
      </c>
      <c r="U2928" s="9">
        <v>0</v>
      </c>
      <c r="V2928" s="9">
        <f>U2928*768</f>
        <v>0</v>
      </c>
      <c r="W2928" s="9">
        <v>18</v>
      </c>
      <c r="X2928" s="9">
        <f>W2928*3072</f>
        <v>55296</v>
      </c>
      <c r="Y2928" s="9">
        <v>7</v>
      </c>
      <c r="Z2928" s="9">
        <f>Y2928*1024</f>
        <v>7168</v>
      </c>
      <c r="AA2928" s="9">
        <v>1</v>
      </c>
      <c r="AB2928" s="9">
        <f>AA2928*256</f>
        <v>256</v>
      </c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15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>
        <f t="shared" si="98"/>
        <v>688374.69348325557</v>
      </c>
      <c r="BM2928" s="9">
        <f t="shared" si="99"/>
        <v>688400</v>
      </c>
    </row>
    <row r="2929" spans="1:65" x14ac:dyDescent="0.3">
      <c r="A2929" t="s">
        <v>3025</v>
      </c>
      <c r="B2929" s="9">
        <v>168</v>
      </c>
      <c r="C2929">
        <v>536296</v>
      </c>
      <c r="D2929">
        <v>1</v>
      </c>
      <c r="E2929">
        <v>0</v>
      </c>
      <c r="F2929">
        <v>0</v>
      </c>
      <c r="G2929">
        <v>0</v>
      </c>
      <c r="H2929">
        <v>0</v>
      </c>
      <c r="I2929" t="s">
        <v>83</v>
      </c>
      <c r="J2929">
        <v>545848</v>
      </c>
      <c r="K2929" t="s">
        <v>2854</v>
      </c>
      <c r="L2929">
        <v>545848</v>
      </c>
      <c r="M2929" t="s">
        <v>2854</v>
      </c>
      <c r="N2929">
        <v>545848</v>
      </c>
      <c r="O2929" t="s">
        <v>2854</v>
      </c>
      <c r="P2929">
        <v>545392</v>
      </c>
      <c r="Q2929" t="s">
        <v>488</v>
      </c>
      <c r="R2929" s="9">
        <v>71941.662785630979</v>
      </c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15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>
        <f t="shared" si="98"/>
        <v>71941.662785630979</v>
      </c>
      <c r="BM2929" s="9">
        <f t="shared" si="99"/>
        <v>71900</v>
      </c>
    </row>
    <row r="2930" spans="1:65" x14ac:dyDescent="0.3">
      <c r="A2930" t="s">
        <v>3026</v>
      </c>
      <c r="B2930" s="9">
        <v>1034</v>
      </c>
      <c r="C2930">
        <v>562718</v>
      </c>
      <c r="D2930">
        <v>1</v>
      </c>
      <c r="E2930">
        <v>0</v>
      </c>
      <c r="F2930">
        <v>0</v>
      </c>
      <c r="G2930">
        <v>0</v>
      </c>
      <c r="H2930">
        <v>0</v>
      </c>
      <c r="I2930" t="s">
        <v>131</v>
      </c>
      <c r="J2930">
        <v>562335</v>
      </c>
      <c r="K2930" t="s">
        <v>132</v>
      </c>
      <c r="L2930">
        <v>562335</v>
      </c>
      <c r="M2930" t="s">
        <v>132</v>
      </c>
      <c r="N2930">
        <v>562335</v>
      </c>
      <c r="O2930" t="s">
        <v>132</v>
      </c>
      <c r="P2930">
        <v>562335</v>
      </c>
      <c r="Q2930" t="s">
        <v>132</v>
      </c>
      <c r="R2930" s="9">
        <v>243873.3099542337</v>
      </c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15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>
        <f t="shared" si="98"/>
        <v>243873.3099542337</v>
      </c>
      <c r="BM2930" s="9">
        <f t="shared" si="99"/>
        <v>243900</v>
      </c>
    </row>
    <row r="2931" spans="1:65" x14ac:dyDescent="0.3">
      <c r="A2931" t="s">
        <v>3027</v>
      </c>
      <c r="B2931" s="9">
        <v>635</v>
      </c>
      <c r="C2931">
        <v>587486</v>
      </c>
      <c r="D2931">
        <v>1</v>
      </c>
      <c r="E2931">
        <v>0</v>
      </c>
      <c r="F2931">
        <v>0</v>
      </c>
      <c r="G2931">
        <v>0</v>
      </c>
      <c r="H2931">
        <v>0</v>
      </c>
      <c r="I2931" t="s">
        <v>123</v>
      </c>
      <c r="J2931">
        <v>586846</v>
      </c>
      <c r="K2931" t="s">
        <v>129</v>
      </c>
      <c r="L2931">
        <v>586846</v>
      </c>
      <c r="M2931" t="s">
        <v>129</v>
      </c>
      <c r="N2931">
        <v>586846</v>
      </c>
      <c r="O2931" t="s">
        <v>129</v>
      </c>
      <c r="P2931">
        <v>586846</v>
      </c>
      <c r="Q2931" t="s">
        <v>129</v>
      </c>
      <c r="R2931" s="9">
        <v>150933.64273070099</v>
      </c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15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>
        <f t="shared" si="98"/>
        <v>150933.64273070099</v>
      </c>
      <c r="BM2931" s="9">
        <f t="shared" si="99"/>
        <v>150900</v>
      </c>
    </row>
    <row r="2932" spans="1:65" x14ac:dyDescent="0.3">
      <c r="A2932" t="s">
        <v>3028</v>
      </c>
      <c r="B2932" s="9">
        <v>495</v>
      </c>
      <c r="C2932">
        <v>556629</v>
      </c>
      <c r="D2932">
        <v>1</v>
      </c>
      <c r="E2932">
        <v>0</v>
      </c>
      <c r="F2932">
        <v>0</v>
      </c>
      <c r="G2932">
        <v>0</v>
      </c>
      <c r="H2932">
        <v>0</v>
      </c>
      <c r="I2932" t="s">
        <v>151</v>
      </c>
      <c r="J2932">
        <v>556254</v>
      </c>
      <c r="K2932" t="s">
        <v>782</v>
      </c>
      <c r="L2932">
        <v>556254</v>
      </c>
      <c r="M2932" t="s">
        <v>782</v>
      </c>
      <c r="N2932">
        <v>556254</v>
      </c>
      <c r="O2932" t="s">
        <v>782</v>
      </c>
      <c r="P2932">
        <v>556254</v>
      </c>
      <c r="Q2932" t="s">
        <v>782</v>
      </c>
      <c r="R2932" s="9">
        <v>118046.799706996</v>
      </c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15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>
        <f t="shared" si="98"/>
        <v>118046.799706996</v>
      </c>
      <c r="BM2932" s="9">
        <f t="shared" si="99"/>
        <v>118000</v>
      </c>
    </row>
    <row r="2933" spans="1:65" x14ac:dyDescent="0.3">
      <c r="A2933" t="s">
        <v>3029</v>
      </c>
      <c r="B2933" s="9">
        <v>1138</v>
      </c>
      <c r="C2933">
        <v>535036</v>
      </c>
      <c r="D2933">
        <v>1</v>
      </c>
      <c r="E2933">
        <v>0</v>
      </c>
      <c r="F2933">
        <v>0</v>
      </c>
      <c r="G2933">
        <v>0</v>
      </c>
      <c r="H2933">
        <v>0</v>
      </c>
      <c r="I2933" t="s">
        <v>86</v>
      </c>
      <c r="J2933">
        <v>534676</v>
      </c>
      <c r="K2933" t="s">
        <v>874</v>
      </c>
      <c r="L2933">
        <v>534676</v>
      </c>
      <c r="M2933" t="s">
        <v>874</v>
      </c>
      <c r="N2933">
        <v>534676</v>
      </c>
      <c r="O2933" t="s">
        <v>874</v>
      </c>
      <c r="P2933">
        <v>534676</v>
      </c>
      <c r="Q2933" t="s">
        <v>874</v>
      </c>
      <c r="R2933" s="9">
        <v>267932.45573374321</v>
      </c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15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>
        <f t="shared" si="98"/>
        <v>267932.45573374321</v>
      </c>
      <c r="BM2933" s="9">
        <f t="shared" si="99"/>
        <v>267900</v>
      </c>
    </row>
    <row r="2934" spans="1:65" x14ac:dyDescent="0.3">
      <c r="A2934" s="4" t="s">
        <v>363</v>
      </c>
      <c r="B2934" s="9">
        <v>1136</v>
      </c>
      <c r="C2934">
        <v>559202</v>
      </c>
      <c r="D2934">
        <v>1</v>
      </c>
      <c r="E2934">
        <v>1</v>
      </c>
      <c r="F2934">
        <v>1</v>
      </c>
      <c r="G2934">
        <v>1</v>
      </c>
      <c r="H2934">
        <v>0</v>
      </c>
      <c r="I2934" t="s">
        <v>151</v>
      </c>
      <c r="J2934">
        <v>559202</v>
      </c>
      <c r="K2934" t="s">
        <v>363</v>
      </c>
      <c r="L2934">
        <v>559202</v>
      </c>
      <c r="M2934" t="s">
        <v>363</v>
      </c>
      <c r="N2934">
        <v>559202</v>
      </c>
      <c r="O2934" t="s">
        <v>363</v>
      </c>
      <c r="P2934">
        <v>559075</v>
      </c>
      <c r="Q2934" t="s">
        <v>364</v>
      </c>
      <c r="R2934" s="9">
        <v>267470.36726091831</v>
      </c>
      <c r="S2934" s="9">
        <f>SUMIFS($B:$B,$J:$J,$C2934)</f>
        <v>2350</v>
      </c>
      <c r="T2934" s="9">
        <v>127848.7979226811</v>
      </c>
      <c r="U2934" s="9">
        <v>0</v>
      </c>
      <c r="V2934" s="9">
        <f>U2934*768</f>
        <v>0</v>
      </c>
      <c r="W2934" s="9">
        <v>39</v>
      </c>
      <c r="X2934" s="9">
        <f>W2934*3072</f>
        <v>119808</v>
      </c>
      <c r="Y2934" s="9">
        <v>15</v>
      </c>
      <c r="Z2934" s="9">
        <f>Y2934*1024</f>
        <v>15360</v>
      </c>
      <c r="AA2934" s="9">
        <v>3</v>
      </c>
      <c r="AB2934" s="9">
        <f>AA2934*256</f>
        <v>768</v>
      </c>
      <c r="AC2934" s="9">
        <f>SUMIFS($B:$B,$L:$L,$C2934)</f>
        <v>2986</v>
      </c>
      <c r="AD2934" s="9">
        <v>374647.42296529753</v>
      </c>
      <c r="AE2934" s="9"/>
      <c r="AF2934" s="9"/>
      <c r="AG2934" s="9">
        <f>SUMIFS($B:$B,$N:$N,$C2934)</f>
        <v>2986</v>
      </c>
      <c r="AH2934" s="9">
        <v>338390.76390484528</v>
      </c>
      <c r="AI2934" s="9"/>
      <c r="AJ2934" s="9"/>
      <c r="AK2934" s="9"/>
      <c r="AL2934" s="9"/>
      <c r="AM2934" s="9"/>
      <c r="AN2934" s="9"/>
      <c r="AO2934" s="9"/>
      <c r="AP2934" s="9"/>
      <c r="AQ2934" s="15"/>
      <c r="AR2934" s="9">
        <v>1</v>
      </c>
      <c r="AS2934" s="9">
        <f>AR2934*30500</f>
        <v>30500</v>
      </c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>
        <f t="shared" si="98"/>
        <v>1274793.3520537422</v>
      </c>
      <c r="BM2934" s="9">
        <f t="shared" si="99"/>
        <v>1274800</v>
      </c>
    </row>
    <row r="2935" spans="1:65" x14ac:dyDescent="0.3">
      <c r="A2935" t="s">
        <v>3030</v>
      </c>
      <c r="B2935" s="9">
        <v>531</v>
      </c>
      <c r="C2935">
        <v>568589</v>
      </c>
      <c r="D2935">
        <v>1</v>
      </c>
      <c r="E2935">
        <v>0</v>
      </c>
      <c r="F2935">
        <v>0</v>
      </c>
      <c r="G2935">
        <v>0</v>
      </c>
      <c r="H2935">
        <v>0</v>
      </c>
      <c r="I2935" t="s">
        <v>94</v>
      </c>
      <c r="J2935">
        <v>599701</v>
      </c>
      <c r="K2935" t="s">
        <v>1525</v>
      </c>
      <c r="L2935">
        <v>599701</v>
      </c>
      <c r="M2935" t="s">
        <v>1525</v>
      </c>
      <c r="N2935">
        <v>599701</v>
      </c>
      <c r="O2935" t="s">
        <v>1525</v>
      </c>
      <c r="P2935">
        <v>599701</v>
      </c>
      <c r="Q2935" t="s">
        <v>1525</v>
      </c>
      <c r="R2935" s="9">
        <v>126519.08815590369</v>
      </c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15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>
        <f t="shared" si="98"/>
        <v>126519.08815590369</v>
      </c>
      <c r="BM2935" s="9">
        <f t="shared" si="99"/>
        <v>126500</v>
      </c>
    </row>
    <row r="2936" spans="1:65" x14ac:dyDescent="0.3">
      <c r="A2936" t="s">
        <v>3031</v>
      </c>
      <c r="B2936" s="9">
        <v>47</v>
      </c>
      <c r="C2936">
        <v>578410</v>
      </c>
      <c r="D2936">
        <v>1</v>
      </c>
      <c r="E2936">
        <v>0</v>
      </c>
      <c r="F2936">
        <v>0</v>
      </c>
      <c r="G2936">
        <v>0</v>
      </c>
      <c r="H2936">
        <v>0</v>
      </c>
      <c r="I2936" t="s">
        <v>151</v>
      </c>
      <c r="J2936">
        <v>556254</v>
      </c>
      <c r="K2936" t="s">
        <v>782</v>
      </c>
      <c r="L2936">
        <v>556254</v>
      </c>
      <c r="M2936" t="s">
        <v>782</v>
      </c>
      <c r="N2936">
        <v>556254</v>
      </c>
      <c r="O2936" t="s">
        <v>782</v>
      </c>
      <c r="P2936">
        <v>556254</v>
      </c>
      <c r="Q2936" t="s">
        <v>782</v>
      </c>
      <c r="R2936" s="9">
        <v>71941.662785630979</v>
      </c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15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>
        <f t="shared" si="98"/>
        <v>71941.662785630979</v>
      </c>
      <c r="BM2936" s="9">
        <f t="shared" si="99"/>
        <v>71900</v>
      </c>
    </row>
    <row r="2937" spans="1:65" x14ac:dyDescent="0.3">
      <c r="A2937" s="5" t="s">
        <v>1434</v>
      </c>
      <c r="B2937" s="9">
        <v>14052</v>
      </c>
      <c r="C2937">
        <v>554642</v>
      </c>
      <c r="D2937">
        <v>1</v>
      </c>
      <c r="E2937">
        <v>1</v>
      </c>
      <c r="F2937">
        <v>1</v>
      </c>
      <c r="G2937">
        <v>1</v>
      </c>
      <c r="H2937">
        <v>1</v>
      </c>
      <c r="I2937" t="s">
        <v>77</v>
      </c>
      <c r="J2937">
        <v>554642</v>
      </c>
      <c r="K2937" t="s">
        <v>1434</v>
      </c>
      <c r="L2937">
        <v>554642</v>
      </c>
      <c r="M2937" t="s">
        <v>1434</v>
      </c>
      <c r="N2937">
        <v>554642</v>
      </c>
      <c r="O2937" t="s">
        <v>1434</v>
      </c>
      <c r="P2937">
        <v>554642</v>
      </c>
      <c r="Q2937" t="s">
        <v>1434</v>
      </c>
      <c r="R2937" s="9">
        <v>642196.34944143146</v>
      </c>
      <c r="S2937" s="9">
        <f>SUMIFS($B:$B,$J:$J,$C2937)</f>
        <v>15306</v>
      </c>
      <c r="T2937" s="9">
        <v>321143.5339834175</v>
      </c>
      <c r="U2937" s="9">
        <v>0</v>
      </c>
      <c r="V2937" s="9">
        <f>U2937*768</f>
        <v>0</v>
      </c>
      <c r="W2937" s="9">
        <v>73</v>
      </c>
      <c r="X2937" s="9">
        <f>W2937*3072</f>
        <v>224256</v>
      </c>
      <c r="Y2937" s="9">
        <v>138</v>
      </c>
      <c r="Z2937" s="9">
        <f>Y2937*1024</f>
        <v>141312</v>
      </c>
      <c r="AA2937" s="9">
        <v>45</v>
      </c>
      <c r="AB2937" s="9">
        <f>AA2937*256</f>
        <v>11520</v>
      </c>
      <c r="AC2937" s="9">
        <f>SUMIFS($B:$B,$L:$L,$C2937)</f>
        <v>20698</v>
      </c>
      <c r="AD2937" s="9">
        <v>1311350.387441525</v>
      </c>
      <c r="AE2937" s="9">
        <f>SUMIFS($B:$B,$P:$P,$C2937)</f>
        <v>25509</v>
      </c>
      <c r="AF2937" s="9">
        <v>1534162.0402634339</v>
      </c>
      <c r="AG2937" s="9">
        <f>SUMIFS($B:$B,$N:$N,$C2937)</f>
        <v>25509</v>
      </c>
      <c r="AH2937" s="9">
        <v>4406687.9890265539</v>
      </c>
      <c r="AI2937" s="9">
        <f>SUMIFS($B:$B,$P:$P,$C2937)</f>
        <v>25509</v>
      </c>
      <c r="AJ2937" s="9">
        <v>14693123.22111295</v>
      </c>
      <c r="AK2937" s="9"/>
      <c r="AL2937" s="9">
        <v>3195</v>
      </c>
      <c r="AM2937" s="9">
        <f>AL2937*141</f>
        <v>450495</v>
      </c>
      <c r="AN2937" s="9"/>
      <c r="AO2937" s="9"/>
      <c r="AP2937" s="9"/>
      <c r="AQ2937" s="15"/>
      <c r="AR2937" s="9">
        <v>43</v>
      </c>
      <c r="AS2937" s="9">
        <f>AR2937*30500</f>
        <v>1311500</v>
      </c>
      <c r="AT2937" s="9">
        <v>120</v>
      </c>
      <c r="AU2937" s="9">
        <f>AT2937*2742</f>
        <v>329040</v>
      </c>
      <c r="AV2937" s="9">
        <v>1</v>
      </c>
      <c r="AW2937" s="9">
        <f>AV2937*914</f>
        <v>914</v>
      </c>
      <c r="AX2937" s="9">
        <v>902</v>
      </c>
      <c r="AY2937" s="9">
        <f>AX2937*141</f>
        <v>127182</v>
      </c>
      <c r="AZ2937" s="9">
        <v>1414</v>
      </c>
      <c r="BA2937" s="9">
        <f>AZ2937*343</f>
        <v>485002</v>
      </c>
      <c r="BB2937" s="9">
        <v>319</v>
      </c>
      <c r="BC2937" s="9">
        <f>BB2937*109</f>
        <v>34771</v>
      </c>
      <c r="BD2937" s="9">
        <v>34</v>
      </c>
      <c r="BE2937" s="9">
        <f>BD2937*82</f>
        <v>2788</v>
      </c>
      <c r="BF2937" s="9">
        <v>482</v>
      </c>
      <c r="BG2937" s="9">
        <f>BF2937*328</f>
        <v>158096</v>
      </c>
      <c r="BH2937" s="9">
        <v>42</v>
      </c>
      <c r="BI2937" s="9">
        <f>BH2937*410</f>
        <v>17220</v>
      </c>
      <c r="BJ2937" s="9">
        <v>19</v>
      </c>
      <c r="BK2937" s="9">
        <f>BJ2937*219</f>
        <v>4161</v>
      </c>
      <c r="BL2937" s="9">
        <f t="shared" si="98"/>
        <v>26206920.521269314</v>
      </c>
      <c r="BM2937" s="9">
        <f t="shared" si="99"/>
        <v>26206900</v>
      </c>
    </row>
    <row r="2938" spans="1:65" x14ac:dyDescent="0.3">
      <c r="A2938" t="s">
        <v>3032</v>
      </c>
      <c r="B2938" s="9">
        <v>460</v>
      </c>
      <c r="C2938">
        <v>567302</v>
      </c>
      <c r="D2938">
        <v>1</v>
      </c>
      <c r="E2938">
        <v>0</v>
      </c>
      <c r="F2938">
        <v>0</v>
      </c>
      <c r="G2938">
        <v>0</v>
      </c>
      <c r="H2938">
        <v>0</v>
      </c>
      <c r="I2938" t="s">
        <v>131</v>
      </c>
      <c r="J2938">
        <v>567264</v>
      </c>
      <c r="K2938" t="s">
        <v>2899</v>
      </c>
      <c r="L2938">
        <v>567256</v>
      </c>
      <c r="M2938" t="s">
        <v>656</v>
      </c>
      <c r="N2938">
        <v>567256</v>
      </c>
      <c r="O2938" t="s">
        <v>656</v>
      </c>
      <c r="P2938">
        <v>567256</v>
      </c>
      <c r="Q2938" t="s">
        <v>656</v>
      </c>
      <c r="R2938" s="9">
        <v>109798.82229147109</v>
      </c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15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>
        <f t="shared" si="98"/>
        <v>109798.82229147109</v>
      </c>
      <c r="BM2938" s="9">
        <f t="shared" si="99"/>
        <v>109800</v>
      </c>
    </row>
    <row r="2939" spans="1:65" x14ac:dyDescent="0.3">
      <c r="A2939" t="s">
        <v>3033</v>
      </c>
      <c r="B2939" s="9">
        <v>288</v>
      </c>
      <c r="C2939">
        <v>591114</v>
      </c>
      <c r="D2939">
        <v>1</v>
      </c>
      <c r="E2939">
        <v>0</v>
      </c>
      <c r="F2939">
        <v>0</v>
      </c>
      <c r="G2939">
        <v>0</v>
      </c>
      <c r="H2939">
        <v>0</v>
      </c>
      <c r="I2939" t="s">
        <v>123</v>
      </c>
      <c r="J2939">
        <v>591611</v>
      </c>
      <c r="K2939" t="s">
        <v>1977</v>
      </c>
      <c r="L2939">
        <v>590266</v>
      </c>
      <c r="M2939" t="s">
        <v>163</v>
      </c>
      <c r="N2939">
        <v>590266</v>
      </c>
      <c r="O2939" t="s">
        <v>163</v>
      </c>
      <c r="P2939">
        <v>590266</v>
      </c>
      <c r="Q2939" t="s">
        <v>163</v>
      </c>
      <c r="R2939" s="9">
        <v>71941.662785630979</v>
      </c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15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>
        <f t="shared" si="98"/>
        <v>71941.662785630979</v>
      </c>
      <c r="BM2939" s="9">
        <f t="shared" si="99"/>
        <v>71900</v>
      </c>
    </row>
    <row r="2940" spans="1:65" x14ac:dyDescent="0.3">
      <c r="A2940" t="s">
        <v>3033</v>
      </c>
      <c r="B2940" s="9">
        <v>197</v>
      </c>
      <c r="C2940">
        <v>587494</v>
      </c>
      <c r="D2940">
        <v>1</v>
      </c>
      <c r="E2940">
        <v>0</v>
      </c>
      <c r="F2940">
        <v>0</v>
      </c>
      <c r="G2940">
        <v>0</v>
      </c>
      <c r="H2940">
        <v>0</v>
      </c>
      <c r="I2940" t="s">
        <v>123</v>
      </c>
      <c r="J2940">
        <v>587923</v>
      </c>
      <c r="K2940" t="s">
        <v>3034</v>
      </c>
      <c r="L2940">
        <v>587591</v>
      </c>
      <c r="M2940" t="s">
        <v>506</v>
      </c>
      <c r="N2940">
        <v>588024</v>
      </c>
      <c r="O2940" t="s">
        <v>507</v>
      </c>
      <c r="P2940">
        <v>588024</v>
      </c>
      <c r="Q2940" t="s">
        <v>507</v>
      </c>
      <c r="R2940" s="9">
        <v>71941.662785630979</v>
      </c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15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>
        <f t="shared" si="98"/>
        <v>71941.662785630979</v>
      </c>
      <c r="BM2940" s="9">
        <f t="shared" si="99"/>
        <v>71900</v>
      </c>
    </row>
    <row r="2941" spans="1:65" x14ac:dyDescent="0.3">
      <c r="A2941" t="s">
        <v>3033</v>
      </c>
      <c r="B2941" s="9">
        <v>518</v>
      </c>
      <c r="C2941">
        <v>573167</v>
      </c>
      <c r="D2941">
        <v>1</v>
      </c>
      <c r="E2941">
        <v>0</v>
      </c>
      <c r="F2941">
        <v>0</v>
      </c>
      <c r="G2941">
        <v>0</v>
      </c>
      <c r="H2941">
        <v>0</v>
      </c>
      <c r="I2941" t="s">
        <v>90</v>
      </c>
      <c r="J2941">
        <v>573493</v>
      </c>
      <c r="K2941" t="s">
        <v>2825</v>
      </c>
      <c r="L2941">
        <v>573493</v>
      </c>
      <c r="M2941" t="s">
        <v>2825</v>
      </c>
      <c r="N2941">
        <v>573493</v>
      </c>
      <c r="O2941" t="s">
        <v>2825</v>
      </c>
      <c r="P2941">
        <v>572659</v>
      </c>
      <c r="Q2941" t="s">
        <v>158</v>
      </c>
      <c r="R2941" s="9">
        <v>123460.95067329161</v>
      </c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15"/>
      <c r="AR2941" s="9">
        <v>2</v>
      </c>
      <c r="AS2941" s="9">
        <f>AR2941*30500</f>
        <v>61000</v>
      </c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>
        <f t="shared" si="98"/>
        <v>184460.95067329161</v>
      </c>
      <c r="BM2941" s="9">
        <f t="shared" si="99"/>
        <v>184500</v>
      </c>
    </row>
    <row r="2942" spans="1:65" x14ac:dyDescent="0.3">
      <c r="A2942" t="s">
        <v>3033</v>
      </c>
      <c r="B2942" s="9">
        <v>742</v>
      </c>
      <c r="C2942">
        <v>545678</v>
      </c>
      <c r="D2942">
        <v>1</v>
      </c>
      <c r="E2942">
        <v>0</v>
      </c>
      <c r="F2942">
        <v>0</v>
      </c>
      <c r="G2942">
        <v>0</v>
      </c>
      <c r="H2942">
        <v>0</v>
      </c>
      <c r="I2942" t="s">
        <v>131</v>
      </c>
      <c r="J2942">
        <v>562394</v>
      </c>
      <c r="K2942" t="s">
        <v>1078</v>
      </c>
      <c r="L2942">
        <v>562394</v>
      </c>
      <c r="M2942" t="s">
        <v>1078</v>
      </c>
      <c r="N2942">
        <v>562394</v>
      </c>
      <c r="O2942" t="s">
        <v>1078</v>
      </c>
      <c r="P2942">
        <v>562335</v>
      </c>
      <c r="Q2942" t="s">
        <v>132</v>
      </c>
      <c r="R2942" s="9">
        <v>175964.66817382359</v>
      </c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15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>
        <f t="shared" si="98"/>
        <v>175964.66817382359</v>
      </c>
      <c r="BM2942" s="9">
        <f t="shared" si="99"/>
        <v>176000</v>
      </c>
    </row>
    <row r="2943" spans="1:65" x14ac:dyDescent="0.3">
      <c r="A2943" t="s">
        <v>3035</v>
      </c>
      <c r="B2943" s="9">
        <v>2211</v>
      </c>
      <c r="C2943">
        <v>508128</v>
      </c>
      <c r="D2943">
        <v>1</v>
      </c>
      <c r="E2943">
        <v>0</v>
      </c>
      <c r="F2943">
        <v>0</v>
      </c>
      <c r="G2943">
        <v>0</v>
      </c>
      <c r="H2943">
        <v>0</v>
      </c>
      <c r="I2943" t="s">
        <v>94</v>
      </c>
      <c r="J2943">
        <v>507971</v>
      </c>
      <c r="K2943" t="s">
        <v>2945</v>
      </c>
      <c r="L2943">
        <v>507971</v>
      </c>
      <c r="M2943" t="s">
        <v>2945</v>
      </c>
      <c r="N2943">
        <v>507016</v>
      </c>
      <c r="O2943" t="s">
        <v>264</v>
      </c>
      <c r="P2943">
        <v>507016</v>
      </c>
      <c r="Q2943" t="s">
        <v>264</v>
      </c>
      <c r="R2943" s="9">
        <v>513003.89544868749</v>
      </c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15"/>
      <c r="AR2943" s="9">
        <v>1</v>
      </c>
      <c r="AS2943" s="9">
        <f>AR2943*30500</f>
        <v>30500</v>
      </c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>
        <f t="shared" si="98"/>
        <v>543503.89544868749</v>
      </c>
      <c r="BM2943" s="9">
        <f t="shared" si="99"/>
        <v>543500</v>
      </c>
    </row>
    <row r="2944" spans="1:65" x14ac:dyDescent="0.3">
      <c r="A2944" t="s">
        <v>3036</v>
      </c>
      <c r="B2944" s="9">
        <v>522</v>
      </c>
      <c r="C2944">
        <v>583359</v>
      </c>
      <c r="D2944">
        <v>1</v>
      </c>
      <c r="E2944">
        <v>0</v>
      </c>
      <c r="F2944">
        <v>0</v>
      </c>
      <c r="G2944">
        <v>0</v>
      </c>
      <c r="H2944">
        <v>0</v>
      </c>
      <c r="I2944" t="s">
        <v>81</v>
      </c>
      <c r="J2944">
        <v>582948</v>
      </c>
      <c r="K2944" t="s">
        <v>661</v>
      </c>
      <c r="L2944">
        <v>584100</v>
      </c>
      <c r="M2944" t="s">
        <v>1948</v>
      </c>
      <c r="N2944">
        <v>584002</v>
      </c>
      <c r="O2944" t="s">
        <v>278</v>
      </c>
      <c r="P2944">
        <v>584002</v>
      </c>
      <c r="Q2944" t="s">
        <v>278</v>
      </c>
      <c r="R2944" s="9">
        <v>124402.0711220909</v>
      </c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15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>
        <f t="shared" si="98"/>
        <v>124402.0711220909</v>
      </c>
      <c r="BM2944" s="9">
        <f t="shared" si="99"/>
        <v>124400</v>
      </c>
    </row>
    <row r="2945" spans="1:65" x14ac:dyDescent="0.3">
      <c r="A2945" t="s">
        <v>3037</v>
      </c>
      <c r="B2945" s="9">
        <v>191</v>
      </c>
      <c r="C2945">
        <v>579530</v>
      </c>
      <c r="D2945">
        <v>1</v>
      </c>
      <c r="E2945">
        <v>0</v>
      </c>
      <c r="F2945">
        <v>0</v>
      </c>
      <c r="G2945">
        <v>0</v>
      </c>
      <c r="H2945">
        <v>0</v>
      </c>
      <c r="I2945" t="s">
        <v>90</v>
      </c>
      <c r="J2945">
        <v>579777</v>
      </c>
      <c r="K2945" t="s">
        <v>211</v>
      </c>
      <c r="L2945">
        <v>579777</v>
      </c>
      <c r="M2945" t="s">
        <v>211</v>
      </c>
      <c r="N2945">
        <v>579777</v>
      </c>
      <c r="O2945" t="s">
        <v>211</v>
      </c>
      <c r="P2945">
        <v>579025</v>
      </c>
      <c r="Q2945" t="s">
        <v>213</v>
      </c>
      <c r="R2945" s="9">
        <v>71941.662785630979</v>
      </c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15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>
        <f t="shared" si="98"/>
        <v>71941.662785630979</v>
      </c>
      <c r="BM2945" s="9">
        <f t="shared" si="99"/>
        <v>71900</v>
      </c>
    </row>
    <row r="2946" spans="1:65" x14ac:dyDescent="0.3">
      <c r="A2946" t="s">
        <v>3038</v>
      </c>
      <c r="B2946" s="9">
        <v>627</v>
      </c>
      <c r="C2946">
        <v>563714</v>
      </c>
      <c r="D2946">
        <v>1</v>
      </c>
      <c r="E2946">
        <v>0</v>
      </c>
      <c r="F2946">
        <v>0</v>
      </c>
      <c r="G2946">
        <v>0</v>
      </c>
      <c r="H2946">
        <v>0</v>
      </c>
      <c r="I2946" t="s">
        <v>104</v>
      </c>
      <c r="J2946">
        <v>563510</v>
      </c>
      <c r="K2946" t="s">
        <v>244</v>
      </c>
      <c r="L2946">
        <v>563510</v>
      </c>
      <c r="M2946" t="s">
        <v>244</v>
      </c>
      <c r="N2946">
        <v>563510</v>
      </c>
      <c r="O2946" t="s">
        <v>244</v>
      </c>
      <c r="P2946">
        <v>563510</v>
      </c>
      <c r="Q2946" t="s">
        <v>244</v>
      </c>
      <c r="R2946" s="9">
        <v>149058.6841979262</v>
      </c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15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>
        <f t="shared" si="98"/>
        <v>149058.6841979262</v>
      </c>
      <c r="BM2946" s="9">
        <f t="shared" si="99"/>
        <v>149100</v>
      </c>
    </row>
    <row r="2947" spans="1:65" x14ac:dyDescent="0.3">
      <c r="A2947" t="s">
        <v>3038</v>
      </c>
      <c r="B2947" s="9">
        <v>786</v>
      </c>
      <c r="C2947">
        <v>530115</v>
      </c>
      <c r="D2947">
        <v>1</v>
      </c>
      <c r="E2947">
        <v>0</v>
      </c>
      <c r="F2947">
        <v>0</v>
      </c>
      <c r="G2947">
        <v>0</v>
      </c>
      <c r="H2947">
        <v>0</v>
      </c>
      <c r="I2947" t="s">
        <v>86</v>
      </c>
      <c r="J2947">
        <v>530310</v>
      </c>
      <c r="K2947" t="s">
        <v>2587</v>
      </c>
      <c r="L2947">
        <v>529303</v>
      </c>
      <c r="M2947" t="s">
        <v>301</v>
      </c>
      <c r="N2947">
        <v>529303</v>
      </c>
      <c r="O2947" t="s">
        <v>301</v>
      </c>
      <c r="P2947">
        <v>529303</v>
      </c>
      <c r="Q2947" t="s">
        <v>301</v>
      </c>
      <c r="R2947" s="9">
        <v>186233.67762818071</v>
      </c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15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>
        <f t="shared" si="98"/>
        <v>186233.67762818071</v>
      </c>
      <c r="BM2947" s="9">
        <f t="shared" si="99"/>
        <v>186200</v>
      </c>
    </row>
    <row r="2948" spans="1:65" x14ac:dyDescent="0.3">
      <c r="A2948" t="s">
        <v>3039</v>
      </c>
      <c r="B2948" s="9">
        <v>807</v>
      </c>
      <c r="C2948">
        <v>565253</v>
      </c>
      <c r="D2948">
        <v>1</v>
      </c>
      <c r="E2948">
        <v>0</v>
      </c>
      <c r="F2948">
        <v>0</v>
      </c>
      <c r="G2948">
        <v>0</v>
      </c>
      <c r="H2948">
        <v>0</v>
      </c>
      <c r="I2948" t="s">
        <v>131</v>
      </c>
      <c r="J2948">
        <v>565318</v>
      </c>
      <c r="K2948" t="s">
        <v>793</v>
      </c>
      <c r="L2948">
        <v>565555</v>
      </c>
      <c r="M2948" t="s">
        <v>253</v>
      </c>
      <c r="N2948">
        <v>565555</v>
      </c>
      <c r="O2948" t="s">
        <v>253</v>
      </c>
      <c r="P2948">
        <v>565555</v>
      </c>
      <c r="Q2948" t="s">
        <v>253</v>
      </c>
      <c r="R2948" s="9">
        <v>191130.04388264121</v>
      </c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15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>
        <f t="shared" ref="BL2948:BL3011" si="100">SUMIF(R2948:R2948,"&lt;&gt;")+SUMIF(T2948:T2948,"&lt;&gt;")+SUMIF(V2948:V2948,"&lt;&gt;")+SUMIF(X2948:X2948,"&lt;&gt;")+SUMIF(Z2948:Z2948,"&lt;&gt;")+SUMIF(AB2948:AB2948,"&lt;&gt;")+SUMIF(AD2948:AD2948,"&lt;&gt;")+SUMIF(AF2948:AF2948,"&lt;&gt;")+SUMIF(AH2948:AH2948,"&lt;&gt;")+SUMIF(AJ2948:AJ2948,"&lt;&gt;")+SUMIF(AK2948:AK2948,"&lt;&gt;")+SUMIF(AM2948:AM2948,"&lt;&gt;")+SUMIF(AO2948:AO2948,"&lt;&gt;")+SUMIF(AQ2948:AQ2948,"&lt;&gt;")+SUMIF(AS2948:AS2948,"&lt;&gt;")+SUMIF(AU2948:AU2948,"&lt;&gt;")+SUMIF(AW2948:AW2948,"&lt;&gt;")+SUMIF(AY2948:AY2948,"&lt;&gt;")+SUMIF(BA2948:BA2948,"&lt;&gt;")+SUMIF(BC2948:BC2948,"&lt;&gt;")+SUMIF(BE2948:BE2948,"&lt;&gt;")+SUMIF(BG2948:BG2948,"&lt;&gt;")+SUMIF(BI2948:BI2948,"&lt;&gt;")+SUMIF(BK2948:BK2948,"&lt;&gt;")</f>
        <v>191130.04388264121</v>
      </c>
      <c r="BM2948" s="9">
        <f t="shared" ref="BM2948:BM3011" si="101">ROUND(BL2948/100,0)*100</f>
        <v>191100</v>
      </c>
    </row>
    <row r="2949" spans="1:65" x14ac:dyDescent="0.3">
      <c r="A2949" t="s">
        <v>3040</v>
      </c>
      <c r="B2949" s="9">
        <v>468</v>
      </c>
      <c r="C2949">
        <v>596094</v>
      </c>
      <c r="D2949">
        <v>1</v>
      </c>
      <c r="E2949">
        <v>0</v>
      </c>
      <c r="F2949">
        <v>0</v>
      </c>
      <c r="G2949">
        <v>0</v>
      </c>
      <c r="H2949">
        <v>0</v>
      </c>
      <c r="I2949" t="s">
        <v>123</v>
      </c>
      <c r="J2949">
        <v>597007</v>
      </c>
      <c r="K2949" t="s">
        <v>172</v>
      </c>
      <c r="L2949">
        <v>597007</v>
      </c>
      <c r="M2949" t="s">
        <v>172</v>
      </c>
      <c r="N2949">
        <v>597007</v>
      </c>
      <c r="O2949" t="s">
        <v>172</v>
      </c>
      <c r="P2949">
        <v>597007</v>
      </c>
      <c r="Q2949" t="s">
        <v>172</v>
      </c>
      <c r="R2949" s="9">
        <v>111685.05519567319</v>
      </c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15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>
        <f t="shared" si="100"/>
        <v>111685.05519567319</v>
      </c>
      <c r="BM2949" s="9">
        <f t="shared" si="101"/>
        <v>111700</v>
      </c>
    </row>
    <row r="2950" spans="1:65" x14ac:dyDescent="0.3">
      <c r="A2950" t="s">
        <v>3040</v>
      </c>
      <c r="B2950" s="9">
        <v>866</v>
      </c>
      <c r="C2950">
        <v>588741</v>
      </c>
      <c r="D2950">
        <v>1</v>
      </c>
      <c r="E2950">
        <v>0</v>
      </c>
      <c r="F2950">
        <v>0</v>
      </c>
      <c r="G2950">
        <v>0</v>
      </c>
      <c r="H2950">
        <v>0</v>
      </c>
      <c r="I2950" t="s">
        <v>135</v>
      </c>
      <c r="J2950">
        <v>588458</v>
      </c>
      <c r="K2950" t="s">
        <v>606</v>
      </c>
      <c r="L2950">
        <v>588458</v>
      </c>
      <c r="M2950" t="s">
        <v>606</v>
      </c>
      <c r="N2950">
        <v>588458</v>
      </c>
      <c r="O2950" t="s">
        <v>606</v>
      </c>
      <c r="P2950">
        <v>588458</v>
      </c>
      <c r="Q2950" t="s">
        <v>606</v>
      </c>
      <c r="R2950" s="9">
        <v>204870.52355964799</v>
      </c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15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>
        <f t="shared" si="100"/>
        <v>204870.52355964799</v>
      </c>
      <c r="BM2950" s="9">
        <f t="shared" si="101"/>
        <v>204900</v>
      </c>
    </row>
    <row r="2951" spans="1:65" x14ac:dyDescent="0.3">
      <c r="A2951" t="s">
        <v>3041</v>
      </c>
      <c r="B2951" s="9">
        <v>52</v>
      </c>
      <c r="C2951">
        <v>561347</v>
      </c>
      <c r="D2951">
        <v>1</v>
      </c>
      <c r="E2951">
        <v>0</v>
      </c>
      <c r="F2951">
        <v>0</v>
      </c>
      <c r="G2951">
        <v>0</v>
      </c>
      <c r="H2951">
        <v>0</v>
      </c>
      <c r="I2951" t="s">
        <v>123</v>
      </c>
      <c r="J2951">
        <v>548171</v>
      </c>
      <c r="K2951" t="s">
        <v>124</v>
      </c>
      <c r="L2951">
        <v>547492</v>
      </c>
      <c r="M2951" t="s">
        <v>125</v>
      </c>
      <c r="N2951">
        <v>547492</v>
      </c>
      <c r="O2951" t="s">
        <v>125</v>
      </c>
      <c r="P2951">
        <v>547492</v>
      </c>
      <c r="Q2951" t="s">
        <v>125</v>
      </c>
      <c r="R2951" s="9">
        <v>71941.662785630979</v>
      </c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15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>
        <f t="shared" si="100"/>
        <v>71941.662785630979</v>
      </c>
      <c r="BM2951" s="9">
        <f t="shared" si="101"/>
        <v>71900</v>
      </c>
    </row>
    <row r="2952" spans="1:65" x14ac:dyDescent="0.3">
      <c r="A2952" t="s">
        <v>3042</v>
      </c>
      <c r="B2952" s="9">
        <v>620</v>
      </c>
      <c r="C2952">
        <v>573418</v>
      </c>
      <c r="D2952">
        <v>1</v>
      </c>
      <c r="E2952">
        <v>0</v>
      </c>
      <c r="F2952">
        <v>0</v>
      </c>
      <c r="G2952">
        <v>0</v>
      </c>
      <c r="H2952">
        <v>0</v>
      </c>
      <c r="I2952" t="s">
        <v>104</v>
      </c>
      <c r="J2952">
        <v>577197</v>
      </c>
      <c r="K2952" t="s">
        <v>300</v>
      </c>
      <c r="L2952">
        <v>577197</v>
      </c>
      <c r="M2952" t="s">
        <v>300</v>
      </c>
      <c r="N2952">
        <v>577197</v>
      </c>
      <c r="O2952" t="s">
        <v>300</v>
      </c>
      <c r="P2952">
        <v>577197</v>
      </c>
      <c r="Q2952" t="s">
        <v>300</v>
      </c>
      <c r="R2952" s="9">
        <v>147417.68490922061</v>
      </c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15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>
        <f t="shared" si="100"/>
        <v>147417.68490922061</v>
      </c>
      <c r="BM2952" s="9">
        <f t="shared" si="101"/>
        <v>147400</v>
      </c>
    </row>
    <row r="2953" spans="1:65" x14ac:dyDescent="0.3">
      <c r="A2953" t="s">
        <v>3043</v>
      </c>
      <c r="B2953" s="9">
        <v>243</v>
      </c>
      <c r="C2953">
        <v>550388</v>
      </c>
      <c r="D2953">
        <v>1</v>
      </c>
      <c r="E2953">
        <v>0</v>
      </c>
      <c r="F2953">
        <v>0</v>
      </c>
      <c r="G2953">
        <v>0</v>
      </c>
      <c r="H2953">
        <v>0</v>
      </c>
      <c r="I2953" t="s">
        <v>123</v>
      </c>
      <c r="J2953">
        <v>591181</v>
      </c>
      <c r="K2953" t="s">
        <v>137</v>
      </c>
      <c r="L2953">
        <v>591181</v>
      </c>
      <c r="M2953" t="s">
        <v>137</v>
      </c>
      <c r="N2953">
        <v>591181</v>
      </c>
      <c r="O2953" t="s">
        <v>137</v>
      </c>
      <c r="P2953">
        <v>591181</v>
      </c>
      <c r="Q2953" t="s">
        <v>137</v>
      </c>
      <c r="R2953" s="9">
        <v>71941.662785630979</v>
      </c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15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>
        <f t="shared" si="100"/>
        <v>71941.662785630979</v>
      </c>
      <c r="BM2953" s="9">
        <f t="shared" si="101"/>
        <v>71900</v>
      </c>
    </row>
    <row r="2954" spans="1:65" x14ac:dyDescent="0.3">
      <c r="A2954" t="s">
        <v>3044</v>
      </c>
      <c r="B2954" s="9">
        <v>522</v>
      </c>
      <c r="C2954">
        <v>574228</v>
      </c>
      <c r="D2954">
        <v>1</v>
      </c>
      <c r="E2954">
        <v>0</v>
      </c>
      <c r="F2954">
        <v>0</v>
      </c>
      <c r="G2954">
        <v>0</v>
      </c>
      <c r="H2954">
        <v>0</v>
      </c>
      <c r="I2954" t="s">
        <v>90</v>
      </c>
      <c r="J2954">
        <v>573922</v>
      </c>
      <c r="K2954" t="s">
        <v>92</v>
      </c>
      <c r="L2954">
        <v>573922</v>
      </c>
      <c r="M2954" t="s">
        <v>92</v>
      </c>
      <c r="N2954">
        <v>573922</v>
      </c>
      <c r="O2954" t="s">
        <v>92</v>
      </c>
      <c r="P2954">
        <v>573922</v>
      </c>
      <c r="Q2954" t="s">
        <v>92</v>
      </c>
      <c r="R2954" s="9">
        <v>124402.0711220909</v>
      </c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15"/>
      <c r="AR2954" s="9">
        <v>1</v>
      </c>
      <c r="AS2954" s="9">
        <f>AR2954*30500</f>
        <v>30500</v>
      </c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>
        <f t="shared" si="100"/>
        <v>154902.07112209091</v>
      </c>
      <c r="BM2954" s="9">
        <f t="shared" si="101"/>
        <v>154900</v>
      </c>
    </row>
    <row r="2955" spans="1:65" x14ac:dyDescent="0.3">
      <c r="A2955" t="s">
        <v>3045</v>
      </c>
      <c r="B2955" s="9">
        <v>327</v>
      </c>
      <c r="C2955">
        <v>561827</v>
      </c>
      <c r="D2955">
        <v>1</v>
      </c>
      <c r="E2955">
        <v>0</v>
      </c>
      <c r="F2955">
        <v>0</v>
      </c>
      <c r="G2955">
        <v>0</v>
      </c>
      <c r="H2955">
        <v>0</v>
      </c>
      <c r="I2955" t="s">
        <v>104</v>
      </c>
      <c r="J2955">
        <v>561479</v>
      </c>
      <c r="K2955" t="s">
        <v>950</v>
      </c>
      <c r="L2955">
        <v>561479</v>
      </c>
      <c r="M2955" t="s">
        <v>950</v>
      </c>
      <c r="N2955">
        <v>561479</v>
      </c>
      <c r="O2955" t="s">
        <v>950</v>
      </c>
      <c r="P2955">
        <v>561860</v>
      </c>
      <c r="Q2955" t="s">
        <v>951</v>
      </c>
      <c r="R2955" s="9">
        <v>78348.937186402254</v>
      </c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15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>
        <f t="shared" si="100"/>
        <v>78348.937186402254</v>
      </c>
      <c r="BM2955" s="9">
        <f t="shared" si="101"/>
        <v>78300</v>
      </c>
    </row>
    <row r="2956" spans="1:65" x14ac:dyDescent="0.3">
      <c r="A2956" t="s">
        <v>3046</v>
      </c>
      <c r="B2956" s="9">
        <v>219</v>
      </c>
      <c r="C2956">
        <v>573779</v>
      </c>
      <c r="D2956">
        <v>1</v>
      </c>
      <c r="E2956">
        <v>0</v>
      </c>
      <c r="F2956">
        <v>0</v>
      </c>
      <c r="G2956">
        <v>0</v>
      </c>
      <c r="H2956">
        <v>0</v>
      </c>
      <c r="I2956" t="s">
        <v>90</v>
      </c>
      <c r="J2956">
        <v>571091</v>
      </c>
      <c r="K2956" t="s">
        <v>1127</v>
      </c>
      <c r="L2956">
        <v>569810</v>
      </c>
      <c r="M2956" t="s">
        <v>284</v>
      </c>
      <c r="N2956">
        <v>569810</v>
      </c>
      <c r="O2956" t="s">
        <v>284</v>
      </c>
      <c r="P2956">
        <v>569810</v>
      </c>
      <c r="Q2956" t="s">
        <v>284</v>
      </c>
      <c r="R2956" s="9">
        <v>71941.662785630979</v>
      </c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15"/>
      <c r="AR2956" s="9">
        <v>1</v>
      </c>
      <c r="AS2956" s="9">
        <f>AR2956*30500</f>
        <v>30500</v>
      </c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>
        <f t="shared" si="100"/>
        <v>102441.66278563098</v>
      </c>
      <c r="BM2956" s="9">
        <f t="shared" si="101"/>
        <v>102400</v>
      </c>
    </row>
    <row r="2957" spans="1:65" x14ac:dyDescent="0.3">
      <c r="A2957" t="s">
        <v>3047</v>
      </c>
      <c r="B2957" s="9">
        <v>390</v>
      </c>
      <c r="C2957">
        <v>538469</v>
      </c>
      <c r="D2957">
        <v>1</v>
      </c>
      <c r="E2957">
        <v>0</v>
      </c>
      <c r="F2957">
        <v>0</v>
      </c>
      <c r="G2957">
        <v>0</v>
      </c>
      <c r="H2957">
        <v>0</v>
      </c>
      <c r="I2957" t="s">
        <v>86</v>
      </c>
      <c r="J2957">
        <v>538311</v>
      </c>
      <c r="K2957" t="s">
        <v>1937</v>
      </c>
      <c r="L2957">
        <v>538311</v>
      </c>
      <c r="M2957" t="s">
        <v>1937</v>
      </c>
      <c r="N2957">
        <v>538574</v>
      </c>
      <c r="O2957" t="s">
        <v>206</v>
      </c>
      <c r="P2957">
        <v>538094</v>
      </c>
      <c r="Q2957" t="s">
        <v>207</v>
      </c>
      <c r="R2957" s="9">
        <v>93268.442682260167</v>
      </c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15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>
        <f t="shared" si="100"/>
        <v>93268.442682260167</v>
      </c>
      <c r="BM2957" s="9">
        <f t="shared" si="101"/>
        <v>93300</v>
      </c>
    </row>
    <row r="2958" spans="1:65" x14ac:dyDescent="0.3">
      <c r="A2958" t="s">
        <v>3048</v>
      </c>
      <c r="B2958" s="9">
        <v>114</v>
      </c>
      <c r="C2958">
        <v>564702</v>
      </c>
      <c r="D2958">
        <v>1</v>
      </c>
      <c r="E2958">
        <v>0</v>
      </c>
      <c r="F2958">
        <v>0</v>
      </c>
      <c r="G2958">
        <v>0</v>
      </c>
      <c r="H2958">
        <v>0</v>
      </c>
      <c r="I2958" t="s">
        <v>86</v>
      </c>
      <c r="J2958">
        <v>533271</v>
      </c>
      <c r="K2958" t="s">
        <v>785</v>
      </c>
      <c r="L2958">
        <v>533271</v>
      </c>
      <c r="M2958" t="s">
        <v>785</v>
      </c>
      <c r="N2958">
        <v>533271</v>
      </c>
      <c r="O2958" t="s">
        <v>785</v>
      </c>
      <c r="P2958">
        <v>533271</v>
      </c>
      <c r="Q2958" t="s">
        <v>785</v>
      </c>
      <c r="R2958" s="9">
        <v>71941.662785630979</v>
      </c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15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>
        <f t="shared" si="100"/>
        <v>71941.662785630979</v>
      </c>
      <c r="BM2958" s="9">
        <f t="shared" si="101"/>
        <v>71900</v>
      </c>
    </row>
    <row r="2959" spans="1:65" x14ac:dyDescent="0.3">
      <c r="A2959" t="s">
        <v>3049</v>
      </c>
      <c r="B2959" s="9">
        <v>208</v>
      </c>
      <c r="C2959">
        <v>591122</v>
      </c>
      <c r="D2959">
        <v>1</v>
      </c>
      <c r="E2959">
        <v>0</v>
      </c>
      <c r="F2959">
        <v>0</v>
      </c>
      <c r="G2959">
        <v>0</v>
      </c>
      <c r="H2959">
        <v>0</v>
      </c>
      <c r="I2959" t="s">
        <v>123</v>
      </c>
      <c r="J2959">
        <v>590266</v>
      </c>
      <c r="K2959" t="s">
        <v>163</v>
      </c>
      <c r="L2959">
        <v>590266</v>
      </c>
      <c r="M2959" t="s">
        <v>163</v>
      </c>
      <c r="N2959">
        <v>590266</v>
      </c>
      <c r="O2959" t="s">
        <v>163</v>
      </c>
      <c r="P2959">
        <v>590266</v>
      </c>
      <c r="Q2959" t="s">
        <v>163</v>
      </c>
      <c r="R2959" s="9">
        <v>71941.662785630979</v>
      </c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15"/>
      <c r="AR2959" s="9">
        <v>1</v>
      </c>
      <c r="AS2959" s="9">
        <f>AR2959*30500</f>
        <v>30500</v>
      </c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>
        <f t="shared" si="100"/>
        <v>102441.66278563098</v>
      </c>
      <c r="BM2959" s="9">
        <f t="shared" si="101"/>
        <v>102400</v>
      </c>
    </row>
    <row r="2960" spans="1:65" x14ac:dyDescent="0.3">
      <c r="A2960" t="s">
        <v>3050</v>
      </c>
      <c r="B2960" s="9">
        <v>550</v>
      </c>
      <c r="C2960">
        <v>594415</v>
      </c>
      <c r="D2960">
        <v>1</v>
      </c>
      <c r="E2960">
        <v>0</v>
      </c>
      <c r="F2960">
        <v>0</v>
      </c>
      <c r="G2960">
        <v>0</v>
      </c>
      <c r="H2960">
        <v>0</v>
      </c>
      <c r="I2960" t="s">
        <v>81</v>
      </c>
      <c r="J2960">
        <v>593711</v>
      </c>
      <c r="K2960" t="s">
        <v>185</v>
      </c>
      <c r="L2960">
        <v>593711</v>
      </c>
      <c r="M2960" t="s">
        <v>185</v>
      </c>
      <c r="N2960">
        <v>593711</v>
      </c>
      <c r="O2960" t="s">
        <v>185</v>
      </c>
      <c r="P2960">
        <v>593711</v>
      </c>
      <c r="Q2960" t="s">
        <v>185</v>
      </c>
      <c r="R2960" s="9">
        <v>130986.07922976289</v>
      </c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15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>
        <f t="shared" si="100"/>
        <v>130986.07922976289</v>
      </c>
      <c r="BM2960" s="9">
        <f t="shared" si="101"/>
        <v>131000</v>
      </c>
    </row>
    <row r="2961" spans="1:65" x14ac:dyDescent="0.3">
      <c r="A2961" t="s">
        <v>3051</v>
      </c>
      <c r="B2961" s="9">
        <v>567</v>
      </c>
      <c r="C2961">
        <v>563218</v>
      </c>
      <c r="D2961">
        <v>1</v>
      </c>
      <c r="E2961">
        <v>0</v>
      </c>
      <c r="F2961">
        <v>0</v>
      </c>
      <c r="G2961">
        <v>0</v>
      </c>
      <c r="H2961">
        <v>0</v>
      </c>
      <c r="I2961" t="s">
        <v>131</v>
      </c>
      <c r="J2961">
        <v>563323</v>
      </c>
      <c r="K2961" t="s">
        <v>2789</v>
      </c>
      <c r="L2961">
        <v>563323</v>
      </c>
      <c r="M2961" t="s">
        <v>2789</v>
      </c>
      <c r="N2961">
        <v>563102</v>
      </c>
      <c r="O2961" t="s">
        <v>1371</v>
      </c>
      <c r="P2961">
        <v>563102</v>
      </c>
      <c r="Q2961" t="s">
        <v>1371</v>
      </c>
      <c r="R2961" s="9">
        <v>134980.29095323861</v>
      </c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15"/>
      <c r="AR2961" s="9">
        <v>3</v>
      </c>
      <c r="AS2961" s="9">
        <f>AR2961*30500</f>
        <v>91500</v>
      </c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>
        <f t="shared" si="100"/>
        <v>226480.29095323861</v>
      </c>
      <c r="BM2961" s="9">
        <f t="shared" si="101"/>
        <v>226500</v>
      </c>
    </row>
    <row r="2962" spans="1:65" x14ac:dyDescent="0.3">
      <c r="A2962" t="s">
        <v>3052</v>
      </c>
      <c r="B2962" s="9">
        <v>201</v>
      </c>
      <c r="C2962">
        <v>596108</v>
      </c>
      <c r="D2962">
        <v>1</v>
      </c>
      <c r="E2962">
        <v>0</v>
      </c>
      <c r="F2962">
        <v>0</v>
      </c>
      <c r="G2962">
        <v>0</v>
      </c>
      <c r="H2962">
        <v>0</v>
      </c>
      <c r="I2962" t="s">
        <v>123</v>
      </c>
      <c r="J2962">
        <v>596256</v>
      </c>
      <c r="K2962" t="s">
        <v>756</v>
      </c>
      <c r="L2962">
        <v>595209</v>
      </c>
      <c r="M2962" t="s">
        <v>480</v>
      </c>
      <c r="N2962">
        <v>595209</v>
      </c>
      <c r="O2962" t="s">
        <v>480</v>
      </c>
      <c r="P2962">
        <v>595209</v>
      </c>
      <c r="Q2962" t="s">
        <v>480</v>
      </c>
      <c r="R2962" s="9">
        <v>71941.662785630979</v>
      </c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15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>
        <f t="shared" si="100"/>
        <v>71941.662785630979</v>
      </c>
      <c r="BM2962" s="9">
        <f t="shared" si="101"/>
        <v>71900</v>
      </c>
    </row>
    <row r="2963" spans="1:65" x14ac:dyDescent="0.3">
      <c r="A2963" t="s">
        <v>3053</v>
      </c>
      <c r="B2963" s="9">
        <v>231</v>
      </c>
      <c r="C2963">
        <v>535940</v>
      </c>
      <c r="D2963">
        <v>1</v>
      </c>
      <c r="E2963">
        <v>0</v>
      </c>
      <c r="F2963">
        <v>0</v>
      </c>
      <c r="G2963">
        <v>0</v>
      </c>
      <c r="H2963">
        <v>0</v>
      </c>
      <c r="I2963" t="s">
        <v>83</v>
      </c>
      <c r="J2963">
        <v>545121</v>
      </c>
      <c r="K2963" t="s">
        <v>625</v>
      </c>
      <c r="L2963">
        <v>544256</v>
      </c>
      <c r="M2963" t="s">
        <v>85</v>
      </c>
      <c r="N2963">
        <v>544256</v>
      </c>
      <c r="O2963" t="s">
        <v>85</v>
      </c>
      <c r="P2963">
        <v>544256</v>
      </c>
      <c r="Q2963" t="s">
        <v>85</v>
      </c>
      <c r="R2963" s="9">
        <v>71941.662785630979</v>
      </c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15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>
        <f t="shared" si="100"/>
        <v>71941.662785630979</v>
      </c>
      <c r="BM2963" s="9">
        <f t="shared" si="101"/>
        <v>71900</v>
      </c>
    </row>
    <row r="2964" spans="1:65" x14ac:dyDescent="0.3">
      <c r="A2964" t="s">
        <v>3054</v>
      </c>
      <c r="B2964" s="9">
        <v>141</v>
      </c>
      <c r="C2964">
        <v>562866</v>
      </c>
      <c r="D2964">
        <v>1</v>
      </c>
      <c r="E2964">
        <v>0</v>
      </c>
      <c r="F2964">
        <v>0</v>
      </c>
      <c r="G2964">
        <v>0</v>
      </c>
      <c r="H2964">
        <v>0</v>
      </c>
      <c r="I2964" t="s">
        <v>83</v>
      </c>
      <c r="J2964">
        <v>553271</v>
      </c>
      <c r="K2964" t="s">
        <v>570</v>
      </c>
      <c r="L2964">
        <v>553271</v>
      </c>
      <c r="M2964" t="s">
        <v>570</v>
      </c>
      <c r="N2964">
        <v>553271</v>
      </c>
      <c r="O2964" t="s">
        <v>570</v>
      </c>
      <c r="P2964">
        <v>553131</v>
      </c>
      <c r="Q2964" t="s">
        <v>571</v>
      </c>
      <c r="R2964" s="9">
        <v>71941.662785630979</v>
      </c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15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>
        <f t="shared" si="100"/>
        <v>71941.662785630979</v>
      </c>
      <c r="BM2964" s="9">
        <f t="shared" si="101"/>
        <v>71900</v>
      </c>
    </row>
    <row r="2965" spans="1:65" x14ac:dyDescent="0.3">
      <c r="A2965" t="s">
        <v>3055</v>
      </c>
      <c r="B2965" s="9">
        <v>423</v>
      </c>
      <c r="C2965">
        <v>537462</v>
      </c>
      <c r="D2965">
        <v>1</v>
      </c>
      <c r="E2965">
        <v>0</v>
      </c>
      <c r="F2965">
        <v>0</v>
      </c>
      <c r="G2965">
        <v>0</v>
      </c>
      <c r="H2965">
        <v>0</v>
      </c>
      <c r="I2965" t="s">
        <v>86</v>
      </c>
      <c r="J2965">
        <v>537446</v>
      </c>
      <c r="K2965" t="s">
        <v>2229</v>
      </c>
      <c r="L2965">
        <v>537004</v>
      </c>
      <c r="M2965" t="s">
        <v>466</v>
      </c>
      <c r="N2965">
        <v>537004</v>
      </c>
      <c r="O2965" t="s">
        <v>466</v>
      </c>
      <c r="P2965">
        <v>537004</v>
      </c>
      <c r="Q2965" t="s">
        <v>466</v>
      </c>
      <c r="R2965" s="9">
        <v>101067.2212738719</v>
      </c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15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>
        <f t="shared" si="100"/>
        <v>101067.2212738719</v>
      </c>
      <c r="BM2965" s="9">
        <f t="shared" si="101"/>
        <v>101100</v>
      </c>
    </row>
    <row r="2966" spans="1:65" x14ac:dyDescent="0.3">
      <c r="A2966" t="s">
        <v>3056</v>
      </c>
      <c r="B2966" s="9">
        <v>1237</v>
      </c>
      <c r="C2966">
        <v>553913</v>
      </c>
      <c r="D2966">
        <v>1</v>
      </c>
      <c r="E2966">
        <v>0</v>
      </c>
      <c r="F2966">
        <v>0</v>
      </c>
      <c r="G2966">
        <v>0</v>
      </c>
      <c r="H2966">
        <v>0</v>
      </c>
      <c r="I2966" t="s">
        <v>151</v>
      </c>
      <c r="J2966">
        <v>553671</v>
      </c>
      <c r="K2966" t="s">
        <v>454</v>
      </c>
      <c r="L2966">
        <v>553671</v>
      </c>
      <c r="M2966" t="s">
        <v>454</v>
      </c>
      <c r="N2966">
        <v>553671</v>
      </c>
      <c r="O2966" t="s">
        <v>454</v>
      </c>
      <c r="P2966">
        <v>553671</v>
      </c>
      <c r="Q2966" t="s">
        <v>454</v>
      </c>
      <c r="R2966" s="9">
        <v>290777.9718142827</v>
      </c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15"/>
      <c r="AR2966" s="9">
        <v>6</v>
      </c>
      <c r="AS2966" s="9">
        <f>AR2966*30500</f>
        <v>183000</v>
      </c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>
        <f t="shared" si="100"/>
        <v>473777.9718142827</v>
      </c>
      <c r="BM2966" s="9">
        <f t="shared" si="101"/>
        <v>473800</v>
      </c>
    </row>
    <row r="2967" spans="1:65" x14ac:dyDescent="0.3">
      <c r="A2967" t="s">
        <v>3057</v>
      </c>
      <c r="B2967" s="9">
        <v>568</v>
      </c>
      <c r="C2967">
        <v>565644</v>
      </c>
      <c r="D2967">
        <v>1</v>
      </c>
      <c r="E2967">
        <v>0</v>
      </c>
      <c r="F2967">
        <v>0</v>
      </c>
      <c r="G2967">
        <v>0</v>
      </c>
      <c r="H2967">
        <v>0</v>
      </c>
      <c r="I2967" t="s">
        <v>86</v>
      </c>
      <c r="J2967">
        <v>535451</v>
      </c>
      <c r="K2967" t="s">
        <v>298</v>
      </c>
      <c r="L2967">
        <v>535451</v>
      </c>
      <c r="M2967" t="s">
        <v>298</v>
      </c>
      <c r="N2967">
        <v>535451</v>
      </c>
      <c r="O2967" t="s">
        <v>298</v>
      </c>
      <c r="P2967">
        <v>535419</v>
      </c>
      <c r="Q2967" t="s">
        <v>170</v>
      </c>
      <c r="R2967" s="9">
        <v>135215.16989925879</v>
      </c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15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>
        <f t="shared" si="100"/>
        <v>135215.16989925879</v>
      </c>
      <c r="BM2967" s="9">
        <f t="shared" si="101"/>
        <v>135200</v>
      </c>
    </row>
    <row r="2968" spans="1:65" x14ac:dyDescent="0.3">
      <c r="A2968" t="s">
        <v>3058</v>
      </c>
      <c r="B2968" s="9">
        <v>285</v>
      </c>
      <c r="C2968">
        <v>551392</v>
      </c>
      <c r="D2968">
        <v>1</v>
      </c>
      <c r="E2968">
        <v>0</v>
      </c>
      <c r="F2968">
        <v>0</v>
      </c>
      <c r="G2968">
        <v>0</v>
      </c>
      <c r="H2968">
        <v>0</v>
      </c>
      <c r="I2968" t="s">
        <v>83</v>
      </c>
      <c r="J2968">
        <v>551791</v>
      </c>
      <c r="K2968" t="s">
        <v>1639</v>
      </c>
      <c r="L2968">
        <v>550787</v>
      </c>
      <c r="M2968" t="s">
        <v>908</v>
      </c>
      <c r="N2968">
        <v>550787</v>
      </c>
      <c r="O2968" t="s">
        <v>908</v>
      </c>
      <c r="P2968">
        <v>550787</v>
      </c>
      <c r="Q2968" t="s">
        <v>908</v>
      </c>
      <c r="R2968" s="9">
        <v>71941.662785630979</v>
      </c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15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>
        <f t="shared" si="100"/>
        <v>71941.662785630979</v>
      </c>
      <c r="BM2968" s="9">
        <f t="shared" si="101"/>
        <v>71900</v>
      </c>
    </row>
    <row r="2969" spans="1:65" x14ac:dyDescent="0.3">
      <c r="A2969" s="2" t="s">
        <v>3059</v>
      </c>
      <c r="B2969" s="9">
        <v>1122</v>
      </c>
      <c r="C2969">
        <v>556637</v>
      </c>
      <c r="D2969">
        <v>1</v>
      </c>
      <c r="E2969">
        <v>1</v>
      </c>
      <c r="F2969">
        <v>0</v>
      </c>
      <c r="G2969">
        <v>0</v>
      </c>
      <c r="H2969">
        <v>0</v>
      </c>
      <c r="I2969" t="s">
        <v>151</v>
      </c>
      <c r="J2969">
        <v>556637</v>
      </c>
      <c r="K2969" t="s">
        <v>3059</v>
      </c>
      <c r="L2969">
        <v>555771</v>
      </c>
      <c r="M2969" t="s">
        <v>247</v>
      </c>
      <c r="N2969">
        <v>555771</v>
      </c>
      <c r="O2969" t="s">
        <v>247</v>
      </c>
      <c r="P2969">
        <v>555771</v>
      </c>
      <c r="Q2969" t="s">
        <v>247</v>
      </c>
      <c r="R2969" s="9">
        <v>264235.11231552862</v>
      </c>
      <c r="S2969" s="9">
        <f>SUMIFS($B:$B,$J:$J,$C2969)</f>
        <v>1948</v>
      </c>
      <c r="T2969" s="9">
        <v>106023.1919469174</v>
      </c>
      <c r="U2969" s="9">
        <v>0</v>
      </c>
      <c r="V2969" s="9">
        <f>U2969*768</f>
        <v>0</v>
      </c>
      <c r="W2969" s="9">
        <v>3</v>
      </c>
      <c r="X2969" s="9">
        <f>W2969*3072</f>
        <v>9216</v>
      </c>
      <c r="Y2969" s="9">
        <v>12</v>
      </c>
      <c r="Z2969" s="9">
        <f>Y2969*1024</f>
        <v>12288</v>
      </c>
      <c r="AA2969" s="9">
        <v>1</v>
      </c>
      <c r="AB2969" s="9">
        <f>AA2969*256</f>
        <v>256</v>
      </c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15"/>
      <c r="AR2969" s="9">
        <v>1</v>
      </c>
      <c r="AS2969" s="9">
        <f>AR2969*30500</f>
        <v>30500</v>
      </c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>
        <f t="shared" si="100"/>
        <v>422518.30426244601</v>
      </c>
      <c r="BM2969" s="9">
        <f t="shared" si="101"/>
        <v>422500</v>
      </c>
    </row>
    <row r="2970" spans="1:65" x14ac:dyDescent="0.3">
      <c r="A2970" t="s">
        <v>3060</v>
      </c>
      <c r="B2970" s="9">
        <v>150</v>
      </c>
      <c r="C2970">
        <v>563226</v>
      </c>
      <c r="D2970">
        <v>1</v>
      </c>
      <c r="E2970">
        <v>0</v>
      </c>
      <c r="F2970">
        <v>0</v>
      </c>
      <c r="G2970">
        <v>0</v>
      </c>
      <c r="H2970">
        <v>0</v>
      </c>
      <c r="I2970" t="s">
        <v>131</v>
      </c>
      <c r="J2970">
        <v>563137</v>
      </c>
      <c r="K2970" t="s">
        <v>2487</v>
      </c>
      <c r="L2970">
        <v>563404</v>
      </c>
      <c r="M2970" t="s">
        <v>2488</v>
      </c>
      <c r="N2970">
        <v>563404</v>
      </c>
      <c r="O2970" t="s">
        <v>2488</v>
      </c>
      <c r="P2970">
        <v>563102</v>
      </c>
      <c r="Q2970" t="s">
        <v>1371</v>
      </c>
      <c r="R2970" s="9">
        <v>71941.662785630979</v>
      </c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15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>
        <f t="shared" si="100"/>
        <v>71941.662785630979</v>
      </c>
      <c r="BM2970" s="9">
        <f t="shared" si="101"/>
        <v>71900</v>
      </c>
    </row>
    <row r="2971" spans="1:65" x14ac:dyDescent="0.3">
      <c r="A2971" t="s">
        <v>3061</v>
      </c>
      <c r="B2971" s="9">
        <v>164</v>
      </c>
      <c r="C2971">
        <v>594423</v>
      </c>
      <c r="D2971">
        <v>1</v>
      </c>
      <c r="E2971">
        <v>0</v>
      </c>
      <c r="F2971">
        <v>0</v>
      </c>
      <c r="G2971">
        <v>0</v>
      </c>
      <c r="H2971">
        <v>0</v>
      </c>
      <c r="I2971" t="s">
        <v>81</v>
      </c>
      <c r="J2971">
        <v>595071</v>
      </c>
      <c r="K2971" t="s">
        <v>250</v>
      </c>
      <c r="L2971">
        <v>595071</v>
      </c>
      <c r="M2971" t="s">
        <v>250</v>
      </c>
      <c r="N2971">
        <v>593711</v>
      </c>
      <c r="O2971" t="s">
        <v>185</v>
      </c>
      <c r="P2971">
        <v>593711</v>
      </c>
      <c r="Q2971" t="s">
        <v>185</v>
      </c>
      <c r="R2971" s="9">
        <v>71941.662785630979</v>
      </c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15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>
        <f t="shared" si="100"/>
        <v>71941.662785630979</v>
      </c>
      <c r="BM2971" s="9">
        <f t="shared" si="101"/>
        <v>71900</v>
      </c>
    </row>
    <row r="2972" spans="1:65" x14ac:dyDescent="0.3">
      <c r="A2972" t="s">
        <v>3062</v>
      </c>
      <c r="B2972" s="9">
        <v>902</v>
      </c>
      <c r="C2972">
        <v>583367</v>
      </c>
      <c r="D2972">
        <v>1</v>
      </c>
      <c r="E2972">
        <v>0</v>
      </c>
      <c r="F2972">
        <v>0</v>
      </c>
      <c r="G2972">
        <v>0</v>
      </c>
      <c r="H2972">
        <v>0</v>
      </c>
      <c r="I2972" t="s">
        <v>81</v>
      </c>
      <c r="J2972">
        <v>584282</v>
      </c>
      <c r="K2972" t="s">
        <v>461</v>
      </c>
      <c r="L2972">
        <v>584282</v>
      </c>
      <c r="M2972" t="s">
        <v>461</v>
      </c>
      <c r="N2972">
        <v>584282</v>
      </c>
      <c r="O2972" t="s">
        <v>461</v>
      </c>
      <c r="P2972">
        <v>584282</v>
      </c>
      <c r="Q2972" t="s">
        <v>461</v>
      </c>
      <c r="R2972" s="9">
        <v>213243.25352814811</v>
      </c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15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>
        <f t="shared" si="100"/>
        <v>213243.25352814811</v>
      </c>
      <c r="BM2972" s="9">
        <f t="shared" si="101"/>
        <v>213200</v>
      </c>
    </row>
    <row r="2973" spans="1:65" x14ac:dyDescent="0.3">
      <c r="A2973" t="s">
        <v>3062</v>
      </c>
      <c r="B2973" s="9">
        <v>1711</v>
      </c>
      <c r="C2973">
        <v>552372</v>
      </c>
      <c r="D2973">
        <v>1</v>
      </c>
      <c r="E2973">
        <v>0</v>
      </c>
      <c r="F2973">
        <v>0</v>
      </c>
      <c r="G2973">
        <v>0</v>
      </c>
      <c r="H2973">
        <v>0</v>
      </c>
      <c r="I2973" t="s">
        <v>111</v>
      </c>
      <c r="J2973">
        <v>505587</v>
      </c>
      <c r="K2973" t="s">
        <v>1210</v>
      </c>
      <c r="L2973">
        <v>505587</v>
      </c>
      <c r="M2973" t="s">
        <v>1210</v>
      </c>
      <c r="N2973">
        <v>505587</v>
      </c>
      <c r="O2973" t="s">
        <v>1210</v>
      </c>
      <c r="P2973">
        <v>505587</v>
      </c>
      <c r="Q2973" t="s">
        <v>1210</v>
      </c>
      <c r="R2973" s="9">
        <v>399461.22135028319</v>
      </c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15"/>
      <c r="AR2973" s="9">
        <v>2</v>
      </c>
      <c r="AS2973" s="9">
        <f>AR2973*30500</f>
        <v>61000</v>
      </c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>
        <f t="shared" si="100"/>
        <v>460461.22135028319</v>
      </c>
      <c r="BM2973" s="9">
        <f t="shared" si="101"/>
        <v>460500</v>
      </c>
    </row>
    <row r="2974" spans="1:65" x14ac:dyDescent="0.3">
      <c r="A2974" t="s">
        <v>3063</v>
      </c>
      <c r="B2974" s="9">
        <v>455</v>
      </c>
      <c r="C2974">
        <v>592366</v>
      </c>
      <c r="D2974">
        <v>1</v>
      </c>
      <c r="E2974">
        <v>0</v>
      </c>
      <c r="F2974">
        <v>0</v>
      </c>
      <c r="G2974">
        <v>0</v>
      </c>
      <c r="H2974">
        <v>0</v>
      </c>
      <c r="I2974" t="s">
        <v>135</v>
      </c>
      <c r="J2974">
        <v>592471</v>
      </c>
      <c r="K2974" t="s">
        <v>1813</v>
      </c>
      <c r="L2974">
        <v>592064</v>
      </c>
      <c r="M2974" t="s">
        <v>596</v>
      </c>
      <c r="N2974">
        <v>592005</v>
      </c>
      <c r="O2974" t="s">
        <v>136</v>
      </c>
      <c r="P2974">
        <v>592005</v>
      </c>
      <c r="Q2974" t="s">
        <v>136</v>
      </c>
      <c r="R2974" s="9">
        <v>108619.6270521805</v>
      </c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15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>
        <f t="shared" si="100"/>
        <v>108619.6270521805</v>
      </c>
      <c r="BM2974" s="9">
        <f t="shared" si="101"/>
        <v>108600</v>
      </c>
    </row>
    <row r="2975" spans="1:65" x14ac:dyDescent="0.3">
      <c r="A2975" t="s">
        <v>3063</v>
      </c>
      <c r="B2975" s="9">
        <v>427</v>
      </c>
      <c r="C2975">
        <v>550141</v>
      </c>
      <c r="D2975">
        <v>1</v>
      </c>
      <c r="E2975">
        <v>0</v>
      </c>
      <c r="F2975">
        <v>0</v>
      </c>
      <c r="G2975">
        <v>0</v>
      </c>
      <c r="H2975">
        <v>0</v>
      </c>
      <c r="I2975" t="s">
        <v>81</v>
      </c>
      <c r="J2975">
        <v>593117</v>
      </c>
      <c r="K2975" t="s">
        <v>1187</v>
      </c>
      <c r="L2975">
        <v>593117</v>
      </c>
      <c r="M2975" t="s">
        <v>1187</v>
      </c>
      <c r="N2975">
        <v>593117</v>
      </c>
      <c r="O2975" t="s">
        <v>1187</v>
      </c>
      <c r="P2975">
        <v>592889</v>
      </c>
      <c r="Q2975" t="s">
        <v>482</v>
      </c>
      <c r="R2975" s="9">
        <v>102011.80459265169</v>
      </c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15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>
        <f t="shared" si="100"/>
        <v>102011.80459265169</v>
      </c>
      <c r="BM2975" s="9">
        <f t="shared" si="101"/>
        <v>102000</v>
      </c>
    </row>
    <row r="2976" spans="1:65" x14ac:dyDescent="0.3">
      <c r="A2976" t="s">
        <v>3064</v>
      </c>
      <c r="B2976" s="9">
        <v>154</v>
      </c>
      <c r="C2976">
        <v>529575</v>
      </c>
      <c r="D2976">
        <v>1</v>
      </c>
      <c r="E2976">
        <v>0</v>
      </c>
      <c r="F2976">
        <v>0</v>
      </c>
      <c r="G2976">
        <v>0</v>
      </c>
      <c r="H2976">
        <v>0</v>
      </c>
      <c r="I2976" t="s">
        <v>86</v>
      </c>
      <c r="J2976">
        <v>535001</v>
      </c>
      <c r="K2976" t="s">
        <v>1357</v>
      </c>
      <c r="L2976">
        <v>534676</v>
      </c>
      <c r="M2976" t="s">
        <v>874</v>
      </c>
      <c r="N2976">
        <v>534676</v>
      </c>
      <c r="O2976" t="s">
        <v>874</v>
      </c>
      <c r="P2976">
        <v>534676</v>
      </c>
      <c r="Q2976" t="s">
        <v>874</v>
      </c>
      <c r="R2976" s="9">
        <v>71941.662785630979</v>
      </c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15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>
        <f t="shared" si="100"/>
        <v>71941.662785630979</v>
      </c>
      <c r="BM2976" s="9">
        <f t="shared" si="101"/>
        <v>71900</v>
      </c>
    </row>
    <row r="2977" spans="1:65" x14ac:dyDescent="0.3">
      <c r="A2977" t="s">
        <v>3065</v>
      </c>
      <c r="B2977" s="9">
        <v>278</v>
      </c>
      <c r="C2977">
        <v>579009</v>
      </c>
      <c r="D2977">
        <v>1</v>
      </c>
      <c r="E2977">
        <v>0</v>
      </c>
      <c r="F2977">
        <v>0</v>
      </c>
      <c r="G2977">
        <v>0</v>
      </c>
      <c r="H2977">
        <v>0</v>
      </c>
      <c r="I2977" t="s">
        <v>151</v>
      </c>
      <c r="J2977">
        <v>560014</v>
      </c>
      <c r="K2977" t="s">
        <v>1971</v>
      </c>
      <c r="L2977">
        <v>559717</v>
      </c>
      <c r="M2977" t="s">
        <v>346</v>
      </c>
      <c r="N2977">
        <v>559717</v>
      </c>
      <c r="O2977" t="s">
        <v>346</v>
      </c>
      <c r="P2977">
        <v>559717</v>
      </c>
      <c r="Q2977" t="s">
        <v>346</v>
      </c>
      <c r="R2977" s="9">
        <v>71941.662785630979</v>
      </c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15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>
        <f t="shared" si="100"/>
        <v>71941.662785630979</v>
      </c>
      <c r="BM2977" s="9">
        <f t="shared" si="101"/>
        <v>71900</v>
      </c>
    </row>
    <row r="2978" spans="1:65" x14ac:dyDescent="0.3">
      <c r="A2978" t="s">
        <v>3066</v>
      </c>
      <c r="B2978" s="9">
        <v>873</v>
      </c>
      <c r="C2978">
        <v>539490</v>
      </c>
      <c r="D2978">
        <v>1</v>
      </c>
      <c r="E2978">
        <v>0</v>
      </c>
      <c r="F2978">
        <v>0</v>
      </c>
      <c r="G2978">
        <v>0</v>
      </c>
      <c r="H2978">
        <v>0</v>
      </c>
      <c r="I2978" t="s">
        <v>86</v>
      </c>
      <c r="J2978">
        <v>539163</v>
      </c>
      <c r="K2978" t="s">
        <v>1162</v>
      </c>
      <c r="L2978">
        <v>539732</v>
      </c>
      <c r="M2978" t="s">
        <v>863</v>
      </c>
      <c r="N2978">
        <v>539333</v>
      </c>
      <c r="O2978" t="s">
        <v>864</v>
      </c>
      <c r="P2978">
        <v>539139</v>
      </c>
      <c r="Q2978" t="s">
        <v>537</v>
      </c>
      <c r="R2978" s="9">
        <v>206499.21533614429</v>
      </c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15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>
        <f t="shared" si="100"/>
        <v>206499.21533614429</v>
      </c>
      <c r="BM2978" s="9">
        <f t="shared" si="101"/>
        <v>206500</v>
      </c>
    </row>
    <row r="2979" spans="1:65" x14ac:dyDescent="0.3">
      <c r="A2979" s="2" t="s">
        <v>1183</v>
      </c>
      <c r="B2979" s="9">
        <v>987</v>
      </c>
      <c r="C2979">
        <v>566454</v>
      </c>
      <c r="D2979">
        <v>1</v>
      </c>
      <c r="E2979">
        <v>1</v>
      </c>
      <c r="F2979">
        <v>0</v>
      </c>
      <c r="G2979">
        <v>0</v>
      </c>
      <c r="H2979">
        <v>0</v>
      </c>
      <c r="I2979" t="s">
        <v>131</v>
      </c>
      <c r="J2979">
        <v>566454</v>
      </c>
      <c r="K2979" t="s">
        <v>1183</v>
      </c>
      <c r="L2979">
        <v>566985</v>
      </c>
      <c r="M2979" t="s">
        <v>423</v>
      </c>
      <c r="N2979">
        <v>566985</v>
      </c>
      <c r="O2979" t="s">
        <v>423</v>
      </c>
      <c r="P2979">
        <v>566985</v>
      </c>
      <c r="Q2979" t="s">
        <v>423</v>
      </c>
      <c r="R2979" s="9">
        <v>232979.46475208091</v>
      </c>
      <c r="S2979" s="9">
        <f>SUMIFS($B:$B,$J:$J,$C2979)</f>
        <v>2234</v>
      </c>
      <c r="T2979" s="9">
        <v>121552.26777150189</v>
      </c>
      <c r="U2979" s="9">
        <v>1</v>
      </c>
      <c r="V2979" s="9">
        <f>U2979*768</f>
        <v>768</v>
      </c>
      <c r="W2979" s="9">
        <v>7</v>
      </c>
      <c r="X2979" s="9">
        <f>W2979*3072</f>
        <v>21504</v>
      </c>
      <c r="Y2979" s="9">
        <v>7</v>
      </c>
      <c r="Z2979" s="9">
        <f>Y2979*1024</f>
        <v>7168</v>
      </c>
      <c r="AA2979" s="9">
        <v>1</v>
      </c>
      <c r="AB2979" s="9">
        <f>AA2979*256</f>
        <v>256</v>
      </c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15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>
        <f t="shared" si="100"/>
        <v>384227.73252358282</v>
      </c>
      <c r="BM2979" s="9">
        <f t="shared" si="101"/>
        <v>384200</v>
      </c>
    </row>
    <row r="2980" spans="1:65" x14ac:dyDescent="0.3">
      <c r="A2980" t="s">
        <v>1183</v>
      </c>
      <c r="B2980" s="9">
        <v>210</v>
      </c>
      <c r="C2980">
        <v>539716</v>
      </c>
      <c r="D2980">
        <v>1</v>
      </c>
      <c r="E2980">
        <v>0</v>
      </c>
      <c r="F2980">
        <v>0</v>
      </c>
      <c r="G2980">
        <v>0</v>
      </c>
      <c r="H2980">
        <v>0</v>
      </c>
      <c r="I2980" t="s">
        <v>151</v>
      </c>
      <c r="J2980">
        <v>558109</v>
      </c>
      <c r="K2980" t="s">
        <v>1132</v>
      </c>
      <c r="L2980">
        <v>558109</v>
      </c>
      <c r="M2980" t="s">
        <v>1132</v>
      </c>
      <c r="N2980">
        <v>558109</v>
      </c>
      <c r="O2980" t="s">
        <v>1132</v>
      </c>
      <c r="P2980">
        <v>558109</v>
      </c>
      <c r="Q2980" t="s">
        <v>1132</v>
      </c>
      <c r="R2980" s="9">
        <v>71941.662785630979</v>
      </c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15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>
        <f t="shared" si="100"/>
        <v>71941.662785630979</v>
      </c>
      <c r="BM2980" s="9">
        <f t="shared" si="101"/>
        <v>71900</v>
      </c>
    </row>
    <row r="2981" spans="1:65" x14ac:dyDescent="0.3">
      <c r="A2981" t="s">
        <v>3067</v>
      </c>
      <c r="B2981" s="9">
        <v>51</v>
      </c>
      <c r="C2981">
        <v>536415</v>
      </c>
      <c r="D2981">
        <v>1</v>
      </c>
      <c r="E2981">
        <v>0</v>
      </c>
      <c r="F2981">
        <v>0</v>
      </c>
      <c r="G2981">
        <v>0</v>
      </c>
      <c r="H2981">
        <v>0</v>
      </c>
      <c r="I2981" t="s">
        <v>83</v>
      </c>
      <c r="J2981">
        <v>550809</v>
      </c>
      <c r="K2981" t="s">
        <v>214</v>
      </c>
      <c r="L2981">
        <v>551953</v>
      </c>
      <c r="M2981" t="s">
        <v>215</v>
      </c>
      <c r="N2981">
        <v>551953</v>
      </c>
      <c r="O2981" t="s">
        <v>215</v>
      </c>
      <c r="P2981">
        <v>551953</v>
      </c>
      <c r="Q2981" t="s">
        <v>215</v>
      </c>
      <c r="R2981" s="9">
        <v>71941.662785630979</v>
      </c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15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>
        <f t="shared" si="100"/>
        <v>71941.662785630979</v>
      </c>
      <c r="BM2981" s="9">
        <f t="shared" si="101"/>
        <v>71900</v>
      </c>
    </row>
    <row r="2982" spans="1:65" x14ac:dyDescent="0.3">
      <c r="A2982" s="2" t="s">
        <v>3068</v>
      </c>
      <c r="B2982" s="9">
        <v>662</v>
      </c>
      <c r="C2982">
        <v>508144</v>
      </c>
      <c r="D2982">
        <v>1</v>
      </c>
      <c r="E2982">
        <v>1</v>
      </c>
      <c r="F2982">
        <v>0</v>
      </c>
      <c r="G2982">
        <v>0</v>
      </c>
      <c r="H2982">
        <v>0</v>
      </c>
      <c r="I2982" t="s">
        <v>94</v>
      </c>
      <c r="J2982">
        <v>508144</v>
      </c>
      <c r="K2982" t="s">
        <v>3068</v>
      </c>
      <c r="L2982">
        <v>511021</v>
      </c>
      <c r="M2982" t="s">
        <v>772</v>
      </c>
      <c r="N2982">
        <v>511021</v>
      </c>
      <c r="O2982" t="s">
        <v>772</v>
      </c>
      <c r="P2982">
        <v>511021</v>
      </c>
      <c r="Q2982" t="s">
        <v>772</v>
      </c>
      <c r="R2982" s="9">
        <v>157257.9760384924</v>
      </c>
      <c r="S2982" s="9">
        <f>SUMIFS($B:$B,$J:$J,$C2982)</f>
        <v>1400</v>
      </c>
      <c r="T2982" s="9">
        <v>76247.15009759643</v>
      </c>
      <c r="U2982" s="9">
        <v>0</v>
      </c>
      <c r="V2982" s="9">
        <f>U2982*768</f>
        <v>0</v>
      </c>
      <c r="W2982" s="9">
        <v>10</v>
      </c>
      <c r="X2982" s="9">
        <f>W2982*3072</f>
        <v>30720</v>
      </c>
      <c r="Y2982" s="9">
        <v>5</v>
      </c>
      <c r="Z2982" s="9">
        <f>Y2982*1024</f>
        <v>5120</v>
      </c>
      <c r="AA2982" s="9">
        <v>1</v>
      </c>
      <c r="AB2982" s="9">
        <f>AA2982*256</f>
        <v>256</v>
      </c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15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>
        <f t="shared" si="100"/>
        <v>269601.12613608886</v>
      </c>
      <c r="BM2982" s="9">
        <f t="shared" si="101"/>
        <v>269600</v>
      </c>
    </row>
    <row r="2983" spans="1:65" x14ac:dyDescent="0.3">
      <c r="A2983" t="s">
        <v>3069</v>
      </c>
      <c r="B2983" s="9">
        <v>498</v>
      </c>
      <c r="C2983">
        <v>583375</v>
      </c>
      <c r="D2983">
        <v>1</v>
      </c>
      <c r="E2983">
        <v>0</v>
      </c>
      <c r="F2983">
        <v>0</v>
      </c>
      <c r="G2983">
        <v>0</v>
      </c>
      <c r="H2983">
        <v>0</v>
      </c>
      <c r="I2983" t="s">
        <v>81</v>
      </c>
      <c r="J2983">
        <v>582956</v>
      </c>
      <c r="K2983" t="s">
        <v>684</v>
      </c>
      <c r="L2983">
        <v>582956</v>
      </c>
      <c r="M2983" t="s">
        <v>684</v>
      </c>
      <c r="N2983">
        <v>583120</v>
      </c>
      <c r="O2983" t="s">
        <v>408</v>
      </c>
      <c r="P2983">
        <v>583120</v>
      </c>
      <c r="Q2983" t="s">
        <v>408</v>
      </c>
      <c r="R2983" s="9">
        <v>118753.25719743549</v>
      </c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15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>
        <f t="shared" si="100"/>
        <v>118753.25719743549</v>
      </c>
      <c r="BM2983" s="9">
        <f t="shared" si="101"/>
        <v>118800</v>
      </c>
    </row>
    <row r="2984" spans="1:65" x14ac:dyDescent="0.3">
      <c r="A2984" s="2" t="s">
        <v>3070</v>
      </c>
      <c r="B2984" s="9">
        <v>1016</v>
      </c>
      <c r="C2984">
        <v>535044</v>
      </c>
      <c r="D2984">
        <v>1</v>
      </c>
      <c r="E2984">
        <v>1</v>
      </c>
      <c r="F2984">
        <v>0</v>
      </c>
      <c r="G2984">
        <v>0</v>
      </c>
      <c r="H2984">
        <v>0</v>
      </c>
      <c r="I2984" t="s">
        <v>86</v>
      </c>
      <c r="J2984">
        <v>535044</v>
      </c>
      <c r="K2984" t="s">
        <v>3070</v>
      </c>
      <c r="L2984">
        <v>534722</v>
      </c>
      <c r="M2984" t="s">
        <v>896</v>
      </c>
      <c r="N2984">
        <v>534676</v>
      </c>
      <c r="O2984" t="s">
        <v>874</v>
      </c>
      <c r="P2984">
        <v>534676</v>
      </c>
      <c r="Q2984" t="s">
        <v>874</v>
      </c>
      <c r="R2984" s="9">
        <v>239702.77391240851</v>
      </c>
      <c r="S2984" s="9">
        <f>SUMIFS($B:$B,$J:$J,$C2984)</f>
        <v>1016</v>
      </c>
      <c r="T2984" s="9">
        <v>55363.47827872479</v>
      </c>
      <c r="U2984" s="9">
        <v>0</v>
      </c>
      <c r="V2984" s="9">
        <f>U2984*768</f>
        <v>0</v>
      </c>
      <c r="W2984" s="9">
        <v>0</v>
      </c>
      <c r="X2984" s="9">
        <f>W2984*3072</f>
        <v>0</v>
      </c>
      <c r="Y2984" s="9">
        <v>4</v>
      </c>
      <c r="Z2984" s="9">
        <f>Y2984*1024</f>
        <v>4096</v>
      </c>
      <c r="AA2984" s="9">
        <v>0</v>
      </c>
      <c r="AB2984" s="9">
        <f>AA2984*256</f>
        <v>0</v>
      </c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15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>
        <f t="shared" si="100"/>
        <v>299162.25219113327</v>
      </c>
      <c r="BM2984" s="9">
        <f t="shared" si="101"/>
        <v>299200</v>
      </c>
    </row>
    <row r="2985" spans="1:65" x14ac:dyDescent="0.3">
      <c r="A2985" s="5" t="s">
        <v>874</v>
      </c>
      <c r="B2985" s="9">
        <v>20278</v>
      </c>
      <c r="C2985">
        <v>534676</v>
      </c>
      <c r="D2985">
        <v>1</v>
      </c>
      <c r="E2985">
        <v>1</v>
      </c>
      <c r="F2985">
        <v>1</v>
      </c>
      <c r="G2985">
        <v>1</v>
      </c>
      <c r="H2985">
        <v>1</v>
      </c>
      <c r="I2985" t="s">
        <v>86</v>
      </c>
      <c r="J2985">
        <v>534676</v>
      </c>
      <c r="K2985" t="s">
        <v>874</v>
      </c>
      <c r="L2985">
        <v>534676</v>
      </c>
      <c r="M2985" t="s">
        <v>874</v>
      </c>
      <c r="N2985">
        <v>534676</v>
      </c>
      <c r="O2985" t="s">
        <v>874</v>
      </c>
      <c r="P2985">
        <v>534676</v>
      </c>
      <c r="Q2985" t="s">
        <v>874</v>
      </c>
      <c r="R2985" s="9">
        <v>906135.83326610865</v>
      </c>
      <c r="S2985" s="9">
        <f>SUMIFS($B:$B,$J:$J,$C2985)</f>
        <v>34250</v>
      </c>
      <c r="T2985" s="9">
        <v>773145.61394722981</v>
      </c>
      <c r="U2985" s="9">
        <v>1009</v>
      </c>
      <c r="V2985" s="9">
        <f>U2985*768</f>
        <v>774912</v>
      </c>
      <c r="W2985" s="9">
        <v>100</v>
      </c>
      <c r="X2985" s="9">
        <f>W2985*3072</f>
        <v>307200</v>
      </c>
      <c r="Y2985" s="9">
        <v>619</v>
      </c>
      <c r="Z2985" s="9">
        <f>Y2985*1024</f>
        <v>633856</v>
      </c>
      <c r="AA2985" s="9">
        <v>165</v>
      </c>
      <c r="AB2985" s="9">
        <f>AA2985*256</f>
        <v>42240</v>
      </c>
      <c r="AC2985" s="9">
        <f>SUMIFS($B:$B,$L:$L,$C2985)</f>
        <v>39806</v>
      </c>
      <c r="AD2985" s="9">
        <v>2536451.6975651411</v>
      </c>
      <c r="AE2985" s="9">
        <f>SUMIFS($B:$B,$P:$P,$C2985)</f>
        <v>46561</v>
      </c>
      <c r="AF2985" s="9">
        <v>2796221.2154631601</v>
      </c>
      <c r="AG2985" s="9">
        <f>SUMIFS($B:$B,$N:$N,$C2985)</f>
        <v>43775</v>
      </c>
      <c r="AH2985" s="9">
        <v>7396025.0799644943</v>
      </c>
      <c r="AI2985" s="9">
        <f>SUMIFS($B:$B,$P:$P,$C2985)</f>
        <v>46561</v>
      </c>
      <c r="AJ2985" s="9">
        <v>21348909.20256453</v>
      </c>
      <c r="AK2985" s="9"/>
      <c r="AL2985" s="9">
        <v>5494</v>
      </c>
      <c r="AM2985" s="9">
        <f>AL2985*141</f>
        <v>774654</v>
      </c>
      <c r="AN2985" s="9"/>
      <c r="AO2985" s="9"/>
      <c r="AP2985" s="9"/>
      <c r="AQ2985" s="15"/>
      <c r="AR2985" s="9">
        <v>33</v>
      </c>
      <c r="AS2985" s="9">
        <f>AR2985*30500</f>
        <v>1006500</v>
      </c>
      <c r="AT2985" s="9">
        <v>382</v>
      </c>
      <c r="AU2985" s="9">
        <f>AT2985*2742</f>
        <v>1047444</v>
      </c>
      <c r="AV2985" s="9">
        <v>0</v>
      </c>
      <c r="AW2985" s="9">
        <f>AV2985*914</f>
        <v>0</v>
      </c>
      <c r="AX2985" s="9">
        <v>1954</v>
      </c>
      <c r="AY2985" s="9">
        <f>AX2985*141</f>
        <v>275514</v>
      </c>
      <c r="AZ2985" s="9">
        <v>2059</v>
      </c>
      <c r="BA2985" s="9">
        <f>AZ2985*343</f>
        <v>706237</v>
      </c>
      <c r="BB2985" s="9">
        <v>1746</v>
      </c>
      <c r="BC2985" s="9">
        <f>BB2985*109</f>
        <v>190314</v>
      </c>
      <c r="BD2985" s="9">
        <v>206</v>
      </c>
      <c r="BE2985" s="9">
        <f>BD2985*82</f>
        <v>16892</v>
      </c>
      <c r="BF2985" s="9">
        <v>1781</v>
      </c>
      <c r="BG2985" s="9">
        <f>BF2985*328</f>
        <v>584168</v>
      </c>
      <c r="BH2985" s="9">
        <v>213</v>
      </c>
      <c r="BI2985" s="9">
        <f>BH2985*410</f>
        <v>87330</v>
      </c>
      <c r="BJ2985" s="9">
        <v>58</v>
      </c>
      <c r="BK2985" s="9">
        <f>BJ2985*219</f>
        <v>12702</v>
      </c>
      <c r="BL2985" s="9">
        <f t="shared" si="100"/>
        <v>42216851.642770663</v>
      </c>
      <c r="BM2985" s="9">
        <f t="shared" si="101"/>
        <v>42216900</v>
      </c>
    </row>
    <row r="2986" spans="1:65" x14ac:dyDescent="0.3">
      <c r="A2986" t="s">
        <v>3071</v>
      </c>
      <c r="B2986" s="9">
        <v>303</v>
      </c>
      <c r="C2986">
        <v>531529</v>
      </c>
      <c r="D2986">
        <v>1</v>
      </c>
      <c r="E2986">
        <v>0</v>
      </c>
      <c r="F2986">
        <v>0</v>
      </c>
      <c r="G2986">
        <v>0</v>
      </c>
      <c r="H2986">
        <v>0</v>
      </c>
      <c r="I2986" t="s">
        <v>86</v>
      </c>
      <c r="J2986">
        <v>531456</v>
      </c>
      <c r="K2986" t="s">
        <v>2418</v>
      </c>
      <c r="L2986">
        <v>533203</v>
      </c>
      <c r="M2986" t="s">
        <v>722</v>
      </c>
      <c r="N2986">
        <v>531057</v>
      </c>
      <c r="O2986" t="s">
        <v>220</v>
      </c>
      <c r="P2986">
        <v>531057</v>
      </c>
      <c r="Q2986" t="s">
        <v>220</v>
      </c>
      <c r="R2986" s="9">
        <v>72653.99173377041</v>
      </c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15"/>
      <c r="AR2986" s="9">
        <v>2</v>
      </c>
      <c r="AS2986" s="9">
        <f>AR2986*30500</f>
        <v>61000</v>
      </c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>
        <f t="shared" si="100"/>
        <v>133653.99173377041</v>
      </c>
      <c r="BM2986" s="9">
        <f t="shared" si="101"/>
        <v>133700</v>
      </c>
    </row>
    <row r="2987" spans="1:65" x14ac:dyDescent="0.3">
      <c r="A2987" t="s">
        <v>3072</v>
      </c>
      <c r="B2987" s="9">
        <v>136</v>
      </c>
      <c r="C2987">
        <v>545031</v>
      </c>
      <c r="D2987">
        <v>1</v>
      </c>
      <c r="E2987">
        <v>0</v>
      </c>
      <c r="F2987">
        <v>0</v>
      </c>
      <c r="G2987">
        <v>0</v>
      </c>
      <c r="H2987">
        <v>0</v>
      </c>
      <c r="I2987" t="s">
        <v>123</v>
      </c>
      <c r="J2987">
        <v>590789</v>
      </c>
      <c r="K2987" t="s">
        <v>168</v>
      </c>
      <c r="L2987">
        <v>590789</v>
      </c>
      <c r="M2987" t="s">
        <v>168</v>
      </c>
      <c r="N2987">
        <v>590789</v>
      </c>
      <c r="O2987" t="s">
        <v>168</v>
      </c>
      <c r="P2987">
        <v>591181</v>
      </c>
      <c r="Q2987" t="s">
        <v>137</v>
      </c>
      <c r="R2987" s="9">
        <v>71941.662785630979</v>
      </c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15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>
        <f t="shared" si="100"/>
        <v>71941.662785630979</v>
      </c>
      <c r="BM2987" s="9">
        <f t="shared" si="101"/>
        <v>71900</v>
      </c>
    </row>
    <row r="2988" spans="1:65" x14ac:dyDescent="0.3">
      <c r="A2988" t="s">
        <v>3073</v>
      </c>
      <c r="B2988" s="9">
        <v>651</v>
      </c>
      <c r="C2988">
        <v>570397</v>
      </c>
      <c r="D2988">
        <v>1</v>
      </c>
      <c r="E2988">
        <v>0</v>
      </c>
      <c r="F2988">
        <v>0</v>
      </c>
      <c r="G2988">
        <v>0</v>
      </c>
      <c r="H2988">
        <v>0</v>
      </c>
      <c r="I2988" t="s">
        <v>90</v>
      </c>
      <c r="J2988">
        <v>570508</v>
      </c>
      <c r="K2988" t="s">
        <v>138</v>
      </c>
      <c r="L2988">
        <v>570508</v>
      </c>
      <c r="M2988" t="s">
        <v>138</v>
      </c>
      <c r="N2988">
        <v>570508</v>
      </c>
      <c r="O2988" t="s">
        <v>138</v>
      </c>
      <c r="P2988">
        <v>570508</v>
      </c>
      <c r="Q2988" t="s">
        <v>138</v>
      </c>
      <c r="R2988" s="9">
        <v>154682.07137799179</v>
      </c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15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>
        <f t="shared" si="100"/>
        <v>154682.07137799179</v>
      </c>
      <c r="BM2988" s="9">
        <f t="shared" si="101"/>
        <v>154700</v>
      </c>
    </row>
    <row r="2989" spans="1:65" x14ac:dyDescent="0.3">
      <c r="A2989" t="s">
        <v>3074</v>
      </c>
      <c r="B2989" s="9">
        <v>1897</v>
      </c>
      <c r="C2989">
        <v>583383</v>
      </c>
      <c r="D2989">
        <v>1</v>
      </c>
      <c r="E2989">
        <v>0</v>
      </c>
      <c r="F2989">
        <v>0</v>
      </c>
      <c r="G2989">
        <v>0</v>
      </c>
      <c r="H2989">
        <v>0</v>
      </c>
      <c r="I2989" t="s">
        <v>81</v>
      </c>
      <c r="J2989">
        <v>582859</v>
      </c>
      <c r="K2989" t="s">
        <v>460</v>
      </c>
      <c r="L2989">
        <v>584282</v>
      </c>
      <c r="M2989" t="s">
        <v>461</v>
      </c>
      <c r="N2989">
        <v>584282</v>
      </c>
      <c r="O2989" t="s">
        <v>461</v>
      </c>
      <c r="P2989">
        <v>584282</v>
      </c>
      <c r="Q2989" t="s">
        <v>461</v>
      </c>
      <c r="R2989" s="9">
        <v>441822.05367458262</v>
      </c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15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>
        <f t="shared" si="100"/>
        <v>441822.05367458262</v>
      </c>
      <c r="BM2989" s="9">
        <f t="shared" si="101"/>
        <v>441800</v>
      </c>
    </row>
    <row r="2990" spans="1:65" x14ac:dyDescent="0.3">
      <c r="A2990" t="s">
        <v>3075</v>
      </c>
      <c r="B2990" s="9">
        <v>195</v>
      </c>
      <c r="C2990">
        <v>545791</v>
      </c>
      <c r="D2990">
        <v>1</v>
      </c>
      <c r="E2990">
        <v>0</v>
      </c>
      <c r="F2990">
        <v>0</v>
      </c>
      <c r="G2990">
        <v>0</v>
      </c>
      <c r="H2990">
        <v>0</v>
      </c>
      <c r="I2990" t="s">
        <v>131</v>
      </c>
      <c r="J2990">
        <v>562351</v>
      </c>
      <c r="K2990" t="s">
        <v>304</v>
      </c>
      <c r="L2990">
        <v>562351</v>
      </c>
      <c r="M2990" t="s">
        <v>304</v>
      </c>
      <c r="N2990">
        <v>562351</v>
      </c>
      <c r="O2990" t="s">
        <v>304</v>
      </c>
      <c r="P2990">
        <v>562335</v>
      </c>
      <c r="Q2990" t="s">
        <v>132</v>
      </c>
      <c r="R2990" s="9">
        <v>71941.662785630979</v>
      </c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15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>
        <f t="shared" si="100"/>
        <v>71941.662785630979</v>
      </c>
      <c r="BM2990" s="9">
        <f t="shared" si="101"/>
        <v>71900</v>
      </c>
    </row>
    <row r="2991" spans="1:65" x14ac:dyDescent="0.3">
      <c r="A2991" s="2" t="s">
        <v>549</v>
      </c>
      <c r="B2991" s="9">
        <v>1188</v>
      </c>
      <c r="C2991">
        <v>558044</v>
      </c>
      <c r="D2991">
        <v>1</v>
      </c>
      <c r="E2991">
        <v>1</v>
      </c>
      <c r="F2991">
        <v>0</v>
      </c>
      <c r="G2991">
        <v>0</v>
      </c>
      <c r="H2991">
        <v>0</v>
      </c>
      <c r="I2991" t="s">
        <v>151</v>
      </c>
      <c r="J2991">
        <v>558044</v>
      </c>
      <c r="K2991" t="s">
        <v>549</v>
      </c>
      <c r="L2991">
        <v>558389</v>
      </c>
      <c r="M2991" t="s">
        <v>835</v>
      </c>
      <c r="N2991">
        <v>558249</v>
      </c>
      <c r="O2991" t="s">
        <v>550</v>
      </c>
      <c r="P2991">
        <v>558249</v>
      </c>
      <c r="Q2991" t="s">
        <v>550</v>
      </c>
      <c r="R2991" s="9">
        <v>279477.36701194767</v>
      </c>
      <c r="S2991" s="9">
        <f>SUMIFS($B:$B,$J:$J,$C2991)</f>
        <v>2740</v>
      </c>
      <c r="T2991" s="9">
        <v>149010.27331843361</v>
      </c>
      <c r="U2991" s="9">
        <v>0</v>
      </c>
      <c r="V2991" s="9">
        <f>U2991*768</f>
        <v>0</v>
      </c>
      <c r="W2991" s="9">
        <v>10</v>
      </c>
      <c r="X2991" s="9">
        <f>W2991*3072</f>
        <v>30720</v>
      </c>
      <c r="Y2991" s="9">
        <v>6</v>
      </c>
      <c r="Z2991" s="9">
        <f>Y2991*1024</f>
        <v>6144</v>
      </c>
      <c r="AA2991" s="9">
        <v>2</v>
      </c>
      <c r="AB2991" s="9">
        <f>AA2991*256</f>
        <v>512</v>
      </c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15"/>
      <c r="AR2991" s="9">
        <v>5</v>
      </c>
      <c r="AS2991" s="9">
        <f>AR2991*30500</f>
        <v>152500</v>
      </c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>
        <f t="shared" si="100"/>
        <v>618363.64033038123</v>
      </c>
      <c r="BM2991" s="9">
        <f t="shared" si="101"/>
        <v>618400</v>
      </c>
    </row>
    <row r="2992" spans="1:65" x14ac:dyDescent="0.3">
      <c r="A2992" t="s">
        <v>549</v>
      </c>
      <c r="B2992" s="9">
        <v>871</v>
      </c>
      <c r="C2992">
        <v>555363</v>
      </c>
      <c r="D2992">
        <v>1</v>
      </c>
      <c r="E2992">
        <v>0</v>
      </c>
      <c r="F2992">
        <v>0</v>
      </c>
      <c r="G2992">
        <v>0</v>
      </c>
      <c r="H2992">
        <v>0</v>
      </c>
      <c r="I2992" t="s">
        <v>77</v>
      </c>
      <c r="J2992">
        <v>555185</v>
      </c>
      <c r="K2992" t="s">
        <v>1891</v>
      </c>
      <c r="L2992">
        <v>555452</v>
      </c>
      <c r="M2992" t="s">
        <v>78</v>
      </c>
      <c r="N2992">
        <v>555428</v>
      </c>
      <c r="O2992" t="s">
        <v>79</v>
      </c>
      <c r="P2992">
        <v>555428</v>
      </c>
      <c r="Q2992" t="s">
        <v>79</v>
      </c>
      <c r="R2992" s="9">
        <v>206033.9075963778</v>
      </c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15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>
        <f t="shared" si="100"/>
        <v>206033.9075963778</v>
      </c>
      <c r="BM2992" s="9">
        <f t="shared" si="101"/>
        <v>206000</v>
      </c>
    </row>
    <row r="2993" spans="1:65" x14ac:dyDescent="0.3">
      <c r="A2993" t="s">
        <v>3076</v>
      </c>
      <c r="B2993" s="9">
        <v>276</v>
      </c>
      <c r="C2993">
        <v>568911</v>
      </c>
      <c r="D2993">
        <v>1</v>
      </c>
      <c r="E2993">
        <v>0</v>
      </c>
      <c r="F2993">
        <v>0</v>
      </c>
      <c r="G2993">
        <v>0</v>
      </c>
      <c r="H2993">
        <v>0</v>
      </c>
      <c r="I2993" t="s">
        <v>111</v>
      </c>
      <c r="J2993">
        <v>503444</v>
      </c>
      <c r="K2993" t="s">
        <v>374</v>
      </c>
      <c r="L2993">
        <v>503444</v>
      </c>
      <c r="M2993" t="s">
        <v>374</v>
      </c>
      <c r="N2993">
        <v>503444</v>
      </c>
      <c r="O2993" t="s">
        <v>374</v>
      </c>
      <c r="P2993">
        <v>503444</v>
      </c>
      <c r="Q2993" t="s">
        <v>374</v>
      </c>
      <c r="R2993" s="9">
        <v>71941.662785630979</v>
      </c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15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>
        <f t="shared" si="100"/>
        <v>71941.662785630979</v>
      </c>
      <c r="BM2993" s="9">
        <f t="shared" si="101"/>
        <v>71900</v>
      </c>
    </row>
    <row r="2994" spans="1:65" x14ac:dyDescent="0.3">
      <c r="A2994" t="s">
        <v>3077</v>
      </c>
      <c r="B2994" s="9">
        <v>696</v>
      </c>
      <c r="C2994">
        <v>552909</v>
      </c>
      <c r="D2994">
        <v>1</v>
      </c>
      <c r="E2994">
        <v>0</v>
      </c>
      <c r="F2994">
        <v>0</v>
      </c>
      <c r="G2994">
        <v>0</v>
      </c>
      <c r="H2994">
        <v>0</v>
      </c>
      <c r="I2994" t="s">
        <v>111</v>
      </c>
      <c r="J2994">
        <v>514055</v>
      </c>
      <c r="K2994" t="s">
        <v>2383</v>
      </c>
      <c r="L2994">
        <v>514055</v>
      </c>
      <c r="M2994" t="s">
        <v>2383</v>
      </c>
      <c r="N2994">
        <v>514055</v>
      </c>
      <c r="O2994" t="s">
        <v>2383</v>
      </c>
      <c r="P2994">
        <v>511382</v>
      </c>
      <c r="Q2994" t="s">
        <v>311</v>
      </c>
      <c r="R2994" s="9">
        <v>165214.08661751761</v>
      </c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15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>
        <f t="shared" si="100"/>
        <v>165214.08661751761</v>
      </c>
      <c r="BM2994" s="9">
        <f t="shared" si="101"/>
        <v>165200</v>
      </c>
    </row>
    <row r="2995" spans="1:65" x14ac:dyDescent="0.3">
      <c r="A2995" t="s">
        <v>3078</v>
      </c>
      <c r="B2995" s="9">
        <v>314</v>
      </c>
      <c r="C2995">
        <v>567698</v>
      </c>
      <c r="D2995">
        <v>1</v>
      </c>
      <c r="E2995">
        <v>0</v>
      </c>
      <c r="F2995">
        <v>0</v>
      </c>
      <c r="G2995">
        <v>0</v>
      </c>
      <c r="H2995">
        <v>0</v>
      </c>
      <c r="I2995" t="s">
        <v>131</v>
      </c>
      <c r="J2995">
        <v>567451</v>
      </c>
      <c r="K2995" t="s">
        <v>386</v>
      </c>
      <c r="L2995">
        <v>567451</v>
      </c>
      <c r="M2995" t="s">
        <v>386</v>
      </c>
      <c r="N2995">
        <v>567451</v>
      </c>
      <c r="O2995" t="s">
        <v>386</v>
      </c>
      <c r="P2995">
        <v>567451</v>
      </c>
      <c r="Q2995" t="s">
        <v>386</v>
      </c>
      <c r="R2995" s="9">
        <v>75264.982100837937</v>
      </c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15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>
        <f t="shared" si="100"/>
        <v>75264.982100837937</v>
      </c>
      <c r="BM2995" s="9">
        <f t="shared" si="101"/>
        <v>75300</v>
      </c>
    </row>
    <row r="2996" spans="1:65" x14ac:dyDescent="0.3">
      <c r="A2996" s="2" t="s">
        <v>452</v>
      </c>
      <c r="B2996" s="9">
        <v>2011</v>
      </c>
      <c r="C2996">
        <v>596116</v>
      </c>
      <c r="D2996">
        <v>1</v>
      </c>
      <c r="E2996">
        <v>1</v>
      </c>
      <c r="F2996">
        <v>0</v>
      </c>
      <c r="G2996">
        <v>0</v>
      </c>
      <c r="H2996">
        <v>0</v>
      </c>
      <c r="I2996" t="s">
        <v>123</v>
      </c>
      <c r="J2996">
        <v>596116</v>
      </c>
      <c r="K2996" t="s">
        <v>452</v>
      </c>
      <c r="L2996">
        <v>597007</v>
      </c>
      <c r="M2996" t="s">
        <v>172</v>
      </c>
      <c r="N2996">
        <v>597007</v>
      </c>
      <c r="O2996" t="s">
        <v>172</v>
      </c>
      <c r="P2996">
        <v>597007</v>
      </c>
      <c r="Q2996" t="s">
        <v>172</v>
      </c>
      <c r="R2996" s="9">
        <v>467711.76376630808</v>
      </c>
      <c r="S2996" s="9">
        <f>SUMIFS($B:$B,$J:$J,$C2996)</f>
        <v>4301</v>
      </c>
      <c r="T2996" s="9">
        <v>233602.3976071681</v>
      </c>
      <c r="U2996" s="9">
        <v>0</v>
      </c>
      <c r="V2996" s="9">
        <f>U2996*768</f>
        <v>0</v>
      </c>
      <c r="W2996" s="9">
        <v>8</v>
      </c>
      <c r="X2996" s="9">
        <f>W2996*3072</f>
        <v>24576</v>
      </c>
      <c r="Y2996" s="9">
        <v>29</v>
      </c>
      <c r="Z2996" s="9">
        <f>Y2996*1024</f>
        <v>29696</v>
      </c>
      <c r="AA2996" s="9">
        <v>5</v>
      </c>
      <c r="AB2996" s="9">
        <f>AA2996*256</f>
        <v>1280</v>
      </c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15"/>
      <c r="AR2996" s="9">
        <v>4</v>
      </c>
      <c r="AS2996" s="9">
        <f>AR2996*30500</f>
        <v>122000</v>
      </c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>
        <f t="shared" si="100"/>
        <v>878866.16137347615</v>
      </c>
      <c r="BM2996" s="9">
        <f t="shared" si="101"/>
        <v>878900</v>
      </c>
    </row>
    <row r="2997" spans="1:65" x14ac:dyDescent="0.3">
      <c r="A2997" s="4" t="s">
        <v>323</v>
      </c>
      <c r="B2997" s="9">
        <v>2878</v>
      </c>
      <c r="C2997">
        <v>537489</v>
      </c>
      <c r="D2997">
        <v>1</v>
      </c>
      <c r="E2997">
        <v>1</v>
      </c>
      <c r="F2997">
        <v>1</v>
      </c>
      <c r="G2997">
        <v>1</v>
      </c>
      <c r="H2997">
        <v>0</v>
      </c>
      <c r="I2997" t="s">
        <v>86</v>
      </c>
      <c r="J2997">
        <v>537489</v>
      </c>
      <c r="K2997" t="s">
        <v>323</v>
      </c>
      <c r="L2997">
        <v>537489</v>
      </c>
      <c r="M2997" t="s">
        <v>323</v>
      </c>
      <c r="N2997">
        <v>537489</v>
      </c>
      <c r="O2997" t="s">
        <v>323</v>
      </c>
      <c r="P2997">
        <v>537683</v>
      </c>
      <c r="Q2997" t="s">
        <v>324</v>
      </c>
      <c r="R2997" s="9">
        <v>662964.09929137316</v>
      </c>
      <c r="S2997" s="9">
        <f>SUMIFS($B:$B,$J:$J,$C2997)</f>
        <v>6274</v>
      </c>
      <c r="T2997" s="9">
        <v>340313.28528693173</v>
      </c>
      <c r="U2997" s="9">
        <v>1</v>
      </c>
      <c r="V2997" s="9">
        <f>U2997*768</f>
        <v>768</v>
      </c>
      <c r="W2997" s="9">
        <v>19</v>
      </c>
      <c r="X2997" s="9">
        <f>W2997*3072</f>
        <v>58368</v>
      </c>
      <c r="Y2997" s="9">
        <v>144</v>
      </c>
      <c r="Z2997" s="9">
        <f>Y2997*1024</f>
        <v>147456</v>
      </c>
      <c r="AA2997" s="9">
        <v>24</v>
      </c>
      <c r="AB2997" s="9">
        <f>AA2997*256</f>
        <v>6144</v>
      </c>
      <c r="AC2997" s="9">
        <f>SUMIFS($B:$B,$L:$L,$C2997)</f>
        <v>9949</v>
      </c>
      <c r="AD2997" s="9">
        <v>1234103.3587642557</v>
      </c>
      <c r="AE2997" s="9"/>
      <c r="AF2997" s="9"/>
      <c r="AG2997" s="9">
        <f>SUMIFS($B:$B,$N:$N,$C2997)</f>
        <v>9251</v>
      </c>
      <c r="AH2997" s="9">
        <v>1040838.582024665</v>
      </c>
      <c r="AI2997" s="9"/>
      <c r="AJ2997" s="9"/>
      <c r="AK2997" s="9"/>
      <c r="AL2997" s="9"/>
      <c r="AM2997" s="9"/>
      <c r="AN2997" s="9"/>
      <c r="AO2997" s="9"/>
      <c r="AP2997" s="9"/>
      <c r="AQ2997" s="15"/>
      <c r="AR2997" s="9">
        <v>1</v>
      </c>
      <c r="AS2997" s="9">
        <f>AR2997*30500</f>
        <v>30500</v>
      </c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>
        <f t="shared" si="100"/>
        <v>3521455.3253672258</v>
      </c>
      <c r="BM2997" s="9">
        <f t="shared" si="101"/>
        <v>3521500</v>
      </c>
    </row>
    <row r="2998" spans="1:65" x14ac:dyDescent="0.3">
      <c r="A2998" t="s">
        <v>3079</v>
      </c>
      <c r="B2998" s="9">
        <v>449</v>
      </c>
      <c r="C2998">
        <v>542067</v>
      </c>
      <c r="D2998">
        <v>1</v>
      </c>
      <c r="E2998">
        <v>0</v>
      </c>
      <c r="F2998">
        <v>0</v>
      </c>
      <c r="G2998">
        <v>0</v>
      </c>
      <c r="H2998">
        <v>0</v>
      </c>
      <c r="I2998" t="s">
        <v>86</v>
      </c>
      <c r="J2998">
        <v>541982</v>
      </c>
      <c r="K2998" t="s">
        <v>675</v>
      </c>
      <c r="L2998">
        <v>541982</v>
      </c>
      <c r="M2998" t="s">
        <v>675</v>
      </c>
      <c r="N2998">
        <v>541982</v>
      </c>
      <c r="O2998" t="s">
        <v>675</v>
      </c>
      <c r="P2998">
        <v>541656</v>
      </c>
      <c r="Q2998" t="s">
        <v>227</v>
      </c>
      <c r="R2998" s="9">
        <v>107204.2862339929</v>
      </c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15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>
        <f t="shared" si="100"/>
        <v>107204.2862339929</v>
      </c>
      <c r="BM2998" s="9">
        <f t="shared" si="101"/>
        <v>107200</v>
      </c>
    </row>
    <row r="2999" spans="1:65" x14ac:dyDescent="0.3">
      <c r="A2999" s="2" t="s">
        <v>340</v>
      </c>
      <c r="B2999" s="9">
        <v>1402</v>
      </c>
      <c r="C2999">
        <v>578380</v>
      </c>
      <c r="D2999">
        <v>1</v>
      </c>
      <c r="E2999">
        <v>1</v>
      </c>
      <c r="F2999">
        <v>0</v>
      </c>
      <c r="G2999">
        <v>0</v>
      </c>
      <c r="H2999">
        <v>0</v>
      </c>
      <c r="I2999" t="s">
        <v>96</v>
      </c>
      <c r="J2999">
        <v>578380</v>
      </c>
      <c r="K2999" t="s">
        <v>340</v>
      </c>
      <c r="L2999">
        <v>578444</v>
      </c>
      <c r="M2999" t="s">
        <v>273</v>
      </c>
      <c r="N2999">
        <v>578444</v>
      </c>
      <c r="O2999" t="s">
        <v>273</v>
      </c>
      <c r="P2999">
        <v>578444</v>
      </c>
      <c r="Q2999" t="s">
        <v>273</v>
      </c>
      <c r="R2999" s="9">
        <v>328737.16614943882</v>
      </c>
      <c r="S2999" s="9">
        <f>SUMIFS($B:$B,$J:$J,$C2999)</f>
        <v>2280</v>
      </c>
      <c r="T2999" s="9">
        <v>124049.3006602853</v>
      </c>
      <c r="U2999" s="9">
        <v>0</v>
      </c>
      <c r="V2999" s="9">
        <f>U2999*768</f>
        <v>0</v>
      </c>
      <c r="W2999" s="9">
        <v>10</v>
      </c>
      <c r="X2999" s="9">
        <f>W2999*3072</f>
        <v>30720</v>
      </c>
      <c r="Y2999" s="9">
        <v>10</v>
      </c>
      <c r="Z2999" s="9">
        <f>Y2999*1024</f>
        <v>10240</v>
      </c>
      <c r="AA2999" s="9">
        <v>2</v>
      </c>
      <c r="AB2999" s="9">
        <f>AA2999*256</f>
        <v>512</v>
      </c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15"/>
      <c r="AR2999" s="9">
        <v>1</v>
      </c>
      <c r="AS2999" s="9">
        <f>AR2999*30500</f>
        <v>30500</v>
      </c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>
        <f t="shared" si="100"/>
        <v>524758.46680972411</v>
      </c>
      <c r="BM2999" s="9">
        <f t="shared" si="101"/>
        <v>524800</v>
      </c>
    </row>
    <row r="3000" spans="1:65" x14ac:dyDescent="0.3">
      <c r="A3000" s="4" t="s">
        <v>1599</v>
      </c>
      <c r="B3000" s="9">
        <v>3375</v>
      </c>
      <c r="C3000">
        <v>597635</v>
      </c>
      <c r="D3000">
        <v>1</v>
      </c>
      <c r="E3000">
        <v>1</v>
      </c>
      <c r="F3000">
        <v>1</v>
      </c>
      <c r="G3000">
        <v>1</v>
      </c>
      <c r="H3000">
        <v>0</v>
      </c>
      <c r="I3000" t="s">
        <v>94</v>
      </c>
      <c r="J3000">
        <v>597635</v>
      </c>
      <c r="K3000" t="s">
        <v>1599</v>
      </c>
      <c r="L3000">
        <v>597635</v>
      </c>
      <c r="M3000" t="s">
        <v>1599</v>
      </c>
      <c r="N3000">
        <v>597635</v>
      </c>
      <c r="O3000" t="s">
        <v>1599</v>
      </c>
      <c r="P3000">
        <v>597520</v>
      </c>
      <c r="Q3000" t="s">
        <v>521</v>
      </c>
      <c r="R3000" s="9">
        <v>773717.93932839436</v>
      </c>
      <c r="S3000" s="9">
        <f>SUMIFS($B:$B,$J:$J,$C3000)</f>
        <v>5785</v>
      </c>
      <c r="T3000" s="9">
        <v>313884.756602465</v>
      </c>
      <c r="U3000" s="9">
        <v>0</v>
      </c>
      <c r="V3000" s="9">
        <f>U3000*768</f>
        <v>0</v>
      </c>
      <c r="W3000" s="9">
        <v>16</v>
      </c>
      <c r="X3000" s="9">
        <f>W3000*3072</f>
        <v>49152</v>
      </c>
      <c r="Y3000" s="9">
        <v>213</v>
      </c>
      <c r="Z3000" s="9">
        <f>Y3000*1024</f>
        <v>218112</v>
      </c>
      <c r="AA3000" s="9">
        <v>7</v>
      </c>
      <c r="AB3000" s="9">
        <f>AA3000*256</f>
        <v>1792</v>
      </c>
      <c r="AC3000" s="9">
        <f>SUMIFS($B:$B,$L:$L,$C3000)</f>
        <v>7621</v>
      </c>
      <c r="AD3000" s="9">
        <v>948303.72324447928</v>
      </c>
      <c r="AE3000" s="9"/>
      <c r="AF3000" s="9"/>
      <c r="AG3000" s="9">
        <f>SUMIFS($B:$B,$N:$N,$C3000)</f>
        <v>7621</v>
      </c>
      <c r="AH3000" s="9">
        <v>858766.38979634282</v>
      </c>
      <c r="AI3000" s="9"/>
      <c r="AJ3000" s="9"/>
      <c r="AK3000" s="9"/>
      <c r="AL3000" s="9"/>
      <c r="AM3000" s="9"/>
      <c r="AN3000" s="9"/>
      <c r="AO3000" s="9"/>
      <c r="AP3000" s="9"/>
      <c r="AQ3000" s="15"/>
      <c r="AR3000" s="9">
        <v>40</v>
      </c>
      <c r="AS3000" s="9">
        <f>AR3000*30500</f>
        <v>1220000</v>
      </c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>
        <f t="shared" si="100"/>
        <v>4383728.8089716807</v>
      </c>
      <c r="BM3000" s="9">
        <f t="shared" si="101"/>
        <v>4383700</v>
      </c>
    </row>
    <row r="3001" spans="1:65" x14ac:dyDescent="0.3">
      <c r="A3001" t="s">
        <v>3080</v>
      </c>
      <c r="B3001" s="9">
        <v>560</v>
      </c>
      <c r="C3001">
        <v>500160</v>
      </c>
      <c r="D3001">
        <v>1</v>
      </c>
      <c r="E3001">
        <v>0</v>
      </c>
      <c r="F3001">
        <v>0</v>
      </c>
      <c r="G3001">
        <v>0</v>
      </c>
      <c r="H3001">
        <v>0</v>
      </c>
      <c r="I3001" t="s">
        <v>111</v>
      </c>
      <c r="J3001">
        <v>505188</v>
      </c>
      <c r="K3001" t="s">
        <v>140</v>
      </c>
      <c r="L3001">
        <v>505188</v>
      </c>
      <c r="M3001" t="s">
        <v>140</v>
      </c>
      <c r="N3001">
        <v>505188</v>
      </c>
      <c r="O3001" t="s">
        <v>140</v>
      </c>
      <c r="P3001">
        <v>505188</v>
      </c>
      <c r="Q3001" t="s">
        <v>140</v>
      </c>
      <c r="R3001" s="9">
        <v>133335.90671754349</v>
      </c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15"/>
      <c r="AR3001" s="9">
        <v>1</v>
      </c>
      <c r="AS3001" s="9">
        <f>AR3001*30500</f>
        <v>30500</v>
      </c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>
        <f t="shared" si="100"/>
        <v>163835.90671754349</v>
      </c>
      <c r="BM3001" s="9">
        <f t="shared" si="101"/>
        <v>163800</v>
      </c>
    </row>
    <row r="3002" spans="1:65" x14ac:dyDescent="0.3">
      <c r="A3002" s="4" t="s">
        <v>222</v>
      </c>
      <c r="B3002" s="9">
        <v>2444</v>
      </c>
      <c r="C3002">
        <v>559211</v>
      </c>
      <c r="D3002">
        <v>1</v>
      </c>
      <c r="E3002">
        <v>1</v>
      </c>
      <c r="F3002">
        <v>1</v>
      </c>
      <c r="G3002">
        <v>1</v>
      </c>
      <c r="H3002">
        <v>0</v>
      </c>
      <c r="I3002" t="s">
        <v>151</v>
      </c>
      <c r="J3002">
        <v>559211</v>
      </c>
      <c r="K3002" t="s">
        <v>222</v>
      </c>
      <c r="L3002">
        <v>559211</v>
      </c>
      <c r="M3002" t="s">
        <v>222</v>
      </c>
      <c r="N3002">
        <v>559211</v>
      </c>
      <c r="O3002" t="s">
        <v>222</v>
      </c>
      <c r="P3002">
        <v>559300</v>
      </c>
      <c r="Q3002" t="s">
        <v>223</v>
      </c>
      <c r="R3002" s="9">
        <v>565572.65930588346</v>
      </c>
      <c r="S3002" s="9">
        <f>SUMIFS($B:$B,$J:$J,$C3002)</f>
        <v>6319</v>
      </c>
      <c r="T3002" s="9">
        <v>342744.75657975679</v>
      </c>
      <c r="U3002" s="9">
        <v>0</v>
      </c>
      <c r="V3002" s="9">
        <f>U3002*768</f>
        <v>0</v>
      </c>
      <c r="W3002" s="9">
        <v>23</v>
      </c>
      <c r="X3002" s="9">
        <f>W3002*3072</f>
        <v>70656</v>
      </c>
      <c r="Y3002" s="9">
        <v>19</v>
      </c>
      <c r="Z3002" s="9">
        <f>Y3002*1024</f>
        <v>19456</v>
      </c>
      <c r="AA3002" s="9">
        <v>17</v>
      </c>
      <c r="AB3002" s="9">
        <f>AA3002*256</f>
        <v>4352</v>
      </c>
      <c r="AC3002" s="9">
        <f>SUMIFS($B:$B,$L:$L,$C3002)</f>
        <v>11412</v>
      </c>
      <c r="AD3002" s="9">
        <v>1413057.9346061486</v>
      </c>
      <c r="AE3002" s="9"/>
      <c r="AF3002" s="9"/>
      <c r="AG3002" s="9">
        <f>SUMIFS($B:$B,$N:$N,$C3002)</f>
        <v>11412</v>
      </c>
      <c r="AH3002" s="9">
        <v>1281613.1252159509</v>
      </c>
      <c r="AI3002" s="9"/>
      <c r="AJ3002" s="9"/>
      <c r="AK3002" s="9"/>
      <c r="AL3002" s="9"/>
      <c r="AM3002" s="9"/>
      <c r="AN3002" s="9"/>
      <c r="AO3002" s="9"/>
      <c r="AP3002" s="9"/>
      <c r="AQ3002" s="15"/>
      <c r="AR3002" s="9">
        <v>3</v>
      </c>
      <c r="AS3002" s="9">
        <f>AR3002*30500</f>
        <v>91500</v>
      </c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>
        <f t="shared" si="100"/>
        <v>3788952.4757077401</v>
      </c>
      <c r="BM3002" s="9">
        <f t="shared" si="101"/>
        <v>3789000</v>
      </c>
    </row>
    <row r="3003" spans="1:65" x14ac:dyDescent="0.3">
      <c r="A3003" s="2" t="s">
        <v>3081</v>
      </c>
      <c r="B3003" s="9">
        <v>2181</v>
      </c>
      <c r="C3003">
        <v>538477</v>
      </c>
      <c r="D3003">
        <v>1</v>
      </c>
      <c r="E3003">
        <v>1</v>
      </c>
      <c r="F3003">
        <v>0</v>
      </c>
      <c r="G3003">
        <v>0</v>
      </c>
      <c r="H3003">
        <v>0</v>
      </c>
      <c r="I3003" t="s">
        <v>86</v>
      </c>
      <c r="J3003">
        <v>538477</v>
      </c>
      <c r="K3003" t="s">
        <v>3081</v>
      </c>
      <c r="L3003">
        <v>538442</v>
      </c>
      <c r="M3003" t="s">
        <v>205</v>
      </c>
      <c r="N3003">
        <v>538094</v>
      </c>
      <c r="O3003" t="s">
        <v>207</v>
      </c>
      <c r="P3003">
        <v>538094</v>
      </c>
      <c r="Q3003" t="s">
        <v>207</v>
      </c>
      <c r="R3003" s="9">
        <v>506220.23704768613</v>
      </c>
      <c r="S3003" s="9">
        <f>SUMIFS($B:$B,$J:$J,$C3003)</f>
        <v>5133</v>
      </c>
      <c r="T3003" s="9">
        <v>278627.43024574983</v>
      </c>
      <c r="U3003" s="9">
        <v>1</v>
      </c>
      <c r="V3003" s="9">
        <f>U3003*768</f>
        <v>768</v>
      </c>
      <c r="W3003" s="9">
        <v>11</v>
      </c>
      <c r="X3003" s="9">
        <f>W3003*3072</f>
        <v>33792</v>
      </c>
      <c r="Y3003" s="9">
        <v>95</v>
      </c>
      <c r="Z3003" s="9">
        <f>Y3003*1024</f>
        <v>97280</v>
      </c>
      <c r="AA3003" s="9">
        <v>11</v>
      </c>
      <c r="AB3003" s="9">
        <f>AA3003*256</f>
        <v>2816</v>
      </c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15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>
        <f t="shared" si="100"/>
        <v>919503.66729343589</v>
      </c>
      <c r="BM3003" s="9">
        <f t="shared" si="101"/>
        <v>919500</v>
      </c>
    </row>
    <row r="3004" spans="1:65" x14ac:dyDescent="0.3">
      <c r="A3004" t="s">
        <v>3082</v>
      </c>
      <c r="B3004" s="9">
        <v>270</v>
      </c>
      <c r="C3004">
        <v>587508</v>
      </c>
      <c r="D3004">
        <v>1</v>
      </c>
      <c r="E3004">
        <v>0</v>
      </c>
      <c r="F3004">
        <v>0</v>
      </c>
      <c r="G3004">
        <v>0</v>
      </c>
      <c r="H3004">
        <v>0</v>
      </c>
      <c r="I3004" t="s">
        <v>123</v>
      </c>
      <c r="J3004">
        <v>586846</v>
      </c>
      <c r="K3004" t="s">
        <v>129</v>
      </c>
      <c r="L3004">
        <v>586846</v>
      </c>
      <c r="M3004" t="s">
        <v>129</v>
      </c>
      <c r="N3004">
        <v>586846</v>
      </c>
      <c r="O3004" t="s">
        <v>129</v>
      </c>
      <c r="P3004">
        <v>586846</v>
      </c>
      <c r="Q3004" t="s">
        <v>129</v>
      </c>
      <c r="R3004" s="9">
        <v>71941.662785630979</v>
      </c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15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>
        <f t="shared" si="100"/>
        <v>71941.662785630979</v>
      </c>
      <c r="BM3004" s="9">
        <f t="shared" si="101"/>
        <v>71900</v>
      </c>
    </row>
    <row r="3005" spans="1:65" x14ac:dyDescent="0.3">
      <c r="A3005" t="s">
        <v>3083</v>
      </c>
      <c r="B3005" s="9">
        <v>83</v>
      </c>
      <c r="C3005">
        <v>579084</v>
      </c>
      <c r="D3005">
        <v>1</v>
      </c>
      <c r="E3005">
        <v>0</v>
      </c>
      <c r="F3005">
        <v>0</v>
      </c>
      <c r="G3005">
        <v>0</v>
      </c>
      <c r="H3005">
        <v>0</v>
      </c>
      <c r="I3005" t="s">
        <v>151</v>
      </c>
      <c r="J3005">
        <v>559997</v>
      </c>
      <c r="K3005" t="s">
        <v>2247</v>
      </c>
      <c r="L3005">
        <v>559997</v>
      </c>
      <c r="M3005" t="s">
        <v>2247</v>
      </c>
      <c r="N3005">
        <v>559717</v>
      </c>
      <c r="O3005" t="s">
        <v>346</v>
      </c>
      <c r="P3005">
        <v>559717</v>
      </c>
      <c r="Q3005" t="s">
        <v>346</v>
      </c>
      <c r="R3005" s="9">
        <v>71941.662785630979</v>
      </c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15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>
        <f t="shared" si="100"/>
        <v>71941.662785630979</v>
      </c>
      <c r="BM3005" s="9">
        <f t="shared" si="101"/>
        <v>71900</v>
      </c>
    </row>
    <row r="3006" spans="1:65" x14ac:dyDescent="0.3">
      <c r="A3006" t="s">
        <v>3084</v>
      </c>
      <c r="B3006" s="9">
        <v>1790</v>
      </c>
      <c r="C3006">
        <v>512184</v>
      </c>
      <c r="D3006">
        <v>1</v>
      </c>
      <c r="E3006">
        <v>0</v>
      </c>
      <c r="F3006">
        <v>0</v>
      </c>
      <c r="G3006">
        <v>0</v>
      </c>
      <c r="H3006">
        <v>0</v>
      </c>
      <c r="I3006" t="s">
        <v>94</v>
      </c>
      <c r="J3006">
        <v>598143</v>
      </c>
      <c r="K3006" t="s">
        <v>368</v>
      </c>
      <c r="L3006">
        <v>598143</v>
      </c>
      <c r="M3006" t="s">
        <v>368</v>
      </c>
      <c r="N3006">
        <v>598143</v>
      </c>
      <c r="O3006" t="s">
        <v>368</v>
      </c>
      <c r="P3006">
        <v>598143</v>
      </c>
      <c r="Q3006" t="s">
        <v>368</v>
      </c>
      <c r="R3006" s="9">
        <v>417471.733656761</v>
      </c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15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>
        <f t="shared" si="100"/>
        <v>417471.733656761</v>
      </c>
      <c r="BM3006" s="9">
        <f t="shared" si="101"/>
        <v>417500</v>
      </c>
    </row>
    <row r="3007" spans="1:65" x14ac:dyDescent="0.3">
      <c r="A3007" t="s">
        <v>3085</v>
      </c>
      <c r="B3007" s="9">
        <v>122</v>
      </c>
      <c r="C3007">
        <v>553930</v>
      </c>
      <c r="D3007">
        <v>1</v>
      </c>
      <c r="E3007">
        <v>0</v>
      </c>
      <c r="F3007">
        <v>0</v>
      </c>
      <c r="G3007">
        <v>0</v>
      </c>
      <c r="H3007">
        <v>0</v>
      </c>
      <c r="I3007" t="s">
        <v>151</v>
      </c>
      <c r="J3007">
        <v>553671</v>
      </c>
      <c r="K3007" t="s">
        <v>454</v>
      </c>
      <c r="L3007">
        <v>553671</v>
      </c>
      <c r="M3007" t="s">
        <v>454</v>
      </c>
      <c r="N3007">
        <v>553671</v>
      </c>
      <c r="O3007" t="s">
        <v>454</v>
      </c>
      <c r="P3007">
        <v>553671</v>
      </c>
      <c r="Q3007" t="s">
        <v>454</v>
      </c>
      <c r="R3007" s="9">
        <v>71941.662785630979</v>
      </c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15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>
        <f t="shared" si="100"/>
        <v>71941.662785630979</v>
      </c>
      <c r="BM3007" s="9">
        <f t="shared" si="101"/>
        <v>71900</v>
      </c>
    </row>
    <row r="3008" spans="1:65" x14ac:dyDescent="0.3">
      <c r="A3008" t="s">
        <v>3085</v>
      </c>
      <c r="B3008" s="9">
        <v>122</v>
      </c>
      <c r="C3008">
        <v>553921</v>
      </c>
      <c r="D3008">
        <v>1</v>
      </c>
      <c r="E3008">
        <v>0</v>
      </c>
      <c r="F3008">
        <v>0</v>
      </c>
      <c r="G3008">
        <v>0</v>
      </c>
      <c r="H3008">
        <v>0</v>
      </c>
      <c r="I3008" t="s">
        <v>151</v>
      </c>
      <c r="J3008">
        <v>553786</v>
      </c>
      <c r="K3008" t="s">
        <v>706</v>
      </c>
      <c r="L3008">
        <v>553786</v>
      </c>
      <c r="M3008" t="s">
        <v>706</v>
      </c>
      <c r="N3008">
        <v>553786</v>
      </c>
      <c r="O3008" t="s">
        <v>706</v>
      </c>
      <c r="P3008">
        <v>553425</v>
      </c>
      <c r="Q3008" t="s">
        <v>152</v>
      </c>
      <c r="R3008" s="9">
        <v>71941.662785630979</v>
      </c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15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>
        <f t="shared" si="100"/>
        <v>71941.662785630979</v>
      </c>
      <c r="BM3008" s="9">
        <f t="shared" si="101"/>
        <v>71900</v>
      </c>
    </row>
    <row r="3009" spans="1:65" x14ac:dyDescent="0.3">
      <c r="A3009" s="2" t="s">
        <v>3086</v>
      </c>
      <c r="B3009" s="9">
        <v>4597</v>
      </c>
      <c r="C3009">
        <v>567311</v>
      </c>
      <c r="D3009">
        <v>1</v>
      </c>
      <c r="E3009">
        <v>1</v>
      </c>
      <c r="F3009">
        <v>0</v>
      </c>
      <c r="G3009">
        <v>0</v>
      </c>
      <c r="H3009">
        <v>0</v>
      </c>
      <c r="I3009" t="s">
        <v>131</v>
      </c>
      <c r="J3009">
        <v>567311</v>
      </c>
      <c r="K3009" t="s">
        <v>3086</v>
      </c>
      <c r="L3009">
        <v>567256</v>
      </c>
      <c r="M3009" t="s">
        <v>656</v>
      </c>
      <c r="N3009">
        <v>567256</v>
      </c>
      <c r="O3009" t="s">
        <v>656</v>
      </c>
      <c r="P3009">
        <v>567256</v>
      </c>
      <c r="Q3009" t="s">
        <v>656</v>
      </c>
      <c r="R3009" s="9">
        <v>1042932.632047066</v>
      </c>
      <c r="S3009" s="9">
        <f>SUMIFS($B:$B,$J:$J,$C3009)</f>
        <v>4597</v>
      </c>
      <c r="T3009" s="9">
        <v>249625.48022300989</v>
      </c>
      <c r="U3009" s="9">
        <v>0</v>
      </c>
      <c r="V3009" s="9">
        <f>U3009*768</f>
        <v>0</v>
      </c>
      <c r="W3009" s="9">
        <v>5</v>
      </c>
      <c r="X3009" s="9">
        <f>W3009*3072</f>
        <v>15360</v>
      </c>
      <c r="Y3009" s="9">
        <v>36</v>
      </c>
      <c r="Z3009" s="9">
        <f>Y3009*1024</f>
        <v>36864</v>
      </c>
      <c r="AA3009" s="9">
        <v>6</v>
      </c>
      <c r="AB3009" s="9">
        <f>AA3009*256</f>
        <v>1536</v>
      </c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15"/>
      <c r="AR3009" s="9">
        <v>23</v>
      </c>
      <c r="AS3009" s="9">
        <f>AR3009*30500</f>
        <v>701500</v>
      </c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>
        <f t="shared" si="100"/>
        <v>2047818.1122700758</v>
      </c>
      <c r="BM3009" s="9">
        <f t="shared" si="101"/>
        <v>2047800</v>
      </c>
    </row>
    <row r="3010" spans="1:65" x14ac:dyDescent="0.3">
      <c r="A3010" t="s">
        <v>3087</v>
      </c>
      <c r="B3010" s="9">
        <v>69</v>
      </c>
      <c r="C3010">
        <v>578461</v>
      </c>
      <c r="D3010">
        <v>1</v>
      </c>
      <c r="E3010">
        <v>0</v>
      </c>
      <c r="F3010">
        <v>0</v>
      </c>
      <c r="G3010">
        <v>0</v>
      </c>
      <c r="H3010">
        <v>0</v>
      </c>
      <c r="I3010" t="s">
        <v>151</v>
      </c>
      <c r="J3010">
        <v>557200</v>
      </c>
      <c r="K3010" t="s">
        <v>1067</v>
      </c>
      <c r="L3010">
        <v>555771</v>
      </c>
      <c r="M3010" t="s">
        <v>247</v>
      </c>
      <c r="N3010">
        <v>555771</v>
      </c>
      <c r="O3010" t="s">
        <v>247</v>
      </c>
      <c r="P3010">
        <v>555771</v>
      </c>
      <c r="Q3010" t="s">
        <v>247</v>
      </c>
      <c r="R3010" s="9">
        <v>71941.662785630979</v>
      </c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15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>
        <f t="shared" si="100"/>
        <v>71941.662785630979</v>
      </c>
      <c r="BM3010" s="9">
        <f t="shared" si="101"/>
        <v>71900</v>
      </c>
    </row>
    <row r="3011" spans="1:65" x14ac:dyDescent="0.3">
      <c r="A3011" t="s">
        <v>3088</v>
      </c>
      <c r="B3011" s="9">
        <v>142</v>
      </c>
      <c r="C3011">
        <v>574236</v>
      </c>
      <c r="D3011">
        <v>1</v>
      </c>
      <c r="E3011">
        <v>0</v>
      </c>
      <c r="F3011">
        <v>0</v>
      </c>
      <c r="G3011">
        <v>0</v>
      </c>
      <c r="H3011">
        <v>0</v>
      </c>
      <c r="I3011" t="s">
        <v>90</v>
      </c>
      <c r="J3011">
        <v>574074</v>
      </c>
      <c r="K3011" t="s">
        <v>739</v>
      </c>
      <c r="L3011">
        <v>573990</v>
      </c>
      <c r="M3011" t="s">
        <v>740</v>
      </c>
      <c r="N3011">
        <v>573990</v>
      </c>
      <c r="O3011" t="s">
        <v>740</v>
      </c>
      <c r="P3011">
        <v>573868</v>
      </c>
      <c r="Q3011" t="s">
        <v>349</v>
      </c>
      <c r="R3011" s="9">
        <v>71941.662785630979</v>
      </c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15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>
        <f t="shared" si="100"/>
        <v>71941.662785630979</v>
      </c>
      <c r="BM3011" s="9">
        <f t="shared" si="101"/>
        <v>71900</v>
      </c>
    </row>
    <row r="3012" spans="1:65" x14ac:dyDescent="0.3">
      <c r="A3012" t="s">
        <v>3089</v>
      </c>
      <c r="B3012" s="9">
        <v>245</v>
      </c>
      <c r="C3012">
        <v>574244</v>
      </c>
      <c r="D3012">
        <v>1</v>
      </c>
      <c r="E3012">
        <v>0</v>
      </c>
      <c r="F3012">
        <v>0</v>
      </c>
      <c r="G3012">
        <v>0</v>
      </c>
      <c r="H3012">
        <v>0</v>
      </c>
      <c r="I3012" t="s">
        <v>90</v>
      </c>
      <c r="J3012">
        <v>574279</v>
      </c>
      <c r="K3012" t="s">
        <v>508</v>
      </c>
      <c r="L3012">
        <v>574279</v>
      </c>
      <c r="M3012" t="s">
        <v>508</v>
      </c>
      <c r="N3012">
        <v>574279</v>
      </c>
      <c r="O3012" t="s">
        <v>508</v>
      </c>
      <c r="P3012">
        <v>574279</v>
      </c>
      <c r="Q3012" t="s">
        <v>508</v>
      </c>
      <c r="R3012" s="9">
        <v>71941.662785630979</v>
      </c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15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>
        <f t="shared" ref="BL3012:BL3075" si="102">SUMIF(R3012:R3012,"&lt;&gt;")+SUMIF(T3012:T3012,"&lt;&gt;")+SUMIF(V3012:V3012,"&lt;&gt;")+SUMIF(X3012:X3012,"&lt;&gt;")+SUMIF(Z3012:Z3012,"&lt;&gt;")+SUMIF(AB3012:AB3012,"&lt;&gt;")+SUMIF(AD3012:AD3012,"&lt;&gt;")+SUMIF(AF3012:AF3012,"&lt;&gt;")+SUMIF(AH3012:AH3012,"&lt;&gt;")+SUMIF(AJ3012:AJ3012,"&lt;&gt;")+SUMIF(AK3012:AK3012,"&lt;&gt;")+SUMIF(AM3012:AM3012,"&lt;&gt;")+SUMIF(AO3012:AO3012,"&lt;&gt;")+SUMIF(AQ3012:AQ3012,"&lt;&gt;")+SUMIF(AS3012:AS3012,"&lt;&gt;")+SUMIF(AU3012:AU3012,"&lt;&gt;")+SUMIF(AW3012:AW3012,"&lt;&gt;")+SUMIF(AY3012:AY3012,"&lt;&gt;")+SUMIF(BA3012:BA3012,"&lt;&gt;")+SUMIF(BC3012:BC3012,"&lt;&gt;")+SUMIF(BE3012:BE3012,"&lt;&gt;")+SUMIF(BG3012:BG3012,"&lt;&gt;")+SUMIF(BI3012:BI3012,"&lt;&gt;")+SUMIF(BK3012:BK3012,"&lt;&gt;")</f>
        <v>71941.662785630979</v>
      </c>
      <c r="BM3012" s="9">
        <f t="shared" ref="BM3012:BM3075" si="103">ROUND(BL3012/100,0)*100</f>
        <v>71900</v>
      </c>
    </row>
    <row r="3013" spans="1:65" x14ac:dyDescent="0.3">
      <c r="A3013" t="s">
        <v>3089</v>
      </c>
      <c r="B3013" s="9">
        <v>104</v>
      </c>
      <c r="C3013">
        <v>548367</v>
      </c>
      <c r="D3013">
        <v>1</v>
      </c>
      <c r="E3013">
        <v>0</v>
      </c>
      <c r="F3013">
        <v>0</v>
      </c>
      <c r="G3013">
        <v>0</v>
      </c>
      <c r="H3013">
        <v>0</v>
      </c>
      <c r="I3013" t="s">
        <v>123</v>
      </c>
      <c r="J3013">
        <v>548332</v>
      </c>
      <c r="K3013" t="s">
        <v>964</v>
      </c>
      <c r="L3013">
        <v>548511</v>
      </c>
      <c r="M3013" t="s">
        <v>693</v>
      </c>
      <c r="N3013">
        <v>548511</v>
      </c>
      <c r="O3013" t="s">
        <v>693</v>
      </c>
      <c r="P3013">
        <v>548511</v>
      </c>
      <c r="Q3013" t="s">
        <v>693</v>
      </c>
      <c r="R3013" s="9">
        <v>71941.662785630979</v>
      </c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15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>
        <f t="shared" si="102"/>
        <v>71941.662785630979</v>
      </c>
      <c r="BM3013" s="9">
        <f t="shared" si="103"/>
        <v>71900</v>
      </c>
    </row>
    <row r="3014" spans="1:65" x14ac:dyDescent="0.3">
      <c r="A3014" s="3" t="s">
        <v>1956</v>
      </c>
      <c r="B3014" s="9">
        <v>2324</v>
      </c>
      <c r="C3014">
        <v>574252</v>
      </c>
      <c r="D3014">
        <v>1</v>
      </c>
      <c r="E3014">
        <v>1</v>
      </c>
      <c r="F3014">
        <v>1</v>
      </c>
      <c r="G3014">
        <v>0</v>
      </c>
      <c r="H3014">
        <v>0</v>
      </c>
      <c r="I3014" t="s">
        <v>90</v>
      </c>
      <c r="J3014">
        <v>574252</v>
      </c>
      <c r="K3014" t="s">
        <v>1956</v>
      </c>
      <c r="L3014">
        <v>574252</v>
      </c>
      <c r="M3014" t="s">
        <v>1956</v>
      </c>
      <c r="N3014">
        <v>574538</v>
      </c>
      <c r="O3014" t="s">
        <v>91</v>
      </c>
      <c r="P3014">
        <v>573922</v>
      </c>
      <c r="Q3014" t="s">
        <v>92</v>
      </c>
      <c r="R3014" s="9">
        <v>538524.34391314688</v>
      </c>
      <c r="S3014" s="9">
        <f>SUMIFS($B:$B,$J:$J,$C3014)</f>
        <v>3272</v>
      </c>
      <c r="T3014" s="9">
        <v>177858.33256374701</v>
      </c>
      <c r="U3014" s="9">
        <v>1</v>
      </c>
      <c r="V3014" s="9">
        <f>U3014*768</f>
        <v>768</v>
      </c>
      <c r="W3014" s="9">
        <v>9</v>
      </c>
      <c r="X3014" s="9">
        <f>W3014*3072</f>
        <v>27648</v>
      </c>
      <c r="Y3014" s="9">
        <v>7</v>
      </c>
      <c r="Z3014" s="9">
        <f>Y3014*1024</f>
        <v>7168</v>
      </c>
      <c r="AA3014" s="9">
        <v>4</v>
      </c>
      <c r="AB3014" s="9">
        <f>AA3014*256</f>
        <v>1024</v>
      </c>
      <c r="AC3014" s="9">
        <f>SUMIFS($B:$B,$L:$L,$C3014)</f>
        <v>2646</v>
      </c>
      <c r="AD3014" s="9">
        <v>332259.56349260896</v>
      </c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15"/>
      <c r="AR3014" s="9">
        <v>3</v>
      </c>
      <c r="AS3014" s="9">
        <f>AR3014*30500</f>
        <v>91500</v>
      </c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>
        <f t="shared" si="102"/>
        <v>1176750.2399695029</v>
      </c>
      <c r="BM3014" s="9">
        <f t="shared" si="103"/>
        <v>1176800</v>
      </c>
    </row>
    <row r="3015" spans="1:65" x14ac:dyDescent="0.3">
      <c r="A3015" t="s">
        <v>3090</v>
      </c>
      <c r="B3015" s="9">
        <v>380</v>
      </c>
      <c r="C3015">
        <v>551724</v>
      </c>
      <c r="D3015">
        <v>1</v>
      </c>
      <c r="E3015">
        <v>0</v>
      </c>
      <c r="F3015">
        <v>0</v>
      </c>
      <c r="G3015">
        <v>0</v>
      </c>
      <c r="H3015">
        <v>0</v>
      </c>
      <c r="I3015" t="s">
        <v>94</v>
      </c>
      <c r="J3015">
        <v>597180</v>
      </c>
      <c r="K3015" t="s">
        <v>116</v>
      </c>
      <c r="L3015">
        <v>597180</v>
      </c>
      <c r="M3015" t="s">
        <v>116</v>
      </c>
      <c r="N3015">
        <v>597180</v>
      </c>
      <c r="O3015" t="s">
        <v>116</v>
      </c>
      <c r="P3015">
        <v>597180</v>
      </c>
      <c r="Q3015" t="s">
        <v>116</v>
      </c>
      <c r="R3015" s="9">
        <v>90903.031727811001</v>
      </c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15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>
        <f t="shared" si="102"/>
        <v>90903.031727811001</v>
      </c>
      <c r="BM3015" s="9">
        <f t="shared" si="103"/>
        <v>90900</v>
      </c>
    </row>
    <row r="3016" spans="1:65" x14ac:dyDescent="0.3">
      <c r="A3016" t="s">
        <v>3091</v>
      </c>
      <c r="B3016" s="9">
        <v>183</v>
      </c>
      <c r="C3016">
        <v>563234</v>
      </c>
      <c r="D3016">
        <v>1</v>
      </c>
      <c r="E3016">
        <v>0</v>
      </c>
      <c r="F3016">
        <v>0</v>
      </c>
      <c r="G3016">
        <v>0</v>
      </c>
      <c r="H3016">
        <v>0</v>
      </c>
      <c r="I3016" t="s">
        <v>83</v>
      </c>
      <c r="J3016">
        <v>552046</v>
      </c>
      <c r="K3016" t="s">
        <v>174</v>
      </c>
      <c r="L3016">
        <v>552046</v>
      </c>
      <c r="M3016" t="s">
        <v>174</v>
      </c>
      <c r="N3016">
        <v>552046</v>
      </c>
      <c r="O3016" t="s">
        <v>174</v>
      </c>
      <c r="P3016">
        <v>552046</v>
      </c>
      <c r="Q3016" t="s">
        <v>174</v>
      </c>
      <c r="R3016" s="9">
        <v>71941.662785630979</v>
      </c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15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>
        <f t="shared" si="102"/>
        <v>71941.662785630979</v>
      </c>
      <c r="BM3016" s="9">
        <f t="shared" si="103"/>
        <v>71900</v>
      </c>
    </row>
    <row r="3017" spans="1:65" x14ac:dyDescent="0.3">
      <c r="A3017" t="s">
        <v>3092</v>
      </c>
      <c r="B3017" s="9">
        <v>85</v>
      </c>
      <c r="C3017">
        <v>591149</v>
      </c>
      <c r="D3017">
        <v>1</v>
      </c>
      <c r="E3017">
        <v>0</v>
      </c>
      <c r="F3017">
        <v>0</v>
      </c>
      <c r="G3017">
        <v>0</v>
      </c>
      <c r="H3017">
        <v>0</v>
      </c>
      <c r="I3017" t="s">
        <v>123</v>
      </c>
      <c r="J3017">
        <v>591998</v>
      </c>
      <c r="K3017" t="s">
        <v>2743</v>
      </c>
      <c r="L3017">
        <v>591181</v>
      </c>
      <c r="M3017" t="s">
        <v>137</v>
      </c>
      <c r="N3017">
        <v>591181</v>
      </c>
      <c r="O3017" t="s">
        <v>137</v>
      </c>
      <c r="P3017">
        <v>591181</v>
      </c>
      <c r="Q3017" t="s">
        <v>137</v>
      </c>
      <c r="R3017" s="9">
        <v>71941.662785630979</v>
      </c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15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>
        <f t="shared" si="102"/>
        <v>71941.662785630979</v>
      </c>
      <c r="BM3017" s="9">
        <f t="shared" si="103"/>
        <v>71900</v>
      </c>
    </row>
    <row r="3018" spans="1:65" x14ac:dyDescent="0.3">
      <c r="A3018" t="s">
        <v>3092</v>
      </c>
      <c r="B3018" s="9">
        <v>175</v>
      </c>
      <c r="C3018">
        <v>587516</v>
      </c>
      <c r="D3018">
        <v>1</v>
      </c>
      <c r="E3018">
        <v>0</v>
      </c>
      <c r="F3018">
        <v>0</v>
      </c>
      <c r="G3018">
        <v>0</v>
      </c>
      <c r="H3018">
        <v>0</v>
      </c>
      <c r="I3018" t="s">
        <v>123</v>
      </c>
      <c r="J3018">
        <v>596116</v>
      </c>
      <c r="K3018" t="s">
        <v>452</v>
      </c>
      <c r="L3018">
        <v>597007</v>
      </c>
      <c r="M3018" t="s">
        <v>172</v>
      </c>
      <c r="N3018">
        <v>597007</v>
      </c>
      <c r="O3018" t="s">
        <v>172</v>
      </c>
      <c r="P3018">
        <v>597007</v>
      </c>
      <c r="Q3018" t="s">
        <v>172</v>
      </c>
      <c r="R3018" s="9">
        <v>71941.662785630979</v>
      </c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15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>
        <f t="shared" si="102"/>
        <v>71941.662785630979</v>
      </c>
      <c r="BM3018" s="9">
        <f t="shared" si="103"/>
        <v>71900</v>
      </c>
    </row>
    <row r="3019" spans="1:65" x14ac:dyDescent="0.3">
      <c r="A3019" t="s">
        <v>3093</v>
      </c>
      <c r="B3019" s="9">
        <v>112</v>
      </c>
      <c r="C3019">
        <v>599255</v>
      </c>
      <c r="D3019">
        <v>1</v>
      </c>
      <c r="E3019">
        <v>0</v>
      </c>
      <c r="F3019">
        <v>0</v>
      </c>
      <c r="G3019">
        <v>0</v>
      </c>
      <c r="H3019">
        <v>0</v>
      </c>
      <c r="I3019" t="s">
        <v>83</v>
      </c>
      <c r="J3019">
        <v>553131</v>
      </c>
      <c r="K3019" t="s">
        <v>571</v>
      </c>
      <c r="L3019">
        <v>553131</v>
      </c>
      <c r="M3019" t="s">
        <v>571</v>
      </c>
      <c r="N3019">
        <v>553131</v>
      </c>
      <c r="O3019" t="s">
        <v>571</v>
      </c>
      <c r="P3019">
        <v>553131</v>
      </c>
      <c r="Q3019" t="s">
        <v>571</v>
      </c>
      <c r="R3019" s="9">
        <v>71941.662785630979</v>
      </c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15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>
        <f t="shared" si="102"/>
        <v>71941.662785630979</v>
      </c>
      <c r="BM3019" s="9">
        <f t="shared" si="103"/>
        <v>71900</v>
      </c>
    </row>
    <row r="3020" spans="1:65" x14ac:dyDescent="0.3">
      <c r="A3020" t="s">
        <v>3093</v>
      </c>
      <c r="B3020" s="9">
        <v>170</v>
      </c>
      <c r="C3020">
        <v>529834</v>
      </c>
      <c r="D3020">
        <v>1</v>
      </c>
      <c r="E3020">
        <v>0</v>
      </c>
      <c r="F3020">
        <v>0</v>
      </c>
      <c r="G3020">
        <v>0</v>
      </c>
      <c r="H3020">
        <v>0</v>
      </c>
      <c r="I3020" t="s">
        <v>123</v>
      </c>
      <c r="J3020">
        <v>547492</v>
      </c>
      <c r="K3020" t="s">
        <v>125</v>
      </c>
      <c r="L3020">
        <v>547492</v>
      </c>
      <c r="M3020" t="s">
        <v>125</v>
      </c>
      <c r="N3020">
        <v>547492</v>
      </c>
      <c r="O3020" t="s">
        <v>125</v>
      </c>
      <c r="P3020">
        <v>547492</v>
      </c>
      <c r="Q3020" t="s">
        <v>125</v>
      </c>
      <c r="R3020" s="9">
        <v>71941.662785630979</v>
      </c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15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>
        <f t="shared" si="102"/>
        <v>71941.662785630979</v>
      </c>
      <c r="BM3020" s="9">
        <f t="shared" si="103"/>
        <v>71900</v>
      </c>
    </row>
    <row r="3021" spans="1:65" x14ac:dyDescent="0.3">
      <c r="A3021" t="s">
        <v>3094</v>
      </c>
      <c r="B3021" s="9">
        <v>382</v>
      </c>
      <c r="C3021">
        <v>530158</v>
      </c>
      <c r="D3021">
        <v>1</v>
      </c>
      <c r="E3021">
        <v>0</v>
      </c>
      <c r="F3021">
        <v>0</v>
      </c>
      <c r="G3021">
        <v>0</v>
      </c>
      <c r="H3021">
        <v>0</v>
      </c>
      <c r="I3021" t="s">
        <v>86</v>
      </c>
      <c r="J3021">
        <v>530905</v>
      </c>
      <c r="K3021" t="s">
        <v>1073</v>
      </c>
      <c r="L3021">
        <v>530905</v>
      </c>
      <c r="M3021" t="s">
        <v>1073</v>
      </c>
      <c r="N3021">
        <v>530905</v>
      </c>
      <c r="O3021" t="s">
        <v>1073</v>
      </c>
      <c r="P3021">
        <v>530905</v>
      </c>
      <c r="Q3021" t="s">
        <v>1073</v>
      </c>
      <c r="R3021" s="9">
        <v>91376.19519780323</v>
      </c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15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>
        <f t="shared" si="102"/>
        <v>91376.19519780323</v>
      </c>
      <c r="BM3021" s="9">
        <f t="shared" si="103"/>
        <v>91400</v>
      </c>
    </row>
    <row r="3022" spans="1:65" x14ac:dyDescent="0.3">
      <c r="A3022" t="s">
        <v>3095</v>
      </c>
      <c r="B3022" s="9">
        <v>592</v>
      </c>
      <c r="C3022">
        <v>531537</v>
      </c>
      <c r="D3022">
        <v>1</v>
      </c>
      <c r="E3022">
        <v>0</v>
      </c>
      <c r="F3022">
        <v>0</v>
      </c>
      <c r="G3022">
        <v>0</v>
      </c>
      <c r="H3022">
        <v>0</v>
      </c>
      <c r="I3022" t="s">
        <v>86</v>
      </c>
      <c r="J3022">
        <v>531464</v>
      </c>
      <c r="K3022" t="s">
        <v>799</v>
      </c>
      <c r="L3022">
        <v>531057</v>
      </c>
      <c r="M3022" t="s">
        <v>220</v>
      </c>
      <c r="N3022">
        <v>531057</v>
      </c>
      <c r="O3022" t="s">
        <v>220</v>
      </c>
      <c r="P3022">
        <v>531057</v>
      </c>
      <c r="Q3022" t="s">
        <v>220</v>
      </c>
      <c r="R3022" s="9">
        <v>140849.8076758075</v>
      </c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15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>
        <f t="shared" si="102"/>
        <v>140849.8076758075</v>
      </c>
      <c r="BM3022" s="9">
        <f t="shared" si="103"/>
        <v>140800</v>
      </c>
    </row>
    <row r="3023" spans="1:65" x14ac:dyDescent="0.3">
      <c r="A3023" t="s">
        <v>3096</v>
      </c>
      <c r="B3023" s="9">
        <v>353</v>
      </c>
      <c r="C3023">
        <v>550426</v>
      </c>
      <c r="D3023">
        <v>1</v>
      </c>
      <c r="E3023">
        <v>0</v>
      </c>
      <c r="F3023">
        <v>0</v>
      </c>
      <c r="G3023">
        <v>0</v>
      </c>
      <c r="H3023">
        <v>0</v>
      </c>
      <c r="I3023" t="s">
        <v>83</v>
      </c>
      <c r="J3023">
        <v>550361</v>
      </c>
      <c r="K3023" t="s">
        <v>2629</v>
      </c>
      <c r="L3023">
        <v>550094</v>
      </c>
      <c r="M3023" t="s">
        <v>143</v>
      </c>
      <c r="N3023">
        <v>550094</v>
      </c>
      <c r="O3023" t="s">
        <v>143</v>
      </c>
      <c r="P3023">
        <v>550094</v>
      </c>
      <c r="Q3023" t="s">
        <v>143</v>
      </c>
      <c r="R3023" s="9">
        <v>84511.27751876309</v>
      </c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15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>
        <f t="shared" si="102"/>
        <v>84511.27751876309</v>
      </c>
      <c r="BM3023" s="9">
        <f t="shared" si="103"/>
        <v>84500</v>
      </c>
    </row>
    <row r="3024" spans="1:65" x14ac:dyDescent="0.3">
      <c r="A3024" t="s">
        <v>3097</v>
      </c>
      <c r="B3024" s="9">
        <v>267</v>
      </c>
      <c r="C3024">
        <v>571822</v>
      </c>
      <c r="D3024">
        <v>1</v>
      </c>
      <c r="E3024">
        <v>0</v>
      </c>
      <c r="F3024">
        <v>0</v>
      </c>
      <c r="G3024">
        <v>0</v>
      </c>
      <c r="H3024">
        <v>0</v>
      </c>
      <c r="I3024" t="s">
        <v>96</v>
      </c>
      <c r="J3024">
        <v>571385</v>
      </c>
      <c r="K3024" t="s">
        <v>1600</v>
      </c>
      <c r="L3024">
        <v>571385</v>
      </c>
      <c r="M3024" t="s">
        <v>1600</v>
      </c>
      <c r="N3024">
        <v>571385</v>
      </c>
      <c r="O3024" t="s">
        <v>1600</v>
      </c>
      <c r="P3024">
        <v>571164</v>
      </c>
      <c r="Q3024" t="s">
        <v>334</v>
      </c>
      <c r="R3024" s="9">
        <v>71941.662785630979</v>
      </c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15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>
        <f t="shared" si="102"/>
        <v>71941.662785630979</v>
      </c>
      <c r="BM3024" s="9">
        <f t="shared" si="103"/>
        <v>71900</v>
      </c>
    </row>
    <row r="3025" spans="1:65" x14ac:dyDescent="0.3">
      <c r="A3025" t="s">
        <v>3098</v>
      </c>
      <c r="B3025" s="9">
        <v>222</v>
      </c>
      <c r="C3025">
        <v>548316</v>
      </c>
      <c r="D3025">
        <v>1</v>
      </c>
      <c r="E3025">
        <v>0</v>
      </c>
      <c r="F3025">
        <v>0</v>
      </c>
      <c r="G3025">
        <v>0</v>
      </c>
      <c r="H3025">
        <v>0</v>
      </c>
      <c r="I3025" t="s">
        <v>123</v>
      </c>
      <c r="J3025">
        <v>568414</v>
      </c>
      <c r="K3025" t="s">
        <v>166</v>
      </c>
      <c r="L3025">
        <v>568414</v>
      </c>
      <c r="M3025" t="s">
        <v>166</v>
      </c>
      <c r="N3025">
        <v>568414</v>
      </c>
      <c r="O3025" t="s">
        <v>166</v>
      </c>
      <c r="P3025">
        <v>568414</v>
      </c>
      <c r="Q3025" t="s">
        <v>166</v>
      </c>
      <c r="R3025" s="9">
        <v>71941.662785630979</v>
      </c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15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>
        <f t="shared" si="102"/>
        <v>71941.662785630979</v>
      </c>
      <c r="BM3025" s="9">
        <f t="shared" si="103"/>
        <v>71900</v>
      </c>
    </row>
    <row r="3026" spans="1:65" x14ac:dyDescent="0.3">
      <c r="A3026" t="s">
        <v>3098</v>
      </c>
      <c r="B3026" s="9">
        <v>171</v>
      </c>
      <c r="C3026">
        <v>542521</v>
      </c>
      <c r="D3026">
        <v>1</v>
      </c>
      <c r="E3026">
        <v>0</v>
      </c>
      <c r="F3026">
        <v>0</v>
      </c>
      <c r="G3026">
        <v>0</v>
      </c>
      <c r="H3026">
        <v>0</v>
      </c>
      <c r="I3026" t="s">
        <v>131</v>
      </c>
      <c r="J3026">
        <v>564567</v>
      </c>
      <c r="K3026" t="s">
        <v>523</v>
      </c>
      <c r="L3026">
        <v>564567</v>
      </c>
      <c r="M3026" t="s">
        <v>523</v>
      </c>
      <c r="N3026">
        <v>564567</v>
      </c>
      <c r="O3026" t="s">
        <v>523</v>
      </c>
      <c r="P3026">
        <v>564567</v>
      </c>
      <c r="Q3026" t="s">
        <v>523</v>
      </c>
      <c r="R3026" s="9">
        <v>71941.662785630979</v>
      </c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15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>
        <f t="shared" si="102"/>
        <v>71941.662785630979</v>
      </c>
      <c r="BM3026" s="9">
        <f t="shared" si="103"/>
        <v>71900</v>
      </c>
    </row>
    <row r="3027" spans="1:65" x14ac:dyDescent="0.3">
      <c r="A3027" t="s">
        <v>3099</v>
      </c>
      <c r="B3027" s="9">
        <v>171</v>
      </c>
      <c r="C3027">
        <v>582069</v>
      </c>
      <c r="D3027">
        <v>1</v>
      </c>
      <c r="E3027">
        <v>0</v>
      </c>
      <c r="F3027">
        <v>0</v>
      </c>
      <c r="G3027">
        <v>0</v>
      </c>
      <c r="H3027">
        <v>0</v>
      </c>
      <c r="I3027" t="s">
        <v>81</v>
      </c>
      <c r="J3027">
        <v>581917</v>
      </c>
      <c r="K3027" t="s">
        <v>1179</v>
      </c>
      <c r="L3027">
        <v>581917</v>
      </c>
      <c r="M3027" t="s">
        <v>1179</v>
      </c>
      <c r="N3027">
        <v>581917</v>
      </c>
      <c r="O3027" t="s">
        <v>1179</v>
      </c>
      <c r="P3027">
        <v>581372</v>
      </c>
      <c r="Q3027" t="s">
        <v>243</v>
      </c>
      <c r="R3027" s="9">
        <v>71941.662785630979</v>
      </c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15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>
        <f t="shared" si="102"/>
        <v>71941.662785630979</v>
      </c>
      <c r="BM3027" s="9">
        <f t="shared" si="103"/>
        <v>71900</v>
      </c>
    </row>
    <row r="3028" spans="1:65" x14ac:dyDescent="0.3">
      <c r="A3028" t="s">
        <v>3100</v>
      </c>
      <c r="B3028" s="9">
        <v>299</v>
      </c>
      <c r="C3028">
        <v>568279</v>
      </c>
      <c r="D3028">
        <v>1</v>
      </c>
      <c r="E3028">
        <v>0</v>
      </c>
      <c r="F3028">
        <v>0</v>
      </c>
      <c r="G3028">
        <v>0</v>
      </c>
      <c r="H3028">
        <v>0</v>
      </c>
      <c r="I3028" t="s">
        <v>94</v>
      </c>
      <c r="J3028">
        <v>505927</v>
      </c>
      <c r="K3028" t="s">
        <v>668</v>
      </c>
      <c r="L3028">
        <v>505927</v>
      </c>
      <c r="M3028" t="s">
        <v>668</v>
      </c>
      <c r="N3028">
        <v>505927</v>
      </c>
      <c r="O3028" t="s">
        <v>668</v>
      </c>
      <c r="P3028">
        <v>505927</v>
      </c>
      <c r="Q3028" t="s">
        <v>668</v>
      </c>
      <c r="R3028" s="9">
        <v>71941.662785630979</v>
      </c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15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>
        <f t="shared" si="102"/>
        <v>71941.662785630979</v>
      </c>
      <c r="BM3028" s="9">
        <f t="shared" si="103"/>
        <v>71900</v>
      </c>
    </row>
    <row r="3029" spans="1:65" x14ac:dyDescent="0.3">
      <c r="A3029" t="s">
        <v>3101</v>
      </c>
      <c r="B3029" s="9">
        <v>2092</v>
      </c>
      <c r="C3029">
        <v>562751</v>
      </c>
      <c r="D3029">
        <v>1</v>
      </c>
      <c r="E3029">
        <v>0</v>
      </c>
      <c r="F3029">
        <v>0</v>
      </c>
      <c r="G3029">
        <v>0</v>
      </c>
      <c r="H3029">
        <v>0</v>
      </c>
      <c r="I3029" t="s">
        <v>131</v>
      </c>
      <c r="J3029">
        <v>562912</v>
      </c>
      <c r="K3029" t="s">
        <v>1334</v>
      </c>
      <c r="L3029">
        <v>562858</v>
      </c>
      <c r="M3029" t="s">
        <v>1335</v>
      </c>
      <c r="N3029">
        <v>562858</v>
      </c>
      <c r="O3029" t="s">
        <v>1335</v>
      </c>
      <c r="P3029">
        <v>562777</v>
      </c>
      <c r="Q3029" t="s">
        <v>1336</v>
      </c>
      <c r="R3029" s="9">
        <v>486074.43462017458</v>
      </c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15"/>
      <c r="AR3029" s="9">
        <v>2</v>
      </c>
      <c r="AS3029" s="9">
        <f>AR3029*30500</f>
        <v>61000</v>
      </c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>
        <f t="shared" si="102"/>
        <v>547074.43462017458</v>
      </c>
      <c r="BM3029" s="9">
        <f t="shared" si="103"/>
        <v>547100</v>
      </c>
    </row>
    <row r="3030" spans="1:65" x14ac:dyDescent="0.3">
      <c r="A3030" s="2" t="s">
        <v>3102</v>
      </c>
      <c r="B3030" s="9">
        <v>1973</v>
      </c>
      <c r="C3030">
        <v>586374</v>
      </c>
      <c r="D3030">
        <v>1</v>
      </c>
      <c r="E3030">
        <v>1</v>
      </c>
      <c r="F3030">
        <v>0</v>
      </c>
      <c r="G3030">
        <v>0</v>
      </c>
      <c r="H3030">
        <v>0</v>
      </c>
      <c r="I3030" t="s">
        <v>81</v>
      </c>
      <c r="J3030">
        <v>586374</v>
      </c>
      <c r="K3030" t="s">
        <v>3102</v>
      </c>
      <c r="L3030">
        <v>586021</v>
      </c>
      <c r="M3030" t="s">
        <v>987</v>
      </c>
      <c r="N3030">
        <v>586021</v>
      </c>
      <c r="O3030" t="s">
        <v>987</v>
      </c>
      <c r="P3030">
        <v>586021</v>
      </c>
      <c r="Q3030" t="s">
        <v>987</v>
      </c>
      <c r="R3030" s="9">
        <v>459087.89738248813</v>
      </c>
      <c r="S3030" s="9">
        <f>SUMIFS($B:$B,$J:$J,$C3030)</f>
        <v>1973</v>
      </c>
      <c r="T3030" s="9">
        <v>107380.9135393694</v>
      </c>
      <c r="U3030" s="9">
        <v>0</v>
      </c>
      <c r="V3030" s="9">
        <f>U3030*768</f>
        <v>0</v>
      </c>
      <c r="W3030" s="9">
        <v>2</v>
      </c>
      <c r="X3030" s="9">
        <f>W3030*3072</f>
        <v>6144</v>
      </c>
      <c r="Y3030" s="9">
        <v>2</v>
      </c>
      <c r="Z3030" s="9">
        <f>Y3030*1024</f>
        <v>2048</v>
      </c>
      <c r="AA3030" s="9">
        <v>5</v>
      </c>
      <c r="AB3030" s="9">
        <f>AA3030*256</f>
        <v>1280</v>
      </c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15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>
        <f t="shared" si="102"/>
        <v>575940.81092185748</v>
      </c>
      <c r="BM3030" s="9">
        <f t="shared" si="103"/>
        <v>575900</v>
      </c>
    </row>
    <row r="3031" spans="1:65" x14ac:dyDescent="0.3">
      <c r="A3031" t="s">
        <v>3103</v>
      </c>
      <c r="B3031" s="9">
        <v>265</v>
      </c>
      <c r="C3031">
        <v>578398</v>
      </c>
      <c r="D3031">
        <v>1</v>
      </c>
      <c r="E3031">
        <v>0</v>
      </c>
      <c r="F3031">
        <v>0</v>
      </c>
      <c r="G3031">
        <v>0</v>
      </c>
      <c r="H3031">
        <v>0</v>
      </c>
      <c r="I3031" t="s">
        <v>96</v>
      </c>
      <c r="J3031">
        <v>577731</v>
      </c>
      <c r="K3031" t="s">
        <v>178</v>
      </c>
      <c r="L3031">
        <v>577731</v>
      </c>
      <c r="M3031" t="s">
        <v>178</v>
      </c>
      <c r="N3031">
        <v>577731</v>
      </c>
      <c r="O3031" t="s">
        <v>178</v>
      </c>
      <c r="P3031">
        <v>577731</v>
      </c>
      <c r="Q3031" t="s">
        <v>178</v>
      </c>
      <c r="R3031" s="9">
        <v>71941.662785630979</v>
      </c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15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>
        <f t="shared" si="102"/>
        <v>71941.662785630979</v>
      </c>
      <c r="BM3031" s="9">
        <f t="shared" si="103"/>
        <v>71900</v>
      </c>
    </row>
    <row r="3032" spans="1:65" x14ac:dyDescent="0.3">
      <c r="A3032" s="5" t="s">
        <v>217</v>
      </c>
      <c r="B3032" s="9">
        <v>7577</v>
      </c>
      <c r="C3032">
        <v>584649</v>
      </c>
      <c r="D3032">
        <v>1</v>
      </c>
      <c r="E3032">
        <v>1</v>
      </c>
      <c r="F3032">
        <v>1</v>
      </c>
      <c r="G3032">
        <v>1</v>
      </c>
      <c r="H3032">
        <v>1</v>
      </c>
      <c r="I3032" t="s">
        <v>81</v>
      </c>
      <c r="J3032">
        <v>584649</v>
      </c>
      <c r="K3032" t="s">
        <v>217</v>
      </c>
      <c r="L3032">
        <v>584649</v>
      </c>
      <c r="M3032" t="s">
        <v>217</v>
      </c>
      <c r="N3032">
        <v>584649</v>
      </c>
      <c r="O3032" t="s">
        <v>217</v>
      </c>
      <c r="P3032">
        <v>584649</v>
      </c>
      <c r="Q3032" t="s">
        <v>217</v>
      </c>
      <c r="R3032" s="9">
        <v>356991.36757377232</v>
      </c>
      <c r="S3032" s="9">
        <f>SUMIFS($B:$B,$J:$J,$C3032)</f>
        <v>12088</v>
      </c>
      <c r="T3032" s="9">
        <v>272254.49288998172</v>
      </c>
      <c r="U3032" s="9">
        <v>0</v>
      </c>
      <c r="V3032" s="9">
        <f>U3032*768</f>
        <v>0</v>
      </c>
      <c r="W3032" s="9">
        <v>96</v>
      </c>
      <c r="X3032" s="9">
        <f>W3032*3072</f>
        <v>294912</v>
      </c>
      <c r="Y3032" s="9">
        <v>57</v>
      </c>
      <c r="Z3032" s="9">
        <f>Y3032*1024</f>
        <v>58368</v>
      </c>
      <c r="AA3032" s="9">
        <v>34</v>
      </c>
      <c r="AB3032" s="9">
        <f>AA3032*256</f>
        <v>8704</v>
      </c>
      <c r="AC3032" s="9">
        <f>SUMIFS($B:$B,$L:$L,$C3032)</f>
        <v>15607</v>
      </c>
      <c r="AD3032" s="9">
        <v>1025480.41443385</v>
      </c>
      <c r="AE3032" s="9">
        <f>SUMIFS($B:$B,$P:$P,$C3032)</f>
        <v>20861</v>
      </c>
      <c r="AF3032" s="9">
        <v>1295603.934547029</v>
      </c>
      <c r="AG3032" s="9">
        <f>SUMIFS($B:$B,$N:$N,$C3032)</f>
        <v>20861</v>
      </c>
      <c r="AH3032" s="9">
        <v>3681701.698594681</v>
      </c>
      <c r="AI3032" s="9">
        <f>SUMIFS($B:$B,$P:$P,$C3032)</f>
        <v>20861</v>
      </c>
      <c r="AJ3032" s="9">
        <v>13137745.931644021</v>
      </c>
      <c r="AK3032" s="9"/>
      <c r="AL3032" s="9">
        <v>3065</v>
      </c>
      <c r="AM3032" s="9">
        <f>AL3032*141</f>
        <v>432165</v>
      </c>
      <c r="AN3032" s="9"/>
      <c r="AO3032" s="9"/>
      <c r="AP3032" s="9"/>
      <c r="AQ3032" s="15"/>
      <c r="AR3032" s="9">
        <v>13</v>
      </c>
      <c r="AS3032" s="9">
        <f>AR3032*30500</f>
        <v>396500</v>
      </c>
      <c r="AT3032" s="9">
        <v>169</v>
      </c>
      <c r="AU3032" s="9">
        <f>AT3032*2742</f>
        <v>463398</v>
      </c>
      <c r="AV3032" s="9">
        <v>75</v>
      </c>
      <c r="AW3032" s="9">
        <f>AV3032*914</f>
        <v>68550</v>
      </c>
      <c r="AX3032" s="9">
        <v>951</v>
      </c>
      <c r="AY3032" s="9">
        <f>AX3032*141</f>
        <v>134091</v>
      </c>
      <c r="AZ3032" s="9">
        <v>851</v>
      </c>
      <c r="BA3032" s="9">
        <f>AZ3032*343</f>
        <v>291893</v>
      </c>
      <c r="BB3032" s="9">
        <v>152</v>
      </c>
      <c r="BC3032" s="9">
        <f>BB3032*109</f>
        <v>16568</v>
      </c>
      <c r="BD3032" s="9">
        <v>10</v>
      </c>
      <c r="BE3032" s="9">
        <f>BD3032*82</f>
        <v>820</v>
      </c>
      <c r="BF3032" s="9">
        <v>242</v>
      </c>
      <c r="BG3032" s="9">
        <f>BF3032*328</f>
        <v>79376</v>
      </c>
      <c r="BH3032" s="9">
        <v>6</v>
      </c>
      <c r="BI3032" s="9">
        <f>BH3032*410</f>
        <v>2460</v>
      </c>
      <c r="BJ3032" s="9">
        <v>0</v>
      </c>
      <c r="BK3032" s="9">
        <f>BJ3032*219</f>
        <v>0</v>
      </c>
      <c r="BL3032" s="9">
        <f t="shared" si="102"/>
        <v>22017582.839683335</v>
      </c>
      <c r="BM3032" s="9">
        <f t="shared" si="103"/>
        <v>22017600</v>
      </c>
    </row>
    <row r="3033" spans="1:65" x14ac:dyDescent="0.3">
      <c r="A3033" t="s">
        <v>217</v>
      </c>
      <c r="B3033" s="9">
        <v>210</v>
      </c>
      <c r="C3033">
        <v>567701</v>
      </c>
      <c r="D3033">
        <v>1</v>
      </c>
      <c r="E3033">
        <v>0</v>
      </c>
      <c r="F3033">
        <v>0</v>
      </c>
      <c r="G3033">
        <v>0</v>
      </c>
      <c r="H3033">
        <v>0</v>
      </c>
      <c r="I3033" t="s">
        <v>131</v>
      </c>
      <c r="J3033">
        <v>567558</v>
      </c>
      <c r="K3033" t="s">
        <v>1883</v>
      </c>
      <c r="L3033">
        <v>567515</v>
      </c>
      <c r="M3033" t="s">
        <v>1485</v>
      </c>
      <c r="N3033">
        <v>567515</v>
      </c>
      <c r="O3033" t="s">
        <v>1485</v>
      </c>
      <c r="P3033">
        <v>567442</v>
      </c>
      <c r="Q3033" t="s">
        <v>617</v>
      </c>
      <c r="R3033" s="9">
        <v>71941.662785630979</v>
      </c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15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>
        <f t="shared" si="102"/>
        <v>71941.662785630979</v>
      </c>
      <c r="BM3033" s="9">
        <f t="shared" si="103"/>
        <v>71900</v>
      </c>
    </row>
    <row r="3034" spans="1:65" x14ac:dyDescent="0.3">
      <c r="A3034" s="2" t="s">
        <v>249</v>
      </c>
      <c r="B3034" s="9">
        <v>651</v>
      </c>
      <c r="C3034">
        <v>594431</v>
      </c>
      <c r="D3034">
        <v>1</v>
      </c>
      <c r="E3034">
        <v>1</v>
      </c>
      <c r="F3034">
        <v>0</v>
      </c>
      <c r="G3034">
        <v>0</v>
      </c>
      <c r="H3034">
        <v>0</v>
      </c>
      <c r="I3034" t="s">
        <v>81</v>
      </c>
      <c r="J3034">
        <v>594431</v>
      </c>
      <c r="K3034" t="s">
        <v>249</v>
      </c>
      <c r="L3034">
        <v>595071</v>
      </c>
      <c r="M3034" t="s">
        <v>250</v>
      </c>
      <c r="N3034">
        <v>593711</v>
      </c>
      <c r="O3034" t="s">
        <v>185</v>
      </c>
      <c r="P3034">
        <v>593711</v>
      </c>
      <c r="Q3034" t="s">
        <v>185</v>
      </c>
      <c r="R3034" s="9">
        <v>154682.07137799179</v>
      </c>
      <c r="S3034" s="9">
        <f>SUMIFS($B:$B,$J:$J,$C3034)</f>
        <v>1598</v>
      </c>
      <c r="T3034" s="9">
        <v>87009.031209805005</v>
      </c>
      <c r="U3034" s="9">
        <v>0</v>
      </c>
      <c r="V3034" s="9">
        <f>U3034*768</f>
        <v>0</v>
      </c>
      <c r="W3034" s="9">
        <v>5</v>
      </c>
      <c r="X3034" s="9">
        <f>W3034*3072</f>
        <v>15360</v>
      </c>
      <c r="Y3034" s="9">
        <v>10</v>
      </c>
      <c r="Z3034" s="9">
        <f>Y3034*1024</f>
        <v>10240</v>
      </c>
      <c r="AA3034" s="9">
        <v>3</v>
      </c>
      <c r="AB3034" s="9">
        <f>AA3034*256</f>
        <v>768</v>
      </c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15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>
        <f t="shared" si="102"/>
        <v>268059.10258779681</v>
      </c>
      <c r="BM3034" s="9">
        <f t="shared" si="103"/>
        <v>268100</v>
      </c>
    </row>
    <row r="3035" spans="1:65" x14ac:dyDescent="0.3">
      <c r="A3035" t="s">
        <v>249</v>
      </c>
      <c r="B3035" s="9">
        <v>210</v>
      </c>
      <c r="C3035">
        <v>591157</v>
      </c>
      <c r="D3035">
        <v>1</v>
      </c>
      <c r="E3035">
        <v>0</v>
      </c>
      <c r="F3035">
        <v>0</v>
      </c>
      <c r="G3035">
        <v>0</v>
      </c>
      <c r="H3035">
        <v>0</v>
      </c>
      <c r="I3035" t="s">
        <v>123</v>
      </c>
      <c r="J3035">
        <v>590266</v>
      </c>
      <c r="K3035" t="s">
        <v>163</v>
      </c>
      <c r="L3035">
        <v>590266</v>
      </c>
      <c r="M3035" t="s">
        <v>163</v>
      </c>
      <c r="N3035">
        <v>590266</v>
      </c>
      <c r="O3035" t="s">
        <v>163</v>
      </c>
      <c r="P3035">
        <v>590266</v>
      </c>
      <c r="Q3035" t="s">
        <v>163</v>
      </c>
      <c r="R3035" s="9">
        <v>71941.662785630979</v>
      </c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15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>
        <f t="shared" si="102"/>
        <v>71941.662785630979</v>
      </c>
      <c r="BM3035" s="9">
        <f t="shared" si="103"/>
        <v>71900</v>
      </c>
    </row>
    <row r="3036" spans="1:65" x14ac:dyDescent="0.3">
      <c r="A3036" t="s">
        <v>249</v>
      </c>
      <c r="B3036" s="9">
        <v>1344</v>
      </c>
      <c r="C3036">
        <v>575372</v>
      </c>
      <c r="D3036">
        <v>1</v>
      </c>
      <c r="E3036">
        <v>0</v>
      </c>
      <c r="F3036">
        <v>0</v>
      </c>
      <c r="G3036">
        <v>0</v>
      </c>
      <c r="H3036">
        <v>0</v>
      </c>
      <c r="I3036" t="s">
        <v>96</v>
      </c>
      <c r="J3036">
        <v>555134</v>
      </c>
      <c r="K3036" t="s">
        <v>187</v>
      </c>
      <c r="L3036">
        <v>555134</v>
      </c>
      <c r="M3036" t="s">
        <v>187</v>
      </c>
      <c r="N3036">
        <v>555134</v>
      </c>
      <c r="O3036" t="s">
        <v>187</v>
      </c>
      <c r="P3036">
        <v>555134</v>
      </c>
      <c r="Q3036" t="s">
        <v>187</v>
      </c>
      <c r="R3036" s="9">
        <v>315410.06670868542</v>
      </c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15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>
        <f t="shared" si="102"/>
        <v>315410.06670868542</v>
      </c>
      <c r="BM3036" s="9">
        <f t="shared" si="103"/>
        <v>315400</v>
      </c>
    </row>
    <row r="3037" spans="1:65" x14ac:dyDescent="0.3">
      <c r="A3037" s="2" t="s">
        <v>249</v>
      </c>
      <c r="B3037" s="9">
        <v>2482</v>
      </c>
      <c r="C3037">
        <v>540382</v>
      </c>
      <c r="D3037">
        <v>1</v>
      </c>
      <c r="E3037">
        <v>1</v>
      </c>
      <c r="F3037">
        <v>0</v>
      </c>
      <c r="G3037">
        <v>0</v>
      </c>
      <c r="H3037">
        <v>0</v>
      </c>
      <c r="I3037" t="s">
        <v>111</v>
      </c>
      <c r="J3037">
        <v>540382</v>
      </c>
      <c r="K3037" t="s">
        <v>249</v>
      </c>
      <c r="L3037">
        <v>536385</v>
      </c>
      <c r="M3037" t="s">
        <v>270</v>
      </c>
      <c r="N3037">
        <v>597996</v>
      </c>
      <c r="O3037" t="s">
        <v>3104</v>
      </c>
      <c r="P3037">
        <v>536385</v>
      </c>
      <c r="Q3037" t="s">
        <v>270</v>
      </c>
      <c r="R3037" s="9">
        <v>574126.81432610122</v>
      </c>
      <c r="S3037" s="9">
        <f>SUMIFS($B:$B,$J:$J,$C3037)</f>
        <v>4000</v>
      </c>
      <c r="T3037" s="9">
        <v>217303.26354366291</v>
      </c>
      <c r="U3037" s="9">
        <v>0</v>
      </c>
      <c r="V3037" s="9">
        <f>U3037*768</f>
        <v>0</v>
      </c>
      <c r="W3037" s="9">
        <v>12</v>
      </c>
      <c r="X3037" s="9">
        <f>W3037*3072</f>
        <v>36864</v>
      </c>
      <c r="Y3037" s="9">
        <v>22</v>
      </c>
      <c r="Z3037" s="9">
        <f>Y3037*1024</f>
        <v>22528</v>
      </c>
      <c r="AA3037" s="9">
        <v>8</v>
      </c>
      <c r="AB3037" s="9">
        <f>AA3037*256</f>
        <v>2048</v>
      </c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15"/>
      <c r="AR3037" s="9">
        <v>4</v>
      </c>
      <c r="AS3037" s="9">
        <f>AR3037*30500</f>
        <v>122000</v>
      </c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>
        <f t="shared" si="102"/>
        <v>974870.07786976406</v>
      </c>
      <c r="BM3037" s="9">
        <f t="shared" si="103"/>
        <v>974900</v>
      </c>
    </row>
    <row r="3038" spans="1:65" x14ac:dyDescent="0.3">
      <c r="A3038" t="s">
        <v>3105</v>
      </c>
      <c r="B3038" s="9">
        <v>827</v>
      </c>
      <c r="C3038">
        <v>544507</v>
      </c>
      <c r="D3038">
        <v>1</v>
      </c>
      <c r="E3038">
        <v>0</v>
      </c>
      <c r="F3038">
        <v>0</v>
      </c>
      <c r="G3038">
        <v>0</v>
      </c>
      <c r="H3038">
        <v>0</v>
      </c>
      <c r="I3038" t="s">
        <v>135</v>
      </c>
      <c r="J3038">
        <v>545058</v>
      </c>
      <c r="K3038" t="s">
        <v>671</v>
      </c>
      <c r="L3038">
        <v>545058</v>
      </c>
      <c r="M3038" t="s">
        <v>671</v>
      </c>
      <c r="N3038">
        <v>545058</v>
      </c>
      <c r="O3038" t="s">
        <v>671</v>
      </c>
      <c r="P3038">
        <v>545058</v>
      </c>
      <c r="Q3038" t="s">
        <v>671</v>
      </c>
      <c r="R3038" s="9">
        <v>195790.4502101067</v>
      </c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15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>
        <f t="shared" si="102"/>
        <v>195790.4502101067</v>
      </c>
      <c r="BM3038" s="9">
        <f t="shared" si="103"/>
        <v>195800</v>
      </c>
    </row>
    <row r="3039" spans="1:65" x14ac:dyDescent="0.3">
      <c r="A3039" t="s">
        <v>3106</v>
      </c>
      <c r="B3039" s="9">
        <v>50</v>
      </c>
      <c r="C3039">
        <v>549835</v>
      </c>
      <c r="D3039">
        <v>1</v>
      </c>
      <c r="E3039">
        <v>0</v>
      </c>
      <c r="F3039">
        <v>0</v>
      </c>
      <c r="G3039">
        <v>0</v>
      </c>
      <c r="H3039">
        <v>0</v>
      </c>
      <c r="I3039" t="s">
        <v>123</v>
      </c>
      <c r="J3039">
        <v>595535</v>
      </c>
      <c r="K3039" t="s">
        <v>445</v>
      </c>
      <c r="L3039">
        <v>595411</v>
      </c>
      <c r="M3039" t="s">
        <v>446</v>
      </c>
      <c r="N3039">
        <v>595411</v>
      </c>
      <c r="O3039" t="s">
        <v>446</v>
      </c>
      <c r="P3039">
        <v>595411</v>
      </c>
      <c r="Q3039" t="s">
        <v>446</v>
      </c>
      <c r="R3039" s="9">
        <v>71941.662785630979</v>
      </c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15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>
        <f t="shared" si="102"/>
        <v>71941.662785630979</v>
      </c>
      <c r="BM3039" s="9">
        <f t="shared" si="103"/>
        <v>71900</v>
      </c>
    </row>
    <row r="3040" spans="1:65" x14ac:dyDescent="0.3">
      <c r="A3040" t="s">
        <v>3107</v>
      </c>
      <c r="B3040" s="9">
        <v>592</v>
      </c>
      <c r="C3040">
        <v>553948</v>
      </c>
      <c r="D3040">
        <v>1</v>
      </c>
      <c r="E3040">
        <v>0</v>
      </c>
      <c r="F3040">
        <v>0</v>
      </c>
      <c r="G3040">
        <v>0</v>
      </c>
      <c r="H3040">
        <v>0</v>
      </c>
      <c r="I3040" t="s">
        <v>151</v>
      </c>
      <c r="J3040">
        <v>553425</v>
      </c>
      <c r="K3040" t="s">
        <v>152</v>
      </c>
      <c r="L3040">
        <v>553425</v>
      </c>
      <c r="M3040" t="s">
        <v>152</v>
      </c>
      <c r="N3040">
        <v>553425</v>
      </c>
      <c r="O3040" t="s">
        <v>152</v>
      </c>
      <c r="P3040">
        <v>553425</v>
      </c>
      <c r="Q3040" t="s">
        <v>152</v>
      </c>
      <c r="R3040" s="9">
        <v>140849.8076758075</v>
      </c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15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>
        <f t="shared" si="102"/>
        <v>140849.8076758075</v>
      </c>
      <c r="BM3040" s="9">
        <f t="shared" si="103"/>
        <v>140800</v>
      </c>
    </row>
    <row r="3041" spans="1:65" x14ac:dyDescent="0.3">
      <c r="A3041" t="s">
        <v>3108</v>
      </c>
      <c r="B3041" s="9">
        <v>293</v>
      </c>
      <c r="C3041">
        <v>537497</v>
      </c>
      <c r="D3041">
        <v>1</v>
      </c>
      <c r="E3041">
        <v>0</v>
      </c>
      <c r="F3041">
        <v>0</v>
      </c>
      <c r="G3041">
        <v>0</v>
      </c>
      <c r="H3041">
        <v>0</v>
      </c>
      <c r="I3041" t="s">
        <v>86</v>
      </c>
      <c r="J3041">
        <v>537764</v>
      </c>
      <c r="K3041" t="s">
        <v>1796</v>
      </c>
      <c r="L3041">
        <v>537764</v>
      </c>
      <c r="M3041" t="s">
        <v>1796</v>
      </c>
      <c r="N3041">
        <v>537764</v>
      </c>
      <c r="O3041" t="s">
        <v>1796</v>
      </c>
      <c r="P3041">
        <v>537004</v>
      </c>
      <c r="Q3041" t="s">
        <v>466</v>
      </c>
      <c r="R3041" s="9">
        <v>71941.662785630979</v>
      </c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15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>
        <f t="shared" si="102"/>
        <v>71941.662785630979</v>
      </c>
      <c r="BM3041" s="9">
        <f t="shared" si="103"/>
        <v>71900</v>
      </c>
    </row>
    <row r="3042" spans="1:65" x14ac:dyDescent="0.3">
      <c r="A3042" t="s">
        <v>3109</v>
      </c>
      <c r="B3042" s="9">
        <v>355</v>
      </c>
      <c r="C3042">
        <v>558052</v>
      </c>
      <c r="D3042">
        <v>1</v>
      </c>
      <c r="E3042">
        <v>0</v>
      </c>
      <c r="F3042">
        <v>0</v>
      </c>
      <c r="G3042">
        <v>0</v>
      </c>
      <c r="H3042">
        <v>0</v>
      </c>
      <c r="I3042" t="s">
        <v>151</v>
      </c>
      <c r="J3042">
        <v>558109</v>
      </c>
      <c r="K3042" t="s">
        <v>1132</v>
      </c>
      <c r="L3042">
        <v>558109</v>
      </c>
      <c r="M3042" t="s">
        <v>1132</v>
      </c>
      <c r="N3042">
        <v>558109</v>
      </c>
      <c r="O3042" t="s">
        <v>1132</v>
      </c>
      <c r="P3042">
        <v>558109</v>
      </c>
      <c r="Q3042" t="s">
        <v>1132</v>
      </c>
      <c r="R3042" s="9">
        <v>84985.002613887918</v>
      </c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15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>
        <f t="shared" si="102"/>
        <v>84985.002613887918</v>
      </c>
      <c r="BM3042" s="9">
        <f t="shared" si="103"/>
        <v>85000</v>
      </c>
    </row>
    <row r="3043" spans="1:65" x14ac:dyDescent="0.3">
      <c r="A3043" t="s">
        <v>3110</v>
      </c>
      <c r="B3043" s="9">
        <v>68</v>
      </c>
      <c r="C3043">
        <v>536539</v>
      </c>
      <c r="D3043">
        <v>1</v>
      </c>
      <c r="E3043">
        <v>0</v>
      </c>
      <c r="F3043">
        <v>0</v>
      </c>
      <c r="G3043">
        <v>0</v>
      </c>
      <c r="H3043">
        <v>0</v>
      </c>
      <c r="I3043" t="s">
        <v>83</v>
      </c>
      <c r="J3043">
        <v>551970</v>
      </c>
      <c r="K3043" t="s">
        <v>1010</v>
      </c>
      <c r="L3043">
        <v>551970</v>
      </c>
      <c r="M3043" t="s">
        <v>1010</v>
      </c>
      <c r="N3043">
        <v>551970</v>
      </c>
      <c r="O3043" t="s">
        <v>1010</v>
      </c>
      <c r="P3043">
        <v>550787</v>
      </c>
      <c r="Q3043" t="s">
        <v>908</v>
      </c>
      <c r="R3043" s="9">
        <v>71941.662785630979</v>
      </c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15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>
        <f t="shared" si="102"/>
        <v>71941.662785630979</v>
      </c>
      <c r="BM3043" s="9">
        <f t="shared" si="103"/>
        <v>71900</v>
      </c>
    </row>
    <row r="3044" spans="1:65" x14ac:dyDescent="0.3">
      <c r="A3044" t="s">
        <v>3111</v>
      </c>
      <c r="B3044" s="9">
        <v>435</v>
      </c>
      <c r="C3044">
        <v>515418</v>
      </c>
      <c r="D3044">
        <v>1</v>
      </c>
      <c r="E3044">
        <v>0</v>
      </c>
      <c r="F3044">
        <v>0</v>
      </c>
      <c r="G3044">
        <v>0</v>
      </c>
      <c r="H3044">
        <v>0</v>
      </c>
      <c r="I3044" t="s">
        <v>111</v>
      </c>
      <c r="J3044">
        <v>513750</v>
      </c>
      <c r="K3044" t="s">
        <v>290</v>
      </c>
      <c r="L3044">
        <v>513750</v>
      </c>
      <c r="M3044" t="s">
        <v>290</v>
      </c>
      <c r="N3044">
        <v>513750</v>
      </c>
      <c r="O3044" t="s">
        <v>290</v>
      </c>
      <c r="P3044">
        <v>513750</v>
      </c>
      <c r="Q3044" t="s">
        <v>290</v>
      </c>
      <c r="R3044" s="9">
        <v>103900.51100164209</v>
      </c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15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>
        <f t="shared" si="102"/>
        <v>103900.51100164209</v>
      </c>
      <c r="BM3044" s="9">
        <f t="shared" si="103"/>
        <v>103900</v>
      </c>
    </row>
    <row r="3045" spans="1:65" x14ac:dyDescent="0.3">
      <c r="A3045" t="s">
        <v>3112</v>
      </c>
      <c r="B3045" s="9">
        <v>85</v>
      </c>
      <c r="C3045">
        <v>587770</v>
      </c>
      <c r="D3045">
        <v>1</v>
      </c>
      <c r="E3045">
        <v>0</v>
      </c>
      <c r="F3045">
        <v>0</v>
      </c>
      <c r="G3045">
        <v>0</v>
      </c>
      <c r="H3045">
        <v>0</v>
      </c>
      <c r="I3045" t="s">
        <v>123</v>
      </c>
      <c r="J3045">
        <v>595926</v>
      </c>
      <c r="K3045" t="s">
        <v>1228</v>
      </c>
      <c r="L3045">
        <v>596973</v>
      </c>
      <c r="M3045" t="s">
        <v>753</v>
      </c>
      <c r="N3045">
        <v>596973</v>
      </c>
      <c r="O3045" t="s">
        <v>753</v>
      </c>
      <c r="P3045">
        <v>597007</v>
      </c>
      <c r="Q3045" t="s">
        <v>172</v>
      </c>
      <c r="R3045" s="9">
        <v>71941.662785630979</v>
      </c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15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>
        <f t="shared" si="102"/>
        <v>71941.662785630979</v>
      </c>
      <c r="BM3045" s="9">
        <f t="shared" si="103"/>
        <v>71900</v>
      </c>
    </row>
    <row r="3046" spans="1:65" x14ac:dyDescent="0.3">
      <c r="A3046" t="s">
        <v>3113</v>
      </c>
      <c r="B3046" s="9">
        <v>330</v>
      </c>
      <c r="C3046">
        <v>540749</v>
      </c>
      <c r="D3046">
        <v>1</v>
      </c>
      <c r="E3046">
        <v>0</v>
      </c>
      <c r="F3046">
        <v>0</v>
      </c>
      <c r="G3046">
        <v>0</v>
      </c>
      <c r="H3046">
        <v>0</v>
      </c>
      <c r="I3046" t="s">
        <v>86</v>
      </c>
      <c r="J3046">
        <v>540447</v>
      </c>
      <c r="K3046" t="s">
        <v>2347</v>
      </c>
      <c r="L3046">
        <v>541281</v>
      </c>
      <c r="M3046" t="s">
        <v>1477</v>
      </c>
      <c r="N3046">
        <v>541281</v>
      </c>
      <c r="O3046" t="s">
        <v>1477</v>
      </c>
      <c r="P3046">
        <v>541281</v>
      </c>
      <c r="Q3046" t="s">
        <v>1477</v>
      </c>
      <c r="R3046" s="9">
        <v>79060.352244789989</v>
      </c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15"/>
      <c r="AR3046" s="9">
        <v>2</v>
      </c>
      <c r="AS3046" s="9">
        <f>AR3046*30500</f>
        <v>61000</v>
      </c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>
        <f t="shared" si="102"/>
        <v>140060.35224479</v>
      </c>
      <c r="BM3046" s="9">
        <f t="shared" si="103"/>
        <v>140100</v>
      </c>
    </row>
    <row r="3047" spans="1:65" x14ac:dyDescent="0.3">
      <c r="A3047" t="s">
        <v>3114</v>
      </c>
      <c r="B3047" s="9">
        <v>716</v>
      </c>
      <c r="C3047">
        <v>593320</v>
      </c>
      <c r="D3047">
        <v>1</v>
      </c>
      <c r="E3047">
        <v>0</v>
      </c>
      <c r="F3047">
        <v>0</v>
      </c>
      <c r="G3047">
        <v>0</v>
      </c>
      <c r="H3047">
        <v>0</v>
      </c>
      <c r="I3047" t="s">
        <v>81</v>
      </c>
      <c r="J3047">
        <v>593478</v>
      </c>
      <c r="K3047" t="s">
        <v>628</v>
      </c>
      <c r="L3047">
        <v>593583</v>
      </c>
      <c r="M3047" t="s">
        <v>629</v>
      </c>
      <c r="N3047">
        <v>593583</v>
      </c>
      <c r="O3047" t="s">
        <v>629</v>
      </c>
      <c r="P3047">
        <v>593583</v>
      </c>
      <c r="Q3047" t="s">
        <v>629</v>
      </c>
      <c r="R3047" s="9">
        <v>169890.14336265801</v>
      </c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15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>
        <f t="shared" si="102"/>
        <v>169890.14336265801</v>
      </c>
      <c r="BM3047" s="9">
        <f t="shared" si="103"/>
        <v>169900</v>
      </c>
    </row>
    <row r="3048" spans="1:65" x14ac:dyDescent="0.3">
      <c r="A3048" s="3" t="s">
        <v>565</v>
      </c>
      <c r="B3048" s="9">
        <v>958</v>
      </c>
      <c r="C3048">
        <v>573175</v>
      </c>
      <c r="D3048">
        <v>1</v>
      </c>
      <c r="E3048">
        <v>1</v>
      </c>
      <c r="F3048">
        <v>1</v>
      </c>
      <c r="G3048">
        <v>0</v>
      </c>
      <c r="H3048">
        <v>0</v>
      </c>
      <c r="I3048" t="s">
        <v>90</v>
      </c>
      <c r="J3048">
        <v>573175</v>
      </c>
      <c r="K3048" t="s">
        <v>565</v>
      </c>
      <c r="L3048">
        <v>573175</v>
      </c>
      <c r="M3048" t="s">
        <v>565</v>
      </c>
      <c r="N3048">
        <v>572926</v>
      </c>
      <c r="O3048" t="s">
        <v>203</v>
      </c>
      <c r="P3048">
        <v>572926</v>
      </c>
      <c r="Q3048" t="s">
        <v>203</v>
      </c>
      <c r="R3048" s="9">
        <v>226251.01004665071</v>
      </c>
      <c r="S3048" s="9">
        <f>SUMIFS($B:$B,$J:$J,$C3048)</f>
        <v>1957</v>
      </c>
      <c r="T3048" s="9">
        <v>106511.9781533077</v>
      </c>
      <c r="U3048" s="9">
        <v>0</v>
      </c>
      <c r="V3048" s="9">
        <f>U3048*768</f>
        <v>0</v>
      </c>
      <c r="W3048" s="9">
        <v>3</v>
      </c>
      <c r="X3048" s="9">
        <f>W3048*3072</f>
        <v>9216</v>
      </c>
      <c r="Y3048" s="9">
        <v>7</v>
      </c>
      <c r="Z3048" s="9">
        <f>Y3048*1024</f>
        <v>7168</v>
      </c>
      <c r="AA3048" s="9">
        <v>3</v>
      </c>
      <c r="AB3048" s="9">
        <f>AA3048*256</f>
        <v>768</v>
      </c>
      <c r="AC3048" s="9">
        <f>SUMIFS($B:$B,$L:$L,$C3048)</f>
        <v>1957</v>
      </c>
      <c r="AD3048" s="9">
        <v>246193.45974991075</v>
      </c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15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>
        <f t="shared" si="102"/>
        <v>596108.44794986909</v>
      </c>
      <c r="BM3048" s="9">
        <f t="shared" si="103"/>
        <v>596100</v>
      </c>
    </row>
    <row r="3049" spans="1:65" x14ac:dyDescent="0.3">
      <c r="A3049" s="5" t="s">
        <v>317</v>
      </c>
      <c r="B3049" s="9">
        <v>7950</v>
      </c>
      <c r="C3049">
        <v>549576</v>
      </c>
      <c r="D3049">
        <v>1</v>
      </c>
      <c r="E3049">
        <v>1</v>
      </c>
      <c r="F3049">
        <v>1</v>
      </c>
      <c r="G3049">
        <v>1</v>
      </c>
      <c r="H3049">
        <v>1</v>
      </c>
      <c r="I3049" t="s">
        <v>83</v>
      </c>
      <c r="J3049">
        <v>549576</v>
      </c>
      <c r="K3049" t="s">
        <v>317</v>
      </c>
      <c r="L3049">
        <v>549576</v>
      </c>
      <c r="M3049" t="s">
        <v>317</v>
      </c>
      <c r="N3049">
        <v>549576</v>
      </c>
      <c r="O3049" t="s">
        <v>317</v>
      </c>
      <c r="P3049">
        <v>549576</v>
      </c>
      <c r="Q3049" t="s">
        <v>317</v>
      </c>
      <c r="R3049" s="9">
        <v>373788.18024509388</v>
      </c>
      <c r="S3049" s="9">
        <f>SUMIFS($B:$B,$J:$J,$C3049)</f>
        <v>10997</v>
      </c>
      <c r="T3049" s="9">
        <v>242274.33137064919</v>
      </c>
      <c r="U3049" s="9">
        <v>0</v>
      </c>
      <c r="V3049" s="9">
        <f>U3049*768</f>
        <v>0</v>
      </c>
      <c r="W3049" s="9">
        <v>61</v>
      </c>
      <c r="X3049" s="9">
        <f>W3049*3072</f>
        <v>187392</v>
      </c>
      <c r="Y3049" s="9">
        <v>84</v>
      </c>
      <c r="Z3049" s="9">
        <f>Y3049*1024</f>
        <v>86016</v>
      </c>
      <c r="AA3049" s="9">
        <v>39</v>
      </c>
      <c r="AB3049" s="9">
        <f>AA3049*256</f>
        <v>9984</v>
      </c>
      <c r="AC3049" s="9">
        <f>SUMIFS($B:$B,$L:$L,$C3049)</f>
        <v>16064</v>
      </c>
      <c r="AD3049" s="9">
        <v>1053322.303882506</v>
      </c>
      <c r="AE3049" s="9">
        <f>SUMIFS($B:$B,$P:$P,$C3049)</f>
        <v>18063</v>
      </c>
      <c r="AF3049" s="9">
        <v>1113268.936037082</v>
      </c>
      <c r="AG3049" s="9">
        <f>SUMIFS($B:$B,$N:$N,$C3049)</f>
        <v>18063</v>
      </c>
      <c r="AH3049" s="9">
        <v>3190277.1430673422</v>
      </c>
      <c r="AI3049" s="9">
        <f>SUMIFS($B:$B,$P:$P,$C3049)</f>
        <v>18063</v>
      </c>
      <c r="AJ3049" s="9">
        <v>11946236.013730191</v>
      </c>
      <c r="AK3049" s="9"/>
      <c r="AL3049" s="9">
        <v>2392</v>
      </c>
      <c r="AM3049" s="9">
        <f>AL3049*141</f>
        <v>337272</v>
      </c>
      <c r="AN3049" s="9"/>
      <c r="AO3049" s="9"/>
      <c r="AP3049" s="9"/>
      <c r="AQ3049" s="15"/>
      <c r="AR3049" s="9">
        <v>3</v>
      </c>
      <c r="AS3049" s="9">
        <f>AR3049*30500</f>
        <v>91500</v>
      </c>
      <c r="AT3049" s="9">
        <v>156</v>
      </c>
      <c r="AU3049" s="9">
        <f>AT3049*2742</f>
        <v>427752</v>
      </c>
      <c r="AV3049" s="9">
        <v>1</v>
      </c>
      <c r="AW3049" s="9">
        <f>AV3049*914</f>
        <v>914</v>
      </c>
      <c r="AX3049" s="9">
        <v>946</v>
      </c>
      <c r="AY3049" s="9">
        <f>AX3049*141</f>
        <v>133386</v>
      </c>
      <c r="AZ3049" s="9">
        <v>725</v>
      </c>
      <c r="BA3049" s="9">
        <f>AZ3049*343</f>
        <v>248675</v>
      </c>
      <c r="BB3049" s="9">
        <v>214</v>
      </c>
      <c r="BC3049" s="9">
        <f>BB3049*109</f>
        <v>23326</v>
      </c>
      <c r="BD3049" s="9">
        <v>27</v>
      </c>
      <c r="BE3049" s="9">
        <f>BD3049*82</f>
        <v>2214</v>
      </c>
      <c r="BF3049" s="9">
        <v>216</v>
      </c>
      <c r="BG3049" s="9">
        <f>BF3049*328</f>
        <v>70848</v>
      </c>
      <c r="BH3049" s="9">
        <v>27</v>
      </c>
      <c r="BI3049" s="9">
        <f>BH3049*410</f>
        <v>11070</v>
      </c>
      <c r="BJ3049" s="9">
        <v>2</v>
      </c>
      <c r="BK3049" s="9">
        <f>BJ3049*219</f>
        <v>438</v>
      </c>
      <c r="BL3049" s="9">
        <f t="shared" si="102"/>
        <v>19549953.908332862</v>
      </c>
      <c r="BM3049" s="9">
        <f t="shared" si="103"/>
        <v>19550000</v>
      </c>
    </row>
    <row r="3050" spans="1:65" x14ac:dyDescent="0.3">
      <c r="A3050" t="s">
        <v>3115</v>
      </c>
      <c r="B3050" s="9">
        <v>316</v>
      </c>
      <c r="C3050">
        <v>554651</v>
      </c>
      <c r="D3050">
        <v>1</v>
      </c>
      <c r="E3050">
        <v>0</v>
      </c>
      <c r="F3050">
        <v>0</v>
      </c>
      <c r="G3050">
        <v>0</v>
      </c>
      <c r="H3050">
        <v>0</v>
      </c>
      <c r="I3050" t="s">
        <v>77</v>
      </c>
      <c r="J3050">
        <v>554693</v>
      </c>
      <c r="K3050" t="s">
        <v>3116</v>
      </c>
      <c r="L3050">
        <v>554634</v>
      </c>
      <c r="M3050" t="s">
        <v>2622</v>
      </c>
      <c r="N3050">
        <v>554481</v>
      </c>
      <c r="O3050" t="s">
        <v>1359</v>
      </c>
      <c r="P3050">
        <v>554481</v>
      </c>
      <c r="Q3050" t="s">
        <v>1359</v>
      </c>
      <c r="R3050" s="9">
        <v>75739.559989348942</v>
      </c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15"/>
      <c r="AR3050" s="9">
        <v>1</v>
      </c>
      <c r="AS3050" s="9">
        <f>AR3050*30500</f>
        <v>30500</v>
      </c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>
        <f t="shared" si="102"/>
        <v>106239.55998934894</v>
      </c>
      <c r="BM3050" s="9">
        <f t="shared" si="103"/>
        <v>106200</v>
      </c>
    </row>
    <row r="3051" spans="1:65" x14ac:dyDescent="0.3">
      <c r="A3051" t="s">
        <v>3117</v>
      </c>
      <c r="B3051" s="9">
        <v>885</v>
      </c>
      <c r="C3051">
        <v>530166</v>
      </c>
      <c r="D3051">
        <v>1</v>
      </c>
      <c r="E3051">
        <v>0</v>
      </c>
      <c r="F3051">
        <v>0</v>
      </c>
      <c r="G3051">
        <v>0</v>
      </c>
      <c r="H3051">
        <v>0</v>
      </c>
      <c r="I3051" t="s">
        <v>86</v>
      </c>
      <c r="J3051">
        <v>530905</v>
      </c>
      <c r="K3051" t="s">
        <v>1073</v>
      </c>
      <c r="L3051">
        <v>530905</v>
      </c>
      <c r="M3051" t="s">
        <v>1073</v>
      </c>
      <c r="N3051">
        <v>530905</v>
      </c>
      <c r="O3051" t="s">
        <v>1073</v>
      </c>
      <c r="P3051">
        <v>530905</v>
      </c>
      <c r="Q3051" t="s">
        <v>1073</v>
      </c>
      <c r="R3051" s="9">
        <v>209290.5134404354</v>
      </c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15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>
        <f t="shared" si="102"/>
        <v>209290.5134404354</v>
      </c>
      <c r="BM3051" s="9">
        <f t="shared" si="103"/>
        <v>209300</v>
      </c>
    </row>
    <row r="3052" spans="1:65" x14ac:dyDescent="0.3">
      <c r="A3052" t="s">
        <v>3118</v>
      </c>
      <c r="B3052" s="9">
        <v>144</v>
      </c>
      <c r="C3052">
        <v>587524</v>
      </c>
      <c r="D3052">
        <v>1</v>
      </c>
      <c r="E3052">
        <v>0</v>
      </c>
      <c r="F3052">
        <v>0</v>
      </c>
      <c r="G3052">
        <v>0</v>
      </c>
      <c r="H3052">
        <v>0</v>
      </c>
      <c r="I3052" t="s">
        <v>123</v>
      </c>
      <c r="J3052">
        <v>587095</v>
      </c>
      <c r="K3052" t="s">
        <v>600</v>
      </c>
      <c r="L3052">
        <v>586846</v>
      </c>
      <c r="M3052" t="s">
        <v>129</v>
      </c>
      <c r="N3052">
        <v>586846</v>
      </c>
      <c r="O3052" t="s">
        <v>129</v>
      </c>
      <c r="P3052">
        <v>586846</v>
      </c>
      <c r="Q3052" t="s">
        <v>129</v>
      </c>
      <c r="R3052" s="9">
        <v>71941.662785630979</v>
      </c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15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>
        <f t="shared" si="102"/>
        <v>71941.662785630979</v>
      </c>
      <c r="BM3052" s="9">
        <f t="shared" si="103"/>
        <v>71900</v>
      </c>
    </row>
    <row r="3053" spans="1:65" x14ac:dyDescent="0.3">
      <c r="A3053" t="s">
        <v>3119</v>
      </c>
      <c r="B3053" s="9">
        <v>198</v>
      </c>
      <c r="C3053">
        <v>594440</v>
      </c>
      <c r="D3053">
        <v>1</v>
      </c>
      <c r="E3053">
        <v>0</v>
      </c>
      <c r="F3053">
        <v>0</v>
      </c>
      <c r="G3053">
        <v>0</v>
      </c>
      <c r="H3053">
        <v>0</v>
      </c>
      <c r="I3053" t="s">
        <v>81</v>
      </c>
      <c r="J3053">
        <v>593711</v>
      </c>
      <c r="K3053" t="s">
        <v>185</v>
      </c>
      <c r="L3053">
        <v>593711</v>
      </c>
      <c r="M3053" t="s">
        <v>185</v>
      </c>
      <c r="N3053">
        <v>593711</v>
      </c>
      <c r="O3053" t="s">
        <v>185</v>
      </c>
      <c r="P3053">
        <v>593711</v>
      </c>
      <c r="Q3053" t="s">
        <v>185</v>
      </c>
      <c r="R3053" s="9">
        <v>71941.662785630979</v>
      </c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15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>
        <f t="shared" si="102"/>
        <v>71941.662785630979</v>
      </c>
      <c r="BM3053" s="9">
        <f t="shared" si="103"/>
        <v>71900</v>
      </c>
    </row>
    <row r="3054" spans="1:65" x14ac:dyDescent="0.3">
      <c r="A3054" t="s">
        <v>3120</v>
      </c>
      <c r="B3054" s="9">
        <v>288</v>
      </c>
      <c r="C3054">
        <v>538906</v>
      </c>
      <c r="D3054">
        <v>1</v>
      </c>
      <c r="E3054">
        <v>0</v>
      </c>
      <c r="F3054">
        <v>0</v>
      </c>
      <c r="G3054">
        <v>0</v>
      </c>
      <c r="H3054">
        <v>0</v>
      </c>
      <c r="I3054" t="s">
        <v>77</v>
      </c>
      <c r="J3054">
        <v>554502</v>
      </c>
      <c r="K3054" t="s">
        <v>1358</v>
      </c>
      <c r="L3054">
        <v>554481</v>
      </c>
      <c r="M3054" t="s">
        <v>1359</v>
      </c>
      <c r="N3054">
        <v>554481</v>
      </c>
      <c r="O3054" t="s">
        <v>1359</v>
      </c>
      <c r="P3054">
        <v>554481</v>
      </c>
      <c r="Q3054" t="s">
        <v>1359</v>
      </c>
      <c r="R3054" s="9">
        <v>71941.662785630979</v>
      </c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15"/>
      <c r="AR3054" s="9">
        <v>1</v>
      </c>
      <c r="AS3054" s="9">
        <f>AR3054*30500</f>
        <v>30500</v>
      </c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>
        <f t="shared" si="102"/>
        <v>102441.66278563098</v>
      </c>
      <c r="BM3054" s="9">
        <f t="shared" si="103"/>
        <v>102400</v>
      </c>
    </row>
    <row r="3055" spans="1:65" x14ac:dyDescent="0.3">
      <c r="A3055" t="s">
        <v>3120</v>
      </c>
      <c r="B3055" s="9">
        <v>1325</v>
      </c>
      <c r="C3055">
        <v>507547</v>
      </c>
      <c r="D3055">
        <v>1</v>
      </c>
      <c r="E3055">
        <v>0</v>
      </c>
      <c r="F3055">
        <v>0</v>
      </c>
      <c r="G3055">
        <v>0</v>
      </c>
      <c r="H3055">
        <v>0</v>
      </c>
      <c r="I3055" t="s">
        <v>94</v>
      </c>
      <c r="J3055">
        <v>598259</v>
      </c>
      <c r="K3055" t="s">
        <v>471</v>
      </c>
      <c r="L3055">
        <v>598062</v>
      </c>
      <c r="M3055" t="s">
        <v>890</v>
      </c>
      <c r="N3055">
        <v>598259</v>
      </c>
      <c r="O3055" t="s">
        <v>471</v>
      </c>
      <c r="P3055">
        <v>598259</v>
      </c>
      <c r="Q3055" t="s">
        <v>471</v>
      </c>
      <c r="R3055" s="9">
        <v>311040.53624968941</v>
      </c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15"/>
      <c r="AR3055" s="9">
        <v>1</v>
      </c>
      <c r="AS3055" s="9">
        <f>AR3055*30500</f>
        <v>30500</v>
      </c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>
        <f t="shared" si="102"/>
        <v>341540.53624968941</v>
      </c>
      <c r="BM3055" s="9">
        <f t="shared" si="103"/>
        <v>341500</v>
      </c>
    </row>
    <row r="3056" spans="1:65" x14ac:dyDescent="0.3">
      <c r="A3056" s="2" t="s">
        <v>495</v>
      </c>
      <c r="B3056" s="9">
        <v>2209</v>
      </c>
      <c r="C3056">
        <v>540757</v>
      </c>
      <c r="D3056">
        <v>1</v>
      </c>
      <c r="E3056">
        <v>1</v>
      </c>
      <c r="F3056">
        <v>0</v>
      </c>
      <c r="G3056">
        <v>0</v>
      </c>
      <c r="H3056">
        <v>0</v>
      </c>
      <c r="I3056" t="s">
        <v>86</v>
      </c>
      <c r="J3056">
        <v>540757</v>
      </c>
      <c r="K3056" t="s">
        <v>495</v>
      </c>
      <c r="L3056">
        <v>539911</v>
      </c>
      <c r="M3056" t="s">
        <v>352</v>
      </c>
      <c r="N3056">
        <v>539911</v>
      </c>
      <c r="O3056" t="s">
        <v>352</v>
      </c>
      <c r="P3056">
        <v>539911</v>
      </c>
      <c r="Q3056" t="s">
        <v>352</v>
      </c>
      <c r="R3056" s="9">
        <v>512551.76119920588</v>
      </c>
      <c r="S3056" s="9">
        <f>SUMIFS($B:$B,$J:$J,$C3056)</f>
        <v>4626</v>
      </c>
      <c r="T3056" s="9">
        <v>251195.0332849535</v>
      </c>
      <c r="U3056" s="9">
        <v>0</v>
      </c>
      <c r="V3056" s="9">
        <f>U3056*768</f>
        <v>0</v>
      </c>
      <c r="W3056" s="9">
        <v>35</v>
      </c>
      <c r="X3056" s="9">
        <f>W3056*3072</f>
        <v>107520</v>
      </c>
      <c r="Y3056" s="9">
        <v>30</v>
      </c>
      <c r="Z3056" s="9">
        <f>Y3056*1024</f>
        <v>30720</v>
      </c>
      <c r="AA3056" s="9">
        <v>7</v>
      </c>
      <c r="AB3056" s="9">
        <f>AA3056*256</f>
        <v>1792</v>
      </c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15"/>
      <c r="AR3056" s="9">
        <v>2</v>
      </c>
      <c r="AS3056" s="9">
        <f>AR3056*30500</f>
        <v>61000</v>
      </c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>
        <f t="shared" si="102"/>
        <v>964778.79448415944</v>
      </c>
      <c r="BM3056" s="9">
        <f t="shared" si="103"/>
        <v>964800</v>
      </c>
    </row>
    <row r="3057" spans="1:65" x14ac:dyDescent="0.3">
      <c r="A3057" t="s">
        <v>3121</v>
      </c>
      <c r="B3057" s="9">
        <v>224</v>
      </c>
      <c r="C3057">
        <v>530140</v>
      </c>
      <c r="D3057">
        <v>1</v>
      </c>
      <c r="E3057">
        <v>0</v>
      </c>
      <c r="F3057">
        <v>0</v>
      </c>
      <c r="G3057">
        <v>0</v>
      </c>
      <c r="H3057">
        <v>0</v>
      </c>
      <c r="I3057" t="s">
        <v>151</v>
      </c>
      <c r="J3057">
        <v>557587</v>
      </c>
      <c r="K3057" t="s">
        <v>456</v>
      </c>
      <c r="L3057">
        <v>558362</v>
      </c>
      <c r="M3057" t="s">
        <v>594</v>
      </c>
      <c r="N3057">
        <v>558362</v>
      </c>
      <c r="O3057" t="s">
        <v>594</v>
      </c>
      <c r="P3057">
        <v>557587</v>
      </c>
      <c r="Q3057" t="s">
        <v>456</v>
      </c>
      <c r="R3057" s="9">
        <v>71941.662785630979</v>
      </c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15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>
        <f t="shared" si="102"/>
        <v>71941.662785630979</v>
      </c>
      <c r="BM3057" s="9">
        <f t="shared" si="103"/>
        <v>71900</v>
      </c>
    </row>
    <row r="3058" spans="1:65" x14ac:dyDescent="0.3">
      <c r="A3058" t="s">
        <v>3122</v>
      </c>
      <c r="B3058" s="9">
        <v>244</v>
      </c>
      <c r="C3058">
        <v>541532</v>
      </c>
      <c r="D3058">
        <v>1</v>
      </c>
      <c r="E3058">
        <v>0</v>
      </c>
      <c r="F3058">
        <v>0</v>
      </c>
      <c r="G3058">
        <v>0</v>
      </c>
      <c r="H3058">
        <v>0</v>
      </c>
      <c r="I3058" t="s">
        <v>151</v>
      </c>
      <c r="J3058">
        <v>560715</v>
      </c>
      <c r="K3058" t="s">
        <v>553</v>
      </c>
      <c r="L3058">
        <v>560715</v>
      </c>
      <c r="M3058" t="s">
        <v>553</v>
      </c>
      <c r="N3058">
        <v>560715</v>
      </c>
      <c r="O3058" t="s">
        <v>553</v>
      </c>
      <c r="P3058">
        <v>560715</v>
      </c>
      <c r="Q3058" t="s">
        <v>553</v>
      </c>
      <c r="R3058" s="9">
        <v>71941.662785630979</v>
      </c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15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>
        <f t="shared" si="102"/>
        <v>71941.662785630979</v>
      </c>
      <c r="BM3058" s="9">
        <f t="shared" si="103"/>
        <v>71900</v>
      </c>
    </row>
    <row r="3059" spans="1:65" x14ac:dyDescent="0.3">
      <c r="A3059" t="s">
        <v>3123</v>
      </c>
      <c r="B3059" s="9">
        <v>362</v>
      </c>
      <c r="C3059">
        <v>593338</v>
      </c>
      <c r="D3059">
        <v>1</v>
      </c>
      <c r="E3059">
        <v>0</v>
      </c>
      <c r="F3059">
        <v>0</v>
      </c>
      <c r="G3059">
        <v>0</v>
      </c>
      <c r="H3059">
        <v>0</v>
      </c>
      <c r="I3059" t="s">
        <v>81</v>
      </c>
      <c r="J3059">
        <v>593419</v>
      </c>
      <c r="K3059" t="s">
        <v>3124</v>
      </c>
      <c r="L3059">
        <v>592943</v>
      </c>
      <c r="M3059" t="s">
        <v>476</v>
      </c>
      <c r="N3059">
        <v>592943</v>
      </c>
      <c r="O3059" t="s">
        <v>476</v>
      </c>
      <c r="P3059">
        <v>592943</v>
      </c>
      <c r="Q3059" t="s">
        <v>476</v>
      </c>
      <c r="R3059" s="9">
        <v>86642.707665743423</v>
      </c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15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>
        <f t="shared" si="102"/>
        <v>86642.707665743423</v>
      </c>
      <c r="BM3059" s="9">
        <f t="shared" si="103"/>
        <v>86600</v>
      </c>
    </row>
    <row r="3060" spans="1:65" x14ac:dyDescent="0.3">
      <c r="A3060" t="s">
        <v>3123</v>
      </c>
      <c r="B3060" s="9">
        <v>165</v>
      </c>
      <c r="C3060">
        <v>582077</v>
      </c>
      <c r="D3060">
        <v>1</v>
      </c>
      <c r="E3060">
        <v>0</v>
      </c>
      <c r="F3060">
        <v>0</v>
      </c>
      <c r="G3060">
        <v>0</v>
      </c>
      <c r="H3060">
        <v>0</v>
      </c>
      <c r="I3060" t="s">
        <v>81</v>
      </c>
      <c r="J3060">
        <v>581968</v>
      </c>
      <c r="K3060" t="s">
        <v>2724</v>
      </c>
      <c r="L3060">
        <v>581283</v>
      </c>
      <c r="M3060" t="s">
        <v>82</v>
      </c>
      <c r="N3060">
        <v>581283</v>
      </c>
      <c r="O3060" t="s">
        <v>82</v>
      </c>
      <c r="P3060">
        <v>581283</v>
      </c>
      <c r="Q3060" t="s">
        <v>82</v>
      </c>
      <c r="R3060" s="9">
        <v>71941.662785630979</v>
      </c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15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>
        <f t="shared" si="102"/>
        <v>71941.662785630979</v>
      </c>
      <c r="BM3060" s="9">
        <f t="shared" si="103"/>
        <v>71900</v>
      </c>
    </row>
    <row r="3061" spans="1:65" x14ac:dyDescent="0.3">
      <c r="A3061" t="s">
        <v>3125</v>
      </c>
      <c r="B3061" s="9">
        <v>255</v>
      </c>
      <c r="C3061">
        <v>551414</v>
      </c>
      <c r="D3061">
        <v>1</v>
      </c>
      <c r="E3061">
        <v>0</v>
      </c>
      <c r="F3061">
        <v>0</v>
      </c>
      <c r="G3061">
        <v>0</v>
      </c>
      <c r="H3061">
        <v>0</v>
      </c>
      <c r="I3061" t="s">
        <v>83</v>
      </c>
      <c r="J3061">
        <v>550787</v>
      </c>
      <c r="K3061" t="s">
        <v>908</v>
      </c>
      <c r="L3061">
        <v>550787</v>
      </c>
      <c r="M3061" t="s">
        <v>908</v>
      </c>
      <c r="N3061">
        <v>550787</v>
      </c>
      <c r="O3061" t="s">
        <v>908</v>
      </c>
      <c r="P3061">
        <v>550787</v>
      </c>
      <c r="Q3061" t="s">
        <v>908</v>
      </c>
      <c r="R3061" s="9">
        <v>71941.662785630979</v>
      </c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15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>
        <f t="shared" si="102"/>
        <v>71941.662785630979</v>
      </c>
      <c r="BM3061" s="9">
        <f t="shared" si="103"/>
        <v>71900</v>
      </c>
    </row>
    <row r="3062" spans="1:65" x14ac:dyDescent="0.3">
      <c r="A3062" t="s">
        <v>3126</v>
      </c>
      <c r="B3062" s="9">
        <v>316</v>
      </c>
      <c r="C3062">
        <v>542075</v>
      </c>
      <c r="D3062">
        <v>1</v>
      </c>
      <c r="E3062">
        <v>0</v>
      </c>
      <c r="F3062">
        <v>0</v>
      </c>
      <c r="G3062">
        <v>0</v>
      </c>
      <c r="H3062">
        <v>0</v>
      </c>
      <c r="I3062" t="s">
        <v>86</v>
      </c>
      <c r="J3062">
        <v>542121</v>
      </c>
      <c r="K3062" t="s">
        <v>1915</v>
      </c>
      <c r="L3062">
        <v>541656</v>
      </c>
      <c r="M3062" t="s">
        <v>227</v>
      </c>
      <c r="N3062">
        <v>541656</v>
      </c>
      <c r="O3062" t="s">
        <v>227</v>
      </c>
      <c r="P3062">
        <v>541656</v>
      </c>
      <c r="Q3062" t="s">
        <v>227</v>
      </c>
      <c r="R3062" s="9">
        <v>75739.559989348942</v>
      </c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15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>
        <f t="shared" si="102"/>
        <v>75739.559989348942</v>
      </c>
      <c r="BM3062" s="9">
        <f t="shared" si="103"/>
        <v>75700</v>
      </c>
    </row>
    <row r="3063" spans="1:65" x14ac:dyDescent="0.3">
      <c r="A3063" s="2" t="s">
        <v>3127</v>
      </c>
      <c r="B3063" s="9">
        <v>1910</v>
      </c>
      <c r="C3063">
        <v>586382</v>
      </c>
      <c r="D3063">
        <v>1</v>
      </c>
      <c r="E3063">
        <v>1</v>
      </c>
      <c r="F3063">
        <v>0</v>
      </c>
      <c r="G3063">
        <v>0</v>
      </c>
      <c r="H3063">
        <v>0</v>
      </c>
      <c r="I3063" t="s">
        <v>81</v>
      </c>
      <c r="J3063">
        <v>586382</v>
      </c>
      <c r="K3063" t="s">
        <v>3127</v>
      </c>
      <c r="L3063">
        <v>586307</v>
      </c>
      <c r="M3063" t="s">
        <v>121</v>
      </c>
      <c r="N3063">
        <v>586307</v>
      </c>
      <c r="O3063" t="s">
        <v>121</v>
      </c>
      <c r="P3063">
        <v>586307</v>
      </c>
      <c r="Q3063" t="s">
        <v>121</v>
      </c>
      <c r="R3063" s="9">
        <v>444777.15044785809</v>
      </c>
      <c r="S3063" s="9">
        <f>SUMIFS($B:$B,$J:$J,$C3063)</f>
        <v>1910</v>
      </c>
      <c r="T3063" s="9">
        <v>103959.3477393537</v>
      </c>
      <c r="U3063" s="9">
        <v>0</v>
      </c>
      <c r="V3063" s="9">
        <f>U3063*768</f>
        <v>0</v>
      </c>
      <c r="W3063" s="9">
        <v>21</v>
      </c>
      <c r="X3063" s="9">
        <f>W3063*3072</f>
        <v>64512</v>
      </c>
      <c r="Y3063" s="9">
        <v>12</v>
      </c>
      <c r="Z3063" s="9">
        <f>Y3063*1024</f>
        <v>12288</v>
      </c>
      <c r="AA3063" s="9">
        <v>1</v>
      </c>
      <c r="AB3063" s="9">
        <f>AA3063*256</f>
        <v>256</v>
      </c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15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>
        <f t="shared" si="102"/>
        <v>625792.49818721181</v>
      </c>
      <c r="BM3063" s="9">
        <f t="shared" si="103"/>
        <v>625800</v>
      </c>
    </row>
    <row r="3064" spans="1:65" x14ac:dyDescent="0.3">
      <c r="A3064" t="s">
        <v>3128</v>
      </c>
      <c r="B3064" s="9">
        <v>310</v>
      </c>
      <c r="C3064">
        <v>515477</v>
      </c>
      <c r="D3064">
        <v>1</v>
      </c>
      <c r="E3064">
        <v>0</v>
      </c>
      <c r="F3064">
        <v>0</v>
      </c>
      <c r="G3064">
        <v>0</v>
      </c>
      <c r="H3064">
        <v>0</v>
      </c>
      <c r="I3064" t="s">
        <v>111</v>
      </c>
      <c r="J3064">
        <v>513768</v>
      </c>
      <c r="K3064" t="s">
        <v>1939</v>
      </c>
      <c r="L3064">
        <v>513768</v>
      </c>
      <c r="M3064" t="s">
        <v>1939</v>
      </c>
      <c r="N3064">
        <v>513750</v>
      </c>
      <c r="O3064" t="s">
        <v>290</v>
      </c>
      <c r="P3064">
        <v>513750</v>
      </c>
      <c r="Q3064" t="s">
        <v>290</v>
      </c>
      <c r="R3064" s="9">
        <v>74315.690586406286</v>
      </c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15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>
        <f t="shared" si="102"/>
        <v>74315.690586406286</v>
      </c>
      <c r="BM3064" s="9">
        <f t="shared" si="103"/>
        <v>74300</v>
      </c>
    </row>
    <row r="3065" spans="1:65" x14ac:dyDescent="0.3">
      <c r="A3065" t="s">
        <v>3129</v>
      </c>
      <c r="B3065" s="9">
        <v>440</v>
      </c>
      <c r="C3065">
        <v>569526</v>
      </c>
      <c r="D3065">
        <v>1</v>
      </c>
      <c r="E3065">
        <v>0</v>
      </c>
      <c r="F3065">
        <v>0</v>
      </c>
      <c r="G3065">
        <v>0</v>
      </c>
      <c r="H3065">
        <v>0</v>
      </c>
      <c r="I3065" t="s">
        <v>94</v>
      </c>
      <c r="J3065">
        <v>597180</v>
      </c>
      <c r="K3065" t="s">
        <v>116</v>
      </c>
      <c r="L3065">
        <v>597180</v>
      </c>
      <c r="M3065" t="s">
        <v>116</v>
      </c>
      <c r="N3065">
        <v>597180</v>
      </c>
      <c r="O3065" t="s">
        <v>116</v>
      </c>
      <c r="P3065">
        <v>597180</v>
      </c>
      <c r="Q3065" t="s">
        <v>116</v>
      </c>
      <c r="R3065" s="9">
        <v>105080.6430611041</v>
      </c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15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>
        <f t="shared" si="102"/>
        <v>105080.6430611041</v>
      </c>
      <c r="BM3065" s="9">
        <f t="shared" si="103"/>
        <v>105100</v>
      </c>
    </row>
    <row r="3066" spans="1:65" x14ac:dyDescent="0.3">
      <c r="A3066" t="s">
        <v>3130</v>
      </c>
      <c r="B3066" s="9">
        <v>493</v>
      </c>
      <c r="C3066">
        <v>584657</v>
      </c>
      <c r="D3066">
        <v>1</v>
      </c>
      <c r="E3066">
        <v>0</v>
      </c>
      <c r="F3066">
        <v>0</v>
      </c>
      <c r="G3066">
        <v>0</v>
      </c>
      <c r="H3066">
        <v>0</v>
      </c>
      <c r="I3066" t="s">
        <v>81</v>
      </c>
      <c r="J3066">
        <v>584649</v>
      </c>
      <c r="K3066" t="s">
        <v>217</v>
      </c>
      <c r="L3066">
        <v>584649</v>
      </c>
      <c r="M3066" t="s">
        <v>217</v>
      </c>
      <c r="N3066">
        <v>584649</v>
      </c>
      <c r="O3066" t="s">
        <v>217</v>
      </c>
      <c r="P3066">
        <v>584649</v>
      </c>
      <c r="Q3066" t="s">
        <v>217</v>
      </c>
      <c r="R3066" s="9">
        <v>117575.7836742918</v>
      </c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15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>
        <f t="shared" si="102"/>
        <v>117575.7836742918</v>
      </c>
      <c r="BM3066" s="9">
        <f t="shared" si="103"/>
        <v>117600</v>
      </c>
    </row>
    <row r="3067" spans="1:65" x14ac:dyDescent="0.3">
      <c r="A3067" s="3" t="s">
        <v>3130</v>
      </c>
      <c r="B3067" s="9">
        <v>14270</v>
      </c>
      <c r="C3067">
        <v>537501</v>
      </c>
      <c r="D3067">
        <v>1</v>
      </c>
      <c r="E3067">
        <v>1</v>
      </c>
      <c r="F3067">
        <v>1</v>
      </c>
      <c r="G3067">
        <v>0</v>
      </c>
      <c r="H3067">
        <v>0</v>
      </c>
      <c r="I3067" t="s">
        <v>86</v>
      </c>
      <c r="J3067">
        <v>537501</v>
      </c>
      <c r="K3067" t="s">
        <v>3130</v>
      </c>
      <c r="L3067">
        <v>537501</v>
      </c>
      <c r="M3067" t="s">
        <v>3130</v>
      </c>
      <c r="N3067">
        <v>537454</v>
      </c>
      <c r="O3067" t="s">
        <v>790</v>
      </c>
      <c r="P3067">
        <v>537454</v>
      </c>
      <c r="Q3067" t="s">
        <v>790</v>
      </c>
      <c r="R3067" s="9">
        <v>3068147.3439401411</v>
      </c>
      <c r="S3067" s="9">
        <f>SUMIFS($B:$B,$J:$J,$C3067)</f>
        <v>14270</v>
      </c>
      <c r="T3067" s="9">
        <v>771025.85553123103</v>
      </c>
      <c r="U3067" s="9">
        <v>1</v>
      </c>
      <c r="V3067" s="9">
        <f>U3067*768</f>
        <v>768</v>
      </c>
      <c r="W3067" s="9">
        <v>33</v>
      </c>
      <c r="X3067" s="9">
        <f>W3067*3072</f>
        <v>101376</v>
      </c>
      <c r="Y3067" s="9">
        <v>48</v>
      </c>
      <c r="Z3067" s="9">
        <f>Y3067*1024</f>
        <v>49152</v>
      </c>
      <c r="AA3067" s="9">
        <v>66</v>
      </c>
      <c r="AB3067" s="9">
        <f>AA3067*256</f>
        <v>16896</v>
      </c>
      <c r="AC3067" s="9">
        <f>SUMIFS($B:$B,$L:$L,$C3067)</f>
        <v>14270</v>
      </c>
      <c r="AD3067" s="9">
        <v>1761349.1986178102</v>
      </c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15"/>
      <c r="AR3067" s="9">
        <v>25</v>
      </c>
      <c r="AS3067" s="9">
        <f>AR3067*30500</f>
        <v>762500</v>
      </c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>
        <f t="shared" si="102"/>
        <v>6531214.3980891826</v>
      </c>
      <c r="BM3067" s="9">
        <f t="shared" si="103"/>
        <v>6531200</v>
      </c>
    </row>
    <row r="3068" spans="1:65" x14ac:dyDescent="0.3">
      <c r="A3068" t="s">
        <v>3131</v>
      </c>
      <c r="B3068" s="9">
        <v>320</v>
      </c>
      <c r="C3068">
        <v>548863</v>
      </c>
      <c r="D3068">
        <v>1</v>
      </c>
      <c r="E3068">
        <v>0</v>
      </c>
      <c r="F3068">
        <v>0</v>
      </c>
      <c r="G3068">
        <v>0</v>
      </c>
      <c r="H3068">
        <v>0</v>
      </c>
      <c r="I3068" t="s">
        <v>90</v>
      </c>
      <c r="J3068">
        <v>572926</v>
      </c>
      <c r="K3068" t="s">
        <v>203</v>
      </c>
      <c r="L3068">
        <v>572926</v>
      </c>
      <c r="M3068" t="s">
        <v>203</v>
      </c>
      <c r="N3068">
        <v>572926</v>
      </c>
      <c r="O3068" t="s">
        <v>203</v>
      </c>
      <c r="P3068">
        <v>572926</v>
      </c>
      <c r="Q3068" t="s">
        <v>203</v>
      </c>
      <c r="R3068" s="9">
        <v>76688.580783371697</v>
      </c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15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>
        <f t="shared" si="102"/>
        <v>76688.580783371697</v>
      </c>
      <c r="BM3068" s="9">
        <f t="shared" si="103"/>
        <v>76700</v>
      </c>
    </row>
    <row r="3069" spans="1:65" x14ac:dyDescent="0.3">
      <c r="A3069" t="s">
        <v>3132</v>
      </c>
      <c r="B3069" s="9">
        <v>213</v>
      </c>
      <c r="C3069">
        <v>565466</v>
      </c>
      <c r="D3069">
        <v>1</v>
      </c>
      <c r="E3069">
        <v>0</v>
      </c>
      <c r="F3069">
        <v>0</v>
      </c>
      <c r="G3069">
        <v>0</v>
      </c>
      <c r="H3069">
        <v>0</v>
      </c>
      <c r="I3069" t="s">
        <v>86</v>
      </c>
      <c r="J3069">
        <v>542105</v>
      </c>
      <c r="K3069" t="s">
        <v>225</v>
      </c>
      <c r="L3069">
        <v>542164</v>
      </c>
      <c r="M3069" t="s">
        <v>226</v>
      </c>
      <c r="N3069">
        <v>542164</v>
      </c>
      <c r="O3069" t="s">
        <v>226</v>
      </c>
      <c r="P3069">
        <v>541656</v>
      </c>
      <c r="Q3069" t="s">
        <v>227</v>
      </c>
      <c r="R3069" s="9">
        <v>71941.662785630979</v>
      </c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15"/>
      <c r="AR3069" s="9">
        <v>1</v>
      </c>
      <c r="AS3069" s="9">
        <f>AR3069*30500</f>
        <v>30500</v>
      </c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>
        <f t="shared" si="102"/>
        <v>102441.66278563098</v>
      </c>
      <c r="BM3069" s="9">
        <f t="shared" si="103"/>
        <v>102400</v>
      </c>
    </row>
    <row r="3070" spans="1:65" x14ac:dyDescent="0.3">
      <c r="A3070" s="4" t="s">
        <v>708</v>
      </c>
      <c r="B3070" s="9">
        <v>6387</v>
      </c>
      <c r="C3070">
        <v>561835</v>
      </c>
      <c r="D3070">
        <v>1</v>
      </c>
      <c r="E3070">
        <v>1</v>
      </c>
      <c r="F3070">
        <v>1</v>
      </c>
      <c r="G3070">
        <v>1</v>
      </c>
      <c r="H3070">
        <v>0</v>
      </c>
      <c r="I3070" t="s">
        <v>104</v>
      </c>
      <c r="J3070">
        <v>561835</v>
      </c>
      <c r="K3070" t="s">
        <v>708</v>
      </c>
      <c r="L3070">
        <v>561835</v>
      </c>
      <c r="M3070" t="s">
        <v>708</v>
      </c>
      <c r="N3070">
        <v>561835</v>
      </c>
      <c r="O3070" t="s">
        <v>708</v>
      </c>
      <c r="P3070">
        <v>561380</v>
      </c>
      <c r="Q3070" t="s">
        <v>355</v>
      </c>
      <c r="R3070" s="9">
        <v>1430515.005040579</v>
      </c>
      <c r="S3070" s="9">
        <f>SUMIFS($B:$B,$J:$J,$C3070)</f>
        <v>10856</v>
      </c>
      <c r="T3070" s="9">
        <v>587428.17538906238</v>
      </c>
      <c r="U3070" s="9">
        <v>0</v>
      </c>
      <c r="V3070" s="9">
        <f>U3070*768</f>
        <v>0</v>
      </c>
      <c r="W3070" s="9">
        <v>41</v>
      </c>
      <c r="X3070" s="9">
        <f>W3070*3072</f>
        <v>125952</v>
      </c>
      <c r="Y3070" s="9">
        <v>37</v>
      </c>
      <c r="Z3070" s="9">
        <f>Y3070*1024</f>
        <v>37888</v>
      </c>
      <c r="AA3070" s="9">
        <v>20</v>
      </c>
      <c r="AB3070" s="9">
        <f>AA3070*256</f>
        <v>5120</v>
      </c>
      <c r="AC3070" s="9">
        <f>SUMIFS($B:$B,$L:$L,$C3070)</f>
        <v>8126</v>
      </c>
      <c r="AD3070" s="9">
        <v>1010415.9200461991</v>
      </c>
      <c r="AE3070" s="9"/>
      <c r="AF3070" s="9"/>
      <c r="AG3070" s="9">
        <f>SUMIFS($B:$B,$N:$N,$C3070)</f>
        <v>15806</v>
      </c>
      <c r="AH3070" s="9">
        <v>1769300.519624148</v>
      </c>
      <c r="AI3070" s="9"/>
      <c r="AJ3070" s="9"/>
      <c r="AK3070" s="9"/>
      <c r="AL3070" s="9"/>
      <c r="AM3070" s="9"/>
      <c r="AN3070" s="9"/>
      <c r="AO3070" s="9"/>
      <c r="AP3070" s="9"/>
      <c r="AQ3070" s="15"/>
      <c r="AR3070" s="9">
        <v>8</v>
      </c>
      <c r="AS3070" s="9">
        <f>AR3070*30500</f>
        <v>244000</v>
      </c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>
        <f t="shared" si="102"/>
        <v>5210619.6200999878</v>
      </c>
      <c r="BM3070" s="9">
        <f t="shared" si="103"/>
        <v>5210600</v>
      </c>
    </row>
    <row r="3071" spans="1:65" x14ac:dyDescent="0.3">
      <c r="A3071" t="s">
        <v>3133</v>
      </c>
      <c r="B3071" s="9">
        <v>28</v>
      </c>
      <c r="C3071">
        <v>562149</v>
      </c>
      <c r="D3071">
        <v>1</v>
      </c>
      <c r="E3071">
        <v>0</v>
      </c>
      <c r="F3071">
        <v>0</v>
      </c>
      <c r="G3071">
        <v>0</v>
      </c>
      <c r="H3071">
        <v>0</v>
      </c>
      <c r="I3071" t="s">
        <v>83</v>
      </c>
      <c r="J3071">
        <v>549592</v>
      </c>
      <c r="K3071" t="s">
        <v>1788</v>
      </c>
      <c r="L3071">
        <v>549592</v>
      </c>
      <c r="M3071" t="s">
        <v>1788</v>
      </c>
      <c r="N3071">
        <v>549592</v>
      </c>
      <c r="O3071" t="s">
        <v>1788</v>
      </c>
      <c r="P3071">
        <v>549240</v>
      </c>
      <c r="Q3071" t="s">
        <v>102</v>
      </c>
      <c r="R3071" s="9">
        <v>71941.662785630979</v>
      </c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15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>
        <f t="shared" si="102"/>
        <v>71941.662785630979</v>
      </c>
      <c r="BM3071" s="9">
        <f t="shared" si="103"/>
        <v>71900</v>
      </c>
    </row>
    <row r="3072" spans="1:65" x14ac:dyDescent="0.3">
      <c r="A3072" t="s">
        <v>3134</v>
      </c>
      <c r="B3072" s="9">
        <v>517</v>
      </c>
      <c r="C3072">
        <v>545627</v>
      </c>
      <c r="D3072">
        <v>1</v>
      </c>
      <c r="E3072">
        <v>0</v>
      </c>
      <c r="F3072">
        <v>0</v>
      </c>
      <c r="G3072">
        <v>0</v>
      </c>
      <c r="H3072">
        <v>0</v>
      </c>
      <c r="I3072" t="s">
        <v>83</v>
      </c>
      <c r="J3072">
        <v>545392</v>
      </c>
      <c r="K3072" t="s">
        <v>488</v>
      </c>
      <c r="L3072">
        <v>545392</v>
      </c>
      <c r="M3072" t="s">
        <v>488</v>
      </c>
      <c r="N3072">
        <v>545392</v>
      </c>
      <c r="O3072" t="s">
        <v>488</v>
      </c>
      <c r="P3072">
        <v>545392</v>
      </c>
      <c r="Q3072" t="s">
        <v>488</v>
      </c>
      <c r="R3072" s="9">
        <v>123225.6489206377</v>
      </c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15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>
        <f t="shared" si="102"/>
        <v>123225.6489206377</v>
      </c>
      <c r="BM3072" s="9">
        <f t="shared" si="103"/>
        <v>123200</v>
      </c>
    </row>
    <row r="3073" spans="1:65" x14ac:dyDescent="0.3">
      <c r="A3073" s="4" t="s">
        <v>1151</v>
      </c>
      <c r="B3073" s="9">
        <v>3054</v>
      </c>
      <c r="C3073">
        <v>594458</v>
      </c>
      <c r="D3073">
        <v>1</v>
      </c>
      <c r="E3073">
        <v>1</v>
      </c>
      <c r="F3073">
        <v>1</v>
      </c>
      <c r="G3073">
        <v>1</v>
      </c>
      <c r="H3073">
        <v>0</v>
      </c>
      <c r="I3073" t="s">
        <v>81</v>
      </c>
      <c r="J3073">
        <v>594458</v>
      </c>
      <c r="K3073" t="s">
        <v>1151</v>
      </c>
      <c r="L3073">
        <v>594458</v>
      </c>
      <c r="M3073" t="s">
        <v>1151</v>
      </c>
      <c r="N3073">
        <v>594458</v>
      </c>
      <c r="O3073" t="s">
        <v>1151</v>
      </c>
      <c r="P3073">
        <v>594482</v>
      </c>
      <c r="Q3073" t="s">
        <v>526</v>
      </c>
      <c r="R3073" s="9">
        <v>702275.64125405264</v>
      </c>
      <c r="S3073" s="9">
        <f>SUMIFS($B:$B,$J:$J,$C3073)</f>
        <v>7410</v>
      </c>
      <c r="T3073" s="9">
        <v>401664.68435150973</v>
      </c>
      <c r="U3073" s="9">
        <v>0</v>
      </c>
      <c r="V3073" s="9">
        <f>U3073*768</f>
        <v>0</v>
      </c>
      <c r="W3073" s="9">
        <v>33</v>
      </c>
      <c r="X3073" s="9">
        <f>W3073*3072</f>
        <v>101376</v>
      </c>
      <c r="Y3073" s="9">
        <v>43</v>
      </c>
      <c r="Z3073" s="9">
        <f>Y3073*1024</f>
        <v>44032</v>
      </c>
      <c r="AA3073" s="9">
        <v>19</v>
      </c>
      <c r="AB3073" s="9">
        <f>AA3073*256</f>
        <v>4864</v>
      </c>
      <c r="AC3073" s="9">
        <f>SUMIFS($B:$B,$L:$L,$C3073)</f>
        <v>6895</v>
      </c>
      <c r="AD3073" s="9">
        <v>858890.1819744634</v>
      </c>
      <c r="AE3073" s="9"/>
      <c r="AF3073" s="9"/>
      <c r="AG3073" s="9">
        <f>SUMIFS($B:$B,$N:$N,$C3073)</f>
        <v>7410</v>
      </c>
      <c r="AH3073" s="9">
        <v>835166.23053947161</v>
      </c>
      <c r="AI3073" s="9"/>
      <c r="AJ3073" s="9"/>
      <c r="AK3073" s="9"/>
      <c r="AL3073" s="9"/>
      <c r="AM3073" s="9"/>
      <c r="AN3073" s="9"/>
      <c r="AO3073" s="9"/>
      <c r="AP3073" s="9"/>
      <c r="AQ3073" s="15"/>
      <c r="AR3073" s="9">
        <v>1</v>
      </c>
      <c r="AS3073" s="9">
        <f>AR3073*30500</f>
        <v>30500</v>
      </c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>
        <f t="shared" si="102"/>
        <v>2978768.7381194979</v>
      </c>
      <c r="BM3073" s="9">
        <f t="shared" si="103"/>
        <v>2978800</v>
      </c>
    </row>
    <row r="3074" spans="1:65" x14ac:dyDescent="0.3">
      <c r="A3074" t="s">
        <v>3135</v>
      </c>
      <c r="B3074" s="9">
        <v>347</v>
      </c>
      <c r="C3074">
        <v>594466</v>
      </c>
      <c r="D3074">
        <v>1</v>
      </c>
      <c r="E3074">
        <v>0</v>
      </c>
      <c r="F3074">
        <v>0</v>
      </c>
      <c r="G3074">
        <v>0</v>
      </c>
      <c r="H3074">
        <v>0</v>
      </c>
      <c r="I3074" t="s">
        <v>81</v>
      </c>
      <c r="J3074">
        <v>594458</v>
      </c>
      <c r="K3074" t="s">
        <v>1151</v>
      </c>
      <c r="L3074">
        <v>594458</v>
      </c>
      <c r="M3074" t="s">
        <v>1151</v>
      </c>
      <c r="N3074">
        <v>594458</v>
      </c>
      <c r="O3074" t="s">
        <v>1151</v>
      </c>
      <c r="P3074">
        <v>594482</v>
      </c>
      <c r="Q3074" t="s">
        <v>526</v>
      </c>
      <c r="R3074" s="9">
        <v>83089.846788565919</v>
      </c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15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>
        <f t="shared" si="102"/>
        <v>83089.846788565919</v>
      </c>
      <c r="BM3074" s="9">
        <f t="shared" si="103"/>
        <v>83100</v>
      </c>
    </row>
    <row r="3075" spans="1:65" x14ac:dyDescent="0.3">
      <c r="A3075" t="s">
        <v>2247</v>
      </c>
      <c r="B3075" s="9">
        <v>141</v>
      </c>
      <c r="C3075">
        <v>596132</v>
      </c>
      <c r="D3075">
        <v>1</v>
      </c>
      <c r="E3075">
        <v>0</v>
      </c>
      <c r="F3075">
        <v>0</v>
      </c>
      <c r="G3075">
        <v>0</v>
      </c>
      <c r="H3075">
        <v>0</v>
      </c>
      <c r="I3075" t="s">
        <v>123</v>
      </c>
      <c r="J3075">
        <v>595268</v>
      </c>
      <c r="K3075" t="s">
        <v>467</v>
      </c>
      <c r="L3075">
        <v>596230</v>
      </c>
      <c r="M3075" t="s">
        <v>468</v>
      </c>
      <c r="N3075">
        <v>596230</v>
      </c>
      <c r="O3075" t="s">
        <v>468</v>
      </c>
      <c r="P3075">
        <v>596230</v>
      </c>
      <c r="Q3075" t="s">
        <v>468</v>
      </c>
      <c r="R3075" s="9">
        <v>71941.662785630979</v>
      </c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15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>
        <f t="shared" si="102"/>
        <v>71941.662785630979</v>
      </c>
      <c r="BM3075" s="9">
        <f t="shared" si="103"/>
        <v>71900</v>
      </c>
    </row>
    <row r="3076" spans="1:65" x14ac:dyDescent="0.3">
      <c r="A3076" t="s">
        <v>2247</v>
      </c>
      <c r="B3076" s="9">
        <v>168</v>
      </c>
      <c r="C3076">
        <v>587532</v>
      </c>
      <c r="D3076">
        <v>1</v>
      </c>
      <c r="E3076">
        <v>0</v>
      </c>
      <c r="F3076">
        <v>0</v>
      </c>
      <c r="G3076">
        <v>0</v>
      </c>
      <c r="H3076">
        <v>0</v>
      </c>
      <c r="I3076" t="s">
        <v>123</v>
      </c>
      <c r="J3076">
        <v>587095</v>
      </c>
      <c r="K3076" t="s">
        <v>600</v>
      </c>
      <c r="L3076">
        <v>586846</v>
      </c>
      <c r="M3076" t="s">
        <v>129</v>
      </c>
      <c r="N3076">
        <v>586846</v>
      </c>
      <c r="O3076" t="s">
        <v>129</v>
      </c>
      <c r="P3076">
        <v>586846</v>
      </c>
      <c r="Q3076" t="s">
        <v>129</v>
      </c>
      <c r="R3076" s="9">
        <v>71941.662785630979</v>
      </c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15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>
        <f t="shared" ref="BL3076:BL3139" si="104">SUMIF(R3076:R3076,"&lt;&gt;")+SUMIF(T3076:T3076,"&lt;&gt;")+SUMIF(V3076:V3076,"&lt;&gt;")+SUMIF(X3076:X3076,"&lt;&gt;")+SUMIF(Z3076:Z3076,"&lt;&gt;")+SUMIF(AB3076:AB3076,"&lt;&gt;")+SUMIF(AD3076:AD3076,"&lt;&gt;")+SUMIF(AF3076:AF3076,"&lt;&gt;")+SUMIF(AH3076:AH3076,"&lt;&gt;")+SUMIF(AJ3076:AJ3076,"&lt;&gt;")+SUMIF(AK3076:AK3076,"&lt;&gt;")+SUMIF(AM3076:AM3076,"&lt;&gt;")+SUMIF(AO3076:AO3076,"&lt;&gt;")+SUMIF(AQ3076:AQ3076,"&lt;&gt;")+SUMIF(AS3076:AS3076,"&lt;&gt;")+SUMIF(AU3076:AU3076,"&lt;&gt;")+SUMIF(AW3076:AW3076,"&lt;&gt;")+SUMIF(AY3076:AY3076,"&lt;&gt;")+SUMIF(BA3076:BA3076,"&lt;&gt;")+SUMIF(BC3076:BC3076,"&lt;&gt;")+SUMIF(BE3076:BE3076,"&lt;&gt;")+SUMIF(BG3076:BG3076,"&lt;&gt;")+SUMIF(BI3076:BI3076,"&lt;&gt;")+SUMIF(BK3076:BK3076,"&lt;&gt;")</f>
        <v>71941.662785630979</v>
      </c>
      <c r="BM3076" s="9">
        <f t="shared" ref="BM3076:BM3139" si="105">ROUND(BL3076/100,0)*100</f>
        <v>71900</v>
      </c>
    </row>
    <row r="3077" spans="1:65" x14ac:dyDescent="0.3">
      <c r="A3077" s="3" t="s">
        <v>2247</v>
      </c>
      <c r="B3077" s="9">
        <v>2248</v>
      </c>
      <c r="C3077">
        <v>559997</v>
      </c>
      <c r="D3077">
        <v>1</v>
      </c>
      <c r="E3077">
        <v>1</v>
      </c>
      <c r="F3077">
        <v>1</v>
      </c>
      <c r="G3077">
        <v>0</v>
      </c>
      <c r="H3077">
        <v>0</v>
      </c>
      <c r="I3077" t="s">
        <v>151</v>
      </c>
      <c r="J3077">
        <v>559997</v>
      </c>
      <c r="K3077" t="s">
        <v>2247</v>
      </c>
      <c r="L3077">
        <v>559997</v>
      </c>
      <c r="M3077" t="s">
        <v>2247</v>
      </c>
      <c r="N3077">
        <v>559717</v>
      </c>
      <c r="O3077" t="s">
        <v>346</v>
      </c>
      <c r="P3077">
        <v>559717</v>
      </c>
      <c r="Q3077" t="s">
        <v>346</v>
      </c>
      <c r="R3077" s="9">
        <v>521365.5699329995</v>
      </c>
      <c r="S3077" s="9">
        <f>SUMIFS($B:$B,$J:$J,$C3077)</f>
        <v>3652</v>
      </c>
      <c r="T3077" s="9">
        <v>198452.03792091849</v>
      </c>
      <c r="U3077" s="9">
        <v>0</v>
      </c>
      <c r="V3077" s="9">
        <f>U3077*768</f>
        <v>0</v>
      </c>
      <c r="W3077" s="9">
        <v>63</v>
      </c>
      <c r="X3077" s="9">
        <f>W3077*3072</f>
        <v>193536</v>
      </c>
      <c r="Y3077" s="9">
        <v>136</v>
      </c>
      <c r="Z3077" s="9">
        <f>Y3077*1024</f>
        <v>139264</v>
      </c>
      <c r="AA3077" s="9">
        <v>8</v>
      </c>
      <c r="AB3077" s="9">
        <f>AA3077*256</f>
        <v>2048</v>
      </c>
      <c r="AC3077" s="9">
        <f>SUMIFS($B:$B,$L:$L,$C3077)</f>
        <v>3652</v>
      </c>
      <c r="AD3077" s="9">
        <v>457534.59765497263</v>
      </c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15"/>
      <c r="AR3077" s="9">
        <v>27</v>
      </c>
      <c r="AS3077" s="9">
        <f>AR3077*30500</f>
        <v>823500</v>
      </c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>
        <f t="shared" si="104"/>
        <v>2335700.2055088906</v>
      </c>
      <c r="BM3077" s="9">
        <f t="shared" si="105"/>
        <v>2335700</v>
      </c>
    </row>
    <row r="3078" spans="1:65" x14ac:dyDescent="0.3">
      <c r="A3078" t="s">
        <v>3136</v>
      </c>
      <c r="B3078" s="9">
        <v>1507</v>
      </c>
      <c r="C3078">
        <v>538485</v>
      </c>
      <c r="D3078">
        <v>1</v>
      </c>
      <c r="E3078">
        <v>0</v>
      </c>
      <c r="F3078">
        <v>0</v>
      </c>
      <c r="G3078">
        <v>0</v>
      </c>
      <c r="H3078">
        <v>0</v>
      </c>
      <c r="I3078" t="s">
        <v>86</v>
      </c>
      <c r="J3078">
        <v>538493</v>
      </c>
      <c r="K3078" t="s">
        <v>1900</v>
      </c>
      <c r="L3078">
        <v>538493</v>
      </c>
      <c r="M3078" t="s">
        <v>1900</v>
      </c>
      <c r="N3078">
        <v>538728</v>
      </c>
      <c r="O3078" t="s">
        <v>141</v>
      </c>
      <c r="P3078">
        <v>538728</v>
      </c>
      <c r="Q3078" t="s">
        <v>141</v>
      </c>
      <c r="R3078" s="9">
        <v>352820.91167435492</v>
      </c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15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>
        <f t="shared" si="104"/>
        <v>352820.91167435492</v>
      </c>
      <c r="BM3078" s="9">
        <f t="shared" si="105"/>
        <v>352800</v>
      </c>
    </row>
    <row r="3079" spans="1:65" x14ac:dyDescent="0.3">
      <c r="A3079" s="4" t="s">
        <v>631</v>
      </c>
      <c r="B3079" s="9">
        <v>1232</v>
      </c>
      <c r="C3079">
        <v>549584</v>
      </c>
      <c r="D3079">
        <v>1</v>
      </c>
      <c r="E3079">
        <v>1</v>
      </c>
      <c r="F3079">
        <v>1</v>
      </c>
      <c r="G3079">
        <v>1</v>
      </c>
      <c r="H3079">
        <v>0</v>
      </c>
      <c r="I3079" t="s">
        <v>83</v>
      </c>
      <c r="J3079">
        <v>549584</v>
      </c>
      <c r="K3079" t="s">
        <v>631</v>
      </c>
      <c r="L3079">
        <v>549584</v>
      </c>
      <c r="M3079" t="s">
        <v>631</v>
      </c>
      <c r="N3079">
        <v>549584</v>
      </c>
      <c r="O3079" t="s">
        <v>631</v>
      </c>
      <c r="P3079">
        <v>549240</v>
      </c>
      <c r="Q3079" t="s">
        <v>102</v>
      </c>
      <c r="R3079" s="9">
        <v>289625.44824405579</v>
      </c>
      <c r="S3079" s="9">
        <f>SUMIFS($B:$B,$J:$J,$C3079)</f>
        <v>1960</v>
      </c>
      <c r="T3079" s="9">
        <v>106674.9052786956</v>
      </c>
      <c r="U3079" s="9">
        <v>0</v>
      </c>
      <c r="V3079" s="9">
        <f>U3079*768</f>
        <v>0</v>
      </c>
      <c r="W3079" s="9">
        <v>15</v>
      </c>
      <c r="X3079" s="9">
        <f>W3079*3072</f>
        <v>46080</v>
      </c>
      <c r="Y3079" s="9">
        <v>5</v>
      </c>
      <c r="Z3079" s="9">
        <f>Y3079*1024</f>
        <v>5120</v>
      </c>
      <c r="AA3079" s="9">
        <v>1</v>
      </c>
      <c r="AB3079" s="9">
        <f>AA3079*256</f>
        <v>256</v>
      </c>
      <c r="AC3079" s="9">
        <f>SUMIFS($B:$B,$L:$L,$C3079)</f>
        <v>3289</v>
      </c>
      <c r="AD3079" s="9">
        <v>412380.02780333324</v>
      </c>
      <c r="AE3079" s="9"/>
      <c r="AF3079" s="9"/>
      <c r="AG3079" s="9">
        <f>SUMIFS($B:$B,$N:$N,$C3079)</f>
        <v>3289</v>
      </c>
      <c r="AH3079" s="9">
        <v>372552.73248704372</v>
      </c>
      <c r="AI3079" s="9"/>
      <c r="AJ3079" s="9"/>
      <c r="AK3079" s="9"/>
      <c r="AL3079" s="9"/>
      <c r="AM3079" s="9"/>
      <c r="AN3079" s="9"/>
      <c r="AO3079" s="9"/>
      <c r="AP3079" s="9"/>
      <c r="AQ3079" s="15"/>
      <c r="AR3079" s="9">
        <v>2</v>
      </c>
      <c r="AS3079" s="9">
        <f>AR3079*30500</f>
        <v>61000</v>
      </c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>
        <f t="shared" si="104"/>
        <v>1293689.1138131283</v>
      </c>
      <c r="BM3079" s="9">
        <f t="shared" si="105"/>
        <v>1293700</v>
      </c>
    </row>
    <row r="3080" spans="1:65" x14ac:dyDescent="0.3">
      <c r="A3080" t="s">
        <v>3137</v>
      </c>
      <c r="B3080" s="9">
        <v>353</v>
      </c>
      <c r="C3080">
        <v>569381</v>
      </c>
      <c r="D3080">
        <v>1</v>
      </c>
      <c r="E3080">
        <v>0</v>
      </c>
      <c r="F3080">
        <v>0</v>
      </c>
      <c r="G3080">
        <v>0</v>
      </c>
      <c r="H3080">
        <v>0</v>
      </c>
      <c r="I3080" t="s">
        <v>111</v>
      </c>
      <c r="J3080">
        <v>540471</v>
      </c>
      <c r="K3080" t="s">
        <v>2345</v>
      </c>
      <c r="L3080">
        <v>540471</v>
      </c>
      <c r="M3080" t="s">
        <v>2345</v>
      </c>
      <c r="N3080">
        <v>540471</v>
      </c>
      <c r="O3080" t="s">
        <v>2345</v>
      </c>
      <c r="P3080">
        <v>540471</v>
      </c>
      <c r="Q3080" t="s">
        <v>2345</v>
      </c>
      <c r="R3080" s="9">
        <v>84511.27751876309</v>
      </c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15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>
        <f t="shared" si="104"/>
        <v>84511.27751876309</v>
      </c>
      <c r="BM3080" s="9">
        <f t="shared" si="105"/>
        <v>84500</v>
      </c>
    </row>
    <row r="3081" spans="1:65" x14ac:dyDescent="0.3">
      <c r="A3081" t="s">
        <v>3138</v>
      </c>
      <c r="B3081" s="9">
        <v>355</v>
      </c>
      <c r="C3081">
        <v>537934</v>
      </c>
      <c r="D3081">
        <v>1</v>
      </c>
      <c r="E3081">
        <v>0</v>
      </c>
      <c r="F3081">
        <v>0</v>
      </c>
      <c r="G3081">
        <v>0</v>
      </c>
      <c r="H3081">
        <v>0</v>
      </c>
      <c r="I3081" t="s">
        <v>77</v>
      </c>
      <c r="J3081">
        <v>554961</v>
      </c>
      <c r="K3081" t="s">
        <v>117</v>
      </c>
      <c r="L3081">
        <v>554961</v>
      </c>
      <c r="M3081" t="s">
        <v>117</v>
      </c>
      <c r="N3081">
        <v>554961</v>
      </c>
      <c r="O3081" t="s">
        <v>117</v>
      </c>
      <c r="P3081">
        <v>554961</v>
      </c>
      <c r="Q3081" t="s">
        <v>117</v>
      </c>
      <c r="R3081" s="9">
        <v>84985.002613887918</v>
      </c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15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>
        <f t="shared" si="104"/>
        <v>84985.002613887918</v>
      </c>
      <c r="BM3081" s="9">
        <f t="shared" si="105"/>
        <v>85000</v>
      </c>
    </row>
    <row r="3082" spans="1:65" x14ac:dyDescent="0.3">
      <c r="A3082" t="s">
        <v>3139</v>
      </c>
      <c r="B3082" s="9">
        <v>1752</v>
      </c>
      <c r="C3082">
        <v>577316</v>
      </c>
      <c r="D3082">
        <v>1</v>
      </c>
      <c r="E3082">
        <v>0</v>
      </c>
      <c r="F3082">
        <v>0</v>
      </c>
      <c r="G3082">
        <v>0</v>
      </c>
      <c r="H3082">
        <v>0</v>
      </c>
      <c r="I3082" t="s">
        <v>104</v>
      </c>
      <c r="J3082">
        <v>577626</v>
      </c>
      <c r="K3082" t="s">
        <v>1142</v>
      </c>
      <c r="L3082">
        <v>577626</v>
      </c>
      <c r="M3082" t="s">
        <v>1142</v>
      </c>
      <c r="N3082">
        <v>577626</v>
      </c>
      <c r="O3082" t="s">
        <v>1142</v>
      </c>
      <c r="P3082">
        <v>577626</v>
      </c>
      <c r="Q3082" t="s">
        <v>1142</v>
      </c>
      <c r="R3082" s="9">
        <v>408811.91963545361</v>
      </c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15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>
        <f t="shared" si="104"/>
        <v>408811.91963545361</v>
      </c>
      <c r="BM3082" s="9">
        <f t="shared" si="105"/>
        <v>408800</v>
      </c>
    </row>
    <row r="3083" spans="1:65" x14ac:dyDescent="0.3">
      <c r="A3083" s="4" t="s">
        <v>1788</v>
      </c>
      <c r="B3083" s="9">
        <v>1623</v>
      </c>
      <c r="C3083">
        <v>549592</v>
      </c>
      <c r="D3083">
        <v>1</v>
      </c>
      <c r="E3083">
        <v>1</v>
      </c>
      <c r="F3083">
        <v>1</v>
      </c>
      <c r="G3083">
        <v>1</v>
      </c>
      <c r="H3083">
        <v>0</v>
      </c>
      <c r="I3083" t="s">
        <v>83</v>
      </c>
      <c r="J3083">
        <v>549592</v>
      </c>
      <c r="K3083" t="s">
        <v>1788</v>
      </c>
      <c r="L3083">
        <v>549592</v>
      </c>
      <c r="M3083" t="s">
        <v>1788</v>
      </c>
      <c r="N3083">
        <v>549592</v>
      </c>
      <c r="O3083" t="s">
        <v>1788</v>
      </c>
      <c r="P3083">
        <v>549240</v>
      </c>
      <c r="Q3083" t="s">
        <v>102</v>
      </c>
      <c r="R3083" s="9">
        <v>379365.67983341339</v>
      </c>
      <c r="S3083" s="9">
        <f>SUMIFS($B:$B,$J:$J,$C3083)</f>
        <v>2563</v>
      </c>
      <c r="T3083" s="9">
        <v>139407.69334205709</v>
      </c>
      <c r="U3083" s="9">
        <v>1</v>
      </c>
      <c r="V3083" s="9">
        <f>U3083*768</f>
        <v>768</v>
      </c>
      <c r="W3083" s="9">
        <v>3</v>
      </c>
      <c r="X3083" s="9">
        <f>W3083*3072</f>
        <v>9216</v>
      </c>
      <c r="Y3083" s="9">
        <v>12</v>
      </c>
      <c r="Z3083" s="9">
        <f>Y3083*1024</f>
        <v>12288</v>
      </c>
      <c r="AA3083" s="9">
        <v>3</v>
      </c>
      <c r="AB3083" s="9">
        <f>AA3083*256</f>
        <v>768</v>
      </c>
      <c r="AC3083" s="9">
        <f>SUMIFS($B:$B,$L:$L,$C3083)</f>
        <v>3324</v>
      </c>
      <c r="AD3083" s="9">
        <v>416736.09894522844</v>
      </c>
      <c r="AE3083" s="9"/>
      <c r="AF3083" s="9"/>
      <c r="AG3083" s="9">
        <f>SUMIFS($B:$B,$N:$N,$C3083)</f>
        <v>3324</v>
      </c>
      <c r="AH3083" s="9">
        <v>376497.29570811812</v>
      </c>
      <c r="AI3083" s="9"/>
      <c r="AJ3083" s="9"/>
      <c r="AK3083" s="9"/>
      <c r="AL3083" s="9"/>
      <c r="AM3083" s="9"/>
      <c r="AN3083" s="9"/>
      <c r="AO3083" s="9"/>
      <c r="AP3083" s="9"/>
      <c r="AQ3083" s="15"/>
      <c r="AR3083" s="9">
        <v>5</v>
      </c>
      <c r="AS3083" s="9">
        <f>AR3083*30500</f>
        <v>152500</v>
      </c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>
        <f t="shared" si="104"/>
        <v>1487546.767828817</v>
      </c>
      <c r="BM3083" s="9">
        <f t="shared" si="105"/>
        <v>1487500</v>
      </c>
    </row>
    <row r="3084" spans="1:65" x14ac:dyDescent="0.3">
      <c r="A3084" t="s">
        <v>3140</v>
      </c>
      <c r="B3084" s="9">
        <v>219</v>
      </c>
      <c r="C3084">
        <v>530506</v>
      </c>
      <c r="D3084">
        <v>1</v>
      </c>
      <c r="E3084">
        <v>0</v>
      </c>
      <c r="F3084">
        <v>0</v>
      </c>
      <c r="G3084">
        <v>0</v>
      </c>
      <c r="H3084">
        <v>0</v>
      </c>
      <c r="I3084" t="s">
        <v>131</v>
      </c>
      <c r="J3084">
        <v>564567</v>
      </c>
      <c r="K3084" t="s">
        <v>523</v>
      </c>
      <c r="L3084">
        <v>564567</v>
      </c>
      <c r="M3084" t="s">
        <v>523</v>
      </c>
      <c r="N3084">
        <v>564567</v>
      </c>
      <c r="O3084" t="s">
        <v>523</v>
      </c>
      <c r="P3084">
        <v>564567</v>
      </c>
      <c r="Q3084" t="s">
        <v>523</v>
      </c>
      <c r="R3084" s="9">
        <v>71941.662785630979</v>
      </c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15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>
        <f t="shared" si="104"/>
        <v>71941.662785630979</v>
      </c>
      <c r="BM3084" s="9">
        <f t="shared" si="105"/>
        <v>71900</v>
      </c>
    </row>
    <row r="3085" spans="1:65" x14ac:dyDescent="0.3">
      <c r="A3085" t="s">
        <v>3141</v>
      </c>
      <c r="B3085" s="9">
        <v>1313</v>
      </c>
      <c r="C3085">
        <v>571831</v>
      </c>
      <c r="D3085">
        <v>1</v>
      </c>
      <c r="E3085">
        <v>0</v>
      </c>
      <c r="F3085">
        <v>0</v>
      </c>
      <c r="G3085">
        <v>0</v>
      </c>
      <c r="H3085">
        <v>0</v>
      </c>
      <c r="I3085" t="s">
        <v>96</v>
      </c>
      <c r="J3085">
        <v>571393</v>
      </c>
      <c r="K3085" t="s">
        <v>1167</v>
      </c>
      <c r="L3085">
        <v>571393</v>
      </c>
      <c r="M3085" t="s">
        <v>1167</v>
      </c>
      <c r="N3085">
        <v>571393</v>
      </c>
      <c r="O3085" t="s">
        <v>1167</v>
      </c>
      <c r="P3085">
        <v>571393</v>
      </c>
      <c r="Q3085" t="s">
        <v>1167</v>
      </c>
      <c r="R3085" s="9">
        <v>308279.86591265019</v>
      </c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15"/>
      <c r="AR3085" s="9">
        <v>1</v>
      </c>
      <c r="AS3085" s="9">
        <f>AR3085*30500</f>
        <v>30500</v>
      </c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>
        <f t="shared" si="104"/>
        <v>338779.86591265019</v>
      </c>
      <c r="BM3085" s="9">
        <f t="shared" si="105"/>
        <v>338800</v>
      </c>
    </row>
    <row r="3086" spans="1:65" x14ac:dyDescent="0.3">
      <c r="A3086" t="s">
        <v>3141</v>
      </c>
      <c r="B3086" s="9">
        <v>240</v>
      </c>
      <c r="C3086">
        <v>530174</v>
      </c>
      <c r="D3086">
        <v>1</v>
      </c>
      <c r="E3086">
        <v>0</v>
      </c>
      <c r="F3086">
        <v>0</v>
      </c>
      <c r="G3086">
        <v>0</v>
      </c>
      <c r="H3086">
        <v>0</v>
      </c>
      <c r="I3086" t="s">
        <v>86</v>
      </c>
      <c r="J3086">
        <v>530883</v>
      </c>
      <c r="K3086" t="s">
        <v>319</v>
      </c>
      <c r="L3086">
        <v>530883</v>
      </c>
      <c r="M3086" t="s">
        <v>319</v>
      </c>
      <c r="N3086">
        <v>530883</v>
      </c>
      <c r="O3086" t="s">
        <v>319</v>
      </c>
      <c r="P3086">
        <v>530883</v>
      </c>
      <c r="Q3086" t="s">
        <v>319</v>
      </c>
      <c r="R3086" s="9">
        <v>71941.662785630979</v>
      </c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15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>
        <f t="shared" si="104"/>
        <v>71941.662785630979</v>
      </c>
      <c r="BM3086" s="9">
        <f t="shared" si="105"/>
        <v>71900</v>
      </c>
    </row>
    <row r="3087" spans="1:65" x14ac:dyDescent="0.3">
      <c r="A3087" t="s">
        <v>3142</v>
      </c>
      <c r="B3087" s="9">
        <v>319</v>
      </c>
      <c r="C3087">
        <v>553956</v>
      </c>
      <c r="D3087">
        <v>1</v>
      </c>
      <c r="E3087">
        <v>0</v>
      </c>
      <c r="F3087">
        <v>0</v>
      </c>
      <c r="G3087">
        <v>0</v>
      </c>
      <c r="H3087">
        <v>0</v>
      </c>
      <c r="I3087" t="s">
        <v>151</v>
      </c>
      <c r="J3087">
        <v>553671</v>
      </c>
      <c r="K3087" t="s">
        <v>454</v>
      </c>
      <c r="L3087">
        <v>553671</v>
      </c>
      <c r="M3087" t="s">
        <v>454</v>
      </c>
      <c r="N3087">
        <v>553671</v>
      </c>
      <c r="O3087" t="s">
        <v>454</v>
      </c>
      <c r="P3087">
        <v>553671</v>
      </c>
      <c r="Q3087" t="s">
        <v>454</v>
      </c>
      <c r="R3087" s="9">
        <v>76451.342411092905</v>
      </c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15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>
        <f t="shared" si="104"/>
        <v>76451.342411092905</v>
      </c>
      <c r="BM3087" s="9">
        <f t="shared" si="105"/>
        <v>76500</v>
      </c>
    </row>
    <row r="3088" spans="1:65" x14ac:dyDescent="0.3">
      <c r="A3088" t="s">
        <v>3143</v>
      </c>
      <c r="B3088" s="9">
        <v>1145</v>
      </c>
      <c r="C3088">
        <v>534200</v>
      </c>
      <c r="D3088">
        <v>1</v>
      </c>
      <c r="E3088">
        <v>0</v>
      </c>
      <c r="F3088">
        <v>0</v>
      </c>
      <c r="G3088">
        <v>0</v>
      </c>
      <c r="H3088">
        <v>0</v>
      </c>
      <c r="I3088" t="s">
        <v>86</v>
      </c>
      <c r="J3088">
        <v>533955</v>
      </c>
      <c r="K3088" t="s">
        <v>314</v>
      </c>
      <c r="L3088">
        <v>533955</v>
      </c>
      <c r="M3088" t="s">
        <v>314</v>
      </c>
      <c r="N3088">
        <v>533955</v>
      </c>
      <c r="O3088" t="s">
        <v>314</v>
      </c>
      <c r="P3088">
        <v>533955</v>
      </c>
      <c r="Q3088" t="s">
        <v>314</v>
      </c>
      <c r="R3088" s="9">
        <v>269549.587278675</v>
      </c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15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>
        <f t="shared" si="104"/>
        <v>269549.587278675</v>
      </c>
      <c r="BM3088" s="9">
        <f t="shared" si="105"/>
        <v>269500</v>
      </c>
    </row>
    <row r="3089" spans="1:65" x14ac:dyDescent="0.3">
      <c r="A3089" t="s">
        <v>3144</v>
      </c>
      <c r="B3089" s="9">
        <v>424</v>
      </c>
      <c r="C3089">
        <v>563242</v>
      </c>
      <c r="D3089">
        <v>1</v>
      </c>
      <c r="E3089">
        <v>0</v>
      </c>
      <c r="F3089">
        <v>0</v>
      </c>
      <c r="G3089">
        <v>0</v>
      </c>
      <c r="H3089">
        <v>0</v>
      </c>
      <c r="I3089" t="s">
        <v>131</v>
      </c>
      <c r="J3089">
        <v>562971</v>
      </c>
      <c r="K3089" t="s">
        <v>384</v>
      </c>
      <c r="L3089">
        <v>562971</v>
      </c>
      <c r="M3089" t="s">
        <v>384</v>
      </c>
      <c r="N3089">
        <v>562971</v>
      </c>
      <c r="O3089" t="s">
        <v>384</v>
      </c>
      <c r="P3089">
        <v>562971</v>
      </c>
      <c r="Q3089" t="s">
        <v>384</v>
      </c>
      <c r="R3089" s="9">
        <v>101303.38155133319</v>
      </c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15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>
        <f t="shared" si="104"/>
        <v>101303.38155133319</v>
      </c>
      <c r="BM3089" s="9">
        <f t="shared" si="105"/>
        <v>101300</v>
      </c>
    </row>
    <row r="3090" spans="1:65" x14ac:dyDescent="0.3">
      <c r="A3090" t="s">
        <v>3145</v>
      </c>
      <c r="B3090" s="9">
        <v>641</v>
      </c>
      <c r="C3090">
        <v>580643</v>
      </c>
      <c r="D3090">
        <v>1</v>
      </c>
      <c r="E3090">
        <v>0</v>
      </c>
      <c r="F3090">
        <v>0</v>
      </c>
      <c r="G3090">
        <v>0</v>
      </c>
      <c r="H3090">
        <v>0</v>
      </c>
      <c r="I3090" t="s">
        <v>96</v>
      </c>
      <c r="J3090">
        <v>580376</v>
      </c>
      <c r="K3090" t="s">
        <v>888</v>
      </c>
      <c r="L3090">
        <v>580376</v>
      </c>
      <c r="M3090" t="s">
        <v>888</v>
      </c>
      <c r="N3090">
        <v>580376</v>
      </c>
      <c r="O3090" t="s">
        <v>888</v>
      </c>
      <c r="P3090">
        <v>581259</v>
      </c>
      <c r="Q3090" t="s">
        <v>889</v>
      </c>
      <c r="R3090" s="9">
        <v>152339.53512555969</v>
      </c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15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>
        <f t="shared" si="104"/>
        <v>152339.53512555969</v>
      </c>
      <c r="BM3090" s="9">
        <f t="shared" si="105"/>
        <v>152300</v>
      </c>
    </row>
    <row r="3091" spans="1:65" x14ac:dyDescent="0.3">
      <c r="A3091" t="s">
        <v>3146</v>
      </c>
      <c r="B3091" s="9">
        <v>1180</v>
      </c>
      <c r="C3091">
        <v>592382</v>
      </c>
      <c r="D3091">
        <v>1</v>
      </c>
      <c r="E3091">
        <v>0</v>
      </c>
      <c r="F3091">
        <v>0</v>
      </c>
      <c r="G3091">
        <v>0</v>
      </c>
      <c r="H3091">
        <v>0</v>
      </c>
      <c r="I3091" t="s">
        <v>135</v>
      </c>
      <c r="J3091">
        <v>592030</v>
      </c>
      <c r="K3091" t="s">
        <v>390</v>
      </c>
      <c r="L3091">
        <v>592030</v>
      </c>
      <c r="M3091" t="s">
        <v>390</v>
      </c>
      <c r="N3091">
        <v>592005</v>
      </c>
      <c r="O3091" t="s">
        <v>136</v>
      </c>
      <c r="P3091">
        <v>592005</v>
      </c>
      <c r="Q3091" t="s">
        <v>136</v>
      </c>
      <c r="R3091" s="9">
        <v>277631.11812154582</v>
      </c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15"/>
      <c r="AR3091" s="9">
        <v>1</v>
      </c>
      <c r="AS3091" s="9">
        <f>AR3091*30500</f>
        <v>30500</v>
      </c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>
        <f t="shared" si="104"/>
        <v>308131.11812154582</v>
      </c>
      <c r="BM3091" s="9">
        <f t="shared" si="105"/>
        <v>308100</v>
      </c>
    </row>
    <row r="3092" spans="1:65" x14ac:dyDescent="0.3">
      <c r="A3092" t="s">
        <v>3147</v>
      </c>
      <c r="B3092" s="9">
        <v>716</v>
      </c>
      <c r="C3092">
        <v>588750</v>
      </c>
      <c r="D3092">
        <v>1</v>
      </c>
      <c r="E3092">
        <v>0</v>
      </c>
      <c r="F3092">
        <v>0</v>
      </c>
      <c r="G3092">
        <v>0</v>
      </c>
      <c r="H3092">
        <v>0</v>
      </c>
      <c r="I3092" t="s">
        <v>135</v>
      </c>
      <c r="J3092">
        <v>588458</v>
      </c>
      <c r="K3092" t="s">
        <v>606</v>
      </c>
      <c r="L3092">
        <v>588458</v>
      </c>
      <c r="M3092" t="s">
        <v>606</v>
      </c>
      <c r="N3092">
        <v>588458</v>
      </c>
      <c r="O3092" t="s">
        <v>606</v>
      </c>
      <c r="P3092">
        <v>588458</v>
      </c>
      <c r="Q3092" t="s">
        <v>606</v>
      </c>
      <c r="R3092" s="9">
        <v>169890.14336265801</v>
      </c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15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>
        <f t="shared" si="104"/>
        <v>169890.14336265801</v>
      </c>
      <c r="BM3092" s="9">
        <f t="shared" si="105"/>
        <v>169900</v>
      </c>
    </row>
    <row r="3093" spans="1:65" x14ac:dyDescent="0.3">
      <c r="A3093" t="s">
        <v>3148</v>
      </c>
      <c r="B3093" s="9">
        <v>114</v>
      </c>
      <c r="C3093">
        <v>546399</v>
      </c>
      <c r="D3093">
        <v>1</v>
      </c>
      <c r="E3093">
        <v>0</v>
      </c>
      <c r="F3093">
        <v>0</v>
      </c>
      <c r="G3093">
        <v>0</v>
      </c>
      <c r="H3093">
        <v>0</v>
      </c>
      <c r="I3093" t="s">
        <v>151</v>
      </c>
      <c r="J3093">
        <v>558362</v>
      </c>
      <c r="K3093" t="s">
        <v>594</v>
      </c>
      <c r="L3093">
        <v>558362</v>
      </c>
      <c r="M3093" t="s">
        <v>594</v>
      </c>
      <c r="N3093">
        <v>558362</v>
      </c>
      <c r="O3093" t="s">
        <v>594</v>
      </c>
      <c r="P3093">
        <v>557587</v>
      </c>
      <c r="Q3093" t="s">
        <v>456</v>
      </c>
      <c r="R3093" s="9">
        <v>71941.662785630979</v>
      </c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15"/>
      <c r="AR3093" s="9">
        <v>1</v>
      </c>
      <c r="AS3093" s="9">
        <f>AR3093*30500</f>
        <v>30500</v>
      </c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>
        <f t="shared" si="104"/>
        <v>102441.66278563098</v>
      </c>
      <c r="BM3093" s="9">
        <f t="shared" si="105"/>
        <v>102400</v>
      </c>
    </row>
    <row r="3094" spans="1:65" x14ac:dyDescent="0.3">
      <c r="A3094" t="s">
        <v>3149</v>
      </c>
      <c r="B3094" s="9">
        <v>261</v>
      </c>
      <c r="C3094">
        <v>549606</v>
      </c>
      <c r="D3094">
        <v>1</v>
      </c>
      <c r="E3094">
        <v>0</v>
      </c>
      <c r="F3094">
        <v>0</v>
      </c>
      <c r="G3094">
        <v>0</v>
      </c>
      <c r="H3094">
        <v>0</v>
      </c>
      <c r="I3094" t="s">
        <v>83</v>
      </c>
      <c r="J3094">
        <v>549592</v>
      </c>
      <c r="K3094" t="s">
        <v>1788</v>
      </c>
      <c r="L3094">
        <v>549592</v>
      </c>
      <c r="M3094" t="s">
        <v>1788</v>
      </c>
      <c r="N3094">
        <v>549592</v>
      </c>
      <c r="O3094" t="s">
        <v>1788</v>
      </c>
      <c r="P3094">
        <v>549240</v>
      </c>
      <c r="Q3094" t="s">
        <v>102</v>
      </c>
      <c r="R3094" s="9">
        <v>71941.662785630979</v>
      </c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15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>
        <f t="shared" si="104"/>
        <v>71941.662785630979</v>
      </c>
      <c r="BM3094" s="9">
        <f t="shared" si="105"/>
        <v>71900</v>
      </c>
    </row>
    <row r="3095" spans="1:65" x14ac:dyDescent="0.3">
      <c r="A3095" s="5" t="s">
        <v>170</v>
      </c>
      <c r="B3095" s="9">
        <v>47346</v>
      </c>
      <c r="C3095">
        <v>535419</v>
      </c>
      <c r="D3095">
        <v>1</v>
      </c>
      <c r="E3095">
        <v>1</v>
      </c>
      <c r="F3095">
        <v>1</v>
      </c>
      <c r="G3095">
        <v>1</v>
      </c>
      <c r="H3095">
        <v>1</v>
      </c>
      <c r="I3095" t="s">
        <v>86</v>
      </c>
      <c r="J3095">
        <v>535419</v>
      </c>
      <c r="K3095" t="s">
        <v>170</v>
      </c>
      <c r="L3095">
        <v>535419</v>
      </c>
      <c r="M3095" t="s">
        <v>170</v>
      </c>
      <c r="N3095">
        <v>535419</v>
      </c>
      <c r="O3095" t="s">
        <v>170</v>
      </c>
      <c r="P3095">
        <v>535419</v>
      </c>
      <c r="Q3095" t="s">
        <v>170</v>
      </c>
      <c r="R3095" s="9">
        <v>1977200.1771947171</v>
      </c>
      <c r="S3095" s="9">
        <f>SUMIFS($B:$B,$J:$J,$C3095)</f>
        <v>55327</v>
      </c>
      <c r="T3095" s="9">
        <v>1168174.0038356141</v>
      </c>
      <c r="U3095" s="9">
        <v>947</v>
      </c>
      <c r="V3095" s="9">
        <f>U3095*768</f>
        <v>727296</v>
      </c>
      <c r="W3095" s="9">
        <v>139</v>
      </c>
      <c r="X3095" s="9">
        <f>W3095*3072</f>
        <v>427008</v>
      </c>
      <c r="Y3095" s="9">
        <v>801</v>
      </c>
      <c r="Z3095" s="9">
        <f>Y3095*1024</f>
        <v>820224</v>
      </c>
      <c r="AA3095" s="9">
        <v>343</v>
      </c>
      <c r="AB3095" s="9">
        <f>AA3095*256</f>
        <v>87808</v>
      </c>
      <c r="AC3095" s="9">
        <f>SUMIFS($B:$B,$L:$L,$C3095)</f>
        <v>66008</v>
      </c>
      <c r="AD3095" s="9">
        <v>3987058.45041611</v>
      </c>
      <c r="AE3095" s="9">
        <f>SUMIFS($B:$B,$P:$P,$C3095)</f>
        <v>118952</v>
      </c>
      <c r="AF3095" s="9">
        <v>6899182.7305977074</v>
      </c>
      <c r="AG3095" s="9">
        <f>SUMIFS($B:$B,$N:$N,$C3095)</f>
        <v>99156</v>
      </c>
      <c r="AH3095" s="9">
        <v>15803379.04211578</v>
      </c>
      <c r="AI3095" s="9">
        <f>SUMIFS($B:$B,$P:$P,$C3095)</f>
        <v>118952</v>
      </c>
      <c r="AJ3095" s="9">
        <v>37349047.374117494</v>
      </c>
      <c r="AK3095" s="9"/>
      <c r="AL3095" s="9">
        <v>12137</v>
      </c>
      <c r="AM3095" s="9">
        <f>AL3095*141</f>
        <v>1711317</v>
      </c>
      <c r="AN3095" s="9"/>
      <c r="AO3095" s="9"/>
      <c r="AP3095" s="9"/>
      <c r="AQ3095" s="15"/>
      <c r="AR3095" s="9">
        <v>61</v>
      </c>
      <c r="AS3095" s="9">
        <f>AR3095*30500</f>
        <v>1860500</v>
      </c>
      <c r="AT3095" s="9">
        <v>650</v>
      </c>
      <c r="AU3095" s="9">
        <f>AT3095*2742</f>
        <v>1782300</v>
      </c>
      <c r="AV3095" s="9">
        <v>2</v>
      </c>
      <c r="AW3095" s="9">
        <f>AV3095*914</f>
        <v>1828</v>
      </c>
      <c r="AX3095" s="9">
        <v>4461</v>
      </c>
      <c r="AY3095" s="9">
        <f>AX3095*141</f>
        <v>629001</v>
      </c>
      <c r="AZ3095" s="9">
        <v>8574</v>
      </c>
      <c r="BA3095" s="9">
        <f>AZ3095*343</f>
        <v>2940882</v>
      </c>
      <c r="BB3095" s="9">
        <v>1346</v>
      </c>
      <c r="BC3095" s="9">
        <f>BB3095*109</f>
        <v>146714</v>
      </c>
      <c r="BD3095" s="9">
        <v>111</v>
      </c>
      <c r="BE3095" s="9">
        <f>BD3095*82</f>
        <v>9102</v>
      </c>
      <c r="BF3095" s="9">
        <v>1726</v>
      </c>
      <c r="BG3095" s="9">
        <f>BF3095*328</f>
        <v>566128</v>
      </c>
      <c r="BH3095" s="9">
        <v>116</v>
      </c>
      <c r="BI3095" s="9">
        <f>BH3095*410</f>
        <v>47560</v>
      </c>
      <c r="BJ3095" s="9">
        <v>38</v>
      </c>
      <c r="BK3095" s="9">
        <f>BJ3095*219</f>
        <v>8322</v>
      </c>
      <c r="BL3095" s="9">
        <f t="shared" si="104"/>
        <v>78950031.778277427</v>
      </c>
      <c r="BM3095" s="9">
        <f t="shared" si="105"/>
        <v>78950000</v>
      </c>
    </row>
    <row r="3096" spans="1:65" x14ac:dyDescent="0.3">
      <c r="A3096" s="4" t="s">
        <v>279</v>
      </c>
      <c r="B3096" s="9">
        <v>2705</v>
      </c>
      <c r="C3096">
        <v>552704</v>
      </c>
      <c r="D3096">
        <v>1</v>
      </c>
      <c r="E3096">
        <v>1</v>
      </c>
      <c r="F3096">
        <v>1</v>
      </c>
      <c r="G3096">
        <v>1</v>
      </c>
      <c r="H3096">
        <v>0</v>
      </c>
      <c r="I3096" t="s">
        <v>83</v>
      </c>
      <c r="J3096">
        <v>552704</v>
      </c>
      <c r="K3096" t="s">
        <v>279</v>
      </c>
      <c r="L3096">
        <v>552704</v>
      </c>
      <c r="M3096" t="s">
        <v>279</v>
      </c>
      <c r="N3096">
        <v>552704</v>
      </c>
      <c r="O3096" t="s">
        <v>279</v>
      </c>
      <c r="P3096">
        <v>552046</v>
      </c>
      <c r="Q3096" t="s">
        <v>174</v>
      </c>
      <c r="R3096" s="9">
        <v>624221.26400277053</v>
      </c>
      <c r="S3096" s="9">
        <f>SUMIFS($B:$B,$J:$J,$C3096)</f>
        <v>4775</v>
      </c>
      <c r="T3096" s="9">
        <v>259258.52561780749</v>
      </c>
      <c r="U3096" s="9">
        <v>0</v>
      </c>
      <c r="V3096" s="9">
        <f>U3096*768</f>
        <v>0</v>
      </c>
      <c r="W3096" s="9">
        <v>27</v>
      </c>
      <c r="X3096" s="9">
        <f>W3096*3072</f>
        <v>82944</v>
      </c>
      <c r="Y3096" s="9">
        <v>20</v>
      </c>
      <c r="Z3096" s="9">
        <f>Y3096*1024</f>
        <v>20480</v>
      </c>
      <c r="AA3096" s="9">
        <v>10</v>
      </c>
      <c r="AB3096" s="9">
        <f>AA3096*256</f>
        <v>2560</v>
      </c>
      <c r="AC3096" s="9">
        <f>SUMIFS($B:$B,$L:$L,$C3096)</f>
        <v>5180</v>
      </c>
      <c r="AD3096" s="9">
        <v>647068.11844457907</v>
      </c>
      <c r="AE3096" s="9"/>
      <c r="AF3096" s="9"/>
      <c r="AG3096" s="9">
        <f>SUMIFS($B:$B,$N:$N,$C3096)</f>
        <v>4672</v>
      </c>
      <c r="AH3096" s="9">
        <v>528195.61566611845</v>
      </c>
      <c r="AI3096" s="9"/>
      <c r="AJ3096" s="9"/>
      <c r="AK3096" s="9"/>
      <c r="AL3096" s="9"/>
      <c r="AM3096" s="9"/>
      <c r="AN3096" s="9"/>
      <c r="AO3096" s="9"/>
      <c r="AP3096" s="9"/>
      <c r="AQ3096" s="15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>
        <f t="shared" si="104"/>
        <v>2164727.5237312755</v>
      </c>
      <c r="BM3096" s="9">
        <f t="shared" si="105"/>
        <v>2164700</v>
      </c>
    </row>
    <row r="3097" spans="1:65" x14ac:dyDescent="0.3">
      <c r="A3097" t="s">
        <v>3150</v>
      </c>
      <c r="B3097" s="9">
        <v>298</v>
      </c>
      <c r="C3097">
        <v>548383</v>
      </c>
      <c r="D3097">
        <v>1</v>
      </c>
      <c r="E3097">
        <v>0</v>
      </c>
      <c r="F3097">
        <v>0</v>
      </c>
      <c r="G3097">
        <v>0</v>
      </c>
      <c r="H3097">
        <v>0</v>
      </c>
      <c r="I3097" t="s">
        <v>123</v>
      </c>
      <c r="J3097">
        <v>547999</v>
      </c>
      <c r="K3097" t="s">
        <v>811</v>
      </c>
      <c r="L3097">
        <v>547999</v>
      </c>
      <c r="M3097" t="s">
        <v>811</v>
      </c>
      <c r="N3097">
        <v>547999</v>
      </c>
      <c r="O3097" t="s">
        <v>811</v>
      </c>
      <c r="P3097">
        <v>547999</v>
      </c>
      <c r="Q3097" t="s">
        <v>811</v>
      </c>
      <c r="R3097" s="9">
        <v>71941.662785630979</v>
      </c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15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>
        <f t="shared" si="104"/>
        <v>71941.662785630979</v>
      </c>
      <c r="BM3097" s="9">
        <f t="shared" si="105"/>
        <v>71900</v>
      </c>
    </row>
    <row r="3098" spans="1:65" x14ac:dyDescent="0.3">
      <c r="A3098" s="2" t="s">
        <v>3151</v>
      </c>
      <c r="B3098" s="9">
        <v>2287</v>
      </c>
      <c r="C3098">
        <v>579548</v>
      </c>
      <c r="D3098">
        <v>1</v>
      </c>
      <c r="E3098">
        <v>1</v>
      </c>
      <c r="F3098">
        <v>0</v>
      </c>
      <c r="G3098">
        <v>0</v>
      </c>
      <c r="H3098">
        <v>0</v>
      </c>
      <c r="I3098" t="s">
        <v>90</v>
      </c>
      <c r="J3098">
        <v>579548</v>
      </c>
      <c r="K3098" t="s">
        <v>3151</v>
      </c>
      <c r="L3098">
        <v>579025</v>
      </c>
      <c r="M3098" t="s">
        <v>213</v>
      </c>
      <c r="N3098">
        <v>579025</v>
      </c>
      <c r="O3098" t="s">
        <v>213</v>
      </c>
      <c r="P3098">
        <v>579025</v>
      </c>
      <c r="Q3098" t="s">
        <v>213</v>
      </c>
      <c r="R3098" s="9">
        <v>530173.49466452701</v>
      </c>
      <c r="S3098" s="9">
        <f>SUMIFS($B:$B,$J:$J,$C3098)</f>
        <v>2287</v>
      </c>
      <c r="T3098" s="9">
        <v>124429.26853070009</v>
      </c>
      <c r="U3098" s="9">
        <v>0</v>
      </c>
      <c r="V3098" s="9">
        <f>U3098*768</f>
        <v>0</v>
      </c>
      <c r="W3098" s="9">
        <v>11</v>
      </c>
      <c r="X3098" s="9">
        <f>W3098*3072</f>
        <v>33792</v>
      </c>
      <c r="Y3098" s="9">
        <v>16</v>
      </c>
      <c r="Z3098" s="9">
        <f>Y3098*1024</f>
        <v>16384</v>
      </c>
      <c r="AA3098" s="9">
        <v>1</v>
      </c>
      <c r="AB3098" s="9">
        <f>AA3098*256</f>
        <v>256</v>
      </c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15"/>
      <c r="AR3098" s="9">
        <v>2</v>
      </c>
      <c r="AS3098" s="9">
        <f>AR3098*30500</f>
        <v>61000</v>
      </c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>
        <f t="shared" si="104"/>
        <v>766034.76319522713</v>
      </c>
      <c r="BM3098" s="9">
        <f t="shared" si="105"/>
        <v>766000</v>
      </c>
    </row>
    <row r="3099" spans="1:65" x14ac:dyDescent="0.3">
      <c r="A3099" t="s">
        <v>3152</v>
      </c>
      <c r="B3099" s="9">
        <v>152</v>
      </c>
      <c r="C3099">
        <v>553042</v>
      </c>
      <c r="D3099">
        <v>1</v>
      </c>
      <c r="E3099">
        <v>0</v>
      </c>
      <c r="F3099">
        <v>0</v>
      </c>
      <c r="G3099">
        <v>0</v>
      </c>
      <c r="H3099">
        <v>0</v>
      </c>
      <c r="I3099" t="s">
        <v>94</v>
      </c>
      <c r="J3099">
        <v>507920</v>
      </c>
      <c r="K3099" t="s">
        <v>695</v>
      </c>
      <c r="L3099">
        <v>507920</v>
      </c>
      <c r="M3099" t="s">
        <v>695</v>
      </c>
      <c r="N3099">
        <v>505927</v>
      </c>
      <c r="O3099" t="s">
        <v>668</v>
      </c>
      <c r="P3099">
        <v>505927</v>
      </c>
      <c r="Q3099" t="s">
        <v>668</v>
      </c>
      <c r="R3099" s="9">
        <v>71941.662785630979</v>
      </c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15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>
        <f t="shared" si="104"/>
        <v>71941.662785630979</v>
      </c>
      <c r="BM3099" s="9">
        <f t="shared" si="105"/>
        <v>71900</v>
      </c>
    </row>
    <row r="3100" spans="1:65" x14ac:dyDescent="0.3">
      <c r="A3100" t="s">
        <v>3153</v>
      </c>
      <c r="B3100" s="9">
        <v>721</v>
      </c>
      <c r="C3100">
        <v>504246</v>
      </c>
      <c r="D3100">
        <v>1</v>
      </c>
      <c r="E3100">
        <v>0</v>
      </c>
      <c r="F3100">
        <v>0</v>
      </c>
      <c r="G3100">
        <v>0</v>
      </c>
      <c r="H3100">
        <v>0</v>
      </c>
      <c r="I3100" t="s">
        <v>111</v>
      </c>
      <c r="J3100">
        <v>503444</v>
      </c>
      <c r="K3100" t="s">
        <v>374</v>
      </c>
      <c r="L3100">
        <v>503444</v>
      </c>
      <c r="M3100" t="s">
        <v>374</v>
      </c>
      <c r="N3100">
        <v>503444</v>
      </c>
      <c r="O3100" t="s">
        <v>374</v>
      </c>
      <c r="P3100">
        <v>503444</v>
      </c>
      <c r="Q3100" t="s">
        <v>374</v>
      </c>
      <c r="R3100" s="9">
        <v>171058.70062875841</v>
      </c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15"/>
      <c r="AR3100" s="9">
        <v>27</v>
      </c>
      <c r="AS3100" s="9">
        <f>AR3100*30500</f>
        <v>823500</v>
      </c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>
        <f t="shared" si="104"/>
        <v>994558.70062875841</v>
      </c>
      <c r="BM3100" s="9">
        <f t="shared" si="105"/>
        <v>994600</v>
      </c>
    </row>
    <row r="3101" spans="1:65" x14ac:dyDescent="0.3">
      <c r="A3101" t="s">
        <v>3154</v>
      </c>
      <c r="B3101" s="9">
        <v>554</v>
      </c>
      <c r="C3101">
        <v>573205</v>
      </c>
      <c r="D3101">
        <v>1</v>
      </c>
      <c r="E3101">
        <v>0</v>
      </c>
      <c r="F3101">
        <v>0</v>
      </c>
      <c r="G3101">
        <v>0</v>
      </c>
      <c r="H3101">
        <v>0</v>
      </c>
      <c r="I3101" t="s">
        <v>90</v>
      </c>
      <c r="J3101">
        <v>573493</v>
      </c>
      <c r="K3101" t="s">
        <v>2825</v>
      </c>
      <c r="L3101">
        <v>573493</v>
      </c>
      <c r="M3101" t="s">
        <v>2825</v>
      </c>
      <c r="N3101">
        <v>573493</v>
      </c>
      <c r="O3101" t="s">
        <v>2825</v>
      </c>
      <c r="P3101">
        <v>572659</v>
      </c>
      <c r="Q3101" t="s">
        <v>158</v>
      </c>
      <c r="R3101" s="9">
        <v>131926.11047362181</v>
      </c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15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>
        <f t="shared" si="104"/>
        <v>131926.11047362181</v>
      </c>
      <c r="BM3101" s="9">
        <f t="shared" si="105"/>
        <v>131900</v>
      </c>
    </row>
    <row r="3102" spans="1:65" x14ac:dyDescent="0.3">
      <c r="A3102" t="s">
        <v>3155</v>
      </c>
      <c r="B3102" s="9">
        <v>462</v>
      </c>
      <c r="C3102">
        <v>578401</v>
      </c>
      <c r="D3102">
        <v>1</v>
      </c>
      <c r="E3102">
        <v>0</v>
      </c>
      <c r="F3102">
        <v>0</v>
      </c>
      <c r="G3102">
        <v>0</v>
      </c>
      <c r="H3102">
        <v>0</v>
      </c>
      <c r="I3102" t="s">
        <v>96</v>
      </c>
      <c r="J3102">
        <v>578444</v>
      </c>
      <c r="K3102" t="s">
        <v>273</v>
      </c>
      <c r="L3102">
        <v>578444</v>
      </c>
      <c r="M3102" t="s">
        <v>273</v>
      </c>
      <c r="N3102">
        <v>578444</v>
      </c>
      <c r="O3102" t="s">
        <v>273</v>
      </c>
      <c r="P3102">
        <v>578444</v>
      </c>
      <c r="Q3102" t="s">
        <v>273</v>
      </c>
      <c r="R3102" s="9">
        <v>110270.4356930971</v>
      </c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15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>
        <f t="shared" si="104"/>
        <v>110270.4356930971</v>
      </c>
      <c r="BM3102" s="9">
        <f t="shared" si="105"/>
        <v>110300</v>
      </c>
    </row>
    <row r="3103" spans="1:65" x14ac:dyDescent="0.3">
      <c r="A3103" t="s">
        <v>3156</v>
      </c>
      <c r="B3103" s="9">
        <v>730</v>
      </c>
      <c r="C3103">
        <v>552348</v>
      </c>
      <c r="D3103">
        <v>1</v>
      </c>
      <c r="E3103">
        <v>0</v>
      </c>
      <c r="F3103">
        <v>0</v>
      </c>
      <c r="G3103">
        <v>0</v>
      </c>
      <c r="H3103">
        <v>0</v>
      </c>
      <c r="I3103" t="s">
        <v>111</v>
      </c>
      <c r="J3103">
        <v>505188</v>
      </c>
      <c r="K3103" t="s">
        <v>140</v>
      </c>
      <c r="L3103">
        <v>505188</v>
      </c>
      <c r="M3103" t="s">
        <v>140</v>
      </c>
      <c r="N3103">
        <v>505188</v>
      </c>
      <c r="O3103" t="s">
        <v>140</v>
      </c>
      <c r="P3103">
        <v>505188</v>
      </c>
      <c r="Q3103" t="s">
        <v>140</v>
      </c>
      <c r="R3103" s="9">
        <v>173161.64705479189</v>
      </c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15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>
        <f t="shared" si="104"/>
        <v>173161.64705479189</v>
      </c>
      <c r="BM3103" s="9">
        <f t="shared" si="105"/>
        <v>173200</v>
      </c>
    </row>
    <row r="3104" spans="1:65" x14ac:dyDescent="0.3">
      <c r="A3104" t="s">
        <v>3157</v>
      </c>
      <c r="B3104" s="9">
        <v>542</v>
      </c>
      <c r="C3104">
        <v>580651</v>
      </c>
      <c r="D3104">
        <v>1</v>
      </c>
      <c r="E3104">
        <v>0</v>
      </c>
      <c r="F3104">
        <v>0</v>
      </c>
      <c r="G3104">
        <v>0</v>
      </c>
      <c r="H3104">
        <v>0</v>
      </c>
      <c r="I3104" t="s">
        <v>96</v>
      </c>
      <c r="J3104">
        <v>580481</v>
      </c>
      <c r="K3104" t="s">
        <v>1064</v>
      </c>
      <c r="L3104">
        <v>580481</v>
      </c>
      <c r="M3104" t="s">
        <v>1064</v>
      </c>
      <c r="N3104">
        <v>580481</v>
      </c>
      <c r="O3104" t="s">
        <v>1064</v>
      </c>
      <c r="P3104">
        <v>580481</v>
      </c>
      <c r="Q3104" t="s">
        <v>1064</v>
      </c>
      <c r="R3104" s="9">
        <v>129105.61340563851</v>
      </c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15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>
        <f t="shared" si="104"/>
        <v>129105.61340563851</v>
      </c>
      <c r="BM3104" s="9">
        <f t="shared" si="105"/>
        <v>129100</v>
      </c>
    </row>
    <row r="3105" spans="1:65" x14ac:dyDescent="0.3">
      <c r="A3105" t="s">
        <v>3158</v>
      </c>
      <c r="B3105" s="9">
        <v>398</v>
      </c>
      <c r="C3105">
        <v>591165</v>
      </c>
      <c r="D3105">
        <v>1</v>
      </c>
      <c r="E3105">
        <v>0</v>
      </c>
      <c r="F3105">
        <v>0</v>
      </c>
      <c r="G3105">
        <v>0</v>
      </c>
      <c r="H3105">
        <v>0</v>
      </c>
      <c r="I3105" t="s">
        <v>123</v>
      </c>
      <c r="J3105">
        <v>590789</v>
      </c>
      <c r="K3105" t="s">
        <v>168</v>
      </c>
      <c r="L3105">
        <v>590789</v>
      </c>
      <c r="M3105" t="s">
        <v>168</v>
      </c>
      <c r="N3105">
        <v>590789</v>
      </c>
      <c r="O3105" t="s">
        <v>168</v>
      </c>
      <c r="P3105">
        <v>591181</v>
      </c>
      <c r="Q3105" t="s">
        <v>137</v>
      </c>
      <c r="R3105" s="9">
        <v>95160.045240076579</v>
      </c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15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>
        <f t="shared" si="104"/>
        <v>95160.045240076579</v>
      </c>
      <c r="BM3105" s="9">
        <f t="shared" si="105"/>
        <v>95200</v>
      </c>
    </row>
    <row r="3106" spans="1:65" x14ac:dyDescent="0.3">
      <c r="A3106" t="s">
        <v>3158</v>
      </c>
      <c r="B3106" s="9">
        <v>330</v>
      </c>
      <c r="C3106">
        <v>571857</v>
      </c>
      <c r="D3106">
        <v>1</v>
      </c>
      <c r="E3106">
        <v>0</v>
      </c>
      <c r="F3106">
        <v>0</v>
      </c>
      <c r="G3106">
        <v>0</v>
      </c>
      <c r="H3106">
        <v>0</v>
      </c>
      <c r="I3106" t="s">
        <v>96</v>
      </c>
      <c r="J3106">
        <v>571164</v>
      </c>
      <c r="K3106" t="s">
        <v>334</v>
      </c>
      <c r="L3106">
        <v>571164</v>
      </c>
      <c r="M3106" t="s">
        <v>334</v>
      </c>
      <c r="N3106">
        <v>571164</v>
      </c>
      <c r="O3106" t="s">
        <v>334</v>
      </c>
      <c r="P3106">
        <v>571164</v>
      </c>
      <c r="Q3106" t="s">
        <v>334</v>
      </c>
      <c r="R3106" s="9">
        <v>79060.352244789989</v>
      </c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15"/>
      <c r="AR3106" s="9">
        <v>1</v>
      </c>
      <c r="AS3106" s="9">
        <f>AR3106*30500</f>
        <v>30500</v>
      </c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>
        <f t="shared" si="104"/>
        <v>109560.35224478999</v>
      </c>
      <c r="BM3106" s="9">
        <f t="shared" si="105"/>
        <v>109600</v>
      </c>
    </row>
    <row r="3107" spans="1:65" x14ac:dyDescent="0.3">
      <c r="A3107" t="s">
        <v>3159</v>
      </c>
      <c r="B3107" s="9">
        <v>420</v>
      </c>
      <c r="C3107">
        <v>544817</v>
      </c>
      <c r="D3107">
        <v>1</v>
      </c>
      <c r="E3107">
        <v>0</v>
      </c>
      <c r="F3107">
        <v>0</v>
      </c>
      <c r="G3107">
        <v>0</v>
      </c>
      <c r="H3107">
        <v>0</v>
      </c>
      <c r="I3107" t="s">
        <v>83</v>
      </c>
      <c r="J3107">
        <v>544281</v>
      </c>
      <c r="K3107" t="s">
        <v>583</v>
      </c>
      <c r="L3107">
        <v>544281</v>
      </c>
      <c r="M3107" t="s">
        <v>583</v>
      </c>
      <c r="N3107">
        <v>545171</v>
      </c>
      <c r="O3107" t="s">
        <v>584</v>
      </c>
      <c r="P3107">
        <v>545171</v>
      </c>
      <c r="Q3107" t="s">
        <v>584</v>
      </c>
      <c r="R3107" s="9">
        <v>100358.68248115919</v>
      </c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15"/>
      <c r="AR3107" s="9">
        <v>1</v>
      </c>
      <c r="AS3107" s="9">
        <f>AR3107*30500</f>
        <v>30500</v>
      </c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>
        <f t="shared" si="104"/>
        <v>130858.68248115919</v>
      </c>
      <c r="BM3107" s="9">
        <f t="shared" si="105"/>
        <v>130900</v>
      </c>
    </row>
    <row r="3108" spans="1:65" x14ac:dyDescent="0.3">
      <c r="A3108" t="s">
        <v>3160</v>
      </c>
      <c r="B3108" s="9">
        <v>560</v>
      </c>
      <c r="C3108">
        <v>559237</v>
      </c>
      <c r="D3108">
        <v>1</v>
      </c>
      <c r="E3108">
        <v>0</v>
      </c>
      <c r="F3108">
        <v>0</v>
      </c>
      <c r="G3108">
        <v>0</v>
      </c>
      <c r="H3108">
        <v>0</v>
      </c>
      <c r="I3108" t="s">
        <v>151</v>
      </c>
      <c r="J3108">
        <v>559695</v>
      </c>
      <c r="K3108" t="s">
        <v>3161</v>
      </c>
      <c r="L3108">
        <v>559075</v>
      </c>
      <c r="M3108" t="s">
        <v>364</v>
      </c>
      <c r="N3108">
        <v>559075</v>
      </c>
      <c r="O3108" t="s">
        <v>364</v>
      </c>
      <c r="P3108">
        <v>559075</v>
      </c>
      <c r="Q3108" t="s">
        <v>364</v>
      </c>
      <c r="R3108" s="9">
        <v>133335.90671754349</v>
      </c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15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>
        <f t="shared" si="104"/>
        <v>133335.90671754349</v>
      </c>
      <c r="BM3108" s="9">
        <f t="shared" si="105"/>
        <v>133300</v>
      </c>
    </row>
    <row r="3109" spans="1:65" x14ac:dyDescent="0.3">
      <c r="A3109" t="s">
        <v>3162</v>
      </c>
      <c r="B3109" s="9">
        <v>670</v>
      </c>
      <c r="C3109">
        <v>558061</v>
      </c>
      <c r="D3109">
        <v>1</v>
      </c>
      <c r="E3109">
        <v>0</v>
      </c>
      <c r="F3109">
        <v>0</v>
      </c>
      <c r="G3109">
        <v>0</v>
      </c>
      <c r="H3109">
        <v>0</v>
      </c>
      <c r="I3109" t="s">
        <v>151</v>
      </c>
      <c r="J3109">
        <v>557862</v>
      </c>
      <c r="K3109" t="s">
        <v>1867</v>
      </c>
      <c r="L3109">
        <v>558109</v>
      </c>
      <c r="M3109" t="s">
        <v>1132</v>
      </c>
      <c r="N3109">
        <v>558109</v>
      </c>
      <c r="O3109" t="s">
        <v>1132</v>
      </c>
      <c r="P3109">
        <v>558109</v>
      </c>
      <c r="Q3109" t="s">
        <v>1132</v>
      </c>
      <c r="R3109" s="9">
        <v>159130.78336705151</v>
      </c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15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>
        <f t="shared" si="104"/>
        <v>159130.78336705151</v>
      </c>
      <c r="BM3109" s="9">
        <f t="shared" si="105"/>
        <v>159100</v>
      </c>
    </row>
    <row r="3110" spans="1:65" x14ac:dyDescent="0.3">
      <c r="A3110" t="s">
        <v>3163</v>
      </c>
      <c r="B3110" s="9">
        <v>557</v>
      </c>
      <c r="C3110">
        <v>573213</v>
      </c>
      <c r="D3110">
        <v>1</v>
      </c>
      <c r="E3110">
        <v>0</v>
      </c>
      <c r="F3110">
        <v>0</v>
      </c>
      <c r="G3110">
        <v>0</v>
      </c>
      <c r="H3110">
        <v>0</v>
      </c>
      <c r="I3110" t="s">
        <v>90</v>
      </c>
      <c r="J3110">
        <v>573094</v>
      </c>
      <c r="K3110" t="s">
        <v>2020</v>
      </c>
      <c r="L3110">
        <v>573094</v>
      </c>
      <c r="M3110" t="s">
        <v>2020</v>
      </c>
      <c r="N3110">
        <v>573094</v>
      </c>
      <c r="O3110" t="s">
        <v>2020</v>
      </c>
      <c r="P3110">
        <v>572659</v>
      </c>
      <c r="Q3110" t="s">
        <v>158</v>
      </c>
      <c r="R3110" s="9">
        <v>132631.0461043666</v>
      </c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15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>
        <f t="shared" si="104"/>
        <v>132631.0461043666</v>
      </c>
      <c r="BM3110" s="9">
        <f t="shared" si="105"/>
        <v>132600</v>
      </c>
    </row>
    <row r="3111" spans="1:65" x14ac:dyDescent="0.3">
      <c r="A3111" t="s">
        <v>3164</v>
      </c>
      <c r="B3111" s="9">
        <v>326</v>
      </c>
      <c r="C3111">
        <v>560006</v>
      </c>
      <c r="D3111">
        <v>1</v>
      </c>
      <c r="E3111">
        <v>0</v>
      </c>
      <c r="F3111">
        <v>0</v>
      </c>
      <c r="G3111">
        <v>0</v>
      </c>
      <c r="H3111">
        <v>0</v>
      </c>
      <c r="I3111" t="s">
        <v>151</v>
      </c>
      <c r="J3111">
        <v>560260</v>
      </c>
      <c r="K3111" t="s">
        <v>912</v>
      </c>
      <c r="L3111">
        <v>560260</v>
      </c>
      <c r="M3111" t="s">
        <v>912</v>
      </c>
      <c r="N3111">
        <v>560260</v>
      </c>
      <c r="O3111" t="s">
        <v>912</v>
      </c>
      <c r="P3111">
        <v>559717</v>
      </c>
      <c r="Q3111" t="s">
        <v>346</v>
      </c>
      <c r="R3111" s="9">
        <v>78111.776737712877</v>
      </c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15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>
        <f t="shared" si="104"/>
        <v>78111.776737712877</v>
      </c>
      <c r="BM3111" s="9">
        <f t="shared" si="105"/>
        <v>78100</v>
      </c>
    </row>
    <row r="3112" spans="1:65" x14ac:dyDescent="0.3">
      <c r="A3112" t="s">
        <v>3165</v>
      </c>
      <c r="B3112" s="9">
        <v>228</v>
      </c>
      <c r="C3112">
        <v>565296</v>
      </c>
      <c r="D3112">
        <v>1</v>
      </c>
      <c r="E3112">
        <v>0</v>
      </c>
      <c r="F3112">
        <v>0</v>
      </c>
      <c r="G3112">
        <v>0</v>
      </c>
      <c r="H3112">
        <v>0</v>
      </c>
      <c r="I3112" t="s">
        <v>131</v>
      </c>
      <c r="J3112">
        <v>564567</v>
      </c>
      <c r="K3112" t="s">
        <v>523</v>
      </c>
      <c r="L3112">
        <v>564567</v>
      </c>
      <c r="M3112" t="s">
        <v>523</v>
      </c>
      <c r="N3112">
        <v>564567</v>
      </c>
      <c r="O3112" t="s">
        <v>523</v>
      </c>
      <c r="P3112">
        <v>564567</v>
      </c>
      <c r="Q3112" t="s">
        <v>523</v>
      </c>
      <c r="R3112" s="9">
        <v>71941.662785630979</v>
      </c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15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>
        <f t="shared" si="104"/>
        <v>71941.662785630979</v>
      </c>
      <c r="BM3112" s="9">
        <f t="shared" si="105"/>
        <v>71900</v>
      </c>
    </row>
    <row r="3113" spans="1:65" x14ac:dyDescent="0.3">
      <c r="A3113" t="s">
        <v>3166</v>
      </c>
      <c r="B3113" s="9">
        <v>244</v>
      </c>
      <c r="C3113">
        <v>570401</v>
      </c>
      <c r="D3113">
        <v>1</v>
      </c>
      <c r="E3113">
        <v>0</v>
      </c>
      <c r="F3113">
        <v>0</v>
      </c>
      <c r="G3113">
        <v>0</v>
      </c>
      <c r="H3113">
        <v>0</v>
      </c>
      <c r="I3113" t="s">
        <v>90</v>
      </c>
      <c r="J3113">
        <v>570508</v>
      </c>
      <c r="K3113" t="s">
        <v>138</v>
      </c>
      <c r="L3113">
        <v>570109</v>
      </c>
      <c r="M3113" t="s">
        <v>139</v>
      </c>
      <c r="N3113">
        <v>570508</v>
      </c>
      <c r="O3113" t="s">
        <v>138</v>
      </c>
      <c r="P3113">
        <v>570508</v>
      </c>
      <c r="Q3113" t="s">
        <v>138</v>
      </c>
      <c r="R3113" s="9">
        <v>71941.662785630979</v>
      </c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15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>
        <f t="shared" si="104"/>
        <v>71941.662785630979</v>
      </c>
      <c r="BM3113" s="9">
        <f t="shared" si="105"/>
        <v>71900</v>
      </c>
    </row>
    <row r="3114" spans="1:65" x14ac:dyDescent="0.3">
      <c r="A3114" t="s">
        <v>3167</v>
      </c>
      <c r="B3114" s="9">
        <v>54</v>
      </c>
      <c r="C3114">
        <v>542059</v>
      </c>
      <c r="D3114">
        <v>1</v>
      </c>
      <c r="E3114">
        <v>0</v>
      </c>
      <c r="F3114">
        <v>0</v>
      </c>
      <c r="G3114">
        <v>0</v>
      </c>
      <c r="H3114">
        <v>0</v>
      </c>
      <c r="I3114" t="s">
        <v>151</v>
      </c>
      <c r="J3114">
        <v>556955</v>
      </c>
      <c r="K3114" t="s">
        <v>1107</v>
      </c>
      <c r="L3114">
        <v>555771</v>
      </c>
      <c r="M3114" t="s">
        <v>247</v>
      </c>
      <c r="N3114">
        <v>556955</v>
      </c>
      <c r="O3114" t="s">
        <v>1107</v>
      </c>
      <c r="P3114">
        <v>555771</v>
      </c>
      <c r="Q3114" t="s">
        <v>247</v>
      </c>
      <c r="R3114" s="9">
        <v>71941.662785630979</v>
      </c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15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>
        <f t="shared" si="104"/>
        <v>71941.662785630979</v>
      </c>
      <c r="BM3114" s="9">
        <f t="shared" si="105"/>
        <v>71900</v>
      </c>
    </row>
    <row r="3115" spans="1:65" x14ac:dyDescent="0.3">
      <c r="A3115" t="s">
        <v>3168</v>
      </c>
      <c r="B3115" s="9">
        <v>120</v>
      </c>
      <c r="C3115">
        <v>552712</v>
      </c>
      <c r="D3115">
        <v>1</v>
      </c>
      <c r="E3115">
        <v>0</v>
      </c>
      <c r="F3115">
        <v>0</v>
      </c>
      <c r="G3115">
        <v>0</v>
      </c>
      <c r="H3115">
        <v>0</v>
      </c>
      <c r="I3115" t="s">
        <v>83</v>
      </c>
      <c r="J3115">
        <v>552470</v>
      </c>
      <c r="K3115" t="s">
        <v>1208</v>
      </c>
      <c r="L3115">
        <v>552046</v>
      </c>
      <c r="M3115" t="s">
        <v>174</v>
      </c>
      <c r="N3115">
        <v>552046</v>
      </c>
      <c r="O3115" t="s">
        <v>174</v>
      </c>
      <c r="P3115">
        <v>552046</v>
      </c>
      <c r="Q3115" t="s">
        <v>174</v>
      </c>
      <c r="R3115" s="9">
        <v>71941.662785630979</v>
      </c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15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>
        <f t="shared" si="104"/>
        <v>71941.662785630979</v>
      </c>
      <c r="BM3115" s="9">
        <f t="shared" si="105"/>
        <v>71900</v>
      </c>
    </row>
    <row r="3116" spans="1:65" x14ac:dyDescent="0.3">
      <c r="A3116" t="s">
        <v>3169</v>
      </c>
      <c r="B3116" s="9">
        <v>588</v>
      </c>
      <c r="C3116">
        <v>565300</v>
      </c>
      <c r="D3116">
        <v>1</v>
      </c>
      <c r="E3116">
        <v>0</v>
      </c>
      <c r="F3116">
        <v>0</v>
      </c>
      <c r="G3116">
        <v>0</v>
      </c>
      <c r="H3116">
        <v>0</v>
      </c>
      <c r="I3116" t="s">
        <v>131</v>
      </c>
      <c r="J3116">
        <v>564851</v>
      </c>
      <c r="K3116" t="s">
        <v>949</v>
      </c>
      <c r="L3116">
        <v>565555</v>
      </c>
      <c r="M3116" t="s">
        <v>253</v>
      </c>
      <c r="N3116">
        <v>565555</v>
      </c>
      <c r="O3116" t="s">
        <v>253</v>
      </c>
      <c r="P3116">
        <v>565555</v>
      </c>
      <c r="Q3116" t="s">
        <v>253</v>
      </c>
      <c r="R3116" s="9">
        <v>139911.026852735</v>
      </c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15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>
        <f t="shared" si="104"/>
        <v>139911.026852735</v>
      </c>
      <c r="BM3116" s="9">
        <f t="shared" si="105"/>
        <v>139900</v>
      </c>
    </row>
    <row r="3117" spans="1:65" x14ac:dyDescent="0.3">
      <c r="A3117" t="s">
        <v>3170</v>
      </c>
      <c r="B3117" s="9">
        <v>408</v>
      </c>
      <c r="C3117">
        <v>548391</v>
      </c>
      <c r="D3117">
        <v>1</v>
      </c>
      <c r="E3117">
        <v>0</v>
      </c>
      <c r="F3117">
        <v>0</v>
      </c>
      <c r="G3117">
        <v>0</v>
      </c>
      <c r="H3117">
        <v>0</v>
      </c>
      <c r="I3117" t="s">
        <v>123</v>
      </c>
      <c r="J3117">
        <v>547760</v>
      </c>
      <c r="K3117" t="s">
        <v>612</v>
      </c>
      <c r="L3117">
        <v>548111</v>
      </c>
      <c r="M3117" t="s">
        <v>484</v>
      </c>
      <c r="N3117">
        <v>548111</v>
      </c>
      <c r="O3117" t="s">
        <v>484</v>
      </c>
      <c r="P3117">
        <v>547492</v>
      </c>
      <c r="Q3117" t="s">
        <v>125</v>
      </c>
      <c r="R3117" s="9">
        <v>97523.652002419112</v>
      </c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15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>
        <f t="shared" si="104"/>
        <v>97523.652002419112</v>
      </c>
      <c r="BM3117" s="9">
        <f t="shared" si="105"/>
        <v>97500</v>
      </c>
    </row>
    <row r="3118" spans="1:65" x14ac:dyDescent="0.3">
      <c r="A3118" t="s">
        <v>3171</v>
      </c>
      <c r="B3118" s="9">
        <v>218</v>
      </c>
      <c r="C3118">
        <v>566292</v>
      </c>
      <c r="D3118">
        <v>1</v>
      </c>
      <c r="E3118">
        <v>0</v>
      </c>
      <c r="F3118">
        <v>0</v>
      </c>
      <c r="G3118">
        <v>0</v>
      </c>
      <c r="H3118">
        <v>0</v>
      </c>
      <c r="I3118" t="s">
        <v>151</v>
      </c>
      <c r="J3118">
        <v>554111</v>
      </c>
      <c r="K3118" t="s">
        <v>266</v>
      </c>
      <c r="L3118">
        <v>554111</v>
      </c>
      <c r="M3118" t="s">
        <v>266</v>
      </c>
      <c r="N3118">
        <v>554111</v>
      </c>
      <c r="O3118" t="s">
        <v>266</v>
      </c>
      <c r="P3118">
        <v>553425</v>
      </c>
      <c r="Q3118" t="s">
        <v>152</v>
      </c>
      <c r="R3118" s="9">
        <v>71941.662785630979</v>
      </c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15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>
        <f t="shared" si="104"/>
        <v>71941.662785630979</v>
      </c>
      <c r="BM3118" s="9">
        <f t="shared" si="105"/>
        <v>71900</v>
      </c>
    </row>
    <row r="3119" spans="1:65" x14ac:dyDescent="0.3">
      <c r="A3119" t="s">
        <v>3171</v>
      </c>
      <c r="B3119" s="9">
        <v>392</v>
      </c>
      <c r="C3119">
        <v>554677</v>
      </c>
      <c r="D3119">
        <v>1</v>
      </c>
      <c r="E3119">
        <v>0</v>
      </c>
      <c r="F3119">
        <v>0</v>
      </c>
      <c r="G3119">
        <v>0</v>
      </c>
      <c r="H3119">
        <v>0</v>
      </c>
      <c r="I3119" t="s">
        <v>77</v>
      </c>
      <c r="J3119">
        <v>554642</v>
      </c>
      <c r="K3119" t="s">
        <v>1434</v>
      </c>
      <c r="L3119">
        <v>554642</v>
      </c>
      <c r="M3119" t="s">
        <v>1434</v>
      </c>
      <c r="N3119">
        <v>554642</v>
      </c>
      <c r="O3119" t="s">
        <v>1434</v>
      </c>
      <c r="P3119">
        <v>554642</v>
      </c>
      <c r="Q3119" t="s">
        <v>1434</v>
      </c>
      <c r="R3119" s="9">
        <v>93741.403510419361</v>
      </c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15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>
        <f t="shared" si="104"/>
        <v>93741.403510419361</v>
      </c>
      <c r="BM3119" s="9">
        <f t="shared" si="105"/>
        <v>93700</v>
      </c>
    </row>
    <row r="3120" spans="1:65" x14ac:dyDescent="0.3">
      <c r="A3120" t="s">
        <v>3171</v>
      </c>
      <c r="B3120" s="9">
        <v>251</v>
      </c>
      <c r="C3120">
        <v>536563</v>
      </c>
      <c r="D3120">
        <v>1</v>
      </c>
      <c r="E3120">
        <v>0</v>
      </c>
      <c r="F3120">
        <v>0</v>
      </c>
      <c r="G3120">
        <v>0</v>
      </c>
      <c r="H3120">
        <v>0</v>
      </c>
      <c r="I3120" t="s">
        <v>83</v>
      </c>
      <c r="J3120">
        <v>551201</v>
      </c>
      <c r="K3120" t="s">
        <v>2250</v>
      </c>
      <c r="L3120">
        <v>550787</v>
      </c>
      <c r="M3120" t="s">
        <v>908</v>
      </c>
      <c r="N3120">
        <v>550787</v>
      </c>
      <c r="O3120" t="s">
        <v>908</v>
      </c>
      <c r="P3120">
        <v>550787</v>
      </c>
      <c r="Q3120" t="s">
        <v>908</v>
      </c>
      <c r="R3120" s="9">
        <v>71941.662785630979</v>
      </c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15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>
        <f t="shared" si="104"/>
        <v>71941.662785630979</v>
      </c>
      <c r="BM3120" s="9">
        <f t="shared" si="105"/>
        <v>71900</v>
      </c>
    </row>
    <row r="3121" spans="1:65" x14ac:dyDescent="0.3">
      <c r="A3121" s="3" t="s">
        <v>1900</v>
      </c>
      <c r="B3121" s="9">
        <v>4156</v>
      </c>
      <c r="C3121">
        <v>538493</v>
      </c>
      <c r="D3121">
        <v>1</v>
      </c>
      <c r="E3121">
        <v>1</v>
      </c>
      <c r="F3121">
        <v>1</v>
      </c>
      <c r="G3121">
        <v>0</v>
      </c>
      <c r="H3121">
        <v>0</v>
      </c>
      <c r="I3121" t="s">
        <v>86</v>
      </c>
      <c r="J3121">
        <v>538493</v>
      </c>
      <c r="K3121" t="s">
        <v>1900</v>
      </c>
      <c r="L3121">
        <v>538493</v>
      </c>
      <c r="M3121" t="s">
        <v>1900</v>
      </c>
      <c r="N3121">
        <v>538728</v>
      </c>
      <c r="O3121" t="s">
        <v>141</v>
      </c>
      <c r="P3121">
        <v>538728</v>
      </c>
      <c r="Q3121" t="s">
        <v>141</v>
      </c>
      <c r="R3121" s="9">
        <v>946252.49192720931</v>
      </c>
      <c r="S3121" s="9">
        <f>SUMIFS($B:$B,$J:$J,$C3121)</f>
        <v>16044</v>
      </c>
      <c r="T3121" s="9">
        <v>866274.97571473022</v>
      </c>
      <c r="U3121" s="9">
        <v>2</v>
      </c>
      <c r="V3121" s="9">
        <f>U3121*768</f>
        <v>1536</v>
      </c>
      <c r="W3121" s="9">
        <v>85</v>
      </c>
      <c r="X3121" s="9">
        <f>W3121*3072</f>
        <v>261120</v>
      </c>
      <c r="Y3121" s="9">
        <v>52</v>
      </c>
      <c r="Z3121" s="9">
        <f>Y3121*1024</f>
        <v>53248</v>
      </c>
      <c r="AA3121" s="9">
        <v>31</v>
      </c>
      <c r="AB3121" s="9">
        <f>AA3121*256</f>
        <v>7936</v>
      </c>
      <c r="AC3121" s="9">
        <f>SUMIFS($B:$B,$L:$L,$C3121)</f>
        <v>16044</v>
      </c>
      <c r="AD3121" s="9">
        <v>1976744.0113219514</v>
      </c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15"/>
      <c r="AR3121" s="9">
        <v>1</v>
      </c>
      <c r="AS3121" s="9">
        <f>AR3121*30500</f>
        <v>30500</v>
      </c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>
        <f t="shared" si="104"/>
        <v>4143611.478963891</v>
      </c>
      <c r="BM3121" s="9">
        <f t="shared" si="105"/>
        <v>4143600</v>
      </c>
    </row>
    <row r="3122" spans="1:65" x14ac:dyDescent="0.3">
      <c r="A3122" t="s">
        <v>1900</v>
      </c>
      <c r="B3122" s="9">
        <v>221</v>
      </c>
      <c r="C3122">
        <v>530191</v>
      </c>
      <c r="D3122">
        <v>1</v>
      </c>
      <c r="E3122">
        <v>0</v>
      </c>
      <c r="F3122">
        <v>0</v>
      </c>
      <c r="G3122">
        <v>0</v>
      </c>
      <c r="H3122">
        <v>0</v>
      </c>
      <c r="I3122" t="s">
        <v>86</v>
      </c>
      <c r="J3122">
        <v>529486</v>
      </c>
      <c r="K3122" t="s">
        <v>589</v>
      </c>
      <c r="L3122">
        <v>530883</v>
      </c>
      <c r="M3122" t="s">
        <v>319</v>
      </c>
      <c r="N3122">
        <v>530883</v>
      </c>
      <c r="O3122" t="s">
        <v>319</v>
      </c>
      <c r="P3122">
        <v>530883</v>
      </c>
      <c r="Q3122" t="s">
        <v>319</v>
      </c>
      <c r="R3122" s="9">
        <v>71941.662785630979</v>
      </c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15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>
        <f t="shared" si="104"/>
        <v>71941.662785630979</v>
      </c>
      <c r="BM3122" s="9">
        <f t="shared" si="105"/>
        <v>71900</v>
      </c>
    </row>
    <row r="3123" spans="1:65" x14ac:dyDescent="0.3">
      <c r="A3123" s="5" t="s">
        <v>372</v>
      </c>
      <c r="B3123" s="9">
        <v>9048</v>
      </c>
      <c r="C3123">
        <v>536326</v>
      </c>
      <c r="D3123">
        <v>1</v>
      </c>
      <c r="E3123">
        <v>1</v>
      </c>
      <c r="F3123">
        <v>1</v>
      </c>
      <c r="G3123">
        <v>1</v>
      </c>
      <c r="H3123">
        <v>1</v>
      </c>
      <c r="I3123" t="s">
        <v>86</v>
      </c>
      <c r="J3123">
        <v>536326</v>
      </c>
      <c r="K3123" t="s">
        <v>372</v>
      </c>
      <c r="L3123">
        <v>536326</v>
      </c>
      <c r="M3123" t="s">
        <v>372</v>
      </c>
      <c r="N3123">
        <v>536326</v>
      </c>
      <c r="O3123" t="s">
        <v>372</v>
      </c>
      <c r="P3123">
        <v>536326</v>
      </c>
      <c r="Q3123" t="s">
        <v>372</v>
      </c>
      <c r="R3123" s="9">
        <v>422943.34162945813</v>
      </c>
      <c r="S3123" s="9">
        <f>SUMIFS($B:$B,$J:$J,$C3123)</f>
        <v>16422</v>
      </c>
      <c r="T3123" s="9">
        <v>375836.06052412861</v>
      </c>
      <c r="U3123" s="9">
        <v>2</v>
      </c>
      <c r="V3123" s="9">
        <f>U3123*768</f>
        <v>1536</v>
      </c>
      <c r="W3123" s="9">
        <v>94</v>
      </c>
      <c r="X3123" s="9">
        <f>W3123*3072</f>
        <v>288768</v>
      </c>
      <c r="Y3123" s="9">
        <v>164</v>
      </c>
      <c r="Z3123" s="9">
        <f>Y3123*1024</f>
        <v>167936</v>
      </c>
      <c r="AA3123" s="9">
        <v>55</v>
      </c>
      <c r="AB3123" s="9">
        <f>AA3123*256</f>
        <v>14080</v>
      </c>
      <c r="AC3123" s="9">
        <f>SUMIFS($B:$B,$L:$L,$C3123)</f>
        <v>15634</v>
      </c>
      <c r="AD3123" s="9">
        <v>1012926.453602624</v>
      </c>
      <c r="AE3123" s="9">
        <f>SUMIFS($B:$B,$P:$P,$C3123)</f>
        <v>18774</v>
      </c>
      <c r="AF3123" s="9">
        <v>1149157.1964727009</v>
      </c>
      <c r="AG3123" s="9">
        <f>SUMIFS($B:$B,$N:$N,$C3123)</f>
        <v>18774</v>
      </c>
      <c r="AH3123" s="9">
        <v>3301612.1754376292</v>
      </c>
      <c r="AI3123" s="9">
        <f>SUMIFS($B:$B,$P:$P,$C3123)</f>
        <v>18774</v>
      </c>
      <c r="AJ3123" s="9">
        <v>12207391.15902048</v>
      </c>
      <c r="AK3123" s="9"/>
      <c r="AL3123" s="9">
        <v>2679</v>
      </c>
      <c r="AM3123" s="9">
        <f>AL3123*141</f>
        <v>377739</v>
      </c>
      <c r="AN3123" s="9"/>
      <c r="AO3123" s="9"/>
      <c r="AP3123" s="9"/>
      <c r="AQ3123" s="15"/>
      <c r="AR3123" s="9">
        <v>40</v>
      </c>
      <c r="AS3123" s="9">
        <f>AR3123*30500</f>
        <v>1220000</v>
      </c>
      <c r="AT3123" s="9">
        <v>5</v>
      </c>
      <c r="AU3123" s="9">
        <f>AT3123*2742</f>
        <v>13710</v>
      </c>
      <c r="AV3123" s="9">
        <v>112</v>
      </c>
      <c r="AW3123" s="9">
        <f>AV3123*914</f>
        <v>102368</v>
      </c>
      <c r="AX3123" s="9">
        <v>1066</v>
      </c>
      <c r="AY3123" s="9">
        <f>AX3123*141</f>
        <v>150306</v>
      </c>
      <c r="AZ3123" s="9">
        <v>719</v>
      </c>
      <c r="BA3123" s="9">
        <f>AZ3123*343</f>
        <v>246617</v>
      </c>
      <c r="BB3123" s="9">
        <v>456</v>
      </c>
      <c r="BC3123" s="9">
        <f>BB3123*109</f>
        <v>49704</v>
      </c>
      <c r="BD3123" s="9">
        <v>46</v>
      </c>
      <c r="BE3123" s="9">
        <f>BD3123*82</f>
        <v>3772</v>
      </c>
      <c r="BF3123" s="9">
        <v>547</v>
      </c>
      <c r="BG3123" s="9">
        <f>BF3123*328</f>
        <v>179416</v>
      </c>
      <c r="BH3123" s="9">
        <v>59</v>
      </c>
      <c r="BI3123" s="9">
        <f>BH3123*410</f>
        <v>24190</v>
      </c>
      <c r="BJ3123" s="9">
        <v>0</v>
      </c>
      <c r="BK3123" s="9">
        <f>BJ3123*219</f>
        <v>0</v>
      </c>
      <c r="BL3123" s="9">
        <f t="shared" si="104"/>
        <v>21310008.386687022</v>
      </c>
      <c r="BM3123" s="9">
        <f t="shared" si="105"/>
        <v>21310000</v>
      </c>
    </row>
    <row r="3124" spans="1:65" x14ac:dyDescent="0.3">
      <c r="A3124" t="s">
        <v>3172</v>
      </c>
      <c r="B3124" s="9">
        <v>1799</v>
      </c>
      <c r="C3124">
        <v>564231</v>
      </c>
      <c r="D3124">
        <v>1</v>
      </c>
      <c r="E3124">
        <v>0</v>
      </c>
      <c r="F3124">
        <v>0</v>
      </c>
      <c r="G3124">
        <v>0</v>
      </c>
      <c r="H3124">
        <v>0</v>
      </c>
      <c r="I3124" t="s">
        <v>104</v>
      </c>
      <c r="J3124">
        <v>564117</v>
      </c>
      <c r="K3124" t="s">
        <v>398</v>
      </c>
      <c r="L3124">
        <v>564117</v>
      </c>
      <c r="M3124" t="s">
        <v>398</v>
      </c>
      <c r="N3124">
        <v>564117</v>
      </c>
      <c r="O3124" t="s">
        <v>398</v>
      </c>
      <c r="P3124">
        <v>563889</v>
      </c>
      <c r="Q3124" t="s">
        <v>370</v>
      </c>
      <c r="R3124" s="9">
        <v>419521.80879227008</v>
      </c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15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>
        <f t="shared" si="104"/>
        <v>419521.80879227008</v>
      </c>
      <c r="BM3124" s="9">
        <f t="shared" si="105"/>
        <v>419500</v>
      </c>
    </row>
    <row r="3125" spans="1:65" x14ac:dyDescent="0.3">
      <c r="A3125" s="4" t="s">
        <v>536</v>
      </c>
      <c r="B3125" s="9">
        <v>6432</v>
      </c>
      <c r="C3125">
        <v>540765</v>
      </c>
      <c r="D3125">
        <v>1</v>
      </c>
      <c r="E3125">
        <v>1</v>
      </c>
      <c r="F3125">
        <v>1</v>
      </c>
      <c r="G3125">
        <v>1</v>
      </c>
      <c r="H3125">
        <v>0</v>
      </c>
      <c r="I3125" t="s">
        <v>86</v>
      </c>
      <c r="J3125">
        <v>540765</v>
      </c>
      <c r="K3125" t="s">
        <v>536</v>
      </c>
      <c r="L3125">
        <v>540765</v>
      </c>
      <c r="M3125" t="s">
        <v>536</v>
      </c>
      <c r="N3125">
        <v>540765</v>
      </c>
      <c r="O3125" t="s">
        <v>536</v>
      </c>
      <c r="P3125">
        <v>539139</v>
      </c>
      <c r="Q3125" t="s">
        <v>537</v>
      </c>
      <c r="R3125" s="9">
        <v>1440166.896294429</v>
      </c>
      <c r="S3125" s="9">
        <f>SUMIFS($B:$B,$J:$J,$C3125)</f>
        <v>13650</v>
      </c>
      <c r="T3125" s="9">
        <v>737713.20476405113</v>
      </c>
      <c r="U3125" s="9">
        <v>0</v>
      </c>
      <c r="V3125" s="9">
        <f>U3125*768</f>
        <v>0</v>
      </c>
      <c r="W3125" s="9">
        <v>67</v>
      </c>
      <c r="X3125" s="9">
        <f>W3125*3072</f>
        <v>205824</v>
      </c>
      <c r="Y3125" s="9">
        <v>91</v>
      </c>
      <c r="Z3125" s="9">
        <f>Y3125*1024</f>
        <v>93184</v>
      </c>
      <c r="AA3125" s="9">
        <v>32</v>
      </c>
      <c r="AB3125" s="9">
        <f>AA3125*256</f>
        <v>8192</v>
      </c>
      <c r="AC3125" s="9">
        <f>SUMIFS($B:$B,$L:$L,$C3125)</f>
        <v>14814</v>
      </c>
      <c r="AD3125" s="9">
        <v>1827462.269309978</v>
      </c>
      <c r="AE3125" s="9"/>
      <c r="AF3125" s="9"/>
      <c r="AG3125" s="9">
        <f>SUMIFS($B:$B,$N:$N,$C3125)</f>
        <v>14814</v>
      </c>
      <c r="AH3125" s="9">
        <v>1659403.2472966679</v>
      </c>
      <c r="AI3125" s="9"/>
      <c r="AJ3125" s="9"/>
      <c r="AK3125" s="9"/>
      <c r="AL3125" s="9"/>
      <c r="AM3125" s="9"/>
      <c r="AN3125" s="9"/>
      <c r="AO3125" s="9"/>
      <c r="AP3125" s="9"/>
      <c r="AQ3125" s="15"/>
      <c r="AR3125" s="9">
        <v>5</v>
      </c>
      <c r="AS3125" s="9">
        <f>AR3125*30500</f>
        <v>152500</v>
      </c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>
        <f t="shared" si="104"/>
        <v>6124445.617665126</v>
      </c>
      <c r="BM3125" s="9">
        <f t="shared" si="105"/>
        <v>6124400</v>
      </c>
    </row>
    <row r="3126" spans="1:65" x14ac:dyDescent="0.3">
      <c r="A3126" t="s">
        <v>3173</v>
      </c>
      <c r="B3126" s="9">
        <v>78</v>
      </c>
      <c r="C3126">
        <v>599174</v>
      </c>
      <c r="D3126">
        <v>1</v>
      </c>
      <c r="E3126">
        <v>0</v>
      </c>
      <c r="F3126">
        <v>0</v>
      </c>
      <c r="G3126">
        <v>0</v>
      </c>
      <c r="H3126">
        <v>0</v>
      </c>
      <c r="I3126" t="s">
        <v>151</v>
      </c>
      <c r="J3126">
        <v>553671</v>
      </c>
      <c r="K3126" t="s">
        <v>454</v>
      </c>
      <c r="L3126">
        <v>554294</v>
      </c>
      <c r="M3126" t="s">
        <v>1017</v>
      </c>
      <c r="N3126">
        <v>554294</v>
      </c>
      <c r="O3126" t="s">
        <v>1017</v>
      </c>
      <c r="P3126">
        <v>553671</v>
      </c>
      <c r="Q3126" t="s">
        <v>454</v>
      </c>
      <c r="R3126" s="9">
        <v>71941.662785630979</v>
      </c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15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>
        <f t="shared" si="104"/>
        <v>71941.662785630979</v>
      </c>
      <c r="BM3126" s="9">
        <f t="shared" si="105"/>
        <v>71900</v>
      </c>
    </row>
    <row r="3127" spans="1:65" x14ac:dyDescent="0.3">
      <c r="A3127" t="s">
        <v>3174</v>
      </c>
      <c r="B3127" s="9">
        <v>402</v>
      </c>
      <c r="C3127">
        <v>530999</v>
      </c>
      <c r="D3127">
        <v>1</v>
      </c>
      <c r="E3127">
        <v>0</v>
      </c>
      <c r="F3127">
        <v>0</v>
      </c>
      <c r="G3127">
        <v>0</v>
      </c>
      <c r="H3127">
        <v>0</v>
      </c>
      <c r="I3127" t="s">
        <v>86</v>
      </c>
      <c r="J3127">
        <v>534005</v>
      </c>
      <c r="K3127" t="s">
        <v>88</v>
      </c>
      <c r="L3127">
        <v>534005</v>
      </c>
      <c r="M3127" t="s">
        <v>88</v>
      </c>
      <c r="N3127">
        <v>534005</v>
      </c>
      <c r="O3127" t="s">
        <v>88</v>
      </c>
      <c r="P3127">
        <v>534005</v>
      </c>
      <c r="Q3127" t="s">
        <v>88</v>
      </c>
      <c r="R3127" s="9">
        <v>96105.606836119114</v>
      </c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15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>
        <f t="shared" si="104"/>
        <v>96105.606836119114</v>
      </c>
      <c r="BM3127" s="9">
        <f t="shared" si="105"/>
        <v>96100</v>
      </c>
    </row>
    <row r="3128" spans="1:65" x14ac:dyDescent="0.3">
      <c r="A3128" s="2" t="s">
        <v>3175</v>
      </c>
      <c r="B3128" s="9">
        <v>1153</v>
      </c>
      <c r="C3128">
        <v>567710</v>
      </c>
      <c r="D3128">
        <v>1</v>
      </c>
      <c r="E3128">
        <v>1</v>
      </c>
      <c r="F3128">
        <v>0</v>
      </c>
      <c r="G3128">
        <v>0</v>
      </c>
      <c r="H3128">
        <v>0</v>
      </c>
      <c r="I3128" t="s">
        <v>131</v>
      </c>
      <c r="J3128">
        <v>567710</v>
      </c>
      <c r="K3128" t="s">
        <v>3175</v>
      </c>
      <c r="L3128">
        <v>567442</v>
      </c>
      <c r="M3128" t="s">
        <v>617</v>
      </c>
      <c r="N3128">
        <v>567442</v>
      </c>
      <c r="O3128" t="s">
        <v>617</v>
      </c>
      <c r="P3128">
        <v>567442</v>
      </c>
      <c r="Q3128" t="s">
        <v>617</v>
      </c>
      <c r="R3128" s="9">
        <v>271397.39928196318</v>
      </c>
      <c r="S3128" s="9">
        <f>SUMIFS($B:$B,$J:$J,$C3128)</f>
        <v>1651</v>
      </c>
      <c r="T3128" s="9">
        <v>89889.067344310432</v>
      </c>
      <c r="U3128" s="9">
        <v>0</v>
      </c>
      <c r="V3128" s="9">
        <f>U3128*768</f>
        <v>0</v>
      </c>
      <c r="W3128" s="9">
        <v>9</v>
      </c>
      <c r="X3128" s="9">
        <f>W3128*3072</f>
        <v>27648</v>
      </c>
      <c r="Y3128" s="9">
        <v>8</v>
      </c>
      <c r="Z3128" s="9">
        <f>Y3128*1024</f>
        <v>8192</v>
      </c>
      <c r="AA3128" s="9">
        <v>1</v>
      </c>
      <c r="AB3128" s="9">
        <f>AA3128*256</f>
        <v>256</v>
      </c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15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>
        <f t="shared" si="104"/>
        <v>397382.46662627358</v>
      </c>
      <c r="BM3128" s="9">
        <f t="shared" si="105"/>
        <v>397400</v>
      </c>
    </row>
    <row r="3129" spans="1:65" x14ac:dyDescent="0.3">
      <c r="A3129" t="s">
        <v>3176</v>
      </c>
      <c r="B3129" s="9">
        <v>595</v>
      </c>
      <c r="C3129">
        <v>598267</v>
      </c>
      <c r="D3129">
        <v>1</v>
      </c>
      <c r="E3129">
        <v>0</v>
      </c>
      <c r="F3129">
        <v>0</v>
      </c>
      <c r="G3129">
        <v>0</v>
      </c>
      <c r="H3129">
        <v>0</v>
      </c>
      <c r="I3129" t="s">
        <v>86</v>
      </c>
      <c r="J3129">
        <v>538728</v>
      </c>
      <c r="K3129" t="s">
        <v>141</v>
      </c>
      <c r="L3129">
        <v>538728</v>
      </c>
      <c r="M3129" t="s">
        <v>141</v>
      </c>
      <c r="N3129">
        <v>538728</v>
      </c>
      <c r="O3129" t="s">
        <v>141</v>
      </c>
      <c r="P3129">
        <v>538728</v>
      </c>
      <c r="Q3129" t="s">
        <v>141</v>
      </c>
      <c r="R3129" s="9">
        <v>141553.8085582421</v>
      </c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15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>
        <f t="shared" si="104"/>
        <v>141553.8085582421</v>
      </c>
      <c r="BM3129" s="9">
        <f t="shared" si="105"/>
        <v>141600</v>
      </c>
    </row>
    <row r="3130" spans="1:65" x14ac:dyDescent="0.3">
      <c r="A3130" t="s">
        <v>3177</v>
      </c>
      <c r="B3130" s="9">
        <v>160</v>
      </c>
      <c r="C3130">
        <v>569127</v>
      </c>
      <c r="D3130">
        <v>1</v>
      </c>
      <c r="E3130">
        <v>0</v>
      </c>
      <c r="F3130">
        <v>0</v>
      </c>
      <c r="G3130">
        <v>0</v>
      </c>
      <c r="H3130">
        <v>0</v>
      </c>
      <c r="I3130" t="s">
        <v>123</v>
      </c>
      <c r="J3130">
        <v>569321</v>
      </c>
      <c r="K3130" t="s">
        <v>1214</v>
      </c>
      <c r="L3130">
        <v>569321</v>
      </c>
      <c r="M3130" t="s">
        <v>1214</v>
      </c>
      <c r="N3130">
        <v>569321</v>
      </c>
      <c r="O3130" t="s">
        <v>1214</v>
      </c>
      <c r="P3130">
        <v>568414</v>
      </c>
      <c r="Q3130" t="s">
        <v>166</v>
      </c>
      <c r="R3130" s="9">
        <v>71941.662785630979</v>
      </c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15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>
        <f t="shared" si="104"/>
        <v>71941.662785630979</v>
      </c>
      <c r="BM3130" s="9">
        <f t="shared" si="105"/>
        <v>71900</v>
      </c>
    </row>
    <row r="3131" spans="1:65" x14ac:dyDescent="0.3">
      <c r="A3131" t="s">
        <v>3178</v>
      </c>
      <c r="B3131" s="9">
        <v>698</v>
      </c>
      <c r="C3131">
        <v>592391</v>
      </c>
      <c r="D3131">
        <v>1</v>
      </c>
      <c r="E3131">
        <v>0</v>
      </c>
      <c r="F3131">
        <v>0</v>
      </c>
      <c r="G3131">
        <v>0</v>
      </c>
      <c r="H3131">
        <v>0</v>
      </c>
      <c r="I3131" t="s">
        <v>135</v>
      </c>
      <c r="J3131">
        <v>592790</v>
      </c>
      <c r="K3131" t="s">
        <v>3179</v>
      </c>
      <c r="L3131">
        <v>550752</v>
      </c>
      <c r="M3131" t="s">
        <v>2110</v>
      </c>
      <c r="N3131">
        <v>550752</v>
      </c>
      <c r="O3131" t="s">
        <v>2110</v>
      </c>
      <c r="P3131">
        <v>592005</v>
      </c>
      <c r="Q3131" t="s">
        <v>136</v>
      </c>
      <c r="R3131" s="9">
        <v>165681.82465610129</v>
      </c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15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>
        <f t="shared" si="104"/>
        <v>165681.82465610129</v>
      </c>
      <c r="BM3131" s="9">
        <f t="shared" si="105"/>
        <v>165700</v>
      </c>
    </row>
    <row r="3132" spans="1:65" x14ac:dyDescent="0.3">
      <c r="A3132" t="s">
        <v>3180</v>
      </c>
      <c r="B3132" s="9">
        <v>102</v>
      </c>
      <c r="C3132">
        <v>598615</v>
      </c>
      <c r="D3132">
        <v>1</v>
      </c>
      <c r="E3132">
        <v>0</v>
      </c>
      <c r="F3132">
        <v>0</v>
      </c>
      <c r="G3132">
        <v>0</v>
      </c>
      <c r="H3132">
        <v>0</v>
      </c>
      <c r="I3132" t="s">
        <v>83</v>
      </c>
      <c r="J3132">
        <v>545201</v>
      </c>
      <c r="K3132" t="s">
        <v>230</v>
      </c>
      <c r="L3132">
        <v>545201</v>
      </c>
      <c r="M3132" t="s">
        <v>230</v>
      </c>
      <c r="N3132">
        <v>545201</v>
      </c>
      <c r="O3132" t="s">
        <v>230</v>
      </c>
      <c r="P3132">
        <v>545201</v>
      </c>
      <c r="Q3132" t="s">
        <v>230</v>
      </c>
      <c r="R3132" s="9">
        <v>71941.662785630979</v>
      </c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15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>
        <f t="shared" si="104"/>
        <v>71941.662785630979</v>
      </c>
      <c r="BM3132" s="9">
        <f t="shared" si="105"/>
        <v>71900</v>
      </c>
    </row>
    <row r="3133" spans="1:65" x14ac:dyDescent="0.3">
      <c r="A3133" t="s">
        <v>3181</v>
      </c>
      <c r="B3133" s="9">
        <v>107</v>
      </c>
      <c r="C3133">
        <v>542148</v>
      </c>
      <c r="D3133">
        <v>1</v>
      </c>
      <c r="E3133">
        <v>0</v>
      </c>
      <c r="F3133">
        <v>0</v>
      </c>
      <c r="G3133">
        <v>0</v>
      </c>
      <c r="H3133">
        <v>0</v>
      </c>
      <c r="I3133" t="s">
        <v>151</v>
      </c>
      <c r="J3133">
        <v>556432</v>
      </c>
      <c r="K3133" t="s">
        <v>1791</v>
      </c>
      <c r="L3133">
        <v>557153</v>
      </c>
      <c r="M3133" t="s">
        <v>808</v>
      </c>
      <c r="N3133">
        <v>556432</v>
      </c>
      <c r="O3133" t="s">
        <v>1791</v>
      </c>
      <c r="P3133">
        <v>557153</v>
      </c>
      <c r="Q3133" t="s">
        <v>808</v>
      </c>
      <c r="R3133" s="9">
        <v>71941.662785630979</v>
      </c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15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>
        <f t="shared" si="104"/>
        <v>71941.662785630979</v>
      </c>
      <c r="BM3133" s="9">
        <f t="shared" si="105"/>
        <v>71900</v>
      </c>
    </row>
    <row r="3134" spans="1:65" x14ac:dyDescent="0.3">
      <c r="A3134" s="2" t="s">
        <v>1548</v>
      </c>
      <c r="B3134" s="9">
        <v>5755</v>
      </c>
      <c r="C3134">
        <v>583391</v>
      </c>
      <c r="D3134">
        <v>1</v>
      </c>
      <c r="E3134">
        <v>1</v>
      </c>
      <c r="F3134">
        <v>0</v>
      </c>
      <c r="G3134">
        <v>0</v>
      </c>
      <c r="H3134">
        <v>0</v>
      </c>
      <c r="I3134" t="s">
        <v>81</v>
      </c>
      <c r="J3134">
        <v>583391</v>
      </c>
      <c r="K3134" t="s">
        <v>1548</v>
      </c>
      <c r="L3134">
        <v>583952</v>
      </c>
      <c r="M3134" t="s">
        <v>146</v>
      </c>
      <c r="N3134">
        <v>583952</v>
      </c>
      <c r="O3134" t="s">
        <v>146</v>
      </c>
      <c r="P3134">
        <v>583952</v>
      </c>
      <c r="Q3134" t="s">
        <v>146</v>
      </c>
      <c r="R3134" s="9">
        <v>1294503.223940165</v>
      </c>
      <c r="S3134" s="9">
        <f>SUMIFS($B:$B,$J:$J,$C3134)</f>
        <v>13944</v>
      </c>
      <c r="T3134" s="9">
        <v>753511.42301356478</v>
      </c>
      <c r="U3134" s="9">
        <v>3</v>
      </c>
      <c r="V3134" s="9">
        <f>U3134*768</f>
        <v>2304</v>
      </c>
      <c r="W3134" s="9">
        <v>35</v>
      </c>
      <c r="X3134" s="9">
        <f>W3134*3072</f>
        <v>107520</v>
      </c>
      <c r="Y3134" s="9">
        <v>76</v>
      </c>
      <c r="Z3134" s="9">
        <f>Y3134*1024</f>
        <v>77824</v>
      </c>
      <c r="AA3134" s="9">
        <v>25</v>
      </c>
      <c r="AB3134" s="9">
        <f>AA3134*256</f>
        <v>6400</v>
      </c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15"/>
      <c r="AR3134" s="9">
        <v>2</v>
      </c>
      <c r="AS3134" s="9">
        <f>AR3134*30500</f>
        <v>61000</v>
      </c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9">
        <f t="shared" si="104"/>
        <v>2303062.6469537299</v>
      </c>
      <c r="BM3134" s="9">
        <f t="shared" si="105"/>
        <v>2303100</v>
      </c>
    </row>
    <row r="3135" spans="1:65" x14ac:dyDescent="0.3">
      <c r="A3135" t="s">
        <v>3182</v>
      </c>
      <c r="B3135" s="9">
        <v>433</v>
      </c>
      <c r="C3135">
        <v>577324</v>
      </c>
      <c r="D3135">
        <v>1</v>
      </c>
      <c r="E3135">
        <v>0</v>
      </c>
      <c r="F3135">
        <v>0</v>
      </c>
      <c r="G3135">
        <v>0</v>
      </c>
      <c r="H3135">
        <v>0</v>
      </c>
      <c r="I3135" t="s">
        <v>104</v>
      </c>
      <c r="J3135">
        <v>577626</v>
      </c>
      <c r="K3135" t="s">
        <v>1142</v>
      </c>
      <c r="L3135">
        <v>577626</v>
      </c>
      <c r="M3135" t="s">
        <v>1142</v>
      </c>
      <c r="N3135">
        <v>577626</v>
      </c>
      <c r="O3135" t="s">
        <v>1142</v>
      </c>
      <c r="P3135">
        <v>577626</v>
      </c>
      <c r="Q3135" t="s">
        <v>1142</v>
      </c>
      <c r="R3135" s="9">
        <v>103428.3916912102</v>
      </c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  <c r="AM3135" s="9"/>
      <c r="AN3135" s="9"/>
      <c r="AO3135" s="9"/>
      <c r="AP3135" s="9"/>
      <c r="AQ3135" s="15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9"/>
      <c r="BC3135" s="9"/>
      <c r="BD3135" s="9"/>
      <c r="BE3135" s="9"/>
      <c r="BF3135" s="9"/>
      <c r="BG3135" s="9"/>
      <c r="BH3135" s="9"/>
      <c r="BI3135" s="9"/>
      <c r="BJ3135" s="9"/>
      <c r="BK3135" s="9"/>
      <c r="BL3135" s="9">
        <f t="shared" si="104"/>
        <v>103428.3916912102</v>
      </c>
      <c r="BM3135" s="9">
        <f t="shared" si="105"/>
        <v>103400</v>
      </c>
    </row>
    <row r="3136" spans="1:65" x14ac:dyDescent="0.3">
      <c r="A3136" t="s">
        <v>3183</v>
      </c>
      <c r="B3136" s="9">
        <v>105</v>
      </c>
      <c r="C3136">
        <v>599751</v>
      </c>
      <c r="D3136">
        <v>1</v>
      </c>
      <c r="E3136">
        <v>0</v>
      </c>
      <c r="F3136">
        <v>0</v>
      </c>
      <c r="G3136">
        <v>0</v>
      </c>
      <c r="H3136">
        <v>0</v>
      </c>
      <c r="I3136" t="s">
        <v>86</v>
      </c>
      <c r="J3136">
        <v>539911</v>
      </c>
      <c r="K3136" t="s">
        <v>352</v>
      </c>
      <c r="L3136">
        <v>539911</v>
      </c>
      <c r="M3136" t="s">
        <v>352</v>
      </c>
      <c r="N3136">
        <v>539911</v>
      </c>
      <c r="O3136" t="s">
        <v>352</v>
      </c>
      <c r="P3136">
        <v>539911</v>
      </c>
      <c r="Q3136" t="s">
        <v>352</v>
      </c>
      <c r="R3136" s="9">
        <v>71941.662785630979</v>
      </c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/>
      <c r="AN3136" s="9"/>
      <c r="AO3136" s="9"/>
      <c r="AP3136" s="9"/>
      <c r="AQ3136" s="15"/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9"/>
      <c r="BC3136" s="9"/>
      <c r="BD3136" s="9"/>
      <c r="BE3136" s="9"/>
      <c r="BF3136" s="9"/>
      <c r="BG3136" s="9"/>
      <c r="BH3136" s="9"/>
      <c r="BI3136" s="9"/>
      <c r="BJ3136" s="9"/>
      <c r="BK3136" s="9"/>
      <c r="BL3136" s="9">
        <f t="shared" si="104"/>
        <v>71941.662785630979</v>
      </c>
      <c r="BM3136" s="9">
        <f t="shared" si="105"/>
        <v>71900</v>
      </c>
    </row>
    <row r="3137" spans="1:65" x14ac:dyDescent="0.3">
      <c r="A3137" t="s">
        <v>2345</v>
      </c>
      <c r="B3137" s="9">
        <v>74</v>
      </c>
      <c r="C3137">
        <v>558079</v>
      </c>
      <c r="D3137">
        <v>1</v>
      </c>
      <c r="E3137">
        <v>0</v>
      </c>
      <c r="F3137">
        <v>0</v>
      </c>
      <c r="G3137">
        <v>0</v>
      </c>
      <c r="H3137">
        <v>0</v>
      </c>
      <c r="I3137" t="s">
        <v>151</v>
      </c>
      <c r="J3137">
        <v>558109</v>
      </c>
      <c r="K3137" t="s">
        <v>1132</v>
      </c>
      <c r="L3137">
        <v>558109</v>
      </c>
      <c r="M3137" t="s">
        <v>1132</v>
      </c>
      <c r="N3137">
        <v>558109</v>
      </c>
      <c r="O3137" t="s">
        <v>1132</v>
      </c>
      <c r="P3137">
        <v>558109</v>
      </c>
      <c r="Q3137" t="s">
        <v>1132</v>
      </c>
      <c r="R3137" s="9">
        <v>71941.662785630979</v>
      </c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15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>
        <f t="shared" si="104"/>
        <v>71941.662785630979</v>
      </c>
      <c r="BM3137" s="9">
        <f t="shared" si="105"/>
        <v>71900</v>
      </c>
    </row>
    <row r="3138" spans="1:65" x14ac:dyDescent="0.3">
      <c r="A3138" s="5" t="s">
        <v>2345</v>
      </c>
      <c r="B3138" s="9">
        <v>9782</v>
      </c>
      <c r="C3138">
        <v>540471</v>
      </c>
      <c r="D3138">
        <v>1</v>
      </c>
      <c r="E3138">
        <v>1</v>
      </c>
      <c r="F3138">
        <v>1</v>
      </c>
      <c r="G3138">
        <v>1</v>
      </c>
      <c r="H3138">
        <v>1</v>
      </c>
      <c r="I3138" t="s">
        <v>111</v>
      </c>
      <c r="J3138">
        <v>540471</v>
      </c>
      <c r="K3138" t="s">
        <v>2345</v>
      </c>
      <c r="L3138">
        <v>540471</v>
      </c>
      <c r="M3138" t="s">
        <v>2345</v>
      </c>
      <c r="N3138">
        <v>540471</v>
      </c>
      <c r="O3138" t="s">
        <v>2345</v>
      </c>
      <c r="P3138">
        <v>540471</v>
      </c>
      <c r="Q3138" t="s">
        <v>2345</v>
      </c>
      <c r="R3138" s="9">
        <v>455574.32960527379</v>
      </c>
      <c r="S3138" s="9">
        <f>SUMIFS($B:$B,$J:$J,$C3138)</f>
        <v>11577</v>
      </c>
      <c r="T3138" s="9">
        <v>247638.14577280299</v>
      </c>
      <c r="U3138" s="9">
        <v>0</v>
      </c>
      <c r="V3138" s="9">
        <f>U3138*768</f>
        <v>0</v>
      </c>
      <c r="W3138" s="9">
        <v>33</v>
      </c>
      <c r="X3138" s="9">
        <f>W3138*3072</f>
        <v>101376</v>
      </c>
      <c r="Y3138" s="9">
        <v>58</v>
      </c>
      <c r="Z3138" s="9">
        <f>Y3138*1024</f>
        <v>59392</v>
      </c>
      <c r="AA3138" s="9">
        <v>52</v>
      </c>
      <c r="AB3138" s="9">
        <f>AA3138*256</f>
        <v>13312</v>
      </c>
      <c r="AC3138" s="9">
        <f>SUMIFS($B:$B,$L:$L,$C3138)</f>
        <v>19182</v>
      </c>
      <c r="AD3138" s="9">
        <v>1249519.861801157</v>
      </c>
      <c r="AE3138" s="9">
        <f>SUMIFS($B:$B,$P:$P,$C3138)</f>
        <v>19182</v>
      </c>
      <c r="AF3138" s="9">
        <v>1168809.604411046</v>
      </c>
      <c r="AG3138" s="9">
        <f>SUMIFS($B:$B,$N:$N,$C3138)</f>
        <v>19182</v>
      </c>
      <c r="AH3138" s="9">
        <v>3364164.960971456</v>
      </c>
      <c r="AI3138" s="9">
        <f>SUMIFS($B:$B,$P:$P,$C3138)</f>
        <v>19182</v>
      </c>
      <c r="AJ3138" s="9">
        <v>12350870.15707005</v>
      </c>
      <c r="AK3138" s="9"/>
      <c r="AL3138" s="9">
        <v>2518</v>
      </c>
      <c r="AM3138" s="9">
        <f>AL3138*141</f>
        <v>355038</v>
      </c>
      <c r="AN3138" s="9"/>
      <c r="AO3138" s="9"/>
      <c r="AP3138" s="9"/>
      <c r="AQ3138" s="15"/>
      <c r="AR3138" s="9">
        <v>8</v>
      </c>
      <c r="AS3138" s="9">
        <f>AR3138*30500</f>
        <v>244000</v>
      </c>
      <c r="AT3138" s="9">
        <v>145</v>
      </c>
      <c r="AU3138" s="9">
        <f>AT3138*2742</f>
        <v>397590</v>
      </c>
      <c r="AV3138" s="9">
        <v>2</v>
      </c>
      <c r="AW3138" s="9">
        <f>AV3138*914</f>
        <v>1828</v>
      </c>
      <c r="AX3138" s="9">
        <v>784</v>
      </c>
      <c r="AY3138" s="9">
        <f>AX3138*141</f>
        <v>110544</v>
      </c>
      <c r="AZ3138" s="9">
        <v>682</v>
      </c>
      <c r="BA3138" s="9">
        <f>AZ3138*343</f>
        <v>233926</v>
      </c>
      <c r="BB3138" s="9">
        <v>486</v>
      </c>
      <c r="BC3138" s="9">
        <f>BB3138*109</f>
        <v>52974</v>
      </c>
      <c r="BD3138" s="9">
        <v>81</v>
      </c>
      <c r="BE3138" s="9">
        <f>BD3138*82</f>
        <v>6642</v>
      </c>
      <c r="BF3138" s="9">
        <v>560</v>
      </c>
      <c r="BG3138" s="9">
        <f>BF3138*328</f>
        <v>183680</v>
      </c>
      <c r="BH3138" s="9">
        <v>99</v>
      </c>
      <c r="BI3138" s="9">
        <f>BH3138*410</f>
        <v>40590</v>
      </c>
      <c r="BJ3138" s="9">
        <v>34</v>
      </c>
      <c r="BK3138" s="9">
        <f>BJ3138*219</f>
        <v>7446</v>
      </c>
      <c r="BL3138" s="9">
        <f t="shared" si="104"/>
        <v>20644915.059631787</v>
      </c>
      <c r="BM3138" s="9">
        <f t="shared" si="105"/>
        <v>20644900</v>
      </c>
    </row>
    <row r="3139" spans="1:65" x14ac:dyDescent="0.3">
      <c r="A3139" t="s">
        <v>3184</v>
      </c>
      <c r="B3139" s="9">
        <v>91</v>
      </c>
      <c r="C3139">
        <v>565822</v>
      </c>
      <c r="D3139">
        <v>1</v>
      </c>
      <c r="E3139">
        <v>0</v>
      </c>
      <c r="F3139">
        <v>0</v>
      </c>
      <c r="G3139">
        <v>0</v>
      </c>
      <c r="H3139">
        <v>0</v>
      </c>
      <c r="I3139" t="s">
        <v>86</v>
      </c>
      <c r="J3139">
        <v>536326</v>
      </c>
      <c r="K3139" t="s">
        <v>372</v>
      </c>
      <c r="L3139">
        <v>536326</v>
      </c>
      <c r="M3139" t="s">
        <v>372</v>
      </c>
      <c r="N3139">
        <v>536326</v>
      </c>
      <c r="O3139" t="s">
        <v>372</v>
      </c>
      <c r="P3139">
        <v>536326</v>
      </c>
      <c r="Q3139" t="s">
        <v>372</v>
      </c>
      <c r="R3139" s="9">
        <v>71941.662785630979</v>
      </c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15"/>
      <c r="AR3139" s="9">
        <v>3</v>
      </c>
      <c r="AS3139" s="9">
        <f>AR3139*30500</f>
        <v>91500</v>
      </c>
      <c r="AT3139" s="9"/>
      <c r="AU3139" s="9"/>
      <c r="AV3139" s="9"/>
      <c r="AW3139" s="9"/>
      <c r="AX3139" s="9"/>
      <c r="AY3139" s="9"/>
      <c r="AZ3139" s="9"/>
      <c r="BA3139" s="9"/>
      <c r="BB3139" s="9"/>
      <c r="BC3139" s="9"/>
      <c r="BD3139" s="9"/>
      <c r="BE3139" s="9"/>
      <c r="BF3139" s="9"/>
      <c r="BG3139" s="9"/>
      <c r="BH3139" s="9"/>
      <c r="BI3139" s="9"/>
      <c r="BJ3139" s="9"/>
      <c r="BK3139" s="9"/>
      <c r="BL3139" s="9">
        <f t="shared" si="104"/>
        <v>163441.66278563096</v>
      </c>
      <c r="BM3139" s="9">
        <f t="shared" si="105"/>
        <v>163400</v>
      </c>
    </row>
    <row r="3140" spans="1:65" x14ac:dyDescent="0.3">
      <c r="A3140" s="2" t="s">
        <v>2316</v>
      </c>
      <c r="B3140" s="9">
        <v>1386</v>
      </c>
      <c r="C3140">
        <v>591173</v>
      </c>
      <c r="D3140">
        <v>1</v>
      </c>
      <c r="E3140">
        <v>1</v>
      </c>
      <c r="F3140">
        <v>0</v>
      </c>
      <c r="G3140">
        <v>0</v>
      </c>
      <c r="H3140">
        <v>0</v>
      </c>
      <c r="I3140" t="s">
        <v>123</v>
      </c>
      <c r="J3140">
        <v>591173</v>
      </c>
      <c r="K3140" t="s">
        <v>2316</v>
      </c>
      <c r="L3140">
        <v>591211</v>
      </c>
      <c r="M3140" t="s">
        <v>764</v>
      </c>
      <c r="N3140">
        <v>591211</v>
      </c>
      <c r="O3140" t="s">
        <v>764</v>
      </c>
      <c r="P3140">
        <v>591211</v>
      </c>
      <c r="Q3140" t="s">
        <v>764</v>
      </c>
      <c r="R3140" s="9">
        <v>325062.4361872233</v>
      </c>
      <c r="S3140" s="9">
        <f>SUMIFS($B:$B,$J:$J,$C3140)</f>
        <v>1894</v>
      </c>
      <c r="T3140" s="9">
        <v>103090.3216802416</v>
      </c>
      <c r="U3140" s="9">
        <v>0</v>
      </c>
      <c r="V3140" s="9">
        <f>U3140*768</f>
        <v>0</v>
      </c>
      <c r="W3140" s="9">
        <v>59</v>
      </c>
      <c r="X3140" s="9">
        <f>W3140*3072</f>
        <v>181248</v>
      </c>
      <c r="Y3140" s="9">
        <v>9</v>
      </c>
      <c r="Z3140" s="9">
        <f>Y3140*1024</f>
        <v>9216</v>
      </c>
      <c r="AA3140" s="9">
        <v>5</v>
      </c>
      <c r="AB3140" s="9">
        <f>AA3140*256</f>
        <v>1280</v>
      </c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/>
      <c r="AN3140" s="9"/>
      <c r="AO3140" s="9"/>
      <c r="AP3140" s="9"/>
      <c r="AQ3140" s="15"/>
      <c r="AR3140" s="9"/>
      <c r="AS3140" s="9"/>
      <c r="AT3140" s="9"/>
      <c r="AU3140" s="9"/>
      <c r="AV3140" s="9"/>
      <c r="AW3140" s="9"/>
      <c r="AX3140" s="9"/>
      <c r="AY3140" s="9"/>
      <c r="AZ3140" s="9"/>
      <c r="BA3140" s="9"/>
      <c r="BB3140" s="9"/>
      <c r="BC3140" s="9"/>
      <c r="BD3140" s="9"/>
      <c r="BE3140" s="9"/>
      <c r="BF3140" s="9"/>
      <c r="BG3140" s="9"/>
      <c r="BH3140" s="9"/>
      <c r="BI3140" s="9"/>
      <c r="BJ3140" s="9"/>
      <c r="BK3140" s="9"/>
      <c r="BL3140" s="9">
        <f t="shared" ref="BL3140:BL3203" si="106">SUMIF(R3140:R3140,"&lt;&gt;")+SUMIF(T3140:T3140,"&lt;&gt;")+SUMIF(V3140:V3140,"&lt;&gt;")+SUMIF(X3140:X3140,"&lt;&gt;")+SUMIF(Z3140:Z3140,"&lt;&gt;")+SUMIF(AB3140:AB3140,"&lt;&gt;")+SUMIF(AD3140:AD3140,"&lt;&gt;")+SUMIF(AF3140:AF3140,"&lt;&gt;")+SUMIF(AH3140:AH3140,"&lt;&gt;")+SUMIF(AJ3140:AJ3140,"&lt;&gt;")+SUMIF(AK3140:AK3140,"&lt;&gt;")+SUMIF(AM3140:AM3140,"&lt;&gt;")+SUMIF(AO3140:AO3140,"&lt;&gt;")+SUMIF(AQ3140:AQ3140,"&lt;&gt;")+SUMIF(AS3140:AS3140,"&lt;&gt;")+SUMIF(AU3140:AU3140,"&lt;&gt;")+SUMIF(AW3140:AW3140,"&lt;&gt;")+SUMIF(AY3140:AY3140,"&lt;&gt;")+SUMIF(BA3140:BA3140,"&lt;&gt;")+SUMIF(BC3140:BC3140,"&lt;&gt;")+SUMIF(BE3140:BE3140,"&lt;&gt;")+SUMIF(BG3140:BG3140,"&lt;&gt;")+SUMIF(BI3140:BI3140,"&lt;&gt;")+SUMIF(BK3140:BK3140,"&lt;&gt;")</f>
        <v>619896.75786746491</v>
      </c>
      <c r="BM3140" s="9">
        <f t="shared" ref="BM3140:BM3203" si="107">ROUND(BL3140/100,0)*100</f>
        <v>619900</v>
      </c>
    </row>
    <row r="3141" spans="1:65" x14ac:dyDescent="0.3">
      <c r="A3141" t="s">
        <v>3185</v>
      </c>
      <c r="B3141" s="9">
        <v>1648</v>
      </c>
      <c r="C3141">
        <v>538507</v>
      </c>
      <c r="D3141">
        <v>1</v>
      </c>
      <c r="E3141">
        <v>0</v>
      </c>
      <c r="F3141">
        <v>0</v>
      </c>
      <c r="G3141">
        <v>0</v>
      </c>
      <c r="H3141">
        <v>0</v>
      </c>
      <c r="I3141" t="s">
        <v>86</v>
      </c>
      <c r="J3141">
        <v>538132</v>
      </c>
      <c r="K3141" t="s">
        <v>993</v>
      </c>
      <c r="L3141">
        <v>538132</v>
      </c>
      <c r="M3141" t="s">
        <v>993</v>
      </c>
      <c r="N3141">
        <v>538132</v>
      </c>
      <c r="O3141" t="s">
        <v>993</v>
      </c>
      <c r="P3141">
        <v>538094</v>
      </c>
      <c r="Q3141" t="s">
        <v>207</v>
      </c>
      <c r="R3141" s="9">
        <v>385078.25447516592</v>
      </c>
      <c r="S3141" s="9"/>
      <c r="T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15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/>
      <c r="BH3141" s="9"/>
      <c r="BI3141" s="9"/>
      <c r="BJ3141" s="9"/>
      <c r="BK3141" s="9"/>
      <c r="BL3141" s="9">
        <f t="shared" si="106"/>
        <v>385078.25447516592</v>
      </c>
      <c r="BM3141" s="9">
        <f t="shared" si="107"/>
        <v>385100</v>
      </c>
    </row>
    <row r="3142" spans="1:65" x14ac:dyDescent="0.3">
      <c r="A3142" t="s">
        <v>3186</v>
      </c>
      <c r="B3142" s="9">
        <v>1159</v>
      </c>
      <c r="C3142">
        <v>556718</v>
      </c>
      <c r="D3142">
        <v>1</v>
      </c>
      <c r="E3142">
        <v>0</v>
      </c>
      <c r="F3142">
        <v>0</v>
      </c>
      <c r="G3142">
        <v>0</v>
      </c>
      <c r="H3142">
        <v>0</v>
      </c>
      <c r="I3142" t="s">
        <v>151</v>
      </c>
      <c r="J3142">
        <v>555771</v>
      </c>
      <c r="K3142" t="s">
        <v>247</v>
      </c>
      <c r="L3142">
        <v>555771</v>
      </c>
      <c r="M3142" t="s">
        <v>247</v>
      </c>
      <c r="N3142">
        <v>555771</v>
      </c>
      <c r="O3142" t="s">
        <v>247</v>
      </c>
      <c r="P3142">
        <v>555771</v>
      </c>
      <c r="Q3142" t="s">
        <v>247</v>
      </c>
      <c r="R3142" s="9">
        <v>272783.0222431444</v>
      </c>
      <c r="S3142" s="9"/>
      <c r="T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15"/>
      <c r="AR3142" s="9">
        <v>8</v>
      </c>
      <c r="AS3142" s="9">
        <f>AR3142*30500</f>
        <v>244000</v>
      </c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>
        <f t="shared" si="106"/>
        <v>516783.0222431444</v>
      </c>
      <c r="BM3142" s="9">
        <f t="shared" si="107"/>
        <v>516800</v>
      </c>
    </row>
    <row r="3143" spans="1:65" x14ac:dyDescent="0.3">
      <c r="A3143" t="s">
        <v>3187</v>
      </c>
      <c r="B3143" s="9">
        <v>308</v>
      </c>
      <c r="C3143">
        <v>598623</v>
      </c>
      <c r="D3143">
        <v>1</v>
      </c>
      <c r="E3143">
        <v>0</v>
      </c>
      <c r="F3143">
        <v>0</v>
      </c>
      <c r="G3143">
        <v>0</v>
      </c>
      <c r="H3143">
        <v>0</v>
      </c>
      <c r="I3143" t="s">
        <v>83</v>
      </c>
      <c r="J3143">
        <v>545392</v>
      </c>
      <c r="K3143" t="s">
        <v>488</v>
      </c>
      <c r="L3143">
        <v>545392</v>
      </c>
      <c r="M3143" t="s">
        <v>488</v>
      </c>
      <c r="N3143">
        <v>545392</v>
      </c>
      <c r="O3143" t="s">
        <v>488</v>
      </c>
      <c r="P3143">
        <v>545392</v>
      </c>
      <c r="Q3143" t="s">
        <v>488</v>
      </c>
      <c r="R3143" s="9">
        <v>73840.976654356375</v>
      </c>
      <c r="S3143" s="9"/>
      <c r="T3143" s="9"/>
      <c r="U3143" s="9"/>
      <c r="V3143" s="9"/>
      <c r="W3143" s="9"/>
      <c r="X3143" s="9"/>
      <c r="Y3143" s="9"/>
      <c r="Z3143" s="9"/>
      <c r="AA3143" s="9"/>
      <c r="AB3143" s="9"/>
      <c r="AC3143" s="9"/>
      <c r="AD3143" s="9"/>
      <c r="AE3143" s="9"/>
      <c r="AF3143" s="9"/>
      <c r="AG3143" s="9"/>
      <c r="AH3143" s="9"/>
      <c r="AI3143" s="9"/>
      <c r="AJ3143" s="9"/>
      <c r="AK3143" s="9"/>
      <c r="AL3143" s="9"/>
      <c r="AM3143" s="9"/>
      <c r="AN3143" s="9"/>
      <c r="AO3143" s="9"/>
      <c r="AP3143" s="9"/>
      <c r="AQ3143" s="15"/>
      <c r="AR3143" s="9">
        <v>1</v>
      </c>
      <c r="AS3143" s="9">
        <f>AR3143*30500</f>
        <v>30500</v>
      </c>
      <c r="AT3143" s="9"/>
      <c r="AU3143" s="9"/>
      <c r="AV3143" s="9"/>
      <c r="AW3143" s="9"/>
      <c r="AX3143" s="9"/>
      <c r="AY3143" s="9"/>
      <c r="AZ3143" s="9"/>
      <c r="BA3143" s="9"/>
      <c r="BB3143" s="9"/>
      <c r="BC3143" s="9"/>
      <c r="BD3143" s="9"/>
      <c r="BE3143" s="9"/>
      <c r="BF3143" s="9"/>
      <c r="BG3143" s="9"/>
      <c r="BH3143" s="9"/>
      <c r="BI3143" s="9"/>
      <c r="BJ3143" s="9"/>
      <c r="BK3143" s="9"/>
      <c r="BL3143" s="9">
        <f t="shared" si="106"/>
        <v>104340.97665435637</v>
      </c>
      <c r="BM3143" s="9">
        <f t="shared" si="107"/>
        <v>104300</v>
      </c>
    </row>
    <row r="3144" spans="1:65" x14ac:dyDescent="0.3">
      <c r="A3144" t="s">
        <v>3188</v>
      </c>
      <c r="B3144" s="9">
        <v>174</v>
      </c>
      <c r="C3144">
        <v>575381</v>
      </c>
      <c r="D3144">
        <v>1</v>
      </c>
      <c r="E3144">
        <v>0</v>
      </c>
      <c r="F3144">
        <v>0</v>
      </c>
      <c r="G3144">
        <v>0</v>
      </c>
      <c r="H3144">
        <v>0</v>
      </c>
      <c r="I3144" t="s">
        <v>96</v>
      </c>
      <c r="J3144">
        <v>575500</v>
      </c>
      <c r="K3144" t="s">
        <v>701</v>
      </c>
      <c r="L3144">
        <v>575500</v>
      </c>
      <c r="M3144" t="s">
        <v>701</v>
      </c>
      <c r="N3144">
        <v>575500</v>
      </c>
      <c r="O3144" t="s">
        <v>701</v>
      </c>
      <c r="P3144">
        <v>575500</v>
      </c>
      <c r="Q3144" t="s">
        <v>701</v>
      </c>
      <c r="R3144" s="9">
        <v>71941.662785630979</v>
      </c>
      <c r="S3144" s="9"/>
      <c r="T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15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>
        <f t="shared" si="106"/>
        <v>71941.662785630979</v>
      </c>
      <c r="BM3144" s="9">
        <f t="shared" si="107"/>
        <v>71900</v>
      </c>
    </row>
    <row r="3145" spans="1:65" x14ac:dyDescent="0.3">
      <c r="A3145" s="3" t="s">
        <v>3189</v>
      </c>
      <c r="B3145" s="9">
        <v>2908</v>
      </c>
      <c r="C3145">
        <v>583405</v>
      </c>
      <c r="D3145">
        <v>1</v>
      </c>
      <c r="E3145">
        <v>0</v>
      </c>
      <c r="F3145">
        <v>1</v>
      </c>
      <c r="G3145">
        <v>0</v>
      </c>
      <c r="H3145">
        <v>0</v>
      </c>
      <c r="I3145" t="s">
        <v>81</v>
      </c>
      <c r="J3145">
        <v>583952</v>
      </c>
      <c r="K3145" t="s">
        <v>146</v>
      </c>
      <c r="L3145">
        <v>583405</v>
      </c>
      <c r="M3145" t="s">
        <v>3189</v>
      </c>
      <c r="N3145">
        <v>583952</v>
      </c>
      <c r="O3145" t="s">
        <v>146</v>
      </c>
      <c r="P3145">
        <v>583952</v>
      </c>
      <c r="Q3145" t="s">
        <v>146</v>
      </c>
      <c r="R3145" s="9">
        <v>669672.18514151312</v>
      </c>
      <c r="S3145" s="9"/>
      <c r="T3145" s="9"/>
      <c r="U3145" s="9"/>
      <c r="V3145" s="9"/>
      <c r="W3145" s="9"/>
      <c r="X3145" s="9"/>
      <c r="Y3145" s="9"/>
      <c r="Z3145" s="9"/>
      <c r="AA3145" s="9"/>
      <c r="AB3145" s="9"/>
      <c r="AC3145" s="9">
        <f>SUMIFS($B:$B,$L:$L,$C3145)</f>
        <v>4778</v>
      </c>
      <c r="AD3145" s="9">
        <v>597283.20880683966</v>
      </c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15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/>
      <c r="BD3145" s="9"/>
      <c r="BE3145" s="9"/>
      <c r="BF3145" s="9"/>
      <c r="BG3145" s="9"/>
      <c r="BH3145" s="9"/>
      <c r="BI3145" s="9"/>
      <c r="BJ3145" s="9"/>
      <c r="BK3145" s="9"/>
      <c r="BL3145" s="9">
        <f t="shared" si="106"/>
        <v>1266955.3939483529</v>
      </c>
      <c r="BM3145" s="9">
        <f t="shared" si="107"/>
        <v>1267000</v>
      </c>
    </row>
    <row r="3146" spans="1:65" x14ac:dyDescent="0.3">
      <c r="A3146" t="s">
        <v>3190</v>
      </c>
      <c r="B3146" s="9">
        <v>183</v>
      </c>
      <c r="C3146">
        <v>576522</v>
      </c>
      <c r="D3146">
        <v>1</v>
      </c>
      <c r="E3146">
        <v>0</v>
      </c>
      <c r="F3146">
        <v>0</v>
      </c>
      <c r="G3146">
        <v>0</v>
      </c>
      <c r="H3146">
        <v>0</v>
      </c>
      <c r="I3146" t="s">
        <v>90</v>
      </c>
      <c r="J3146">
        <v>576590</v>
      </c>
      <c r="K3146" t="s">
        <v>1088</v>
      </c>
      <c r="L3146">
        <v>576590</v>
      </c>
      <c r="M3146" t="s">
        <v>1088</v>
      </c>
      <c r="N3146">
        <v>576590</v>
      </c>
      <c r="O3146" t="s">
        <v>1088</v>
      </c>
      <c r="P3146">
        <v>576271</v>
      </c>
      <c r="Q3146" t="s">
        <v>160</v>
      </c>
      <c r="R3146" s="9">
        <v>71941.662785630979</v>
      </c>
      <c r="S3146" s="9"/>
      <c r="T3146" s="9"/>
      <c r="U3146" s="9"/>
      <c r="V3146" s="9"/>
      <c r="W3146" s="9"/>
      <c r="X3146" s="9"/>
      <c r="Y3146" s="9"/>
      <c r="Z3146" s="9"/>
      <c r="AA3146" s="9"/>
      <c r="AB3146" s="9"/>
      <c r="AC3146" s="9"/>
      <c r="AD3146" s="9"/>
      <c r="AE3146" s="9"/>
      <c r="AF3146" s="9"/>
      <c r="AG3146" s="9"/>
      <c r="AH3146" s="9"/>
      <c r="AI3146" s="9"/>
      <c r="AJ3146" s="9"/>
      <c r="AK3146" s="9"/>
      <c r="AL3146" s="9"/>
      <c r="AM3146" s="9"/>
      <c r="AN3146" s="9"/>
      <c r="AO3146" s="9"/>
      <c r="AP3146" s="9"/>
      <c r="AQ3146" s="15"/>
      <c r="AR3146" s="9"/>
      <c r="AS3146" s="9"/>
      <c r="AT3146" s="9"/>
      <c r="AU3146" s="9"/>
      <c r="AV3146" s="9"/>
      <c r="AW3146" s="9"/>
      <c r="AX3146" s="9"/>
      <c r="AY3146" s="9"/>
      <c r="AZ3146" s="9"/>
      <c r="BA3146" s="9"/>
      <c r="BB3146" s="9"/>
      <c r="BC3146" s="9"/>
      <c r="BD3146" s="9"/>
      <c r="BE3146" s="9"/>
      <c r="BF3146" s="9"/>
      <c r="BG3146" s="9"/>
      <c r="BH3146" s="9"/>
      <c r="BI3146" s="9"/>
      <c r="BJ3146" s="9"/>
      <c r="BK3146" s="9"/>
      <c r="BL3146" s="9">
        <f t="shared" si="106"/>
        <v>71941.662785630979</v>
      </c>
      <c r="BM3146" s="9">
        <f t="shared" si="107"/>
        <v>71900</v>
      </c>
    </row>
    <row r="3147" spans="1:65" x14ac:dyDescent="0.3">
      <c r="A3147" t="s">
        <v>3191</v>
      </c>
      <c r="B3147" s="9">
        <v>1167</v>
      </c>
      <c r="C3147">
        <v>508373</v>
      </c>
      <c r="D3147">
        <v>1</v>
      </c>
      <c r="E3147">
        <v>0</v>
      </c>
      <c r="F3147">
        <v>0</v>
      </c>
      <c r="G3147">
        <v>0</v>
      </c>
      <c r="H3147">
        <v>0</v>
      </c>
      <c r="I3147" t="s">
        <v>94</v>
      </c>
      <c r="J3147">
        <v>506753</v>
      </c>
      <c r="K3147" t="s">
        <v>1546</v>
      </c>
      <c r="L3147">
        <v>505927</v>
      </c>
      <c r="M3147" t="s">
        <v>668</v>
      </c>
      <c r="N3147">
        <v>505927</v>
      </c>
      <c r="O3147" t="s">
        <v>668</v>
      </c>
      <c r="P3147">
        <v>505927</v>
      </c>
      <c r="Q3147" t="s">
        <v>668</v>
      </c>
      <c r="R3147" s="9">
        <v>274630.20589935291</v>
      </c>
      <c r="S3147" s="9"/>
      <c r="T3147" s="9"/>
      <c r="U3147" s="9"/>
      <c r="V3147" s="9"/>
      <c r="W3147" s="9"/>
      <c r="X3147" s="9"/>
      <c r="Y3147" s="9"/>
      <c r="Z3147" s="9"/>
      <c r="AA3147" s="9"/>
      <c r="AB3147" s="9"/>
      <c r="AC3147" s="9"/>
      <c r="AD3147" s="9"/>
      <c r="AE3147" s="9"/>
      <c r="AF3147" s="9"/>
      <c r="AG3147" s="9"/>
      <c r="AH3147" s="9"/>
      <c r="AI3147" s="9"/>
      <c r="AJ3147" s="9"/>
      <c r="AK3147" s="9"/>
      <c r="AL3147" s="9"/>
      <c r="AM3147" s="9"/>
      <c r="AN3147" s="9"/>
      <c r="AO3147" s="9"/>
      <c r="AP3147" s="9"/>
      <c r="AQ3147" s="15"/>
      <c r="AR3147" s="9"/>
      <c r="AS3147" s="9"/>
      <c r="AT3147" s="9"/>
      <c r="AU3147" s="9"/>
      <c r="AV3147" s="9"/>
      <c r="AW3147" s="9"/>
      <c r="AX3147" s="9"/>
      <c r="AY3147" s="9"/>
      <c r="AZ3147" s="9"/>
      <c r="BA3147" s="9"/>
      <c r="BB3147" s="9"/>
      <c r="BC3147" s="9"/>
      <c r="BD3147" s="9"/>
      <c r="BE3147" s="9"/>
      <c r="BF3147" s="9"/>
      <c r="BG3147" s="9"/>
      <c r="BH3147" s="9"/>
      <c r="BI3147" s="9"/>
      <c r="BJ3147" s="9"/>
      <c r="BK3147" s="9"/>
      <c r="BL3147" s="9">
        <f t="shared" si="106"/>
        <v>274630.20589935291</v>
      </c>
      <c r="BM3147" s="9">
        <f t="shared" si="107"/>
        <v>274600</v>
      </c>
    </row>
    <row r="3148" spans="1:65" x14ac:dyDescent="0.3">
      <c r="A3148" t="s">
        <v>3192</v>
      </c>
      <c r="B3148" s="9">
        <v>143</v>
      </c>
      <c r="C3148">
        <v>556726</v>
      </c>
      <c r="D3148">
        <v>1</v>
      </c>
      <c r="E3148">
        <v>0</v>
      </c>
      <c r="F3148">
        <v>0</v>
      </c>
      <c r="G3148">
        <v>0</v>
      </c>
      <c r="H3148">
        <v>0</v>
      </c>
      <c r="I3148" t="s">
        <v>151</v>
      </c>
      <c r="J3148">
        <v>556467</v>
      </c>
      <c r="K3148" t="s">
        <v>2391</v>
      </c>
      <c r="L3148">
        <v>557153</v>
      </c>
      <c r="M3148" t="s">
        <v>808</v>
      </c>
      <c r="N3148">
        <v>557153</v>
      </c>
      <c r="O3148" t="s">
        <v>808</v>
      </c>
      <c r="P3148">
        <v>557153</v>
      </c>
      <c r="Q3148" t="s">
        <v>808</v>
      </c>
      <c r="R3148" s="9">
        <v>71941.662785630979</v>
      </c>
      <c r="S3148" s="9"/>
      <c r="T3148" s="9"/>
      <c r="U3148" s="9"/>
      <c r="V3148" s="9"/>
      <c r="W3148" s="9"/>
      <c r="X3148" s="9"/>
      <c r="Y3148" s="9"/>
      <c r="Z3148" s="9"/>
      <c r="AA3148" s="9"/>
      <c r="AB3148" s="9"/>
      <c r="AC3148" s="9"/>
      <c r="AD3148" s="9"/>
      <c r="AE3148" s="9"/>
      <c r="AF3148" s="9"/>
      <c r="AG3148" s="9"/>
      <c r="AH3148" s="9"/>
      <c r="AI3148" s="9"/>
      <c r="AJ3148" s="9"/>
      <c r="AK3148" s="9"/>
      <c r="AL3148" s="9"/>
      <c r="AM3148" s="9"/>
      <c r="AN3148" s="9"/>
      <c r="AO3148" s="9"/>
      <c r="AP3148" s="9"/>
      <c r="AQ3148" s="15"/>
      <c r="AR3148" s="9"/>
      <c r="AS3148" s="9"/>
      <c r="AT3148" s="9"/>
      <c r="AU3148" s="9"/>
      <c r="AV3148" s="9"/>
      <c r="AW3148" s="9"/>
      <c r="AX3148" s="9"/>
      <c r="AY3148" s="9"/>
      <c r="AZ3148" s="9"/>
      <c r="BA3148" s="9"/>
      <c r="BB3148" s="9"/>
      <c r="BC3148" s="9"/>
      <c r="BD3148" s="9"/>
      <c r="BE3148" s="9"/>
      <c r="BF3148" s="9"/>
      <c r="BG3148" s="9"/>
      <c r="BH3148" s="9"/>
      <c r="BI3148" s="9"/>
      <c r="BJ3148" s="9"/>
      <c r="BK3148" s="9"/>
      <c r="BL3148" s="9">
        <f t="shared" si="106"/>
        <v>71941.662785630979</v>
      </c>
      <c r="BM3148" s="9">
        <f t="shared" si="107"/>
        <v>71900</v>
      </c>
    </row>
    <row r="3149" spans="1:65" x14ac:dyDescent="0.3">
      <c r="A3149" t="s">
        <v>3193</v>
      </c>
      <c r="B3149" s="9">
        <v>342</v>
      </c>
      <c r="C3149">
        <v>540641</v>
      </c>
      <c r="D3149">
        <v>1</v>
      </c>
      <c r="E3149">
        <v>0</v>
      </c>
      <c r="F3149">
        <v>0</v>
      </c>
      <c r="G3149">
        <v>0</v>
      </c>
      <c r="H3149">
        <v>0</v>
      </c>
      <c r="I3149" t="s">
        <v>151</v>
      </c>
      <c r="J3149">
        <v>558371</v>
      </c>
      <c r="K3149" t="s">
        <v>2077</v>
      </c>
      <c r="L3149">
        <v>558371</v>
      </c>
      <c r="M3149" t="s">
        <v>2077</v>
      </c>
      <c r="N3149">
        <v>558371</v>
      </c>
      <c r="O3149" t="s">
        <v>2077</v>
      </c>
      <c r="P3149">
        <v>554791</v>
      </c>
      <c r="Q3149" t="s">
        <v>1503</v>
      </c>
      <c r="R3149" s="9">
        <v>81905.026558065496</v>
      </c>
      <c r="S3149" s="9"/>
      <c r="T3149" s="9"/>
      <c r="U3149" s="9"/>
      <c r="V3149" s="9"/>
      <c r="W3149" s="9"/>
      <c r="X3149" s="9"/>
      <c r="Y3149" s="9"/>
      <c r="Z3149" s="9"/>
      <c r="AA3149" s="9"/>
      <c r="AB3149" s="9"/>
      <c r="AC3149" s="9"/>
      <c r="AD3149" s="9"/>
      <c r="AE3149" s="9"/>
      <c r="AF3149" s="9"/>
      <c r="AG3149" s="9"/>
      <c r="AH3149" s="9"/>
      <c r="AI3149" s="9"/>
      <c r="AJ3149" s="9"/>
      <c r="AK3149" s="9"/>
      <c r="AL3149" s="9"/>
      <c r="AM3149" s="9"/>
      <c r="AN3149" s="9"/>
      <c r="AO3149" s="9"/>
      <c r="AP3149" s="9"/>
      <c r="AQ3149" s="15"/>
      <c r="AR3149" s="9"/>
      <c r="AS3149" s="9"/>
      <c r="AT3149" s="9"/>
      <c r="AU3149" s="9"/>
      <c r="AV3149" s="9"/>
      <c r="AW3149" s="9"/>
      <c r="AX3149" s="9"/>
      <c r="AY3149" s="9"/>
      <c r="AZ3149" s="9"/>
      <c r="BA3149" s="9"/>
      <c r="BB3149" s="9"/>
      <c r="BC3149" s="9"/>
      <c r="BD3149" s="9"/>
      <c r="BE3149" s="9"/>
      <c r="BF3149" s="9"/>
      <c r="BG3149" s="9"/>
      <c r="BH3149" s="9"/>
      <c r="BI3149" s="9"/>
      <c r="BJ3149" s="9"/>
      <c r="BK3149" s="9"/>
      <c r="BL3149" s="9">
        <f t="shared" si="106"/>
        <v>81905.026558065496</v>
      </c>
      <c r="BM3149" s="9">
        <f t="shared" si="107"/>
        <v>81900</v>
      </c>
    </row>
    <row r="3150" spans="1:65" x14ac:dyDescent="0.3">
      <c r="A3150" t="s">
        <v>3194</v>
      </c>
      <c r="B3150" s="9">
        <v>355</v>
      </c>
      <c r="C3150">
        <v>570419</v>
      </c>
      <c r="D3150">
        <v>1</v>
      </c>
      <c r="E3150">
        <v>0</v>
      </c>
      <c r="F3150">
        <v>0</v>
      </c>
      <c r="G3150">
        <v>0</v>
      </c>
      <c r="H3150">
        <v>0</v>
      </c>
      <c r="I3150" t="s">
        <v>90</v>
      </c>
      <c r="J3150">
        <v>571091</v>
      </c>
      <c r="K3150" t="s">
        <v>1127</v>
      </c>
      <c r="L3150">
        <v>569810</v>
      </c>
      <c r="M3150" t="s">
        <v>284</v>
      </c>
      <c r="N3150">
        <v>569810</v>
      </c>
      <c r="O3150" t="s">
        <v>284</v>
      </c>
      <c r="P3150">
        <v>569810</v>
      </c>
      <c r="Q3150" t="s">
        <v>284</v>
      </c>
      <c r="R3150" s="9">
        <v>84985.002613887918</v>
      </c>
      <c r="S3150" s="9"/>
      <c r="T3150" s="9"/>
      <c r="U3150" s="9"/>
      <c r="V3150" s="9"/>
      <c r="W3150" s="9"/>
      <c r="X3150" s="9"/>
      <c r="Y3150" s="9"/>
      <c r="Z3150" s="9"/>
      <c r="AA3150" s="9"/>
      <c r="AB3150" s="9"/>
      <c r="AC3150" s="9"/>
      <c r="AD3150" s="9"/>
      <c r="AE3150" s="9"/>
      <c r="AF3150" s="9"/>
      <c r="AG3150" s="9"/>
      <c r="AH3150" s="9"/>
      <c r="AI3150" s="9"/>
      <c r="AJ3150" s="9"/>
      <c r="AK3150" s="9"/>
      <c r="AL3150" s="9"/>
      <c r="AM3150" s="9"/>
      <c r="AN3150" s="9"/>
      <c r="AO3150" s="9"/>
      <c r="AP3150" s="9"/>
      <c r="AQ3150" s="15"/>
      <c r="AR3150" s="9"/>
      <c r="AS3150" s="9"/>
      <c r="AT3150" s="9"/>
      <c r="AU3150" s="9"/>
      <c r="AV3150" s="9"/>
      <c r="AW3150" s="9"/>
      <c r="AX3150" s="9"/>
      <c r="AY3150" s="9"/>
      <c r="AZ3150" s="9"/>
      <c r="BA3150" s="9"/>
      <c r="BB3150" s="9"/>
      <c r="BC3150" s="9"/>
      <c r="BD3150" s="9"/>
      <c r="BE3150" s="9"/>
      <c r="BF3150" s="9"/>
      <c r="BG3150" s="9"/>
      <c r="BH3150" s="9"/>
      <c r="BI3150" s="9"/>
      <c r="BJ3150" s="9"/>
      <c r="BK3150" s="9"/>
      <c r="BL3150" s="9">
        <f t="shared" si="106"/>
        <v>84985.002613887918</v>
      </c>
      <c r="BM3150" s="9">
        <f t="shared" si="107"/>
        <v>85000</v>
      </c>
    </row>
    <row r="3151" spans="1:65" x14ac:dyDescent="0.3">
      <c r="A3151" t="s">
        <v>3195</v>
      </c>
      <c r="B3151" s="9">
        <v>804</v>
      </c>
      <c r="C3151">
        <v>540781</v>
      </c>
      <c r="D3151">
        <v>1</v>
      </c>
      <c r="E3151">
        <v>0</v>
      </c>
      <c r="F3151">
        <v>0</v>
      </c>
      <c r="G3151">
        <v>0</v>
      </c>
      <c r="H3151">
        <v>0</v>
      </c>
      <c r="I3151" t="s">
        <v>86</v>
      </c>
      <c r="J3151">
        <v>540901</v>
      </c>
      <c r="K3151" t="s">
        <v>1116</v>
      </c>
      <c r="L3151">
        <v>540901</v>
      </c>
      <c r="M3151" t="s">
        <v>1116</v>
      </c>
      <c r="N3151">
        <v>540111</v>
      </c>
      <c r="O3151" t="s">
        <v>576</v>
      </c>
      <c r="P3151">
        <v>540111</v>
      </c>
      <c r="Q3151" t="s">
        <v>576</v>
      </c>
      <c r="R3151" s="9">
        <v>190430.74830615299</v>
      </c>
      <c r="S3151" s="9"/>
      <c r="T3151" s="9"/>
      <c r="U3151" s="9"/>
      <c r="V3151" s="9"/>
      <c r="W3151" s="9"/>
      <c r="X3151" s="9"/>
      <c r="Y3151" s="9"/>
      <c r="Z3151" s="9"/>
      <c r="AA3151" s="9"/>
      <c r="AB3151" s="9"/>
      <c r="AC3151" s="9"/>
      <c r="AD3151" s="9"/>
      <c r="AE3151" s="9"/>
      <c r="AF3151" s="9"/>
      <c r="AG3151" s="9"/>
      <c r="AH3151" s="9"/>
      <c r="AI3151" s="9"/>
      <c r="AJ3151" s="9"/>
      <c r="AK3151" s="9"/>
      <c r="AL3151" s="9"/>
      <c r="AM3151" s="9"/>
      <c r="AN3151" s="9"/>
      <c r="AO3151" s="9"/>
      <c r="AP3151" s="9"/>
      <c r="AQ3151" s="15"/>
      <c r="AR3151" s="9">
        <v>2</v>
      </c>
      <c r="AS3151" s="9">
        <f>AR3151*30500</f>
        <v>61000</v>
      </c>
      <c r="AT3151" s="9"/>
      <c r="AU3151" s="9"/>
      <c r="AV3151" s="9"/>
      <c r="AW3151" s="9"/>
      <c r="AX3151" s="9"/>
      <c r="AY3151" s="9"/>
      <c r="AZ3151" s="9"/>
      <c r="BA3151" s="9"/>
      <c r="BB3151" s="9"/>
      <c r="BC3151" s="9"/>
      <c r="BD3151" s="9"/>
      <c r="BE3151" s="9"/>
      <c r="BF3151" s="9"/>
      <c r="BG3151" s="9"/>
      <c r="BH3151" s="9"/>
      <c r="BI3151" s="9"/>
      <c r="BJ3151" s="9"/>
      <c r="BK3151" s="9"/>
      <c r="BL3151" s="9">
        <f t="shared" si="106"/>
        <v>251430.74830615299</v>
      </c>
      <c r="BM3151" s="9">
        <f t="shared" si="107"/>
        <v>251400</v>
      </c>
    </row>
    <row r="3152" spans="1:65" x14ac:dyDescent="0.3">
      <c r="A3152" t="s">
        <v>3196</v>
      </c>
      <c r="B3152" s="9">
        <v>108</v>
      </c>
      <c r="C3152">
        <v>535842</v>
      </c>
      <c r="D3152">
        <v>1</v>
      </c>
      <c r="E3152">
        <v>0</v>
      </c>
      <c r="F3152">
        <v>0</v>
      </c>
      <c r="G3152">
        <v>0</v>
      </c>
      <c r="H3152">
        <v>0</v>
      </c>
      <c r="I3152" t="s">
        <v>83</v>
      </c>
      <c r="J3152">
        <v>544663</v>
      </c>
      <c r="K3152" t="s">
        <v>2272</v>
      </c>
      <c r="L3152">
        <v>544256</v>
      </c>
      <c r="M3152" t="s">
        <v>85</v>
      </c>
      <c r="N3152">
        <v>544256</v>
      </c>
      <c r="O3152" t="s">
        <v>85</v>
      </c>
      <c r="P3152">
        <v>544256</v>
      </c>
      <c r="Q3152" t="s">
        <v>85</v>
      </c>
      <c r="R3152" s="9">
        <v>71941.662785630979</v>
      </c>
      <c r="S3152" s="9"/>
      <c r="T3152" s="9"/>
      <c r="U3152" s="9"/>
      <c r="V3152" s="9"/>
      <c r="W3152" s="9"/>
      <c r="X3152" s="9"/>
      <c r="Y3152" s="9"/>
      <c r="Z3152" s="9"/>
      <c r="AA3152" s="9"/>
      <c r="AB3152" s="9"/>
      <c r="AC3152" s="9"/>
      <c r="AD3152" s="9"/>
      <c r="AE3152" s="9"/>
      <c r="AF3152" s="9"/>
      <c r="AG3152" s="9"/>
      <c r="AH3152" s="9"/>
      <c r="AI3152" s="9"/>
      <c r="AJ3152" s="9"/>
      <c r="AK3152" s="9"/>
      <c r="AL3152" s="9"/>
      <c r="AM3152" s="9"/>
      <c r="AN3152" s="9"/>
      <c r="AO3152" s="9"/>
      <c r="AP3152" s="9"/>
      <c r="AQ3152" s="15"/>
      <c r="AR3152" s="9"/>
      <c r="AS3152" s="9"/>
      <c r="AT3152" s="9"/>
      <c r="AU3152" s="9"/>
      <c r="AV3152" s="9"/>
      <c r="AW3152" s="9"/>
      <c r="AX3152" s="9"/>
      <c r="AY3152" s="9"/>
      <c r="AZ3152" s="9"/>
      <c r="BA3152" s="9"/>
      <c r="BB3152" s="9"/>
      <c r="BC3152" s="9"/>
      <c r="BD3152" s="9"/>
      <c r="BE3152" s="9"/>
      <c r="BF3152" s="9"/>
      <c r="BG3152" s="9"/>
      <c r="BH3152" s="9"/>
      <c r="BI3152" s="9"/>
      <c r="BJ3152" s="9"/>
      <c r="BK3152" s="9"/>
      <c r="BL3152" s="9">
        <f t="shared" si="106"/>
        <v>71941.662785630979</v>
      </c>
      <c r="BM3152" s="9">
        <f t="shared" si="107"/>
        <v>71900</v>
      </c>
    </row>
    <row r="3153" spans="1:65" x14ac:dyDescent="0.3">
      <c r="A3153" t="s">
        <v>3197</v>
      </c>
      <c r="B3153" s="9">
        <v>173</v>
      </c>
      <c r="C3153">
        <v>567728</v>
      </c>
      <c r="D3153">
        <v>1</v>
      </c>
      <c r="E3153">
        <v>0</v>
      </c>
      <c r="F3153">
        <v>0</v>
      </c>
      <c r="G3153">
        <v>0</v>
      </c>
      <c r="H3153">
        <v>0</v>
      </c>
      <c r="I3153" t="s">
        <v>131</v>
      </c>
      <c r="J3153">
        <v>567558</v>
      </c>
      <c r="K3153" t="s">
        <v>1883</v>
      </c>
      <c r="L3153">
        <v>567515</v>
      </c>
      <c r="M3153" t="s">
        <v>1485</v>
      </c>
      <c r="N3153">
        <v>567515</v>
      </c>
      <c r="O3153" t="s">
        <v>1485</v>
      </c>
      <c r="P3153">
        <v>567442</v>
      </c>
      <c r="Q3153" t="s">
        <v>617</v>
      </c>
      <c r="R3153" s="9">
        <v>71941.662785630979</v>
      </c>
      <c r="S3153" s="9"/>
      <c r="T3153" s="9"/>
      <c r="U3153" s="9"/>
      <c r="V3153" s="9"/>
      <c r="W3153" s="9"/>
      <c r="X3153" s="9"/>
      <c r="Y3153" s="9"/>
      <c r="Z3153" s="9"/>
      <c r="AA3153" s="9"/>
      <c r="AB3153" s="9"/>
      <c r="AC3153" s="9"/>
      <c r="AD3153" s="9"/>
      <c r="AE3153" s="9"/>
      <c r="AF3153" s="9"/>
      <c r="AG3153" s="9"/>
      <c r="AH3153" s="9"/>
      <c r="AI3153" s="9"/>
      <c r="AJ3153" s="9"/>
      <c r="AK3153" s="9"/>
      <c r="AL3153" s="9"/>
      <c r="AM3153" s="9"/>
      <c r="AN3153" s="9"/>
      <c r="AO3153" s="9"/>
      <c r="AP3153" s="9"/>
      <c r="AQ3153" s="15"/>
      <c r="AR3153" s="9"/>
      <c r="AS3153" s="9"/>
      <c r="AT3153" s="9"/>
      <c r="AU3153" s="9"/>
      <c r="AV3153" s="9"/>
      <c r="AW3153" s="9"/>
      <c r="AX3153" s="9"/>
      <c r="AY3153" s="9"/>
      <c r="AZ3153" s="9"/>
      <c r="BA3153" s="9"/>
      <c r="BB3153" s="9"/>
      <c r="BC3153" s="9"/>
      <c r="BD3153" s="9"/>
      <c r="BE3153" s="9"/>
      <c r="BF3153" s="9"/>
      <c r="BG3153" s="9"/>
      <c r="BH3153" s="9"/>
      <c r="BI3153" s="9"/>
      <c r="BJ3153" s="9"/>
      <c r="BK3153" s="9"/>
      <c r="BL3153" s="9">
        <f t="shared" si="106"/>
        <v>71941.662785630979</v>
      </c>
      <c r="BM3153" s="9">
        <f t="shared" si="107"/>
        <v>71900</v>
      </c>
    </row>
    <row r="3154" spans="1:65" x14ac:dyDescent="0.3">
      <c r="A3154" t="s">
        <v>3198</v>
      </c>
      <c r="B3154" s="9">
        <v>221</v>
      </c>
      <c r="C3154">
        <v>594474</v>
      </c>
      <c r="D3154">
        <v>1</v>
      </c>
      <c r="E3154">
        <v>0</v>
      </c>
      <c r="F3154">
        <v>0</v>
      </c>
      <c r="G3154">
        <v>0</v>
      </c>
      <c r="H3154">
        <v>0</v>
      </c>
      <c r="I3154" t="s">
        <v>81</v>
      </c>
      <c r="J3154">
        <v>595071</v>
      </c>
      <c r="K3154" t="s">
        <v>250</v>
      </c>
      <c r="L3154">
        <v>595071</v>
      </c>
      <c r="M3154" t="s">
        <v>250</v>
      </c>
      <c r="N3154">
        <v>593711</v>
      </c>
      <c r="O3154" t="s">
        <v>185</v>
      </c>
      <c r="P3154">
        <v>593711</v>
      </c>
      <c r="Q3154" t="s">
        <v>185</v>
      </c>
      <c r="R3154" s="9">
        <v>71941.662785630979</v>
      </c>
      <c r="S3154" s="9"/>
      <c r="T3154" s="9"/>
      <c r="U3154" s="9"/>
      <c r="V3154" s="9"/>
      <c r="W3154" s="9"/>
      <c r="X3154" s="9"/>
      <c r="Y3154" s="9"/>
      <c r="Z3154" s="9"/>
      <c r="AA3154" s="9"/>
      <c r="AB3154" s="9"/>
      <c r="AC3154" s="9"/>
      <c r="AD3154" s="9"/>
      <c r="AE3154" s="9"/>
      <c r="AF3154" s="9"/>
      <c r="AG3154" s="9"/>
      <c r="AH3154" s="9"/>
      <c r="AI3154" s="9"/>
      <c r="AJ3154" s="9"/>
      <c r="AK3154" s="9"/>
      <c r="AL3154" s="9"/>
      <c r="AM3154" s="9"/>
      <c r="AN3154" s="9"/>
      <c r="AO3154" s="9"/>
      <c r="AP3154" s="9"/>
      <c r="AQ3154" s="15"/>
      <c r="AR3154" s="9"/>
      <c r="AS3154" s="9"/>
      <c r="AT3154" s="9"/>
      <c r="AU3154" s="9"/>
      <c r="AV3154" s="9"/>
      <c r="AW3154" s="9"/>
      <c r="AX3154" s="9"/>
      <c r="AY3154" s="9"/>
      <c r="AZ3154" s="9"/>
      <c r="BA3154" s="9"/>
      <c r="BB3154" s="9"/>
      <c r="BC3154" s="9"/>
      <c r="BD3154" s="9"/>
      <c r="BE3154" s="9"/>
      <c r="BF3154" s="9"/>
      <c r="BG3154" s="9"/>
      <c r="BH3154" s="9"/>
      <c r="BI3154" s="9"/>
      <c r="BJ3154" s="9"/>
      <c r="BK3154" s="9"/>
      <c r="BL3154" s="9">
        <f t="shared" si="106"/>
        <v>71941.662785630979</v>
      </c>
      <c r="BM3154" s="9">
        <f t="shared" si="107"/>
        <v>71900</v>
      </c>
    </row>
    <row r="3155" spans="1:65" x14ac:dyDescent="0.3">
      <c r="A3155" t="s">
        <v>3198</v>
      </c>
      <c r="B3155" s="9">
        <v>735</v>
      </c>
      <c r="C3155">
        <v>578428</v>
      </c>
      <c r="D3155">
        <v>1</v>
      </c>
      <c r="E3155">
        <v>0</v>
      </c>
      <c r="F3155">
        <v>0</v>
      </c>
      <c r="G3155">
        <v>0</v>
      </c>
      <c r="H3155">
        <v>0</v>
      </c>
      <c r="I3155" t="s">
        <v>96</v>
      </c>
      <c r="J3155">
        <v>578347</v>
      </c>
      <c r="K3155" t="s">
        <v>296</v>
      </c>
      <c r="L3155">
        <v>578347</v>
      </c>
      <c r="M3155" t="s">
        <v>296</v>
      </c>
      <c r="N3155">
        <v>578347</v>
      </c>
      <c r="O3155" t="s">
        <v>296</v>
      </c>
      <c r="P3155">
        <v>578347</v>
      </c>
      <c r="Q3155" t="s">
        <v>296</v>
      </c>
      <c r="R3155" s="9">
        <v>174329.69812190629</v>
      </c>
      <c r="S3155" s="9"/>
      <c r="T3155" s="9"/>
      <c r="U3155" s="9"/>
      <c r="V3155" s="9"/>
      <c r="W3155" s="9"/>
      <c r="X3155" s="9"/>
      <c r="Y3155" s="9"/>
      <c r="Z3155" s="9"/>
      <c r="AA3155" s="9"/>
      <c r="AB3155" s="9"/>
      <c r="AC3155" s="9"/>
      <c r="AD3155" s="9"/>
      <c r="AE3155" s="9"/>
      <c r="AF3155" s="9"/>
      <c r="AG3155" s="9"/>
      <c r="AH3155" s="9"/>
      <c r="AI3155" s="9"/>
      <c r="AJ3155" s="9"/>
      <c r="AK3155" s="9"/>
      <c r="AL3155" s="9"/>
      <c r="AM3155" s="9"/>
      <c r="AN3155" s="9"/>
      <c r="AO3155" s="9"/>
      <c r="AP3155" s="9"/>
      <c r="AQ3155" s="15"/>
      <c r="AR3155" s="9"/>
      <c r="AS3155" s="9"/>
      <c r="AT3155" s="9"/>
      <c r="AU3155" s="9"/>
      <c r="AV3155" s="9"/>
      <c r="AW3155" s="9"/>
      <c r="AX3155" s="9"/>
      <c r="AY3155" s="9"/>
      <c r="AZ3155" s="9"/>
      <c r="BA3155" s="9"/>
      <c r="BB3155" s="9"/>
      <c r="BC3155" s="9"/>
      <c r="BD3155" s="9"/>
      <c r="BE3155" s="9"/>
      <c r="BF3155" s="9"/>
      <c r="BG3155" s="9"/>
      <c r="BH3155" s="9"/>
      <c r="BI3155" s="9"/>
      <c r="BJ3155" s="9"/>
      <c r="BK3155" s="9"/>
      <c r="BL3155" s="9">
        <f t="shared" si="106"/>
        <v>174329.69812190629</v>
      </c>
      <c r="BM3155" s="9">
        <f t="shared" si="107"/>
        <v>174300</v>
      </c>
    </row>
    <row r="3156" spans="1:65" x14ac:dyDescent="0.3">
      <c r="A3156" t="s">
        <v>3198</v>
      </c>
      <c r="B3156" s="9">
        <v>96</v>
      </c>
      <c r="C3156">
        <v>573035</v>
      </c>
      <c r="D3156">
        <v>1</v>
      </c>
      <c r="E3156">
        <v>0</v>
      </c>
      <c r="F3156">
        <v>0</v>
      </c>
      <c r="G3156">
        <v>0</v>
      </c>
      <c r="H3156">
        <v>0</v>
      </c>
      <c r="I3156" t="s">
        <v>96</v>
      </c>
      <c r="J3156">
        <v>575607</v>
      </c>
      <c r="K3156" t="s">
        <v>1610</v>
      </c>
      <c r="L3156">
        <v>575071</v>
      </c>
      <c r="M3156" t="s">
        <v>2078</v>
      </c>
      <c r="N3156">
        <v>575071</v>
      </c>
      <c r="O3156" t="s">
        <v>2078</v>
      </c>
      <c r="P3156">
        <v>575500</v>
      </c>
      <c r="Q3156" t="s">
        <v>701</v>
      </c>
      <c r="R3156" s="9">
        <v>71941.662785630979</v>
      </c>
      <c r="S3156" s="9"/>
      <c r="T3156" s="9"/>
      <c r="U3156" s="9"/>
      <c r="V3156" s="9"/>
      <c r="W3156" s="9"/>
      <c r="X3156" s="9"/>
      <c r="Y3156" s="9"/>
      <c r="Z3156" s="9"/>
      <c r="AA3156" s="9"/>
      <c r="AB3156" s="9"/>
      <c r="AC3156" s="9"/>
      <c r="AD3156" s="9"/>
      <c r="AE3156" s="9"/>
      <c r="AF3156" s="9"/>
      <c r="AG3156" s="9"/>
      <c r="AH3156" s="9"/>
      <c r="AI3156" s="9"/>
      <c r="AJ3156" s="9"/>
      <c r="AK3156" s="9"/>
      <c r="AL3156" s="9"/>
      <c r="AM3156" s="9"/>
      <c r="AN3156" s="9"/>
      <c r="AO3156" s="9"/>
      <c r="AP3156" s="9"/>
      <c r="AQ3156" s="15"/>
      <c r="AR3156" s="9"/>
      <c r="AS3156" s="9"/>
      <c r="AT3156" s="9"/>
      <c r="AU3156" s="9"/>
      <c r="AV3156" s="9"/>
      <c r="AW3156" s="9"/>
      <c r="AX3156" s="9"/>
      <c r="AY3156" s="9"/>
      <c r="AZ3156" s="9"/>
      <c r="BA3156" s="9"/>
      <c r="BB3156" s="9"/>
      <c r="BC3156" s="9"/>
      <c r="BD3156" s="9"/>
      <c r="BE3156" s="9"/>
      <c r="BF3156" s="9"/>
      <c r="BG3156" s="9"/>
      <c r="BH3156" s="9"/>
      <c r="BI3156" s="9"/>
      <c r="BJ3156" s="9"/>
      <c r="BK3156" s="9"/>
      <c r="BL3156" s="9">
        <f t="shared" si="106"/>
        <v>71941.662785630979</v>
      </c>
      <c r="BM3156" s="9">
        <f t="shared" si="107"/>
        <v>71900</v>
      </c>
    </row>
    <row r="3157" spans="1:65" x14ac:dyDescent="0.3">
      <c r="A3157" t="s">
        <v>3198</v>
      </c>
      <c r="B3157" s="9">
        <v>816</v>
      </c>
      <c r="C3157">
        <v>571873</v>
      </c>
      <c r="D3157">
        <v>1</v>
      </c>
      <c r="E3157">
        <v>0</v>
      </c>
      <c r="F3157">
        <v>0</v>
      </c>
      <c r="G3157">
        <v>0</v>
      </c>
      <c r="H3157">
        <v>0</v>
      </c>
      <c r="I3157" t="s">
        <v>96</v>
      </c>
      <c r="J3157">
        <v>571385</v>
      </c>
      <c r="K3157" t="s">
        <v>1600</v>
      </c>
      <c r="L3157">
        <v>571385</v>
      </c>
      <c r="M3157" t="s">
        <v>1600</v>
      </c>
      <c r="N3157">
        <v>571385</v>
      </c>
      <c r="O3157" t="s">
        <v>1600</v>
      </c>
      <c r="P3157">
        <v>571164</v>
      </c>
      <c r="Q3157" t="s">
        <v>334</v>
      </c>
      <c r="R3157" s="9">
        <v>193227.56247210121</v>
      </c>
      <c r="S3157" s="9"/>
      <c r="T3157" s="9"/>
      <c r="U3157" s="9"/>
      <c r="V3157" s="9"/>
      <c r="W3157" s="9"/>
      <c r="X3157" s="9"/>
      <c r="Y3157" s="9"/>
      <c r="Z3157" s="9"/>
      <c r="AA3157" s="9"/>
      <c r="AB3157" s="9"/>
      <c r="AC3157" s="9"/>
      <c r="AD3157" s="9"/>
      <c r="AE3157" s="9"/>
      <c r="AF3157" s="9"/>
      <c r="AG3157" s="9"/>
      <c r="AH3157" s="9"/>
      <c r="AI3157" s="9"/>
      <c r="AJ3157" s="9"/>
      <c r="AK3157" s="9"/>
      <c r="AL3157" s="9"/>
      <c r="AM3157" s="9"/>
      <c r="AN3157" s="9"/>
      <c r="AO3157" s="9"/>
      <c r="AP3157" s="9"/>
      <c r="AQ3157" s="15"/>
      <c r="AR3157" s="9"/>
      <c r="AS3157" s="9"/>
      <c r="AT3157" s="9"/>
      <c r="AU3157" s="9"/>
      <c r="AV3157" s="9"/>
      <c r="AW3157" s="9"/>
      <c r="AX3157" s="9"/>
      <c r="AY3157" s="9"/>
      <c r="AZ3157" s="9"/>
      <c r="BA3157" s="9"/>
      <c r="BB3157" s="9"/>
      <c r="BC3157" s="9"/>
      <c r="BD3157" s="9"/>
      <c r="BE3157" s="9"/>
      <c r="BF3157" s="9"/>
      <c r="BG3157" s="9"/>
      <c r="BH3157" s="9"/>
      <c r="BI3157" s="9"/>
      <c r="BJ3157" s="9"/>
      <c r="BK3157" s="9"/>
      <c r="BL3157" s="9">
        <f t="shared" si="106"/>
        <v>193227.56247210121</v>
      </c>
      <c r="BM3157" s="9">
        <f t="shared" si="107"/>
        <v>193200</v>
      </c>
    </row>
    <row r="3158" spans="1:65" x14ac:dyDescent="0.3">
      <c r="A3158" t="s">
        <v>3199</v>
      </c>
      <c r="B3158" s="9">
        <v>698</v>
      </c>
      <c r="C3158">
        <v>586391</v>
      </c>
      <c r="D3158">
        <v>1</v>
      </c>
      <c r="E3158">
        <v>0</v>
      </c>
      <c r="F3158">
        <v>0</v>
      </c>
      <c r="G3158">
        <v>0</v>
      </c>
      <c r="H3158">
        <v>0</v>
      </c>
      <c r="I3158" t="s">
        <v>81</v>
      </c>
      <c r="J3158">
        <v>586277</v>
      </c>
      <c r="K3158" t="s">
        <v>910</v>
      </c>
      <c r="L3158">
        <v>586307</v>
      </c>
      <c r="M3158" t="s">
        <v>121</v>
      </c>
      <c r="N3158">
        <v>586307</v>
      </c>
      <c r="O3158" t="s">
        <v>121</v>
      </c>
      <c r="P3158">
        <v>586307</v>
      </c>
      <c r="Q3158" t="s">
        <v>121</v>
      </c>
      <c r="R3158" s="9">
        <v>165681.82465610129</v>
      </c>
      <c r="S3158" s="9"/>
      <c r="T3158" s="9"/>
      <c r="U3158" s="9"/>
      <c r="V3158" s="9"/>
      <c r="W3158" s="9"/>
      <c r="X3158" s="9"/>
      <c r="Y3158" s="9"/>
      <c r="Z3158" s="9"/>
      <c r="AA3158" s="9"/>
      <c r="AB3158" s="9"/>
      <c r="AC3158" s="9"/>
      <c r="AD3158" s="9"/>
      <c r="AE3158" s="9"/>
      <c r="AF3158" s="9"/>
      <c r="AG3158" s="9"/>
      <c r="AH3158" s="9"/>
      <c r="AI3158" s="9"/>
      <c r="AJ3158" s="9"/>
      <c r="AK3158" s="9"/>
      <c r="AL3158" s="9"/>
      <c r="AM3158" s="9"/>
      <c r="AN3158" s="9"/>
      <c r="AO3158" s="9"/>
      <c r="AP3158" s="9"/>
      <c r="AQ3158" s="15"/>
      <c r="AR3158" s="9"/>
      <c r="AS3158" s="9"/>
      <c r="AT3158" s="9"/>
      <c r="AU3158" s="9"/>
      <c r="AV3158" s="9"/>
      <c r="AW3158" s="9"/>
      <c r="AX3158" s="9"/>
      <c r="AY3158" s="9"/>
      <c r="AZ3158" s="9"/>
      <c r="BA3158" s="9"/>
      <c r="BB3158" s="9"/>
      <c r="BC3158" s="9"/>
      <c r="BD3158" s="9"/>
      <c r="BE3158" s="9"/>
      <c r="BF3158" s="9"/>
      <c r="BG3158" s="9"/>
      <c r="BH3158" s="9"/>
      <c r="BI3158" s="9"/>
      <c r="BJ3158" s="9"/>
      <c r="BK3158" s="9"/>
      <c r="BL3158" s="9">
        <f t="shared" si="106"/>
        <v>165681.82465610129</v>
      </c>
      <c r="BM3158" s="9">
        <f t="shared" si="107"/>
        <v>165700</v>
      </c>
    </row>
    <row r="3159" spans="1:65" x14ac:dyDescent="0.3">
      <c r="A3159" t="s">
        <v>3199</v>
      </c>
      <c r="B3159" s="9">
        <v>3554</v>
      </c>
      <c r="C3159">
        <v>583413</v>
      </c>
      <c r="D3159">
        <v>1</v>
      </c>
      <c r="E3159">
        <v>0</v>
      </c>
      <c r="F3159">
        <v>0</v>
      </c>
      <c r="G3159">
        <v>0</v>
      </c>
      <c r="H3159">
        <v>0</v>
      </c>
      <c r="I3159" t="s">
        <v>81</v>
      </c>
      <c r="J3159">
        <v>583391</v>
      </c>
      <c r="K3159" t="s">
        <v>1548</v>
      </c>
      <c r="L3159">
        <v>583952</v>
      </c>
      <c r="M3159" t="s">
        <v>146</v>
      </c>
      <c r="N3159">
        <v>583952</v>
      </c>
      <c r="O3159" t="s">
        <v>146</v>
      </c>
      <c r="P3159">
        <v>583952</v>
      </c>
      <c r="Q3159" t="s">
        <v>146</v>
      </c>
      <c r="R3159" s="9">
        <v>813418.28666658374</v>
      </c>
      <c r="S3159" s="9"/>
      <c r="T3159" s="9"/>
      <c r="U3159" s="9"/>
      <c r="V3159" s="9"/>
      <c r="W3159" s="9"/>
      <c r="X3159" s="9"/>
      <c r="Y3159" s="9"/>
      <c r="Z3159" s="9"/>
      <c r="AA3159" s="9"/>
      <c r="AB3159" s="9"/>
      <c r="AC3159" s="9"/>
      <c r="AD3159" s="9"/>
      <c r="AE3159" s="9"/>
      <c r="AF3159" s="9"/>
      <c r="AG3159" s="9"/>
      <c r="AH3159" s="9"/>
      <c r="AI3159" s="9"/>
      <c r="AJ3159" s="9"/>
      <c r="AK3159" s="9"/>
      <c r="AL3159" s="9"/>
      <c r="AM3159" s="9"/>
      <c r="AN3159" s="9"/>
      <c r="AO3159" s="9"/>
      <c r="AP3159" s="9"/>
      <c r="AQ3159" s="15"/>
      <c r="AR3159" s="9"/>
      <c r="AS3159" s="9"/>
      <c r="AT3159" s="9"/>
      <c r="AU3159" s="9"/>
      <c r="AV3159" s="9"/>
      <c r="AW3159" s="9"/>
      <c r="AX3159" s="9"/>
      <c r="AY3159" s="9"/>
      <c r="AZ3159" s="9"/>
      <c r="BA3159" s="9"/>
      <c r="BB3159" s="9"/>
      <c r="BC3159" s="9"/>
      <c r="BD3159" s="9"/>
      <c r="BE3159" s="9"/>
      <c r="BF3159" s="9"/>
      <c r="BG3159" s="9"/>
      <c r="BH3159" s="9"/>
      <c r="BI3159" s="9"/>
      <c r="BJ3159" s="9"/>
      <c r="BK3159" s="9"/>
      <c r="BL3159" s="9">
        <f t="shared" si="106"/>
        <v>813418.28666658374</v>
      </c>
      <c r="BM3159" s="9">
        <f t="shared" si="107"/>
        <v>813400</v>
      </c>
    </row>
    <row r="3160" spans="1:65" x14ac:dyDescent="0.3">
      <c r="A3160" s="2" t="s">
        <v>3199</v>
      </c>
      <c r="B3160" s="9">
        <v>1873</v>
      </c>
      <c r="C3160">
        <v>575399</v>
      </c>
      <c r="D3160">
        <v>1</v>
      </c>
      <c r="E3160">
        <v>1</v>
      </c>
      <c r="F3160">
        <v>0</v>
      </c>
      <c r="G3160">
        <v>0</v>
      </c>
      <c r="H3160">
        <v>0</v>
      </c>
      <c r="I3160" t="s">
        <v>96</v>
      </c>
      <c r="J3160">
        <v>575399</v>
      </c>
      <c r="K3160" t="s">
        <v>3199</v>
      </c>
      <c r="L3160">
        <v>555134</v>
      </c>
      <c r="M3160" t="s">
        <v>187</v>
      </c>
      <c r="N3160">
        <v>555134</v>
      </c>
      <c r="O3160" t="s">
        <v>187</v>
      </c>
      <c r="P3160">
        <v>555134</v>
      </c>
      <c r="Q3160" t="s">
        <v>187</v>
      </c>
      <c r="R3160" s="9">
        <v>436364.59749998472</v>
      </c>
      <c r="S3160" s="9">
        <f>SUMIFS($B:$B,$J:$J,$C3160)</f>
        <v>2340</v>
      </c>
      <c r="T3160" s="9">
        <v>127306.0371902107</v>
      </c>
      <c r="U3160" s="9">
        <v>0</v>
      </c>
      <c r="V3160" s="9">
        <f>U3160*768</f>
        <v>0</v>
      </c>
      <c r="W3160" s="9">
        <v>34</v>
      </c>
      <c r="X3160" s="9">
        <f>W3160*3072</f>
        <v>104448</v>
      </c>
      <c r="Y3160" s="9">
        <v>10</v>
      </c>
      <c r="Z3160" s="9">
        <f>Y3160*1024</f>
        <v>10240</v>
      </c>
      <c r="AA3160" s="9">
        <v>2</v>
      </c>
      <c r="AB3160" s="9">
        <f>AA3160*256</f>
        <v>512</v>
      </c>
      <c r="AC3160" s="9"/>
      <c r="AD3160" s="9"/>
      <c r="AE3160" s="9"/>
      <c r="AF3160" s="9"/>
      <c r="AG3160" s="9"/>
      <c r="AH3160" s="9"/>
      <c r="AI3160" s="9"/>
      <c r="AJ3160" s="9"/>
      <c r="AK3160" s="9"/>
      <c r="AL3160" s="9"/>
      <c r="AM3160" s="9"/>
      <c r="AN3160" s="9"/>
      <c r="AO3160" s="9"/>
      <c r="AP3160" s="9"/>
      <c r="AQ3160" s="15"/>
      <c r="AR3160" s="9">
        <v>2</v>
      </c>
      <c r="AS3160" s="9">
        <f>AR3160*30500</f>
        <v>61000</v>
      </c>
      <c r="AT3160" s="9"/>
      <c r="AU3160" s="9"/>
      <c r="AV3160" s="9"/>
      <c r="AW3160" s="9"/>
      <c r="AX3160" s="9"/>
      <c r="AY3160" s="9"/>
      <c r="AZ3160" s="9"/>
      <c r="BA3160" s="9"/>
      <c r="BB3160" s="9"/>
      <c r="BC3160" s="9"/>
      <c r="BD3160" s="9"/>
      <c r="BE3160" s="9"/>
      <c r="BF3160" s="9"/>
      <c r="BG3160" s="9"/>
      <c r="BH3160" s="9"/>
      <c r="BI3160" s="9"/>
      <c r="BJ3160" s="9"/>
      <c r="BK3160" s="9"/>
      <c r="BL3160" s="9">
        <f t="shared" si="106"/>
        <v>739870.63469019544</v>
      </c>
      <c r="BM3160" s="9">
        <f t="shared" si="107"/>
        <v>739900</v>
      </c>
    </row>
    <row r="3161" spans="1:65" x14ac:dyDescent="0.3">
      <c r="A3161" t="s">
        <v>3200</v>
      </c>
      <c r="B3161" s="9">
        <v>693</v>
      </c>
      <c r="C3161">
        <v>596141</v>
      </c>
      <c r="D3161">
        <v>1</v>
      </c>
      <c r="E3161">
        <v>0</v>
      </c>
      <c r="F3161">
        <v>0</v>
      </c>
      <c r="G3161">
        <v>0</v>
      </c>
      <c r="H3161">
        <v>0</v>
      </c>
      <c r="I3161" t="s">
        <v>123</v>
      </c>
      <c r="J3161">
        <v>595926</v>
      </c>
      <c r="K3161" t="s">
        <v>1228</v>
      </c>
      <c r="L3161">
        <v>597007</v>
      </c>
      <c r="M3161" t="s">
        <v>172</v>
      </c>
      <c r="N3161">
        <v>597007</v>
      </c>
      <c r="O3161" t="s">
        <v>172</v>
      </c>
      <c r="P3161">
        <v>597007</v>
      </c>
      <c r="Q3161" t="s">
        <v>172</v>
      </c>
      <c r="R3161" s="9">
        <v>164512.42408184291</v>
      </c>
      <c r="S3161" s="9"/>
      <c r="T3161" s="9"/>
      <c r="U3161" s="9"/>
      <c r="V3161" s="9"/>
      <c r="W3161" s="9"/>
      <c r="X3161" s="9"/>
      <c r="Y3161" s="9"/>
      <c r="Z3161" s="9"/>
      <c r="AA3161" s="9"/>
      <c r="AB3161" s="9"/>
      <c r="AC3161" s="9"/>
      <c r="AD3161" s="9"/>
      <c r="AE3161" s="9"/>
      <c r="AF3161" s="9"/>
      <c r="AG3161" s="9"/>
      <c r="AH3161" s="9"/>
      <c r="AI3161" s="9"/>
      <c r="AJ3161" s="9"/>
      <c r="AK3161" s="9"/>
      <c r="AL3161" s="9"/>
      <c r="AM3161" s="9"/>
      <c r="AN3161" s="9"/>
      <c r="AO3161" s="9"/>
      <c r="AP3161" s="9"/>
      <c r="AQ3161" s="15"/>
      <c r="AR3161" s="9">
        <v>1</v>
      </c>
      <c r="AS3161" s="9">
        <f>AR3161*30500</f>
        <v>30500</v>
      </c>
      <c r="AT3161" s="9"/>
      <c r="AU3161" s="9"/>
      <c r="AV3161" s="9"/>
      <c r="AW3161" s="9"/>
      <c r="AX3161" s="9"/>
      <c r="AY3161" s="9"/>
      <c r="AZ3161" s="9"/>
      <c r="BA3161" s="9"/>
      <c r="BB3161" s="9"/>
      <c r="BC3161" s="9"/>
      <c r="BD3161" s="9"/>
      <c r="BE3161" s="9"/>
      <c r="BF3161" s="9"/>
      <c r="BG3161" s="9"/>
      <c r="BH3161" s="9"/>
      <c r="BI3161" s="9"/>
      <c r="BJ3161" s="9"/>
      <c r="BK3161" s="9"/>
      <c r="BL3161" s="9">
        <f t="shared" si="106"/>
        <v>195012.42408184291</v>
      </c>
      <c r="BM3161" s="9">
        <f t="shared" si="107"/>
        <v>195000</v>
      </c>
    </row>
    <row r="3162" spans="1:65" x14ac:dyDescent="0.3">
      <c r="A3162" t="s">
        <v>3201</v>
      </c>
      <c r="B3162" s="9">
        <v>50</v>
      </c>
      <c r="C3162">
        <v>596159</v>
      </c>
      <c r="D3162">
        <v>1</v>
      </c>
      <c r="E3162">
        <v>0</v>
      </c>
      <c r="F3162">
        <v>0</v>
      </c>
      <c r="G3162">
        <v>0</v>
      </c>
      <c r="H3162">
        <v>0</v>
      </c>
      <c r="I3162" t="s">
        <v>123</v>
      </c>
      <c r="J3162">
        <v>595535</v>
      </c>
      <c r="K3162" t="s">
        <v>445</v>
      </c>
      <c r="L3162">
        <v>595411</v>
      </c>
      <c r="M3162" t="s">
        <v>446</v>
      </c>
      <c r="N3162">
        <v>595411</v>
      </c>
      <c r="O3162" t="s">
        <v>446</v>
      </c>
      <c r="P3162">
        <v>595411</v>
      </c>
      <c r="Q3162" t="s">
        <v>446</v>
      </c>
      <c r="R3162" s="9">
        <v>71941.662785630979</v>
      </c>
      <c r="S3162" s="9"/>
      <c r="T3162" s="9"/>
      <c r="U3162" s="9"/>
      <c r="V3162" s="9"/>
      <c r="W3162" s="9"/>
      <c r="X3162" s="9"/>
      <c r="Y3162" s="9"/>
      <c r="Z3162" s="9"/>
      <c r="AA3162" s="9"/>
      <c r="AB3162" s="9"/>
      <c r="AC3162" s="9"/>
      <c r="AD3162" s="9"/>
      <c r="AE3162" s="9"/>
      <c r="AF3162" s="9"/>
      <c r="AG3162" s="9"/>
      <c r="AH3162" s="9"/>
      <c r="AI3162" s="9"/>
      <c r="AJ3162" s="9"/>
      <c r="AK3162" s="9"/>
      <c r="AL3162" s="9"/>
      <c r="AM3162" s="9"/>
      <c r="AN3162" s="9"/>
      <c r="AO3162" s="9"/>
      <c r="AP3162" s="9"/>
      <c r="AQ3162" s="15"/>
      <c r="AR3162" s="9"/>
      <c r="AS3162" s="9"/>
      <c r="AT3162" s="9"/>
      <c r="AU3162" s="9"/>
      <c r="AV3162" s="9"/>
      <c r="AW3162" s="9"/>
      <c r="AX3162" s="9"/>
      <c r="AY3162" s="9"/>
      <c r="AZ3162" s="9"/>
      <c r="BA3162" s="9"/>
      <c r="BB3162" s="9"/>
      <c r="BC3162" s="9"/>
      <c r="BD3162" s="9"/>
      <c r="BE3162" s="9"/>
      <c r="BF3162" s="9"/>
      <c r="BG3162" s="9"/>
      <c r="BH3162" s="9"/>
      <c r="BI3162" s="9"/>
      <c r="BJ3162" s="9"/>
      <c r="BK3162" s="9"/>
      <c r="BL3162" s="9">
        <f t="shared" si="106"/>
        <v>71941.662785630979</v>
      </c>
      <c r="BM3162" s="9">
        <f t="shared" si="107"/>
        <v>71900</v>
      </c>
    </row>
    <row r="3163" spans="1:65" x14ac:dyDescent="0.3">
      <c r="A3163" t="s">
        <v>3202</v>
      </c>
      <c r="B3163" s="9">
        <v>204</v>
      </c>
      <c r="C3163">
        <v>548405</v>
      </c>
      <c r="D3163">
        <v>1</v>
      </c>
      <c r="E3163">
        <v>0</v>
      </c>
      <c r="F3163">
        <v>0</v>
      </c>
      <c r="G3163">
        <v>0</v>
      </c>
      <c r="H3163">
        <v>0</v>
      </c>
      <c r="I3163" t="s">
        <v>123</v>
      </c>
      <c r="J3163">
        <v>548456</v>
      </c>
      <c r="K3163" t="s">
        <v>1131</v>
      </c>
      <c r="L3163">
        <v>547492</v>
      </c>
      <c r="M3163" t="s">
        <v>125</v>
      </c>
      <c r="N3163">
        <v>547492</v>
      </c>
      <c r="O3163" t="s">
        <v>125</v>
      </c>
      <c r="P3163">
        <v>547492</v>
      </c>
      <c r="Q3163" t="s">
        <v>125</v>
      </c>
      <c r="R3163" s="9">
        <v>71941.662785630979</v>
      </c>
      <c r="S3163" s="9"/>
      <c r="T3163" s="9"/>
      <c r="U3163" s="9"/>
      <c r="V3163" s="9"/>
      <c r="W3163" s="9"/>
      <c r="X3163" s="9"/>
      <c r="Y3163" s="9"/>
      <c r="Z3163" s="9"/>
      <c r="AA3163" s="9"/>
      <c r="AB3163" s="9"/>
      <c r="AC3163" s="9"/>
      <c r="AD3163" s="9"/>
      <c r="AE3163" s="9"/>
      <c r="AF3163" s="9"/>
      <c r="AG3163" s="9"/>
      <c r="AH3163" s="9"/>
      <c r="AI3163" s="9"/>
      <c r="AJ3163" s="9"/>
      <c r="AK3163" s="9"/>
      <c r="AL3163" s="9"/>
      <c r="AM3163" s="9"/>
      <c r="AN3163" s="9"/>
      <c r="AO3163" s="9"/>
      <c r="AP3163" s="9"/>
      <c r="AQ3163" s="15"/>
      <c r="AR3163" s="9"/>
      <c r="AS3163" s="9"/>
      <c r="AT3163" s="9"/>
      <c r="AU3163" s="9"/>
      <c r="AV3163" s="9"/>
      <c r="AW3163" s="9"/>
      <c r="AX3163" s="9"/>
      <c r="AY3163" s="9"/>
      <c r="AZ3163" s="9"/>
      <c r="BA3163" s="9"/>
      <c r="BB3163" s="9"/>
      <c r="BC3163" s="9"/>
      <c r="BD3163" s="9"/>
      <c r="BE3163" s="9"/>
      <c r="BF3163" s="9"/>
      <c r="BG3163" s="9"/>
      <c r="BH3163" s="9"/>
      <c r="BI3163" s="9"/>
      <c r="BJ3163" s="9"/>
      <c r="BK3163" s="9"/>
      <c r="BL3163" s="9">
        <f t="shared" si="106"/>
        <v>71941.662785630979</v>
      </c>
      <c r="BM3163" s="9">
        <f t="shared" si="107"/>
        <v>71900</v>
      </c>
    </row>
    <row r="3164" spans="1:65" x14ac:dyDescent="0.3">
      <c r="A3164" t="s">
        <v>3203</v>
      </c>
      <c r="B3164" s="9">
        <v>244</v>
      </c>
      <c r="C3164">
        <v>569097</v>
      </c>
      <c r="D3164">
        <v>1</v>
      </c>
      <c r="E3164">
        <v>0</v>
      </c>
      <c r="F3164">
        <v>0</v>
      </c>
      <c r="G3164">
        <v>0</v>
      </c>
      <c r="H3164">
        <v>0</v>
      </c>
      <c r="I3164" t="s">
        <v>94</v>
      </c>
      <c r="J3164">
        <v>508144</v>
      </c>
      <c r="K3164" t="s">
        <v>3068</v>
      </c>
      <c r="L3164">
        <v>511021</v>
      </c>
      <c r="M3164" t="s">
        <v>772</v>
      </c>
      <c r="N3164">
        <v>511021</v>
      </c>
      <c r="O3164" t="s">
        <v>772</v>
      </c>
      <c r="P3164">
        <v>511021</v>
      </c>
      <c r="Q3164" t="s">
        <v>772</v>
      </c>
      <c r="R3164" s="9">
        <v>71941.662785630979</v>
      </c>
      <c r="S3164" s="9"/>
      <c r="T3164" s="9"/>
      <c r="U3164" s="9"/>
      <c r="V3164" s="9"/>
      <c r="W3164" s="9"/>
      <c r="X3164" s="9"/>
      <c r="Y3164" s="9"/>
      <c r="Z3164" s="9"/>
      <c r="AA3164" s="9"/>
      <c r="AB3164" s="9"/>
      <c r="AC3164" s="9"/>
      <c r="AD3164" s="9"/>
      <c r="AE3164" s="9"/>
      <c r="AF3164" s="9"/>
      <c r="AG3164" s="9"/>
      <c r="AH3164" s="9"/>
      <c r="AI3164" s="9"/>
      <c r="AJ3164" s="9"/>
      <c r="AK3164" s="9"/>
      <c r="AL3164" s="9"/>
      <c r="AM3164" s="9"/>
      <c r="AN3164" s="9"/>
      <c r="AO3164" s="9"/>
      <c r="AP3164" s="9"/>
      <c r="AQ3164" s="15"/>
      <c r="AR3164" s="9">
        <v>9</v>
      </c>
      <c r="AS3164" s="9">
        <f>AR3164*30500</f>
        <v>274500</v>
      </c>
      <c r="AT3164" s="9"/>
      <c r="AU3164" s="9"/>
      <c r="AV3164" s="9"/>
      <c r="AW3164" s="9"/>
      <c r="AX3164" s="9"/>
      <c r="AY3164" s="9"/>
      <c r="AZ3164" s="9"/>
      <c r="BA3164" s="9"/>
      <c r="BB3164" s="9"/>
      <c r="BC3164" s="9"/>
      <c r="BD3164" s="9"/>
      <c r="BE3164" s="9"/>
      <c r="BF3164" s="9"/>
      <c r="BG3164" s="9"/>
      <c r="BH3164" s="9"/>
      <c r="BI3164" s="9"/>
      <c r="BJ3164" s="9"/>
      <c r="BK3164" s="9"/>
      <c r="BL3164" s="9">
        <f t="shared" si="106"/>
        <v>346441.66278563096</v>
      </c>
      <c r="BM3164" s="9">
        <f t="shared" si="107"/>
        <v>346400</v>
      </c>
    </row>
    <row r="3165" spans="1:65" x14ac:dyDescent="0.3">
      <c r="A3165" t="s">
        <v>3204</v>
      </c>
      <c r="B3165" s="9">
        <v>1379</v>
      </c>
      <c r="C3165">
        <v>540480</v>
      </c>
      <c r="D3165">
        <v>1</v>
      </c>
      <c r="E3165">
        <v>0</v>
      </c>
      <c r="F3165">
        <v>0</v>
      </c>
      <c r="G3165">
        <v>0</v>
      </c>
      <c r="H3165">
        <v>0</v>
      </c>
      <c r="I3165" t="s">
        <v>111</v>
      </c>
      <c r="J3165">
        <v>540196</v>
      </c>
      <c r="K3165" t="s">
        <v>2908</v>
      </c>
      <c r="L3165">
        <v>540471</v>
      </c>
      <c r="M3165" t="s">
        <v>2345</v>
      </c>
      <c r="N3165">
        <v>540471</v>
      </c>
      <c r="O3165" t="s">
        <v>2345</v>
      </c>
      <c r="P3165">
        <v>540471</v>
      </c>
      <c r="Q3165" t="s">
        <v>2345</v>
      </c>
      <c r="R3165" s="9">
        <v>323454.33376349002</v>
      </c>
      <c r="S3165" s="9"/>
      <c r="T3165" s="9"/>
      <c r="U3165" s="9"/>
      <c r="V3165" s="9"/>
      <c r="W3165" s="9"/>
      <c r="X3165" s="9"/>
      <c r="Y3165" s="9"/>
      <c r="Z3165" s="9"/>
      <c r="AA3165" s="9"/>
      <c r="AB3165" s="9"/>
      <c r="AC3165" s="9"/>
      <c r="AD3165" s="9"/>
      <c r="AE3165" s="9"/>
      <c r="AF3165" s="9"/>
      <c r="AG3165" s="9"/>
      <c r="AH3165" s="9"/>
      <c r="AI3165" s="9"/>
      <c r="AJ3165" s="9"/>
      <c r="AK3165" s="9"/>
      <c r="AL3165" s="9"/>
      <c r="AM3165" s="9"/>
      <c r="AN3165" s="9"/>
      <c r="AO3165" s="9"/>
      <c r="AP3165" s="9"/>
      <c r="AQ3165" s="15"/>
      <c r="AR3165" s="9">
        <v>1</v>
      </c>
      <c r="AS3165" s="9">
        <f>AR3165*30500</f>
        <v>30500</v>
      </c>
      <c r="AT3165" s="9"/>
      <c r="AU3165" s="9"/>
      <c r="AV3165" s="9"/>
      <c r="AW3165" s="9"/>
      <c r="AX3165" s="9"/>
      <c r="AY3165" s="9"/>
      <c r="AZ3165" s="9"/>
      <c r="BA3165" s="9"/>
      <c r="BB3165" s="9"/>
      <c r="BC3165" s="9"/>
      <c r="BD3165" s="9"/>
      <c r="BE3165" s="9"/>
      <c r="BF3165" s="9"/>
      <c r="BG3165" s="9"/>
      <c r="BH3165" s="9"/>
      <c r="BI3165" s="9"/>
      <c r="BJ3165" s="9"/>
      <c r="BK3165" s="9"/>
      <c r="BL3165" s="9">
        <f t="shared" si="106"/>
        <v>353954.33376349002</v>
      </c>
      <c r="BM3165" s="9">
        <f t="shared" si="107"/>
        <v>354000</v>
      </c>
    </row>
    <row r="3166" spans="1:65" x14ac:dyDescent="0.3">
      <c r="A3166" t="s">
        <v>3205</v>
      </c>
      <c r="B3166" s="9">
        <v>1315</v>
      </c>
      <c r="C3166">
        <v>598445</v>
      </c>
      <c r="D3166">
        <v>1</v>
      </c>
      <c r="E3166">
        <v>0</v>
      </c>
      <c r="F3166">
        <v>0</v>
      </c>
      <c r="G3166">
        <v>0</v>
      </c>
      <c r="H3166">
        <v>0</v>
      </c>
      <c r="I3166" t="s">
        <v>94</v>
      </c>
      <c r="J3166">
        <v>549665</v>
      </c>
      <c r="K3166" t="s">
        <v>2532</v>
      </c>
      <c r="L3166">
        <v>549665</v>
      </c>
      <c r="M3166" t="s">
        <v>2532</v>
      </c>
      <c r="N3166">
        <v>598003</v>
      </c>
      <c r="O3166" t="s">
        <v>201</v>
      </c>
      <c r="P3166">
        <v>598003</v>
      </c>
      <c r="Q3166" t="s">
        <v>201</v>
      </c>
      <c r="R3166" s="9">
        <v>308740.02982907381</v>
      </c>
      <c r="S3166" s="9"/>
      <c r="T3166" s="9"/>
      <c r="U3166" s="9"/>
      <c r="V3166" s="9"/>
      <c r="W3166" s="9"/>
      <c r="X3166" s="9"/>
      <c r="Y3166" s="9"/>
      <c r="Z3166" s="9"/>
      <c r="AA3166" s="9"/>
      <c r="AB3166" s="9"/>
      <c r="AC3166" s="9"/>
      <c r="AD3166" s="9"/>
      <c r="AE3166" s="9"/>
      <c r="AF3166" s="9"/>
      <c r="AG3166" s="9"/>
      <c r="AH3166" s="9"/>
      <c r="AI3166" s="9"/>
      <c r="AJ3166" s="9"/>
      <c r="AK3166" s="9"/>
      <c r="AL3166" s="9"/>
      <c r="AM3166" s="9"/>
      <c r="AN3166" s="9"/>
      <c r="AO3166" s="9"/>
      <c r="AP3166" s="9"/>
      <c r="AQ3166" s="15"/>
      <c r="AR3166" s="9"/>
      <c r="AS3166" s="9"/>
      <c r="AT3166" s="9"/>
      <c r="AU3166" s="9"/>
      <c r="AV3166" s="9"/>
      <c r="AW3166" s="9"/>
      <c r="AX3166" s="9"/>
      <c r="AY3166" s="9"/>
      <c r="AZ3166" s="9"/>
      <c r="BA3166" s="9"/>
      <c r="BB3166" s="9"/>
      <c r="BC3166" s="9"/>
      <c r="BD3166" s="9"/>
      <c r="BE3166" s="9"/>
      <c r="BF3166" s="9"/>
      <c r="BG3166" s="9"/>
      <c r="BH3166" s="9"/>
      <c r="BI3166" s="9"/>
      <c r="BJ3166" s="9"/>
      <c r="BK3166" s="9"/>
      <c r="BL3166" s="9">
        <f t="shared" si="106"/>
        <v>308740.02982907381</v>
      </c>
      <c r="BM3166" s="9">
        <f t="shared" si="107"/>
        <v>308700</v>
      </c>
    </row>
    <row r="3167" spans="1:65" x14ac:dyDescent="0.3">
      <c r="A3167" s="2" t="s">
        <v>1904</v>
      </c>
      <c r="B3167" s="9">
        <v>2659</v>
      </c>
      <c r="C3167">
        <v>584665</v>
      </c>
      <c r="D3167">
        <v>1</v>
      </c>
      <c r="E3167">
        <v>1</v>
      </c>
      <c r="F3167">
        <v>0</v>
      </c>
      <c r="G3167">
        <v>0</v>
      </c>
      <c r="H3167">
        <v>0</v>
      </c>
      <c r="I3167" t="s">
        <v>81</v>
      </c>
      <c r="J3167">
        <v>584665</v>
      </c>
      <c r="K3167" t="s">
        <v>1904</v>
      </c>
      <c r="L3167">
        <v>584291</v>
      </c>
      <c r="M3167" t="s">
        <v>742</v>
      </c>
      <c r="N3167">
        <v>584291</v>
      </c>
      <c r="O3167" t="s">
        <v>742</v>
      </c>
      <c r="P3167">
        <v>584291</v>
      </c>
      <c r="Q3167" t="s">
        <v>742</v>
      </c>
      <c r="R3167" s="9">
        <v>613902.32588401414</v>
      </c>
      <c r="S3167" s="9">
        <f>SUMIFS($B:$B,$J:$J,$C3167)</f>
        <v>5412</v>
      </c>
      <c r="T3167" s="9">
        <v>293717.30639461242</v>
      </c>
      <c r="U3167" s="9">
        <v>1</v>
      </c>
      <c r="V3167" s="9">
        <f>U3167*768</f>
        <v>768</v>
      </c>
      <c r="W3167" s="9">
        <v>7</v>
      </c>
      <c r="X3167" s="9">
        <f>W3167*3072</f>
        <v>21504</v>
      </c>
      <c r="Y3167" s="9">
        <v>22</v>
      </c>
      <c r="Z3167" s="9">
        <f>Y3167*1024</f>
        <v>22528</v>
      </c>
      <c r="AA3167" s="9">
        <v>5</v>
      </c>
      <c r="AB3167" s="9">
        <f>AA3167*256</f>
        <v>1280</v>
      </c>
      <c r="AC3167" s="9"/>
      <c r="AD3167" s="9"/>
      <c r="AE3167" s="9"/>
      <c r="AF3167" s="9"/>
      <c r="AG3167" s="9"/>
      <c r="AH3167" s="9"/>
      <c r="AI3167" s="9"/>
      <c r="AJ3167" s="9"/>
      <c r="AK3167" s="9"/>
      <c r="AL3167" s="9"/>
      <c r="AM3167" s="9"/>
      <c r="AN3167" s="9"/>
      <c r="AO3167" s="9"/>
      <c r="AP3167" s="9"/>
      <c r="AQ3167" s="15"/>
      <c r="AR3167" s="9"/>
      <c r="AS3167" s="9"/>
      <c r="AT3167" s="9"/>
      <c r="AU3167" s="9"/>
      <c r="AV3167" s="9"/>
      <c r="AW3167" s="9"/>
      <c r="AX3167" s="9"/>
      <c r="AY3167" s="9"/>
      <c r="AZ3167" s="9"/>
      <c r="BA3167" s="9"/>
      <c r="BB3167" s="9"/>
      <c r="BC3167" s="9"/>
      <c r="BD3167" s="9"/>
      <c r="BE3167" s="9"/>
      <c r="BF3167" s="9"/>
      <c r="BG3167" s="9"/>
      <c r="BH3167" s="9"/>
      <c r="BI3167" s="9"/>
      <c r="BJ3167" s="9"/>
      <c r="BK3167" s="9"/>
      <c r="BL3167" s="9">
        <f t="shared" si="106"/>
        <v>953699.63227862655</v>
      </c>
      <c r="BM3167" s="9">
        <f t="shared" si="107"/>
        <v>953700</v>
      </c>
    </row>
    <row r="3168" spans="1:65" x14ac:dyDescent="0.3">
      <c r="A3168" s="5" t="s">
        <v>273</v>
      </c>
      <c r="B3168" s="9">
        <v>9550</v>
      </c>
      <c r="C3168">
        <v>578444</v>
      </c>
      <c r="D3168">
        <v>1</v>
      </c>
      <c r="E3168">
        <v>1</v>
      </c>
      <c r="F3168">
        <v>1</v>
      </c>
      <c r="G3168">
        <v>1</v>
      </c>
      <c r="H3168">
        <v>1</v>
      </c>
      <c r="I3168" t="s">
        <v>96</v>
      </c>
      <c r="J3168">
        <v>578444</v>
      </c>
      <c r="K3168" t="s">
        <v>273</v>
      </c>
      <c r="L3168">
        <v>578444</v>
      </c>
      <c r="M3168" t="s">
        <v>273</v>
      </c>
      <c r="N3168">
        <v>578444</v>
      </c>
      <c r="O3168" t="s">
        <v>273</v>
      </c>
      <c r="P3168">
        <v>578444</v>
      </c>
      <c r="Q3168" t="s">
        <v>273</v>
      </c>
      <c r="R3168" s="9">
        <v>445279.5342156986</v>
      </c>
      <c r="S3168" s="9">
        <f>SUMIFS($B:$B,$J:$J,$C3168)</f>
        <v>16968</v>
      </c>
      <c r="T3168" s="9">
        <v>387221.63171673683</v>
      </c>
      <c r="U3168" s="9">
        <v>0</v>
      </c>
      <c r="V3168" s="9">
        <f>U3168*768</f>
        <v>0</v>
      </c>
      <c r="W3168" s="9">
        <v>48</v>
      </c>
      <c r="X3168" s="9">
        <f>W3168*3072</f>
        <v>147456</v>
      </c>
      <c r="Y3168" s="9">
        <v>208</v>
      </c>
      <c r="Z3168" s="9">
        <f>Y3168*1024</f>
        <v>212992</v>
      </c>
      <c r="AA3168" s="9">
        <v>70</v>
      </c>
      <c r="AB3168" s="9">
        <f>AA3168*256</f>
        <v>17920</v>
      </c>
      <c r="AC3168" s="9">
        <f>SUMIFS($B:$B,$L:$L,$C3168)</f>
        <v>19248</v>
      </c>
      <c r="AD3168" s="9">
        <v>1256312.923981786</v>
      </c>
      <c r="AE3168" s="9">
        <f>SUMIFS($B:$B,$P:$P,$C3168)</f>
        <v>25887</v>
      </c>
      <c r="AF3168" s="9">
        <v>1597841.4488407329</v>
      </c>
      <c r="AG3168" s="9">
        <f>SUMIFS($B:$B,$N:$N,$C3168)</f>
        <v>19248</v>
      </c>
      <c r="AH3168" s="9">
        <v>3378371.7307172799</v>
      </c>
      <c r="AI3168" s="9">
        <f>SUMIFS($B:$B,$P:$P,$C3168)</f>
        <v>25887</v>
      </c>
      <c r="AJ3168" s="9">
        <v>15017267.73959633</v>
      </c>
      <c r="AK3168" s="9"/>
      <c r="AL3168" s="9">
        <v>3336</v>
      </c>
      <c r="AM3168" s="9">
        <f>AL3168*141</f>
        <v>470376</v>
      </c>
      <c r="AN3168" s="9"/>
      <c r="AO3168" s="9"/>
      <c r="AP3168" s="9"/>
      <c r="AQ3168" s="15"/>
      <c r="AR3168" s="9">
        <v>9</v>
      </c>
      <c r="AS3168" s="9">
        <f>AR3168*30500</f>
        <v>274500</v>
      </c>
      <c r="AT3168" s="9">
        <v>145</v>
      </c>
      <c r="AU3168" s="9">
        <f>AT3168*2742</f>
        <v>397590</v>
      </c>
      <c r="AV3168" s="9">
        <v>0</v>
      </c>
      <c r="AW3168" s="9">
        <f>AV3168*914</f>
        <v>0</v>
      </c>
      <c r="AX3168" s="9">
        <v>947</v>
      </c>
      <c r="AY3168" s="9">
        <f>AX3168*141</f>
        <v>133527</v>
      </c>
      <c r="AZ3168" s="9">
        <v>965</v>
      </c>
      <c r="BA3168" s="9">
        <f>AZ3168*343</f>
        <v>330995</v>
      </c>
      <c r="BB3168" s="9">
        <v>383</v>
      </c>
      <c r="BC3168" s="9">
        <f>BB3168*109</f>
        <v>41747</v>
      </c>
      <c r="BD3168" s="9">
        <v>8</v>
      </c>
      <c r="BE3168" s="9">
        <f>BD3168*82</f>
        <v>656</v>
      </c>
      <c r="BF3168" s="9">
        <v>615</v>
      </c>
      <c r="BG3168" s="9">
        <f>BF3168*328</f>
        <v>201720</v>
      </c>
      <c r="BH3168" s="9">
        <v>8</v>
      </c>
      <c r="BI3168" s="9">
        <f>BH3168*410</f>
        <v>3280</v>
      </c>
      <c r="BJ3168" s="9">
        <v>5</v>
      </c>
      <c r="BK3168" s="9">
        <f>BJ3168*219</f>
        <v>1095</v>
      </c>
      <c r="BL3168" s="9">
        <f t="shared" si="106"/>
        <v>24316149.009068564</v>
      </c>
      <c r="BM3168" s="9">
        <f t="shared" si="107"/>
        <v>24316100</v>
      </c>
    </row>
    <row r="3169" spans="1:65" x14ac:dyDescent="0.3">
      <c r="A3169" t="s">
        <v>3206</v>
      </c>
      <c r="B3169" s="9">
        <v>994</v>
      </c>
      <c r="C3169">
        <v>583421</v>
      </c>
      <c r="D3169">
        <v>1</v>
      </c>
      <c r="E3169">
        <v>0</v>
      </c>
      <c r="F3169">
        <v>0</v>
      </c>
      <c r="G3169">
        <v>0</v>
      </c>
      <c r="H3169">
        <v>0</v>
      </c>
      <c r="I3169" t="s">
        <v>81</v>
      </c>
      <c r="J3169">
        <v>582956</v>
      </c>
      <c r="K3169" t="s">
        <v>684</v>
      </c>
      <c r="L3169">
        <v>582956</v>
      </c>
      <c r="M3169" t="s">
        <v>684</v>
      </c>
      <c r="N3169">
        <v>583120</v>
      </c>
      <c r="O3169" t="s">
        <v>408</v>
      </c>
      <c r="P3169">
        <v>583120</v>
      </c>
      <c r="Q3169" t="s">
        <v>408</v>
      </c>
      <c r="R3169" s="9">
        <v>234602.8004727347</v>
      </c>
      <c r="S3169" s="9"/>
      <c r="T3169" s="9"/>
      <c r="U3169" s="9"/>
      <c r="V3169" s="9"/>
      <c r="W3169" s="9"/>
      <c r="X3169" s="9"/>
      <c r="Y3169" s="9"/>
      <c r="Z3169" s="9"/>
      <c r="AA3169" s="9"/>
      <c r="AB3169" s="9"/>
      <c r="AC3169" s="9"/>
      <c r="AD3169" s="9"/>
      <c r="AE3169" s="9"/>
      <c r="AF3169" s="9"/>
      <c r="AG3169" s="9"/>
      <c r="AH3169" s="9"/>
      <c r="AI3169" s="9"/>
      <c r="AJ3169" s="9"/>
      <c r="AK3169" s="9"/>
      <c r="AL3169" s="9"/>
      <c r="AM3169" s="9"/>
      <c r="AN3169" s="9"/>
      <c r="AO3169" s="9"/>
      <c r="AP3169" s="9"/>
      <c r="AQ3169" s="15"/>
      <c r="AR3169" s="9"/>
      <c r="AS3169" s="9"/>
      <c r="AT3169" s="9"/>
      <c r="AU3169" s="9"/>
      <c r="AV3169" s="9"/>
      <c r="AW3169" s="9"/>
      <c r="AX3169" s="9"/>
      <c r="AY3169" s="9"/>
      <c r="AZ3169" s="9"/>
      <c r="BA3169" s="9"/>
      <c r="BB3169" s="9"/>
      <c r="BC3169" s="9"/>
      <c r="BD3169" s="9"/>
      <c r="BE3169" s="9"/>
      <c r="BF3169" s="9"/>
      <c r="BG3169" s="9"/>
      <c r="BH3169" s="9"/>
      <c r="BI3169" s="9"/>
      <c r="BJ3169" s="9"/>
      <c r="BK3169" s="9"/>
      <c r="BL3169" s="9">
        <f t="shared" si="106"/>
        <v>234602.8004727347</v>
      </c>
      <c r="BM3169" s="9">
        <f t="shared" si="107"/>
        <v>234600</v>
      </c>
    </row>
    <row r="3170" spans="1:65" x14ac:dyDescent="0.3">
      <c r="A3170" s="5" t="s">
        <v>137</v>
      </c>
      <c r="B3170" s="9">
        <v>7098</v>
      </c>
      <c r="C3170">
        <v>591181</v>
      </c>
      <c r="D3170">
        <v>1</v>
      </c>
      <c r="E3170">
        <v>1</v>
      </c>
      <c r="F3170">
        <v>1</v>
      </c>
      <c r="G3170">
        <v>1</v>
      </c>
      <c r="H3170">
        <v>1</v>
      </c>
      <c r="I3170" t="s">
        <v>123</v>
      </c>
      <c r="J3170">
        <v>591181</v>
      </c>
      <c r="K3170" t="s">
        <v>137</v>
      </c>
      <c r="L3170">
        <v>591181</v>
      </c>
      <c r="M3170" t="s">
        <v>137</v>
      </c>
      <c r="N3170">
        <v>591181</v>
      </c>
      <c r="O3170" t="s">
        <v>137</v>
      </c>
      <c r="P3170">
        <v>591181</v>
      </c>
      <c r="Q3170" t="s">
        <v>137</v>
      </c>
      <c r="R3170" s="9">
        <v>335344.23652632401</v>
      </c>
      <c r="S3170" s="9">
        <f>SUMIFS($B:$B,$J:$J,$C3170)</f>
        <v>13650</v>
      </c>
      <c r="T3170" s="9">
        <v>314866.49942748772</v>
      </c>
      <c r="U3170" s="9">
        <v>0</v>
      </c>
      <c r="V3170" s="9">
        <f>U3170*768</f>
        <v>0</v>
      </c>
      <c r="W3170" s="9">
        <v>35</v>
      </c>
      <c r="X3170" s="9">
        <f>W3170*3072</f>
        <v>107520</v>
      </c>
      <c r="Y3170" s="9">
        <v>154</v>
      </c>
      <c r="Z3170" s="9">
        <f>Y3170*1024</f>
        <v>157696</v>
      </c>
      <c r="AA3170" s="9">
        <v>59</v>
      </c>
      <c r="AB3170" s="9">
        <f>AA3170*256</f>
        <v>15104</v>
      </c>
      <c r="AC3170" s="9">
        <f>SUMIFS($B:$B,$L:$L,$C3170)</f>
        <v>15584</v>
      </c>
      <c r="AD3170" s="9">
        <v>1028588.5968143099</v>
      </c>
      <c r="AE3170" s="9">
        <f>SUMIFS($B:$B,$P:$P,$C3170)</f>
        <v>22890</v>
      </c>
      <c r="AF3170" s="9">
        <v>1429163.01889939</v>
      </c>
      <c r="AG3170" s="9">
        <f>SUMIFS($B:$B,$N:$N,$C3170)</f>
        <v>15584</v>
      </c>
      <c r="AH3170" s="9">
        <v>2765131.114607309</v>
      </c>
      <c r="AI3170" s="9">
        <f>SUMIFS($B:$B,$P:$P,$C3170)</f>
        <v>22890</v>
      </c>
      <c r="AJ3170" s="9">
        <v>13969589.768906521</v>
      </c>
      <c r="AK3170" s="9"/>
      <c r="AL3170" s="9">
        <v>3522</v>
      </c>
      <c r="AM3170" s="9">
        <f>AL3170*141</f>
        <v>496602</v>
      </c>
      <c r="AN3170" s="9"/>
      <c r="AO3170" s="9"/>
      <c r="AP3170" s="9"/>
      <c r="AQ3170" s="15"/>
      <c r="AR3170" s="9">
        <v>14</v>
      </c>
      <c r="AS3170" s="9">
        <f>AR3170*30500</f>
        <v>427000</v>
      </c>
      <c r="AT3170" s="9">
        <v>112</v>
      </c>
      <c r="AU3170" s="9">
        <f>AT3170*2742</f>
        <v>307104</v>
      </c>
      <c r="AV3170" s="9">
        <v>0</v>
      </c>
      <c r="AW3170" s="9">
        <f>AV3170*914</f>
        <v>0</v>
      </c>
      <c r="AX3170" s="9">
        <v>1235</v>
      </c>
      <c r="AY3170" s="9">
        <f>AX3170*141</f>
        <v>174135</v>
      </c>
      <c r="AZ3170" s="9">
        <v>850</v>
      </c>
      <c r="BA3170" s="9">
        <f>AZ3170*343</f>
        <v>291550</v>
      </c>
      <c r="BB3170" s="9">
        <v>524</v>
      </c>
      <c r="BC3170" s="9">
        <f>BB3170*109</f>
        <v>57116</v>
      </c>
      <c r="BD3170" s="9">
        <v>64</v>
      </c>
      <c r="BE3170" s="9">
        <f>BD3170*82</f>
        <v>5248</v>
      </c>
      <c r="BF3170" s="9">
        <v>563</v>
      </c>
      <c r="BG3170" s="9">
        <f>BF3170*328</f>
        <v>184664</v>
      </c>
      <c r="BH3170" s="9">
        <v>64</v>
      </c>
      <c r="BI3170" s="9">
        <f>BH3170*410</f>
        <v>26240</v>
      </c>
      <c r="BJ3170" s="9">
        <v>6</v>
      </c>
      <c r="BK3170" s="9">
        <f>BJ3170*219</f>
        <v>1314</v>
      </c>
      <c r="BL3170" s="9">
        <f t="shared" si="106"/>
        <v>22093976.235181339</v>
      </c>
      <c r="BM3170" s="9">
        <f t="shared" si="107"/>
        <v>22094000</v>
      </c>
    </row>
    <row r="3171" spans="1:65" x14ac:dyDescent="0.3">
      <c r="A3171" t="s">
        <v>3207</v>
      </c>
      <c r="B3171" s="9">
        <v>1153</v>
      </c>
      <c r="C3171">
        <v>583430</v>
      </c>
      <c r="D3171">
        <v>1</v>
      </c>
      <c r="E3171">
        <v>0</v>
      </c>
      <c r="F3171">
        <v>0</v>
      </c>
      <c r="G3171">
        <v>0</v>
      </c>
      <c r="H3171">
        <v>0</v>
      </c>
      <c r="I3171" t="s">
        <v>81</v>
      </c>
      <c r="J3171">
        <v>583251</v>
      </c>
      <c r="K3171" t="s">
        <v>975</v>
      </c>
      <c r="L3171">
        <v>583251</v>
      </c>
      <c r="M3171" t="s">
        <v>975</v>
      </c>
      <c r="N3171">
        <v>583251</v>
      </c>
      <c r="O3171" t="s">
        <v>975</v>
      </c>
      <c r="P3171">
        <v>583251</v>
      </c>
      <c r="Q3171" t="s">
        <v>975</v>
      </c>
      <c r="R3171" s="9">
        <v>271397.39928196318</v>
      </c>
      <c r="S3171" s="9"/>
      <c r="T3171" s="9"/>
      <c r="U3171" s="9"/>
      <c r="V3171" s="9"/>
      <c r="W3171" s="9"/>
      <c r="X3171" s="9"/>
      <c r="Y3171" s="9"/>
      <c r="Z3171" s="9"/>
      <c r="AA3171" s="9"/>
      <c r="AB3171" s="9"/>
      <c r="AC3171" s="9"/>
      <c r="AD3171" s="9"/>
      <c r="AE3171" s="9"/>
      <c r="AF3171" s="9"/>
      <c r="AG3171" s="9"/>
      <c r="AH3171" s="9"/>
      <c r="AI3171" s="9"/>
      <c r="AJ3171" s="9"/>
      <c r="AK3171" s="9"/>
      <c r="AL3171" s="9"/>
      <c r="AM3171" s="9"/>
      <c r="AN3171" s="9"/>
      <c r="AO3171" s="9"/>
      <c r="AP3171" s="9"/>
      <c r="AQ3171" s="15"/>
      <c r="AR3171" s="9"/>
      <c r="AS3171" s="9"/>
      <c r="AT3171" s="9"/>
      <c r="AU3171" s="9"/>
      <c r="AV3171" s="9"/>
      <c r="AW3171" s="9"/>
      <c r="AX3171" s="9"/>
      <c r="AY3171" s="9"/>
      <c r="AZ3171" s="9"/>
      <c r="BA3171" s="9"/>
      <c r="BB3171" s="9"/>
      <c r="BC3171" s="9"/>
      <c r="BD3171" s="9"/>
      <c r="BE3171" s="9"/>
      <c r="BF3171" s="9"/>
      <c r="BG3171" s="9"/>
      <c r="BH3171" s="9"/>
      <c r="BI3171" s="9"/>
      <c r="BJ3171" s="9"/>
      <c r="BK3171" s="9"/>
      <c r="BL3171" s="9">
        <f t="shared" si="106"/>
        <v>271397.39928196318</v>
      </c>
      <c r="BM3171" s="9">
        <f t="shared" si="107"/>
        <v>271400</v>
      </c>
    </row>
    <row r="3172" spans="1:65" x14ac:dyDescent="0.3">
      <c r="A3172" t="s">
        <v>3208</v>
      </c>
      <c r="B3172" s="9">
        <v>592</v>
      </c>
      <c r="C3172">
        <v>593346</v>
      </c>
      <c r="D3172">
        <v>1</v>
      </c>
      <c r="E3172">
        <v>0</v>
      </c>
      <c r="F3172">
        <v>0</v>
      </c>
      <c r="G3172">
        <v>0</v>
      </c>
      <c r="H3172">
        <v>0</v>
      </c>
      <c r="I3172" t="s">
        <v>81</v>
      </c>
      <c r="J3172">
        <v>592889</v>
      </c>
      <c r="K3172" t="s">
        <v>482</v>
      </c>
      <c r="L3172">
        <v>593117</v>
      </c>
      <c r="M3172" t="s">
        <v>1187</v>
      </c>
      <c r="N3172">
        <v>593117</v>
      </c>
      <c r="O3172" t="s">
        <v>1187</v>
      </c>
      <c r="P3172">
        <v>592889</v>
      </c>
      <c r="Q3172" t="s">
        <v>482</v>
      </c>
      <c r="R3172" s="9">
        <v>140849.8076758075</v>
      </c>
      <c r="S3172" s="9"/>
      <c r="T3172" s="9"/>
      <c r="U3172" s="9"/>
      <c r="V3172" s="9"/>
      <c r="W3172" s="9"/>
      <c r="X3172" s="9"/>
      <c r="Y3172" s="9"/>
      <c r="Z3172" s="9"/>
      <c r="AA3172" s="9"/>
      <c r="AB3172" s="9"/>
      <c r="AC3172" s="9"/>
      <c r="AD3172" s="9"/>
      <c r="AE3172" s="9"/>
      <c r="AF3172" s="9"/>
      <c r="AG3172" s="9"/>
      <c r="AH3172" s="9"/>
      <c r="AI3172" s="9"/>
      <c r="AJ3172" s="9"/>
      <c r="AK3172" s="9"/>
      <c r="AL3172" s="9"/>
      <c r="AM3172" s="9"/>
      <c r="AN3172" s="9"/>
      <c r="AO3172" s="9"/>
      <c r="AP3172" s="9"/>
      <c r="AQ3172" s="15"/>
      <c r="AR3172" s="9"/>
      <c r="AS3172" s="9"/>
      <c r="AT3172" s="9"/>
      <c r="AU3172" s="9"/>
      <c r="AV3172" s="9"/>
      <c r="AW3172" s="9"/>
      <c r="AX3172" s="9"/>
      <c r="AY3172" s="9"/>
      <c r="AZ3172" s="9"/>
      <c r="BA3172" s="9"/>
      <c r="BB3172" s="9"/>
      <c r="BC3172" s="9"/>
      <c r="BD3172" s="9"/>
      <c r="BE3172" s="9"/>
      <c r="BF3172" s="9"/>
      <c r="BG3172" s="9"/>
      <c r="BH3172" s="9"/>
      <c r="BI3172" s="9"/>
      <c r="BJ3172" s="9"/>
      <c r="BK3172" s="9"/>
      <c r="BL3172" s="9">
        <f t="shared" si="106"/>
        <v>140849.8076758075</v>
      </c>
      <c r="BM3172" s="9">
        <f t="shared" si="107"/>
        <v>140800</v>
      </c>
    </row>
    <row r="3173" spans="1:65" x14ac:dyDescent="0.3">
      <c r="A3173" t="s">
        <v>3209</v>
      </c>
      <c r="B3173" s="9">
        <v>592</v>
      </c>
      <c r="C3173">
        <v>551732</v>
      </c>
      <c r="D3173">
        <v>1</v>
      </c>
      <c r="E3173">
        <v>0</v>
      </c>
      <c r="F3173">
        <v>0</v>
      </c>
      <c r="G3173">
        <v>0</v>
      </c>
      <c r="H3173">
        <v>0</v>
      </c>
      <c r="I3173" t="s">
        <v>94</v>
      </c>
      <c r="J3173">
        <v>597180</v>
      </c>
      <c r="K3173" t="s">
        <v>116</v>
      </c>
      <c r="L3173">
        <v>597180</v>
      </c>
      <c r="M3173" t="s">
        <v>116</v>
      </c>
      <c r="N3173">
        <v>597180</v>
      </c>
      <c r="O3173" t="s">
        <v>116</v>
      </c>
      <c r="P3173">
        <v>597180</v>
      </c>
      <c r="Q3173" t="s">
        <v>116</v>
      </c>
      <c r="R3173" s="9">
        <v>140849.8076758075</v>
      </c>
      <c r="S3173" s="9"/>
      <c r="T3173" s="9"/>
      <c r="U3173" s="9"/>
      <c r="V3173" s="9"/>
      <c r="W3173" s="9"/>
      <c r="X3173" s="9"/>
      <c r="Y3173" s="9"/>
      <c r="Z3173" s="9"/>
      <c r="AA3173" s="9"/>
      <c r="AB3173" s="9"/>
      <c r="AC3173" s="9"/>
      <c r="AD3173" s="9"/>
      <c r="AE3173" s="9"/>
      <c r="AF3173" s="9"/>
      <c r="AG3173" s="9"/>
      <c r="AH3173" s="9"/>
      <c r="AI3173" s="9"/>
      <c r="AJ3173" s="9"/>
      <c r="AK3173" s="9"/>
      <c r="AL3173" s="9"/>
      <c r="AM3173" s="9"/>
      <c r="AN3173" s="9"/>
      <c r="AO3173" s="9"/>
      <c r="AP3173" s="9"/>
      <c r="AQ3173" s="15"/>
      <c r="AR3173" s="9"/>
      <c r="AS3173" s="9"/>
      <c r="AT3173" s="9"/>
      <c r="AU3173" s="9"/>
      <c r="AV3173" s="9"/>
      <c r="AW3173" s="9"/>
      <c r="AX3173" s="9"/>
      <c r="AY3173" s="9"/>
      <c r="AZ3173" s="9"/>
      <c r="BA3173" s="9"/>
      <c r="BB3173" s="9"/>
      <c r="BC3173" s="9"/>
      <c r="BD3173" s="9"/>
      <c r="BE3173" s="9"/>
      <c r="BF3173" s="9"/>
      <c r="BG3173" s="9"/>
      <c r="BH3173" s="9"/>
      <c r="BI3173" s="9"/>
      <c r="BJ3173" s="9"/>
      <c r="BK3173" s="9"/>
      <c r="BL3173" s="9">
        <f t="shared" si="106"/>
        <v>140849.8076758075</v>
      </c>
      <c r="BM3173" s="9">
        <f t="shared" si="107"/>
        <v>140800</v>
      </c>
    </row>
    <row r="3174" spans="1:65" x14ac:dyDescent="0.3">
      <c r="A3174" s="4" t="s">
        <v>3210</v>
      </c>
      <c r="B3174" s="9">
        <v>2804</v>
      </c>
      <c r="C3174">
        <v>597678</v>
      </c>
      <c r="D3174">
        <v>1</v>
      </c>
      <c r="E3174">
        <v>1</v>
      </c>
      <c r="F3174">
        <v>1</v>
      </c>
      <c r="G3174">
        <v>1</v>
      </c>
      <c r="H3174">
        <v>0</v>
      </c>
      <c r="I3174" t="s">
        <v>111</v>
      </c>
      <c r="J3174">
        <v>597678</v>
      </c>
      <c r="K3174" t="s">
        <v>3210</v>
      </c>
      <c r="L3174">
        <v>597678</v>
      </c>
      <c r="M3174" t="s">
        <v>3210</v>
      </c>
      <c r="N3174">
        <v>597678</v>
      </c>
      <c r="O3174" t="s">
        <v>3210</v>
      </c>
      <c r="P3174">
        <v>505188</v>
      </c>
      <c r="Q3174" t="s">
        <v>140</v>
      </c>
      <c r="R3174" s="9">
        <v>646404.52788917534</v>
      </c>
      <c r="S3174" s="9">
        <f>SUMIFS($B:$B,$J:$J,$C3174)</f>
        <v>3055</v>
      </c>
      <c r="T3174" s="9">
        <v>166093.81417582679</v>
      </c>
      <c r="U3174" s="9">
        <v>0</v>
      </c>
      <c r="V3174" s="9">
        <f>U3174*768</f>
        <v>0</v>
      </c>
      <c r="W3174" s="9">
        <v>5</v>
      </c>
      <c r="X3174" s="9">
        <f>W3174*3072</f>
        <v>15360</v>
      </c>
      <c r="Y3174" s="9">
        <v>146</v>
      </c>
      <c r="Z3174" s="9">
        <f>Y3174*1024</f>
        <v>149504</v>
      </c>
      <c r="AA3174" s="9">
        <v>9</v>
      </c>
      <c r="AB3174" s="9">
        <f>AA3174*256</f>
        <v>2304</v>
      </c>
      <c r="AC3174" s="9">
        <f>SUMIFS($B:$B,$L:$L,$C3174)</f>
        <v>3055</v>
      </c>
      <c r="AD3174" s="9">
        <v>383243.43205058755</v>
      </c>
      <c r="AE3174" s="9"/>
      <c r="AF3174" s="9"/>
      <c r="AG3174" s="9">
        <f>SUMIFS($B:$B,$N:$N,$C3174)</f>
        <v>3055</v>
      </c>
      <c r="AH3174" s="9">
        <v>346172.35298850242</v>
      </c>
      <c r="AI3174" s="9"/>
      <c r="AJ3174" s="9"/>
      <c r="AK3174" s="9"/>
      <c r="AL3174" s="9"/>
      <c r="AM3174" s="9"/>
      <c r="AN3174" s="9"/>
      <c r="AO3174" s="9"/>
      <c r="AP3174" s="9"/>
      <c r="AQ3174" s="15"/>
      <c r="AR3174" s="9">
        <v>2</v>
      </c>
      <c r="AS3174" s="9">
        <f>AR3174*30500</f>
        <v>61000</v>
      </c>
      <c r="AT3174" s="9"/>
      <c r="AU3174" s="9"/>
      <c r="AV3174" s="9"/>
      <c r="AW3174" s="9"/>
      <c r="AX3174" s="9"/>
      <c r="AY3174" s="9"/>
      <c r="AZ3174" s="9"/>
      <c r="BA3174" s="9"/>
      <c r="BB3174" s="9"/>
      <c r="BC3174" s="9"/>
      <c r="BD3174" s="9"/>
      <c r="BE3174" s="9"/>
      <c r="BF3174" s="9"/>
      <c r="BG3174" s="9"/>
      <c r="BH3174" s="9"/>
      <c r="BI3174" s="9"/>
      <c r="BJ3174" s="9"/>
      <c r="BK3174" s="9"/>
      <c r="BL3174" s="9">
        <f t="shared" si="106"/>
        <v>1770082.1271040922</v>
      </c>
      <c r="BM3174" s="9">
        <f t="shared" si="107"/>
        <v>1770100</v>
      </c>
    </row>
    <row r="3175" spans="1:65" x14ac:dyDescent="0.3">
      <c r="A3175" s="5" t="s">
        <v>526</v>
      </c>
      <c r="B3175" s="9">
        <v>5667</v>
      </c>
      <c r="C3175">
        <v>594482</v>
      </c>
      <c r="D3175">
        <v>1</v>
      </c>
      <c r="E3175">
        <v>1</v>
      </c>
      <c r="F3175">
        <v>1</v>
      </c>
      <c r="G3175">
        <v>1</v>
      </c>
      <c r="H3175">
        <v>1</v>
      </c>
      <c r="I3175" t="s">
        <v>81</v>
      </c>
      <c r="J3175">
        <v>594482</v>
      </c>
      <c r="K3175" t="s">
        <v>526</v>
      </c>
      <c r="L3175">
        <v>594482</v>
      </c>
      <c r="M3175" t="s">
        <v>526</v>
      </c>
      <c r="N3175">
        <v>594482</v>
      </c>
      <c r="O3175" t="s">
        <v>526</v>
      </c>
      <c r="P3175">
        <v>594482</v>
      </c>
      <c r="Q3175" t="s">
        <v>526</v>
      </c>
      <c r="R3175" s="9">
        <v>270123.20131857501</v>
      </c>
      <c r="S3175" s="9">
        <f>SUMIFS($B:$B,$J:$J,$C3175)</f>
        <v>10157</v>
      </c>
      <c r="T3175" s="9">
        <v>232569.97345344501</v>
      </c>
      <c r="U3175" s="9">
        <v>2</v>
      </c>
      <c r="V3175" s="9">
        <f>U3175*768</f>
        <v>1536</v>
      </c>
      <c r="W3175" s="9">
        <v>42</v>
      </c>
      <c r="X3175" s="9">
        <f>W3175*3072</f>
        <v>129024</v>
      </c>
      <c r="Y3175" s="9">
        <v>46</v>
      </c>
      <c r="Z3175" s="9">
        <f>Y3175*1024</f>
        <v>47104</v>
      </c>
      <c r="AA3175" s="9">
        <v>36</v>
      </c>
      <c r="AB3175" s="9">
        <f>AA3175*256</f>
        <v>9216</v>
      </c>
      <c r="AC3175" s="9">
        <f>SUMIFS($B:$B,$L:$L,$C3175)</f>
        <v>13716</v>
      </c>
      <c r="AD3175" s="9">
        <v>913549.86576455273</v>
      </c>
      <c r="AE3175" s="9">
        <f>SUMIFS($B:$B,$P:$P,$C3175)</f>
        <v>22725</v>
      </c>
      <c r="AF3175" s="9">
        <v>1431286.6023893279</v>
      </c>
      <c r="AG3175" s="9">
        <f>SUMIFS($B:$B,$N:$N,$C3175)</f>
        <v>15315</v>
      </c>
      <c r="AH3175" s="9">
        <v>2734416.2069180128</v>
      </c>
      <c r="AI3175" s="9">
        <f>SUMIFS($B:$B,$P:$P,$C3175)</f>
        <v>22725</v>
      </c>
      <c r="AJ3175" s="9">
        <v>13962721.713641791</v>
      </c>
      <c r="AK3175" s="9"/>
      <c r="AL3175" s="9">
        <v>2903</v>
      </c>
      <c r="AM3175" s="9">
        <f>AL3175*141</f>
        <v>409323</v>
      </c>
      <c r="AN3175" s="9"/>
      <c r="AO3175" s="9"/>
      <c r="AP3175" s="9"/>
      <c r="AQ3175" s="15"/>
      <c r="AR3175" s="9">
        <v>4</v>
      </c>
      <c r="AS3175" s="9">
        <f>AR3175*30500</f>
        <v>122000</v>
      </c>
      <c r="AT3175" s="9">
        <v>123</v>
      </c>
      <c r="AU3175" s="9">
        <f>AT3175*2742</f>
        <v>337266</v>
      </c>
      <c r="AV3175" s="9">
        <v>3</v>
      </c>
      <c r="AW3175" s="9">
        <f>AV3175*914</f>
        <v>2742</v>
      </c>
      <c r="AX3175" s="9">
        <v>943</v>
      </c>
      <c r="AY3175" s="9">
        <f>AX3175*141</f>
        <v>132963</v>
      </c>
      <c r="AZ3175" s="9">
        <v>846</v>
      </c>
      <c r="BA3175" s="9">
        <f>AZ3175*343</f>
        <v>290178</v>
      </c>
      <c r="BB3175" s="9">
        <v>279</v>
      </c>
      <c r="BC3175" s="9">
        <f>BB3175*109</f>
        <v>30411</v>
      </c>
      <c r="BD3175" s="9">
        <v>0</v>
      </c>
      <c r="BE3175" s="9">
        <f>BD3175*82</f>
        <v>0</v>
      </c>
      <c r="BF3175" s="9">
        <v>424</v>
      </c>
      <c r="BG3175" s="9">
        <f>BF3175*328</f>
        <v>139072</v>
      </c>
      <c r="BH3175" s="9">
        <v>0</v>
      </c>
      <c r="BI3175" s="9">
        <f>BH3175*410</f>
        <v>0</v>
      </c>
      <c r="BJ3175" s="9">
        <v>0</v>
      </c>
      <c r="BK3175" s="9">
        <f>BJ3175*219</f>
        <v>0</v>
      </c>
      <c r="BL3175" s="9">
        <f t="shared" si="106"/>
        <v>21195502.563485704</v>
      </c>
      <c r="BM3175" s="9">
        <f t="shared" si="107"/>
        <v>21195500</v>
      </c>
    </row>
    <row r="3176" spans="1:65" x14ac:dyDescent="0.3">
      <c r="A3176" s="2" t="s">
        <v>3211</v>
      </c>
      <c r="B3176" s="9">
        <v>2028</v>
      </c>
      <c r="C3176">
        <v>586404</v>
      </c>
      <c r="D3176">
        <v>1</v>
      </c>
      <c r="E3176">
        <v>1</v>
      </c>
      <c r="F3176">
        <v>0</v>
      </c>
      <c r="G3176">
        <v>0</v>
      </c>
      <c r="H3176">
        <v>0</v>
      </c>
      <c r="I3176" t="s">
        <v>81</v>
      </c>
      <c r="J3176">
        <v>586404</v>
      </c>
      <c r="K3176" t="s">
        <v>3211</v>
      </c>
      <c r="L3176">
        <v>586081</v>
      </c>
      <c r="M3176" t="s">
        <v>903</v>
      </c>
      <c r="N3176">
        <v>586722</v>
      </c>
      <c r="O3176" t="s">
        <v>432</v>
      </c>
      <c r="P3176">
        <v>586722</v>
      </c>
      <c r="Q3176" t="s">
        <v>432</v>
      </c>
      <c r="R3176" s="9">
        <v>471567.87902140088</v>
      </c>
      <c r="S3176" s="9">
        <f>SUMIFS($B:$B,$J:$J,$C3176)</f>
        <v>2028</v>
      </c>
      <c r="T3176" s="9">
        <v>110367.7056608572</v>
      </c>
      <c r="U3176" s="9">
        <v>0</v>
      </c>
      <c r="V3176" s="9">
        <f>U3176*768</f>
        <v>0</v>
      </c>
      <c r="W3176" s="9">
        <v>2</v>
      </c>
      <c r="X3176" s="9">
        <f>W3176*3072</f>
        <v>6144</v>
      </c>
      <c r="Y3176" s="9">
        <v>16</v>
      </c>
      <c r="Z3176" s="9">
        <f>Y3176*1024</f>
        <v>16384</v>
      </c>
      <c r="AA3176" s="9">
        <v>6</v>
      </c>
      <c r="AB3176" s="9">
        <f>AA3176*256</f>
        <v>1536</v>
      </c>
      <c r="AC3176" s="9"/>
      <c r="AD3176" s="9"/>
      <c r="AE3176" s="9"/>
      <c r="AF3176" s="9"/>
      <c r="AG3176" s="9"/>
      <c r="AH3176" s="9"/>
      <c r="AI3176" s="9"/>
      <c r="AJ3176" s="9"/>
      <c r="AK3176" s="9"/>
      <c r="AL3176" s="9"/>
      <c r="AM3176" s="9"/>
      <c r="AN3176" s="9"/>
      <c r="AO3176" s="9"/>
      <c r="AP3176" s="9"/>
      <c r="AQ3176" s="15"/>
      <c r="AR3176" s="9">
        <v>1</v>
      </c>
      <c r="AS3176" s="9">
        <f>AR3176*30500</f>
        <v>30500</v>
      </c>
      <c r="AT3176" s="9"/>
      <c r="AU3176" s="9"/>
      <c r="AV3176" s="9"/>
      <c r="AW3176" s="9"/>
      <c r="AX3176" s="9"/>
      <c r="AY3176" s="9"/>
      <c r="AZ3176" s="9"/>
      <c r="BA3176" s="9"/>
      <c r="BB3176" s="9"/>
      <c r="BC3176" s="9"/>
      <c r="BD3176" s="9"/>
      <c r="BE3176" s="9"/>
      <c r="BF3176" s="9"/>
      <c r="BG3176" s="9"/>
      <c r="BH3176" s="9"/>
      <c r="BI3176" s="9"/>
      <c r="BJ3176" s="9"/>
      <c r="BK3176" s="9"/>
      <c r="BL3176" s="9">
        <f t="shared" si="106"/>
        <v>636499.58468225808</v>
      </c>
      <c r="BM3176" s="9">
        <f t="shared" si="107"/>
        <v>636500</v>
      </c>
    </row>
    <row r="3177" spans="1:65" x14ac:dyDescent="0.3">
      <c r="A3177" t="s">
        <v>3212</v>
      </c>
      <c r="B3177" s="9">
        <v>1497</v>
      </c>
      <c r="C3177">
        <v>584673</v>
      </c>
      <c r="D3177">
        <v>1</v>
      </c>
      <c r="E3177">
        <v>0</v>
      </c>
      <c r="F3177">
        <v>0</v>
      </c>
      <c r="G3177">
        <v>0</v>
      </c>
      <c r="H3177">
        <v>0</v>
      </c>
      <c r="I3177" t="s">
        <v>81</v>
      </c>
      <c r="J3177">
        <v>584983</v>
      </c>
      <c r="K3177" t="s">
        <v>3213</v>
      </c>
      <c r="L3177">
        <v>584983</v>
      </c>
      <c r="M3177" t="s">
        <v>3213</v>
      </c>
      <c r="N3177">
        <v>584291</v>
      </c>
      <c r="O3177" t="s">
        <v>742</v>
      </c>
      <c r="P3177">
        <v>584291</v>
      </c>
      <c r="Q3177" t="s">
        <v>742</v>
      </c>
      <c r="R3177" s="9">
        <v>350529.55626459199</v>
      </c>
      <c r="S3177" s="9"/>
      <c r="T3177" s="9"/>
      <c r="U3177" s="9"/>
      <c r="V3177" s="9"/>
      <c r="W3177" s="9"/>
      <c r="X3177" s="9"/>
      <c r="Y3177" s="9"/>
      <c r="Z3177" s="9"/>
      <c r="AA3177" s="9"/>
      <c r="AB3177" s="9"/>
      <c r="AC3177" s="9"/>
      <c r="AD3177" s="9"/>
      <c r="AE3177" s="9"/>
      <c r="AF3177" s="9"/>
      <c r="AG3177" s="9"/>
      <c r="AH3177" s="9"/>
      <c r="AI3177" s="9"/>
      <c r="AJ3177" s="9"/>
      <c r="AK3177" s="9"/>
      <c r="AL3177" s="9"/>
      <c r="AM3177" s="9"/>
      <c r="AN3177" s="9"/>
      <c r="AO3177" s="9"/>
      <c r="AP3177" s="9"/>
      <c r="AQ3177" s="15"/>
      <c r="AR3177" s="9"/>
      <c r="AS3177" s="9"/>
      <c r="AT3177" s="9"/>
      <c r="AU3177" s="9"/>
      <c r="AV3177" s="9"/>
      <c r="AW3177" s="9"/>
      <c r="AX3177" s="9"/>
      <c r="AY3177" s="9"/>
      <c r="AZ3177" s="9"/>
      <c r="BA3177" s="9"/>
      <c r="BB3177" s="9"/>
      <c r="BC3177" s="9"/>
      <c r="BD3177" s="9"/>
      <c r="BE3177" s="9"/>
      <c r="BF3177" s="9"/>
      <c r="BG3177" s="9"/>
      <c r="BH3177" s="9"/>
      <c r="BI3177" s="9"/>
      <c r="BJ3177" s="9"/>
      <c r="BK3177" s="9"/>
      <c r="BL3177" s="9">
        <f t="shared" si="106"/>
        <v>350529.55626459199</v>
      </c>
      <c r="BM3177" s="9">
        <f t="shared" si="107"/>
        <v>350500</v>
      </c>
    </row>
    <row r="3178" spans="1:65" x14ac:dyDescent="0.3">
      <c r="A3178" s="4" t="s">
        <v>1464</v>
      </c>
      <c r="B3178" s="9">
        <v>2975</v>
      </c>
      <c r="C3178">
        <v>588768</v>
      </c>
      <c r="D3178">
        <v>1</v>
      </c>
      <c r="E3178">
        <v>1</v>
      </c>
      <c r="F3178">
        <v>1</v>
      </c>
      <c r="G3178">
        <v>1</v>
      </c>
      <c r="H3178">
        <v>0</v>
      </c>
      <c r="I3178" t="s">
        <v>135</v>
      </c>
      <c r="J3178">
        <v>588768</v>
      </c>
      <c r="K3178" t="s">
        <v>1464</v>
      </c>
      <c r="L3178">
        <v>588768</v>
      </c>
      <c r="M3178" t="s">
        <v>1464</v>
      </c>
      <c r="N3178">
        <v>588768</v>
      </c>
      <c r="O3178" t="s">
        <v>1464</v>
      </c>
      <c r="P3178">
        <v>588296</v>
      </c>
      <c r="Q3178" t="s">
        <v>199</v>
      </c>
      <c r="R3178" s="9">
        <v>684642.75680985523</v>
      </c>
      <c r="S3178" s="9">
        <f>SUMIFS($B:$B,$J:$J,$C3178)</f>
        <v>5385</v>
      </c>
      <c r="T3178" s="9">
        <v>292257.17908954271</v>
      </c>
      <c r="U3178" s="9">
        <v>0</v>
      </c>
      <c r="V3178" s="9">
        <f>U3178*768</f>
        <v>0</v>
      </c>
      <c r="W3178" s="9">
        <v>8</v>
      </c>
      <c r="X3178" s="9">
        <f>W3178*3072</f>
        <v>24576</v>
      </c>
      <c r="Y3178" s="9">
        <v>26</v>
      </c>
      <c r="Z3178" s="9">
        <f>Y3178*1024</f>
        <v>26624</v>
      </c>
      <c r="AA3178" s="9">
        <v>9</v>
      </c>
      <c r="AB3178" s="9">
        <f>AA3178*256</f>
        <v>2304</v>
      </c>
      <c r="AC3178" s="9">
        <f>SUMIFS($B:$B,$L:$L,$C3178)</f>
        <v>6322</v>
      </c>
      <c r="AD3178" s="9">
        <v>788215.9229615907</v>
      </c>
      <c r="AE3178" s="9"/>
      <c r="AF3178" s="9"/>
      <c r="AG3178" s="9">
        <f>SUMIFS($B:$B,$N:$N,$C3178)</f>
        <v>6322</v>
      </c>
      <c r="AH3178" s="9">
        <v>713352.68447804952</v>
      </c>
      <c r="AI3178" s="9"/>
      <c r="AJ3178" s="9"/>
      <c r="AK3178" s="9"/>
      <c r="AL3178" s="9"/>
      <c r="AM3178" s="9"/>
      <c r="AN3178" s="9"/>
      <c r="AO3178" s="9"/>
      <c r="AP3178" s="9"/>
      <c r="AQ3178" s="15"/>
      <c r="AR3178" s="9">
        <v>3</v>
      </c>
      <c r="AS3178" s="9">
        <f>AR3178*30500</f>
        <v>91500</v>
      </c>
      <c r="AT3178" s="9"/>
      <c r="AU3178" s="9"/>
      <c r="AV3178" s="9"/>
      <c r="AW3178" s="9"/>
      <c r="AX3178" s="9"/>
      <c r="AY3178" s="9"/>
      <c r="AZ3178" s="9"/>
      <c r="BA3178" s="9"/>
      <c r="BB3178" s="9"/>
      <c r="BC3178" s="9"/>
      <c r="BD3178" s="9"/>
      <c r="BE3178" s="9"/>
      <c r="BF3178" s="9"/>
      <c r="BG3178" s="9"/>
      <c r="BH3178" s="9"/>
      <c r="BI3178" s="9"/>
      <c r="BJ3178" s="9"/>
      <c r="BK3178" s="9"/>
      <c r="BL3178" s="9">
        <f t="shared" si="106"/>
        <v>2623472.5433390383</v>
      </c>
      <c r="BM3178" s="9">
        <f t="shared" si="107"/>
        <v>2623500</v>
      </c>
    </row>
    <row r="3179" spans="1:65" x14ac:dyDescent="0.3">
      <c r="A3179" t="s">
        <v>3214</v>
      </c>
      <c r="B3179" s="9">
        <v>529</v>
      </c>
      <c r="C3179">
        <v>584681</v>
      </c>
      <c r="D3179">
        <v>1</v>
      </c>
      <c r="E3179">
        <v>0</v>
      </c>
      <c r="F3179">
        <v>0</v>
      </c>
      <c r="G3179">
        <v>0</v>
      </c>
      <c r="H3179">
        <v>0</v>
      </c>
      <c r="I3179" t="s">
        <v>81</v>
      </c>
      <c r="J3179">
        <v>584550</v>
      </c>
      <c r="K3179" t="s">
        <v>545</v>
      </c>
      <c r="L3179">
        <v>584550</v>
      </c>
      <c r="M3179" t="s">
        <v>545</v>
      </c>
      <c r="N3179">
        <v>584550</v>
      </c>
      <c r="O3179" t="s">
        <v>545</v>
      </c>
      <c r="P3179">
        <v>584495</v>
      </c>
      <c r="Q3179" t="s">
        <v>546</v>
      </c>
      <c r="R3179" s="9">
        <v>126048.7000062897</v>
      </c>
      <c r="S3179" s="9"/>
      <c r="T3179" s="9"/>
      <c r="U3179" s="9"/>
      <c r="V3179" s="9"/>
      <c r="W3179" s="9"/>
      <c r="X3179" s="9"/>
      <c r="Y3179" s="9"/>
      <c r="Z3179" s="9"/>
      <c r="AA3179" s="9"/>
      <c r="AB3179" s="9"/>
      <c r="AC3179" s="9"/>
      <c r="AD3179" s="9"/>
      <c r="AE3179" s="9"/>
      <c r="AF3179" s="9"/>
      <c r="AG3179" s="9"/>
      <c r="AH3179" s="9"/>
      <c r="AI3179" s="9"/>
      <c r="AJ3179" s="9"/>
      <c r="AK3179" s="9"/>
      <c r="AL3179" s="9"/>
      <c r="AM3179" s="9"/>
      <c r="AN3179" s="9"/>
      <c r="AO3179" s="9"/>
      <c r="AP3179" s="9"/>
      <c r="AQ3179" s="15"/>
      <c r="AR3179" s="9"/>
      <c r="AS3179" s="9"/>
      <c r="AT3179" s="9"/>
      <c r="AU3179" s="9"/>
      <c r="AV3179" s="9"/>
      <c r="AW3179" s="9"/>
      <c r="AX3179" s="9"/>
      <c r="AY3179" s="9"/>
      <c r="AZ3179" s="9"/>
      <c r="BA3179" s="9"/>
      <c r="BB3179" s="9"/>
      <c r="BC3179" s="9"/>
      <c r="BD3179" s="9"/>
      <c r="BE3179" s="9"/>
      <c r="BF3179" s="9"/>
      <c r="BG3179" s="9"/>
      <c r="BH3179" s="9"/>
      <c r="BI3179" s="9"/>
      <c r="BJ3179" s="9"/>
      <c r="BK3179" s="9"/>
      <c r="BL3179" s="9">
        <f t="shared" si="106"/>
        <v>126048.7000062897</v>
      </c>
      <c r="BM3179" s="9">
        <f t="shared" si="107"/>
        <v>126000</v>
      </c>
    </row>
    <row r="3180" spans="1:65" x14ac:dyDescent="0.3">
      <c r="A3180" t="s">
        <v>3215</v>
      </c>
      <c r="B3180" s="9">
        <v>529</v>
      </c>
      <c r="C3180">
        <v>589721</v>
      </c>
      <c r="D3180">
        <v>1</v>
      </c>
      <c r="E3180">
        <v>0</v>
      </c>
      <c r="F3180">
        <v>0</v>
      </c>
      <c r="G3180">
        <v>0</v>
      </c>
      <c r="H3180">
        <v>0</v>
      </c>
      <c r="I3180" t="s">
        <v>111</v>
      </c>
      <c r="J3180">
        <v>589756</v>
      </c>
      <c r="K3180" t="s">
        <v>1248</v>
      </c>
      <c r="L3180">
        <v>589756</v>
      </c>
      <c r="M3180" t="s">
        <v>1248</v>
      </c>
      <c r="N3180">
        <v>589756</v>
      </c>
      <c r="O3180" t="s">
        <v>1248</v>
      </c>
      <c r="P3180">
        <v>589250</v>
      </c>
      <c r="Q3180" t="s">
        <v>113</v>
      </c>
      <c r="R3180" s="9">
        <v>126048.7000062897</v>
      </c>
      <c r="S3180" s="9"/>
      <c r="T3180" s="9"/>
      <c r="U3180" s="9"/>
      <c r="V3180" s="9"/>
      <c r="W3180" s="9"/>
      <c r="X3180" s="9"/>
      <c r="Y3180" s="9"/>
      <c r="Z3180" s="9"/>
      <c r="AA3180" s="9"/>
      <c r="AB3180" s="9"/>
      <c r="AC3180" s="9"/>
      <c r="AD3180" s="9"/>
      <c r="AE3180" s="9"/>
      <c r="AF3180" s="9"/>
      <c r="AG3180" s="9"/>
      <c r="AH3180" s="9"/>
      <c r="AI3180" s="9"/>
      <c r="AJ3180" s="9"/>
      <c r="AK3180" s="9"/>
      <c r="AL3180" s="9"/>
      <c r="AM3180" s="9"/>
      <c r="AN3180" s="9"/>
      <c r="AO3180" s="9"/>
      <c r="AP3180" s="9"/>
      <c r="AQ3180" s="15"/>
      <c r="AR3180" s="9"/>
      <c r="AS3180" s="9"/>
      <c r="AT3180" s="9"/>
      <c r="AU3180" s="9"/>
      <c r="AV3180" s="9"/>
      <c r="AW3180" s="9"/>
      <c r="AX3180" s="9"/>
      <c r="AY3180" s="9"/>
      <c r="AZ3180" s="9"/>
      <c r="BA3180" s="9"/>
      <c r="BB3180" s="9"/>
      <c r="BC3180" s="9"/>
      <c r="BD3180" s="9"/>
      <c r="BE3180" s="9"/>
      <c r="BF3180" s="9"/>
      <c r="BG3180" s="9"/>
      <c r="BH3180" s="9"/>
      <c r="BI3180" s="9"/>
      <c r="BJ3180" s="9"/>
      <c r="BK3180" s="9"/>
      <c r="BL3180" s="9">
        <f t="shared" si="106"/>
        <v>126048.7000062897</v>
      </c>
      <c r="BM3180" s="9">
        <f t="shared" si="107"/>
        <v>126000</v>
      </c>
    </row>
    <row r="3181" spans="1:65" x14ac:dyDescent="0.3">
      <c r="A3181" t="s">
        <v>3216</v>
      </c>
      <c r="B3181" s="9">
        <v>940</v>
      </c>
      <c r="C3181">
        <v>531545</v>
      </c>
      <c r="D3181">
        <v>1</v>
      </c>
      <c r="E3181">
        <v>0</v>
      </c>
      <c r="F3181">
        <v>0</v>
      </c>
      <c r="G3181">
        <v>0</v>
      </c>
      <c r="H3181">
        <v>0</v>
      </c>
      <c r="I3181" t="s">
        <v>86</v>
      </c>
      <c r="J3181">
        <v>531316</v>
      </c>
      <c r="K3181" t="s">
        <v>1606</v>
      </c>
      <c r="L3181">
        <v>531057</v>
      </c>
      <c r="M3181" t="s">
        <v>220</v>
      </c>
      <c r="N3181">
        <v>531057</v>
      </c>
      <c r="O3181" t="s">
        <v>220</v>
      </c>
      <c r="P3181">
        <v>531057</v>
      </c>
      <c r="Q3181" t="s">
        <v>220</v>
      </c>
      <c r="R3181" s="9">
        <v>222072.1027790182</v>
      </c>
      <c r="S3181" s="9"/>
      <c r="T3181" s="9"/>
      <c r="U3181" s="9"/>
      <c r="V3181" s="9"/>
      <c r="W3181" s="9"/>
      <c r="X3181" s="9"/>
      <c r="Y3181" s="9"/>
      <c r="Z3181" s="9"/>
      <c r="AA3181" s="9"/>
      <c r="AB3181" s="9"/>
      <c r="AC3181" s="9"/>
      <c r="AD3181" s="9"/>
      <c r="AE3181" s="9"/>
      <c r="AF3181" s="9"/>
      <c r="AG3181" s="9"/>
      <c r="AH3181" s="9"/>
      <c r="AI3181" s="9"/>
      <c r="AJ3181" s="9"/>
      <c r="AK3181" s="9"/>
      <c r="AL3181" s="9"/>
      <c r="AM3181" s="9"/>
      <c r="AN3181" s="9"/>
      <c r="AO3181" s="9"/>
      <c r="AP3181" s="9"/>
      <c r="AQ3181" s="15"/>
      <c r="AR3181" s="9">
        <v>1</v>
      </c>
      <c r="AS3181" s="9">
        <f>AR3181*30500</f>
        <v>30500</v>
      </c>
      <c r="AT3181" s="9"/>
      <c r="AU3181" s="9"/>
      <c r="AV3181" s="9"/>
      <c r="AW3181" s="9"/>
      <c r="AX3181" s="9"/>
      <c r="AY3181" s="9"/>
      <c r="AZ3181" s="9"/>
      <c r="BA3181" s="9"/>
      <c r="BB3181" s="9"/>
      <c r="BC3181" s="9"/>
      <c r="BD3181" s="9"/>
      <c r="BE3181" s="9"/>
      <c r="BF3181" s="9"/>
      <c r="BG3181" s="9"/>
      <c r="BH3181" s="9"/>
      <c r="BI3181" s="9"/>
      <c r="BJ3181" s="9"/>
      <c r="BK3181" s="9"/>
      <c r="BL3181" s="9">
        <f t="shared" si="106"/>
        <v>252572.1027790182</v>
      </c>
      <c r="BM3181" s="9">
        <f t="shared" si="107"/>
        <v>252600</v>
      </c>
    </row>
    <row r="3182" spans="1:65" x14ac:dyDescent="0.3">
      <c r="A3182" t="s">
        <v>3217</v>
      </c>
      <c r="B3182" s="9">
        <v>166</v>
      </c>
      <c r="C3182">
        <v>533912</v>
      </c>
      <c r="D3182">
        <v>1</v>
      </c>
      <c r="E3182">
        <v>0</v>
      </c>
      <c r="F3182">
        <v>0</v>
      </c>
      <c r="G3182">
        <v>0</v>
      </c>
      <c r="H3182">
        <v>0</v>
      </c>
      <c r="I3182" t="s">
        <v>86</v>
      </c>
      <c r="J3182">
        <v>531316</v>
      </c>
      <c r="K3182" t="s">
        <v>1606</v>
      </c>
      <c r="L3182">
        <v>531057</v>
      </c>
      <c r="M3182" t="s">
        <v>220</v>
      </c>
      <c r="N3182">
        <v>531057</v>
      </c>
      <c r="O3182" t="s">
        <v>220</v>
      </c>
      <c r="P3182">
        <v>531057</v>
      </c>
      <c r="Q3182" t="s">
        <v>220</v>
      </c>
      <c r="R3182" s="9">
        <v>71941.662785630979</v>
      </c>
      <c r="S3182" s="9"/>
      <c r="T3182" s="9"/>
      <c r="U3182" s="9"/>
      <c r="V3182" s="9"/>
      <c r="W3182" s="9"/>
      <c r="X3182" s="9"/>
      <c r="Y3182" s="9"/>
      <c r="Z3182" s="9"/>
      <c r="AA3182" s="9"/>
      <c r="AB3182" s="9"/>
      <c r="AC3182" s="9"/>
      <c r="AD3182" s="9"/>
      <c r="AE3182" s="9"/>
      <c r="AF3182" s="9"/>
      <c r="AG3182" s="9"/>
      <c r="AH3182" s="9"/>
      <c r="AI3182" s="9"/>
      <c r="AJ3182" s="9"/>
      <c r="AK3182" s="9"/>
      <c r="AL3182" s="9"/>
      <c r="AM3182" s="9"/>
      <c r="AN3182" s="9"/>
      <c r="AO3182" s="9"/>
      <c r="AP3182" s="9"/>
      <c r="AQ3182" s="15"/>
      <c r="AR3182" s="9"/>
      <c r="AS3182" s="9"/>
      <c r="AT3182" s="9"/>
      <c r="AU3182" s="9"/>
      <c r="AV3182" s="9"/>
      <c r="AW3182" s="9"/>
      <c r="AX3182" s="9"/>
      <c r="AY3182" s="9"/>
      <c r="AZ3182" s="9"/>
      <c r="BA3182" s="9"/>
      <c r="BB3182" s="9"/>
      <c r="BC3182" s="9"/>
      <c r="BD3182" s="9"/>
      <c r="BE3182" s="9"/>
      <c r="BF3182" s="9"/>
      <c r="BG3182" s="9"/>
      <c r="BH3182" s="9"/>
      <c r="BI3182" s="9"/>
      <c r="BJ3182" s="9"/>
      <c r="BK3182" s="9"/>
      <c r="BL3182" s="9">
        <f t="shared" si="106"/>
        <v>71941.662785630979</v>
      </c>
      <c r="BM3182" s="9">
        <f t="shared" si="107"/>
        <v>71900</v>
      </c>
    </row>
    <row r="3183" spans="1:65" x14ac:dyDescent="0.3">
      <c r="A3183" s="2" t="s">
        <v>3218</v>
      </c>
      <c r="B3183" s="9">
        <v>2383</v>
      </c>
      <c r="C3183">
        <v>599689</v>
      </c>
      <c r="D3183">
        <v>1</v>
      </c>
      <c r="E3183">
        <v>1</v>
      </c>
      <c r="F3183">
        <v>0</v>
      </c>
      <c r="G3183">
        <v>0</v>
      </c>
      <c r="H3183">
        <v>0</v>
      </c>
      <c r="I3183" t="s">
        <v>94</v>
      </c>
      <c r="J3183">
        <v>599689</v>
      </c>
      <c r="K3183" t="s">
        <v>3218</v>
      </c>
      <c r="L3183">
        <v>599191</v>
      </c>
      <c r="M3183" t="s">
        <v>193</v>
      </c>
      <c r="N3183">
        <v>599191</v>
      </c>
      <c r="O3183" t="s">
        <v>193</v>
      </c>
      <c r="P3183">
        <v>599191</v>
      </c>
      <c r="Q3183" t="s">
        <v>193</v>
      </c>
      <c r="R3183" s="9">
        <v>551829.83196634462</v>
      </c>
      <c r="S3183" s="9">
        <f>SUMIFS($B:$B,$J:$J,$C3183)</f>
        <v>2383</v>
      </c>
      <c r="T3183" s="9">
        <v>129639.8506137106</v>
      </c>
      <c r="U3183" s="9">
        <v>0</v>
      </c>
      <c r="V3183" s="9">
        <f>U3183*768</f>
        <v>0</v>
      </c>
      <c r="W3183" s="9">
        <v>4</v>
      </c>
      <c r="X3183" s="9">
        <f>W3183*3072</f>
        <v>12288</v>
      </c>
      <c r="Y3183" s="9">
        <v>14</v>
      </c>
      <c r="Z3183" s="9">
        <f>Y3183*1024</f>
        <v>14336</v>
      </c>
      <c r="AA3183" s="9">
        <v>4</v>
      </c>
      <c r="AB3183" s="9">
        <f>AA3183*256</f>
        <v>1024</v>
      </c>
      <c r="AC3183" s="9"/>
      <c r="AD3183" s="9"/>
      <c r="AE3183" s="9"/>
      <c r="AF3183" s="9"/>
      <c r="AG3183" s="9"/>
      <c r="AH3183" s="9"/>
      <c r="AI3183" s="9"/>
      <c r="AJ3183" s="9"/>
      <c r="AK3183" s="9"/>
      <c r="AL3183" s="9"/>
      <c r="AM3183" s="9"/>
      <c r="AN3183" s="9"/>
      <c r="AO3183" s="9"/>
      <c r="AP3183" s="9"/>
      <c r="AQ3183" s="15"/>
      <c r="AR3183" s="9">
        <v>1</v>
      </c>
      <c r="AS3183" s="9">
        <f>AR3183*30500</f>
        <v>30500</v>
      </c>
      <c r="AT3183" s="9"/>
      <c r="AU3183" s="9"/>
      <c r="AV3183" s="9"/>
      <c r="AW3183" s="9"/>
      <c r="AX3183" s="9"/>
      <c r="AY3183" s="9"/>
      <c r="AZ3183" s="9"/>
      <c r="BA3183" s="9"/>
      <c r="BB3183" s="9"/>
      <c r="BC3183" s="9"/>
      <c r="BD3183" s="9"/>
      <c r="BE3183" s="9"/>
      <c r="BF3183" s="9"/>
      <c r="BG3183" s="9"/>
      <c r="BH3183" s="9"/>
      <c r="BI3183" s="9"/>
      <c r="BJ3183" s="9"/>
      <c r="BK3183" s="9"/>
      <c r="BL3183" s="9">
        <f t="shared" si="106"/>
        <v>739617.6825800552</v>
      </c>
      <c r="BM3183" s="9">
        <f t="shared" si="107"/>
        <v>739600</v>
      </c>
    </row>
    <row r="3184" spans="1:65" x14ac:dyDescent="0.3">
      <c r="A3184" s="5" t="s">
        <v>232</v>
      </c>
      <c r="B3184" s="9">
        <v>63474</v>
      </c>
      <c r="C3184">
        <v>567027</v>
      </c>
      <c r="D3184">
        <v>1</v>
      </c>
      <c r="E3184">
        <v>1</v>
      </c>
      <c r="F3184">
        <v>1</v>
      </c>
      <c r="G3184">
        <v>1</v>
      </c>
      <c r="H3184">
        <v>1</v>
      </c>
      <c r="I3184" t="s">
        <v>131</v>
      </c>
      <c r="J3184">
        <v>567027</v>
      </c>
      <c r="K3184" t="s">
        <v>232</v>
      </c>
      <c r="L3184">
        <v>567027</v>
      </c>
      <c r="M3184" t="s">
        <v>232</v>
      </c>
      <c r="N3184">
        <v>567027</v>
      </c>
      <c r="O3184" t="s">
        <v>232</v>
      </c>
      <c r="P3184">
        <v>567027</v>
      </c>
      <c r="Q3184" t="s">
        <v>232</v>
      </c>
      <c r="R3184" s="9">
        <v>2573753.913015163</v>
      </c>
      <c r="S3184" s="9">
        <f>SUMIFS($B:$B,$J:$J,$C3184)</f>
        <v>69551</v>
      </c>
      <c r="T3184" s="9">
        <v>1444515.1459433101</v>
      </c>
      <c r="U3184" s="9">
        <v>889</v>
      </c>
      <c r="V3184" s="9">
        <f>U3184*768</f>
        <v>682752</v>
      </c>
      <c r="W3184" s="9">
        <v>232</v>
      </c>
      <c r="X3184" s="9">
        <f>W3184*3072</f>
        <v>712704</v>
      </c>
      <c r="Y3184" s="9">
        <v>1164</v>
      </c>
      <c r="Z3184" s="9">
        <f>Y3184*1024</f>
        <v>1191936</v>
      </c>
      <c r="AA3184" s="9">
        <v>446</v>
      </c>
      <c r="AB3184" s="9">
        <f>AA3184*256</f>
        <v>114176</v>
      </c>
      <c r="AC3184" s="9">
        <f>SUMIFS($B:$B,$L:$L,$C3184)</f>
        <v>71867</v>
      </c>
      <c r="AD3184" s="9">
        <v>4206658.4931749254</v>
      </c>
      <c r="AE3184" s="9">
        <f>SUMIFS($B:$B,$P:$P,$C3184)</f>
        <v>71867</v>
      </c>
      <c r="AF3184" s="9">
        <v>3960791.7909175041</v>
      </c>
      <c r="AG3184" s="9">
        <f>SUMIFS($B:$B,$N:$N,$C3184)</f>
        <v>71867</v>
      </c>
      <c r="AH3184" s="9">
        <v>11403235.349531841</v>
      </c>
      <c r="AI3184" s="9">
        <f>SUMIFS($B:$B,$P:$P,$C3184)</f>
        <v>71867</v>
      </c>
      <c r="AJ3184" s="9">
        <v>26335801.94906725</v>
      </c>
      <c r="AK3184" s="9"/>
      <c r="AL3184" s="9">
        <v>9253</v>
      </c>
      <c r="AM3184" s="9">
        <f>AL3184*141</f>
        <v>1304673</v>
      </c>
      <c r="AN3184" s="9"/>
      <c r="AO3184" s="9"/>
      <c r="AP3184" s="9"/>
      <c r="AQ3184" s="15"/>
      <c r="AR3184" s="9">
        <v>37</v>
      </c>
      <c r="AS3184" s="9">
        <f>AR3184*30500</f>
        <v>1128500</v>
      </c>
      <c r="AT3184" s="9">
        <v>356</v>
      </c>
      <c r="AU3184" s="9">
        <f>AT3184*2742</f>
        <v>976152</v>
      </c>
      <c r="AV3184" s="9">
        <v>17</v>
      </c>
      <c r="AW3184" s="9">
        <f>AV3184*914</f>
        <v>15538</v>
      </c>
      <c r="AX3184" s="9">
        <v>2370</v>
      </c>
      <c r="AY3184" s="9">
        <f>AX3184*141</f>
        <v>334170</v>
      </c>
      <c r="AZ3184" s="9">
        <v>3845</v>
      </c>
      <c r="BA3184" s="9">
        <f>AZ3184*343</f>
        <v>1318835</v>
      </c>
      <c r="BB3184" s="9">
        <v>1036</v>
      </c>
      <c r="BC3184" s="9">
        <f>BB3184*109</f>
        <v>112924</v>
      </c>
      <c r="BD3184" s="9">
        <v>99</v>
      </c>
      <c r="BE3184" s="9">
        <f>BD3184*82</f>
        <v>8118</v>
      </c>
      <c r="BF3184" s="9">
        <v>1063</v>
      </c>
      <c r="BG3184" s="9">
        <f>BF3184*328</f>
        <v>348664</v>
      </c>
      <c r="BH3184" s="9">
        <v>120</v>
      </c>
      <c r="BI3184" s="9">
        <f>BH3184*410</f>
        <v>49200</v>
      </c>
      <c r="BJ3184" s="9">
        <v>46</v>
      </c>
      <c r="BK3184" s="9">
        <f>BJ3184*219</f>
        <v>10074</v>
      </c>
      <c r="BL3184" s="9">
        <f t="shared" si="106"/>
        <v>58233172.641649991</v>
      </c>
      <c r="BM3184" s="9">
        <f t="shared" si="107"/>
        <v>58233200</v>
      </c>
    </row>
    <row r="3185" spans="1:65" x14ac:dyDescent="0.3">
      <c r="A3185" t="s">
        <v>588</v>
      </c>
      <c r="B3185" s="9">
        <v>275</v>
      </c>
      <c r="C3185">
        <v>580660</v>
      </c>
      <c r="D3185">
        <v>1</v>
      </c>
      <c r="E3185">
        <v>0</v>
      </c>
      <c r="F3185">
        <v>0</v>
      </c>
      <c r="G3185">
        <v>0</v>
      </c>
      <c r="H3185">
        <v>0</v>
      </c>
      <c r="I3185" t="s">
        <v>96</v>
      </c>
      <c r="J3185">
        <v>580350</v>
      </c>
      <c r="K3185" t="s">
        <v>330</v>
      </c>
      <c r="L3185">
        <v>580350</v>
      </c>
      <c r="M3185" t="s">
        <v>330</v>
      </c>
      <c r="N3185">
        <v>580350</v>
      </c>
      <c r="O3185" t="s">
        <v>330</v>
      </c>
      <c r="P3185">
        <v>581186</v>
      </c>
      <c r="Q3185" t="s">
        <v>331</v>
      </c>
      <c r="R3185" s="9">
        <v>71941.662785630979</v>
      </c>
      <c r="S3185" s="9"/>
      <c r="T3185" s="9"/>
      <c r="U3185" s="9"/>
      <c r="V3185" s="9"/>
      <c r="W3185" s="9"/>
      <c r="X3185" s="9"/>
      <c r="Y3185" s="9"/>
      <c r="Z3185" s="9"/>
      <c r="AA3185" s="9"/>
      <c r="AB3185" s="9"/>
      <c r="AC3185" s="9"/>
      <c r="AD3185" s="9"/>
      <c r="AE3185" s="9"/>
      <c r="AF3185" s="9"/>
      <c r="AG3185" s="9"/>
      <c r="AH3185" s="9"/>
      <c r="AI3185" s="9"/>
      <c r="AJ3185" s="9"/>
      <c r="AK3185" s="9"/>
      <c r="AL3185" s="9"/>
      <c r="AM3185" s="9"/>
      <c r="AN3185" s="9"/>
      <c r="AO3185" s="9"/>
      <c r="AP3185" s="9"/>
      <c r="AQ3185" s="15"/>
      <c r="AR3185" s="9"/>
      <c r="AS3185" s="9"/>
      <c r="AT3185" s="9"/>
      <c r="AU3185" s="9"/>
      <c r="AV3185" s="9"/>
      <c r="AW3185" s="9"/>
      <c r="AX3185" s="9"/>
      <c r="AY3185" s="9"/>
      <c r="AZ3185" s="9"/>
      <c r="BA3185" s="9"/>
      <c r="BB3185" s="9"/>
      <c r="BC3185" s="9"/>
      <c r="BD3185" s="9"/>
      <c r="BE3185" s="9"/>
      <c r="BF3185" s="9"/>
      <c r="BG3185" s="9"/>
      <c r="BH3185" s="9"/>
      <c r="BI3185" s="9"/>
      <c r="BJ3185" s="9"/>
      <c r="BK3185" s="9"/>
      <c r="BL3185" s="9">
        <f t="shared" si="106"/>
        <v>71941.662785630979</v>
      </c>
      <c r="BM3185" s="9">
        <f t="shared" si="107"/>
        <v>71900</v>
      </c>
    </row>
    <row r="3186" spans="1:65" x14ac:dyDescent="0.3">
      <c r="A3186" s="3" t="s">
        <v>588</v>
      </c>
      <c r="B3186" s="9">
        <v>1188</v>
      </c>
      <c r="C3186">
        <v>579556</v>
      </c>
      <c r="D3186">
        <v>1</v>
      </c>
      <c r="E3186">
        <v>1</v>
      </c>
      <c r="F3186">
        <v>1</v>
      </c>
      <c r="G3186">
        <v>0</v>
      </c>
      <c r="H3186">
        <v>0</v>
      </c>
      <c r="I3186" t="s">
        <v>90</v>
      </c>
      <c r="J3186">
        <v>579556</v>
      </c>
      <c r="K3186" t="s">
        <v>588</v>
      </c>
      <c r="L3186">
        <v>579556</v>
      </c>
      <c r="M3186" t="s">
        <v>588</v>
      </c>
      <c r="N3186">
        <v>579203</v>
      </c>
      <c r="O3186" t="s">
        <v>376</v>
      </c>
      <c r="P3186">
        <v>579203</v>
      </c>
      <c r="Q3186" t="s">
        <v>376</v>
      </c>
      <c r="R3186" s="9">
        <v>279477.36701194767</v>
      </c>
      <c r="S3186" s="9">
        <f>SUMIFS($B:$B,$J:$J,$C3186)</f>
        <v>2224</v>
      </c>
      <c r="T3186" s="9">
        <v>121009.4111869239</v>
      </c>
      <c r="U3186" s="9">
        <v>0</v>
      </c>
      <c r="V3186" s="9">
        <f>U3186*768</f>
        <v>0</v>
      </c>
      <c r="W3186" s="9">
        <v>16</v>
      </c>
      <c r="X3186" s="9">
        <f>W3186*3072</f>
        <v>49152</v>
      </c>
      <c r="Y3186" s="9">
        <v>10</v>
      </c>
      <c r="Z3186" s="9">
        <f>Y3186*1024</f>
        <v>10240</v>
      </c>
      <c r="AA3186" s="9">
        <v>2</v>
      </c>
      <c r="AB3186" s="9">
        <f>AA3186*256</f>
        <v>512</v>
      </c>
      <c r="AC3186" s="9">
        <f>SUMIFS($B:$B,$L:$L,$C3186)</f>
        <v>2224</v>
      </c>
      <c r="AD3186" s="9">
        <v>279573.85628617258</v>
      </c>
      <c r="AE3186" s="9"/>
      <c r="AF3186" s="9"/>
      <c r="AG3186" s="9"/>
      <c r="AH3186" s="9"/>
      <c r="AI3186" s="9"/>
      <c r="AJ3186" s="9"/>
      <c r="AK3186" s="9"/>
      <c r="AL3186" s="9"/>
      <c r="AM3186" s="9"/>
      <c r="AN3186" s="9"/>
      <c r="AO3186" s="9"/>
      <c r="AP3186" s="9"/>
      <c r="AQ3186" s="15"/>
      <c r="AR3186" s="9">
        <v>2</v>
      </c>
      <c r="AS3186" s="9">
        <f>AR3186*30500</f>
        <v>61000</v>
      </c>
      <c r="AT3186" s="9"/>
      <c r="AU3186" s="9"/>
      <c r="AV3186" s="9"/>
      <c r="AW3186" s="9"/>
      <c r="AX3186" s="9"/>
      <c r="AY3186" s="9"/>
      <c r="AZ3186" s="9"/>
      <c r="BA3186" s="9"/>
      <c r="BB3186" s="9"/>
      <c r="BC3186" s="9"/>
      <c r="BD3186" s="9"/>
      <c r="BE3186" s="9"/>
      <c r="BF3186" s="9"/>
      <c r="BG3186" s="9"/>
      <c r="BH3186" s="9"/>
      <c r="BI3186" s="9"/>
      <c r="BJ3186" s="9"/>
      <c r="BK3186" s="9"/>
      <c r="BL3186" s="9">
        <f t="shared" si="106"/>
        <v>800964.63448504417</v>
      </c>
      <c r="BM3186" s="9">
        <f t="shared" si="107"/>
        <v>801000</v>
      </c>
    </row>
    <row r="3187" spans="1:65" x14ac:dyDescent="0.3">
      <c r="A3187" t="s">
        <v>3219</v>
      </c>
      <c r="B3187" s="9">
        <v>1646</v>
      </c>
      <c r="C3187">
        <v>589730</v>
      </c>
      <c r="D3187">
        <v>1</v>
      </c>
      <c r="E3187">
        <v>0</v>
      </c>
      <c r="F3187">
        <v>0</v>
      </c>
      <c r="G3187">
        <v>0</v>
      </c>
      <c r="H3187">
        <v>0</v>
      </c>
      <c r="I3187" t="s">
        <v>111</v>
      </c>
      <c r="J3187">
        <v>589250</v>
      </c>
      <c r="K3187" t="s">
        <v>113</v>
      </c>
      <c r="L3187">
        <v>589250</v>
      </c>
      <c r="M3187" t="s">
        <v>113</v>
      </c>
      <c r="N3187">
        <v>589250</v>
      </c>
      <c r="O3187" t="s">
        <v>113</v>
      </c>
      <c r="P3187">
        <v>589250</v>
      </c>
      <c r="Q3187" t="s">
        <v>113</v>
      </c>
      <c r="R3187" s="9">
        <v>384621.35482830351</v>
      </c>
      <c r="S3187" s="9"/>
      <c r="T3187" s="9"/>
      <c r="U3187" s="9"/>
      <c r="V3187" s="9"/>
      <c r="W3187" s="9"/>
      <c r="X3187" s="9"/>
      <c r="Y3187" s="9"/>
      <c r="Z3187" s="9"/>
      <c r="AA3187" s="9"/>
      <c r="AB3187" s="9"/>
      <c r="AC3187" s="9"/>
      <c r="AD3187" s="9"/>
      <c r="AE3187" s="9"/>
      <c r="AF3187" s="9"/>
      <c r="AG3187" s="9"/>
      <c r="AH3187" s="9"/>
      <c r="AI3187" s="9"/>
      <c r="AJ3187" s="9"/>
      <c r="AK3187" s="9"/>
      <c r="AL3187" s="9"/>
      <c r="AM3187" s="9"/>
      <c r="AN3187" s="9"/>
      <c r="AO3187" s="9"/>
      <c r="AP3187" s="9"/>
      <c r="AQ3187" s="15"/>
      <c r="AR3187" s="9"/>
      <c r="AS3187" s="9"/>
      <c r="AT3187" s="9"/>
      <c r="AU3187" s="9"/>
      <c r="AV3187" s="9"/>
      <c r="AW3187" s="9"/>
      <c r="AX3187" s="9"/>
      <c r="AY3187" s="9"/>
      <c r="AZ3187" s="9"/>
      <c r="BA3187" s="9"/>
      <c r="BB3187" s="9"/>
      <c r="BC3187" s="9"/>
      <c r="BD3187" s="9"/>
      <c r="BE3187" s="9"/>
      <c r="BF3187" s="9"/>
      <c r="BG3187" s="9"/>
      <c r="BH3187" s="9"/>
      <c r="BI3187" s="9"/>
      <c r="BJ3187" s="9"/>
      <c r="BK3187" s="9"/>
      <c r="BL3187" s="9">
        <f t="shared" si="106"/>
        <v>384621.35482830351</v>
      </c>
      <c r="BM3187" s="9">
        <f t="shared" si="107"/>
        <v>384600</v>
      </c>
    </row>
    <row r="3188" spans="1:65" x14ac:dyDescent="0.3">
      <c r="A3188" s="3" t="s">
        <v>1876</v>
      </c>
      <c r="B3188" s="9">
        <v>3649</v>
      </c>
      <c r="C3188">
        <v>598453</v>
      </c>
      <c r="D3188">
        <v>1</v>
      </c>
      <c r="E3188">
        <v>1</v>
      </c>
      <c r="F3188">
        <v>1</v>
      </c>
      <c r="G3188">
        <v>0</v>
      </c>
      <c r="H3188">
        <v>0</v>
      </c>
      <c r="I3188" t="s">
        <v>94</v>
      </c>
      <c r="J3188">
        <v>598453</v>
      </c>
      <c r="K3188" t="s">
        <v>1876</v>
      </c>
      <c r="L3188">
        <v>598453</v>
      </c>
      <c r="M3188" t="s">
        <v>1876</v>
      </c>
      <c r="N3188">
        <v>598259</v>
      </c>
      <c r="O3188" t="s">
        <v>471</v>
      </c>
      <c r="P3188">
        <v>598259</v>
      </c>
      <c r="Q3188" t="s">
        <v>471</v>
      </c>
      <c r="R3188" s="9">
        <v>834449.45951283036</v>
      </c>
      <c r="S3188" s="9">
        <f>SUMIFS($B:$B,$J:$J,$C3188)</f>
        <v>3649</v>
      </c>
      <c r="T3188" s="9">
        <v>198289.49357229081</v>
      </c>
      <c r="U3188" s="9">
        <v>0</v>
      </c>
      <c r="V3188" s="9">
        <f>U3188*768</f>
        <v>0</v>
      </c>
      <c r="W3188" s="9">
        <v>15</v>
      </c>
      <c r="X3188" s="9">
        <f>W3188*3072</f>
        <v>46080</v>
      </c>
      <c r="Y3188" s="9">
        <v>15</v>
      </c>
      <c r="Z3188" s="9">
        <f>Y3188*1024</f>
        <v>15360</v>
      </c>
      <c r="AA3188" s="9">
        <v>2</v>
      </c>
      <c r="AB3188" s="9">
        <f>AA3188*256</f>
        <v>512</v>
      </c>
      <c r="AC3188" s="9">
        <f>SUMIFS($B:$B,$L:$L,$C3188)</f>
        <v>3898</v>
      </c>
      <c r="AD3188" s="9">
        <v>488105.71649489511</v>
      </c>
      <c r="AE3188" s="9"/>
      <c r="AF3188" s="9"/>
      <c r="AG3188" s="9"/>
      <c r="AH3188" s="9"/>
      <c r="AI3188" s="9"/>
      <c r="AJ3188" s="9"/>
      <c r="AK3188" s="9"/>
      <c r="AL3188" s="9"/>
      <c r="AM3188" s="9"/>
      <c r="AN3188" s="9"/>
      <c r="AO3188" s="9"/>
      <c r="AP3188" s="9"/>
      <c r="AQ3188" s="15"/>
      <c r="AR3188" s="9">
        <v>2</v>
      </c>
      <c r="AS3188" s="9">
        <f>AR3188*30500</f>
        <v>61000</v>
      </c>
      <c r="AT3188" s="9"/>
      <c r="AU3188" s="9"/>
      <c r="AV3188" s="9"/>
      <c r="AW3188" s="9"/>
      <c r="AX3188" s="9"/>
      <c r="AY3188" s="9"/>
      <c r="AZ3188" s="9"/>
      <c r="BA3188" s="9"/>
      <c r="BB3188" s="9"/>
      <c r="BC3188" s="9"/>
      <c r="BD3188" s="9"/>
      <c r="BE3188" s="9"/>
      <c r="BF3188" s="9"/>
      <c r="BG3188" s="9"/>
      <c r="BH3188" s="9"/>
      <c r="BI3188" s="9"/>
      <c r="BJ3188" s="9"/>
      <c r="BK3188" s="9"/>
      <c r="BL3188" s="9">
        <f t="shared" si="106"/>
        <v>1643796.6695800163</v>
      </c>
      <c r="BM3188" s="9">
        <f t="shared" si="107"/>
        <v>1643800</v>
      </c>
    </row>
    <row r="3189" spans="1:65" x14ac:dyDescent="0.3">
      <c r="A3189" t="s">
        <v>3220</v>
      </c>
      <c r="B3189" s="9">
        <v>763</v>
      </c>
      <c r="C3189">
        <v>568686</v>
      </c>
      <c r="D3189">
        <v>1</v>
      </c>
      <c r="E3189">
        <v>0</v>
      </c>
      <c r="F3189">
        <v>0</v>
      </c>
      <c r="G3189">
        <v>0</v>
      </c>
      <c r="H3189">
        <v>0</v>
      </c>
      <c r="I3189" t="s">
        <v>94</v>
      </c>
      <c r="J3189">
        <v>599808</v>
      </c>
      <c r="K3189" t="s">
        <v>2295</v>
      </c>
      <c r="L3189">
        <v>599808</v>
      </c>
      <c r="M3189" t="s">
        <v>2295</v>
      </c>
      <c r="N3189">
        <v>599808</v>
      </c>
      <c r="O3189" t="s">
        <v>2295</v>
      </c>
      <c r="P3189">
        <v>599565</v>
      </c>
      <c r="Q3189" t="s">
        <v>2296</v>
      </c>
      <c r="R3189" s="9">
        <v>180867.48504819829</v>
      </c>
      <c r="S3189" s="9"/>
      <c r="T3189" s="9"/>
      <c r="U3189" s="9"/>
      <c r="V3189" s="9"/>
      <c r="W3189" s="9"/>
      <c r="X3189" s="9"/>
      <c r="Y3189" s="9"/>
      <c r="Z3189" s="9"/>
      <c r="AA3189" s="9"/>
      <c r="AB3189" s="9"/>
      <c r="AC3189" s="9"/>
      <c r="AD3189" s="9"/>
      <c r="AE3189" s="9"/>
      <c r="AF3189" s="9"/>
      <c r="AG3189" s="9"/>
      <c r="AH3189" s="9"/>
      <c r="AI3189" s="9"/>
      <c r="AJ3189" s="9"/>
      <c r="AK3189" s="9"/>
      <c r="AL3189" s="9"/>
      <c r="AM3189" s="9"/>
      <c r="AN3189" s="9"/>
      <c r="AO3189" s="9"/>
      <c r="AP3189" s="9"/>
      <c r="AQ3189" s="15"/>
      <c r="AR3189" s="9"/>
      <c r="AS3189" s="9"/>
      <c r="AT3189" s="9"/>
      <c r="AU3189" s="9"/>
      <c r="AV3189" s="9"/>
      <c r="AW3189" s="9"/>
      <c r="AX3189" s="9"/>
      <c r="AY3189" s="9"/>
      <c r="AZ3189" s="9"/>
      <c r="BA3189" s="9"/>
      <c r="BB3189" s="9"/>
      <c r="BC3189" s="9"/>
      <c r="BD3189" s="9"/>
      <c r="BE3189" s="9"/>
      <c r="BF3189" s="9"/>
      <c r="BG3189" s="9"/>
      <c r="BH3189" s="9"/>
      <c r="BI3189" s="9"/>
      <c r="BJ3189" s="9"/>
      <c r="BK3189" s="9"/>
      <c r="BL3189" s="9">
        <f t="shared" si="106"/>
        <v>180867.48504819829</v>
      </c>
      <c r="BM3189" s="9">
        <f t="shared" si="107"/>
        <v>180900</v>
      </c>
    </row>
    <row r="3190" spans="1:65" x14ac:dyDescent="0.3">
      <c r="A3190" t="s">
        <v>3221</v>
      </c>
      <c r="B3190" s="9">
        <v>316</v>
      </c>
      <c r="C3190">
        <v>593354</v>
      </c>
      <c r="D3190">
        <v>1</v>
      </c>
      <c r="E3190">
        <v>0</v>
      </c>
      <c r="F3190">
        <v>0</v>
      </c>
      <c r="G3190">
        <v>0</v>
      </c>
      <c r="H3190">
        <v>0</v>
      </c>
      <c r="I3190" t="s">
        <v>81</v>
      </c>
      <c r="J3190">
        <v>586307</v>
      </c>
      <c r="K3190" t="s">
        <v>121</v>
      </c>
      <c r="L3190">
        <v>586307</v>
      </c>
      <c r="M3190" t="s">
        <v>121</v>
      </c>
      <c r="N3190">
        <v>586307</v>
      </c>
      <c r="O3190" t="s">
        <v>121</v>
      </c>
      <c r="P3190">
        <v>586307</v>
      </c>
      <c r="Q3190" t="s">
        <v>121</v>
      </c>
      <c r="R3190" s="9">
        <v>75739.559989348942</v>
      </c>
      <c r="S3190" s="9"/>
      <c r="T3190" s="9"/>
      <c r="U3190" s="9"/>
      <c r="V3190" s="9"/>
      <c r="W3190" s="9"/>
      <c r="X3190" s="9"/>
      <c r="Y3190" s="9"/>
      <c r="Z3190" s="9"/>
      <c r="AA3190" s="9"/>
      <c r="AB3190" s="9"/>
      <c r="AC3190" s="9"/>
      <c r="AD3190" s="9"/>
      <c r="AE3190" s="9"/>
      <c r="AF3190" s="9"/>
      <c r="AG3190" s="9"/>
      <c r="AH3190" s="9"/>
      <c r="AI3190" s="9"/>
      <c r="AJ3190" s="9"/>
      <c r="AK3190" s="9"/>
      <c r="AL3190" s="9"/>
      <c r="AM3190" s="9"/>
      <c r="AN3190" s="9"/>
      <c r="AO3190" s="9"/>
      <c r="AP3190" s="9"/>
      <c r="AQ3190" s="15"/>
      <c r="AR3190" s="9"/>
      <c r="AS3190" s="9"/>
      <c r="AT3190" s="9"/>
      <c r="AU3190" s="9"/>
      <c r="AV3190" s="9"/>
      <c r="AW3190" s="9"/>
      <c r="AX3190" s="9"/>
      <c r="AY3190" s="9"/>
      <c r="AZ3190" s="9"/>
      <c r="BA3190" s="9"/>
      <c r="BB3190" s="9"/>
      <c r="BC3190" s="9"/>
      <c r="BD3190" s="9"/>
      <c r="BE3190" s="9"/>
      <c r="BF3190" s="9"/>
      <c r="BG3190" s="9"/>
      <c r="BH3190" s="9"/>
      <c r="BI3190" s="9"/>
      <c r="BJ3190" s="9"/>
      <c r="BK3190" s="9"/>
      <c r="BL3190" s="9">
        <f t="shared" si="106"/>
        <v>75739.559989348942</v>
      </c>
      <c r="BM3190" s="9">
        <f t="shared" si="107"/>
        <v>75700</v>
      </c>
    </row>
    <row r="3191" spans="1:65" x14ac:dyDescent="0.3">
      <c r="A3191" t="s">
        <v>3222</v>
      </c>
      <c r="B3191" s="9">
        <v>495</v>
      </c>
      <c r="C3191">
        <v>557048</v>
      </c>
      <c r="D3191">
        <v>1</v>
      </c>
      <c r="E3191">
        <v>0</v>
      </c>
      <c r="F3191">
        <v>0</v>
      </c>
      <c r="G3191">
        <v>0</v>
      </c>
      <c r="H3191">
        <v>0</v>
      </c>
      <c r="I3191" t="s">
        <v>81</v>
      </c>
      <c r="J3191">
        <v>592943</v>
      </c>
      <c r="K3191" t="s">
        <v>476</v>
      </c>
      <c r="L3191">
        <v>592943</v>
      </c>
      <c r="M3191" t="s">
        <v>476</v>
      </c>
      <c r="N3191">
        <v>592943</v>
      </c>
      <c r="O3191" t="s">
        <v>476</v>
      </c>
      <c r="P3191">
        <v>592943</v>
      </c>
      <c r="Q3191" t="s">
        <v>476</v>
      </c>
      <c r="R3191" s="9">
        <v>118046.799706996</v>
      </c>
      <c r="S3191" s="9"/>
      <c r="T3191" s="9"/>
      <c r="U3191" s="9"/>
      <c r="V3191" s="9"/>
      <c r="W3191" s="9"/>
      <c r="X3191" s="9"/>
      <c r="Y3191" s="9"/>
      <c r="Z3191" s="9"/>
      <c r="AA3191" s="9"/>
      <c r="AB3191" s="9"/>
      <c r="AC3191" s="9"/>
      <c r="AD3191" s="9"/>
      <c r="AE3191" s="9"/>
      <c r="AF3191" s="9"/>
      <c r="AG3191" s="9"/>
      <c r="AH3191" s="9"/>
      <c r="AI3191" s="9"/>
      <c r="AJ3191" s="9"/>
      <c r="AK3191" s="9"/>
      <c r="AL3191" s="9"/>
      <c r="AM3191" s="9"/>
      <c r="AN3191" s="9"/>
      <c r="AO3191" s="9"/>
      <c r="AP3191" s="9"/>
      <c r="AQ3191" s="15"/>
      <c r="AR3191" s="9">
        <v>3</v>
      </c>
      <c r="AS3191" s="9">
        <f>AR3191*30500</f>
        <v>91500</v>
      </c>
      <c r="AT3191" s="9"/>
      <c r="AU3191" s="9"/>
      <c r="AV3191" s="9"/>
      <c r="AW3191" s="9"/>
      <c r="AX3191" s="9"/>
      <c r="AY3191" s="9"/>
      <c r="AZ3191" s="9"/>
      <c r="BA3191" s="9"/>
      <c r="BB3191" s="9"/>
      <c r="BC3191" s="9"/>
      <c r="BD3191" s="9"/>
      <c r="BE3191" s="9"/>
      <c r="BF3191" s="9"/>
      <c r="BG3191" s="9"/>
      <c r="BH3191" s="9"/>
      <c r="BI3191" s="9"/>
      <c r="BJ3191" s="9"/>
      <c r="BK3191" s="9"/>
      <c r="BL3191" s="9">
        <f t="shared" si="106"/>
        <v>209546.79970699601</v>
      </c>
      <c r="BM3191" s="9">
        <f t="shared" si="107"/>
        <v>209500</v>
      </c>
    </row>
    <row r="3192" spans="1:65" x14ac:dyDescent="0.3">
      <c r="A3192" t="s">
        <v>3223</v>
      </c>
      <c r="B3192" s="9">
        <v>1158</v>
      </c>
      <c r="C3192">
        <v>583448</v>
      </c>
      <c r="D3192">
        <v>1</v>
      </c>
      <c r="E3192">
        <v>0</v>
      </c>
      <c r="F3192">
        <v>0</v>
      </c>
      <c r="G3192">
        <v>0</v>
      </c>
      <c r="H3192">
        <v>0</v>
      </c>
      <c r="I3192" t="s">
        <v>81</v>
      </c>
      <c r="J3192">
        <v>583995</v>
      </c>
      <c r="K3192" t="s">
        <v>3224</v>
      </c>
      <c r="L3192">
        <v>584282</v>
      </c>
      <c r="M3192" t="s">
        <v>461</v>
      </c>
      <c r="N3192">
        <v>584282</v>
      </c>
      <c r="O3192" t="s">
        <v>461</v>
      </c>
      <c r="P3192">
        <v>584282</v>
      </c>
      <c r="Q3192" t="s">
        <v>461</v>
      </c>
      <c r="R3192" s="9">
        <v>272552.09910401778</v>
      </c>
      <c r="S3192" s="9"/>
      <c r="T3192" s="9"/>
      <c r="U3192" s="9"/>
      <c r="V3192" s="9"/>
      <c r="W3192" s="9"/>
      <c r="X3192" s="9"/>
      <c r="Y3192" s="9"/>
      <c r="Z3192" s="9"/>
      <c r="AA3192" s="9"/>
      <c r="AB3192" s="9"/>
      <c r="AC3192" s="9"/>
      <c r="AD3192" s="9"/>
      <c r="AE3192" s="9"/>
      <c r="AF3192" s="9"/>
      <c r="AG3192" s="9"/>
      <c r="AH3192" s="9"/>
      <c r="AI3192" s="9"/>
      <c r="AJ3192" s="9"/>
      <c r="AK3192" s="9"/>
      <c r="AL3192" s="9"/>
      <c r="AM3192" s="9"/>
      <c r="AN3192" s="9"/>
      <c r="AO3192" s="9"/>
      <c r="AP3192" s="9"/>
      <c r="AQ3192" s="15"/>
      <c r="AR3192" s="9"/>
      <c r="AS3192" s="9"/>
      <c r="AT3192" s="9"/>
      <c r="AU3192" s="9"/>
      <c r="AV3192" s="9"/>
      <c r="AW3192" s="9"/>
      <c r="AX3192" s="9"/>
      <c r="AY3192" s="9"/>
      <c r="AZ3192" s="9"/>
      <c r="BA3192" s="9"/>
      <c r="BB3192" s="9"/>
      <c r="BC3192" s="9"/>
      <c r="BD3192" s="9"/>
      <c r="BE3192" s="9"/>
      <c r="BF3192" s="9"/>
      <c r="BG3192" s="9"/>
      <c r="BH3192" s="9"/>
      <c r="BI3192" s="9"/>
      <c r="BJ3192" s="9"/>
      <c r="BK3192" s="9"/>
      <c r="BL3192" s="9">
        <f t="shared" si="106"/>
        <v>272552.09910401778</v>
      </c>
      <c r="BM3192" s="9">
        <f t="shared" si="107"/>
        <v>272600</v>
      </c>
    </row>
    <row r="3193" spans="1:65" x14ac:dyDescent="0.3">
      <c r="A3193" t="s">
        <v>3225</v>
      </c>
      <c r="B3193" s="9">
        <v>870</v>
      </c>
      <c r="C3193">
        <v>530204</v>
      </c>
      <c r="D3193">
        <v>1</v>
      </c>
      <c r="E3193">
        <v>0</v>
      </c>
      <c r="F3193">
        <v>0</v>
      </c>
      <c r="G3193">
        <v>0</v>
      </c>
      <c r="H3193">
        <v>0</v>
      </c>
      <c r="I3193" t="s">
        <v>86</v>
      </c>
      <c r="J3193">
        <v>529516</v>
      </c>
      <c r="K3193" t="s">
        <v>1012</v>
      </c>
      <c r="L3193">
        <v>529303</v>
      </c>
      <c r="M3193" t="s">
        <v>301</v>
      </c>
      <c r="N3193">
        <v>529303</v>
      </c>
      <c r="O3193" t="s">
        <v>301</v>
      </c>
      <c r="P3193">
        <v>529303</v>
      </c>
      <c r="Q3193" t="s">
        <v>301</v>
      </c>
      <c r="R3193" s="9">
        <v>205801.24390434439</v>
      </c>
      <c r="S3193" s="9"/>
      <c r="T3193" s="9"/>
      <c r="U3193" s="9"/>
      <c r="V3193" s="9"/>
      <c r="W3193" s="9"/>
      <c r="X3193" s="9"/>
      <c r="Y3193" s="9"/>
      <c r="Z3193" s="9"/>
      <c r="AA3193" s="9"/>
      <c r="AB3193" s="9"/>
      <c r="AC3193" s="9"/>
      <c r="AD3193" s="9"/>
      <c r="AE3193" s="9"/>
      <c r="AF3193" s="9"/>
      <c r="AG3193" s="9"/>
      <c r="AH3193" s="9"/>
      <c r="AI3193" s="9"/>
      <c r="AJ3193" s="9"/>
      <c r="AK3193" s="9"/>
      <c r="AL3193" s="9"/>
      <c r="AM3193" s="9"/>
      <c r="AN3193" s="9"/>
      <c r="AO3193" s="9"/>
      <c r="AP3193" s="9"/>
      <c r="AQ3193" s="15"/>
      <c r="AR3193" s="9"/>
      <c r="AS3193" s="9"/>
      <c r="AT3193" s="9"/>
      <c r="AU3193" s="9"/>
      <c r="AV3193" s="9"/>
      <c r="AW3193" s="9"/>
      <c r="AX3193" s="9"/>
      <c r="AY3193" s="9"/>
      <c r="AZ3193" s="9"/>
      <c r="BA3193" s="9"/>
      <c r="BB3193" s="9"/>
      <c r="BC3193" s="9"/>
      <c r="BD3193" s="9"/>
      <c r="BE3193" s="9"/>
      <c r="BF3193" s="9"/>
      <c r="BG3193" s="9"/>
      <c r="BH3193" s="9"/>
      <c r="BI3193" s="9"/>
      <c r="BJ3193" s="9"/>
      <c r="BK3193" s="9"/>
      <c r="BL3193" s="9">
        <f t="shared" si="106"/>
        <v>205801.24390434439</v>
      </c>
      <c r="BM3193" s="9">
        <f t="shared" si="107"/>
        <v>205800</v>
      </c>
    </row>
    <row r="3194" spans="1:65" x14ac:dyDescent="0.3">
      <c r="A3194" s="2" t="s">
        <v>1820</v>
      </c>
      <c r="B3194" s="9">
        <v>868</v>
      </c>
      <c r="C3194">
        <v>587541</v>
      </c>
      <c r="D3194">
        <v>1</v>
      </c>
      <c r="E3194">
        <v>1</v>
      </c>
      <c r="F3194">
        <v>0</v>
      </c>
      <c r="G3194">
        <v>0</v>
      </c>
      <c r="H3194">
        <v>0</v>
      </c>
      <c r="I3194" t="s">
        <v>123</v>
      </c>
      <c r="J3194">
        <v>587541</v>
      </c>
      <c r="K3194" t="s">
        <v>1820</v>
      </c>
      <c r="L3194">
        <v>588024</v>
      </c>
      <c r="M3194" t="s">
        <v>507</v>
      </c>
      <c r="N3194">
        <v>588024</v>
      </c>
      <c r="O3194" t="s">
        <v>507</v>
      </c>
      <c r="P3194">
        <v>588024</v>
      </c>
      <c r="Q3194" t="s">
        <v>507</v>
      </c>
      <c r="R3194" s="9">
        <v>205335.89685551749</v>
      </c>
      <c r="S3194" s="9">
        <f>SUMIFS($B:$B,$J:$J,$C3194)</f>
        <v>1473</v>
      </c>
      <c r="T3194" s="9">
        <v>80215.382579601865</v>
      </c>
      <c r="U3194" s="9">
        <v>0</v>
      </c>
      <c r="V3194" s="9">
        <f>U3194*768</f>
        <v>0</v>
      </c>
      <c r="W3194" s="9">
        <v>9</v>
      </c>
      <c r="X3194" s="9">
        <f>W3194*3072</f>
        <v>27648</v>
      </c>
      <c r="Y3194" s="9">
        <v>4</v>
      </c>
      <c r="Z3194" s="9">
        <f>Y3194*1024</f>
        <v>4096</v>
      </c>
      <c r="AA3194" s="9">
        <v>2</v>
      </c>
      <c r="AB3194" s="9">
        <f>AA3194*256</f>
        <v>512</v>
      </c>
      <c r="AC3194" s="9"/>
      <c r="AD3194" s="9"/>
      <c r="AE3194" s="9"/>
      <c r="AF3194" s="9"/>
      <c r="AG3194" s="9"/>
      <c r="AH3194" s="9"/>
      <c r="AI3194" s="9"/>
      <c r="AJ3194" s="9"/>
      <c r="AK3194" s="9"/>
      <c r="AL3194" s="9"/>
      <c r="AM3194" s="9"/>
      <c r="AN3194" s="9"/>
      <c r="AO3194" s="9"/>
      <c r="AP3194" s="9"/>
      <c r="AQ3194" s="15"/>
      <c r="AR3194" s="9"/>
      <c r="AS3194" s="9"/>
      <c r="AT3194" s="9"/>
      <c r="AU3194" s="9"/>
      <c r="AV3194" s="9"/>
      <c r="AW3194" s="9"/>
      <c r="AX3194" s="9"/>
      <c r="AY3194" s="9"/>
      <c r="AZ3194" s="9"/>
      <c r="BA3194" s="9"/>
      <c r="BB3194" s="9"/>
      <c r="BC3194" s="9"/>
      <c r="BD3194" s="9"/>
      <c r="BE3194" s="9"/>
      <c r="BF3194" s="9"/>
      <c r="BG3194" s="9"/>
      <c r="BH3194" s="9"/>
      <c r="BI3194" s="9"/>
      <c r="BJ3194" s="9"/>
      <c r="BK3194" s="9"/>
      <c r="BL3194" s="9">
        <f t="shared" si="106"/>
        <v>317807.27943511936</v>
      </c>
      <c r="BM3194" s="9">
        <f t="shared" si="107"/>
        <v>317800</v>
      </c>
    </row>
    <row r="3195" spans="1:65" x14ac:dyDescent="0.3">
      <c r="A3195" t="s">
        <v>1820</v>
      </c>
      <c r="B3195" s="9">
        <v>340</v>
      </c>
      <c r="C3195">
        <v>554847</v>
      </c>
      <c r="D3195">
        <v>1</v>
      </c>
      <c r="E3195">
        <v>0</v>
      </c>
      <c r="F3195">
        <v>0</v>
      </c>
      <c r="G3195">
        <v>0</v>
      </c>
      <c r="H3195">
        <v>0</v>
      </c>
      <c r="I3195" t="s">
        <v>96</v>
      </c>
      <c r="J3195">
        <v>572241</v>
      </c>
      <c r="K3195" t="s">
        <v>556</v>
      </c>
      <c r="L3195">
        <v>572241</v>
      </c>
      <c r="M3195" t="s">
        <v>556</v>
      </c>
      <c r="N3195">
        <v>572241</v>
      </c>
      <c r="O3195" t="s">
        <v>556</v>
      </c>
      <c r="P3195">
        <v>571164</v>
      </c>
      <c r="Q3195" t="s">
        <v>334</v>
      </c>
      <c r="R3195" s="9">
        <v>81431.022973213185</v>
      </c>
      <c r="S3195" s="9"/>
      <c r="T3195" s="9"/>
      <c r="U3195" s="9"/>
      <c r="V3195" s="9"/>
      <c r="W3195" s="9"/>
      <c r="X3195" s="9"/>
      <c r="Y3195" s="9"/>
      <c r="Z3195" s="9"/>
      <c r="AA3195" s="9"/>
      <c r="AB3195" s="9"/>
      <c r="AC3195" s="9"/>
      <c r="AD3195" s="9"/>
      <c r="AE3195" s="9"/>
      <c r="AF3195" s="9"/>
      <c r="AG3195" s="9"/>
      <c r="AH3195" s="9"/>
      <c r="AI3195" s="9"/>
      <c r="AJ3195" s="9"/>
      <c r="AK3195" s="9"/>
      <c r="AL3195" s="9"/>
      <c r="AM3195" s="9"/>
      <c r="AN3195" s="9"/>
      <c r="AO3195" s="9"/>
      <c r="AP3195" s="9"/>
      <c r="AQ3195" s="15"/>
      <c r="AR3195" s="9"/>
      <c r="AS3195" s="9"/>
      <c r="AT3195" s="9"/>
      <c r="AU3195" s="9"/>
      <c r="AV3195" s="9"/>
      <c r="AW3195" s="9"/>
      <c r="AX3195" s="9"/>
      <c r="AY3195" s="9"/>
      <c r="AZ3195" s="9"/>
      <c r="BA3195" s="9"/>
      <c r="BB3195" s="9"/>
      <c r="BC3195" s="9"/>
      <c r="BD3195" s="9"/>
      <c r="BE3195" s="9"/>
      <c r="BF3195" s="9"/>
      <c r="BG3195" s="9"/>
      <c r="BH3195" s="9"/>
      <c r="BI3195" s="9"/>
      <c r="BJ3195" s="9"/>
      <c r="BK3195" s="9"/>
      <c r="BL3195" s="9">
        <f t="shared" si="106"/>
        <v>81431.022973213185</v>
      </c>
      <c r="BM3195" s="9">
        <f t="shared" si="107"/>
        <v>81400</v>
      </c>
    </row>
    <row r="3196" spans="1:65" x14ac:dyDescent="0.3">
      <c r="A3196" t="s">
        <v>3226</v>
      </c>
      <c r="B3196" s="9">
        <v>1150</v>
      </c>
      <c r="C3196">
        <v>553981</v>
      </c>
      <c r="D3196">
        <v>1</v>
      </c>
      <c r="E3196">
        <v>0</v>
      </c>
      <c r="F3196">
        <v>0</v>
      </c>
      <c r="G3196">
        <v>0</v>
      </c>
      <c r="H3196">
        <v>0</v>
      </c>
      <c r="I3196" t="s">
        <v>151</v>
      </c>
      <c r="J3196">
        <v>553425</v>
      </c>
      <c r="K3196" t="s">
        <v>152</v>
      </c>
      <c r="L3196">
        <v>553425</v>
      </c>
      <c r="M3196" t="s">
        <v>152</v>
      </c>
      <c r="N3196">
        <v>553425</v>
      </c>
      <c r="O3196" t="s">
        <v>152</v>
      </c>
      <c r="P3196">
        <v>553425</v>
      </c>
      <c r="Q3196" t="s">
        <v>152</v>
      </c>
      <c r="R3196" s="9">
        <v>270704.51199136092</v>
      </c>
      <c r="S3196" s="9"/>
      <c r="T3196" s="9"/>
      <c r="U3196" s="9"/>
      <c r="V3196" s="9"/>
      <c r="W3196" s="9"/>
      <c r="X3196" s="9"/>
      <c r="Y3196" s="9"/>
      <c r="Z3196" s="9"/>
      <c r="AA3196" s="9"/>
      <c r="AB3196" s="9"/>
      <c r="AC3196" s="9"/>
      <c r="AD3196" s="9"/>
      <c r="AE3196" s="9"/>
      <c r="AF3196" s="9"/>
      <c r="AG3196" s="9"/>
      <c r="AH3196" s="9"/>
      <c r="AI3196" s="9"/>
      <c r="AJ3196" s="9"/>
      <c r="AK3196" s="9"/>
      <c r="AL3196" s="9"/>
      <c r="AM3196" s="9"/>
      <c r="AN3196" s="9"/>
      <c r="AO3196" s="9"/>
      <c r="AP3196" s="9"/>
      <c r="AQ3196" s="15"/>
      <c r="AR3196" s="9"/>
      <c r="AS3196" s="9"/>
      <c r="AT3196" s="9"/>
      <c r="AU3196" s="9"/>
      <c r="AV3196" s="9"/>
      <c r="AW3196" s="9"/>
      <c r="AX3196" s="9"/>
      <c r="AY3196" s="9"/>
      <c r="AZ3196" s="9"/>
      <c r="BA3196" s="9"/>
      <c r="BB3196" s="9"/>
      <c r="BC3196" s="9"/>
      <c r="BD3196" s="9"/>
      <c r="BE3196" s="9"/>
      <c r="BF3196" s="9"/>
      <c r="BG3196" s="9"/>
      <c r="BH3196" s="9"/>
      <c r="BI3196" s="9"/>
      <c r="BJ3196" s="9"/>
      <c r="BK3196" s="9"/>
      <c r="BL3196" s="9">
        <f t="shared" si="106"/>
        <v>270704.51199136092</v>
      </c>
      <c r="BM3196" s="9">
        <f t="shared" si="107"/>
        <v>270700</v>
      </c>
    </row>
    <row r="3197" spans="1:65" x14ac:dyDescent="0.3">
      <c r="A3197" t="s">
        <v>3227</v>
      </c>
      <c r="B3197" s="9">
        <v>1404</v>
      </c>
      <c r="C3197">
        <v>538515</v>
      </c>
      <c r="D3197">
        <v>1</v>
      </c>
      <c r="E3197">
        <v>0</v>
      </c>
      <c r="F3197">
        <v>0</v>
      </c>
      <c r="G3197">
        <v>0</v>
      </c>
      <c r="H3197">
        <v>0</v>
      </c>
      <c r="I3197" t="s">
        <v>86</v>
      </c>
      <c r="J3197">
        <v>538477</v>
      </c>
      <c r="K3197" t="s">
        <v>3081</v>
      </c>
      <c r="L3197">
        <v>538442</v>
      </c>
      <c r="M3197" t="s">
        <v>205</v>
      </c>
      <c r="N3197">
        <v>538094</v>
      </c>
      <c r="O3197" t="s">
        <v>207</v>
      </c>
      <c r="P3197">
        <v>538094</v>
      </c>
      <c r="Q3197" t="s">
        <v>207</v>
      </c>
      <c r="R3197" s="9">
        <v>329196.4164527299</v>
      </c>
      <c r="S3197" s="9"/>
      <c r="T3197" s="9"/>
      <c r="U3197" s="9"/>
      <c r="V3197" s="9"/>
      <c r="W3197" s="9"/>
      <c r="X3197" s="9"/>
      <c r="Y3197" s="9"/>
      <c r="Z3197" s="9"/>
      <c r="AA3197" s="9"/>
      <c r="AB3197" s="9"/>
      <c r="AC3197" s="9"/>
      <c r="AD3197" s="9"/>
      <c r="AE3197" s="9"/>
      <c r="AF3197" s="9"/>
      <c r="AG3197" s="9"/>
      <c r="AH3197" s="9"/>
      <c r="AI3197" s="9"/>
      <c r="AJ3197" s="9"/>
      <c r="AK3197" s="9"/>
      <c r="AL3197" s="9"/>
      <c r="AM3197" s="9"/>
      <c r="AN3197" s="9"/>
      <c r="AO3197" s="9"/>
      <c r="AP3197" s="9"/>
      <c r="AQ3197" s="15"/>
      <c r="AR3197" s="9"/>
      <c r="AS3197" s="9"/>
      <c r="AT3197" s="9"/>
      <c r="AU3197" s="9"/>
      <c r="AV3197" s="9"/>
      <c r="AW3197" s="9"/>
      <c r="AX3197" s="9"/>
      <c r="AY3197" s="9"/>
      <c r="AZ3197" s="9"/>
      <c r="BA3197" s="9"/>
      <c r="BB3197" s="9"/>
      <c r="BC3197" s="9"/>
      <c r="BD3197" s="9"/>
      <c r="BE3197" s="9"/>
      <c r="BF3197" s="9"/>
      <c r="BG3197" s="9"/>
      <c r="BH3197" s="9"/>
      <c r="BI3197" s="9"/>
      <c r="BJ3197" s="9"/>
      <c r="BK3197" s="9"/>
      <c r="BL3197" s="9">
        <f t="shared" si="106"/>
        <v>329196.4164527299</v>
      </c>
      <c r="BM3197" s="9">
        <f t="shared" si="107"/>
        <v>329200</v>
      </c>
    </row>
    <row r="3198" spans="1:65" x14ac:dyDescent="0.3">
      <c r="A3198" t="s">
        <v>3228</v>
      </c>
      <c r="B3198" s="9">
        <v>272</v>
      </c>
      <c r="C3198">
        <v>553905</v>
      </c>
      <c r="D3198">
        <v>1</v>
      </c>
      <c r="E3198">
        <v>0</v>
      </c>
      <c r="F3198">
        <v>0</v>
      </c>
      <c r="G3198">
        <v>0</v>
      </c>
      <c r="H3198">
        <v>0</v>
      </c>
      <c r="I3198" t="s">
        <v>135</v>
      </c>
      <c r="J3198">
        <v>588393</v>
      </c>
      <c r="K3198" t="s">
        <v>438</v>
      </c>
      <c r="L3198">
        <v>588393</v>
      </c>
      <c r="M3198" t="s">
        <v>438</v>
      </c>
      <c r="N3198">
        <v>588393</v>
      </c>
      <c r="O3198" t="s">
        <v>438</v>
      </c>
      <c r="P3198">
        <v>588393</v>
      </c>
      <c r="Q3198" t="s">
        <v>438</v>
      </c>
      <c r="R3198" s="9">
        <v>71941.662785630979</v>
      </c>
      <c r="S3198" s="9"/>
      <c r="T3198" s="9"/>
      <c r="U3198" s="9"/>
      <c r="V3198" s="9"/>
      <c r="W3198" s="9"/>
      <c r="X3198" s="9"/>
      <c r="Y3198" s="9"/>
      <c r="Z3198" s="9"/>
      <c r="AA3198" s="9"/>
      <c r="AB3198" s="9"/>
      <c r="AC3198" s="9"/>
      <c r="AD3198" s="9"/>
      <c r="AE3198" s="9"/>
      <c r="AF3198" s="9"/>
      <c r="AG3198" s="9"/>
      <c r="AH3198" s="9"/>
      <c r="AI3198" s="9"/>
      <c r="AJ3198" s="9"/>
      <c r="AK3198" s="9"/>
      <c r="AL3198" s="9"/>
      <c r="AM3198" s="9"/>
      <c r="AN3198" s="9"/>
      <c r="AO3198" s="9"/>
      <c r="AP3198" s="9"/>
      <c r="AQ3198" s="15"/>
      <c r="AR3198" s="9"/>
      <c r="AS3198" s="9"/>
      <c r="AT3198" s="9"/>
      <c r="AU3198" s="9"/>
      <c r="AV3198" s="9"/>
      <c r="AW3198" s="9"/>
      <c r="AX3198" s="9"/>
      <c r="AY3198" s="9"/>
      <c r="AZ3198" s="9"/>
      <c r="BA3198" s="9"/>
      <c r="BB3198" s="9"/>
      <c r="BC3198" s="9"/>
      <c r="BD3198" s="9"/>
      <c r="BE3198" s="9"/>
      <c r="BF3198" s="9"/>
      <c r="BG3198" s="9"/>
      <c r="BH3198" s="9"/>
      <c r="BI3198" s="9"/>
      <c r="BJ3198" s="9"/>
      <c r="BK3198" s="9"/>
      <c r="BL3198" s="9">
        <f t="shared" si="106"/>
        <v>71941.662785630979</v>
      </c>
      <c r="BM3198" s="9">
        <f t="shared" si="107"/>
        <v>71900</v>
      </c>
    </row>
    <row r="3199" spans="1:65" x14ac:dyDescent="0.3">
      <c r="A3199" t="s">
        <v>3229</v>
      </c>
      <c r="B3199" s="9">
        <v>698</v>
      </c>
      <c r="C3199">
        <v>554944</v>
      </c>
      <c r="D3199">
        <v>1</v>
      </c>
      <c r="E3199">
        <v>0</v>
      </c>
      <c r="F3199">
        <v>0</v>
      </c>
      <c r="G3199">
        <v>0</v>
      </c>
      <c r="H3199">
        <v>0</v>
      </c>
      <c r="I3199" t="s">
        <v>111</v>
      </c>
      <c r="J3199">
        <v>505609</v>
      </c>
      <c r="K3199" t="s">
        <v>838</v>
      </c>
      <c r="L3199">
        <v>505609</v>
      </c>
      <c r="M3199" t="s">
        <v>838</v>
      </c>
      <c r="N3199">
        <v>500496</v>
      </c>
      <c r="O3199" t="s">
        <v>287</v>
      </c>
      <c r="P3199">
        <v>500496</v>
      </c>
      <c r="Q3199" t="s">
        <v>287</v>
      </c>
      <c r="R3199" s="9">
        <v>165681.82465610129</v>
      </c>
      <c r="S3199" s="9"/>
      <c r="T3199" s="9"/>
      <c r="U3199" s="9"/>
      <c r="V3199" s="9"/>
      <c r="W3199" s="9"/>
      <c r="X3199" s="9"/>
      <c r="Y3199" s="9"/>
      <c r="Z3199" s="9"/>
      <c r="AA3199" s="9"/>
      <c r="AB3199" s="9"/>
      <c r="AC3199" s="9"/>
      <c r="AD3199" s="9"/>
      <c r="AE3199" s="9"/>
      <c r="AF3199" s="9"/>
      <c r="AG3199" s="9"/>
      <c r="AH3199" s="9"/>
      <c r="AI3199" s="9"/>
      <c r="AJ3199" s="9"/>
      <c r="AK3199" s="9"/>
      <c r="AL3199" s="9"/>
      <c r="AM3199" s="9"/>
      <c r="AN3199" s="9"/>
      <c r="AO3199" s="9"/>
      <c r="AP3199" s="9"/>
      <c r="AQ3199" s="15"/>
      <c r="AR3199" s="9"/>
      <c r="AS3199" s="9"/>
      <c r="AT3199" s="9"/>
      <c r="AU3199" s="9"/>
      <c r="AV3199" s="9"/>
      <c r="AW3199" s="9"/>
      <c r="AX3199" s="9"/>
      <c r="AY3199" s="9"/>
      <c r="AZ3199" s="9"/>
      <c r="BA3199" s="9"/>
      <c r="BB3199" s="9"/>
      <c r="BC3199" s="9"/>
      <c r="BD3199" s="9"/>
      <c r="BE3199" s="9"/>
      <c r="BF3199" s="9"/>
      <c r="BG3199" s="9"/>
      <c r="BH3199" s="9"/>
      <c r="BI3199" s="9"/>
      <c r="BJ3199" s="9"/>
      <c r="BK3199" s="9"/>
      <c r="BL3199" s="9">
        <f t="shared" si="106"/>
        <v>165681.82465610129</v>
      </c>
      <c r="BM3199" s="9">
        <f t="shared" si="107"/>
        <v>165700</v>
      </c>
    </row>
    <row r="3200" spans="1:65" x14ac:dyDescent="0.3">
      <c r="A3200" s="12" t="s">
        <v>3230</v>
      </c>
      <c r="B3200" s="9">
        <v>342</v>
      </c>
      <c r="C3200" s="12">
        <v>559245</v>
      </c>
      <c r="D3200" s="12">
        <v>1</v>
      </c>
      <c r="E3200" s="12">
        <v>0</v>
      </c>
      <c r="F3200" s="12">
        <v>0</v>
      </c>
      <c r="G3200" s="12">
        <v>0</v>
      </c>
      <c r="H3200" s="12">
        <v>0</v>
      </c>
      <c r="I3200" s="12" t="s">
        <v>151</v>
      </c>
      <c r="J3200" s="12">
        <v>559008</v>
      </c>
      <c r="K3200" s="12" t="s">
        <v>1262</v>
      </c>
      <c r="L3200" s="12">
        <v>559351</v>
      </c>
      <c r="M3200" s="12" t="s">
        <v>1263</v>
      </c>
      <c r="N3200" s="12">
        <v>559351</v>
      </c>
      <c r="O3200" s="12" t="s">
        <v>1263</v>
      </c>
      <c r="P3200" s="12">
        <v>559075</v>
      </c>
      <c r="Q3200" s="12" t="s">
        <v>364</v>
      </c>
      <c r="R3200" s="13">
        <v>81905.026558065496</v>
      </c>
      <c r="S3200" s="9"/>
      <c r="T3200" s="13"/>
      <c r="U3200" s="9"/>
      <c r="V3200" s="9"/>
      <c r="W3200" s="9"/>
      <c r="X3200" s="9"/>
      <c r="Y3200" s="9"/>
      <c r="Z3200" s="9"/>
      <c r="AA3200" s="9"/>
      <c r="AB3200" s="9"/>
      <c r="AC3200" s="9"/>
      <c r="AD3200" s="13"/>
      <c r="AE3200" s="9"/>
      <c r="AF3200" s="13"/>
      <c r="AG3200" s="9"/>
      <c r="AH3200" s="13"/>
      <c r="AI3200" s="9"/>
      <c r="AJ3200" s="13"/>
      <c r="AK3200" s="13"/>
      <c r="AL3200" s="13"/>
      <c r="AM3200" s="9"/>
      <c r="AN3200" s="13"/>
      <c r="AO3200" s="9"/>
      <c r="AP3200" s="9"/>
      <c r="AQ3200" s="15"/>
      <c r="AR3200" s="9"/>
      <c r="AS3200" s="9"/>
      <c r="AT3200" s="9"/>
      <c r="AU3200" s="9"/>
      <c r="AV3200" s="9"/>
      <c r="AW3200" s="9"/>
      <c r="AX3200" s="9"/>
      <c r="AY3200" s="9"/>
      <c r="AZ3200" s="9"/>
      <c r="BA3200" s="9"/>
      <c r="BB3200" s="9"/>
      <c r="BC3200" s="9"/>
      <c r="BD3200" s="9"/>
      <c r="BE3200" s="9"/>
      <c r="BF3200" s="9"/>
      <c r="BG3200" s="9"/>
      <c r="BH3200" s="9"/>
      <c r="BI3200" s="9"/>
      <c r="BJ3200" s="9"/>
      <c r="BK3200" s="9"/>
      <c r="BL3200" s="9">
        <f t="shared" si="106"/>
        <v>81905.026558065496</v>
      </c>
      <c r="BM3200" s="13">
        <f t="shared" si="107"/>
        <v>81900</v>
      </c>
    </row>
    <row r="3201" spans="1:65" x14ac:dyDescent="0.3">
      <c r="A3201" t="s">
        <v>3231</v>
      </c>
      <c r="B3201" s="9">
        <v>169</v>
      </c>
      <c r="C3201">
        <v>513288</v>
      </c>
      <c r="D3201">
        <v>1</v>
      </c>
      <c r="E3201">
        <v>0</v>
      </c>
      <c r="F3201">
        <v>0</v>
      </c>
      <c r="G3201">
        <v>0</v>
      </c>
      <c r="H3201">
        <v>0</v>
      </c>
      <c r="I3201" t="s">
        <v>86</v>
      </c>
      <c r="J3201">
        <v>533271</v>
      </c>
      <c r="K3201" t="s">
        <v>785</v>
      </c>
      <c r="L3201">
        <v>533271</v>
      </c>
      <c r="M3201" t="s">
        <v>785</v>
      </c>
      <c r="N3201">
        <v>533271</v>
      </c>
      <c r="O3201" t="s">
        <v>785</v>
      </c>
      <c r="P3201">
        <v>533271</v>
      </c>
      <c r="Q3201" t="s">
        <v>785</v>
      </c>
      <c r="R3201" s="9">
        <v>71941.662785630979</v>
      </c>
      <c r="S3201" s="9"/>
      <c r="T3201" s="9"/>
      <c r="U3201" s="9"/>
      <c r="V3201" s="9"/>
      <c r="W3201" s="9"/>
      <c r="X3201" s="9"/>
      <c r="Y3201" s="9"/>
      <c r="Z3201" s="9"/>
      <c r="AA3201" s="9"/>
      <c r="AB3201" s="9"/>
      <c r="AC3201" s="9"/>
      <c r="AD3201" s="9"/>
      <c r="AE3201" s="9"/>
      <c r="AF3201" s="9"/>
      <c r="AG3201" s="9"/>
      <c r="AH3201" s="9"/>
      <c r="AI3201" s="9"/>
      <c r="AJ3201" s="9"/>
      <c r="AK3201" s="9"/>
      <c r="AL3201" s="9"/>
      <c r="AM3201" s="9"/>
      <c r="AN3201" s="9"/>
      <c r="AO3201" s="9"/>
      <c r="AP3201" s="9"/>
      <c r="AQ3201" s="15"/>
      <c r="AR3201" s="9"/>
      <c r="AS3201" s="9"/>
      <c r="AT3201" s="9"/>
      <c r="AU3201" s="9"/>
      <c r="AV3201" s="9"/>
      <c r="AW3201" s="9"/>
      <c r="AX3201" s="9"/>
      <c r="AY3201" s="9"/>
      <c r="AZ3201" s="9"/>
      <c r="BA3201" s="9"/>
      <c r="BB3201" s="9"/>
      <c r="BC3201" s="9"/>
      <c r="BD3201" s="9"/>
      <c r="BE3201" s="9"/>
      <c r="BF3201" s="9"/>
      <c r="BG3201" s="9"/>
      <c r="BH3201" s="9"/>
      <c r="BI3201" s="9"/>
      <c r="BJ3201" s="9"/>
      <c r="BK3201" s="9"/>
      <c r="BL3201" s="9">
        <f t="shared" si="106"/>
        <v>71941.662785630979</v>
      </c>
      <c r="BM3201" s="9">
        <f t="shared" si="107"/>
        <v>71900</v>
      </c>
    </row>
    <row r="3202" spans="1:65" x14ac:dyDescent="0.3">
      <c r="A3202" t="s">
        <v>3232</v>
      </c>
      <c r="B3202" s="9">
        <v>582</v>
      </c>
      <c r="C3202">
        <v>577332</v>
      </c>
      <c r="D3202">
        <v>1</v>
      </c>
      <c r="E3202">
        <v>0</v>
      </c>
      <c r="F3202">
        <v>0</v>
      </c>
      <c r="G3202">
        <v>0</v>
      </c>
      <c r="H3202">
        <v>0</v>
      </c>
      <c r="I3202" t="s">
        <v>104</v>
      </c>
      <c r="J3202">
        <v>577197</v>
      </c>
      <c r="K3202" t="s">
        <v>300</v>
      </c>
      <c r="L3202">
        <v>577197</v>
      </c>
      <c r="M3202" t="s">
        <v>300</v>
      </c>
      <c r="N3202">
        <v>577197</v>
      </c>
      <c r="O3202" t="s">
        <v>300</v>
      </c>
      <c r="P3202">
        <v>577197</v>
      </c>
      <c r="Q3202" t="s">
        <v>300</v>
      </c>
      <c r="R3202" s="9">
        <v>138502.6125617635</v>
      </c>
      <c r="S3202" s="9"/>
      <c r="T3202" s="9"/>
      <c r="U3202" s="9"/>
      <c r="V3202" s="9"/>
      <c r="W3202" s="9"/>
      <c r="X3202" s="9"/>
      <c r="Y3202" s="9"/>
      <c r="Z3202" s="9"/>
      <c r="AA3202" s="9"/>
      <c r="AB3202" s="9"/>
      <c r="AC3202" s="9"/>
      <c r="AD3202" s="9"/>
      <c r="AE3202" s="9"/>
      <c r="AF3202" s="9"/>
      <c r="AG3202" s="9"/>
      <c r="AH3202" s="9"/>
      <c r="AI3202" s="9"/>
      <c r="AJ3202" s="9"/>
      <c r="AK3202" s="9"/>
      <c r="AL3202" s="9"/>
      <c r="AM3202" s="9"/>
      <c r="AN3202" s="9"/>
      <c r="AO3202" s="9"/>
      <c r="AP3202" s="9"/>
      <c r="AQ3202" s="15"/>
      <c r="AR3202" s="9"/>
      <c r="AS3202" s="9"/>
      <c r="AT3202" s="9"/>
      <c r="AU3202" s="9"/>
      <c r="AV3202" s="9"/>
      <c r="AW3202" s="9"/>
      <c r="AX3202" s="9"/>
      <c r="AY3202" s="9"/>
      <c r="AZ3202" s="9"/>
      <c r="BA3202" s="9"/>
      <c r="BB3202" s="9"/>
      <c r="BC3202" s="9"/>
      <c r="BD3202" s="9"/>
      <c r="BE3202" s="9"/>
      <c r="BF3202" s="9"/>
      <c r="BG3202" s="9"/>
      <c r="BH3202" s="9"/>
      <c r="BI3202" s="9"/>
      <c r="BJ3202" s="9"/>
      <c r="BK3202" s="9"/>
      <c r="BL3202" s="9">
        <f t="shared" si="106"/>
        <v>138502.6125617635</v>
      </c>
      <c r="BM3202" s="9">
        <f t="shared" si="107"/>
        <v>138500</v>
      </c>
    </row>
    <row r="3203" spans="1:65" x14ac:dyDescent="0.3">
      <c r="A3203" s="2" t="s">
        <v>225</v>
      </c>
      <c r="B3203" s="9">
        <v>882</v>
      </c>
      <c r="C3203">
        <v>542105</v>
      </c>
      <c r="D3203">
        <v>1</v>
      </c>
      <c r="E3203">
        <v>1</v>
      </c>
      <c r="F3203">
        <v>0</v>
      </c>
      <c r="G3203">
        <v>0</v>
      </c>
      <c r="H3203">
        <v>0</v>
      </c>
      <c r="I3203" t="s">
        <v>86</v>
      </c>
      <c r="J3203">
        <v>542105</v>
      </c>
      <c r="K3203" t="s">
        <v>225</v>
      </c>
      <c r="L3203">
        <v>542164</v>
      </c>
      <c r="M3203" t="s">
        <v>226</v>
      </c>
      <c r="N3203">
        <v>542164</v>
      </c>
      <c r="O3203" t="s">
        <v>226</v>
      </c>
      <c r="P3203">
        <v>541656</v>
      </c>
      <c r="Q3203" t="s">
        <v>227</v>
      </c>
      <c r="R3203" s="9">
        <v>208592.77683947689</v>
      </c>
      <c r="S3203" s="9">
        <f>SUMIFS($B:$B,$J:$J,$C3203)</f>
        <v>2858</v>
      </c>
      <c r="T3203" s="9">
        <v>155410.67595881599</v>
      </c>
      <c r="U3203" s="9">
        <v>0</v>
      </c>
      <c r="V3203" s="9">
        <f>U3203*768</f>
        <v>0</v>
      </c>
      <c r="W3203" s="9">
        <v>10</v>
      </c>
      <c r="X3203" s="9">
        <f>W3203*3072</f>
        <v>30720</v>
      </c>
      <c r="Y3203" s="9">
        <v>10</v>
      </c>
      <c r="Z3203" s="9">
        <f>Y3203*1024</f>
        <v>10240</v>
      </c>
      <c r="AA3203" s="9">
        <v>4</v>
      </c>
      <c r="AB3203" s="9">
        <f>AA3203*256</f>
        <v>1024</v>
      </c>
      <c r="AC3203" s="9"/>
      <c r="AD3203" s="9"/>
      <c r="AE3203" s="9"/>
      <c r="AF3203" s="9"/>
      <c r="AG3203" s="9"/>
      <c r="AH3203" s="9"/>
      <c r="AI3203" s="9"/>
      <c r="AJ3203" s="9"/>
      <c r="AK3203" s="9"/>
      <c r="AL3203" s="9"/>
      <c r="AM3203" s="9"/>
      <c r="AN3203" s="9"/>
      <c r="AO3203" s="9"/>
      <c r="AP3203" s="9"/>
      <c r="AQ3203" s="15"/>
      <c r="AR3203" s="9">
        <v>2</v>
      </c>
      <c r="AS3203" s="9">
        <f>AR3203*30500</f>
        <v>61000</v>
      </c>
      <c r="AT3203" s="9"/>
      <c r="AU3203" s="9"/>
      <c r="AV3203" s="9"/>
      <c r="AW3203" s="9"/>
      <c r="AX3203" s="9"/>
      <c r="AY3203" s="9"/>
      <c r="AZ3203" s="9"/>
      <c r="BA3203" s="9"/>
      <c r="BB3203" s="9"/>
      <c r="BC3203" s="9"/>
      <c r="BD3203" s="9"/>
      <c r="BE3203" s="9"/>
      <c r="BF3203" s="9"/>
      <c r="BG3203" s="9"/>
      <c r="BH3203" s="9"/>
      <c r="BI3203" s="9"/>
      <c r="BJ3203" s="9"/>
      <c r="BK3203" s="9"/>
      <c r="BL3203" s="9">
        <f t="shared" si="106"/>
        <v>466987.45279829286</v>
      </c>
      <c r="BM3203" s="9">
        <f t="shared" si="107"/>
        <v>467000</v>
      </c>
    </row>
    <row r="3204" spans="1:65" x14ac:dyDescent="0.3">
      <c r="A3204" t="s">
        <v>3233</v>
      </c>
      <c r="B3204" s="9">
        <v>657</v>
      </c>
      <c r="C3204">
        <v>542113</v>
      </c>
      <c r="D3204">
        <v>1</v>
      </c>
      <c r="E3204">
        <v>0</v>
      </c>
      <c r="F3204">
        <v>0</v>
      </c>
      <c r="G3204">
        <v>0</v>
      </c>
      <c r="H3204">
        <v>0</v>
      </c>
      <c r="I3204" t="s">
        <v>86</v>
      </c>
      <c r="J3204">
        <v>542105</v>
      </c>
      <c r="K3204" t="s">
        <v>225</v>
      </c>
      <c r="L3204">
        <v>542164</v>
      </c>
      <c r="M3204" t="s">
        <v>226</v>
      </c>
      <c r="N3204">
        <v>542164</v>
      </c>
      <c r="O3204" t="s">
        <v>226</v>
      </c>
      <c r="P3204">
        <v>541656</v>
      </c>
      <c r="Q3204" t="s">
        <v>227</v>
      </c>
      <c r="R3204" s="9">
        <v>156087.22474218899</v>
      </c>
      <c r="S3204" s="9"/>
      <c r="T3204" s="9"/>
      <c r="U3204" s="9"/>
      <c r="V3204" s="9"/>
      <c r="W3204" s="9"/>
      <c r="X3204" s="9"/>
      <c r="Y3204" s="9"/>
      <c r="Z3204" s="9"/>
      <c r="AA3204" s="9"/>
      <c r="AB3204" s="9"/>
      <c r="AC3204" s="9"/>
      <c r="AD3204" s="9"/>
      <c r="AE3204" s="9"/>
      <c r="AF3204" s="9"/>
      <c r="AG3204" s="9"/>
      <c r="AH3204" s="9"/>
      <c r="AI3204" s="9"/>
      <c r="AJ3204" s="9"/>
      <c r="AK3204" s="9"/>
      <c r="AL3204" s="9"/>
      <c r="AM3204" s="9"/>
      <c r="AN3204" s="9"/>
      <c r="AO3204" s="9"/>
      <c r="AP3204" s="9"/>
      <c r="AQ3204" s="15"/>
      <c r="AR3204" s="9">
        <v>1</v>
      </c>
      <c r="AS3204" s="9">
        <f>AR3204*30500</f>
        <v>30500</v>
      </c>
      <c r="AT3204" s="9"/>
      <c r="AU3204" s="9"/>
      <c r="AV3204" s="9"/>
      <c r="AW3204" s="9"/>
      <c r="AX3204" s="9"/>
      <c r="AY3204" s="9"/>
      <c r="AZ3204" s="9"/>
      <c r="BA3204" s="9"/>
      <c r="BB3204" s="9"/>
      <c r="BC3204" s="9"/>
      <c r="BD3204" s="9"/>
      <c r="BE3204" s="9"/>
      <c r="BF3204" s="9"/>
      <c r="BG3204" s="9"/>
      <c r="BH3204" s="9"/>
      <c r="BI3204" s="9"/>
      <c r="BJ3204" s="9"/>
      <c r="BK3204" s="9"/>
      <c r="BL3204" s="9">
        <f t="shared" ref="BL3204:BL3267" si="108">SUMIF(R3204:R3204,"&lt;&gt;")+SUMIF(T3204:T3204,"&lt;&gt;")+SUMIF(V3204:V3204,"&lt;&gt;")+SUMIF(X3204:X3204,"&lt;&gt;")+SUMIF(Z3204:Z3204,"&lt;&gt;")+SUMIF(AB3204:AB3204,"&lt;&gt;")+SUMIF(AD3204:AD3204,"&lt;&gt;")+SUMIF(AF3204:AF3204,"&lt;&gt;")+SUMIF(AH3204:AH3204,"&lt;&gt;")+SUMIF(AJ3204:AJ3204,"&lt;&gt;")+SUMIF(AK3204:AK3204,"&lt;&gt;")+SUMIF(AM3204:AM3204,"&lt;&gt;")+SUMIF(AO3204:AO3204,"&lt;&gt;")+SUMIF(AQ3204:AQ3204,"&lt;&gt;")+SUMIF(AS3204:AS3204,"&lt;&gt;")+SUMIF(AU3204:AU3204,"&lt;&gt;")+SUMIF(AW3204:AW3204,"&lt;&gt;")+SUMIF(AY3204:AY3204,"&lt;&gt;")+SUMIF(BA3204:BA3204,"&lt;&gt;")+SUMIF(BC3204:BC3204,"&lt;&gt;")+SUMIF(BE3204:BE3204,"&lt;&gt;")+SUMIF(BG3204:BG3204,"&lt;&gt;")+SUMIF(BI3204:BI3204,"&lt;&gt;")+SUMIF(BK3204:BK3204,"&lt;&gt;")</f>
        <v>186587.22474218899</v>
      </c>
      <c r="BM3204" s="9">
        <f t="shared" ref="BM3204:BM3267" si="109">ROUND(BL3204/100,0)*100</f>
        <v>186600</v>
      </c>
    </row>
    <row r="3205" spans="1:65" x14ac:dyDescent="0.3">
      <c r="A3205" s="2" t="s">
        <v>793</v>
      </c>
      <c r="B3205" s="9">
        <v>1886</v>
      </c>
      <c r="C3205">
        <v>565318</v>
      </c>
      <c r="D3205">
        <v>1</v>
      </c>
      <c r="E3205">
        <v>1</v>
      </c>
      <c r="F3205">
        <v>0</v>
      </c>
      <c r="G3205">
        <v>0</v>
      </c>
      <c r="H3205">
        <v>0</v>
      </c>
      <c r="I3205" t="s">
        <v>131</v>
      </c>
      <c r="J3205">
        <v>565318</v>
      </c>
      <c r="K3205" t="s">
        <v>793</v>
      </c>
      <c r="L3205">
        <v>565555</v>
      </c>
      <c r="M3205" t="s">
        <v>253</v>
      </c>
      <c r="N3205">
        <v>565555</v>
      </c>
      <c r="O3205" t="s">
        <v>253</v>
      </c>
      <c r="P3205">
        <v>565555</v>
      </c>
      <c r="Q3205" t="s">
        <v>253</v>
      </c>
      <c r="R3205" s="9">
        <v>439321.02514650137</v>
      </c>
      <c r="S3205" s="9">
        <f>SUMIFS($B:$B,$J:$J,$C3205)</f>
        <v>3773</v>
      </c>
      <c r="T3205" s="9">
        <v>205007.50703909149</v>
      </c>
      <c r="U3205" s="9">
        <v>0</v>
      </c>
      <c r="V3205" s="9">
        <f>U3205*768</f>
        <v>0</v>
      </c>
      <c r="W3205" s="9">
        <v>12</v>
      </c>
      <c r="X3205" s="9">
        <f>W3205*3072</f>
        <v>36864</v>
      </c>
      <c r="Y3205" s="9">
        <v>10</v>
      </c>
      <c r="Z3205" s="9">
        <f>Y3205*1024</f>
        <v>10240</v>
      </c>
      <c r="AA3205" s="9">
        <v>3</v>
      </c>
      <c r="AB3205" s="9">
        <f>AA3205*256</f>
        <v>768</v>
      </c>
      <c r="AC3205" s="9"/>
      <c r="AD3205" s="9"/>
      <c r="AE3205" s="9"/>
      <c r="AF3205" s="9"/>
      <c r="AG3205" s="9"/>
      <c r="AH3205" s="9"/>
      <c r="AI3205" s="9"/>
      <c r="AJ3205" s="9"/>
      <c r="AK3205" s="9"/>
      <c r="AL3205" s="9"/>
      <c r="AM3205" s="9"/>
      <c r="AN3205" s="9"/>
      <c r="AO3205" s="9"/>
      <c r="AP3205" s="9"/>
      <c r="AQ3205" s="15"/>
      <c r="AR3205" s="9"/>
      <c r="AS3205" s="9"/>
      <c r="AT3205" s="9"/>
      <c r="AU3205" s="9"/>
      <c r="AV3205" s="9"/>
      <c r="AW3205" s="9"/>
      <c r="AX3205" s="9"/>
      <c r="AY3205" s="9"/>
      <c r="AZ3205" s="9"/>
      <c r="BA3205" s="9"/>
      <c r="BB3205" s="9"/>
      <c r="BC3205" s="9"/>
      <c r="BD3205" s="9"/>
      <c r="BE3205" s="9"/>
      <c r="BF3205" s="9"/>
      <c r="BG3205" s="9"/>
      <c r="BH3205" s="9"/>
      <c r="BI3205" s="9"/>
      <c r="BJ3205" s="9"/>
      <c r="BK3205" s="9"/>
      <c r="BL3205" s="9">
        <f t="shared" si="108"/>
        <v>692200.53218559292</v>
      </c>
      <c r="BM3205" s="9">
        <f t="shared" si="109"/>
        <v>692200</v>
      </c>
    </row>
    <row r="3206" spans="1:65" x14ac:dyDescent="0.3">
      <c r="A3206" s="4" t="s">
        <v>2013</v>
      </c>
      <c r="B3206" s="9">
        <v>1415</v>
      </c>
      <c r="C3206">
        <v>535052</v>
      </c>
      <c r="D3206">
        <v>1</v>
      </c>
      <c r="E3206">
        <v>1</v>
      </c>
      <c r="F3206">
        <v>1</v>
      </c>
      <c r="G3206">
        <v>1</v>
      </c>
      <c r="H3206">
        <v>0</v>
      </c>
      <c r="I3206" t="s">
        <v>86</v>
      </c>
      <c r="J3206">
        <v>535052</v>
      </c>
      <c r="K3206" t="s">
        <v>2013</v>
      </c>
      <c r="L3206">
        <v>535052</v>
      </c>
      <c r="M3206" t="s">
        <v>2013</v>
      </c>
      <c r="N3206">
        <v>535052</v>
      </c>
      <c r="O3206" t="s">
        <v>2013</v>
      </c>
      <c r="P3206">
        <v>534676</v>
      </c>
      <c r="Q3206" t="s">
        <v>874</v>
      </c>
      <c r="R3206" s="9">
        <v>331721.93325907423</v>
      </c>
      <c r="S3206" s="9">
        <f>SUMIFS($B:$B,$J:$J,$C3206)</f>
        <v>3200</v>
      </c>
      <c r="T3206" s="9">
        <v>173955.2631232985</v>
      </c>
      <c r="U3206" s="9">
        <v>0</v>
      </c>
      <c r="V3206" s="9">
        <f>U3206*768</f>
        <v>0</v>
      </c>
      <c r="W3206" s="9">
        <v>20</v>
      </c>
      <c r="X3206" s="9">
        <f>W3206*3072</f>
        <v>61440</v>
      </c>
      <c r="Y3206" s="9">
        <v>28</v>
      </c>
      <c r="Z3206" s="9">
        <f>Y3206*1024</f>
        <v>28672</v>
      </c>
      <c r="AA3206" s="9">
        <v>5</v>
      </c>
      <c r="AB3206" s="9">
        <f>AA3206*256</f>
        <v>1280</v>
      </c>
      <c r="AC3206" s="9">
        <f>SUMIFS($B:$B,$L:$L,$C3206)</f>
        <v>2786</v>
      </c>
      <c r="AD3206" s="9">
        <v>349719.6729108353</v>
      </c>
      <c r="AE3206" s="9"/>
      <c r="AF3206" s="9"/>
      <c r="AG3206" s="9">
        <f>SUMIFS($B:$B,$N:$N,$C3206)</f>
        <v>2786</v>
      </c>
      <c r="AH3206" s="9">
        <v>315828.12837345118</v>
      </c>
      <c r="AI3206" s="9"/>
      <c r="AJ3206" s="9"/>
      <c r="AK3206" s="9"/>
      <c r="AL3206" s="9"/>
      <c r="AM3206" s="9"/>
      <c r="AN3206" s="9"/>
      <c r="AO3206" s="9"/>
      <c r="AP3206" s="9"/>
      <c r="AQ3206" s="15"/>
      <c r="AR3206" s="9">
        <v>3</v>
      </c>
      <c r="AS3206" s="9">
        <f>AR3206*30500</f>
        <v>91500</v>
      </c>
      <c r="AT3206" s="9"/>
      <c r="AU3206" s="9"/>
      <c r="AV3206" s="9"/>
      <c r="AW3206" s="9"/>
      <c r="AX3206" s="9"/>
      <c r="AY3206" s="9"/>
      <c r="AZ3206" s="9"/>
      <c r="BA3206" s="9"/>
      <c r="BB3206" s="9"/>
      <c r="BC3206" s="9"/>
      <c r="BD3206" s="9"/>
      <c r="BE3206" s="9"/>
      <c r="BF3206" s="9"/>
      <c r="BG3206" s="9"/>
      <c r="BH3206" s="9"/>
      <c r="BI3206" s="9"/>
      <c r="BJ3206" s="9"/>
      <c r="BK3206" s="9"/>
      <c r="BL3206" s="9">
        <f t="shared" si="108"/>
        <v>1354116.9976666593</v>
      </c>
      <c r="BM3206" s="9">
        <f t="shared" si="109"/>
        <v>1354100</v>
      </c>
    </row>
    <row r="3207" spans="1:65" x14ac:dyDescent="0.3">
      <c r="A3207" t="s">
        <v>3234</v>
      </c>
      <c r="B3207" s="9">
        <v>212</v>
      </c>
      <c r="C3207">
        <v>571865</v>
      </c>
      <c r="D3207">
        <v>1</v>
      </c>
      <c r="E3207">
        <v>0</v>
      </c>
      <c r="F3207">
        <v>0</v>
      </c>
      <c r="G3207">
        <v>0</v>
      </c>
      <c r="H3207">
        <v>0</v>
      </c>
      <c r="I3207" t="s">
        <v>86</v>
      </c>
      <c r="J3207">
        <v>536326</v>
      </c>
      <c r="K3207" t="s">
        <v>372</v>
      </c>
      <c r="L3207">
        <v>536326</v>
      </c>
      <c r="M3207" t="s">
        <v>372</v>
      </c>
      <c r="N3207">
        <v>536326</v>
      </c>
      <c r="O3207" t="s">
        <v>372</v>
      </c>
      <c r="P3207">
        <v>536326</v>
      </c>
      <c r="Q3207" t="s">
        <v>372</v>
      </c>
      <c r="R3207" s="9">
        <v>71941.662785630979</v>
      </c>
      <c r="S3207" s="9"/>
      <c r="T3207" s="9"/>
      <c r="U3207" s="9"/>
      <c r="V3207" s="9"/>
      <c r="W3207" s="9"/>
      <c r="X3207" s="9"/>
      <c r="Y3207" s="9"/>
      <c r="Z3207" s="9"/>
      <c r="AA3207" s="9"/>
      <c r="AB3207" s="9"/>
      <c r="AC3207" s="9"/>
      <c r="AD3207" s="9"/>
      <c r="AE3207" s="9"/>
      <c r="AF3207" s="9"/>
      <c r="AG3207" s="9"/>
      <c r="AH3207" s="9"/>
      <c r="AI3207" s="9"/>
      <c r="AJ3207" s="9"/>
      <c r="AK3207" s="9"/>
      <c r="AL3207" s="9"/>
      <c r="AM3207" s="9"/>
      <c r="AN3207" s="9"/>
      <c r="AO3207" s="9"/>
      <c r="AP3207" s="9"/>
      <c r="AQ3207" s="15"/>
      <c r="AR3207" s="9"/>
      <c r="AS3207" s="9"/>
      <c r="AT3207" s="9"/>
      <c r="AU3207" s="9"/>
      <c r="AV3207" s="9"/>
      <c r="AW3207" s="9"/>
      <c r="AX3207" s="9"/>
      <c r="AY3207" s="9"/>
      <c r="AZ3207" s="9"/>
      <c r="BA3207" s="9"/>
      <c r="BB3207" s="9"/>
      <c r="BC3207" s="9"/>
      <c r="BD3207" s="9"/>
      <c r="BE3207" s="9"/>
      <c r="BF3207" s="9"/>
      <c r="BG3207" s="9"/>
      <c r="BH3207" s="9"/>
      <c r="BI3207" s="9"/>
      <c r="BJ3207" s="9"/>
      <c r="BK3207" s="9"/>
      <c r="BL3207" s="9">
        <f t="shared" si="108"/>
        <v>71941.662785630979</v>
      </c>
      <c r="BM3207" s="9">
        <f t="shared" si="109"/>
        <v>71900</v>
      </c>
    </row>
    <row r="3208" spans="1:65" x14ac:dyDescent="0.3">
      <c r="A3208" t="s">
        <v>3234</v>
      </c>
      <c r="B3208" s="9">
        <v>3024</v>
      </c>
      <c r="C3208">
        <v>538523</v>
      </c>
      <c r="D3208">
        <v>1</v>
      </c>
      <c r="E3208">
        <v>0</v>
      </c>
      <c r="F3208">
        <v>0</v>
      </c>
      <c r="G3208">
        <v>0</v>
      </c>
      <c r="H3208">
        <v>0</v>
      </c>
      <c r="I3208" t="s">
        <v>86</v>
      </c>
      <c r="J3208">
        <v>538728</v>
      </c>
      <c r="K3208" t="s">
        <v>141</v>
      </c>
      <c r="L3208">
        <v>538728</v>
      </c>
      <c r="M3208" t="s">
        <v>141</v>
      </c>
      <c r="N3208">
        <v>538728</v>
      </c>
      <c r="O3208" t="s">
        <v>141</v>
      </c>
      <c r="P3208">
        <v>538728</v>
      </c>
      <c r="Q3208" t="s">
        <v>141</v>
      </c>
      <c r="R3208" s="9">
        <v>695582.01057426934</v>
      </c>
      <c r="S3208" s="9"/>
      <c r="T3208" s="9"/>
      <c r="U3208" s="9"/>
      <c r="V3208" s="9"/>
      <c r="W3208" s="9"/>
      <c r="X3208" s="9"/>
      <c r="Y3208" s="9"/>
      <c r="Z3208" s="9"/>
      <c r="AA3208" s="9"/>
      <c r="AB3208" s="9"/>
      <c r="AC3208" s="9"/>
      <c r="AD3208" s="9"/>
      <c r="AE3208" s="9"/>
      <c r="AF3208" s="9"/>
      <c r="AG3208" s="9"/>
      <c r="AH3208" s="9"/>
      <c r="AI3208" s="9"/>
      <c r="AJ3208" s="9"/>
      <c r="AK3208" s="9"/>
      <c r="AL3208" s="9"/>
      <c r="AM3208" s="9"/>
      <c r="AN3208" s="9"/>
      <c r="AO3208" s="9"/>
      <c r="AP3208" s="9"/>
      <c r="AQ3208" s="15"/>
      <c r="AR3208" s="9">
        <v>1</v>
      </c>
      <c r="AS3208" s="9">
        <f>AR3208*30500</f>
        <v>30500</v>
      </c>
      <c r="AT3208" s="9"/>
      <c r="AU3208" s="9"/>
      <c r="AV3208" s="9"/>
      <c r="AW3208" s="9"/>
      <c r="AX3208" s="9"/>
      <c r="AY3208" s="9"/>
      <c r="AZ3208" s="9"/>
      <c r="BA3208" s="9"/>
      <c r="BB3208" s="9"/>
      <c r="BC3208" s="9"/>
      <c r="BD3208" s="9"/>
      <c r="BE3208" s="9"/>
      <c r="BF3208" s="9"/>
      <c r="BG3208" s="9"/>
      <c r="BH3208" s="9"/>
      <c r="BI3208" s="9"/>
      <c r="BJ3208" s="9"/>
      <c r="BK3208" s="9"/>
      <c r="BL3208" s="9">
        <f t="shared" si="108"/>
        <v>726082.01057426934</v>
      </c>
      <c r="BM3208" s="9">
        <f t="shared" si="109"/>
        <v>726100</v>
      </c>
    </row>
    <row r="3209" spans="1:65" x14ac:dyDescent="0.3">
      <c r="A3209" s="2" t="s">
        <v>1915</v>
      </c>
      <c r="B3209" s="9">
        <v>846</v>
      </c>
      <c r="C3209">
        <v>542121</v>
      </c>
      <c r="D3209">
        <v>1</v>
      </c>
      <c r="E3209">
        <v>1</v>
      </c>
      <c r="F3209">
        <v>0</v>
      </c>
      <c r="G3209">
        <v>0</v>
      </c>
      <c r="H3209">
        <v>0</v>
      </c>
      <c r="I3209" t="s">
        <v>86</v>
      </c>
      <c r="J3209">
        <v>542121</v>
      </c>
      <c r="K3209" t="s">
        <v>1915</v>
      </c>
      <c r="L3209">
        <v>541656</v>
      </c>
      <c r="M3209" t="s">
        <v>227</v>
      </c>
      <c r="N3209">
        <v>541656</v>
      </c>
      <c r="O3209" t="s">
        <v>227</v>
      </c>
      <c r="P3209">
        <v>541656</v>
      </c>
      <c r="Q3209" t="s">
        <v>227</v>
      </c>
      <c r="R3209" s="9">
        <v>200215.33971067061</v>
      </c>
      <c r="S3209" s="9">
        <f>SUMIFS($B:$B,$J:$J,$C3209)</f>
        <v>3365</v>
      </c>
      <c r="T3209" s="9">
        <v>182899.26909966461</v>
      </c>
      <c r="U3209" s="9">
        <v>0</v>
      </c>
      <c r="V3209" s="9">
        <f>U3209*768</f>
        <v>0</v>
      </c>
      <c r="W3209" s="9">
        <v>15</v>
      </c>
      <c r="X3209" s="9">
        <f>W3209*3072</f>
        <v>46080</v>
      </c>
      <c r="Y3209" s="9">
        <v>10</v>
      </c>
      <c r="Z3209" s="9">
        <f>Y3209*1024</f>
        <v>10240</v>
      </c>
      <c r="AA3209" s="9">
        <v>2</v>
      </c>
      <c r="AB3209" s="9">
        <f>AA3209*256</f>
        <v>512</v>
      </c>
      <c r="AC3209" s="9"/>
      <c r="AD3209" s="9"/>
      <c r="AE3209" s="9"/>
      <c r="AF3209" s="9"/>
      <c r="AG3209" s="9"/>
      <c r="AH3209" s="9"/>
      <c r="AI3209" s="9"/>
      <c r="AJ3209" s="9"/>
      <c r="AK3209" s="9"/>
      <c r="AL3209" s="9"/>
      <c r="AM3209" s="9"/>
      <c r="AN3209" s="9"/>
      <c r="AO3209" s="9"/>
      <c r="AP3209" s="9"/>
      <c r="AQ3209" s="15"/>
      <c r="AR3209" s="9"/>
      <c r="AS3209" s="9"/>
      <c r="AT3209" s="9"/>
      <c r="AU3209" s="9"/>
      <c r="AV3209" s="9"/>
      <c r="AW3209" s="9"/>
      <c r="AX3209" s="9"/>
      <c r="AY3209" s="9"/>
      <c r="AZ3209" s="9"/>
      <c r="BA3209" s="9"/>
      <c r="BB3209" s="9"/>
      <c r="BC3209" s="9"/>
      <c r="BD3209" s="9"/>
      <c r="BE3209" s="9"/>
      <c r="BF3209" s="9"/>
      <c r="BG3209" s="9"/>
      <c r="BH3209" s="9"/>
      <c r="BI3209" s="9"/>
      <c r="BJ3209" s="9"/>
      <c r="BK3209" s="9"/>
      <c r="BL3209" s="9">
        <f t="shared" si="108"/>
        <v>439946.60881033522</v>
      </c>
      <c r="BM3209" s="9">
        <f t="shared" si="109"/>
        <v>439900</v>
      </c>
    </row>
    <row r="3210" spans="1:65" x14ac:dyDescent="0.3">
      <c r="A3210" s="2" t="s">
        <v>3235</v>
      </c>
      <c r="B3210" s="9">
        <v>3735</v>
      </c>
      <c r="C3210">
        <v>586412</v>
      </c>
      <c r="D3210">
        <v>1</v>
      </c>
      <c r="E3210">
        <v>1</v>
      </c>
      <c r="F3210">
        <v>0</v>
      </c>
      <c r="G3210">
        <v>0</v>
      </c>
      <c r="H3210">
        <v>0</v>
      </c>
      <c r="I3210" t="s">
        <v>81</v>
      </c>
      <c r="J3210">
        <v>586412</v>
      </c>
      <c r="K3210" t="s">
        <v>3235</v>
      </c>
      <c r="L3210">
        <v>586021</v>
      </c>
      <c r="M3210" t="s">
        <v>987</v>
      </c>
      <c r="N3210">
        <v>586021</v>
      </c>
      <c r="O3210" t="s">
        <v>987</v>
      </c>
      <c r="P3210">
        <v>586021</v>
      </c>
      <c r="Q3210" t="s">
        <v>987</v>
      </c>
      <c r="R3210" s="9">
        <v>853465.42907110101</v>
      </c>
      <c r="S3210" s="9">
        <f>SUMIFS($B:$B,$J:$J,$C3210)</f>
        <v>3735</v>
      </c>
      <c r="T3210" s="9">
        <v>202948.86649048081</v>
      </c>
      <c r="U3210" s="9">
        <v>0</v>
      </c>
      <c r="V3210" s="9">
        <f>U3210*768</f>
        <v>0</v>
      </c>
      <c r="W3210" s="9">
        <v>21</v>
      </c>
      <c r="X3210" s="9">
        <f>W3210*3072</f>
        <v>64512</v>
      </c>
      <c r="Y3210" s="9">
        <v>19</v>
      </c>
      <c r="Z3210" s="9">
        <f>Y3210*1024</f>
        <v>19456</v>
      </c>
      <c r="AA3210" s="9">
        <v>10</v>
      </c>
      <c r="AB3210" s="9">
        <f>AA3210*256</f>
        <v>2560</v>
      </c>
      <c r="AC3210" s="9"/>
      <c r="AD3210" s="9"/>
      <c r="AE3210" s="9"/>
      <c r="AF3210" s="9"/>
      <c r="AG3210" s="9"/>
      <c r="AH3210" s="9"/>
      <c r="AI3210" s="9"/>
      <c r="AJ3210" s="9"/>
      <c r="AK3210" s="9"/>
      <c r="AL3210" s="9"/>
      <c r="AM3210" s="9"/>
      <c r="AN3210" s="9"/>
      <c r="AO3210" s="9"/>
      <c r="AP3210" s="9"/>
      <c r="AQ3210" s="15"/>
      <c r="AR3210" s="9"/>
      <c r="AS3210" s="9"/>
      <c r="AT3210" s="9"/>
      <c r="AU3210" s="9"/>
      <c r="AV3210" s="9"/>
      <c r="AW3210" s="9"/>
      <c r="AX3210" s="9"/>
      <c r="AY3210" s="9"/>
      <c r="AZ3210" s="9"/>
      <c r="BA3210" s="9"/>
      <c r="BB3210" s="9"/>
      <c r="BC3210" s="9"/>
      <c r="BD3210" s="9"/>
      <c r="BE3210" s="9"/>
      <c r="BF3210" s="9"/>
      <c r="BG3210" s="9"/>
      <c r="BH3210" s="9"/>
      <c r="BI3210" s="9"/>
      <c r="BJ3210" s="9"/>
      <c r="BK3210" s="9"/>
      <c r="BL3210" s="9">
        <f t="shared" si="108"/>
        <v>1142942.2955615819</v>
      </c>
      <c r="BM3210" s="9">
        <f t="shared" si="109"/>
        <v>1142900</v>
      </c>
    </row>
    <row r="3211" spans="1:65" x14ac:dyDescent="0.3">
      <c r="A3211" t="s">
        <v>3235</v>
      </c>
      <c r="B3211" s="9">
        <v>279</v>
      </c>
      <c r="C3211">
        <v>560278</v>
      </c>
      <c r="D3211">
        <v>1</v>
      </c>
      <c r="E3211">
        <v>0</v>
      </c>
      <c r="F3211">
        <v>0</v>
      </c>
      <c r="G3211">
        <v>0</v>
      </c>
      <c r="H3211">
        <v>0</v>
      </c>
      <c r="I3211" t="s">
        <v>83</v>
      </c>
      <c r="J3211">
        <v>550787</v>
      </c>
      <c r="K3211" t="s">
        <v>908</v>
      </c>
      <c r="L3211">
        <v>550787</v>
      </c>
      <c r="M3211" t="s">
        <v>908</v>
      </c>
      <c r="N3211">
        <v>550787</v>
      </c>
      <c r="O3211" t="s">
        <v>908</v>
      </c>
      <c r="P3211">
        <v>550787</v>
      </c>
      <c r="Q3211" t="s">
        <v>908</v>
      </c>
      <c r="R3211" s="9">
        <v>71941.662785630979</v>
      </c>
      <c r="S3211" s="9"/>
      <c r="T3211" s="9"/>
      <c r="U3211" s="9"/>
      <c r="V3211" s="9"/>
      <c r="W3211" s="9"/>
      <c r="X3211" s="9"/>
      <c r="Y3211" s="9"/>
      <c r="Z3211" s="9"/>
      <c r="AA3211" s="9"/>
      <c r="AB3211" s="9"/>
      <c r="AC3211" s="9"/>
      <c r="AD3211" s="9"/>
      <c r="AE3211" s="9"/>
      <c r="AF3211" s="9"/>
      <c r="AG3211" s="9"/>
      <c r="AH3211" s="9"/>
      <c r="AI3211" s="9"/>
      <c r="AJ3211" s="9"/>
      <c r="AK3211" s="9"/>
      <c r="AL3211" s="9"/>
      <c r="AM3211" s="9"/>
      <c r="AN3211" s="9"/>
      <c r="AO3211" s="9"/>
      <c r="AP3211" s="9"/>
      <c r="AQ3211" s="15"/>
      <c r="AR3211" s="9"/>
      <c r="AS3211" s="9"/>
      <c r="AT3211" s="9"/>
      <c r="AU3211" s="9"/>
      <c r="AV3211" s="9"/>
      <c r="AW3211" s="9"/>
      <c r="AX3211" s="9"/>
      <c r="AY3211" s="9"/>
      <c r="AZ3211" s="9"/>
      <c r="BA3211" s="9"/>
      <c r="BB3211" s="9"/>
      <c r="BC3211" s="9"/>
      <c r="BD3211" s="9"/>
      <c r="BE3211" s="9"/>
      <c r="BF3211" s="9"/>
      <c r="BG3211" s="9"/>
      <c r="BH3211" s="9"/>
      <c r="BI3211" s="9"/>
      <c r="BJ3211" s="9"/>
      <c r="BK3211" s="9"/>
      <c r="BL3211" s="9">
        <f t="shared" si="108"/>
        <v>71941.662785630979</v>
      </c>
      <c r="BM3211" s="9">
        <f t="shared" si="109"/>
        <v>71900</v>
      </c>
    </row>
    <row r="3212" spans="1:65" x14ac:dyDescent="0.3">
      <c r="A3212" t="s">
        <v>3236</v>
      </c>
      <c r="B3212" s="9">
        <v>268</v>
      </c>
      <c r="C3212">
        <v>553999</v>
      </c>
      <c r="D3212">
        <v>1</v>
      </c>
      <c r="E3212">
        <v>0</v>
      </c>
      <c r="F3212">
        <v>0</v>
      </c>
      <c r="G3212">
        <v>0</v>
      </c>
      <c r="H3212">
        <v>0</v>
      </c>
      <c r="I3212" t="s">
        <v>151</v>
      </c>
      <c r="J3212">
        <v>554111</v>
      </c>
      <c r="K3212" t="s">
        <v>266</v>
      </c>
      <c r="L3212">
        <v>554111</v>
      </c>
      <c r="M3212" t="s">
        <v>266</v>
      </c>
      <c r="N3212">
        <v>554111</v>
      </c>
      <c r="O3212" t="s">
        <v>266</v>
      </c>
      <c r="P3212">
        <v>553425</v>
      </c>
      <c r="Q3212" t="s">
        <v>152</v>
      </c>
      <c r="R3212" s="9">
        <v>71941.662785630979</v>
      </c>
      <c r="S3212" s="9"/>
      <c r="T3212" s="9"/>
      <c r="U3212" s="9"/>
      <c r="V3212" s="9"/>
      <c r="W3212" s="9"/>
      <c r="X3212" s="9"/>
      <c r="Y3212" s="9"/>
      <c r="Z3212" s="9"/>
      <c r="AA3212" s="9"/>
      <c r="AB3212" s="9"/>
      <c r="AC3212" s="9"/>
      <c r="AD3212" s="9"/>
      <c r="AE3212" s="9"/>
      <c r="AF3212" s="9"/>
      <c r="AG3212" s="9"/>
      <c r="AH3212" s="9"/>
      <c r="AI3212" s="9"/>
      <c r="AJ3212" s="9"/>
      <c r="AK3212" s="9"/>
      <c r="AL3212" s="9"/>
      <c r="AM3212" s="9"/>
      <c r="AN3212" s="9"/>
      <c r="AO3212" s="9"/>
      <c r="AP3212" s="9"/>
      <c r="AQ3212" s="15"/>
      <c r="AR3212" s="9">
        <v>1</v>
      </c>
      <c r="AS3212" s="9">
        <f>AR3212*30500</f>
        <v>30500</v>
      </c>
      <c r="AT3212" s="9"/>
      <c r="AU3212" s="9"/>
      <c r="AV3212" s="9"/>
      <c r="AW3212" s="9"/>
      <c r="AX3212" s="9"/>
      <c r="AY3212" s="9"/>
      <c r="AZ3212" s="9"/>
      <c r="BA3212" s="9"/>
      <c r="BB3212" s="9"/>
      <c r="BC3212" s="9"/>
      <c r="BD3212" s="9"/>
      <c r="BE3212" s="9"/>
      <c r="BF3212" s="9"/>
      <c r="BG3212" s="9"/>
      <c r="BH3212" s="9"/>
      <c r="BI3212" s="9"/>
      <c r="BJ3212" s="9"/>
      <c r="BK3212" s="9"/>
      <c r="BL3212" s="9">
        <f t="shared" si="108"/>
        <v>102441.66278563098</v>
      </c>
      <c r="BM3212" s="9">
        <f t="shared" si="109"/>
        <v>102400</v>
      </c>
    </row>
    <row r="3213" spans="1:65" x14ac:dyDescent="0.3">
      <c r="A3213" t="s">
        <v>3237</v>
      </c>
      <c r="B3213" s="9">
        <v>45</v>
      </c>
      <c r="C3213">
        <v>547093</v>
      </c>
      <c r="D3213">
        <v>1</v>
      </c>
      <c r="E3213">
        <v>0</v>
      </c>
      <c r="F3213">
        <v>0</v>
      </c>
      <c r="G3213">
        <v>0</v>
      </c>
      <c r="H3213">
        <v>0</v>
      </c>
      <c r="I3213" t="s">
        <v>111</v>
      </c>
      <c r="J3213">
        <v>505188</v>
      </c>
      <c r="K3213" t="s">
        <v>140</v>
      </c>
      <c r="L3213">
        <v>505188</v>
      </c>
      <c r="M3213" t="s">
        <v>140</v>
      </c>
      <c r="N3213">
        <v>505188</v>
      </c>
      <c r="O3213" t="s">
        <v>140</v>
      </c>
      <c r="P3213">
        <v>505188</v>
      </c>
      <c r="Q3213" t="s">
        <v>140</v>
      </c>
      <c r="R3213" s="9">
        <v>71941.662785630979</v>
      </c>
      <c r="S3213" s="9"/>
      <c r="T3213" s="9"/>
      <c r="U3213" s="9"/>
      <c r="V3213" s="9"/>
      <c r="W3213" s="9"/>
      <c r="X3213" s="9"/>
      <c r="Y3213" s="9"/>
      <c r="Z3213" s="9"/>
      <c r="AA3213" s="9"/>
      <c r="AB3213" s="9"/>
      <c r="AC3213" s="9"/>
      <c r="AD3213" s="9"/>
      <c r="AE3213" s="9"/>
      <c r="AF3213" s="9"/>
      <c r="AG3213" s="9"/>
      <c r="AH3213" s="9"/>
      <c r="AI3213" s="9"/>
      <c r="AJ3213" s="9"/>
      <c r="AK3213" s="9"/>
      <c r="AL3213" s="9"/>
      <c r="AM3213" s="9"/>
      <c r="AN3213" s="9"/>
      <c r="AO3213" s="9"/>
      <c r="AP3213" s="9"/>
      <c r="AQ3213" s="15"/>
      <c r="AR3213" s="9"/>
      <c r="AS3213" s="9"/>
      <c r="AT3213" s="9"/>
      <c r="AU3213" s="9"/>
      <c r="AV3213" s="9"/>
      <c r="AW3213" s="9"/>
      <c r="AX3213" s="9"/>
      <c r="AY3213" s="9"/>
      <c r="AZ3213" s="9"/>
      <c r="BA3213" s="9"/>
      <c r="BB3213" s="9"/>
      <c r="BC3213" s="9"/>
      <c r="BD3213" s="9"/>
      <c r="BE3213" s="9"/>
      <c r="BF3213" s="9"/>
      <c r="BG3213" s="9"/>
      <c r="BH3213" s="9"/>
      <c r="BI3213" s="9"/>
      <c r="BJ3213" s="9"/>
      <c r="BK3213" s="9"/>
      <c r="BL3213" s="9">
        <f t="shared" si="108"/>
        <v>71941.662785630979</v>
      </c>
      <c r="BM3213" s="9">
        <f t="shared" si="109"/>
        <v>71900</v>
      </c>
    </row>
    <row r="3214" spans="1:65" x14ac:dyDescent="0.3">
      <c r="A3214" t="s">
        <v>3238</v>
      </c>
      <c r="B3214" s="9">
        <v>301</v>
      </c>
      <c r="C3214">
        <v>535281</v>
      </c>
      <c r="D3214">
        <v>1</v>
      </c>
      <c r="E3214">
        <v>0</v>
      </c>
      <c r="F3214">
        <v>0</v>
      </c>
      <c r="G3214">
        <v>0</v>
      </c>
      <c r="H3214">
        <v>0</v>
      </c>
      <c r="I3214" t="s">
        <v>83</v>
      </c>
      <c r="J3214">
        <v>545341</v>
      </c>
      <c r="K3214" t="s">
        <v>1201</v>
      </c>
      <c r="L3214">
        <v>545341</v>
      </c>
      <c r="M3214" t="s">
        <v>1201</v>
      </c>
      <c r="N3214">
        <v>545341</v>
      </c>
      <c r="O3214" t="s">
        <v>1201</v>
      </c>
      <c r="P3214">
        <v>544256</v>
      </c>
      <c r="Q3214" t="s">
        <v>85</v>
      </c>
      <c r="R3214" s="9">
        <v>72179.117314643285</v>
      </c>
      <c r="S3214" s="9"/>
      <c r="T3214" s="9"/>
      <c r="U3214" s="9"/>
      <c r="V3214" s="9"/>
      <c r="W3214" s="9"/>
      <c r="X3214" s="9"/>
      <c r="Y3214" s="9"/>
      <c r="Z3214" s="9"/>
      <c r="AA3214" s="9"/>
      <c r="AB3214" s="9"/>
      <c r="AC3214" s="9"/>
      <c r="AD3214" s="9"/>
      <c r="AE3214" s="9"/>
      <c r="AF3214" s="9"/>
      <c r="AG3214" s="9"/>
      <c r="AH3214" s="9"/>
      <c r="AI3214" s="9"/>
      <c r="AJ3214" s="9"/>
      <c r="AK3214" s="9"/>
      <c r="AL3214" s="9"/>
      <c r="AM3214" s="9"/>
      <c r="AN3214" s="9"/>
      <c r="AO3214" s="9"/>
      <c r="AP3214" s="9"/>
      <c r="AQ3214" s="15"/>
      <c r="AR3214" s="9"/>
      <c r="AS3214" s="9"/>
      <c r="AT3214" s="9"/>
      <c r="AU3214" s="9"/>
      <c r="AV3214" s="9"/>
      <c r="AW3214" s="9"/>
      <c r="AX3214" s="9"/>
      <c r="AY3214" s="9"/>
      <c r="AZ3214" s="9"/>
      <c r="BA3214" s="9"/>
      <c r="BB3214" s="9"/>
      <c r="BC3214" s="9"/>
      <c r="BD3214" s="9"/>
      <c r="BE3214" s="9"/>
      <c r="BF3214" s="9"/>
      <c r="BG3214" s="9"/>
      <c r="BH3214" s="9"/>
      <c r="BI3214" s="9"/>
      <c r="BJ3214" s="9"/>
      <c r="BK3214" s="9"/>
      <c r="BL3214" s="9">
        <f t="shared" si="108"/>
        <v>72179.117314643285</v>
      </c>
      <c r="BM3214" s="9">
        <f t="shared" si="109"/>
        <v>72200</v>
      </c>
    </row>
    <row r="3215" spans="1:65" x14ac:dyDescent="0.3">
      <c r="A3215" t="s">
        <v>3239</v>
      </c>
      <c r="B3215" s="9">
        <v>670</v>
      </c>
      <c r="C3215">
        <v>589748</v>
      </c>
      <c r="D3215">
        <v>1</v>
      </c>
      <c r="E3215">
        <v>0</v>
      </c>
      <c r="F3215">
        <v>0</v>
      </c>
      <c r="G3215">
        <v>0</v>
      </c>
      <c r="H3215">
        <v>0</v>
      </c>
      <c r="I3215" t="s">
        <v>111</v>
      </c>
      <c r="J3215">
        <v>590126</v>
      </c>
      <c r="K3215" t="s">
        <v>112</v>
      </c>
      <c r="L3215">
        <v>589250</v>
      </c>
      <c r="M3215" t="s">
        <v>113</v>
      </c>
      <c r="N3215">
        <v>589250</v>
      </c>
      <c r="O3215" t="s">
        <v>113</v>
      </c>
      <c r="P3215">
        <v>589250</v>
      </c>
      <c r="Q3215" t="s">
        <v>113</v>
      </c>
      <c r="R3215" s="9">
        <v>159130.78336705151</v>
      </c>
      <c r="S3215" s="9"/>
      <c r="T3215" s="9"/>
      <c r="U3215" s="9"/>
      <c r="V3215" s="9"/>
      <c r="W3215" s="9"/>
      <c r="X3215" s="9"/>
      <c r="Y3215" s="9"/>
      <c r="Z3215" s="9"/>
      <c r="AA3215" s="9"/>
      <c r="AB3215" s="9"/>
      <c r="AC3215" s="9"/>
      <c r="AD3215" s="9"/>
      <c r="AE3215" s="9"/>
      <c r="AF3215" s="9"/>
      <c r="AG3215" s="9"/>
      <c r="AH3215" s="9"/>
      <c r="AI3215" s="9"/>
      <c r="AJ3215" s="9"/>
      <c r="AK3215" s="9"/>
      <c r="AL3215" s="9"/>
      <c r="AM3215" s="9"/>
      <c r="AN3215" s="9"/>
      <c r="AO3215" s="9"/>
      <c r="AP3215" s="9"/>
      <c r="AQ3215" s="15"/>
      <c r="AR3215" s="9"/>
      <c r="AS3215" s="9"/>
      <c r="AT3215" s="9"/>
      <c r="AU3215" s="9"/>
      <c r="AV3215" s="9"/>
      <c r="AW3215" s="9"/>
      <c r="AX3215" s="9"/>
      <c r="AY3215" s="9"/>
      <c r="AZ3215" s="9"/>
      <c r="BA3215" s="9"/>
      <c r="BB3215" s="9"/>
      <c r="BC3215" s="9"/>
      <c r="BD3215" s="9"/>
      <c r="BE3215" s="9"/>
      <c r="BF3215" s="9"/>
      <c r="BG3215" s="9"/>
      <c r="BH3215" s="9"/>
      <c r="BI3215" s="9"/>
      <c r="BJ3215" s="9"/>
      <c r="BK3215" s="9"/>
      <c r="BL3215" s="9">
        <f t="shared" si="108"/>
        <v>159130.78336705151</v>
      </c>
      <c r="BM3215" s="9">
        <f t="shared" si="109"/>
        <v>159100</v>
      </c>
    </row>
    <row r="3216" spans="1:65" x14ac:dyDescent="0.3">
      <c r="A3216" t="s">
        <v>3240</v>
      </c>
      <c r="B3216" s="9">
        <v>133</v>
      </c>
      <c r="C3216">
        <v>587559</v>
      </c>
      <c r="D3216">
        <v>1</v>
      </c>
      <c r="E3216">
        <v>0</v>
      </c>
      <c r="F3216">
        <v>0</v>
      </c>
      <c r="G3216">
        <v>0</v>
      </c>
      <c r="H3216">
        <v>0</v>
      </c>
      <c r="I3216" t="s">
        <v>123</v>
      </c>
      <c r="J3216">
        <v>588024</v>
      </c>
      <c r="K3216" t="s">
        <v>507</v>
      </c>
      <c r="L3216">
        <v>588024</v>
      </c>
      <c r="M3216" t="s">
        <v>507</v>
      </c>
      <c r="N3216">
        <v>588024</v>
      </c>
      <c r="O3216" t="s">
        <v>507</v>
      </c>
      <c r="P3216">
        <v>588024</v>
      </c>
      <c r="Q3216" t="s">
        <v>507</v>
      </c>
      <c r="R3216" s="9">
        <v>71941.662785630979</v>
      </c>
      <c r="S3216" s="9"/>
      <c r="T3216" s="9"/>
      <c r="U3216" s="9"/>
      <c r="V3216" s="9"/>
      <c r="W3216" s="9"/>
      <c r="X3216" s="9"/>
      <c r="Y3216" s="9"/>
      <c r="Z3216" s="9"/>
      <c r="AA3216" s="9"/>
      <c r="AB3216" s="9"/>
      <c r="AC3216" s="9"/>
      <c r="AD3216" s="9"/>
      <c r="AE3216" s="9"/>
      <c r="AF3216" s="9"/>
      <c r="AG3216" s="9"/>
      <c r="AH3216" s="9"/>
      <c r="AI3216" s="9"/>
      <c r="AJ3216" s="9"/>
      <c r="AK3216" s="9"/>
      <c r="AL3216" s="9"/>
      <c r="AM3216" s="9"/>
      <c r="AN3216" s="9"/>
      <c r="AO3216" s="9"/>
      <c r="AP3216" s="9"/>
      <c r="AQ3216" s="15"/>
      <c r="AR3216" s="9"/>
      <c r="AS3216" s="9"/>
      <c r="AT3216" s="9"/>
      <c r="AU3216" s="9"/>
      <c r="AV3216" s="9"/>
      <c r="AW3216" s="9"/>
      <c r="AX3216" s="9"/>
      <c r="AY3216" s="9"/>
      <c r="AZ3216" s="9"/>
      <c r="BA3216" s="9"/>
      <c r="BB3216" s="9"/>
      <c r="BC3216" s="9"/>
      <c r="BD3216" s="9"/>
      <c r="BE3216" s="9"/>
      <c r="BF3216" s="9"/>
      <c r="BG3216" s="9"/>
      <c r="BH3216" s="9"/>
      <c r="BI3216" s="9"/>
      <c r="BJ3216" s="9"/>
      <c r="BK3216" s="9"/>
      <c r="BL3216" s="9">
        <f t="shared" si="108"/>
        <v>71941.662785630979</v>
      </c>
      <c r="BM3216" s="9">
        <f t="shared" si="109"/>
        <v>71900</v>
      </c>
    </row>
    <row r="3217" spans="1:65" x14ac:dyDescent="0.3">
      <c r="A3217" t="s">
        <v>3241</v>
      </c>
      <c r="B3217" s="9">
        <v>116</v>
      </c>
      <c r="C3217">
        <v>561819</v>
      </c>
      <c r="D3217">
        <v>1</v>
      </c>
      <c r="E3217">
        <v>0</v>
      </c>
      <c r="F3217">
        <v>0</v>
      </c>
      <c r="G3217">
        <v>0</v>
      </c>
      <c r="H3217">
        <v>0</v>
      </c>
      <c r="I3217" t="s">
        <v>123</v>
      </c>
      <c r="J3217">
        <v>547999</v>
      </c>
      <c r="K3217" t="s">
        <v>811</v>
      </c>
      <c r="L3217">
        <v>547999</v>
      </c>
      <c r="M3217" t="s">
        <v>811</v>
      </c>
      <c r="N3217">
        <v>547999</v>
      </c>
      <c r="O3217" t="s">
        <v>811</v>
      </c>
      <c r="P3217">
        <v>547999</v>
      </c>
      <c r="Q3217" t="s">
        <v>811</v>
      </c>
      <c r="R3217" s="9">
        <v>71941.662785630979</v>
      </c>
      <c r="S3217" s="9"/>
      <c r="T3217" s="9"/>
      <c r="U3217" s="9"/>
      <c r="V3217" s="9"/>
      <c r="W3217" s="9"/>
      <c r="X3217" s="9"/>
      <c r="Y3217" s="9"/>
      <c r="Z3217" s="9"/>
      <c r="AA3217" s="9"/>
      <c r="AB3217" s="9"/>
      <c r="AC3217" s="9"/>
      <c r="AD3217" s="9"/>
      <c r="AE3217" s="9"/>
      <c r="AF3217" s="9"/>
      <c r="AG3217" s="9"/>
      <c r="AH3217" s="9"/>
      <c r="AI3217" s="9"/>
      <c r="AJ3217" s="9"/>
      <c r="AK3217" s="9"/>
      <c r="AL3217" s="9"/>
      <c r="AM3217" s="9"/>
      <c r="AN3217" s="9"/>
      <c r="AO3217" s="9"/>
      <c r="AP3217" s="9"/>
      <c r="AQ3217" s="15"/>
      <c r="AR3217" s="9"/>
      <c r="AS3217" s="9"/>
      <c r="AT3217" s="9"/>
      <c r="AU3217" s="9"/>
      <c r="AV3217" s="9"/>
      <c r="AW3217" s="9"/>
      <c r="AX3217" s="9"/>
      <c r="AY3217" s="9"/>
      <c r="AZ3217" s="9"/>
      <c r="BA3217" s="9"/>
      <c r="BB3217" s="9"/>
      <c r="BC3217" s="9"/>
      <c r="BD3217" s="9"/>
      <c r="BE3217" s="9"/>
      <c r="BF3217" s="9"/>
      <c r="BG3217" s="9"/>
      <c r="BH3217" s="9"/>
      <c r="BI3217" s="9"/>
      <c r="BJ3217" s="9"/>
      <c r="BK3217" s="9"/>
      <c r="BL3217" s="9">
        <f t="shared" si="108"/>
        <v>71941.662785630979</v>
      </c>
      <c r="BM3217" s="9">
        <f t="shared" si="109"/>
        <v>71900</v>
      </c>
    </row>
    <row r="3218" spans="1:65" x14ac:dyDescent="0.3">
      <c r="A3218" t="s">
        <v>3242</v>
      </c>
      <c r="B3218" s="9">
        <v>203</v>
      </c>
      <c r="C3218">
        <v>587567</v>
      </c>
      <c r="D3218">
        <v>1</v>
      </c>
      <c r="E3218">
        <v>0</v>
      </c>
      <c r="F3218">
        <v>0</v>
      </c>
      <c r="G3218">
        <v>0</v>
      </c>
      <c r="H3218">
        <v>0</v>
      </c>
      <c r="I3218" t="s">
        <v>123</v>
      </c>
      <c r="J3218">
        <v>588024</v>
      </c>
      <c r="K3218" t="s">
        <v>507</v>
      </c>
      <c r="L3218">
        <v>588024</v>
      </c>
      <c r="M3218" t="s">
        <v>507</v>
      </c>
      <c r="N3218">
        <v>588024</v>
      </c>
      <c r="O3218" t="s">
        <v>507</v>
      </c>
      <c r="P3218">
        <v>588024</v>
      </c>
      <c r="Q3218" t="s">
        <v>507</v>
      </c>
      <c r="R3218" s="9">
        <v>71941.662785630979</v>
      </c>
      <c r="S3218" s="9"/>
      <c r="T3218" s="9"/>
      <c r="U3218" s="9"/>
      <c r="V3218" s="9"/>
      <c r="W3218" s="9"/>
      <c r="X3218" s="9"/>
      <c r="Y3218" s="9"/>
      <c r="Z3218" s="9"/>
      <c r="AA3218" s="9"/>
      <c r="AB3218" s="9"/>
      <c r="AC3218" s="9"/>
      <c r="AD3218" s="9"/>
      <c r="AE3218" s="9"/>
      <c r="AF3218" s="9"/>
      <c r="AG3218" s="9"/>
      <c r="AH3218" s="9"/>
      <c r="AI3218" s="9"/>
      <c r="AJ3218" s="9"/>
      <c r="AK3218" s="9"/>
      <c r="AL3218" s="9"/>
      <c r="AM3218" s="9"/>
      <c r="AN3218" s="9"/>
      <c r="AO3218" s="9"/>
      <c r="AP3218" s="9"/>
      <c r="AQ3218" s="15"/>
      <c r="AR3218" s="9"/>
      <c r="AS3218" s="9"/>
      <c r="AT3218" s="9"/>
      <c r="AU3218" s="9"/>
      <c r="AV3218" s="9"/>
      <c r="AW3218" s="9"/>
      <c r="AX3218" s="9"/>
      <c r="AY3218" s="9"/>
      <c r="AZ3218" s="9"/>
      <c r="BA3218" s="9"/>
      <c r="BB3218" s="9"/>
      <c r="BC3218" s="9"/>
      <c r="BD3218" s="9"/>
      <c r="BE3218" s="9"/>
      <c r="BF3218" s="9"/>
      <c r="BG3218" s="9"/>
      <c r="BH3218" s="9"/>
      <c r="BI3218" s="9"/>
      <c r="BJ3218" s="9"/>
      <c r="BK3218" s="9"/>
      <c r="BL3218" s="9">
        <f t="shared" si="108"/>
        <v>71941.662785630979</v>
      </c>
      <c r="BM3218" s="9">
        <f t="shared" si="109"/>
        <v>71900</v>
      </c>
    </row>
    <row r="3219" spans="1:65" x14ac:dyDescent="0.3">
      <c r="A3219" t="s">
        <v>3243</v>
      </c>
      <c r="B3219" s="9">
        <v>685</v>
      </c>
      <c r="C3219">
        <v>591190</v>
      </c>
      <c r="D3219">
        <v>1</v>
      </c>
      <c r="E3219">
        <v>0</v>
      </c>
      <c r="F3219">
        <v>0</v>
      </c>
      <c r="G3219">
        <v>0</v>
      </c>
      <c r="H3219">
        <v>0</v>
      </c>
      <c r="I3219" t="s">
        <v>123</v>
      </c>
      <c r="J3219">
        <v>590754</v>
      </c>
      <c r="K3219" t="s">
        <v>2133</v>
      </c>
      <c r="L3219">
        <v>590754</v>
      </c>
      <c r="M3219" t="s">
        <v>2133</v>
      </c>
      <c r="N3219">
        <v>590754</v>
      </c>
      <c r="O3219" t="s">
        <v>2133</v>
      </c>
      <c r="P3219">
        <v>590266</v>
      </c>
      <c r="Q3219" t="s">
        <v>163</v>
      </c>
      <c r="R3219" s="9">
        <v>162640.9974174223</v>
      </c>
      <c r="S3219" s="9"/>
      <c r="T3219" s="9"/>
      <c r="U3219" s="9"/>
      <c r="V3219" s="9"/>
      <c r="W3219" s="9"/>
      <c r="X3219" s="9"/>
      <c r="Y3219" s="9"/>
      <c r="Z3219" s="9"/>
      <c r="AA3219" s="9"/>
      <c r="AB3219" s="9"/>
      <c r="AC3219" s="9"/>
      <c r="AD3219" s="9"/>
      <c r="AE3219" s="9"/>
      <c r="AF3219" s="9"/>
      <c r="AG3219" s="9"/>
      <c r="AH3219" s="9"/>
      <c r="AI3219" s="9"/>
      <c r="AJ3219" s="9"/>
      <c r="AK3219" s="9"/>
      <c r="AL3219" s="9"/>
      <c r="AM3219" s="9"/>
      <c r="AN3219" s="9"/>
      <c r="AO3219" s="9"/>
      <c r="AP3219" s="9"/>
      <c r="AQ3219" s="15"/>
      <c r="AR3219" s="9">
        <v>4</v>
      </c>
      <c r="AS3219" s="9">
        <f>AR3219*30500</f>
        <v>122000</v>
      </c>
      <c r="AT3219" s="9"/>
      <c r="AU3219" s="9"/>
      <c r="AV3219" s="9"/>
      <c r="AW3219" s="9"/>
      <c r="AX3219" s="9"/>
      <c r="AY3219" s="9"/>
      <c r="AZ3219" s="9"/>
      <c r="BA3219" s="9"/>
      <c r="BB3219" s="9"/>
      <c r="BC3219" s="9"/>
      <c r="BD3219" s="9"/>
      <c r="BE3219" s="9"/>
      <c r="BF3219" s="9"/>
      <c r="BG3219" s="9"/>
      <c r="BH3219" s="9"/>
      <c r="BI3219" s="9"/>
      <c r="BJ3219" s="9"/>
      <c r="BK3219" s="9"/>
      <c r="BL3219" s="9">
        <f t="shared" si="108"/>
        <v>284640.9974174223</v>
      </c>
      <c r="BM3219" s="9">
        <f t="shared" si="109"/>
        <v>284600</v>
      </c>
    </row>
    <row r="3220" spans="1:65" x14ac:dyDescent="0.3">
      <c r="A3220" t="s">
        <v>3244</v>
      </c>
      <c r="B3220" s="9">
        <v>95</v>
      </c>
      <c r="C3220">
        <v>549614</v>
      </c>
      <c r="D3220">
        <v>1</v>
      </c>
      <c r="E3220">
        <v>0</v>
      </c>
      <c r="F3220">
        <v>0</v>
      </c>
      <c r="G3220">
        <v>0</v>
      </c>
      <c r="H3220">
        <v>0</v>
      </c>
      <c r="I3220" t="s">
        <v>83</v>
      </c>
      <c r="J3220">
        <v>549592</v>
      </c>
      <c r="K3220" t="s">
        <v>1788</v>
      </c>
      <c r="L3220">
        <v>549592</v>
      </c>
      <c r="M3220" t="s">
        <v>1788</v>
      </c>
      <c r="N3220">
        <v>549592</v>
      </c>
      <c r="O3220" t="s">
        <v>1788</v>
      </c>
      <c r="P3220">
        <v>549240</v>
      </c>
      <c r="Q3220" t="s">
        <v>102</v>
      </c>
      <c r="R3220" s="9">
        <v>71941.662785630979</v>
      </c>
      <c r="S3220" s="9"/>
      <c r="T3220" s="9"/>
      <c r="U3220" s="9"/>
      <c r="V3220" s="9"/>
      <c r="W3220" s="9"/>
      <c r="X3220" s="9"/>
      <c r="Y3220" s="9"/>
      <c r="Z3220" s="9"/>
      <c r="AA3220" s="9"/>
      <c r="AB3220" s="9"/>
      <c r="AC3220" s="9"/>
      <c r="AD3220" s="9"/>
      <c r="AE3220" s="9"/>
      <c r="AF3220" s="9"/>
      <c r="AG3220" s="9"/>
      <c r="AH3220" s="9"/>
      <c r="AI3220" s="9"/>
      <c r="AJ3220" s="9"/>
      <c r="AK3220" s="9"/>
      <c r="AL3220" s="9"/>
      <c r="AM3220" s="9"/>
      <c r="AN3220" s="9"/>
      <c r="AO3220" s="9"/>
      <c r="AP3220" s="9"/>
      <c r="AQ3220" s="15"/>
      <c r="AR3220" s="9"/>
      <c r="AS3220" s="9"/>
      <c r="AT3220" s="9"/>
      <c r="AU3220" s="9"/>
      <c r="AV3220" s="9"/>
      <c r="AW3220" s="9"/>
      <c r="AX3220" s="9"/>
      <c r="AY3220" s="9"/>
      <c r="AZ3220" s="9"/>
      <c r="BA3220" s="9"/>
      <c r="BB3220" s="9"/>
      <c r="BC3220" s="9"/>
      <c r="BD3220" s="9"/>
      <c r="BE3220" s="9"/>
      <c r="BF3220" s="9"/>
      <c r="BG3220" s="9"/>
      <c r="BH3220" s="9"/>
      <c r="BI3220" s="9"/>
      <c r="BJ3220" s="9"/>
      <c r="BK3220" s="9"/>
      <c r="BL3220" s="9">
        <f t="shared" si="108"/>
        <v>71941.662785630979</v>
      </c>
      <c r="BM3220" s="9">
        <f t="shared" si="109"/>
        <v>71900</v>
      </c>
    </row>
    <row r="3221" spans="1:65" x14ac:dyDescent="0.3">
      <c r="A3221" t="s">
        <v>3245</v>
      </c>
      <c r="B3221" s="9">
        <v>278</v>
      </c>
      <c r="C3221">
        <v>566543</v>
      </c>
      <c r="D3221">
        <v>1</v>
      </c>
      <c r="E3221">
        <v>0</v>
      </c>
      <c r="F3221">
        <v>0</v>
      </c>
      <c r="G3221">
        <v>0</v>
      </c>
      <c r="H3221">
        <v>0</v>
      </c>
      <c r="I3221" t="s">
        <v>151</v>
      </c>
      <c r="J3221">
        <v>559211</v>
      </c>
      <c r="K3221" t="s">
        <v>222</v>
      </c>
      <c r="L3221">
        <v>559211</v>
      </c>
      <c r="M3221" t="s">
        <v>222</v>
      </c>
      <c r="N3221">
        <v>559211</v>
      </c>
      <c r="O3221" t="s">
        <v>222</v>
      </c>
      <c r="P3221">
        <v>559300</v>
      </c>
      <c r="Q3221" t="s">
        <v>223</v>
      </c>
      <c r="R3221" s="9">
        <v>71941.662785630979</v>
      </c>
      <c r="S3221" s="9"/>
      <c r="T3221" s="9"/>
      <c r="U3221" s="9"/>
      <c r="V3221" s="9"/>
      <c r="W3221" s="9"/>
      <c r="X3221" s="9"/>
      <c r="Y3221" s="9"/>
      <c r="Z3221" s="9"/>
      <c r="AA3221" s="9"/>
      <c r="AB3221" s="9"/>
      <c r="AC3221" s="9"/>
      <c r="AD3221" s="9"/>
      <c r="AE3221" s="9"/>
      <c r="AF3221" s="9"/>
      <c r="AG3221" s="9"/>
      <c r="AH3221" s="9"/>
      <c r="AI3221" s="9"/>
      <c r="AJ3221" s="9"/>
      <c r="AK3221" s="9"/>
      <c r="AL3221" s="9"/>
      <c r="AM3221" s="9"/>
      <c r="AN3221" s="9"/>
      <c r="AO3221" s="9"/>
      <c r="AP3221" s="9"/>
      <c r="AQ3221" s="15"/>
      <c r="AR3221" s="9"/>
      <c r="AS3221" s="9"/>
      <c r="AT3221" s="9"/>
      <c r="AU3221" s="9"/>
      <c r="AV3221" s="9"/>
      <c r="AW3221" s="9"/>
      <c r="AX3221" s="9"/>
      <c r="AY3221" s="9"/>
      <c r="AZ3221" s="9"/>
      <c r="BA3221" s="9"/>
      <c r="BB3221" s="9"/>
      <c r="BC3221" s="9"/>
      <c r="BD3221" s="9"/>
      <c r="BE3221" s="9"/>
      <c r="BF3221" s="9"/>
      <c r="BG3221" s="9"/>
      <c r="BH3221" s="9"/>
      <c r="BI3221" s="9"/>
      <c r="BJ3221" s="9"/>
      <c r="BK3221" s="9"/>
      <c r="BL3221" s="9">
        <f t="shared" si="108"/>
        <v>71941.662785630979</v>
      </c>
      <c r="BM3221" s="9">
        <f t="shared" si="109"/>
        <v>71900</v>
      </c>
    </row>
    <row r="3222" spans="1:65" x14ac:dyDescent="0.3">
      <c r="A3222" s="2" t="s">
        <v>2490</v>
      </c>
      <c r="B3222" s="9">
        <v>427</v>
      </c>
      <c r="C3222">
        <v>556734</v>
      </c>
      <c r="D3222">
        <v>1</v>
      </c>
      <c r="E3222">
        <v>1</v>
      </c>
      <c r="F3222">
        <v>0</v>
      </c>
      <c r="G3222">
        <v>0</v>
      </c>
      <c r="H3222">
        <v>0</v>
      </c>
      <c r="I3222" t="s">
        <v>151</v>
      </c>
      <c r="J3222">
        <v>556734</v>
      </c>
      <c r="K3222" t="s">
        <v>2490</v>
      </c>
      <c r="L3222">
        <v>556254</v>
      </c>
      <c r="M3222" t="s">
        <v>782</v>
      </c>
      <c r="N3222">
        <v>556254</v>
      </c>
      <c r="O3222" t="s">
        <v>782</v>
      </c>
      <c r="P3222">
        <v>556254</v>
      </c>
      <c r="Q3222" t="s">
        <v>782</v>
      </c>
      <c r="R3222" s="9">
        <v>102011.80459265169</v>
      </c>
      <c r="S3222" s="9">
        <f>SUMIFS($B:$B,$J:$J,$C3222)</f>
        <v>596</v>
      </c>
      <c r="T3222" s="9">
        <v>32500.593298779419</v>
      </c>
      <c r="U3222" s="9">
        <v>0</v>
      </c>
      <c r="V3222" s="9">
        <f>U3222*768</f>
        <v>0</v>
      </c>
      <c r="W3222" s="9">
        <v>5</v>
      </c>
      <c r="X3222" s="9">
        <f>W3222*3072</f>
        <v>15360</v>
      </c>
      <c r="Y3222" s="9">
        <v>0</v>
      </c>
      <c r="Z3222" s="9">
        <f>Y3222*1024</f>
        <v>0</v>
      </c>
      <c r="AA3222" s="9">
        <v>1</v>
      </c>
      <c r="AB3222" s="9">
        <f>AA3222*256</f>
        <v>256</v>
      </c>
      <c r="AC3222" s="9"/>
      <c r="AD3222" s="9"/>
      <c r="AE3222" s="9"/>
      <c r="AF3222" s="9"/>
      <c r="AG3222" s="9"/>
      <c r="AH3222" s="9"/>
      <c r="AI3222" s="9"/>
      <c r="AJ3222" s="9"/>
      <c r="AK3222" s="9"/>
      <c r="AL3222" s="9"/>
      <c r="AM3222" s="9"/>
      <c r="AN3222" s="9"/>
      <c r="AO3222" s="9"/>
      <c r="AP3222" s="9"/>
      <c r="AQ3222" s="15"/>
      <c r="AR3222" s="9"/>
      <c r="AS3222" s="9"/>
      <c r="AT3222" s="9"/>
      <c r="AU3222" s="9"/>
      <c r="AV3222" s="9"/>
      <c r="AW3222" s="9"/>
      <c r="AX3222" s="9"/>
      <c r="AY3222" s="9"/>
      <c r="AZ3222" s="9"/>
      <c r="BA3222" s="9"/>
      <c r="BB3222" s="9"/>
      <c r="BC3222" s="9"/>
      <c r="BD3222" s="9"/>
      <c r="BE3222" s="9"/>
      <c r="BF3222" s="9"/>
      <c r="BG3222" s="9"/>
      <c r="BH3222" s="9"/>
      <c r="BI3222" s="9"/>
      <c r="BJ3222" s="9"/>
      <c r="BK3222" s="9"/>
      <c r="BL3222" s="9">
        <f t="shared" si="108"/>
        <v>150128.39789143112</v>
      </c>
      <c r="BM3222" s="9">
        <f t="shared" si="109"/>
        <v>150100</v>
      </c>
    </row>
    <row r="3223" spans="1:65" x14ac:dyDescent="0.3">
      <c r="A3223" t="s">
        <v>3246</v>
      </c>
      <c r="B3223" s="9">
        <v>441</v>
      </c>
      <c r="C3223">
        <v>552721</v>
      </c>
      <c r="D3223">
        <v>1</v>
      </c>
      <c r="E3223">
        <v>0</v>
      </c>
      <c r="F3223">
        <v>0</v>
      </c>
      <c r="G3223">
        <v>0</v>
      </c>
      <c r="H3223">
        <v>0</v>
      </c>
      <c r="I3223" t="s">
        <v>83</v>
      </c>
      <c r="J3223">
        <v>553131</v>
      </c>
      <c r="K3223" t="s">
        <v>571</v>
      </c>
      <c r="L3223">
        <v>553131</v>
      </c>
      <c r="M3223" t="s">
        <v>571</v>
      </c>
      <c r="N3223">
        <v>553131</v>
      </c>
      <c r="O3223" t="s">
        <v>571</v>
      </c>
      <c r="P3223">
        <v>553131</v>
      </c>
      <c r="Q3223" t="s">
        <v>571</v>
      </c>
      <c r="R3223" s="9">
        <v>105316.6410709083</v>
      </c>
      <c r="S3223" s="9"/>
      <c r="T3223" s="9"/>
      <c r="U3223" s="9"/>
      <c r="V3223" s="9"/>
      <c r="W3223" s="9"/>
      <c r="X3223" s="9"/>
      <c r="Y3223" s="9"/>
      <c r="Z3223" s="9"/>
      <c r="AA3223" s="9"/>
      <c r="AB3223" s="9"/>
      <c r="AC3223" s="9"/>
      <c r="AD3223" s="9"/>
      <c r="AE3223" s="9"/>
      <c r="AF3223" s="9"/>
      <c r="AG3223" s="9"/>
      <c r="AH3223" s="9"/>
      <c r="AI3223" s="9"/>
      <c r="AJ3223" s="9"/>
      <c r="AK3223" s="9"/>
      <c r="AL3223" s="9"/>
      <c r="AM3223" s="9"/>
      <c r="AN3223" s="9"/>
      <c r="AO3223" s="9"/>
      <c r="AP3223" s="9"/>
      <c r="AQ3223" s="15"/>
      <c r="AR3223" s="9"/>
      <c r="AS3223" s="9"/>
      <c r="AT3223" s="9"/>
      <c r="AU3223" s="9"/>
      <c r="AV3223" s="9"/>
      <c r="AW3223" s="9"/>
      <c r="AX3223" s="9"/>
      <c r="AY3223" s="9"/>
      <c r="AZ3223" s="9"/>
      <c r="BA3223" s="9"/>
      <c r="BB3223" s="9"/>
      <c r="BC3223" s="9"/>
      <c r="BD3223" s="9"/>
      <c r="BE3223" s="9"/>
      <c r="BF3223" s="9"/>
      <c r="BG3223" s="9"/>
      <c r="BH3223" s="9"/>
      <c r="BI3223" s="9"/>
      <c r="BJ3223" s="9"/>
      <c r="BK3223" s="9"/>
      <c r="BL3223" s="9">
        <f t="shared" si="108"/>
        <v>105316.6410709083</v>
      </c>
      <c r="BM3223" s="9">
        <f t="shared" si="109"/>
        <v>105300</v>
      </c>
    </row>
    <row r="3224" spans="1:65" x14ac:dyDescent="0.3">
      <c r="A3224" t="s">
        <v>3247</v>
      </c>
      <c r="B3224" s="9">
        <v>722</v>
      </c>
      <c r="C3224">
        <v>585505</v>
      </c>
      <c r="D3224">
        <v>1</v>
      </c>
      <c r="E3224">
        <v>0</v>
      </c>
      <c r="F3224">
        <v>0</v>
      </c>
      <c r="G3224">
        <v>0</v>
      </c>
      <c r="H3224">
        <v>0</v>
      </c>
      <c r="I3224" t="s">
        <v>135</v>
      </c>
      <c r="J3224">
        <v>585068</v>
      </c>
      <c r="K3224" t="s">
        <v>515</v>
      </c>
      <c r="L3224">
        <v>585068</v>
      </c>
      <c r="M3224" t="s">
        <v>515</v>
      </c>
      <c r="N3224">
        <v>585068</v>
      </c>
      <c r="O3224" t="s">
        <v>515</v>
      </c>
      <c r="P3224">
        <v>585068</v>
      </c>
      <c r="Q3224" t="s">
        <v>515</v>
      </c>
      <c r="R3224" s="9">
        <v>171292.39029324721</v>
      </c>
      <c r="S3224" s="9"/>
      <c r="T3224" s="9"/>
      <c r="U3224" s="9"/>
      <c r="V3224" s="9"/>
      <c r="W3224" s="9"/>
      <c r="X3224" s="9"/>
      <c r="Y3224" s="9"/>
      <c r="Z3224" s="9"/>
      <c r="AA3224" s="9"/>
      <c r="AB3224" s="9"/>
      <c r="AC3224" s="9"/>
      <c r="AD3224" s="9"/>
      <c r="AE3224" s="9"/>
      <c r="AF3224" s="9"/>
      <c r="AG3224" s="9"/>
      <c r="AH3224" s="9"/>
      <c r="AI3224" s="9"/>
      <c r="AJ3224" s="9"/>
      <c r="AK3224" s="9"/>
      <c r="AL3224" s="9"/>
      <c r="AM3224" s="9"/>
      <c r="AN3224" s="9"/>
      <c r="AO3224" s="9"/>
      <c r="AP3224" s="9"/>
      <c r="AQ3224" s="15"/>
      <c r="AR3224" s="9"/>
      <c r="AS3224" s="9"/>
      <c r="AT3224" s="9"/>
      <c r="AU3224" s="9"/>
      <c r="AV3224" s="9"/>
      <c r="AW3224" s="9"/>
      <c r="AX3224" s="9"/>
      <c r="AY3224" s="9"/>
      <c r="AZ3224" s="9"/>
      <c r="BA3224" s="9"/>
      <c r="BB3224" s="9"/>
      <c r="BC3224" s="9"/>
      <c r="BD3224" s="9"/>
      <c r="BE3224" s="9"/>
      <c r="BF3224" s="9"/>
      <c r="BG3224" s="9"/>
      <c r="BH3224" s="9"/>
      <c r="BI3224" s="9"/>
      <c r="BJ3224" s="9"/>
      <c r="BK3224" s="9"/>
      <c r="BL3224" s="9">
        <f t="shared" si="108"/>
        <v>171292.39029324721</v>
      </c>
      <c r="BM3224" s="9">
        <f t="shared" si="109"/>
        <v>171300</v>
      </c>
    </row>
    <row r="3225" spans="1:65" x14ac:dyDescent="0.3">
      <c r="A3225" t="s">
        <v>3248</v>
      </c>
      <c r="B3225" s="9">
        <v>125</v>
      </c>
      <c r="C3225">
        <v>541745</v>
      </c>
      <c r="D3225">
        <v>1</v>
      </c>
      <c r="E3225">
        <v>0</v>
      </c>
      <c r="F3225">
        <v>0</v>
      </c>
      <c r="G3225">
        <v>0</v>
      </c>
      <c r="H3225">
        <v>0</v>
      </c>
      <c r="I3225" t="s">
        <v>151</v>
      </c>
      <c r="J3225">
        <v>555771</v>
      </c>
      <c r="K3225" t="s">
        <v>247</v>
      </c>
      <c r="L3225">
        <v>555771</v>
      </c>
      <c r="M3225" t="s">
        <v>247</v>
      </c>
      <c r="N3225">
        <v>555771</v>
      </c>
      <c r="O3225" t="s">
        <v>247</v>
      </c>
      <c r="P3225">
        <v>555771</v>
      </c>
      <c r="Q3225" t="s">
        <v>247</v>
      </c>
      <c r="R3225" s="9">
        <v>71941.662785630979</v>
      </c>
      <c r="S3225" s="9"/>
      <c r="T3225" s="9"/>
      <c r="U3225" s="9"/>
      <c r="V3225" s="9"/>
      <c r="W3225" s="9"/>
      <c r="X3225" s="9"/>
      <c r="Y3225" s="9"/>
      <c r="Z3225" s="9"/>
      <c r="AA3225" s="9"/>
      <c r="AB3225" s="9"/>
      <c r="AC3225" s="9"/>
      <c r="AD3225" s="9"/>
      <c r="AE3225" s="9"/>
      <c r="AF3225" s="9"/>
      <c r="AG3225" s="9"/>
      <c r="AH3225" s="9"/>
      <c r="AI3225" s="9"/>
      <c r="AJ3225" s="9"/>
      <c r="AK3225" s="9"/>
      <c r="AL3225" s="9"/>
      <c r="AM3225" s="9"/>
      <c r="AN3225" s="9"/>
      <c r="AO3225" s="9"/>
      <c r="AP3225" s="9"/>
      <c r="AQ3225" s="15"/>
      <c r="AR3225" s="9"/>
      <c r="AS3225" s="9"/>
      <c r="AT3225" s="9"/>
      <c r="AU3225" s="9"/>
      <c r="AV3225" s="9"/>
      <c r="AW3225" s="9"/>
      <c r="AX3225" s="9"/>
      <c r="AY3225" s="9"/>
      <c r="AZ3225" s="9"/>
      <c r="BA3225" s="9"/>
      <c r="BB3225" s="9"/>
      <c r="BC3225" s="9"/>
      <c r="BD3225" s="9"/>
      <c r="BE3225" s="9"/>
      <c r="BF3225" s="9"/>
      <c r="BG3225" s="9"/>
      <c r="BH3225" s="9"/>
      <c r="BI3225" s="9"/>
      <c r="BJ3225" s="9"/>
      <c r="BK3225" s="9"/>
      <c r="BL3225" s="9">
        <f t="shared" si="108"/>
        <v>71941.662785630979</v>
      </c>
      <c r="BM3225" s="9">
        <f t="shared" si="109"/>
        <v>71900</v>
      </c>
    </row>
    <row r="3226" spans="1:65" x14ac:dyDescent="0.3">
      <c r="A3226" t="s">
        <v>3249</v>
      </c>
      <c r="B3226" s="9">
        <v>203</v>
      </c>
      <c r="C3226">
        <v>570427</v>
      </c>
      <c r="D3226">
        <v>1</v>
      </c>
      <c r="E3226">
        <v>0</v>
      </c>
      <c r="F3226">
        <v>0</v>
      </c>
      <c r="G3226">
        <v>0</v>
      </c>
      <c r="H3226">
        <v>0</v>
      </c>
      <c r="I3226" t="s">
        <v>90</v>
      </c>
      <c r="J3226">
        <v>570508</v>
      </c>
      <c r="K3226" t="s">
        <v>138</v>
      </c>
      <c r="L3226">
        <v>570508</v>
      </c>
      <c r="M3226" t="s">
        <v>138</v>
      </c>
      <c r="N3226">
        <v>570508</v>
      </c>
      <c r="O3226" t="s">
        <v>138</v>
      </c>
      <c r="P3226">
        <v>570508</v>
      </c>
      <c r="Q3226" t="s">
        <v>138</v>
      </c>
      <c r="R3226" s="9">
        <v>71941.662785630979</v>
      </c>
      <c r="S3226" s="9"/>
      <c r="T3226" s="9"/>
      <c r="U3226" s="9"/>
      <c r="V3226" s="9"/>
      <c r="W3226" s="9"/>
      <c r="X3226" s="9"/>
      <c r="Y3226" s="9"/>
      <c r="Z3226" s="9"/>
      <c r="AA3226" s="9"/>
      <c r="AB3226" s="9"/>
      <c r="AC3226" s="9"/>
      <c r="AD3226" s="9"/>
      <c r="AE3226" s="9"/>
      <c r="AF3226" s="9"/>
      <c r="AG3226" s="9"/>
      <c r="AH3226" s="9"/>
      <c r="AI3226" s="9"/>
      <c r="AJ3226" s="9"/>
      <c r="AK3226" s="9"/>
      <c r="AL3226" s="9"/>
      <c r="AM3226" s="9"/>
      <c r="AN3226" s="9"/>
      <c r="AO3226" s="9"/>
      <c r="AP3226" s="9"/>
      <c r="AQ3226" s="15"/>
      <c r="AR3226" s="9"/>
      <c r="AS3226" s="9"/>
      <c r="AT3226" s="9"/>
      <c r="AU3226" s="9"/>
      <c r="AV3226" s="9"/>
      <c r="AW3226" s="9"/>
      <c r="AX3226" s="9"/>
      <c r="AY3226" s="9"/>
      <c r="AZ3226" s="9"/>
      <c r="BA3226" s="9"/>
      <c r="BB3226" s="9"/>
      <c r="BC3226" s="9"/>
      <c r="BD3226" s="9"/>
      <c r="BE3226" s="9"/>
      <c r="BF3226" s="9"/>
      <c r="BG3226" s="9"/>
      <c r="BH3226" s="9"/>
      <c r="BI3226" s="9"/>
      <c r="BJ3226" s="9"/>
      <c r="BK3226" s="9"/>
      <c r="BL3226" s="9">
        <f t="shared" si="108"/>
        <v>71941.662785630979</v>
      </c>
      <c r="BM3226" s="9">
        <f t="shared" si="109"/>
        <v>71900</v>
      </c>
    </row>
    <row r="3227" spans="1:65" x14ac:dyDescent="0.3">
      <c r="A3227" t="s">
        <v>3250</v>
      </c>
      <c r="B3227" s="9">
        <v>264</v>
      </c>
      <c r="C3227">
        <v>551473</v>
      </c>
      <c r="D3227">
        <v>1</v>
      </c>
      <c r="E3227">
        <v>0</v>
      </c>
      <c r="F3227">
        <v>0</v>
      </c>
      <c r="G3227">
        <v>0</v>
      </c>
      <c r="H3227">
        <v>0</v>
      </c>
      <c r="I3227" t="s">
        <v>83</v>
      </c>
      <c r="J3227">
        <v>550850</v>
      </c>
      <c r="K3227" t="s">
        <v>275</v>
      </c>
      <c r="L3227">
        <v>550850</v>
      </c>
      <c r="M3227" t="s">
        <v>275</v>
      </c>
      <c r="N3227">
        <v>550850</v>
      </c>
      <c r="O3227" t="s">
        <v>275</v>
      </c>
      <c r="P3227">
        <v>550850</v>
      </c>
      <c r="Q3227" t="s">
        <v>275</v>
      </c>
      <c r="R3227" s="9">
        <v>71941.662785630979</v>
      </c>
      <c r="S3227" s="9"/>
      <c r="T3227" s="9"/>
      <c r="U3227" s="9"/>
      <c r="V3227" s="9"/>
      <c r="W3227" s="9"/>
      <c r="X3227" s="9"/>
      <c r="Y3227" s="9"/>
      <c r="Z3227" s="9"/>
      <c r="AA3227" s="9"/>
      <c r="AB3227" s="9"/>
      <c r="AC3227" s="9"/>
      <c r="AD3227" s="9"/>
      <c r="AE3227" s="9"/>
      <c r="AF3227" s="9"/>
      <c r="AG3227" s="9"/>
      <c r="AH3227" s="9"/>
      <c r="AI3227" s="9"/>
      <c r="AJ3227" s="9"/>
      <c r="AK3227" s="9"/>
      <c r="AL3227" s="9"/>
      <c r="AM3227" s="9"/>
      <c r="AN3227" s="9"/>
      <c r="AO3227" s="9"/>
      <c r="AP3227" s="9"/>
      <c r="AQ3227" s="15"/>
      <c r="AR3227" s="9"/>
      <c r="AS3227" s="9"/>
      <c r="AT3227" s="9"/>
      <c r="AU3227" s="9"/>
      <c r="AV3227" s="9"/>
      <c r="AW3227" s="9"/>
      <c r="AX3227" s="9"/>
      <c r="AY3227" s="9"/>
      <c r="AZ3227" s="9"/>
      <c r="BA3227" s="9"/>
      <c r="BB3227" s="9"/>
      <c r="BC3227" s="9"/>
      <c r="BD3227" s="9"/>
      <c r="BE3227" s="9"/>
      <c r="BF3227" s="9"/>
      <c r="BG3227" s="9"/>
      <c r="BH3227" s="9"/>
      <c r="BI3227" s="9"/>
      <c r="BJ3227" s="9"/>
      <c r="BK3227" s="9"/>
      <c r="BL3227" s="9">
        <f t="shared" si="108"/>
        <v>71941.662785630979</v>
      </c>
      <c r="BM3227" s="9">
        <f t="shared" si="109"/>
        <v>71900</v>
      </c>
    </row>
    <row r="3228" spans="1:65" x14ac:dyDescent="0.3">
      <c r="A3228" s="2" t="s">
        <v>1971</v>
      </c>
      <c r="B3228" s="9">
        <v>1602</v>
      </c>
      <c r="C3228">
        <v>560014</v>
      </c>
      <c r="D3228">
        <v>1</v>
      </c>
      <c r="E3228">
        <v>1</v>
      </c>
      <c r="F3228">
        <v>0</v>
      </c>
      <c r="G3228">
        <v>0</v>
      </c>
      <c r="H3228">
        <v>0</v>
      </c>
      <c r="I3228" t="s">
        <v>151</v>
      </c>
      <c r="J3228">
        <v>560014</v>
      </c>
      <c r="K3228" t="s">
        <v>1971</v>
      </c>
      <c r="L3228">
        <v>559717</v>
      </c>
      <c r="M3228" t="s">
        <v>346</v>
      </c>
      <c r="N3228">
        <v>559717</v>
      </c>
      <c r="O3228" t="s">
        <v>346</v>
      </c>
      <c r="P3228">
        <v>559717</v>
      </c>
      <c r="Q3228" t="s">
        <v>346</v>
      </c>
      <c r="R3228" s="9">
        <v>374564.87305140379</v>
      </c>
      <c r="S3228" s="9">
        <f>SUMIFS($B:$B,$J:$J,$C3228)</f>
        <v>2959</v>
      </c>
      <c r="T3228" s="9">
        <v>160888.16956670969</v>
      </c>
      <c r="U3228" s="9">
        <v>0</v>
      </c>
      <c r="V3228" s="9">
        <f>U3228*768</f>
        <v>0</v>
      </c>
      <c r="W3228" s="9">
        <v>13</v>
      </c>
      <c r="X3228" s="9">
        <f>W3228*3072</f>
        <v>39936</v>
      </c>
      <c r="Y3228" s="9">
        <v>18</v>
      </c>
      <c r="Z3228" s="9">
        <f>Y3228*1024</f>
        <v>18432</v>
      </c>
      <c r="AA3228" s="9">
        <v>7</v>
      </c>
      <c r="AB3228" s="9">
        <f>AA3228*256</f>
        <v>1792</v>
      </c>
      <c r="AC3228" s="9"/>
      <c r="AD3228" s="9"/>
      <c r="AE3228" s="9"/>
      <c r="AF3228" s="9"/>
      <c r="AG3228" s="9"/>
      <c r="AH3228" s="9"/>
      <c r="AI3228" s="9"/>
      <c r="AJ3228" s="9"/>
      <c r="AK3228" s="9"/>
      <c r="AL3228" s="9"/>
      <c r="AM3228" s="9"/>
      <c r="AN3228" s="9"/>
      <c r="AO3228" s="9"/>
      <c r="AP3228" s="9"/>
      <c r="AQ3228" s="15"/>
      <c r="AR3228" s="9">
        <v>1</v>
      </c>
      <c r="AS3228" s="9">
        <f>AR3228*30500</f>
        <v>30500</v>
      </c>
      <c r="AT3228" s="9"/>
      <c r="AU3228" s="9"/>
      <c r="AV3228" s="9"/>
      <c r="AW3228" s="9"/>
      <c r="AX3228" s="9"/>
      <c r="AY3228" s="9"/>
      <c r="AZ3228" s="9"/>
      <c r="BA3228" s="9"/>
      <c r="BB3228" s="9"/>
      <c r="BC3228" s="9"/>
      <c r="BD3228" s="9"/>
      <c r="BE3228" s="9"/>
      <c r="BF3228" s="9"/>
      <c r="BG3228" s="9"/>
      <c r="BH3228" s="9"/>
      <c r="BI3228" s="9"/>
      <c r="BJ3228" s="9"/>
      <c r="BK3228" s="9"/>
      <c r="BL3228" s="9">
        <f t="shared" si="108"/>
        <v>626113.04261811345</v>
      </c>
      <c r="BM3228" s="9">
        <f t="shared" si="109"/>
        <v>626100</v>
      </c>
    </row>
    <row r="3229" spans="1:65" x14ac:dyDescent="0.3">
      <c r="A3229" t="s">
        <v>3251</v>
      </c>
      <c r="B3229" s="9">
        <v>456</v>
      </c>
      <c r="C3229">
        <v>570435</v>
      </c>
      <c r="D3229">
        <v>1</v>
      </c>
      <c r="E3229">
        <v>0</v>
      </c>
      <c r="F3229">
        <v>0</v>
      </c>
      <c r="G3229">
        <v>0</v>
      </c>
      <c r="H3229">
        <v>0</v>
      </c>
      <c r="I3229" t="s">
        <v>90</v>
      </c>
      <c r="J3229">
        <v>571091</v>
      </c>
      <c r="K3229" t="s">
        <v>1127</v>
      </c>
      <c r="L3229">
        <v>570451</v>
      </c>
      <c r="M3229" t="s">
        <v>474</v>
      </c>
      <c r="N3229">
        <v>570451</v>
      </c>
      <c r="O3229" t="s">
        <v>474</v>
      </c>
      <c r="P3229">
        <v>569810</v>
      </c>
      <c r="Q3229" t="s">
        <v>284</v>
      </c>
      <c r="R3229" s="9">
        <v>108855.4846270214</v>
      </c>
      <c r="S3229" s="9"/>
      <c r="T3229" s="9"/>
      <c r="U3229" s="9"/>
      <c r="V3229" s="9"/>
      <c r="W3229" s="9"/>
      <c r="X3229" s="9"/>
      <c r="Y3229" s="9"/>
      <c r="Z3229" s="9"/>
      <c r="AA3229" s="9"/>
      <c r="AB3229" s="9"/>
      <c r="AC3229" s="9"/>
      <c r="AD3229" s="9"/>
      <c r="AE3229" s="9"/>
      <c r="AF3229" s="9"/>
      <c r="AG3229" s="9"/>
      <c r="AH3229" s="9"/>
      <c r="AI3229" s="9"/>
      <c r="AJ3229" s="9"/>
      <c r="AK3229" s="9"/>
      <c r="AL3229" s="9"/>
      <c r="AM3229" s="9"/>
      <c r="AN3229" s="9"/>
      <c r="AO3229" s="9"/>
      <c r="AP3229" s="9"/>
      <c r="AQ3229" s="15"/>
      <c r="AR3229" s="9"/>
      <c r="AS3229" s="9"/>
      <c r="AT3229" s="9"/>
      <c r="AU3229" s="9"/>
      <c r="AV3229" s="9"/>
      <c r="AW3229" s="9"/>
      <c r="AX3229" s="9"/>
      <c r="AY3229" s="9"/>
      <c r="AZ3229" s="9"/>
      <c r="BA3229" s="9"/>
      <c r="BB3229" s="9"/>
      <c r="BC3229" s="9"/>
      <c r="BD3229" s="9"/>
      <c r="BE3229" s="9"/>
      <c r="BF3229" s="9"/>
      <c r="BG3229" s="9"/>
      <c r="BH3229" s="9"/>
      <c r="BI3229" s="9"/>
      <c r="BJ3229" s="9"/>
      <c r="BK3229" s="9"/>
      <c r="BL3229" s="9">
        <f t="shared" si="108"/>
        <v>108855.4846270214</v>
      </c>
      <c r="BM3229" s="9">
        <f t="shared" si="109"/>
        <v>108900</v>
      </c>
    </row>
    <row r="3230" spans="1:65" x14ac:dyDescent="0.3">
      <c r="A3230" t="s">
        <v>3252</v>
      </c>
      <c r="B3230" s="9">
        <v>128</v>
      </c>
      <c r="C3230">
        <v>571890</v>
      </c>
      <c r="D3230">
        <v>1</v>
      </c>
      <c r="E3230">
        <v>0</v>
      </c>
      <c r="F3230">
        <v>0</v>
      </c>
      <c r="G3230">
        <v>0</v>
      </c>
      <c r="H3230">
        <v>0</v>
      </c>
      <c r="I3230" t="s">
        <v>96</v>
      </c>
      <c r="J3230">
        <v>571491</v>
      </c>
      <c r="K3230" t="s">
        <v>614</v>
      </c>
      <c r="L3230">
        <v>571539</v>
      </c>
      <c r="M3230" t="s">
        <v>419</v>
      </c>
      <c r="N3230">
        <v>571539</v>
      </c>
      <c r="O3230" t="s">
        <v>419</v>
      </c>
      <c r="P3230">
        <v>571164</v>
      </c>
      <c r="Q3230" t="s">
        <v>334</v>
      </c>
      <c r="R3230" s="9">
        <v>71941.662785630979</v>
      </c>
      <c r="S3230" s="9"/>
      <c r="T3230" s="9"/>
      <c r="U3230" s="9"/>
      <c r="V3230" s="9"/>
      <c r="W3230" s="9"/>
      <c r="X3230" s="9"/>
      <c r="Y3230" s="9"/>
      <c r="Z3230" s="9"/>
      <c r="AA3230" s="9"/>
      <c r="AB3230" s="9"/>
      <c r="AC3230" s="9"/>
      <c r="AD3230" s="9"/>
      <c r="AE3230" s="9"/>
      <c r="AF3230" s="9"/>
      <c r="AG3230" s="9"/>
      <c r="AH3230" s="9"/>
      <c r="AI3230" s="9"/>
      <c r="AJ3230" s="9"/>
      <c r="AK3230" s="9"/>
      <c r="AL3230" s="9"/>
      <c r="AM3230" s="9"/>
      <c r="AN3230" s="9"/>
      <c r="AO3230" s="9"/>
      <c r="AP3230" s="9"/>
      <c r="AQ3230" s="15"/>
      <c r="AR3230" s="9"/>
      <c r="AS3230" s="9"/>
      <c r="AT3230" s="9"/>
      <c r="AU3230" s="9"/>
      <c r="AV3230" s="9"/>
      <c r="AW3230" s="9"/>
      <c r="AX3230" s="9"/>
      <c r="AY3230" s="9"/>
      <c r="AZ3230" s="9"/>
      <c r="BA3230" s="9"/>
      <c r="BB3230" s="9"/>
      <c r="BC3230" s="9"/>
      <c r="BD3230" s="9"/>
      <c r="BE3230" s="9"/>
      <c r="BF3230" s="9"/>
      <c r="BG3230" s="9"/>
      <c r="BH3230" s="9"/>
      <c r="BI3230" s="9"/>
      <c r="BJ3230" s="9"/>
      <c r="BK3230" s="9"/>
      <c r="BL3230" s="9">
        <f t="shared" si="108"/>
        <v>71941.662785630979</v>
      </c>
      <c r="BM3230" s="9">
        <f t="shared" si="109"/>
        <v>71900</v>
      </c>
    </row>
    <row r="3231" spans="1:65" x14ac:dyDescent="0.3">
      <c r="A3231" t="s">
        <v>3253</v>
      </c>
      <c r="B3231" s="9">
        <v>1118</v>
      </c>
      <c r="C3231">
        <v>530212</v>
      </c>
      <c r="D3231">
        <v>1</v>
      </c>
      <c r="E3231">
        <v>0</v>
      </c>
      <c r="F3231">
        <v>0</v>
      </c>
      <c r="G3231">
        <v>0</v>
      </c>
      <c r="H3231">
        <v>0</v>
      </c>
      <c r="I3231" t="s">
        <v>86</v>
      </c>
      <c r="J3231">
        <v>530883</v>
      </c>
      <c r="K3231" t="s">
        <v>319</v>
      </c>
      <c r="L3231">
        <v>530883</v>
      </c>
      <c r="M3231" t="s">
        <v>319</v>
      </c>
      <c r="N3231">
        <v>530883</v>
      </c>
      <c r="O3231" t="s">
        <v>319</v>
      </c>
      <c r="P3231">
        <v>530883</v>
      </c>
      <c r="Q3231" t="s">
        <v>319</v>
      </c>
      <c r="R3231" s="9">
        <v>263310.54878386628</v>
      </c>
      <c r="S3231" s="9"/>
      <c r="T3231" s="9"/>
      <c r="U3231" s="9"/>
      <c r="V3231" s="9"/>
      <c r="W3231" s="9"/>
      <c r="X3231" s="9"/>
      <c r="Y3231" s="9"/>
      <c r="Z3231" s="9"/>
      <c r="AA3231" s="9"/>
      <c r="AB3231" s="9"/>
      <c r="AC3231" s="9"/>
      <c r="AD3231" s="9"/>
      <c r="AE3231" s="9"/>
      <c r="AF3231" s="9"/>
      <c r="AG3231" s="9"/>
      <c r="AH3231" s="9"/>
      <c r="AI3231" s="9"/>
      <c r="AJ3231" s="9"/>
      <c r="AK3231" s="9"/>
      <c r="AL3231" s="9"/>
      <c r="AM3231" s="9"/>
      <c r="AN3231" s="9"/>
      <c r="AO3231" s="9"/>
      <c r="AP3231" s="9"/>
      <c r="AQ3231" s="15"/>
      <c r="AR3231" s="9">
        <v>2</v>
      </c>
      <c r="AS3231" s="9">
        <f>AR3231*30500</f>
        <v>61000</v>
      </c>
      <c r="AT3231" s="9"/>
      <c r="AU3231" s="9"/>
      <c r="AV3231" s="9"/>
      <c r="AW3231" s="9"/>
      <c r="AX3231" s="9"/>
      <c r="AY3231" s="9"/>
      <c r="AZ3231" s="9"/>
      <c r="BA3231" s="9"/>
      <c r="BB3231" s="9"/>
      <c r="BC3231" s="9"/>
      <c r="BD3231" s="9"/>
      <c r="BE3231" s="9"/>
      <c r="BF3231" s="9"/>
      <c r="BG3231" s="9"/>
      <c r="BH3231" s="9"/>
      <c r="BI3231" s="9"/>
      <c r="BJ3231" s="9"/>
      <c r="BK3231" s="9"/>
      <c r="BL3231" s="9">
        <f t="shared" si="108"/>
        <v>324310.54878386628</v>
      </c>
      <c r="BM3231" s="9">
        <f t="shared" si="109"/>
        <v>324300</v>
      </c>
    </row>
    <row r="3232" spans="1:65" x14ac:dyDescent="0.3">
      <c r="A3232" t="s">
        <v>3254</v>
      </c>
      <c r="B3232" s="9">
        <v>671</v>
      </c>
      <c r="C3232">
        <v>571903</v>
      </c>
      <c r="D3232">
        <v>1</v>
      </c>
      <c r="E3232">
        <v>0</v>
      </c>
      <c r="F3232">
        <v>0</v>
      </c>
      <c r="G3232">
        <v>0</v>
      </c>
      <c r="H3232">
        <v>0</v>
      </c>
      <c r="I3232" t="s">
        <v>96</v>
      </c>
      <c r="J3232">
        <v>571385</v>
      </c>
      <c r="K3232" t="s">
        <v>1600</v>
      </c>
      <c r="L3232">
        <v>571385</v>
      </c>
      <c r="M3232" t="s">
        <v>1600</v>
      </c>
      <c r="N3232">
        <v>571385</v>
      </c>
      <c r="O3232" t="s">
        <v>1600</v>
      </c>
      <c r="P3232">
        <v>571164</v>
      </c>
      <c r="Q3232" t="s">
        <v>334</v>
      </c>
      <c r="R3232" s="9">
        <v>159364.85025130381</v>
      </c>
      <c r="S3232" s="9"/>
      <c r="T3232" s="9"/>
      <c r="U3232" s="9"/>
      <c r="V3232" s="9"/>
      <c r="W3232" s="9"/>
      <c r="X3232" s="9"/>
      <c r="Y3232" s="9"/>
      <c r="Z3232" s="9"/>
      <c r="AA3232" s="9"/>
      <c r="AB3232" s="9"/>
      <c r="AC3232" s="9"/>
      <c r="AD3232" s="9"/>
      <c r="AE3232" s="9"/>
      <c r="AF3232" s="9"/>
      <c r="AG3232" s="9"/>
      <c r="AH3232" s="9"/>
      <c r="AI3232" s="9"/>
      <c r="AJ3232" s="9"/>
      <c r="AK3232" s="9"/>
      <c r="AL3232" s="9"/>
      <c r="AM3232" s="9"/>
      <c r="AN3232" s="9"/>
      <c r="AO3232" s="9"/>
      <c r="AP3232" s="9"/>
      <c r="AQ3232" s="15"/>
      <c r="AR3232" s="9"/>
      <c r="AS3232" s="9"/>
      <c r="AT3232" s="9"/>
      <c r="AU3232" s="9"/>
      <c r="AV3232" s="9"/>
      <c r="AW3232" s="9"/>
      <c r="AX3232" s="9"/>
      <c r="AY3232" s="9"/>
      <c r="AZ3232" s="9"/>
      <c r="BA3232" s="9"/>
      <c r="BB3232" s="9"/>
      <c r="BC3232" s="9"/>
      <c r="BD3232" s="9"/>
      <c r="BE3232" s="9"/>
      <c r="BF3232" s="9"/>
      <c r="BG3232" s="9"/>
      <c r="BH3232" s="9"/>
      <c r="BI3232" s="9"/>
      <c r="BJ3232" s="9"/>
      <c r="BK3232" s="9"/>
      <c r="BL3232" s="9">
        <f t="shared" si="108"/>
        <v>159364.85025130381</v>
      </c>
      <c r="BM3232" s="9">
        <f t="shared" si="109"/>
        <v>159400</v>
      </c>
    </row>
    <row r="3233" spans="1:65" x14ac:dyDescent="0.3">
      <c r="A3233" s="2" t="s">
        <v>3255</v>
      </c>
      <c r="B3233" s="9">
        <v>728</v>
      </c>
      <c r="C3233">
        <v>549631</v>
      </c>
      <c r="D3233">
        <v>1</v>
      </c>
      <c r="E3233">
        <v>1</v>
      </c>
      <c r="F3233">
        <v>0</v>
      </c>
      <c r="G3233">
        <v>0</v>
      </c>
      <c r="H3233">
        <v>0</v>
      </c>
      <c r="I3233" t="s">
        <v>83</v>
      </c>
      <c r="J3233">
        <v>549631</v>
      </c>
      <c r="K3233" t="s">
        <v>3255</v>
      </c>
      <c r="L3233">
        <v>552534</v>
      </c>
      <c r="M3233" t="s">
        <v>2219</v>
      </c>
      <c r="N3233">
        <v>552046</v>
      </c>
      <c r="O3233" t="s">
        <v>174</v>
      </c>
      <c r="P3233">
        <v>552046</v>
      </c>
      <c r="Q3233" t="s">
        <v>174</v>
      </c>
      <c r="R3233" s="9">
        <v>172694.3762147378</v>
      </c>
      <c r="S3233" s="9">
        <f>SUMIFS($B:$B,$J:$J,$C3233)</f>
        <v>728</v>
      </c>
      <c r="T3233" s="9">
        <v>39688.787351408471</v>
      </c>
      <c r="U3233" s="9">
        <v>0</v>
      </c>
      <c r="V3233" s="9">
        <f>U3233*768</f>
        <v>0</v>
      </c>
      <c r="W3233" s="9">
        <v>1</v>
      </c>
      <c r="X3233" s="9">
        <f>W3233*3072</f>
        <v>3072</v>
      </c>
      <c r="Y3233" s="9">
        <v>3</v>
      </c>
      <c r="Z3233" s="9">
        <f>Y3233*1024</f>
        <v>3072</v>
      </c>
      <c r="AA3233" s="9">
        <v>0</v>
      </c>
      <c r="AB3233" s="9">
        <f>AA3233*256</f>
        <v>0</v>
      </c>
      <c r="AC3233" s="9"/>
      <c r="AD3233" s="9"/>
      <c r="AE3233" s="9"/>
      <c r="AF3233" s="9"/>
      <c r="AG3233" s="9"/>
      <c r="AH3233" s="9"/>
      <c r="AI3233" s="9"/>
      <c r="AJ3233" s="9"/>
      <c r="AK3233" s="9"/>
      <c r="AL3233" s="9"/>
      <c r="AM3233" s="9"/>
      <c r="AN3233" s="9"/>
      <c r="AO3233" s="9"/>
      <c r="AP3233" s="9"/>
      <c r="AQ3233" s="15"/>
      <c r="AR3233" s="9"/>
      <c r="AS3233" s="9"/>
      <c r="AT3233" s="9"/>
      <c r="AU3233" s="9"/>
      <c r="AV3233" s="9"/>
      <c r="AW3233" s="9"/>
      <c r="AX3233" s="9"/>
      <c r="AY3233" s="9"/>
      <c r="AZ3233" s="9"/>
      <c r="BA3233" s="9"/>
      <c r="BB3233" s="9"/>
      <c r="BC3233" s="9"/>
      <c r="BD3233" s="9"/>
      <c r="BE3233" s="9"/>
      <c r="BF3233" s="9"/>
      <c r="BG3233" s="9"/>
      <c r="BH3233" s="9"/>
      <c r="BI3233" s="9"/>
      <c r="BJ3233" s="9"/>
      <c r="BK3233" s="9"/>
      <c r="BL3233" s="9">
        <f t="shared" si="108"/>
        <v>218527.16356614628</v>
      </c>
      <c r="BM3233" s="9">
        <f t="shared" si="109"/>
        <v>218500</v>
      </c>
    </row>
    <row r="3234" spans="1:65" x14ac:dyDescent="0.3">
      <c r="A3234" t="s">
        <v>3256</v>
      </c>
      <c r="B3234" s="9">
        <v>188</v>
      </c>
      <c r="C3234">
        <v>587575</v>
      </c>
      <c r="D3234">
        <v>1</v>
      </c>
      <c r="E3234">
        <v>0</v>
      </c>
      <c r="F3234">
        <v>0</v>
      </c>
      <c r="G3234">
        <v>0</v>
      </c>
      <c r="H3234">
        <v>0</v>
      </c>
      <c r="I3234" t="s">
        <v>123</v>
      </c>
      <c r="J3234">
        <v>587249</v>
      </c>
      <c r="K3234" t="s">
        <v>127</v>
      </c>
      <c r="L3234">
        <v>587711</v>
      </c>
      <c r="M3234" t="s">
        <v>128</v>
      </c>
      <c r="N3234">
        <v>587711</v>
      </c>
      <c r="O3234" t="s">
        <v>128</v>
      </c>
      <c r="P3234">
        <v>586846</v>
      </c>
      <c r="Q3234" t="s">
        <v>129</v>
      </c>
      <c r="R3234" s="9">
        <v>71941.662785630979</v>
      </c>
      <c r="S3234" s="9"/>
      <c r="T3234" s="9"/>
      <c r="U3234" s="9"/>
      <c r="V3234" s="9"/>
      <c r="W3234" s="9"/>
      <c r="X3234" s="9"/>
      <c r="Y3234" s="9"/>
      <c r="Z3234" s="9"/>
      <c r="AA3234" s="9"/>
      <c r="AB3234" s="9"/>
      <c r="AC3234" s="9"/>
      <c r="AD3234" s="9"/>
      <c r="AE3234" s="9"/>
      <c r="AF3234" s="9"/>
      <c r="AG3234" s="9"/>
      <c r="AH3234" s="9"/>
      <c r="AI3234" s="9"/>
      <c r="AJ3234" s="9"/>
      <c r="AK3234" s="9"/>
      <c r="AL3234" s="9"/>
      <c r="AM3234" s="9"/>
      <c r="AN3234" s="9"/>
      <c r="AO3234" s="9"/>
      <c r="AP3234" s="9"/>
      <c r="AQ3234" s="15"/>
      <c r="AR3234" s="9"/>
      <c r="AS3234" s="9"/>
      <c r="AT3234" s="9"/>
      <c r="AU3234" s="9"/>
      <c r="AV3234" s="9"/>
      <c r="AW3234" s="9"/>
      <c r="AX3234" s="9"/>
      <c r="AY3234" s="9"/>
      <c r="AZ3234" s="9"/>
      <c r="BA3234" s="9"/>
      <c r="BB3234" s="9"/>
      <c r="BC3234" s="9"/>
      <c r="BD3234" s="9"/>
      <c r="BE3234" s="9"/>
      <c r="BF3234" s="9"/>
      <c r="BG3234" s="9"/>
      <c r="BH3234" s="9"/>
      <c r="BI3234" s="9"/>
      <c r="BJ3234" s="9"/>
      <c r="BK3234" s="9"/>
      <c r="BL3234" s="9">
        <f t="shared" si="108"/>
        <v>71941.662785630979</v>
      </c>
      <c r="BM3234" s="9">
        <f t="shared" si="109"/>
        <v>71900</v>
      </c>
    </row>
    <row r="3235" spans="1:65" x14ac:dyDescent="0.3">
      <c r="A3235" t="s">
        <v>3257</v>
      </c>
      <c r="B3235" s="9">
        <v>130</v>
      </c>
      <c r="C3235">
        <v>559253</v>
      </c>
      <c r="D3235">
        <v>1</v>
      </c>
      <c r="E3235">
        <v>0</v>
      </c>
      <c r="F3235">
        <v>0</v>
      </c>
      <c r="G3235">
        <v>0</v>
      </c>
      <c r="H3235">
        <v>0</v>
      </c>
      <c r="I3235" t="s">
        <v>151</v>
      </c>
      <c r="J3235">
        <v>559521</v>
      </c>
      <c r="K3235" t="s">
        <v>802</v>
      </c>
      <c r="L3235">
        <v>559521</v>
      </c>
      <c r="M3235" t="s">
        <v>802</v>
      </c>
      <c r="N3235">
        <v>559521</v>
      </c>
      <c r="O3235" t="s">
        <v>802</v>
      </c>
      <c r="P3235">
        <v>559300</v>
      </c>
      <c r="Q3235" t="s">
        <v>223</v>
      </c>
      <c r="R3235" s="9">
        <v>71941.662785630979</v>
      </c>
      <c r="S3235" s="9"/>
      <c r="T3235" s="9"/>
      <c r="U3235" s="9"/>
      <c r="V3235" s="9"/>
      <c r="W3235" s="9"/>
      <c r="X3235" s="9"/>
      <c r="Y3235" s="9"/>
      <c r="Z3235" s="9"/>
      <c r="AA3235" s="9"/>
      <c r="AB3235" s="9"/>
      <c r="AC3235" s="9"/>
      <c r="AD3235" s="9"/>
      <c r="AE3235" s="9"/>
      <c r="AF3235" s="9"/>
      <c r="AG3235" s="9"/>
      <c r="AH3235" s="9"/>
      <c r="AI3235" s="9"/>
      <c r="AJ3235" s="9"/>
      <c r="AK3235" s="9"/>
      <c r="AL3235" s="9"/>
      <c r="AM3235" s="9"/>
      <c r="AN3235" s="9"/>
      <c r="AO3235" s="9"/>
      <c r="AP3235" s="9"/>
      <c r="AQ3235" s="15"/>
      <c r="AR3235" s="9"/>
      <c r="AS3235" s="9"/>
      <c r="AT3235" s="9"/>
      <c r="AU3235" s="9"/>
      <c r="AV3235" s="9"/>
      <c r="AW3235" s="9"/>
      <c r="AX3235" s="9"/>
      <c r="AY3235" s="9"/>
      <c r="AZ3235" s="9"/>
      <c r="BA3235" s="9"/>
      <c r="BB3235" s="9"/>
      <c r="BC3235" s="9"/>
      <c r="BD3235" s="9"/>
      <c r="BE3235" s="9"/>
      <c r="BF3235" s="9"/>
      <c r="BG3235" s="9"/>
      <c r="BH3235" s="9"/>
      <c r="BI3235" s="9"/>
      <c r="BJ3235" s="9"/>
      <c r="BK3235" s="9"/>
      <c r="BL3235" s="9">
        <f t="shared" si="108"/>
        <v>71941.662785630979</v>
      </c>
      <c r="BM3235" s="9">
        <f t="shared" si="109"/>
        <v>71900</v>
      </c>
    </row>
    <row r="3236" spans="1:65" x14ac:dyDescent="0.3">
      <c r="A3236" t="s">
        <v>3258</v>
      </c>
      <c r="B3236" s="9">
        <v>619</v>
      </c>
      <c r="C3236">
        <v>574261</v>
      </c>
      <c r="D3236">
        <v>1</v>
      </c>
      <c r="E3236">
        <v>0</v>
      </c>
      <c r="F3236">
        <v>0</v>
      </c>
      <c r="G3236">
        <v>0</v>
      </c>
      <c r="H3236">
        <v>0</v>
      </c>
      <c r="I3236" t="s">
        <v>90</v>
      </c>
      <c r="J3236">
        <v>574279</v>
      </c>
      <c r="K3236" t="s">
        <v>508</v>
      </c>
      <c r="L3236">
        <v>574279</v>
      </c>
      <c r="M3236" t="s">
        <v>508</v>
      </c>
      <c r="N3236">
        <v>574279</v>
      </c>
      <c r="O3236" t="s">
        <v>508</v>
      </c>
      <c r="P3236">
        <v>574279</v>
      </c>
      <c r="Q3236" t="s">
        <v>508</v>
      </c>
      <c r="R3236" s="9">
        <v>147183.22501407721</v>
      </c>
      <c r="S3236" s="9"/>
      <c r="T3236" s="9"/>
      <c r="U3236" s="9"/>
      <c r="V3236" s="9"/>
      <c r="W3236" s="9"/>
      <c r="X3236" s="9"/>
      <c r="Y3236" s="9"/>
      <c r="Z3236" s="9"/>
      <c r="AA3236" s="9"/>
      <c r="AB3236" s="9"/>
      <c r="AC3236" s="9"/>
      <c r="AD3236" s="9"/>
      <c r="AE3236" s="9"/>
      <c r="AF3236" s="9"/>
      <c r="AG3236" s="9"/>
      <c r="AH3236" s="9"/>
      <c r="AI3236" s="9"/>
      <c r="AJ3236" s="9"/>
      <c r="AK3236" s="9"/>
      <c r="AL3236" s="9"/>
      <c r="AM3236" s="9"/>
      <c r="AN3236" s="9"/>
      <c r="AO3236" s="9"/>
      <c r="AP3236" s="9"/>
      <c r="AQ3236" s="15"/>
      <c r="AR3236" s="9"/>
      <c r="AS3236" s="9"/>
      <c r="AT3236" s="9"/>
      <c r="AU3236" s="9"/>
      <c r="AV3236" s="9"/>
      <c r="AW3236" s="9"/>
      <c r="AX3236" s="9"/>
      <c r="AY3236" s="9"/>
      <c r="AZ3236" s="9"/>
      <c r="BA3236" s="9"/>
      <c r="BB3236" s="9"/>
      <c r="BC3236" s="9"/>
      <c r="BD3236" s="9"/>
      <c r="BE3236" s="9"/>
      <c r="BF3236" s="9"/>
      <c r="BG3236" s="9"/>
      <c r="BH3236" s="9"/>
      <c r="BI3236" s="9"/>
      <c r="BJ3236" s="9"/>
      <c r="BK3236" s="9"/>
      <c r="BL3236" s="9">
        <f t="shared" si="108"/>
        <v>147183.22501407721</v>
      </c>
      <c r="BM3236" s="9">
        <f t="shared" si="109"/>
        <v>147200</v>
      </c>
    </row>
    <row r="3237" spans="1:65" x14ac:dyDescent="0.3">
      <c r="A3237" t="s">
        <v>3259</v>
      </c>
      <c r="B3237" s="9">
        <v>161</v>
      </c>
      <c r="C3237">
        <v>552810</v>
      </c>
      <c r="D3237">
        <v>1</v>
      </c>
      <c r="E3237">
        <v>0</v>
      </c>
      <c r="F3237">
        <v>0</v>
      </c>
      <c r="G3237">
        <v>0</v>
      </c>
      <c r="H3237">
        <v>0</v>
      </c>
      <c r="I3237" t="s">
        <v>111</v>
      </c>
      <c r="J3237">
        <v>513229</v>
      </c>
      <c r="K3237" t="s">
        <v>361</v>
      </c>
      <c r="L3237">
        <v>513229</v>
      </c>
      <c r="M3237" t="s">
        <v>361</v>
      </c>
      <c r="N3237">
        <v>511382</v>
      </c>
      <c r="O3237" t="s">
        <v>311</v>
      </c>
      <c r="P3237">
        <v>511382</v>
      </c>
      <c r="Q3237" t="s">
        <v>311</v>
      </c>
      <c r="R3237" s="9">
        <v>71941.662785630979</v>
      </c>
      <c r="S3237" s="9"/>
      <c r="T3237" s="9"/>
      <c r="U3237" s="9"/>
      <c r="V3237" s="9"/>
      <c r="W3237" s="9"/>
      <c r="X3237" s="9"/>
      <c r="Y3237" s="9"/>
      <c r="Z3237" s="9"/>
      <c r="AA3237" s="9"/>
      <c r="AB3237" s="9"/>
      <c r="AC3237" s="9"/>
      <c r="AD3237" s="9"/>
      <c r="AE3237" s="9"/>
      <c r="AF3237" s="9"/>
      <c r="AG3237" s="9"/>
      <c r="AH3237" s="9"/>
      <c r="AI3237" s="9"/>
      <c r="AJ3237" s="9"/>
      <c r="AK3237" s="9"/>
      <c r="AL3237" s="9"/>
      <c r="AM3237" s="9"/>
      <c r="AN3237" s="9"/>
      <c r="AO3237" s="9"/>
      <c r="AP3237" s="9"/>
      <c r="AQ3237" s="15"/>
      <c r="AR3237" s="9"/>
      <c r="AS3237" s="9"/>
      <c r="AT3237" s="9"/>
      <c r="AU3237" s="9"/>
      <c r="AV3237" s="9"/>
      <c r="AW3237" s="9"/>
      <c r="AX3237" s="9"/>
      <c r="AY3237" s="9"/>
      <c r="AZ3237" s="9"/>
      <c r="BA3237" s="9"/>
      <c r="BB3237" s="9"/>
      <c r="BC3237" s="9"/>
      <c r="BD3237" s="9"/>
      <c r="BE3237" s="9"/>
      <c r="BF3237" s="9"/>
      <c r="BG3237" s="9"/>
      <c r="BH3237" s="9"/>
      <c r="BI3237" s="9"/>
      <c r="BJ3237" s="9"/>
      <c r="BK3237" s="9"/>
      <c r="BL3237" s="9">
        <f t="shared" si="108"/>
        <v>71941.662785630979</v>
      </c>
      <c r="BM3237" s="9">
        <f t="shared" si="109"/>
        <v>71900</v>
      </c>
    </row>
    <row r="3238" spans="1:65" x14ac:dyDescent="0.3">
      <c r="A3238" s="5" t="s">
        <v>349</v>
      </c>
      <c r="B3238" s="9">
        <v>19827</v>
      </c>
      <c r="C3238">
        <v>573868</v>
      </c>
      <c r="D3238">
        <v>1</v>
      </c>
      <c r="E3238">
        <v>1</v>
      </c>
      <c r="F3238">
        <v>1</v>
      </c>
      <c r="G3238">
        <v>1</v>
      </c>
      <c r="H3238">
        <v>1</v>
      </c>
      <c r="I3238" t="s">
        <v>90</v>
      </c>
      <c r="J3238">
        <v>573868</v>
      </c>
      <c r="K3238" t="s">
        <v>349</v>
      </c>
      <c r="L3238">
        <v>573868</v>
      </c>
      <c r="M3238" t="s">
        <v>349</v>
      </c>
      <c r="N3238">
        <v>573868</v>
      </c>
      <c r="O3238" t="s">
        <v>349</v>
      </c>
      <c r="P3238">
        <v>573868</v>
      </c>
      <c r="Q3238" t="s">
        <v>349</v>
      </c>
      <c r="R3238" s="9">
        <v>887298.83916727745</v>
      </c>
      <c r="S3238" s="9">
        <f>SUMIFS($B:$B,$J:$J,$C3238)</f>
        <v>23847</v>
      </c>
      <c r="T3238" s="9">
        <v>509839.41236539901</v>
      </c>
      <c r="U3238" s="9">
        <v>829</v>
      </c>
      <c r="V3238" s="9">
        <f>U3238*768</f>
        <v>636672</v>
      </c>
      <c r="W3238" s="9">
        <v>70</v>
      </c>
      <c r="X3238" s="9">
        <f>W3238*3072</f>
        <v>215040</v>
      </c>
      <c r="Y3238" s="9">
        <v>445</v>
      </c>
      <c r="Z3238" s="9">
        <f>Y3238*1024</f>
        <v>455680</v>
      </c>
      <c r="AA3238" s="9">
        <v>145</v>
      </c>
      <c r="AB3238" s="9">
        <f>AA3238*256</f>
        <v>37120</v>
      </c>
      <c r="AC3238" s="9">
        <f>SUMIFS($B:$B,$L:$L,$C3238)</f>
        <v>24954</v>
      </c>
      <c r="AD3238" s="9">
        <v>1544381.6988487339</v>
      </c>
      <c r="AE3238" s="9">
        <f>SUMIFS($B:$B,$P:$P,$C3238)</f>
        <v>60623</v>
      </c>
      <c r="AF3238" s="9">
        <v>3663461.146848965</v>
      </c>
      <c r="AG3238" s="9">
        <f>SUMIFS($B:$B,$N:$N,$C3238)</f>
        <v>24954</v>
      </c>
      <c r="AH3238" s="9">
        <v>4244168.5469826488</v>
      </c>
      <c r="AI3238" s="9">
        <f>SUMIFS($B:$B,$P:$P,$C3238)</f>
        <v>60623</v>
      </c>
      <c r="AJ3238" s="9">
        <v>25256916.560596678</v>
      </c>
      <c r="AK3238" s="9"/>
      <c r="AL3238" s="9">
        <v>7223</v>
      </c>
      <c r="AM3238" s="9">
        <f>AL3238*141</f>
        <v>1018443</v>
      </c>
      <c r="AN3238" s="9"/>
      <c r="AO3238" s="9"/>
      <c r="AP3238" s="9"/>
      <c r="AQ3238" s="15"/>
      <c r="AR3238" s="9">
        <v>39</v>
      </c>
      <c r="AS3238" s="9">
        <f>AR3238*30500</f>
        <v>1189500</v>
      </c>
      <c r="AT3238" s="9">
        <v>201</v>
      </c>
      <c r="AU3238" s="9">
        <f>AT3238*2742</f>
        <v>551142</v>
      </c>
      <c r="AV3238" s="9">
        <v>3</v>
      </c>
      <c r="AW3238" s="9">
        <f>AV3238*914</f>
        <v>2742</v>
      </c>
      <c r="AX3238" s="9">
        <v>2376</v>
      </c>
      <c r="AY3238" s="9">
        <f>AX3238*141</f>
        <v>335016</v>
      </c>
      <c r="AZ3238" s="9">
        <v>2876</v>
      </c>
      <c r="BA3238" s="9">
        <f>AZ3238*343</f>
        <v>986468</v>
      </c>
      <c r="BB3238" s="9">
        <v>788</v>
      </c>
      <c r="BC3238" s="9">
        <f>BB3238*109</f>
        <v>85892</v>
      </c>
      <c r="BD3238" s="9">
        <v>92</v>
      </c>
      <c r="BE3238" s="9">
        <f>BD3238*82</f>
        <v>7544</v>
      </c>
      <c r="BF3238" s="9">
        <v>940</v>
      </c>
      <c r="BG3238" s="9">
        <f>BF3238*328</f>
        <v>308320</v>
      </c>
      <c r="BH3238" s="9">
        <v>91</v>
      </c>
      <c r="BI3238" s="9">
        <f>BH3238*410</f>
        <v>37310</v>
      </c>
      <c r="BJ3238" s="9">
        <v>23</v>
      </c>
      <c r="BK3238" s="9">
        <f>BJ3238*219</f>
        <v>5037</v>
      </c>
      <c r="BL3238" s="9">
        <f t="shared" si="108"/>
        <v>41977992.204809703</v>
      </c>
      <c r="BM3238" s="9">
        <f t="shared" si="109"/>
        <v>41978000</v>
      </c>
    </row>
    <row r="3239" spans="1:65" x14ac:dyDescent="0.3">
      <c r="A3239" s="2" t="s">
        <v>3260</v>
      </c>
      <c r="B3239" s="9">
        <v>1497</v>
      </c>
      <c r="C3239">
        <v>504441</v>
      </c>
      <c r="D3239">
        <v>1</v>
      </c>
      <c r="E3239">
        <v>1</v>
      </c>
      <c r="F3239">
        <v>0</v>
      </c>
      <c r="G3239">
        <v>0</v>
      </c>
      <c r="H3239">
        <v>0</v>
      </c>
      <c r="I3239" t="s">
        <v>111</v>
      </c>
      <c r="J3239">
        <v>504441</v>
      </c>
      <c r="K3239" t="s">
        <v>3260</v>
      </c>
      <c r="L3239">
        <v>503444</v>
      </c>
      <c r="M3239" t="s">
        <v>374</v>
      </c>
      <c r="N3239">
        <v>503444</v>
      </c>
      <c r="O3239" t="s">
        <v>374</v>
      </c>
      <c r="P3239">
        <v>503444</v>
      </c>
      <c r="Q3239" t="s">
        <v>374</v>
      </c>
      <c r="R3239" s="9">
        <v>350529.55626459199</v>
      </c>
      <c r="S3239" s="9">
        <f>SUMIFS($B:$B,$J:$J,$C3239)</f>
        <v>2106</v>
      </c>
      <c r="T3239" s="9">
        <v>114603.0653335473</v>
      </c>
      <c r="U3239" s="9">
        <v>0</v>
      </c>
      <c r="V3239" s="9">
        <f>U3239*768</f>
        <v>0</v>
      </c>
      <c r="W3239" s="9">
        <v>6</v>
      </c>
      <c r="X3239" s="9">
        <f>W3239*3072</f>
        <v>18432</v>
      </c>
      <c r="Y3239" s="9">
        <v>6</v>
      </c>
      <c r="Z3239" s="9">
        <f>Y3239*1024</f>
        <v>6144</v>
      </c>
      <c r="AA3239" s="9">
        <v>2</v>
      </c>
      <c r="AB3239" s="9">
        <f>AA3239*256</f>
        <v>512</v>
      </c>
      <c r="AC3239" s="9"/>
      <c r="AD3239" s="9"/>
      <c r="AE3239" s="9"/>
      <c r="AF3239" s="9"/>
      <c r="AG3239" s="9"/>
      <c r="AH3239" s="9"/>
      <c r="AI3239" s="9"/>
      <c r="AJ3239" s="9"/>
      <c r="AK3239" s="9"/>
      <c r="AL3239" s="9"/>
      <c r="AM3239" s="9"/>
      <c r="AN3239" s="9"/>
      <c r="AO3239" s="9"/>
      <c r="AP3239" s="9"/>
      <c r="AQ3239" s="15"/>
      <c r="AR3239" s="9"/>
      <c r="AS3239" s="9"/>
      <c r="AT3239" s="9"/>
      <c r="AU3239" s="9"/>
      <c r="AV3239" s="9"/>
      <c r="AW3239" s="9"/>
      <c r="AX3239" s="9"/>
      <c r="AY3239" s="9"/>
      <c r="AZ3239" s="9"/>
      <c r="BA3239" s="9"/>
      <c r="BB3239" s="9"/>
      <c r="BC3239" s="9"/>
      <c r="BD3239" s="9"/>
      <c r="BE3239" s="9"/>
      <c r="BF3239" s="9"/>
      <c r="BG3239" s="9"/>
      <c r="BH3239" s="9"/>
      <c r="BI3239" s="9"/>
      <c r="BJ3239" s="9"/>
      <c r="BK3239" s="9"/>
      <c r="BL3239" s="9">
        <f t="shared" si="108"/>
        <v>490220.62159813929</v>
      </c>
      <c r="BM3239" s="9">
        <f t="shared" si="109"/>
        <v>490200</v>
      </c>
    </row>
    <row r="3240" spans="1:65" x14ac:dyDescent="0.3">
      <c r="A3240" t="s">
        <v>3261</v>
      </c>
      <c r="B3240" s="9">
        <v>226</v>
      </c>
      <c r="C3240">
        <v>535371</v>
      </c>
      <c r="D3240">
        <v>1</v>
      </c>
      <c r="E3240">
        <v>0</v>
      </c>
      <c r="F3240">
        <v>0</v>
      </c>
      <c r="G3240">
        <v>0</v>
      </c>
      <c r="H3240">
        <v>0</v>
      </c>
      <c r="I3240" t="s">
        <v>83</v>
      </c>
      <c r="J3240">
        <v>544426</v>
      </c>
      <c r="K3240" t="s">
        <v>1466</v>
      </c>
      <c r="L3240">
        <v>544485</v>
      </c>
      <c r="M3240" t="s">
        <v>1467</v>
      </c>
      <c r="N3240">
        <v>544485</v>
      </c>
      <c r="O3240" t="s">
        <v>1467</v>
      </c>
      <c r="P3240">
        <v>544256</v>
      </c>
      <c r="Q3240" t="s">
        <v>85</v>
      </c>
      <c r="R3240" s="9">
        <v>71941.662785630979</v>
      </c>
      <c r="S3240" s="9"/>
      <c r="T3240" s="9"/>
      <c r="U3240" s="9"/>
      <c r="V3240" s="9"/>
      <c r="W3240" s="9"/>
      <c r="X3240" s="9"/>
      <c r="Y3240" s="9"/>
      <c r="Z3240" s="9"/>
      <c r="AA3240" s="9"/>
      <c r="AB3240" s="9"/>
      <c r="AC3240" s="9"/>
      <c r="AD3240" s="9"/>
      <c r="AE3240" s="9"/>
      <c r="AF3240" s="9"/>
      <c r="AG3240" s="9"/>
      <c r="AH3240" s="9"/>
      <c r="AI3240" s="9"/>
      <c r="AJ3240" s="9"/>
      <c r="AK3240" s="9"/>
      <c r="AL3240" s="9"/>
      <c r="AM3240" s="9"/>
      <c r="AN3240" s="9"/>
      <c r="AO3240" s="9"/>
      <c r="AP3240" s="9"/>
      <c r="AQ3240" s="15"/>
      <c r="AR3240" s="9"/>
      <c r="AS3240" s="9"/>
      <c r="AT3240" s="9"/>
      <c r="AU3240" s="9"/>
      <c r="AV3240" s="9"/>
      <c r="AW3240" s="9"/>
      <c r="AX3240" s="9"/>
      <c r="AY3240" s="9"/>
      <c r="AZ3240" s="9"/>
      <c r="BA3240" s="9"/>
      <c r="BB3240" s="9"/>
      <c r="BC3240" s="9"/>
      <c r="BD3240" s="9"/>
      <c r="BE3240" s="9"/>
      <c r="BF3240" s="9"/>
      <c r="BG3240" s="9"/>
      <c r="BH3240" s="9"/>
      <c r="BI3240" s="9"/>
      <c r="BJ3240" s="9"/>
      <c r="BK3240" s="9"/>
      <c r="BL3240" s="9">
        <f t="shared" si="108"/>
        <v>71941.662785630979</v>
      </c>
      <c r="BM3240" s="9">
        <f t="shared" si="109"/>
        <v>71900</v>
      </c>
    </row>
    <row r="3241" spans="1:65" x14ac:dyDescent="0.3">
      <c r="A3241" t="s">
        <v>3262</v>
      </c>
      <c r="B3241" s="9">
        <v>162</v>
      </c>
      <c r="C3241">
        <v>550779</v>
      </c>
      <c r="D3241">
        <v>1</v>
      </c>
      <c r="E3241">
        <v>0</v>
      </c>
      <c r="F3241">
        <v>0</v>
      </c>
      <c r="G3241">
        <v>0</v>
      </c>
      <c r="H3241">
        <v>0</v>
      </c>
      <c r="I3241" t="s">
        <v>123</v>
      </c>
      <c r="J3241">
        <v>591211</v>
      </c>
      <c r="K3241" t="s">
        <v>764</v>
      </c>
      <c r="L3241">
        <v>591211</v>
      </c>
      <c r="M3241" t="s">
        <v>764</v>
      </c>
      <c r="N3241">
        <v>591211</v>
      </c>
      <c r="O3241" t="s">
        <v>764</v>
      </c>
      <c r="P3241">
        <v>591211</v>
      </c>
      <c r="Q3241" t="s">
        <v>764</v>
      </c>
      <c r="R3241" s="9">
        <v>71941.662785630979</v>
      </c>
      <c r="S3241" s="9"/>
      <c r="T3241" s="9"/>
      <c r="U3241" s="9"/>
      <c r="V3241" s="9"/>
      <c r="W3241" s="9"/>
      <c r="X3241" s="9"/>
      <c r="Y3241" s="9"/>
      <c r="Z3241" s="9"/>
      <c r="AA3241" s="9"/>
      <c r="AB3241" s="9"/>
      <c r="AC3241" s="9"/>
      <c r="AD3241" s="9"/>
      <c r="AE3241" s="9"/>
      <c r="AF3241" s="9"/>
      <c r="AG3241" s="9"/>
      <c r="AH3241" s="9"/>
      <c r="AI3241" s="9"/>
      <c r="AJ3241" s="9"/>
      <c r="AK3241" s="9"/>
      <c r="AL3241" s="9"/>
      <c r="AM3241" s="9"/>
      <c r="AN3241" s="9"/>
      <c r="AO3241" s="9"/>
      <c r="AP3241" s="9"/>
      <c r="AQ3241" s="15"/>
      <c r="AR3241" s="9"/>
      <c r="AS3241" s="9"/>
      <c r="AT3241" s="9"/>
      <c r="AU3241" s="9"/>
      <c r="AV3241" s="9"/>
      <c r="AW3241" s="9"/>
      <c r="AX3241" s="9"/>
      <c r="AY3241" s="9"/>
      <c r="AZ3241" s="9"/>
      <c r="BA3241" s="9"/>
      <c r="BB3241" s="9"/>
      <c r="BC3241" s="9"/>
      <c r="BD3241" s="9"/>
      <c r="BE3241" s="9"/>
      <c r="BF3241" s="9"/>
      <c r="BG3241" s="9"/>
      <c r="BH3241" s="9"/>
      <c r="BI3241" s="9"/>
      <c r="BJ3241" s="9"/>
      <c r="BK3241" s="9"/>
      <c r="BL3241" s="9">
        <f t="shared" si="108"/>
        <v>71941.662785630979</v>
      </c>
      <c r="BM3241" s="9">
        <f t="shared" si="109"/>
        <v>71900</v>
      </c>
    </row>
    <row r="3242" spans="1:65" x14ac:dyDescent="0.3">
      <c r="A3242" t="s">
        <v>3263</v>
      </c>
      <c r="B3242" s="9">
        <v>622</v>
      </c>
      <c r="C3242">
        <v>540790</v>
      </c>
      <c r="D3242">
        <v>1</v>
      </c>
      <c r="E3242">
        <v>0</v>
      </c>
      <c r="F3242">
        <v>0</v>
      </c>
      <c r="G3242">
        <v>0</v>
      </c>
      <c r="H3242">
        <v>0</v>
      </c>
      <c r="I3242" t="s">
        <v>86</v>
      </c>
      <c r="J3242">
        <v>541281</v>
      </c>
      <c r="K3242" t="s">
        <v>1477</v>
      </c>
      <c r="L3242">
        <v>541281</v>
      </c>
      <c r="M3242" t="s">
        <v>1477</v>
      </c>
      <c r="N3242">
        <v>541281</v>
      </c>
      <c r="O3242" t="s">
        <v>1477</v>
      </c>
      <c r="P3242">
        <v>541281</v>
      </c>
      <c r="Q3242" t="s">
        <v>1477</v>
      </c>
      <c r="R3242" s="9">
        <v>147886.58109658849</v>
      </c>
      <c r="S3242" s="9"/>
      <c r="T3242" s="9"/>
      <c r="U3242" s="9"/>
      <c r="V3242" s="9"/>
      <c r="W3242" s="9"/>
      <c r="X3242" s="9"/>
      <c r="Y3242" s="9"/>
      <c r="Z3242" s="9"/>
      <c r="AA3242" s="9"/>
      <c r="AB3242" s="9"/>
      <c r="AC3242" s="9"/>
      <c r="AD3242" s="9"/>
      <c r="AE3242" s="9"/>
      <c r="AF3242" s="9"/>
      <c r="AG3242" s="9"/>
      <c r="AH3242" s="9"/>
      <c r="AI3242" s="9"/>
      <c r="AJ3242" s="9"/>
      <c r="AK3242" s="9"/>
      <c r="AL3242" s="9"/>
      <c r="AM3242" s="9"/>
      <c r="AN3242" s="9"/>
      <c r="AO3242" s="9"/>
      <c r="AP3242" s="9"/>
      <c r="AQ3242" s="15"/>
      <c r="AR3242" s="9">
        <v>13</v>
      </c>
      <c r="AS3242" s="9">
        <f>AR3242*30500</f>
        <v>396500</v>
      </c>
      <c r="AT3242" s="9"/>
      <c r="AU3242" s="9"/>
      <c r="AV3242" s="9"/>
      <c r="AW3242" s="9"/>
      <c r="AX3242" s="9"/>
      <c r="AY3242" s="9"/>
      <c r="AZ3242" s="9"/>
      <c r="BA3242" s="9"/>
      <c r="BB3242" s="9"/>
      <c r="BC3242" s="9"/>
      <c r="BD3242" s="9"/>
      <c r="BE3242" s="9"/>
      <c r="BF3242" s="9"/>
      <c r="BG3242" s="9"/>
      <c r="BH3242" s="9"/>
      <c r="BI3242" s="9"/>
      <c r="BJ3242" s="9"/>
      <c r="BK3242" s="9"/>
      <c r="BL3242" s="9">
        <f t="shared" si="108"/>
        <v>544386.58109658852</v>
      </c>
      <c r="BM3242" s="9">
        <f t="shared" si="109"/>
        <v>544400</v>
      </c>
    </row>
    <row r="3243" spans="1:65" x14ac:dyDescent="0.3">
      <c r="A3243" s="2" t="s">
        <v>1863</v>
      </c>
      <c r="B3243" s="9">
        <v>1152</v>
      </c>
      <c r="C3243">
        <v>556751</v>
      </c>
      <c r="D3243">
        <v>1</v>
      </c>
      <c r="E3243">
        <v>1</v>
      </c>
      <c r="F3243">
        <v>0</v>
      </c>
      <c r="G3243">
        <v>0</v>
      </c>
      <c r="H3243">
        <v>0</v>
      </c>
      <c r="I3243" t="s">
        <v>151</v>
      </c>
      <c r="J3243">
        <v>556751</v>
      </c>
      <c r="K3243" t="s">
        <v>1863</v>
      </c>
      <c r="L3243">
        <v>556254</v>
      </c>
      <c r="M3243" t="s">
        <v>782</v>
      </c>
      <c r="N3243">
        <v>556254</v>
      </c>
      <c r="O3243" t="s">
        <v>782</v>
      </c>
      <c r="P3243">
        <v>556254</v>
      </c>
      <c r="Q3243" t="s">
        <v>782</v>
      </c>
      <c r="R3243" s="9">
        <v>271166.44247356837</v>
      </c>
      <c r="S3243" s="9">
        <f>SUMIFS($B:$B,$J:$J,$C3243)</f>
        <v>1667</v>
      </c>
      <c r="T3243" s="9">
        <v>90758.458229967277</v>
      </c>
      <c r="U3243" s="9">
        <v>0</v>
      </c>
      <c r="V3243" s="9">
        <f>U3243*768</f>
        <v>0</v>
      </c>
      <c r="W3243" s="9">
        <v>2</v>
      </c>
      <c r="X3243" s="9">
        <f>W3243*3072</f>
        <v>6144</v>
      </c>
      <c r="Y3243" s="9">
        <v>10</v>
      </c>
      <c r="Z3243" s="9">
        <f>Y3243*1024</f>
        <v>10240</v>
      </c>
      <c r="AA3243" s="9">
        <v>0</v>
      </c>
      <c r="AB3243" s="9">
        <f>AA3243*256</f>
        <v>0</v>
      </c>
      <c r="AC3243" s="9"/>
      <c r="AD3243" s="9"/>
      <c r="AE3243" s="9"/>
      <c r="AF3243" s="9"/>
      <c r="AG3243" s="9"/>
      <c r="AH3243" s="9"/>
      <c r="AI3243" s="9"/>
      <c r="AJ3243" s="9"/>
      <c r="AK3243" s="9"/>
      <c r="AL3243" s="9"/>
      <c r="AM3243" s="9"/>
      <c r="AN3243" s="9"/>
      <c r="AO3243" s="9"/>
      <c r="AP3243" s="9"/>
      <c r="AQ3243" s="15"/>
      <c r="AR3243" s="9"/>
      <c r="AS3243" s="9"/>
      <c r="AT3243" s="9"/>
      <c r="AU3243" s="9"/>
      <c r="AV3243" s="9"/>
      <c r="AW3243" s="9"/>
      <c r="AX3243" s="9"/>
      <c r="AY3243" s="9"/>
      <c r="AZ3243" s="9"/>
      <c r="BA3243" s="9"/>
      <c r="BB3243" s="9"/>
      <c r="BC3243" s="9"/>
      <c r="BD3243" s="9"/>
      <c r="BE3243" s="9"/>
      <c r="BF3243" s="9"/>
      <c r="BG3243" s="9"/>
      <c r="BH3243" s="9"/>
      <c r="BI3243" s="9"/>
      <c r="BJ3243" s="9"/>
      <c r="BK3243" s="9"/>
      <c r="BL3243" s="9">
        <f t="shared" si="108"/>
        <v>378308.90070353565</v>
      </c>
      <c r="BM3243" s="9">
        <f t="shared" si="109"/>
        <v>378300</v>
      </c>
    </row>
    <row r="3244" spans="1:65" x14ac:dyDescent="0.3">
      <c r="A3244" s="3" t="s">
        <v>1396</v>
      </c>
      <c r="B3244" s="9">
        <v>2210</v>
      </c>
      <c r="C3244">
        <v>504505</v>
      </c>
      <c r="D3244">
        <v>1</v>
      </c>
      <c r="E3244">
        <v>1</v>
      </c>
      <c r="F3244">
        <v>1</v>
      </c>
      <c r="G3244">
        <v>0</v>
      </c>
      <c r="H3244">
        <v>0</v>
      </c>
      <c r="I3244" t="s">
        <v>111</v>
      </c>
      <c r="J3244">
        <v>504505</v>
      </c>
      <c r="K3244" t="s">
        <v>1396</v>
      </c>
      <c r="L3244">
        <v>504505</v>
      </c>
      <c r="M3244" t="s">
        <v>1396</v>
      </c>
      <c r="N3244">
        <v>500496</v>
      </c>
      <c r="O3244" t="s">
        <v>287</v>
      </c>
      <c r="P3244">
        <v>500496</v>
      </c>
      <c r="Q3244" t="s">
        <v>287</v>
      </c>
      <c r="R3244" s="9">
        <v>512777.83027699572</v>
      </c>
      <c r="S3244" s="9">
        <f>SUMIFS($B:$B,$J:$J,$C3244)</f>
        <v>2825</v>
      </c>
      <c r="T3244" s="9">
        <v>153620.83729635511</v>
      </c>
      <c r="U3244" s="9">
        <v>0</v>
      </c>
      <c r="V3244" s="9">
        <f>U3244*768</f>
        <v>0</v>
      </c>
      <c r="W3244" s="9">
        <v>36</v>
      </c>
      <c r="X3244" s="9">
        <f>W3244*3072</f>
        <v>110592</v>
      </c>
      <c r="Y3244" s="9">
        <v>21</v>
      </c>
      <c r="Z3244" s="9">
        <f>Y3244*1024</f>
        <v>21504</v>
      </c>
      <c r="AA3244" s="9">
        <v>9</v>
      </c>
      <c r="AB3244" s="9">
        <f>AA3244*256</f>
        <v>2304</v>
      </c>
      <c r="AC3244" s="9">
        <f>SUMIFS($B:$B,$L:$L,$C3244)</f>
        <v>4856</v>
      </c>
      <c r="AD3244" s="9">
        <v>606947.1932166008</v>
      </c>
      <c r="AE3244" s="9"/>
      <c r="AF3244" s="9"/>
      <c r="AG3244" s="9"/>
      <c r="AH3244" s="9"/>
      <c r="AI3244" s="9"/>
      <c r="AJ3244" s="9"/>
      <c r="AK3244" s="9"/>
      <c r="AL3244" s="9"/>
      <c r="AM3244" s="9"/>
      <c r="AN3244" s="9"/>
      <c r="AO3244" s="9"/>
      <c r="AP3244" s="9"/>
      <c r="AQ3244" s="15"/>
      <c r="AR3244" s="9"/>
      <c r="AS3244" s="9"/>
      <c r="AT3244" s="9"/>
      <c r="AU3244" s="9"/>
      <c r="AV3244" s="9"/>
      <c r="AW3244" s="9"/>
      <c r="AX3244" s="9"/>
      <c r="AY3244" s="9"/>
      <c r="AZ3244" s="9"/>
      <c r="BA3244" s="9"/>
      <c r="BB3244" s="9"/>
      <c r="BC3244" s="9"/>
      <c r="BD3244" s="9"/>
      <c r="BE3244" s="9"/>
      <c r="BF3244" s="9"/>
      <c r="BG3244" s="9"/>
      <c r="BH3244" s="9"/>
      <c r="BI3244" s="9"/>
      <c r="BJ3244" s="9"/>
      <c r="BK3244" s="9"/>
      <c r="BL3244" s="9">
        <f t="shared" si="108"/>
        <v>1407745.8607899516</v>
      </c>
      <c r="BM3244" s="9">
        <f t="shared" si="109"/>
        <v>1407700</v>
      </c>
    </row>
    <row r="3245" spans="1:65" x14ac:dyDescent="0.3">
      <c r="A3245" s="5" t="s">
        <v>764</v>
      </c>
      <c r="B3245" s="9">
        <v>4767</v>
      </c>
      <c r="C3245">
        <v>591211</v>
      </c>
      <c r="D3245">
        <v>1</v>
      </c>
      <c r="E3245">
        <v>1</v>
      </c>
      <c r="F3245">
        <v>1</v>
      </c>
      <c r="G3245">
        <v>1</v>
      </c>
      <c r="H3245">
        <v>1</v>
      </c>
      <c r="I3245" t="s">
        <v>123</v>
      </c>
      <c r="J3245">
        <v>591211</v>
      </c>
      <c r="K3245" t="s">
        <v>764</v>
      </c>
      <c r="L3245">
        <v>591211</v>
      </c>
      <c r="M3245" t="s">
        <v>764</v>
      </c>
      <c r="N3245">
        <v>591211</v>
      </c>
      <c r="O3245" t="s">
        <v>764</v>
      </c>
      <c r="P3245">
        <v>591211</v>
      </c>
      <c r="Q3245" t="s">
        <v>764</v>
      </c>
      <c r="R3245" s="9">
        <v>228640.56561901391</v>
      </c>
      <c r="S3245" s="9">
        <f>SUMIFS($B:$B,$J:$J,$C3245)</f>
        <v>11637</v>
      </c>
      <c r="T3245" s="9">
        <v>275303.87826944771</v>
      </c>
      <c r="U3245" s="9">
        <v>0</v>
      </c>
      <c r="V3245" s="9">
        <f>U3245*768</f>
        <v>0</v>
      </c>
      <c r="W3245" s="9">
        <v>50</v>
      </c>
      <c r="X3245" s="9">
        <f>W3245*3072</f>
        <v>153600</v>
      </c>
      <c r="Y3245" s="9">
        <v>75</v>
      </c>
      <c r="Z3245" s="9">
        <f>Y3245*1024</f>
        <v>76800</v>
      </c>
      <c r="AA3245" s="9">
        <v>45</v>
      </c>
      <c r="AB3245" s="9">
        <f>AA3245*256</f>
        <v>11520</v>
      </c>
      <c r="AC3245" s="9">
        <f>SUMIFS($B:$B,$L:$L,$C3245)</f>
        <v>13531</v>
      </c>
      <c r="AD3245" s="9">
        <v>909559.86311150843</v>
      </c>
      <c r="AE3245" s="9">
        <f>SUMIFS($B:$B,$P:$P,$C3245)</f>
        <v>13531</v>
      </c>
      <c r="AF3245" s="9">
        <v>931393.68581106619</v>
      </c>
      <c r="AG3245" s="9">
        <f>SUMIFS($B:$B,$N:$N,$C3245)</f>
        <v>13531</v>
      </c>
      <c r="AH3245" s="9">
        <v>2429264.571370122</v>
      </c>
      <c r="AI3245" s="9">
        <f>SUMIFS($B:$B,$P:$P,$C3245)</f>
        <v>13531</v>
      </c>
      <c r="AJ3245" s="9">
        <v>10637503.70291947</v>
      </c>
      <c r="AK3245" s="9"/>
      <c r="AL3245" s="9">
        <v>1826</v>
      </c>
      <c r="AM3245" s="9">
        <f>AL3245*141</f>
        <v>257466</v>
      </c>
      <c r="AN3245" s="9"/>
      <c r="AO3245" s="9"/>
      <c r="AP3245" s="9"/>
      <c r="AQ3245" s="15"/>
      <c r="AR3245" s="9">
        <v>18</v>
      </c>
      <c r="AS3245" s="9">
        <f>AR3245*30500</f>
        <v>549000</v>
      </c>
      <c r="AT3245" s="9">
        <v>134</v>
      </c>
      <c r="AU3245" s="9">
        <f>AT3245*2742</f>
        <v>367428</v>
      </c>
      <c r="AV3245" s="9">
        <v>0</v>
      </c>
      <c r="AW3245" s="9">
        <f>AV3245*914</f>
        <v>0</v>
      </c>
      <c r="AX3245" s="9">
        <v>639</v>
      </c>
      <c r="AY3245" s="9">
        <f>AX3245*141</f>
        <v>90099</v>
      </c>
      <c r="AZ3245" s="9">
        <v>478</v>
      </c>
      <c r="BA3245" s="9">
        <f>AZ3245*343</f>
        <v>163954</v>
      </c>
      <c r="BB3245" s="9">
        <v>761</v>
      </c>
      <c r="BC3245" s="9">
        <f>BB3245*109</f>
        <v>82949</v>
      </c>
      <c r="BD3245" s="9">
        <v>25</v>
      </c>
      <c r="BE3245" s="9">
        <f>BD3245*82</f>
        <v>2050</v>
      </c>
      <c r="BF3245" s="9">
        <v>699</v>
      </c>
      <c r="BG3245" s="9">
        <f>BF3245*328</f>
        <v>229272</v>
      </c>
      <c r="BH3245" s="9">
        <v>21</v>
      </c>
      <c r="BI3245" s="9">
        <f>BH3245*410</f>
        <v>8610</v>
      </c>
      <c r="BJ3245" s="9">
        <v>0</v>
      </c>
      <c r="BK3245" s="9">
        <f>BJ3245*219</f>
        <v>0</v>
      </c>
      <c r="BL3245" s="9">
        <f t="shared" si="108"/>
        <v>17404414.267100628</v>
      </c>
      <c r="BM3245" s="9">
        <f t="shared" si="109"/>
        <v>17404400</v>
      </c>
    </row>
    <row r="3246" spans="1:65" x14ac:dyDescent="0.3">
      <c r="A3246" s="4" t="s">
        <v>1557</v>
      </c>
      <c r="B3246" s="9">
        <v>7043</v>
      </c>
      <c r="C3246">
        <v>585513</v>
      </c>
      <c r="D3246">
        <v>1</v>
      </c>
      <c r="E3246">
        <v>1</v>
      </c>
      <c r="F3246">
        <v>1</v>
      </c>
      <c r="G3246">
        <v>1</v>
      </c>
      <c r="H3246">
        <v>0</v>
      </c>
      <c r="I3246" t="s">
        <v>135</v>
      </c>
      <c r="J3246">
        <v>585513</v>
      </c>
      <c r="K3246" t="s">
        <v>1557</v>
      </c>
      <c r="L3246">
        <v>585513</v>
      </c>
      <c r="M3246" t="s">
        <v>1557</v>
      </c>
      <c r="N3246">
        <v>585513</v>
      </c>
      <c r="O3246" t="s">
        <v>1557</v>
      </c>
      <c r="P3246">
        <v>585599</v>
      </c>
      <c r="Q3246" t="s">
        <v>292</v>
      </c>
      <c r="R3246" s="9">
        <v>1570807.8477308829</v>
      </c>
      <c r="S3246" s="9">
        <f>SUMIFS($B:$B,$J:$J,$C3246)</f>
        <v>11469</v>
      </c>
      <c r="T3246" s="9">
        <v>620424.27935538592</v>
      </c>
      <c r="U3246" s="9">
        <v>0</v>
      </c>
      <c r="V3246" s="9">
        <f>U3246*768</f>
        <v>0</v>
      </c>
      <c r="W3246" s="9">
        <v>46</v>
      </c>
      <c r="X3246" s="9">
        <f>W3246*3072</f>
        <v>141312</v>
      </c>
      <c r="Y3246" s="9">
        <v>70</v>
      </c>
      <c r="Z3246" s="9">
        <f>Y3246*1024</f>
        <v>71680</v>
      </c>
      <c r="AA3246" s="9">
        <v>20</v>
      </c>
      <c r="AB3246" s="9">
        <f>AA3246*256</f>
        <v>5120</v>
      </c>
      <c r="AC3246" s="9">
        <f>SUMIFS($B:$B,$L:$L,$C3246)</f>
        <v>13498</v>
      </c>
      <c r="AD3246" s="9">
        <v>1667430.0032754797</v>
      </c>
      <c r="AE3246" s="9"/>
      <c r="AF3246" s="9"/>
      <c r="AG3246" s="9">
        <f>SUMIFS($B:$B,$N:$N,$C3246)</f>
        <v>13498</v>
      </c>
      <c r="AH3246" s="9">
        <v>1513433.2137607499</v>
      </c>
      <c r="AI3246" s="9"/>
      <c r="AJ3246" s="9"/>
      <c r="AK3246" s="9"/>
      <c r="AL3246" s="9"/>
      <c r="AM3246" s="9"/>
      <c r="AN3246" s="9"/>
      <c r="AO3246" s="9"/>
      <c r="AP3246" s="9"/>
      <c r="AQ3246" s="15"/>
      <c r="AR3246" s="9">
        <v>1</v>
      </c>
      <c r="AS3246" s="9">
        <f>AR3246*30500</f>
        <v>30500</v>
      </c>
      <c r="AT3246" s="9"/>
      <c r="AU3246" s="9"/>
      <c r="AV3246" s="9"/>
      <c r="AW3246" s="9"/>
      <c r="AX3246" s="9"/>
      <c r="AY3246" s="9"/>
      <c r="AZ3246" s="9"/>
      <c r="BA3246" s="9"/>
      <c r="BB3246" s="9"/>
      <c r="BC3246" s="9"/>
      <c r="BD3246" s="9"/>
      <c r="BE3246" s="9"/>
      <c r="BF3246" s="9"/>
      <c r="BG3246" s="9"/>
      <c r="BH3246" s="9"/>
      <c r="BI3246" s="9"/>
      <c r="BJ3246" s="9"/>
      <c r="BK3246" s="9"/>
      <c r="BL3246" s="9">
        <f t="shared" si="108"/>
        <v>5620707.3441224983</v>
      </c>
      <c r="BM3246" s="9">
        <f t="shared" si="109"/>
        <v>5620700</v>
      </c>
    </row>
    <row r="3247" spans="1:65" x14ac:dyDescent="0.3">
      <c r="A3247" t="s">
        <v>3264</v>
      </c>
      <c r="B3247" s="9">
        <v>352</v>
      </c>
      <c r="C3247">
        <v>591220</v>
      </c>
      <c r="D3247">
        <v>1</v>
      </c>
      <c r="E3247">
        <v>0</v>
      </c>
      <c r="F3247">
        <v>0</v>
      </c>
      <c r="G3247">
        <v>0</v>
      </c>
      <c r="H3247">
        <v>0</v>
      </c>
      <c r="I3247" t="s">
        <v>123</v>
      </c>
      <c r="J3247">
        <v>590401</v>
      </c>
      <c r="K3247" t="s">
        <v>817</v>
      </c>
      <c r="L3247">
        <v>590266</v>
      </c>
      <c r="M3247" t="s">
        <v>163</v>
      </c>
      <c r="N3247">
        <v>590266</v>
      </c>
      <c r="O3247" t="s">
        <v>163</v>
      </c>
      <c r="P3247">
        <v>590266</v>
      </c>
      <c r="Q3247" t="s">
        <v>163</v>
      </c>
      <c r="R3247" s="9">
        <v>84274.399045847385</v>
      </c>
      <c r="S3247" s="9"/>
      <c r="T3247" s="9"/>
      <c r="U3247" s="9"/>
      <c r="V3247" s="9"/>
      <c r="W3247" s="9"/>
      <c r="X3247" s="9"/>
      <c r="Y3247" s="9"/>
      <c r="Z3247" s="9"/>
      <c r="AA3247" s="9"/>
      <c r="AB3247" s="9"/>
      <c r="AC3247" s="9"/>
      <c r="AD3247" s="9"/>
      <c r="AE3247" s="9"/>
      <c r="AF3247" s="9"/>
      <c r="AG3247" s="9"/>
      <c r="AH3247" s="9"/>
      <c r="AI3247" s="9"/>
      <c r="AJ3247" s="9"/>
      <c r="AK3247" s="9"/>
      <c r="AL3247" s="9"/>
      <c r="AM3247" s="9"/>
      <c r="AN3247" s="9"/>
      <c r="AO3247" s="9"/>
      <c r="AP3247" s="9"/>
      <c r="AQ3247" s="15"/>
      <c r="AR3247" s="9"/>
      <c r="AS3247" s="9"/>
      <c r="AT3247" s="9"/>
      <c r="AU3247" s="9"/>
      <c r="AV3247" s="9"/>
      <c r="AW3247" s="9"/>
      <c r="AX3247" s="9"/>
      <c r="AY3247" s="9"/>
      <c r="AZ3247" s="9"/>
      <c r="BA3247" s="9"/>
      <c r="BB3247" s="9"/>
      <c r="BC3247" s="9"/>
      <c r="BD3247" s="9"/>
      <c r="BE3247" s="9"/>
      <c r="BF3247" s="9"/>
      <c r="BG3247" s="9"/>
      <c r="BH3247" s="9"/>
      <c r="BI3247" s="9"/>
      <c r="BJ3247" s="9"/>
      <c r="BK3247" s="9"/>
      <c r="BL3247" s="9">
        <f t="shared" si="108"/>
        <v>84274.399045847385</v>
      </c>
      <c r="BM3247" s="9">
        <f t="shared" si="109"/>
        <v>84300</v>
      </c>
    </row>
    <row r="3248" spans="1:65" x14ac:dyDescent="0.3">
      <c r="A3248" t="s">
        <v>3265</v>
      </c>
      <c r="B3248" s="9">
        <v>274</v>
      </c>
      <c r="C3248">
        <v>564478</v>
      </c>
      <c r="D3248">
        <v>1</v>
      </c>
      <c r="E3248">
        <v>0</v>
      </c>
      <c r="F3248">
        <v>0</v>
      </c>
      <c r="G3248">
        <v>0</v>
      </c>
      <c r="H3248">
        <v>0</v>
      </c>
      <c r="I3248" t="s">
        <v>86</v>
      </c>
      <c r="J3248">
        <v>539911</v>
      </c>
      <c r="K3248" t="s">
        <v>352</v>
      </c>
      <c r="L3248">
        <v>539911</v>
      </c>
      <c r="M3248" t="s">
        <v>352</v>
      </c>
      <c r="N3248">
        <v>539911</v>
      </c>
      <c r="O3248" t="s">
        <v>352</v>
      </c>
      <c r="P3248">
        <v>539911</v>
      </c>
      <c r="Q3248" t="s">
        <v>352</v>
      </c>
      <c r="R3248" s="9">
        <v>71941.662785630979</v>
      </c>
      <c r="S3248" s="9"/>
      <c r="T3248" s="9"/>
      <c r="U3248" s="9"/>
      <c r="V3248" s="9"/>
      <c r="W3248" s="9"/>
      <c r="X3248" s="9"/>
      <c r="Y3248" s="9"/>
      <c r="Z3248" s="9"/>
      <c r="AA3248" s="9"/>
      <c r="AB3248" s="9"/>
      <c r="AC3248" s="9"/>
      <c r="AD3248" s="9"/>
      <c r="AE3248" s="9"/>
      <c r="AF3248" s="9"/>
      <c r="AG3248" s="9"/>
      <c r="AH3248" s="9"/>
      <c r="AI3248" s="9"/>
      <c r="AJ3248" s="9"/>
      <c r="AK3248" s="9"/>
      <c r="AL3248" s="9"/>
      <c r="AM3248" s="9"/>
      <c r="AN3248" s="9"/>
      <c r="AO3248" s="9"/>
      <c r="AP3248" s="9"/>
      <c r="AQ3248" s="15"/>
      <c r="AR3248" s="9"/>
      <c r="AS3248" s="9"/>
      <c r="AT3248" s="9"/>
      <c r="AU3248" s="9"/>
      <c r="AV3248" s="9"/>
      <c r="AW3248" s="9"/>
      <c r="AX3248" s="9"/>
      <c r="AY3248" s="9"/>
      <c r="AZ3248" s="9"/>
      <c r="BA3248" s="9"/>
      <c r="BB3248" s="9"/>
      <c r="BC3248" s="9"/>
      <c r="BD3248" s="9"/>
      <c r="BE3248" s="9"/>
      <c r="BF3248" s="9"/>
      <c r="BG3248" s="9"/>
      <c r="BH3248" s="9"/>
      <c r="BI3248" s="9"/>
      <c r="BJ3248" s="9"/>
      <c r="BK3248" s="9"/>
      <c r="BL3248" s="9">
        <f t="shared" si="108"/>
        <v>71941.662785630979</v>
      </c>
      <c r="BM3248" s="9">
        <f t="shared" si="109"/>
        <v>71900</v>
      </c>
    </row>
    <row r="3249" spans="1:65" x14ac:dyDescent="0.3">
      <c r="A3249" t="s">
        <v>533</v>
      </c>
      <c r="B3249" s="9">
        <v>143</v>
      </c>
      <c r="C3249">
        <v>580678</v>
      </c>
      <c r="D3249">
        <v>1</v>
      </c>
      <c r="E3249">
        <v>0</v>
      </c>
      <c r="F3249">
        <v>0</v>
      </c>
      <c r="G3249">
        <v>0</v>
      </c>
      <c r="H3249">
        <v>0</v>
      </c>
      <c r="I3249" t="s">
        <v>96</v>
      </c>
      <c r="J3249">
        <v>580350</v>
      </c>
      <c r="K3249" t="s">
        <v>330</v>
      </c>
      <c r="L3249">
        <v>580350</v>
      </c>
      <c r="M3249" t="s">
        <v>330</v>
      </c>
      <c r="N3249">
        <v>580350</v>
      </c>
      <c r="O3249" t="s">
        <v>330</v>
      </c>
      <c r="P3249">
        <v>581186</v>
      </c>
      <c r="Q3249" t="s">
        <v>331</v>
      </c>
      <c r="R3249" s="9">
        <v>71941.662785630979</v>
      </c>
      <c r="S3249" s="9"/>
      <c r="T3249" s="9"/>
      <c r="U3249" s="9"/>
      <c r="V3249" s="9"/>
      <c r="W3249" s="9"/>
      <c r="X3249" s="9"/>
      <c r="Y3249" s="9"/>
      <c r="Z3249" s="9"/>
      <c r="AA3249" s="9"/>
      <c r="AB3249" s="9"/>
      <c r="AC3249" s="9"/>
      <c r="AD3249" s="9"/>
      <c r="AE3249" s="9"/>
      <c r="AF3249" s="9"/>
      <c r="AG3249" s="9"/>
      <c r="AH3249" s="9"/>
      <c r="AI3249" s="9"/>
      <c r="AJ3249" s="9"/>
      <c r="AK3249" s="9"/>
      <c r="AL3249" s="9"/>
      <c r="AM3249" s="9"/>
      <c r="AN3249" s="9"/>
      <c r="AO3249" s="9"/>
      <c r="AP3249" s="9"/>
      <c r="AQ3249" s="15"/>
      <c r="AR3249" s="9"/>
      <c r="AS3249" s="9"/>
      <c r="AT3249" s="9"/>
      <c r="AU3249" s="9"/>
      <c r="AV3249" s="9"/>
      <c r="AW3249" s="9"/>
      <c r="AX3249" s="9"/>
      <c r="AY3249" s="9"/>
      <c r="AZ3249" s="9"/>
      <c r="BA3249" s="9"/>
      <c r="BB3249" s="9"/>
      <c r="BC3249" s="9"/>
      <c r="BD3249" s="9"/>
      <c r="BE3249" s="9"/>
      <c r="BF3249" s="9"/>
      <c r="BG3249" s="9"/>
      <c r="BH3249" s="9"/>
      <c r="BI3249" s="9"/>
      <c r="BJ3249" s="9"/>
      <c r="BK3249" s="9"/>
      <c r="BL3249" s="9">
        <f t="shared" si="108"/>
        <v>71941.662785630979</v>
      </c>
      <c r="BM3249" s="9">
        <f t="shared" si="109"/>
        <v>71900</v>
      </c>
    </row>
    <row r="3250" spans="1:65" x14ac:dyDescent="0.3">
      <c r="A3250" s="4" t="s">
        <v>533</v>
      </c>
      <c r="B3250" s="9">
        <v>1693</v>
      </c>
      <c r="C3250">
        <v>571911</v>
      </c>
      <c r="D3250">
        <v>1</v>
      </c>
      <c r="E3250">
        <v>1</v>
      </c>
      <c r="F3250">
        <v>1</v>
      </c>
      <c r="G3250">
        <v>1</v>
      </c>
      <c r="H3250">
        <v>0</v>
      </c>
      <c r="I3250" t="s">
        <v>96</v>
      </c>
      <c r="J3250">
        <v>571911</v>
      </c>
      <c r="K3250" t="s">
        <v>533</v>
      </c>
      <c r="L3250">
        <v>571911</v>
      </c>
      <c r="M3250" t="s">
        <v>533</v>
      </c>
      <c r="N3250">
        <v>571911</v>
      </c>
      <c r="O3250" t="s">
        <v>533</v>
      </c>
      <c r="P3250">
        <v>571164</v>
      </c>
      <c r="Q3250" t="s">
        <v>334</v>
      </c>
      <c r="R3250" s="9">
        <v>395353.64635584742</v>
      </c>
      <c r="S3250" s="9">
        <f>SUMIFS($B:$B,$J:$J,$C3250)</f>
        <v>3460</v>
      </c>
      <c r="T3250" s="9">
        <v>188048.00623003661</v>
      </c>
      <c r="U3250" s="9">
        <v>0</v>
      </c>
      <c r="V3250" s="9">
        <f>U3250*768</f>
        <v>0</v>
      </c>
      <c r="W3250" s="9">
        <v>14</v>
      </c>
      <c r="X3250" s="9">
        <f>W3250*3072</f>
        <v>43008</v>
      </c>
      <c r="Y3250" s="9">
        <v>15</v>
      </c>
      <c r="Z3250" s="9">
        <f>Y3250*1024</f>
        <v>15360</v>
      </c>
      <c r="AA3250" s="9">
        <v>6</v>
      </c>
      <c r="AB3250" s="9">
        <f>AA3250*256</f>
        <v>1536</v>
      </c>
      <c r="AC3250" s="9">
        <f>SUMIFS($B:$B,$L:$L,$C3250)</f>
        <v>3460</v>
      </c>
      <c r="AD3250" s="9">
        <v>433657.79177821428</v>
      </c>
      <c r="AE3250" s="9"/>
      <c r="AF3250" s="9"/>
      <c r="AG3250" s="9">
        <f>SUMIFS($B:$B,$N:$N,$C3250)</f>
        <v>3460</v>
      </c>
      <c r="AH3250" s="9">
        <v>391821.79082672723</v>
      </c>
      <c r="AI3250" s="9"/>
      <c r="AJ3250" s="9"/>
      <c r="AK3250" s="9"/>
      <c r="AL3250" s="9"/>
      <c r="AM3250" s="9"/>
      <c r="AN3250" s="9"/>
      <c r="AO3250" s="9"/>
      <c r="AP3250" s="9"/>
      <c r="AQ3250" s="15"/>
      <c r="AR3250" s="9">
        <v>1</v>
      </c>
      <c r="AS3250" s="9">
        <f>AR3250*30500</f>
        <v>30500</v>
      </c>
      <c r="AT3250" s="9"/>
      <c r="AU3250" s="9"/>
      <c r="AV3250" s="9"/>
      <c r="AW3250" s="9"/>
      <c r="AX3250" s="9"/>
      <c r="AY3250" s="9"/>
      <c r="AZ3250" s="9"/>
      <c r="BA3250" s="9"/>
      <c r="BB3250" s="9"/>
      <c r="BC3250" s="9"/>
      <c r="BD3250" s="9"/>
      <c r="BE3250" s="9"/>
      <c r="BF3250" s="9"/>
      <c r="BG3250" s="9"/>
      <c r="BH3250" s="9"/>
      <c r="BI3250" s="9"/>
      <c r="BJ3250" s="9"/>
      <c r="BK3250" s="9"/>
      <c r="BL3250" s="9">
        <f t="shared" si="108"/>
        <v>1499285.2351908255</v>
      </c>
      <c r="BM3250" s="9">
        <f t="shared" si="109"/>
        <v>1499300</v>
      </c>
    </row>
    <row r="3251" spans="1:65" x14ac:dyDescent="0.3">
      <c r="A3251" t="s">
        <v>533</v>
      </c>
      <c r="B3251" s="9">
        <v>92</v>
      </c>
      <c r="C3251">
        <v>559016</v>
      </c>
      <c r="D3251">
        <v>1</v>
      </c>
      <c r="E3251">
        <v>0</v>
      </c>
      <c r="F3251">
        <v>0</v>
      </c>
      <c r="G3251">
        <v>0</v>
      </c>
      <c r="H3251">
        <v>0</v>
      </c>
      <c r="I3251" t="s">
        <v>83</v>
      </c>
      <c r="J3251">
        <v>552046</v>
      </c>
      <c r="K3251" t="s">
        <v>174</v>
      </c>
      <c r="L3251">
        <v>552046</v>
      </c>
      <c r="M3251" t="s">
        <v>174</v>
      </c>
      <c r="N3251">
        <v>552046</v>
      </c>
      <c r="O3251" t="s">
        <v>174</v>
      </c>
      <c r="P3251">
        <v>552046</v>
      </c>
      <c r="Q3251" t="s">
        <v>174</v>
      </c>
      <c r="R3251" s="9">
        <v>71941.662785630979</v>
      </c>
      <c r="S3251" s="9"/>
      <c r="T3251" s="9"/>
      <c r="U3251" s="9"/>
      <c r="V3251" s="9"/>
      <c r="W3251" s="9"/>
      <c r="X3251" s="9"/>
      <c r="Y3251" s="9"/>
      <c r="Z3251" s="9"/>
      <c r="AA3251" s="9"/>
      <c r="AB3251" s="9"/>
      <c r="AC3251" s="9"/>
      <c r="AD3251" s="9"/>
      <c r="AE3251" s="9"/>
      <c r="AF3251" s="9"/>
      <c r="AG3251" s="9"/>
      <c r="AH3251" s="9"/>
      <c r="AI3251" s="9"/>
      <c r="AJ3251" s="9"/>
      <c r="AK3251" s="9"/>
      <c r="AL3251" s="9"/>
      <c r="AM3251" s="9"/>
      <c r="AN3251" s="9"/>
      <c r="AO3251" s="9"/>
      <c r="AP3251" s="9"/>
      <c r="AQ3251" s="15"/>
      <c r="AR3251" s="9"/>
      <c r="AS3251" s="9"/>
      <c r="AT3251" s="9"/>
      <c r="AU3251" s="9"/>
      <c r="AV3251" s="9"/>
      <c r="AW3251" s="9"/>
      <c r="AX3251" s="9"/>
      <c r="AY3251" s="9"/>
      <c r="AZ3251" s="9"/>
      <c r="BA3251" s="9"/>
      <c r="BB3251" s="9"/>
      <c r="BC3251" s="9"/>
      <c r="BD3251" s="9"/>
      <c r="BE3251" s="9"/>
      <c r="BF3251" s="9"/>
      <c r="BG3251" s="9"/>
      <c r="BH3251" s="9"/>
      <c r="BI3251" s="9"/>
      <c r="BJ3251" s="9"/>
      <c r="BK3251" s="9"/>
      <c r="BL3251" s="9">
        <f t="shared" si="108"/>
        <v>71941.662785630979</v>
      </c>
      <c r="BM3251" s="9">
        <f t="shared" si="109"/>
        <v>71900</v>
      </c>
    </row>
    <row r="3252" spans="1:65" x14ac:dyDescent="0.3">
      <c r="A3252" t="s">
        <v>3266</v>
      </c>
      <c r="B3252" s="9">
        <v>845</v>
      </c>
      <c r="C3252">
        <v>586421</v>
      </c>
      <c r="D3252">
        <v>1</v>
      </c>
      <c r="E3252">
        <v>0</v>
      </c>
      <c r="F3252">
        <v>0</v>
      </c>
      <c r="G3252">
        <v>0</v>
      </c>
      <c r="H3252">
        <v>0</v>
      </c>
      <c r="I3252" t="s">
        <v>81</v>
      </c>
      <c r="J3252">
        <v>586790</v>
      </c>
      <c r="K3252" t="s">
        <v>3267</v>
      </c>
      <c r="L3252">
        <v>586803</v>
      </c>
      <c r="M3252" t="s">
        <v>120</v>
      </c>
      <c r="N3252">
        <v>586803</v>
      </c>
      <c r="O3252" t="s">
        <v>120</v>
      </c>
      <c r="P3252">
        <v>586307</v>
      </c>
      <c r="Q3252" t="s">
        <v>121</v>
      </c>
      <c r="R3252" s="9">
        <v>199982.51093347871</v>
      </c>
      <c r="S3252" s="9"/>
      <c r="T3252" s="9"/>
      <c r="U3252" s="9"/>
      <c r="V3252" s="9"/>
      <c r="W3252" s="9"/>
      <c r="X3252" s="9"/>
      <c r="Y3252" s="9"/>
      <c r="Z3252" s="9"/>
      <c r="AA3252" s="9"/>
      <c r="AB3252" s="9"/>
      <c r="AC3252" s="9"/>
      <c r="AD3252" s="9"/>
      <c r="AE3252" s="9"/>
      <c r="AF3252" s="9"/>
      <c r="AG3252" s="9"/>
      <c r="AH3252" s="9"/>
      <c r="AI3252" s="9"/>
      <c r="AJ3252" s="9"/>
      <c r="AK3252" s="9"/>
      <c r="AL3252" s="9"/>
      <c r="AM3252" s="9"/>
      <c r="AN3252" s="9"/>
      <c r="AO3252" s="9"/>
      <c r="AP3252" s="9"/>
      <c r="AQ3252" s="15"/>
      <c r="AR3252" s="9"/>
      <c r="AS3252" s="9"/>
      <c r="AT3252" s="9"/>
      <c r="AU3252" s="9"/>
      <c r="AV3252" s="9"/>
      <c r="AW3252" s="9"/>
      <c r="AX3252" s="9"/>
      <c r="AY3252" s="9"/>
      <c r="AZ3252" s="9"/>
      <c r="BA3252" s="9"/>
      <c r="BB3252" s="9"/>
      <c r="BC3252" s="9"/>
      <c r="BD3252" s="9"/>
      <c r="BE3252" s="9"/>
      <c r="BF3252" s="9"/>
      <c r="BG3252" s="9"/>
      <c r="BH3252" s="9"/>
      <c r="BI3252" s="9"/>
      <c r="BJ3252" s="9"/>
      <c r="BK3252" s="9"/>
      <c r="BL3252" s="9">
        <f t="shared" si="108"/>
        <v>199982.51093347871</v>
      </c>
      <c r="BM3252" s="9">
        <f t="shared" si="109"/>
        <v>200000</v>
      </c>
    </row>
    <row r="3253" spans="1:65" x14ac:dyDescent="0.3">
      <c r="A3253" t="s">
        <v>3268</v>
      </c>
      <c r="B3253" s="9">
        <v>201</v>
      </c>
      <c r="C3253">
        <v>594512</v>
      </c>
      <c r="D3253">
        <v>1</v>
      </c>
      <c r="E3253">
        <v>0</v>
      </c>
      <c r="F3253">
        <v>0</v>
      </c>
      <c r="G3253">
        <v>0</v>
      </c>
      <c r="H3253">
        <v>0</v>
      </c>
      <c r="I3253" t="s">
        <v>81</v>
      </c>
      <c r="J3253">
        <v>594458</v>
      </c>
      <c r="K3253" t="s">
        <v>1151</v>
      </c>
      <c r="L3253">
        <v>594458</v>
      </c>
      <c r="M3253" t="s">
        <v>1151</v>
      </c>
      <c r="N3253">
        <v>594458</v>
      </c>
      <c r="O3253" t="s">
        <v>1151</v>
      </c>
      <c r="P3253">
        <v>594482</v>
      </c>
      <c r="Q3253" t="s">
        <v>526</v>
      </c>
      <c r="R3253" s="9">
        <v>71941.662785630979</v>
      </c>
      <c r="S3253" s="9"/>
      <c r="T3253" s="9"/>
      <c r="U3253" s="9"/>
      <c r="V3253" s="9"/>
      <c r="W3253" s="9"/>
      <c r="X3253" s="9"/>
      <c r="Y3253" s="9"/>
      <c r="Z3253" s="9"/>
      <c r="AA3253" s="9"/>
      <c r="AB3253" s="9"/>
      <c r="AC3253" s="9"/>
      <c r="AD3253" s="9"/>
      <c r="AE3253" s="9"/>
      <c r="AF3253" s="9"/>
      <c r="AG3253" s="9"/>
      <c r="AH3253" s="9"/>
      <c r="AI3253" s="9"/>
      <c r="AJ3253" s="9"/>
      <c r="AK3253" s="9"/>
      <c r="AL3253" s="9"/>
      <c r="AM3253" s="9"/>
      <c r="AN3253" s="9"/>
      <c r="AO3253" s="9"/>
      <c r="AP3253" s="9"/>
      <c r="AQ3253" s="15"/>
      <c r="AR3253" s="9"/>
      <c r="AS3253" s="9"/>
      <c r="AT3253" s="9"/>
      <c r="AU3253" s="9"/>
      <c r="AV3253" s="9"/>
      <c r="AW3253" s="9"/>
      <c r="AX3253" s="9"/>
      <c r="AY3253" s="9"/>
      <c r="AZ3253" s="9"/>
      <c r="BA3253" s="9"/>
      <c r="BB3253" s="9"/>
      <c r="BC3253" s="9"/>
      <c r="BD3253" s="9"/>
      <c r="BE3253" s="9"/>
      <c r="BF3253" s="9"/>
      <c r="BG3253" s="9"/>
      <c r="BH3253" s="9"/>
      <c r="BI3253" s="9"/>
      <c r="BJ3253" s="9"/>
      <c r="BK3253" s="9"/>
      <c r="BL3253" s="9">
        <f t="shared" si="108"/>
        <v>71941.662785630979</v>
      </c>
      <c r="BM3253" s="9">
        <f t="shared" si="109"/>
        <v>71900</v>
      </c>
    </row>
    <row r="3254" spans="1:65" x14ac:dyDescent="0.3">
      <c r="A3254" t="s">
        <v>3269</v>
      </c>
      <c r="B3254" s="9">
        <v>685</v>
      </c>
      <c r="C3254">
        <v>585521</v>
      </c>
      <c r="D3254">
        <v>1</v>
      </c>
      <c r="E3254">
        <v>0</v>
      </c>
      <c r="F3254">
        <v>0</v>
      </c>
      <c r="G3254">
        <v>0</v>
      </c>
      <c r="H3254">
        <v>0</v>
      </c>
      <c r="I3254" t="s">
        <v>135</v>
      </c>
      <c r="J3254">
        <v>585530</v>
      </c>
      <c r="K3254" t="s">
        <v>3270</v>
      </c>
      <c r="L3254">
        <v>585114</v>
      </c>
      <c r="M3254" t="s">
        <v>729</v>
      </c>
      <c r="N3254">
        <v>585114</v>
      </c>
      <c r="O3254" t="s">
        <v>729</v>
      </c>
      <c r="P3254">
        <v>585891</v>
      </c>
      <c r="Q3254" t="s">
        <v>730</v>
      </c>
      <c r="R3254" s="9">
        <v>162640.9974174223</v>
      </c>
      <c r="S3254" s="9"/>
      <c r="T3254" s="9"/>
      <c r="U3254" s="9"/>
      <c r="V3254" s="9"/>
      <c r="W3254" s="9"/>
      <c r="X3254" s="9"/>
      <c r="Y3254" s="9"/>
      <c r="Z3254" s="9"/>
      <c r="AA3254" s="9"/>
      <c r="AB3254" s="9"/>
      <c r="AC3254" s="9"/>
      <c r="AD3254" s="9"/>
      <c r="AE3254" s="9"/>
      <c r="AF3254" s="9"/>
      <c r="AG3254" s="9"/>
      <c r="AH3254" s="9"/>
      <c r="AI3254" s="9"/>
      <c r="AJ3254" s="9"/>
      <c r="AK3254" s="9"/>
      <c r="AL3254" s="9"/>
      <c r="AM3254" s="9"/>
      <c r="AN3254" s="9"/>
      <c r="AO3254" s="9"/>
      <c r="AP3254" s="9"/>
      <c r="AQ3254" s="15"/>
      <c r="AR3254" s="9">
        <v>18</v>
      </c>
      <c r="AS3254" s="9">
        <f>AR3254*30500</f>
        <v>549000</v>
      </c>
      <c r="AT3254" s="9"/>
      <c r="AU3254" s="9"/>
      <c r="AV3254" s="9"/>
      <c r="AW3254" s="9"/>
      <c r="AX3254" s="9"/>
      <c r="AY3254" s="9"/>
      <c r="AZ3254" s="9"/>
      <c r="BA3254" s="9"/>
      <c r="BB3254" s="9"/>
      <c r="BC3254" s="9"/>
      <c r="BD3254" s="9"/>
      <c r="BE3254" s="9"/>
      <c r="BF3254" s="9"/>
      <c r="BG3254" s="9"/>
      <c r="BH3254" s="9"/>
      <c r="BI3254" s="9"/>
      <c r="BJ3254" s="9"/>
      <c r="BK3254" s="9"/>
      <c r="BL3254" s="9">
        <f t="shared" si="108"/>
        <v>711640.99741742224</v>
      </c>
      <c r="BM3254" s="9">
        <f t="shared" si="109"/>
        <v>711600</v>
      </c>
    </row>
    <row r="3255" spans="1:65" x14ac:dyDescent="0.3">
      <c r="A3255" s="3" t="s">
        <v>1860</v>
      </c>
      <c r="B3255" s="9">
        <v>3880</v>
      </c>
      <c r="C3255">
        <v>554014</v>
      </c>
      <c r="D3255">
        <v>1</v>
      </c>
      <c r="E3255">
        <v>0</v>
      </c>
      <c r="F3255">
        <v>1</v>
      </c>
      <c r="G3255">
        <v>0</v>
      </c>
      <c r="H3255">
        <v>0</v>
      </c>
      <c r="I3255" t="s">
        <v>94</v>
      </c>
      <c r="J3255">
        <v>598259</v>
      </c>
      <c r="K3255" t="s">
        <v>471</v>
      </c>
      <c r="L3255">
        <v>554014</v>
      </c>
      <c r="M3255" t="s">
        <v>1860</v>
      </c>
      <c r="N3255">
        <v>598259</v>
      </c>
      <c r="O3255" t="s">
        <v>471</v>
      </c>
      <c r="P3255">
        <v>598259</v>
      </c>
      <c r="Q3255" t="s">
        <v>471</v>
      </c>
      <c r="R3255" s="9">
        <v>885479.06400248106</v>
      </c>
      <c r="S3255" s="9"/>
      <c r="T3255" s="9"/>
      <c r="U3255" s="9"/>
      <c r="V3255" s="9"/>
      <c r="W3255" s="9"/>
      <c r="X3255" s="9"/>
      <c r="Y3255" s="9"/>
      <c r="Z3255" s="9"/>
      <c r="AA3255" s="9"/>
      <c r="AB3255" s="9"/>
      <c r="AC3255" s="9">
        <f>SUMIFS($B:$B,$L:$L,$C3255)</f>
        <v>5797</v>
      </c>
      <c r="AD3255" s="9">
        <v>723377.44255419075</v>
      </c>
      <c r="AE3255" s="9"/>
      <c r="AF3255" s="9"/>
      <c r="AG3255" s="9"/>
      <c r="AH3255" s="9"/>
      <c r="AI3255" s="9"/>
      <c r="AJ3255" s="9"/>
      <c r="AK3255" s="9"/>
      <c r="AL3255" s="9"/>
      <c r="AM3255" s="9"/>
      <c r="AN3255" s="9"/>
      <c r="AO3255" s="9"/>
      <c r="AP3255" s="9"/>
      <c r="AQ3255" s="15"/>
      <c r="AR3255" s="9">
        <v>1</v>
      </c>
      <c r="AS3255" s="9">
        <f>AR3255*30500</f>
        <v>30500</v>
      </c>
      <c r="AT3255" s="9"/>
      <c r="AU3255" s="9"/>
      <c r="AV3255" s="9"/>
      <c r="AW3255" s="9"/>
      <c r="AX3255" s="9"/>
      <c r="AY3255" s="9"/>
      <c r="AZ3255" s="9"/>
      <c r="BA3255" s="9"/>
      <c r="BB3255" s="9"/>
      <c r="BC3255" s="9"/>
      <c r="BD3255" s="9"/>
      <c r="BE3255" s="9"/>
      <c r="BF3255" s="9"/>
      <c r="BG3255" s="9"/>
      <c r="BH3255" s="9"/>
      <c r="BI3255" s="9"/>
      <c r="BJ3255" s="9"/>
      <c r="BK3255" s="9"/>
      <c r="BL3255" s="9">
        <f t="shared" si="108"/>
        <v>1639356.5065566718</v>
      </c>
      <c r="BM3255" s="9">
        <f t="shared" si="109"/>
        <v>1639400</v>
      </c>
    </row>
    <row r="3256" spans="1:65" x14ac:dyDescent="0.3">
      <c r="A3256" t="s">
        <v>3271</v>
      </c>
      <c r="B3256" s="9">
        <v>630</v>
      </c>
      <c r="C3256">
        <v>550434</v>
      </c>
      <c r="D3256">
        <v>1</v>
      </c>
      <c r="E3256">
        <v>0</v>
      </c>
      <c r="F3256">
        <v>0</v>
      </c>
      <c r="G3256">
        <v>0</v>
      </c>
      <c r="H3256">
        <v>0</v>
      </c>
      <c r="I3256" t="s">
        <v>83</v>
      </c>
      <c r="J3256">
        <v>550094</v>
      </c>
      <c r="K3256" t="s">
        <v>143</v>
      </c>
      <c r="L3256">
        <v>550094</v>
      </c>
      <c r="M3256" t="s">
        <v>143</v>
      </c>
      <c r="N3256">
        <v>550094</v>
      </c>
      <c r="O3256" t="s">
        <v>143</v>
      </c>
      <c r="P3256">
        <v>550094</v>
      </c>
      <c r="Q3256" t="s">
        <v>143</v>
      </c>
      <c r="R3256" s="9">
        <v>149761.8521337485</v>
      </c>
      <c r="S3256" s="9"/>
      <c r="T3256" s="9"/>
      <c r="U3256" s="9"/>
      <c r="V3256" s="9"/>
      <c r="W3256" s="9"/>
      <c r="X3256" s="9"/>
      <c r="Y3256" s="9"/>
      <c r="Z3256" s="9"/>
      <c r="AA3256" s="9"/>
      <c r="AB3256" s="9"/>
      <c r="AC3256" s="9"/>
      <c r="AD3256" s="9"/>
      <c r="AE3256" s="9"/>
      <c r="AF3256" s="9"/>
      <c r="AG3256" s="9"/>
      <c r="AH3256" s="9"/>
      <c r="AI3256" s="9"/>
      <c r="AJ3256" s="9"/>
      <c r="AK3256" s="9"/>
      <c r="AL3256" s="9"/>
      <c r="AM3256" s="9"/>
      <c r="AN3256" s="9"/>
      <c r="AO3256" s="9"/>
      <c r="AP3256" s="9"/>
      <c r="AQ3256" s="15"/>
      <c r="AR3256" s="9"/>
      <c r="AS3256" s="9"/>
      <c r="AT3256" s="9"/>
      <c r="AU3256" s="9"/>
      <c r="AV3256" s="9"/>
      <c r="AW3256" s="9"/>
      <c r="AX3256" s="9"/>
      <c r="AY3256" s="9"/>
      <c r="AZ3256" s="9"/>
      <c r="BA3256" s="9"/>
      <c r="BB3256" s="9"/>
      <c r="BC3256" s="9"/>
      <c r="BD3256" s="9"/>
      <c r="BE3256" s="9"/>
      <c r="BF3256" s="9"/>
      <c r="BG3256" s="9"/>
      <c r="BH3256" s="9"/>
      <c r="BI3256" s="9"/>
      <c r="BJ3256" s="9"/>
      <c r="BK3256" s="9"/>
      <c r="BL3256" s="9">
        <f t="shared" si="108"/>
        <v>149761.8521337485</v>
      </c>
      <c r="BM3256" s="9">
        <f t="shared" si="109"/>
        <v>149800</v>
      </c>
    </row>
    <row r="3257" spans="1:65" x14ac:dyDescent="0.3">
      <c r="A3257" s="2" t="s">
        <v>3116</v>
      </c>
      <c r="B3257" s="9">
        <v>325</v>
      </c>
      <c r="C3257">
        <v>554693</v>
      </c>
      <c r="D3257">
        <v>1</v>
      </c>
      <c r="E3257">
        <v>1</v>
      </c>
      <c r="F3257">
        <v>0</v>
      </c>
      <c r="G3257">
        <v>0</v>
      </c>
      <c r="H3257">
        <v>0</v>
      </c>
      <c r="I3257" t="s">
        <v>77</v>
      </c>
      <c r="J3257">
        <v>554693</v>
      </c>
      <c r="K3257" t="s">
        <v>3116</v>
      </c>
      <c r="L3257">
        <v>554481</v>
      </c>
      <c r="M3257" t="s">
        <v>1359</v>
      </c>
      <c r="N3257">
        <v>554481</v>
      </c>
      <c r="O3257" t="s">
        <v>1359</v>
      </c>
      <c r="P3257">
        <v>554481</v>
      </c>
      <c r="Q3257" t="s">
        <v>1359</v>
      </c>
      <c r="R3257" s="9">
        <v>77874.605211360598</v>
      </c>
      <c r="S3257" s="9">
        <f>SUMIFS($B:$B,$J:$J,$C3257)</f>
        <v>1019</v>
      </c>
      <c r="T3257" s="9">
        <v>55526.699095058022</v>
      </c>
      <c r="U3257" s="9">
        <v>0</v>
      </c>
      <c r="V3257" s="9">
        <f>U3257*768</f>
        <v>0</v>
      </c>
      <c r="W3257" s="9">
        <v>7</v>
      </c>
      <c r="X3257" s="9">
        <f>W3257*3072</f>
        <v>21504</v>
      </c>
      <c r="Y3257" s="9">
        <v>3</v>
      </c>
      <c r="Z3257" s="9">
        <f>Y3257*1024</f>
        <v>3072</v>
      </c>
      <c r="AA3257" s="9">
        <v>1</v>
      </c>
      <c r="AB3257" s="9">
        <f>AA3257*256</f>
        <v>256</v>
      </c>
      <c r="AC3257" s="9"/>
      <c r="AD3257" s="9"/>
      <c r="AE3257" s="9"/>
      <c r="AF3257" s="9"/>
      <c r="AG3257" s="9"/>
      <c r="AH3257" s="9"/>
      <c r="AI3257" s="9"/>
      <c r="AJ3257" s="9"/>
      <c r="AK3257" s="9"/>
      <c r="AL3257" s="9"/>
      <c r="AM3257" s="9"/>
      <c r="AN3257" s="9"/>
      <c r="AO3257" s="9"/>
      <c r="AP3257" s="9"/>
      <c r="AQ3257" s="15"/>
      <c r="AR3257" s="9"/>
      <c r="AS3257" s="9"/>
      <c r="AT3257" s="9"/>
      <c r="AU3257" s="9"/>
      <c r="AV3257" s="9"/>
      <c r="AW3257" s="9"/>
      <c r="AX3257" s="9"/>
      <c r="AY3257" s="9"/>
      <c r="AZ3257" s="9"/>
      <c r="BA3257" s="9"/>
      <c r="BB3257" s="9"/>
      <c r="BC3257" s="9"/>
      <c r="BD3257" s="9"/>
      <c r="BE3257" s="9"/>
      <c r="BF3257" s="9"/>
      <c r="BG3257" s="9"/>
      <c r="BH3257" s="9"/>
      <c r="BI3257" s="9"/>
      <c r="BJ3257" s="9"/>
      <c r="BK3257" s="9"/>
      <c r="BL3257" s="9">
        <f t="shared" si="108"/>
        <v>158233.30430641863</v>
      </c>
      <c r="BM3257" s="9">
        <f t="shared" si="109"/>
        <v>158200</v>
      </c>
    </row>
    <row r="3258" spans="1:65" x14ac:dyDescent="0.3">
      <c r="A3258" t="s">
        <v>3272</v>
      </c>
      <c r="B3258" s="9">
        <v>385</v>
      </c>
      <c r="C3258">
        <v>540340</v>
      </c>
      <c r="D3258">
        <v>1</v>
      </c>
      <c r="E3258">
        <v>0</v>
      </c>
      <c r="F3258">
        <v>0</v>
      </c>
      <c r="G3258">
        <v>0</v>
      </c>
      <c r="H3258">
        <v>0</v>
      </c>
      <c r="I3258" t="s">
        <v>151</v>
      </c>
      <c r="J3258">
        <v>558435</v>
      </c>
      <c r="K3258" t="s">
        <v>1129</v>
      </c>
      <c r="L3258">
        <v>558249</v>
      </c>
      <c r="M3258" t="s">
        <v>550</v>
      </c>
      <c r="N3258">
        <v>558249</v>
      </c>
      <c r="O3258" t="s">
        <v>550</v>
      </c>
      <c r="P3258">
        <v>558249</v>
      </c>
      <c r="Q3258" t="s">
        <v>550</v>
      </c>
      <c r="R3258" s="9">
        <v>92085.864028722339</v>
      </c>
      <c r="S3258" s="9"/>
      <c r="T3258" s="9"/>
      <c r="U3258" s="9"/>
      <c r="V3258" s="9"/>
      <c r="W3258" s="9"/>
      <c r="X3258" s="9"/>
      <c r="Y3258" s="9"/>
      <c r="Z3258" s="9"/>
      <c r="AA3258" s="9"/>
      <c r="AB3258" s="9"/>
      <c r="AC3258" s="9"/>
      <c r="AD3258" s="9"/>
      <c r="AE3258" s="9"/>
      <c r="AF3258" s="9"/>
      <c r="AG3258" s="9"/>
      <c r="AH3258" s="9"/>
      <c r="AI3258" s="9"/>
      <c r="AJ3258" s="9"/>
      <c r="AK3258" s="9"/>
      <c r="AL3258" s="9"/>
      <c r="AM3258" s="9"/>
      <c r="AN3258" s="9"/>
      <c r="AO3258" s="9"/>
      <c r="AP3258" s="9"/>
      <c r="AQ3258" s="15"/>
      <c r="AR3258" s="9"/>
      <c r="AS3258" s="9"/>
      <c r="AT3258" s="9"/>
      <c r="AU3258" s="9"/>
      <c r="AV3258" s="9"/>
      <c r="AW3258" s="9"/>
      <c r="AX3258" s="9"/>
      <c r="AY3258" s="9"/>
      <c r="AZ3258" s="9"/>
      <c r="BA3258" s="9"/>
      <c r="BB3258" s="9"/>
      <c r="BC3258" s="9"/>
      <c r="BD3258" s="9"/>
      <c r="BE3258" s="9"/>
      <c r="BF3258" s="9"/>
      <c r="BG3258" s="9"/>
      <c r="BH3258" s="9"/>
      <c r="BI3258" s="9"/>
      <c r="BJ3258" s="9"/>
      <c r="BK3258" s="9"/>
      <c r="BL3258" s="9">
        <f t="shared" si="108"/>
        <v>92085.864028722339</v>
      </c>
      <c r="BM3258" s="9">
        <f t="shared" si="109"/>
        <v>92100</v>
      </c>
    </row>
    <row r="3259" spans="1:65" x14ac:dyDescent="0.3">
      <c r="A3259" t="s">
        <v>3273</v>
      </c>
      <c r="B3259" s="9">
        <v>871</v>
      </c>
      <c r="C3259">
        <v>583456</v>
      </c>
      <c r="D3259">
        <v>1</v>
      </c>
      <c r="E3259">
        <v>0</v>
      </c>
      <c r="F3259">
        <v>0</v>
      </c>
      <c r="G3259">
        <v>0</v>
      </c>
      <c r="H3259">
        <v>0</v>
      </c>
      <c r="I3259" t="s">
        <v>81</v>
      </c>
      <c r="J3259">
        <v>583391</v>
      </c>
      <c r="K3259" t="s">
        <v>1548</v>
      </c>
      <c r="L3259">
        <v>583910</v>
      </c>
      <c r="M3259" t="s">
        <v>3274</v>
      </c>
      <c r="N3259">
        <v>583952</v>
      </c>
      <c r="O3259" t="s">
        <v>146</v>
      </c>
      <c r="P3259">
        <v>583952</v>
      </c>
      <c r="Q3259" t="s">
        <v>146</v>
      </c>
      <c r="R3259" s="9">
        <v>206033.9075963778</v>
      </c>
      <c r="S3259" s="9"/>
      <c r="T3259" s="9"/>
      <c r="U3259" s="9"/>
      <c r="V3259" s="9"/>
      <c r="W3259" s="9"/>
      <c r="X3259" s="9"/>
      <c r="Y3259" s="9"/>
      <c r="Z3259" s="9"/>
      <c r="AA3259" s="9"/>
      <c r="AB3259" s="9"/>
      <c r="AC3259" s="9"/>
      <c r="AD3259" s="9"/>
      <c r="AE3259" s="9"/>
      <c r="AF3259" s="9"/>
      <c r="AG3259" s="9"/>
      <c r="AH3259" s="9"/>
      <c r="AI3259" s="9"/>
      <c r="AJ3259" s="9"/>
      <c r="AK3259" s="9"/>
      <c r="AL3259" s="9"/>
      <c r="AM3259" s="9"/>
      <c r="AN3259" s="9"/>
      <c r="AO3259" s="9"/>
      <c r="AP3259" s="9"/>
      <c r="AQ3259" s="15"/>
      <c r="AR3259" s="9"/>
      <c r="AS3259" s="9"/>
      <c r="AT3259" s="9"/>
      <c r="AU3259" s="9"/>
      <c r="AV3259" s="9"/>
      <c r="AW3259" s="9"/>
      <c r="AX3259" s="9"/>
      <c r="AY3259" s="9"/>
      <c r="AZ3259" s="9"/>
      <c r="BA3259" s="9"/>
      <c r="BB3259" s="9"/>
      <c r="BC3259" s="9"/>
      <c r="BD3259" s="9"/>
      <c r="BE3259" s="9"/>
      <c r="BF3259" s="9"/>
      <c r="BG3259" s="9"/>
      <c r="BH3259" s="9"/>
      <c r="BI3259" s="9"/>
      <c r="BJ3259" s="9"/>
      <c r="BK3259" s="9"/>
      <c r="BL3259" s="9">
        <f t="shared" si="108"/>
        <v>206033.9075963778</v>
      </c>
      <c r="BM3259" s="9">
        <f t="shared" si="109"/>
        <v>206000</v>
      </c>
    </row>
    <row r="3260" spans="1:65" x14ac:dyDescent="0.3">
      <c r="A3260" t="s">
        <v>3273</v>
      </c>
      <c r="B3260" s="9">
        <v>776</v>
      </c>
      <c r="C3260">
        <v>533521</v>
      </c>
      <c r="D3260">
        <v>1</v>
      </c>
      <c r="E3260">
        <v>0</v>
      </c>
      <c r="F3260">
        <v>0</v>
      </c>
      <c r="G3260">
        <v>0</v>
      </c>
      <c r="H3260">
        <v>0</v>
      </c>
      <c r="I3260" t="s">
        <v>86</v>
      </c>
      <c r="J3260">
        <v>533262</v>
      </c>
      <c r="K3260" t="s">
        <v>1065</v>
      </c>
      <c r="L3260">
        <v>533165</v>
      </c>
      <c r="M3260" t="s">
        <v>191</v>
      </c>
      <c r="N3260">
        <v>533165</v>
      </c>
      <c r="O3260" t="s">
        <v>191</v>
      </c>
      <c r="P3260">
        <v>533165</v>
      </c>
      <c r="Q3260" t="s">
        <v>191</v>
      </c>
      <c r="R3260" s="9">
        <v>183901.00398417501</v>
      </c>
      <c r="S3260" s="9"/>
      <c r="T3260" s="9"/>
      <c r="U3260" s="9"/>
      <c r="V3260" s="9"/>
      <c r="W3260" s="9"/>
      <c r="X3260" s="9"/>
      <c r="Y3260" s="9"/>
      <c r="Z3260" s="9"/>
      <c r="AA3260" s="9"/>
      <c r="AB3260" s="9"/>
      <c r="AC3260" s="9"/>
      <c r="AD3260" s="9"/>
      <c r="AE3260" s="9"/>
      <c r="AF3260" s="9"/>
      <c r="AG3260" s="9"/>
      <c r="AH3260" s="9"/>
      <c r="AI3260" s="9"/>
      <c r="AJ3260" s="9"/>
      <c r="AK3260" s="9"/>
      <c r="AL3260" s="9"/>
      <c r="AM3260" s="9"/>
      <c r="AN3260" s="9"/>
      <c r="AO3260" s="9"/>
      <c r="AP3260" s="9"/>
      <c r="AQ3260" s="15"/>
      <c r="AR3260" s="9"/>
      <c r="AS3260" s="9"/>
      <c r="AT3260" s="9"/>
      <c r="AU3260" s="9"/>
      <c r="AV3260" s="9"/>
      <c r="AW3260" s="9"/>
      <c r="AX3260" s="9"/>
      <c r="AY3260" s="9"/>
      <c r="AZ3260" s="9"/>
      <c r="BA3260" s="9"/>
      <c r="BB3260" s="9"/>
      <c r="BC3260" s="9"/>
      <c r="BD3260" s="9"/>
      <c r="BE3260" s="9"/>
      <c r="BF3260" s="9"/>
      <c r="BG3260" s="9"/>
      <c r="BH3260" s="9"/>
      <c r="BI3260" s="9"/>
      <c r="BJ3260" s="9"/>
      <c r="BK3260" s="9"/>
      <c r="BL3260" s="9">
        <f t="shared" si="108"/>
        <v>183901.00398417501</v>
      </c>
      <c r="BM3260" s="9">
        <f t="shared" si="109"/>
        <v>183900</v>
      </c>
    </row>
    <row r="3261" spans="1:65" x14ac:dyDescent="0.3">
      <c r="A3261" t="s">
        <v>3275</v>
      </c>
      <c r="B3261" s="9">
        <v>176</v>
      </c>
      <c r="C3261">
        <v>536644</v>
      </c>
      <c r="D3261">
        <v>1</v>
      </c>
      <c r="E3261">
        <v>0</v>
      </c>
      <c r="F3261">
        <v>0</v>
      </c>
      <c r="G3261">
        <v>0</v>
      </c>
      <c r="H3261">
        <v>0</v>
      </c>
      <c r="I3261" t="s">
        <v>83</v>
      </c>
      <c r="J3261">
        <v>550787</v>
      </c>
      <c r="K3261" t="s">
        <v>908</v>
      </c>
      <c r="L3261">
        <v>550787</v>
      </c>
      <c r="M3261" t="s">
        <v>908</v>
      </c>
      <c r="N3261">
        <v>550787</v>
      </c>
      <c r="O3261" t="s">
        <v>908</v>
      </c>
      <c r="P3261">
        <v>550787</v>
      </c>
      <c r="Q3261" t="s">
        <v>908</v>
      </c>
      <c r="R3261" s="9">
        <v>71941.662785630979</v>
      </c>
      <c r="S3261" s="9"/>
      <c r="T3261" s="9"/>
      <c r="U3261" s="9"/>
      <c r="V3261" s="9"/>
      <c r="W3261" s="9"/>
      <c r="X3261" s="9"/>
      <c r="Y3261" s="9"/>
      <c r="Z3261" s="9"/>
      <c r="AA3261" s="9"/>
      <c r="AB3261" s="9"/>
      <c r="AC3261" s="9"/>
      <c r="AD3261" s="9"/>
      <c r="AE3261" s="9"/>
      <c r="AF3261" s="9"/>
      <c r="AG3261" s="9"/>
      <c r="AH3261" s="9"/>
      <c r="AI3261" s="9"/>
      <c r="AJ3261" s="9"/>
      <c r="AK3261" s="9"/>
      <c r="AL3261" s="9"/>
      <c r="AM3261" s="9"/>
      <c r="AN3261" s="9"/>
      <c r="AO3261" s="9"/>
      <c r="AP3261" s="9"/>
      <c r="AQ3261" s="15"/>
      <c r="AR3261" s="9"/>
      <c r="AS3261" s="9"/>
      <c r="AT3261" s="9"/>
      <c r="AU3261" s="9"/>
      <c r="AV3261" s="9"/>
      <c r="AW3261" s="9"/>
      <c r="AX3261" s="9"/>
      <c r="AY3261" s="9"/>
      <c r="AZ3261" s="9"/>
      <c r="BA3261" s="9"/>
      <c r="BB3261" s="9"/>
      <c r="BC3261" s="9"/>
      <c r="BD3261" s="9"/>
      <c r="BE3261" s="9"/>
      <c r="BF3261" s="9"/>
      <c r="BG3261" s="9"/>
      <c r="BH3261" s="9"/>
      <c r="BI3261" s="9"/>
      <c r="BJ3261" s="9"/>
      <c r="BK3261" s="9"/>
      <c r="BL3261" s="9">
        <f t="shared" si="108"/>
        <v>71941.662785630979</v>
      </c>
      <c r="BM3261" s="9">
        <f t="shared" si="109"/>
        <v>71900</v>
      </c>
    </row>
    <row r="3262" spans="1:65" x14ac:dyDescent="0.3">
      <c r="A3262" t="s">
        <v>3276</v>
      </c>
      <c r="B3262" s="9">
        <v>414</v>
      </c>
      <c r="C3262">
        <v>535061</v>
      </c>
      <c r="D3262">
        <v>1</v>
      </c>
      <c r="E3262">
        <v>0</v>
      </c>
      <c r="F3262">
        <v>0</v>
      </c>
      <c r="G3262">
        <v>0</v>
      </c>
      <c r="H3262">
        <v>0</v>
      </c>
      <c r="I3262" t="s">
        <v>86</v>
      </c>
      <c r="J3262">
        <v>535052</v>
      </c>
      <c r="K3262" t="s">
        <v>2013</v>
      </c>
      <c r="L3262">
        <v>534676</v>
      </c>
      <c r="M3262" t="s">
        <v>874</v>
      </c>
      <c r="N3262">
        <v>534676</v>
      </c>
      <c r="O3262" t="s">
        <v>874</v>
      </c>
      <c r="P3262">
        <v>534676</v>
      </c>
      <c r="Q3262" t="s">
        <v>874</v>
      </c>
      <c r="R3262" s="9">
        <v>98941.342973440522</v>
      </c>
      <c r="S3262" s="9"/>
      <c r="T3262" s="9"/>
      <c r="U3262" s="9"/>
      <c r="V3262" s="9"/>
      <c r="W3262" s="9"/>
      <c r="X3262" s="9"/>
      <c r="Y3262" s="9"/>
      <c r="Z3262" s="9"/>
      <c r="AA3262" s="9"/>
      <c r="AB3262" s="9"/>
      <c r="AC3262" s="9"/>
      <c r="AD3262" s="9"/>
      <c r="AE3262" s="9"/>
      <c r="AF3262" s="9"/>
      <c r="AG3262" s="9"/>
      <c r="AH3262" s="9"/>
      <c r="AI3262" s="9"/>
      <c r="AJ3262" s="9"/>
      <c r="AK3262" s="9"/>
      <c r="AL3262" s="9"/>
      <c r="AM3262" s="9"/>
      <c r="AN3262" s="9"/>
      <c r="AO3262" s="9"/>
      <c r="AP3262" s="9"/>
      <c r="AQ3262" s="15"/>
      <c r="AR3262" s="9">
        <v>4</v>
      </c>
      <c r="AS3262" s="9">
        <f>AR3262*30500</f>
        <v>122000</v>
      </c>
      <c r="AT3262" s="9"/>
      <c r="AU3262" s="9"/>
      <c r="AV3262" s="9"/>
      <c r="AW3262" s="9"/>
      <c r="AX3262" s="9"/>
      <c r="AY3262" s="9"/>
      <c r="AZ3262" s="9"/>
      <c r="BA3262" s="9"/>
      <c r="BB3262" s="9"/>
      <c r="BC3262" s="9"/>
      <c r="BD3262" s="9"/>
      <c r="BE3262" s="9"/>
      <c r="BF3262" s="9"/>
      <c r="BG3262" s="9"/>
      <c r="BH3262" s="9"/>
      <c r="BI3262" s="9"/>
      <c r="BJ3262" s="9"/>
      <c r="BK3262" s="9"/>
      <c r="BL3262" s="9">
        <f t="shared" si="108"/>
        <v>220941.34297344054</v>
      </c>
      <c r="BM3262" s="9">
        <f t="shared" si="109"/>
        <v>220900</v>
      </c>
    </row>
    <row r="3263" spans="1:65" x14ac:dyDescent="0.3">
      <c r="A3263" s="2" t="s">
        <v>1920</v>
      </c>
      <c r="B3263" s="9">
        <v>779</v>
      </c>
      <c r="C3263">
        <v>540811</v>
      </c>
      <c r="D3263">
        <v>1</v>
      </c>
      <c r="E3263">
        <v>1</v>
      </c>
      <c r="F3263">
        <v>0</v>
      </c>
      <c r="G3263">
        <v>0</v>
      </c>
      <c r="H3263">
        <v>0</v>
      </c>
      <c r="I3263" t="s">
        <v>86</v>
      </c>
      <c r="J3263">
        <v>540811</v>
      </c>
      <c r="K3263" t="s">
        <v>1920</v>
      </c>
      <c r="L3263">
        <v>540111</v>
      </c>
      <c r="M3263" t="s">
        <v>576</v>
      </c>
      <c r="N3263">
        <v>540111</v>
      </c>
      <c r="O3263" t="s">
        <v>576</v>
      </c>
      <c r="P3263">
        <v>540111</v>
      </c>
      <c r="Q3263" t="s">
        <v>576</v>
      </c>
      <c r="R3263" s="9">
        <v>184600.87907310211</v>
      </c>
      <c r="S3263" s="9">
        <f>SUMIFS($B:$B,$J:$J,$C3263)</f>
        <v>1169</v>
      </c>
      <c r="T3263" s="9">
        <v>63686.346455320068</v>
      </c>
      <c r="U3263" s="9">
        <v>0</v>
      </c>
      <c r="V3263" s="9">
        <f>U3263*768</f>
        <v>0</v>
      </c>
      <c r="W3263" s="9">
        <v>7</v>
      </c>
      <c r="X3263" s="9">
        <f>W3263*3072</f>
        <v>21504</v>
      </c>
      <c r="Y3263" s="9">
        <v>3</v>
      </c>
      <c r="Z3263" s="9">
        <f>Y3263*1024</f>
        <v>3072</v>
      </c>
      <c r="AA3263" s="9">
        <v>0</v>
      </c>
      <c r="AB3263" s="9">
        <f>AA3263*256</f>
        <v>0</v>
      </c>
      <c r="AC3263" s="9"/>
      <c r="AD3263" s="9"/>
      <c r="AE3263" s="9"/>
      <c r="AF3263" s="9"/>
      <c r="AG3263" s="9"/>
      <c r="AH3263" s="9"/>
      <c r="AI3263" s="9"/>
      <c r="AJ3263" s="9"/>
      <c r="AK3263" s="9"/>
      <c r="AL3263" s="9"/>
      <c r="AM3263" s="9"/>
      <c r="AN3263" s="9"/>
      <c r="AO3263" s="9"/>
      <c r="AP3263" s="9"/>
      <c r="AQ3263" s="15"/>
      <c r="AR3263" s="9">
        <v>1</v>
      </c>
      <c r="AS3263" s="9">
        <f>AR3263*30500</f>
        <v>30500</v>
      </c>
      <c r="AT3263" s="9"/>
      <c r="AU3263" s="9"/>
      <c r="AV3263" s="9"/>
      <c r="AW3263" s="9"/>
      <c r="AX3263" s="9"/>
      <c r="AY3263" s="9"/>
      <c r="AZ3263" s="9"/>
      <c r="BA3263" s="9"/>
      <c r="BB3263" s="9"/>
      <c r="BC3263" s="9"/>
      <c r="BD3263" s="9"/>
      <c r="BE3263" s="9"/>
      <c r="BF3263" s="9"/>
      <c r="BG3263" s="9"/>
      <c r="BH3263" s="9"/>
      <c r="BI3263" s="9"/>
      <c r="BJ3263" s="9"/>
      <c r="BK3263" s="9"/>
      <c r="BL3263" s="9">
        <f t="shared" si="108"/>
        <v>303363.22552842216</v>
      </c>
      <c r="BM3263" s="9">
        <f t="shared" si="109"/>
        <v>303400</v>
      </c>
    </row>
    <row r="3264" spans="1:65" x14ac:dyDescent="0.3">
      <c r="A3264" s="2" t="s">
        <v>3277</v>
      </c>
      <c r="B3264" s="9">
        <v>636</v>
      </c>
      <c r="C3264">
        <v>559261</v>
      </c>
      <c r="D3264">
        <v>1</v>
      </c>
      <c r="E3264">
        <v>1</v>
      </c>
      <c r="F3264">
        <v>0</v>
      </c>
      <c r="G3264">
        <v>0</v>
      </c>
      <c r="H3264">
        <v>0</v>
      </c>
      <c r="I3264" t="s">
        <v>151</v>
      </c>
      <c r="J3264">
        <v>559261</v>
      </c>
      <c r="K3264" t="s">
        <v>3277</v>
      </c>
      <c r="L3264">
        <v>559202</v>
      </c>
      <c r="M3264" t="s">
        <v>363</v>
      </c>
      <c r="N3264">
        <v>559202</v>
      </c>
      <c r="O3264" t="s">
        <v>363</v>
      </c>
      <c r="P3264">
        <v>559075</v>
      </c>
      <c r="Q3264" t="s">
        <v>364</v>
      </c>
      <c r="R3264" s="9">
        <v>151167.97751529311</v>
      </c>
      <c r="S3264" s="9">
        <f>SUMIFS($B:$B,$J:$J,$C3264)</f>
        <v>636</v>
      </c>
      <c r="T3264" s="9">
        <v>34679.120198988479</v>
      </c>
      <c r="U3264" s="9">
        <v>0</v>
      </c>
      <c r="V3264" s="9">
        <f>U3264*768</f>
        <v>0</v>
      </c>
      <c r="W3264" s="9">
        <v>11</v>
      </c>
      <c r="X3264" s="9">
        <f>W3264*3072</f>
        <v>33792</v>
      </c>
      <c r="Y3264" s="9">
        <v>6</v>
      </c>
      <c r="Z3264" s="9">
        <f>Y3264*1024</f>
        <v>6144</v>
      </c>
      <c r="AA3264" s="9">
        <v>1</v>
      </c>
      <c r="AB3264" s="9">
        <f>AA3264*256</f>
        <v>256</v>
      </c>
      <c r="AC3264" s="9"/>
      <c r="AD3264" s="9"/>
      <c r="AE3264" s="9"/>
      <c r="AF3264" s="9"/>
      <c r="AG3264" s="9"/>
      <c r="AH3264" s="9"/>
      <c r="AI3264" s="9"/>
      <c r="AJ3264" s="9"/>
      <c r="AK3264" s="9"/>
      <c r="AL3264" s="9"/>
      <c r="AM3264" s="9"/>
      <c r="AN3264" s="9"/>
      <c r="AO3264" s="9"/>
      <c r="AP3264" s="9"/>
      <c r="AQ3264" s="15"/>
      <c r="AR3264" s="9"/>
      <c r="AS3264" s="9"/>
      <c r="AT3264" s="9"/>
      <c r="AU3264" s="9"/>
      <c r="AV3264" s="9"/>
      <c r="AW3264" s="9"/>
      <c r="AX3264" s="9"/>
      <c r="AY3264" s="9"/>
      <c r="AZ3264" s="9"/>
      <c r="BA3264" s="9"/>
      <c r="BB3264" s="9"/>
      <c r="BC3264" s="9"/>
      <c r="BD3264" s="9"/>
      <c r="BE3264" s="9"/>
      <c r="BF3264" s="9"/>
      <c r="BG3264" s="9"/>
      <c r="BH3264" s="9"/>
      <c r="BI3264" s="9"/>
      <c r="BJ3264" s="9"/>
      <c r="BK3264" s="9"/>
      <c r="BL3264" s="9">
        <f t="shared" si="108"/>
        <v>226039.09771428158</v>
      </c>
      <c r="BM3264" s="9">
        <f t="shared" si="109"/>
        <v>226000</v>
      </c>
    </row>
    <row r="3265" spans="1:65" x14ac:dyDescent="0.3">
      <c r="A3265" t="s">
        <v>3278</v>
      </c>
      <c r="B3265" s="9">
        <v>378</v>
      </c>
      <c r="C3265">
        <v>544825</v>
      </c>
      <c r="D3265">
        <v>1</v>
      </c>
      <c r="E3265">
        <v>0</v>
      </c>
      <c r="F3265">
        <v>0</v>
      </c>
      <c r="G3265">
        <v>0</v>
      </c>
      <c r="H3265">
        <v>0</v>
      </c>
      <c r="I3265" t="s">
        <v>83</v>
      </c>
      <c r="J3265">
        <v>544256</v>
      </c>
      <c r="K3265" t="s">
        <v>85</v>
      </c>
      <c r="L3265">
        <v>544256</v>
      </c>
      <c r="M3265" t="s">
        <v>85</v>
      </c>
      <c r="N3265">
        <v>544256</v>
      </c>
      <c r="O3265" t="s">
        <v>85</v>
      </c>
      <c r="P3265">
        <v>544256</v>
      </c>
      <c r="Q3265" t="s">
        <v>85</v>
      </c>
      <c r="R3265" s="9">
        <v>90429.827392837396</v>
      </c>
      <c r="S3265" s="9"/>
      <c r="T3265" s="9"/>
      <c r="U3265" s="9"/>
      <c r="V3265" s="9"/>
      <c r="W3265" s="9"/>
      <c r="X3265" s="9"/>
      <c r="Y3265" s="9"/>
      <c r="Z3265" s="9"/>
      <c r="AA3265" s="9"/>
      <c r="AB3265" s="9"/>
      <c r="AC3265" s="9"/>
      <c r="AD3265" s="9"/>
      <c r="AE3265" s="9"/>
      <c r="AF3265" s="9"/>
      <c r="AG3265" s="9"/>
      <c r="AH3265" s="9"/>
      <c r="AI3265" s="9"/>
      <c r="AJ3265" s="9"/>
      <c r="AK3265" s="9"/>
      <c r="AL3265" s="9"/>
      <c r="AM3265" s="9"/>
      <c r="AN3265" s="9"/>
      <c r="AO3265" s="9"/>
      <c r="AP3265" s="9"/>
      <c r="AQ3265" s="15"/>
      <c r="AR3265" s="9"/>
      <c r="AS3265" s="9"/>
      <c r="AT3265" s="9"/>
      <c r="AU3265" s="9"/>
      <c r="AV3265" s="9"/>
      <c r="AW3265" s="9"/>
      <c r="AX3265" s="9"/>
      <c r="AY3265" s="9"/>
      <c r="AZ3265" s="9"/>
      <c r="BA3265" s="9"/>
      <c r="BB3265" s="9"/>
      <c r="BC3265" s="9"/>
      <c r="BD3265" s="9"/>
      <c r="BE3265" s="9"/>
      <c r="BF3265" s="9"/>
      <c r="BG3265" s="9"/>
      <c r="BH3265" s="9"/>
      <c r="BI3265" s="9"/>
      <c r="BJ3265" s="9"/>
      <c r="BK3265" s="9"/>
      <c r="BL3265" s="9">
        <f t="shared" si="108"/>
        <v>90429.827392837396</v>
      </c>
      <c r="BM3265" s="9">
        <f t="shared" si="109"/>
        <v>90400</v>
      </c>
    </row>
    <row r="3266" spans="1:65" x14ac:dyDescent="0.3">
      <c r="A3266" s="2" t="s">
        <v>966</v>
      </c>
      <c r="B3266" s="9">
        <v>784</v>
      </c>
      <c r="C3266">
        <v>592404</v>
      </c>
      <c r="D3266">
        <v>1</v>
      </c>
      <c r="E3266">
        <v>1</v>
      </c>
      <c r="F3266">
        <v>0</v>
      </c>
      <c r="G3266">
        <v>0</v>
      </c>
      <c r="H3266">
        <v>0</v>
      </c>
      <c r="I3266" t="s">
        <v>135</v>
      </c>
      <c r="J3266">
        <v>592404</v>
      </c>
      <c r="K3266" t="s">
        <v>966</v>
      </c>
      <c r="L3266">
        <v>592030</v>
      </c>
      <c r="M3266" t="s">
        <v>390</v>
      </c>
      <c r="N3266">
        <v>592005</v>
      </c>
      <c r="O3266" t="s">
        <v>136</v>
      </c>
      <c r="P3266">
        <v>592005</v>
      </c>
      <c r="Q3266" t="s">
        <v>136</v>
      </c>
      <c r="R3266" s="9">
        <v>185767.19845096621</v>
      </c>
      <c r="S3266" s="9">
        <f>SUMIFS($B:$B,$J:$J,$C3266)</f>
        <v>1165</v>
      </c>
      <c r="T3266" s="9">
        <v>63468.790512781328</v>
      </c>
      <c r="U3266" s="9">
        <v>0</v>
      </c>
      <c r="V3266" s="9">
        <f>U3266*768</f>
        <v>0</v>
      </c>
      <c r="W3266" s="9">
        <v>4</v>
      </c>
      <c r="X3266" s="9">
        <f>W3266*3072</f>
        <v>12288</v>
      </c>
      <c r="Y3266" s="9">
        <v>9</v>
      </c>
      <c r="Z3266" s="9">
        <f>Y3266*1024</f>
        <v>9216</v>
      </c>
      <c r="AA3266" s="9">
        <v>0</v>
      </c>
      <c r="AB3266" s="9">
        <f>AA3266*256</f>
        <v>0</v>
      </c>
      <c r="AC3266" s="9"/>
      <c r="AD3266" s="9"/>
      <c r="AE3266" s="9"/>
      <c r="AF3266" s="9"/>
      <c r="AG3266" s="9"/>
      <c r="AH3266" s="9"/>
      <c r="AI3266" s="9"/>
      <c r="AJ3266" s="9"/>
      <c r="AK3266" s="9"/>
      <c r="AL3266" s="9"/>
      <c r="AM3266" s="9"/>
      <c r="AN3266" s="9"/>
      <c r="AO3266" s="9"/>
      <c r="AP3266" s="9"/>
      <c r="AQ3266" s="15"/>
      <c r="AR3266" s="9"/>
      <c r="AS3266" s="9"/>
      <c r="AT3266" s="9"/>
      <c r="AU3266" s="9"/>
      <c r="AV3266" s="9"/>
      <c r="AW3266" s="9"/>
      <c r="AX3266" s="9"/>
      <c r="AY3266" s="9"/>
      <c r="AZ3266" s="9"/>
      <c r="BA3266" s="9"/>
      <c r="BB3266" s="9"/>
      <c r="BC3266" s="9"/>
      <c r="BD3266" s="9"/>
      <c r="BE3266" s="9"/>
      <c r="BF3266" s="9"/>
      <c r="BG3266" s="9"/>
      <c r="BH3266" s="9"/>
      <c r="BI3266" s="9"/>
      <c r="BJ3266" s="9"/>
      <c r="BK3266" s="9"/>
      <c r="BL3266" s="9">
        <f t="shared" si="108"/>
        <v>270739.98896374751</v>
      </c>
      <c r="BM3266" s="9">
        <f t="shared" si="109"/>
        <v>270700</v>
      </c>
    </row>
    <row r="3267" spans="1:65" x14ac:dyDescent="0.3">
      <c r="A3267" s="2" t="s">
        <v>3279</v>
      </c>
      <c r="B3267" s="9">
        <v>1636</v>
      </c>
      <c r="C3267">
        <v>592412</v>
      </c>
      <c r="D3267">
        <v>1</v>
      </c>
      <c r="E3267">
        <v>1</v>
      </c>
      <c r="F3267">
        <v>0</v>
      </c>
      <c r="G3267">
        <v>0</v>
      </c>
      <c r="H3267">
        <v>0</v>
      </c>
      <c r="I3267" t="s">
        <v>135</v>
      </c>
      <c r="J3267">
        <v>592412</v>
      </c>
      <c r="K3267" t="s">
        <v>3279</v>
      </c>
      <c r="L3267">
        <v>592510</v>
      </c>
      <c r="M3267" t="s">
        <v>3280</v>
      </c>
      <c r="N3267">
        <v>592005</v>
      </c>
      <c r="O3267" t="s">
        <v>136</v>
      </c>
      <c r="P3267">
        <v>592005</v>
      </c>
      <c r="Q3267" t="s">
        <v>136</v>
      </c>
      <c r="R3267" s="9">
        <v>382336.57963613613</v>
      </c>
      <c r="S3267" s="9">
        <f>SUMIFS($B:$B,$J:$J,$C3267)</f>
        <v>1636</v>
      </c>
      <c r="T3267" s="9">
        <v>89073.990739565488</v>
      </c>
      <c r="U3267" s="9">
        <v>0</v>
      </c>
      <c r="V3267" s="9">
        <f>U3267*768</f>
        <v>0</v>
      </c>
      <c r="W3267" s="9">
        <v>3</v>
      </c>
      <c r="X3267" s="9">
        <f>W3267*3072</f>
        <v>9216</v>
      </c>
      <c r="Y3267" s="9">
        <v>9</v>
      </c>
      <c r="Z3267" s="9">
        <f>Y3267*1024</f>
        <v>9216</v>
      </c>
      <c r="AA3267" s="9">
        <v>1</v>
      </c>
      <c r="AB3267" s="9">
        <f>AA3267*256</f>
        <v>256</v>
      </c>
      <c r="AC3267" s="9"/>
      <c r="AD3267" s="9"/>
      <c r="AE3267" s="9"/>
      <c r="AF3267" s="9"/>
      <c r="AG3267" s="9"/>
      <c r="AH3267" s="9"/>
      <c r="AI3267" s="9"/>
      <c r="AJ3267" s="9"/>
      <c r="AK3267" s="9"/>
      <c r="AL3267" s="9"/>
      <c r="AM3267" s="9"/>
      <c r="AN3267" s="9"/>
      <c r="AO3267" s="9"/>
      <c r="AP3267" s="9"/>
      <c r="AQ3267" s="15"/>
      <c r="AR3267" s="9">
        <v>6</v>
      </c>
      <c r="AS3267" s="9">
        <f>AR3267*30500</f>
        <v>183000</v>
      </c>
      <c r="AT3267" s="9"/>
      <c r="AU3267" s="9"/>
      <c r="AV3267" s="9"/>
      <c r="AW3267" s="9"/>
      <c r="AX3267" s="9"/>
      <c r="AY3267" s="9"/>
      <c r="AZ3267" s="9"/>
      <c r="BA3267" s="9"/>
      <c r="BB3267" s="9"/>
      <c r="BC3267" s="9"/>
      <c r="BD3267" s="9"/>
      <c r="BE3267" s="9"/>
      <c r="BF3267" s="9"/>
      <c r="BG3267" s="9"/>
      <c r="BH3267" s="9"/>
      <c r="BI3267" s="9"/>
      <c r="BJ3267" s="9"/>
      <c r="BK3267" s="9"/>
      <c r="BL3267" s="9">
        <f t="shared" si="108"/>
        <v>673098.57037570165</v>
      </c>
      <c r="BM3267" s="9">
        <f t="shared" si="109"/>
        <v>673100</v>
      </c>
    </row>
    <row r="3268" spans="1:65" x14ac:dyDescent="0.3">
      <c r="A3268" s="2" t="s">
        <v>3270</v>
      </c>
      <c r="B3268" s="9">
        <v>1358</v>
      </c>
      <c r="C3268">
        <v>585530</v>
      </c>
      <c r="D3268">
        <v>1</v>
      </c>
      <c r="E3268">
        <v>1</v>
      </c>
      <c r="F3268">
        <v>0</v>
      </c>
      <c r="G3268">
        <v>0</v>
      </c>
      <c r="H3268">
        <v>0</v>
      </c>
      <c r="I3268" t="s">
        <v>135</v>
      </c>
      <c r="J3268">
        <v>585530</v>
      </c>
      <c r="K3268" t="s">
        <v>3270</v>
      </c>
      <c r="L3268">
        <v>585114</v>
      </c>
      <c r="M3268" t="s">
        <v>729</v>
      </c>
      <c r="N3268">
        <v>585114</v>
      </c>
      <c r="O3268" t="s">
        <v>729</v>
      </c>
      <c r="P3268">
        <v>585891</v>
      </c>
      <c r="Q3268" t="s">
        <v>730</v>
      </c>
      <c r="R3268" s="9">
        <v>318628.52736378781</v>
      </c>
      <c r="S3268" s="9">
        <f>SUMIFS($B:$B,$J:$J,$C3268)</f>
        <v>2718</v>
      </c>
      <c r="T3268" s="9">
        <v>147816.86247450451</v>
      </c>
      <c r="U3268" s="9">
        <v>0</v>
      </c>
      <c r="V3268" s="9">
        <f>U3268*768</f>
        <v>0</v>
      </c>
      <c r="W3268" s="9">
        <v>8</v>
      </c>
      <c r="X3268" s="9">
        <f>W3268*3072</f>
        <v>24576</v>
      </c>
      <c r="Y3268" s="9">
        <v>14</v>
      </c>
      <c r="Z3268" s="9">
        <f>Y3268*1024</f>
        <v>14336</v>
      </c>
      <c r="AA3268" s="9">
        <v>1</v>
      </c>
      <c r="AB3268" s="9">
        <f>AA3268*256</f>
        <v>256</v>
      </c>
      <c r="AC3268" s="9"/>
      <c r="AD3268" s="9"/>
      <c r="AE3268" s="9"/>
      <c r="AF3268" s="9"/>
      <c r="AG3268" s="9"/>
      <c r="AH3268" s="9"/>
      <c r="AI3268" s="9"/>
      <c r="AJ3268" s="9"/>
      <c r="AK3268" s="9"/>
      <c r="AL3268" s="9"/>
      <c r="AM3268" s="9"/>
      <c r="AN3268" s="9"/>
      <c r="AO3268" s="9"/>
      <c r="AP3268" s="9"/>
      <c r="AQ3268" s="15"/>
      <c r="AR3268" s="9">
        <v>3</v>
      </c>
      <c r="AS3268" s="9">
        <f>AR3268*30500</f>
        <v>91500</v>
      </c>
      <c r="AT3268" s="9"/>
      <c r="AU3268" s="9"/>
      <c r="AV3268" s="9"/>
      <c r="AW3268" s="9"/>
      <c r="AX3268" s="9"/>
      <c r="AY3268" s="9"/>
      <c r="AZ3268" s="9"/>
      <c r="BA3268" s="9"/>
      <c r="BB3268" s="9"/>
      <c r="BC3268" s="9"/>
      <c r="BD3268" s="9"/>
      <c r="BE3268" s="9"/>
      <c r="BF3268" s="9"/>
      <c r="BG3268" s="9"/>
      <c r="BH3268" s="9"/>
      <c r="BI3268" s="9"/>
      <c r="BJ3268" s="9"/>
      <c r="BK3268" s="9"/>
      <c r="BL3268" s="9">
        <f t="shared" ref="BL3268:BL3331" si="110">SUMIF(R3268:R3268,"&lt;&gt;")+SUMIF(T3268:T3268,"&lt;&gt;")+SUMIF(V3268:V3268,"&lt;&gt;")+SUMIF(X3268:X3268,"&lt;&gt;")+SUMIF(Z3268:Z3268,"&lt;&gt;")+SUMIF(AB3268:AB3268,"&lt;&gt;")+SUMIF(AD3268:AD3268,"&lt;&gt;")+SUMIF(AF3268:AF3268,"&lt;&gt;")+SUMIF(AH3268:AH3268,"&lt;&gt;")+SUMIF(AJ3268:AJ3268,"&lt;&gt;")+SUMIF(AK3268:AK3268,"&lt;&gt;")+SUMIF(AM3268:AM3268,"&lt;&gt;")+SUMIF(AO3268:AO3268,"&lt;&gt;")+SUMIF(AQ3268:AQ3268,"&lt;&gt;")+SUMIF(AS3268:AS3268,"&lt;&gt;")+SUMIF(AU3268:AU3268,"&lt;&gt;")+SUMIF(AW3268:AW3268,"&lt;&gt;")+SUMIF(AY3268:AY3268,"&lt;&gt;")+SUMIF(BA3268:BA3268,"&lt;&gt;")+SUMIF(BC3268:BC3268,"&lt;&gt;")+SUMIF(BE3268:BE3268,"&lt;&gt;")+SUMIF(BG3268:BG3268,"&lt;&gt;")+SUMIF(BI3268:BI3268,"&lt;&gt;")+SUMIF(BK3268:BK3268,"&lt;&gt;")</f>
        <v>597113.38983829226</v>
      </c>
      <c r="BM3268" s="9">
        <f t="shared" ref="BM3268:BM3331" si="111">ROUND(BL3268/100,0)*100</f>
        <v>597100</v>
      </c>
    </row>
    <row r="3269" spans="1:65" x14ac:dyDescent="0.3">
      <c r="A3269" t="s">
        <v>3281</v>
      </c>
      <c r="B3269" s="9">
        <v>675</v>
      </c>
      <c r="C3269">
        <v>585548</v>
      </c>
      <c r="D3269">
        <v>1</v>
      </c>
      <c r="E3269">
        <v>0</v>
      </c>
      <c r="F3269">
        <v>0</v>
      </c>
      <c r="G3269">
        <v>0</v>
      </c>
      <c r="H3269">
        <v>0</v>
      </c>
      <c r="I3269" t="s">
        <v>135</v>
      </c>
      <c r="J3269">
        <v>585530</v>
      </c>
      <c r="K3269" t="s">
        <v>3270</v>
      </c>
      <c r="L3269">
        <v>585114</v>
      </c>
      <c r="M3269" t="s">
        <v>729</v>
      </c>
      <c r="N3269">
        <v>585114</v>
      </c>
      <c r="O3269" t="s">
        <v>729</v>
      </c>
      <c r="P3269">
        <v>585891</v>
      </c>
      <c r="Q3269" t="s">
        <v>730</v>
      </c>
      <c r="R3269" s="9">
        <v>160301.04242525331</v>
      </c>
      <c r="S3269" s="9"/>
      <c r="T3269" s="9"/>
      <c r="U3269" s="9"/>
      <c r="V3269" s="9"/>
      <c r="W3269" s="9"/>
      <c r="X3269" s="9"/>
      <c r="Y3269" s="9"/>
      <c r="Z3269" s="9"/>
      <c r="AA3269" s="9"/>
      <c r="AB3269" s="9"/>
      <c r="AC3269" s="9"/>
      <c r="AD3269" s="9"/>
      <c r="AE3269" s="9"/>
      <c r="AF3269" s="9"/>
      <c r="AG3269" s="9"/>
      <c r="AH3269" s="9"/>
      <c r="AI3269" s="9"/>
      <c r="AJ3269" s="9"/>
      <c r="AK3269" s="9"/>
      <c r="AL3269" s="9"/>
      <c r="AM3269" s="9"/>
      <c r="AN3269" s="9"/>
      <c r="AO3269" s="9"/>
      <c r="AP3269" s="9"/>
      <c r="AQ3269" s="15"/>
      <c r="AR3269" s="9">
        <v>1</v>
      </c>
      <c r="AS3269" s="9">
        <f>AR3269*30500</f>
        <v>30500</v>
      </c>
      <c r="AT3269" s="9"/>
      <c r="AU3269" s="9"/>
      <c r="AV3269" s="9"/>
      <c r="AW3269" s="9"/>
      <c r="AX3269" s="9"/>
      <c r="AY3269" s="9"/>
      <c r="AZ3269" s="9"/>
      <c r="BA3269" s="9"/>
      <c r="BB3269" s="9"/>
      <c r="BC3269" s="9"/>
      <c r="BD3269" s="9"/>
      <c r="BE3269" s="9"/>
      <c r="BF3269" s="9"/>
      <c r="BG3269" s="9"/>
      <c r="BH3269" s="9"/>
      <c r="BI3269" s="9"/>
      <c r="BJ3269" s="9"/>
      <c r="BK3269" s="9"/>
      <c r="BL3269" s="9">
        <f t="shared" si="110"/>
        <v>190801.04242525331</v>
      </c>
      <c r="BM3269" s="9">
        <f t="shared" si="111"/>
        <v>190800</v>
      </c>
    </row>
    <row r="3270" spans="1:65" x14ac:dyDescent="0.3">
      <c r="A3270" t="s">
        <v>3282</v>
      </c>
      <c r="B3270" s="9">
        <v>373</v>
      </c>
      <c r="C3270">
        <v>570443</v>
      </c>
      <c r="D3270">
        <v>1</v>
      </c>
      <c r="E3270">
        <v>0</v>
      </c>
      <c r="F3270">
        <v>0</v>
      </c>
      <c r="G3270">
        <v>0</v>
      </c>
      <c r="H3270">
        <v>0</v>
      </c>
      <c r="I3270" t="s">
        <v>90</v>
      </c>
      <c r="J3270">
        <v>569810</v>
      </c>
      <c r="K3270" t="s">
        <v>284</v>
      </c>
      <c r="L3270">
        <v>569810</v>
      </c>
      <c r="M3270" t="s">
        <v>284</v>
      </c>
      <c r="N3270">
        <v>569810</v>
      </c>
      <c r="O3270" t="s">
        <v>284</v>
      </c>
      <c r="P3270">
        <v>569810</v>
      </c>
      <c r="Q3270" t="s">
        <v>284</v>
      </c>
      <c r="R3270" s="9">
        <v>89246.637018914102</v>
      </c>
      <c r="S3270" s="9"/>
      <c r="T3270" s="9"/>
      <c r="U3270" s="9"/>
      <c r="V3270" s="9"/>
      <c r="W3270" s="9"/>
      <c r="X3270" s="9"/>
      <c r="Y3270" s="9"/>
      <c r="Z3270" s="9"/>
      <c r="AA3270" s="9"/>
      <c r="AB3270" s="9"/>
      <c r="AC3270" s="9"/>
      <c r="AD3270" s="9"/>
      <c r="AE3270" s="9"/>
      <c r="AF3270" s="9"/>
      <c r="AG3270" s="9"/>
      <c r="AH3270" s="9"/>
      <c r="AI3270" s="9"/>
      <c r="AJ3270" s="9"/>
      <c r="AK3270" s="9"/>
      <c r="AL3270" s="9"/>
      <c r="AM3270" s="9"/>
      <c r="AN3270" s="9"/>
      <c r="AO3270" s="9"/>
      <c r="AP3270" s="9"/>
      <c r="AQ3270" s="15"/>
      <c r="AR3270" s="9"/>
      <c r="AS3270" s="9"/>
      <c r="AT3270" s="9"/>
      <c r="AU3270" s="9"/>
      <c r="AV3270" s="9"/>
      <c r="AW3270" s="9"/>
      <c r="AX3270" s="9"/>
      <c r="AY3270" s="9"/>
      <c r="AZ3270" s="9"/>
      <c r="BA3270" s="9"/>
      <c r="BB3270" s="9"/>
      <c r="BC3270" s="9"/>
      <c r="BD3270" s="9"/>
      <c r="BE3270" s="9"/>
      <c r="BF3270" s="9"/>
      <c r="BG3270" s="9"/>
      <c r="BH3270" s="9"/>
      <c r="BI3270" s="9"/>
      <c r="BJ3270" s="9"/>
      <c r="BK3270" s="9"/>
      <c r="BL3270" s="9">
        <f t="shared" si="110"/>
        <v>89246.637018914102</v>
      </c>
      <c r="BM3270" s="9">
        <f t="shared" si="111"/>
        <v>89200</v>
      </c>
    </row>
    <row r="3271" spans="1:65" x14ac:dyDescent="0.3">
      <c r="A3271" t="s">
        <v>3283</v>
      </c>
      <c r="B3271" s="9">
        <v>374</v>
      </c>
      <c r="C3271">
        <v>531863</v>
      </c>
      <c r="D3271">
        <v>1</v>
      </c>
      <c r="E3271">
        <v>0</v>
      </c>
      <c r="F3271">
        <v>0</v>
      </c>
      <c r="G3271">
        <v>0</v>
      </c>
      <c r="H3271">
        <v>0</v>
      </c>
      <c r="I3271" t="s">
        <v>86</v>
      </c>
      <c r="J3271">
        <v>535320</v>
      </c>
      <c r="K3271" t="s">
        <v>567</v>
      </c>
      <c r="L3271">
        <v>535320</v>
      </c>
      <c r="M3271" t="s">
        <v>567</v>
      </c>
      <c r="N3271">
        <v>535087</v>
      </c>
      <c r="O3271" t="s">
        <v>960</v>
      </c>
      <c r="P3271">
        <v>535087</v>
      </c>
      <c r="Q3271" t="s">
        <v>960</v>
      </c>
      <c r="R3271" s="9">
        <v>89483.295669922649</v>
      </c>
      <c r="S3271" s="9"/>
      <c r="T3271" s="9"/>
      <c r="U3271" s="9"/>
      <c r="V3271" s="9"/>
      <c r="W3271" s="9"/>
      <c r="X3271" s="9"/>
      <c r="Y3271" s="9"/>
      <c r="Z3271" s="9"/>
      <c r="AA3271" s="9"/>
      <c r="AB3271" s="9"/>
      <c r="AC3271" s="9"/>
      <c r="AD3271" s="9"/>
      <c r="AE3271" s="9"/>
      <c r="AF3271" s="9"/>
      <c r="AG3271" s="9"/>
      <c r="AH3271" s="9"/>
      <c r="AI3271" s="9"/>
      <c r="AJ3271" s="9"/>
      <c r="AK3271" s="9"/>
      <c r="AL3271" s="9"/>
      <c r="AM3271" s="9"/>
      <c r="AN3271" s="9"/>
      <c r="AO3271" s="9"/>
      <c r="AP3271" s="9"/>
      <c r="AQ3271" s="15"/>
      <c r="AR3271" s="9">
        <v>1</v>
      </c>
      <c r="AS3271" s="9">
        <f>AR3271*30500</f>
        <v>30500</v>
      </c>
      <c r="AT3271" s="9"/>
      <c r="AU3271" s="9"/>
      <c r="AV3271" s="9"/>
      <c r="AW3271" s="9"/>
      <c r="AX3271" s="9"/>
      <c r="AY3271" s="9"/>
      <c r="AZ3271" s="9"/>
      <c r="BA3271" s="9"/>
      <c r="BB3271" s="9"/>
      <c r="BC3271" s="9"/>
      <c r="BD3271" s="9"/>
      <c r="BE3271" s="9"/>
      <c r="BF3271" s="9"/>
      <c r="BG3271" s="9"/>
      <c r="BH3271" s="9"/>
      <c r="BI3271" s="9"/>
      <c r="BJ3271" s="9"/>
      <c r="BK3271" s="9"/>
      <c r="BL3271" s="9">
        <f t="shared" si="110"/>
        <v>119983.29566992265</v>
      </c>
      <c r="BM3271" s="9">
        <f t="shared" si="111"/>
        <v>120000</v>
      </c>
    </row>
    <row r="3272" spans="1:65" x14ac:dyDescent="0.3">
      <c r="A3272" t="s">
        <v>3284</v>
      </c>
      <c r="B3272" s="9">
        <v>469</v>
      </c>
      <c r="C3272">
        <v>540820</v>
      </c>
      <c r="D3272">
        <v>1</v>
      </c>
      <c r="E3272">
        <v>0</v>
      </c>
      <c r="F3272">
        <v>0</v>
      </c>
      <c r="G3272">
        <v>0</v>
      </c>
      <c r="H3272">
        <v>0</v>
      </c>
      <c r="I3272" t="s">
        <v>86</v>
      </c>
      <c r="J3272">
        <v>541281</v>
      </c>
      <c r="K3272" t="s">
        <v>1477</v>
      </c>
      <c r="L3272">
        <v>541044</v>
      </c>
      <c r="M3272" t="s">
        <v>2165</v>
      </c>
      <c r="N3272">
        <v>541281</v>
      </c>
      <c r="O3272" t="s">
        <v>1477</v>
      </c>
      <c r="P3272">
        <v>541281</v>
      </c>
      <c r="Q3272" t="s">
        <v>1477</v>
      </c>
      <c r="R3272" s="9">
        <v>111920.79303741841</v>
      </c>
      <c r="S3272" s="9"/>
      <c r="T3272" s="9"/>
      <c r="U3272" s="9"/>
      <c r="V3272" s="9"/>
      <c r="W3272" s="9"/>
      <c r="X3272" s="9"/>
      <c r="Y3272" s="9"/>
      <c r="Z3272" s="9"/>
      <c r="AA3272" s="9"/>
      <c r="AB3272" s="9"/>
      <c r="AC3272" s="9"/>
      <c r="AD3272" s="9"/>
      <c r="AE3272" s="9"/>
      <c r="AF3272" s="9"/>
      <c r="AG3272" s="9"/>
      <c r="AH3272" s="9"/>
      <c r="AI3272" s="9"/>
      <c r="AJ3272" s="9"/>
      <c r="AK3272" s="9"/>
      <c r="AL3272" s="9"/>
      <c r="AM3272" s="9"/>
      <c r="AN3272" s="9"/>
      <c r="AO3272" s="9"/>
      <c r="AP3272" s="9"/>
      <c r="AQ3272" s="15"/>
      <c r="AR3272" s="9"/>
      <c r="AS3272" s="9"/>
      <c r="AT3272" s="9"/>
      <c r="AU3272" s="9"/>
      <c r="AV3272" s="9"/>
      <c r="AW3272" s="9"/>
      <c r="AX3272" s="9"/>
      <c r="AY3272" s="9"/>
      <c r="AZ3272" s="9"/>
      <c r="BA3272" s="9"/>
      <c r="BB3272" s="9"/>
      <c r="BC3272" s="9"/>
      <c r="BD3272" s="9"/>
      <c r="BE3272" s="9"/>
      <c r="BF3272" s="9"/>
      <c r="BG3272" s="9"/>
      <c r="BH3272" s="9"/>
      <c r="BI3272" s="9"/>
      <c r="BJ3272" s="9"/>
      <c r="BK3272" s="9"/>
      <c r="BL3272" s="9">
        <f t="shared" si="110"/>
        <v>111920.79303741841</v>
      </c>
      <c r="BM3272" s="9">
        <f t="shared" si="111"/>
        <v>111900</v>
      </c>
    </row>
    <row r="3273" spans="1:65" x14ac:dyDescent="0.3">
      <c r="A3273" s="2" t="s">
        <v>1055</v>
      </c>
      <c r="B3273" s="9">
        <v>1277</v>
      </c>
      <c r="C3273">
        <v>596175</v>
      </c>
      <c r="D3273">
        <v>1</v>
      </c>
      <c r="E3273">
        <v>1</v>
      </c>
      <c r="F3273">
        <v>0</v>
      </c>
      <c r="G3273">
        <v>0</v>
      </c>
      <c r="H3273">
        <v>0</v>
      </c>
      <c r="I3273" t="s">
        <v>81</v>
      </c>
      <c r="J3273">
        <v>596175</v>
      </c>
      <c r="K3273" t="s">
        <v>1055</v>
      </c>
      <c r="L3273">
        <v>584002</v>
      </c>
      <c r="M3273" t="s">
        <v>278</v>
      </c>
      <c r="N3273">
        <v>584002</v>
      </c>
      <c r="O3273" t="s">
        <v>278</v>
      </c>
      <c r="P3273">
        <v>584002</v>
      </c>
      <c r="Q3273" t="s">
        <v>278</v>
      </c>
      <c r="R3273" s="9">
        <v>299993.32110593072</v>
      </c>
      <c r="S3273" s="9">
        <f>SUMIFS($B:$B,$J:$J,$C3273)</f>
        <v>1415</v>
      </c>
      <c r="T3273" s="9">
        <v>77062.585917409786</v>
      </c>
      <c r="U3273" s="9">
        <v>0</v>
      </c>
      <c r="V3273" s="9">
        <f>U3273*768</f>
        <v>0</v>
      </c>
      <c r="W3273" s="9">
        <v>5</v>
      </c>
      <c r="X3273" s="9">
        <f>W3273*3072</f>
        <v>15360</v>
      </c>
      <c r="Y3273" s="9">
        <v>8</v>
      </c>
      <c r="Z3273" s="9">
        <f>Y3273*1024</f>
        <v>8192</v>
      </c>
      <c r="AA3273" s="9">
        <v>1</v>
      </c>
      <c r="AB3273" s="9">
        <f>AA3273*256</f>
        <v>256</v>
      </c>
      <c r="AC3273" s="9"/>
      <c r="AD3273" s="9"/>
      <c r="AE3273" s="9"/>
      <c r="AF3273" s="9"/>
      <c r="AG3273" s="9"/>
      <c r="AH3273" s="9"/>
      <c r="AI3273" s="9"/>
      <c r="AJ3273" s="9"/>
      <c r="AK3273" s="9"/>
      <c r="AL3273" s="9"/>
      <c r="AM3273" s="9"/>
      <c r="AN3273" s="9"/>
      <c r="AO3273" s="9"/>
      <c r="AP3273" s="9"/>
      <c r="AQ3273" s="15"/>
      <c r="AR3273" s="9"/>
      <c r="AS3273" s="9"/>
      <c r="AT3273" s="9"/>
      <c r="AU3273" s="9"/>
      <c r="AV3273" s="9"/>
      <c r="AW3273" s="9"/>
      <c r="AX3273" s="9"/>
      <c r="AY3273" s="9"/>
      <c r="AZ3273" s="9"/>
      <c r="BA3273" s="9"/>
      <c r="BB3273" s="9"/>
      <c r="BC3273" s="9"/>
      <c r="BD3273" s="9"/>
      <c r="BE3273" s="9"/>
      <c r="BF3273" s="9"/>
      <c r="BG3273" s="9"/>
      <c r="BH3273" s="9"/>
      <c r="BI3273" s="9"/>
      <c r="BJ3273" s="9"/>
      <c r="BK3273" s="9"/>
      <c r="BL3273" s="9">
        <f t="shared" si="110"/>
        <v>400863.90702334052</v>
      </c>
      <c r="BM3273" s="9">
        <f t="shared" si="111"/>
        <v>400900</v>
      </c>
    </row>
    <row r="3274" spans="1:65" x14ac:dyDescent="0.3">
      <c r="A3274" t="s">
        <v>3285</v>
      </c>
      <c r="B3274" s="9">
        <v>188</v>
      </c>
      <c r="C3274">
        <v>578452</v>
      </c>
      <c r="D3274">
        <v>1</v>
      </c>
      <c r="E3274">
        <v>0</v>
      </c>
      <c r="F3274">
        <v>0</v>
      </c>
      <c r="G3274">
        <v>0</v>
      </c>
      <c r="H3274">
        <v>0</v>
      </c>
      <c r="I3274" t="s">
        <v>96</v>
      </c>
      <c r="J3274">
        <v>577928</v>
      </c>
      <c r="K3274" t="s">
        <v>882</v>
      </c>
      <c r="L3274">
        <v>577928</v>
      </c>
      <c r="M3274" t="s">
        <v>882</v>
      </c>
      <c r="N3274">
        <v>578576</v>
      </c>
      <c r="O3274" t="s">
        <v>580</v>
      </c>
      <c r="P3274">
        <v>578576</v>
      </c>
      <c r="Q3274" t="s">
        <v>580</v>
      </c>
      <c r="R3274" s="9">
        <v>71941.662785630979</v>
      </c>
      <c r="S3274" s="9"/>
      <c r="T3274" s="9"/>
      <c r="U3274" s="9"/>
      <c r="V3274" s="9"/>
      <c r="W3274" s="9"/>
      <c r="X3274" s="9"/>
      <c r="Y3274" s="9"/>
      <c r="Z3274" s="9"/>
      <c r="AA3274" s="9"/>
      <c r="AB3274" s="9"/>
      <c r="AC3274" s="9"/>
      <c r="AD3274" s="9"/>
      <c r="AE3274" s="9"/>
      <c r="AF3274" s="9"/>
      <c r="AG3274" s="9"/>
      <c r="AH3274" s="9"/>
      <c r="AI3274" s="9"/>
      <c r="AJ3274" s="9"/>
      <c r="AK3274" s="9"/>
      <c r="AL3274" s="9"/>
      <c r="AM3274" s="9"/>
      <c r="AN3274" s="9"/>
      <c r="AO3274" s="9"/>
      <c r="AP3274" s="9"/>
      <c r="AQ3274" s="15"/>
      <c r="AR3274" s="9"/>
      <c r="AS3274" s="9"/>
      <c r="AT3274" s="9"/>
      <c r="AU3274" s="9"/>
      <c r="AV3274" s="9"/>
      <c r="AW3274" s="9"/>
      <c r="AX3274" s="9"/>
      <c r="AY3274" s="9"/>
      <c r="AZ3274" s="9"/>
      <c r="BA3274" s="9"/>
      <c r="BB3274" s="9"/>
      <c r="BC3274" s="9"/>
      <c r="BD3274" s="9"/>
      <c r="BE3274" s="9"/>
      <c r="BF3274" s="9"/>
      <c r="BG3274" s="9"/>
      <c r="BH3274" s="9"/>
      <c r="BI3274" s="9"/>
      <c r="BJ3274" s="9"/>
      <c r="BK3274" s="9"/>
      <c r="BL3274" s="9">
        <f t="shared" si="110"/>
        <v>71941.662785630979</v>
      </c>
      <c r="BM3274" s="9">
        <f t="shared" si="111"/>
        <v>71900</v>
      </c>
    </row>
    <row r="3275" spans="1:65" x14ac:dyDescent="0.3">
      <c r="A3275" t="s">
        <v>3286</v>
      </c>
      <c r="B3275" s="9">
        <v>86</v>
      </c>
      <c r="C3275">
        <v>578223</v>
      </c>
      <c r="D3275">
        <v>1</v>
      </c>
      <c r="E3275">
        <v>0</v>
      </c>
      <c r="F3275">
        <v>0</v>
      </c>
      <c r="G3275">
        <v>0</v>
      </c>
      <c r="H3275">
        <v>0</v>
      </c>
      <c r="I3275" t="s">
        <v>151</v>
      </c>
      <c r="J3275">
        <v>556734</v>
      </c>
      <c r="K3275" t="s">
        <v>2490</v>
      </c>
      <c r="L3275">
        <v>556254</v>
      </c>
      <c r="M3275" t="s">
        <v>782</v>
      </c>
      <c r="N3275">
        <v>556254</v>
      </c>
      <c r="O3275" t="s">
        <v>782</v>
      </c>
      <c r="P3275">
        <v>556254</v>
      </c>
      <c r="Q3275" t="s">
        <v>782</v>
      </c>
      <c r="R3275" s="9">
        <v>71941.662785630979</v>
      </c>
      <c r="S3275" s="9"/>
      <c r="T3275" s="9"/>
      <c r="U3275" s="9"/>
      <c r="V3275" s="9"/>
      <c r="W3275" s="9"/>
      <c r="X3275" s="9"/>
      <c r="Y3275" s="9"/>
      <c r="Z3275" s="9"/>
      <c r="AA3275" s="9"/>
      <c r="AB3275" s="9"/>
      <c r="AC3275" s="9"/>
      <c r="AD3275" s="9"/>
      <c r="AE3275" s="9"/>
      <c r="AF3275" s="9"/>
      <c r="AG3275" s="9"/>
      <c r="AH3275" s="9"/>
      <c r="AI3275" s="9"/>
      <c r="AJ3275" s="9"/>
      <c r="AK3275" s="9"/>
      <c r="AL3275" s="9"/>
      <c r="AM3275" s="9"/>
      <c r="AN3275" s="9"/>
      <c r="AO3275" s="9"/>
      <c r="AP3275" s="9"/>
      <c r="AQ3275" s="15"/>
      <c r="AR3275" s="9"/>
      <c r="AS3275" s="9"/>
      <c r="AT3275" s="9"/>
      <c r="AU3275" s="9"/>
      <c r="AV3275" s="9"/>
      <c r="AW3275" s="9"/>
      <c r="AX3275" s="9"/>
      <c r="AY3275" s="9"/>
      <c r="AZ3275" s="9"/>
      <c r="BA3275" s="9"/>
      <c r="BB3275" s="9"/>
      <c r="BC3275" s="9"/>
      <c r="BD3275" s="9"/>
      <c r="BE3275" s="9"/>
      <c r="BF3275" s="9"/>
      <c r="BG3275" s="9"/>
      <c r="BH3275" s="9"/>
      <c r="BI3275" s="9"/>
      <c r="BJ3275" s="9"/>
      <c r="BK3275" s="9"/>
      <c r="BL3275" s="9">
        <f t="shared" si="110"/>
        <v>71941.662785630979</v>
      </c>
      <c r="BM3275" s="9">
        <f t="shared" si="111"/>
        <v>71900</v>
      </c>
    </row>
    <row r="3276" spans="1:65" x14ac:dyDescent="0.3">
      <c r="A3276" t="s">
        <v>3287</v>
      </c>
      <c r="B3276" s="9">
        <v>4404</v>
      </c>
      <c r="C3276">
        <v>538540</v>
      </c>
      <c r="D3276">
        <v>1</v>
      </c>
      <c r="E3276">
        <v>0</v>
      </c>
      <c r="F3276">
        <v>0</v>
      </c>
      <c r="G3276">
        <v>0</v>
      </c>
      <c r="H3276">
        <v>0</v>
      </c>
      <c r="I3276" t="s">
        <v>86</v>
      </c>
      <c r="J3276">
        <v>538132</v>
      </c>
      <c r="K3276" t="s">
        <v>993</v>
      </c>
      <c r="L3276">
        <v>538132</v>
      </c>
      <c r="M3276" t="s">
        <v>993</v>
      </c>
      <c r="N3276">
        <v>538132</v>
      </c>
      <c r="O3276" t="s">
        <v>993</v>
      </c>
      <c r="P3276">
        <v>538094</v>
      </c>
      <c r="Q3276" t="s">
        <v>207</v>
      </c>
      <c r="R3276" s="9">
        <v>1000684.182027377</v>
      </c>
      <c r="S3276" s="9"/>
      <c r="T3276" s="9"/>
      <c r="U3276" s="9"/>
      <c r="V3276" s="9"/>
      <c r="W3276" s="9"/>
      <c r="X3276" s="9"/>
      <c r="Y3276" s="9"/>
      <c r="Z3276" s="9"/>
      <c r="AA3276" s="9"/>
      <c r="AB3276" s="9"/>
      <c r="AC3276" s="9"/>
      <c r="AD3276" s="9"/>
      <c r="AE3276" s="9"/>
      <c r="AF3276" s="9"/>
      <c r="AG3276" s="9"/>
      <c r="AH3276" s="9"/>
      <c r="AI3276" s="9"/>
      <c r="AJ3276" s="9"/>
      <c r="AK3276" s="9"/>
      <c r="AL3276" s="9"/>
      <c r="AM3276" s="9"/>
      <c r="AN3276" s="9"/>
      <c r="AO3276" s="9"/>
      <c r="AP3276" s="9"/>
      <c r="AQ3276" s="15"/>
      <c r="AR3276" s="9">
        <v>1</v>
      </c>
      <c r="AS3276" s="9">
        <f>AR3276*30500</f>
        <v>30500</v>
      </c>
      <c r="AT3276" s="9"/>
      <c r="AU3276" s="9"/>
      <c r="AV3276" s="9"/>
      <c r="AW3276" s="9"/>
      <c r="AX3276" s="9"/>
      <c r="AY3276" s="9"/>
      <c r="AZ3276" s="9"/>
      <c r="BA3276" s="9"/>
      <c r="BB3276" s="9"/>
      <c r="BC3276" s="9"/>
      <c r="BD3276" s="9"/>
      <c r="BE3276" s="9"/>
      <c r="BF3276" s="9"/>
      <c r="BG3276" s="9"/>
      <c r="BH3276" s="9"/>
      <c r="BI3276" s="9"/>
      <c r="BJ3276" s="9"/>
      <c r="BK3276" s="9"/>
      <c r="BL3276" s="9">
        <f t="shared" si="110"/>
        <v>1031184.182027377</v>
      </c>
      <c r="BM3276" s="9">
        <f t="shared" si="111"/>
        <v>1031200</v>
      </c>
    </row>
    <row r="3277" spans="1:65" x14ac:dyDescent="0.3">
      <c r="A3277" s="4" t="s">
        <v>474</v>
      </c>
      <c r="B3277" s="9">
        <v>2508</v>
      </c>
      <c r="C3277">
        <v>570451</v>
      </c>
      <c r="D3277">
        <v>1</v>
      </c>
      <c r="E3277">
        <v>1</v>
      </c>
      <c r="F3277">
        <v>1</v>
      </c>
      <c r="G3277">
        <v>1</v>
      </c>
      <c r="H3277">
        <v>0</v>
      </c>
      <c r="I3277" t="s">
        <v>90</v>
      </c>
      <c r="J3277">
        <v>570451</v>
      </c>
      <c r="K3277" t="s">
        <v>474</v>
      </c>
      <c r="L3277">
        <v>570451</v>
      </c>
      <c r="M3277" t="s">
        <v>474</v>
      </c>
      <c r="N3277">
        <v>570451</v>
      </c>
      <c r="O3277" t="s">
        <v>474</v>
      </c>
      <c r="P3277">
        <v>569810</v>
      </c>
      <c r="Q3277" t="s">
        <v>284</v>
      </c>
      <c r="R3277" s="9">
        <v>579976.61260304088</v>
      </c>
      <c r="S3277" s="9">
        <f>SUMIFS($B:$B,$J:$J,$C3277)</f>
        <v>5368</v>
      </c>
      <c r="T3277" s="9">
        <v>291337.81967601727</v>
      </c>
      <c r="U3277" s="9">
        <v>0</v>
      </c>
      <c r="V3277" s="9">
        <f>U3277*768</f>
        <v>0</v>
      </c>
      <c r="W3277" s="9">
        <v>27</v>
      </c>
      <c r="X3277" s="9">
        <f>W3277*3072</f>
        <v>82944</v>
      </c>
      <c r="Y3277" s="9">
        <v>30</v>
      </c>
      <c r="Z3277" s="9">
        <f>Y3277*1024</f>
        <v>30720</v>
      </c>
      <c r="AA3277" s="9">
        <v>3</v>
      </c>
      <c r="AB3277" s="9">
        <f>AA3277*256</f>
        <v>768</v>
      </c>
      <c r="AC3277" s="9">
        <f>SUMIFS($B:$B,$L:$L,$C3277)</f>
        <v>5824</v>
      </c>
      <c r="AD3277" s="9">
        <v>726714.02626324177</v>
      </c>
      <c r="AE3277" s="9"/>
      <c r="AF3277" s="9"/>
      <c r="AG3277" s="9">
        <f>SUMIFS($B:$B,$N:$N,$C3277)</f>
        <v>5824</v>
      </c>
      <c r="AH3277" s="9">
        <v>657524.88634588371</v>
      </c>
      <c r="AI3277" s="9"/>
      <c r="AJ3277" s="9"/>
      <c r="AK3277" s="9"/>
      <c r="AL3277" s="9"/>
      <c r="AM3277" s="9"/>
      <c r="AN3277" s="9"/>
      <c r="AO3277" s="9"/>
      <c r="AP3277" s="9"/>
      <c r="AQ3277" s="15"/>
      <c r="AR3277" s="9">
        <v>1</v>
      </c>
      <c r="AS3277" s="9">
        <f>AR3277*30500</f>
        <v>30500</v>
      </c>
      <c r="AT3277" s="9"/>
      <c r="AU3277" s="9"/>
      <c r="AV3277" s="9"/>
      <c r="AW3277" s="9"/>
      <c r="AX3277" s="9"/>
      <c r="AY3277" s="9"/>
      <c r="AZ3277" s="9"/>
      <c r="BA3277" s="9"/>
      <c r="BB3277" s="9"/>
      <c r="BC3277" s="9"/>
      <c r="BD3277" s="9"/>
      <c r="BE3277" s="9"/>
      <c r="BF3277" s="9"/>
      <c r="BG3277" s="9"/>
      <c r="BH3277" s="9"/>
      <c r="BI3277" s="9"/>
      <c r="BJ3277" s="9"/>
      <c r="BK3277" s="9"/>
      <c r="BL3277" s="9">
        <f t="shared" si="110"/>
        <v>2400485.3448881838</v>
      </c>
      <c r="BM3277" s="9">
        <f t="shared" si="111"/>
        <v>2400500</v>
      </c>
    </row>
    <row r="3278" spans="1:65" x14ac:dyDescent="0.3">
      <c r="A3278" t="s">
        <v>3288</v>
      </c>
      <c r="B3278" s="9">
        <v>660</v>
      </c>
      <c r="C3278">
        <v>540846</v>
      </c>
      <c r="D3278">
        <v>1</v>
      </c>
      <c r="E3278">
        <v>0</v>
      </c>
      <c r="F3278">
        <v>0</v>
      </c>
      <c r="G3278">
        <v>0</v>
      </c>
      <c r="H3278">
        <v>0</v>
      </c>
      <c r="I3278" t="s">
        <v>86</v>
      </c>
      <c r="J3278">
        <v>541044</v>
      </c>
      <c r="K3278" t="s">
        <v>2165</v>
      </c>
      <c r="L3278">
        <v>541044</v>
      </c>
      <c r="M3278" t="s">
        <v>2165</v>
      </c>
      <c r="N3278">
        <v>541281</v>
      </c>
      <c r="O3278" t="s">
        <v>1477</v>
      </c>
      <c r="P3278">
        <v>541281</v>
      </c>
      <c r="Q3278" t="s">
        <v>1477</v>
      </c>
      <c r="R3278" s="9">
        <v>156789.69835549299</v>
      </c>
      <c r="S3278" s="9"/>
      <c r="T3278" s="9"/>
      <c r="U3278" s="9"/>
      <c r="V3278" s="9"/>
      <c r="W3278" s="9"/>
      <c r="X3278" s="9"/>
      <c r="Y3278" s="9"/>
      <c r="Z3278" s="9"/>
      <c r="AA3278" s="9"/>
      <c r="AB3278" s="9"/>
      <c r="AC3278" s="9"/>
      <c r="AD3278" s="9"/>
      <c r="AE3278" s="9"/>
      <c r="AF3278" s="9"/>
      <c r="AG3278" s="9"/>
      <c r="AH3278" s="9"/>
      <c r="AI3278" s="9"/>
      <c r="AJ3278" s="9"/>
      <c r="AK3278" s="9"/>
      <c r="AL3278" s="9"/>
      <c r="AM3278" s="9"/>
      <c r="AN3278" s="9"/>
      <c r="AO3278" s="9"/>
      <c r="AP3278" s="9"/>
      <c r="AQ3278" s="15"/>
      <c r="AR3278" s="9"/>
      <c r="AS3278" s="9"/>
      <c r="AT3278" s="9"/>
      <c r="AU3278" s="9"/>
      <c r="AV3278" s="9"/>
      <c r="AW3278" s="9"/>
      <c r="AX3278" s="9"/>
      <c r="AY3278" s="9"/>
      <c r="AZ3278" s="9"/>
      <c r="BA3278" s="9"/>
      <c r="BB3278" s="9"/>
      <c r="BC3278" s="9"/>
      <c r="BD3278" s="9"/>
      <c r="BE3278" s="9"/>
      <c r="BF3278" s="9"/>
      <c r="BG3278" s="9"/>
      <c r="BH3278" s="9"/>
      <c r="BI3278" s="9"/>
      <c r="BJ3278" s="9"/>
      <c r="BK3278" s="9"/>
      <c r="BL3278" s="9">
        <f t="shared" si="110"/>
        <v>156789.69835549299</v>
      </c>
      <c r="BM3278" s="9">
        <f t="shared" si="111"/>
        <v>156800</v>
      </c>
    </row>
    <row r="3279" spans="1:65" x14ac:dyDescent="0.3">
      <c r="A3279" t="s">
        <v>3289</v>
      </c>
      <c r="B3279" s="9">
        <v>342</v>
      </c>
      <c r="C3279">
        <v>586439</v>
      </c>
      <c r="D3279">
        <v>1</v>
      </c>
      <c r="E3279">
        <v>0</v>
      </c>
      <c r="F3279">
        <v>0</v>
      </c>
      <c r="G3279">
        <v>0</v>
      </c>
      <c r="H3279">
        <v>0</v>
      </c>
      <c r="I3279" t="s">
        <v>81</v>
      </c>
      <c r="J3279">
        <v>586307</v>
      </c>
      <c r="K3279" t="s">
        <v>121</v>
      </c>
      <c r="L3279">
        <v>586307</v>
      </c>
      <c r="M3279" t="s">
        <v>121</v>
      </c>
      <c r="N3279">
        <v>586307</v>
      </c>
      <c r="O3279" t="s">
        <v>121</v>
      </c>
      <c r="P3279">
        <v>586307</v>
      </c>
      <c r="Q3279" t="s">
        <v>121</v>
      </c>
      <c r="R3279" s="9">
        <v>81905.026558065496</v>
      </c>
      <c r="S3279" s="9"/>
      <c r="T3279" s="9"/>
      <c r="U3279" s="9"/>
      <c r="V3279" s="9"/>
      <c r="W3279" s="9"/>
      <c r="X3279" s="9"/>
      <c r="Y3279" s="9"/>
      <c r="Z3279" s="9"/>
      <c r="AA3279" s="9"/>
      <c r="AB3279" s="9"/>
      <c r="AC3279" s="9"/>
      <c r="AD3279" s="9"/>
      <c r="AE3279" s="9"/>
      <c r="AF3279" s="9"/>
      <c r="AG3279" s="9"/>
      <c r="AH3279" s="9"/>
      <c r="AI3279" s="9"/>
      <c r="AJ3279" s="9"/>
      <c r="AK3279" s="9"/>
      <c r="AL3279" s="9"/>
      <c r="AM3279" s="9"/>
      <c r="AN3279" s="9"/>
      <c r="AO3279" s="9"/>
      <c r="AP3279" s="9"/>
      <c r="AQ3279" s="15"/>
      <c r="AR3279" s="9">
        <v>1</v>
      </c>
      <c r="AS3279" s="9">
        <f>AR3279*30500</f>
        <v>30500</v>
      </c>
      <c r="AT3279" s="9"/>
      <c r="AU3279" s="9"/>
      <c r="AV3279" s="9"/>
      <c r="AW3279" s="9"/>
      <c r="AX3279" s="9"/>
      <c r="AY3279" s="9"/>
      <c r="AZ3279" s="9"/>
      <c r="BA3279" s="9"/>
      <c r="BB3279" s="9"/>
      <c r="BC3279" s="9"/>
      <c r="BD3279" s="9"/>
      <c r="BE3279" s="9"/>
      <c r="BF3279" s="9"/>
      <c r="BG3279" s="9"/>
      <c r="BH3279" s="9"/>
      <c r="BI3279" s="9"/>
      <c r="BJ3279" s="9"/>
      <c r="BK3279" s="9"/>
      <c r="BL3279" s="9">
        <f t="shared" si="110"/>
        <v>112405.0265580655</v>
      </c>
      <c r="BM3279" s="9">
        <f t="shared" si="111"/>
        <v>112400</v>
      </c>
    </row>
    <row r="3280" spans="1:65" x14ac:dyDescent="0.3">
      <c r="A3280" s="4" t="s">
        <v>1027</v>
      </c>
      <c r="B3280" s="9">
        <v>7733</v>
      </c>
      <c r="C3280">
        <v>555380</v>
      </c>
      <c r="D3280">
        <v>1</v>
      </c>
      <c r="E3280">
        <v>1</v>
      </c>
      <c r="F3280">
        <v>1</v>
      </c>
      <c r="G3280">
        <v>1</v>
      </c>
      <c r="H3280">
        <v>0</v>
      </c>
      <c r="I3280" t="s">
        <v>77</v>
      </c>
      <c r="J3280">
        <v>555380</v>
      </c>
      <c r="K3280" t="s">
        <v>1027</v>
      </c>
      <c r="L3280">
        <v>555380</v>
      </c>
      <c r="M3280" t="s">
        <v>1027</v>
      </c>
      <c r="N3280">
        <v>555380</v>
      </c>
      <c r="O3280" t="s">
        <v>1027</v>
      </c>
      <c r="P3280">
        <v>554961</v>
      </c>
      <c r="Q3280" t="s">
        <v>117</v>
      </c>
      <c r="R3280" s="9">
        <v>1717457.2321958081</v>
      </c>
      <c r="S3280" s="9">
        <f>SUMIFS($B:$B,$J:$J,$C3280)</f>
        <v>8982</v>
      </c>
      <c r="T3280" s="9">
        <v>486466.93981187523</v>
      </c>
      <c r="U3280" s="9">
        <v>0</v>
      </c>
      <c r="V3280" s="9">
        <f>U3280*768</f>
        <v>0</v>
      </c>
      <c r="W3280" s="9">
        <v>29</v>
      </c>
      <c r="X3280" s="9">
        <f>W3280*3072</f>
        <v>89088</v>
      </c>
      <c r="Y3280" s="9">
        <v>241</v>
      </c>
      <c r="Z3280" s="9">
        <f>Y3280*1024</f>
        <v>246784</v>
      </c>
      <c r="AA3280" s="9">
        <v>12</v>
      </c>
      <c r="AB3280" s="9">
        <f>AA3280*256</f>
        <v>3072</v>
      </c>
      <c r="AC3280" s="9">
        <f>SUMIFS($B:$B,$L:$L,$C3280)</f>
        <v>8982</v>
      </c>
      <c r="AD3280" s="9">
        <v>1115550.4105146786</v>
      </c>
      <c r="AE3280" s="9"/>
      <c r="AF3280" s="9"/>
      <c r="AG3280" s="9">
        <f>SUMIFS($B:$B,$N:$N,$C3280)</f>
        <v>8982</v>
      </c>
      <c r="AH3280" s="9">
        <v>1010819.632102087</v>
      </c>
      <c r="AI3280" s="9"/>
      <c r="AJ3280" s="9"/>
      <c r="AK3280" s="9"/>
      <c r="AL3280" s="9"/>
      <c r="AM3280" s="9"/>
      <c r="AN3280" s="9"/>
      <c r="AO3280" s="9"/>
      <c r="AP3280" s="9"/>
      <c r="AQ3280" s="15"/>
      <c r="AR3280" s="9">
        <v>18</v>
      </c>
      <c r="AS3280" s="9">
        <f>AR3280*30500</f>
        <v>549000</v>
      </c>
      <c r="AT3280" s="9"/>
      <c r="AU3280" s="9"/>
      <c r="AV3280" s="9"/>
      <c r="AW3280" s="9"/>
      <c r="AX3280" s="9"/>
      <c r="AY3280" s="9"/>
      <c r="AZ3280" s="9"/>
      <c r="BA3280" s="9"/>
      <c r="BB3280" s="9"/>
      <c r="BC3280" s="9"/>
      <c r="BD3280" s="9"/>
      <c r="BE3280" s="9"/>
      <c r="BF3280" s="9"/>
      <c r="BG3280" s="9"/>
      <c r="BH3280" s="9"/>
      <c r="BI3280" s="9"/>
      <c r="BJ3280" s="9"/>
      <c r="BK3280" s="9"/>
      <c r="BL3280" s="9">
        <f t="shared" si="110"/>
        <v>5218238.2146244487</v>
      </c>
      <c r="BM3280" s="9">
        <f t="shared" si="111"/>
        <v>5218200</v>
      </c>
    </row>
    <row r="3281" spans="1:65" x14ac:dyDescent="0.3">
      <c r="A3281" t="s">
        <v>3290</v>
      </c>
      <c r="B3281" s="9">
        <v>96</v>
      </c>
      <c r="C3281">
        <v>548197</v>
      </c>
      <c r="D3281">
        <v>1</v>
      </c>
      <c r="E3281">
        <v>0</v>
      </c>
      <c r="F3281">
        <v>0</v>
      </c>
      <c r="G3281">
        <v>0</v>
      </c>
      <c r="H3281">
        <v>0</v>
      </c>
      <c r="I3281" t="s">
        <v>123</v>
      </c>
      <c r="J3281">
        <v>568759</v>
      </c>
      <c r="K3281" t="s">
        <v>343</v>
      </c>
      <c r="L3281">
        <v>568759</v>
      </c>
      <c r="M3281" t="s">
        <v>343</v>
      </c>
      <c r="N3281">
        <v>568759</v>
      </c>
      <c r="O3281" t="s">
        <v>343</v>
      </c>
      <c r="P3281">
        <v>568759</v>
      </c>
      <c r="Q3281" t="s">
        <v>343</v>
      </c>
      <c r="R3281" s="9">
        <v>71941.662785630979</v>
      </c>
      <c r="S3281" s="9"/>
      <c r="T3281" s="9"/>
      <c r="U3281" s="9"/>
      <c r="V3281" s="9"/>
      <c r="W3281" s="9"/>
      <c r="X3281" s="9"/>
      <c r="Y3281" s="9"/>
      <c r="Z3281" s="9"/>
      <c r="AA3281" s="9"/>
      <c r="AB3281" s="9"/>
      <c r="AC3281" s="9"/>
      <c r="AD3281" s="9"/>
      <c r="AE3281" s="9"/>
      <c r="AF3281" s="9"/>
      <c r="AG3281" s="9"/>
      <c r="AH3281" s="9"/>
      <c r="AI3281" s="9"/>
      <c r="AJ3281" s="9"/>
      <c r="AK3281" s="9"/>
      <c r="AL3281" s="9"/>
      <c r="AM3281" s="9"/>
      <c r="AN3281" s="9"/>
      <c r="AO3281" s="9"/>
      <c r="AP3281" s="9"/>
      <c r="AQ3281" s="15"/>
      <c r="AR3281" s="9"/>
      <c r="AS3281" s="9"/>
      <c r="AT3281" s="9"/>
      <c r="AU3281" s="9"/>
      <c r="AV3281" s="9"/>
      <c r="AW3281" s="9"/>
      <c r="AX3281" s="9"/>
      <c r="AY3281" s="9"/>
      <c r="AZ3281" s="9"/>
      <c r="BA3281" s="9"/>
      <c r="BB3281" s="9"/>
      <c r="BC3281" s="9"/>
      <c r="BD3281" s="9"/>
      <c r="BE3281" s="9"/>
      <c r="BF3281" s="9"/>
      <c r="BG3281" s="9"/>
      <c r="BH3281" s="9"/>
      <c r="BI3281" s="9"/>
      <c r="BJ3281" s="9"/>
      <c r="BK3281" s="9"/>
      <c r="BL3281" s="9">
        <f t="shared" si="110"/>
        <v>71941.662785630979</v>
      </c>
      <c r="BM3281" s="9">
        <f t="shared" si="111"/>
        <v>71900</v>
      </c>
    </row>
    <row r="3282" spans="1:65" x14ac:dyDescent="0.3">
      <c r="A3282" t="s">
        <v>3291</v>
      </c>
      <c r="B3282" s="9">
        <v>551</v>
      </c>
      <c r="C3282">
        <v>559270</v>
      </c>
      <c r="D3282">
        <v>1</v>
      </c>
      <c r="E3282">
        <v>0</v>
      </c>
      <c r="F3282">
        <v>0</v>
      </c>
      <c r="G3282">
        <v>0</v>
      </c>
      <c r="H3282">
        <v>0</v>
      </c>
      <c r="I3282" t="s">
        <v>151</v>
      </c>
      <c r="J3282">
        <v>559628</v>
      </c>
      <c r="K3282" t="s">
        <v>443</v>
      </c>
      <c r="L3282">
        <v>559628</v>
      </c>
      <c r="M3282" t="s">
        <v>443</v>
      </c>
      <c r="N3282">
        <v>559628</v>
      </c>
      <c r="O3282" t="s">
        <v>443</v>
      </c>
      <c r="P3282">
        <v>559300</v>
      </c>
      <c r="Q3282" t="s">
        <v>223</v>
      </c>
      <c r="R3282" s="9">
        <v>131221.09960818119</v>
      </c>
      <c r="S3282" s="9"/>
      <c r="T3282" s="9"/>
      <c r="U3282" s="9"/>
      <c r="V3282" s="9"/>
      <c r="W3282" s="9"/>
      <c r="X3282" s="9"/>
      <c r="Y3282" s="9"/>
      <c r="Z3282" s="9"/>
      <c r="AA3282" s="9"/>
      <c r="AB3282" s="9"/>
      <c r="AC3282" s="9"/>
      <c r="AD3282" s="9"/>
      <c r="AE3282" s="9"/>
      <c r="AF3282" s="9"/>
      <c r="AG3282" s="9"/>
      <c r="AH3282" s="9"/>
      <c r="AI3282" s="9"/>
      <c r="AJ3282" s="9"/>
      <c r="AK3282" s="9"/>
      <c r="AL3282" s="9"/>
      <c r="AM3282" s="9"/>
      <c r="AN3282" s="9"/>
      <c r="AO3282" s="9"/>
      <c r="AP3282" s="9"/>
      <c r="AQ3282" s="15"/>
      <c r="AR3282" s="9"/>
      <c r="AS3282" s="9"/>
      <c r="AT3282" s="9"/>
      <c r="AU3282" s="9"/>
      <c r="AV3282" s="9"/>
      <c r="AW3282" s="9"/>
      <c r="AX3282" s="9"/>
      <c r="AY3282" s="9"/>
      <c r="AZ3282" s="9"/>
      <c r="BA3282" s="9"/>
      <c r="BB3282" s="9"/>
      <c r="BC3282" s="9"/>
      <c r="BD3282" s="9"/>
      <c r="BE3282" s="9"/>
      <c r="BF3282" s="9"/>
      <c r="BG3282" s="9"/>
      <c r="BH3282" s="9"/>
      <c r="BI3282" s="9"/>
      <c r="BJ3282" s="9"/>
      <c r="BK3282" s="9"/>
      <c r="BL3282" s="9">
        <f t="shared" si="110"/>
        <v>131221.09960818119</v>
      </c>
      <c r="BM3282" s="9">
        <f t="shared" si="111"/>
        <v>131200</v>
      </c>
    </row>
    <row r="3283" spans="1:65" x14ac:dyDescent="0.3">
      <c r="A3283" t="s">
        <v>3292</v>
      </c>
      <c r="B3283" s="9">
        <v>980</v>
      </c>
      <c r="C3283">
        <v>580686</v>
      </c>
      <c r="D3283">
        <v>1</v>
      </c>
      <c r="E3283">
        <v>0</v>
      </c>
      <c r="F3283">
        <v>0</v>
      </c>
      <c r="G3283">
        <v>0</v>
      </c>
      <c r="H3283">
        <v>0</v>
      </c>
      <c r="I3283" t="s">
        <v>96</v>
      </c>
      <c r="J3283">
        <v>580538</v>
      </c>
      <c r="K3283" t="s">
        <v>2757</v>
      </c>
      <c r="L3283">
        <v>580538</v>
      </c>
      <c r="M3283" t="s">
        <v>2757</v>
      </c>
      <c r="N3283">
        <v>580538</v>
      </c>
      <c r="O3283" t="s">
        <v>2757</v>
      </c>
      <c r="P3283">
        <v>581259</v>
      </c>
      <c r="Q3283" t="s">
        <v>889</v>
      </c>
      <c r="R3283" s="9">
        <v>231355.8292482472</v>
      </c>
      <c r="S3283" s="9"/>
      <c r="T3283" s="9"/>
      <c r="U3283" s="9"/>
      <c r="V3283" s="9"/>
      <c r="W3283" s="9"/>
      <c r="X3283" s="9"/>
      <c r="Y3283" s="9"/>
      <c r="Z3283" s="9"/>
      <c r="AA3283" s="9"/>
      <c r="AB3283" s="9"/>
      <c r="AC3283" s="9"/>
      <c r="AD3283" s="9"/>
      <c r="AE3283" s="9"/>
      <c r="AF3283" s="9"/>
      <c r="AG3283" s="9"/>
      <c r="AH3283" s="9"/>
      <c r="AI3283" s="9"/>
      <c r="AJ3283" s="9"/>
      <c r="AK3283" s="9"/>
      <c r="AL3283" s="9"/>
      <c r="AM3283" s="9"/>
      <c r="AN3283" s="9"/>
      <c r="AO3283" s="9"/>
      <c r="AP3283" s="9"/>
      <c r="AQ3283" s="15"/>
      <c r="AR3283" s="9"/>
      <c r="AS3283" s="9"/>
      <c r="AT3283" s="9"/>
      <c r="AU3283" s="9"/>
      <c r="AV3283" s="9"/>
      <c r="AW3283" s="9"/>
      <c r="AX3283" s="9"/>
      <c r="AY3283" s="9"/>
      <c r="AZ3283" s="9"/>
      <c r="BA3283" s="9"/>
      <c r="BB3283" s="9"/>
      <c r="BC3283" s="9"/>
      <c r="BD3283" s="9"/>
      <c r="BE3283" s="9"/>
      <c r="BF3283" s="9"/>
      <c r="BG3283" s="9"/>
      <c r="BH3283" s="9"/>
      <c r="BI3283" s="9"/>
      <c r="BJ3283" s="9"/>
      <c r="BK3283" s="9"/>
      <c r="BL3283" s="9">
        <f t="shared" si="110"/>
        <v>231355.8292482472</v>
      </c>
      <c r="BM3283" s="9">
        <f t="shared" si="111"/>
        <v>231400</v>
      </c>
    </row>
    <row r="3284" spans="1:65" x14ac:dyDescent="0.3">
      <c r="A3284" t="s">
        <v>3293</v>
      </c>
      <c r="B3284" s="9">
        <v>196</v>
      </c>
      <c r="C3284">
        <v>558095</v>
      </c>
      <c r="D3284">
        <v>1</v>
      </c>
      <c r="E3284">
        <v>0</v>
      </c>
      <c r="F3284">
        <v>0</v>
      </c>
      <c r="G3284">
        <v>0</v>
      </c>
      <c r="H3284">
        <v>0</v>
      </c>
      <c r="I3284" t="s">
        <v>151</v>
      </c>
      <c r="J3284">
        <v>558109</v>
      </c>
      <c r="K3284" t="s">
        <v>1132</v>
      </c>
      <c r="L3284">
        <v>558109</v>
      </c>
      <c r="M3284" t="s">
        <v>1132</v>
      </c>
      <c r="N3284">
        <v>558109</v>
      </c>
      <c r="O3284" t="s">
        <v>1132</v>
      </c>
      <c r="P3284">
        <v>558109</v>
      </c>
      <c r="Q3284" t="s">
        <v>1132</v>
      </c>
      <c r="R3284" s="9">
        <v>71941.662785630979</v>
      </c>
      <c r="S3284" s="9"/>
      <c r="T3284" s="9"/>
      <c r="U3284" s="9"/>
      <c r="V3284" s="9"/>
      <c r="W3284" s="9"/>
      <c r="X3284" s="9"/>
      <c r="Y3284" s="9"/>
      <c r="Z3284" s="9"/>
      <c r="AA3284" s="9"/>
      <c r="AB3284" s="9"/>
      <c r="AC3284" s="9"/>
      <c r="AD3284" s="9"/>
      <c r="AE3284" s="9"/>
      <c r="AF3284" s="9"/>
      <c r="AG3284" s="9"/>
      <c r="AH3284" s="9"/>
      <c r="AI3284" s="9"/>
      <c r="AJ3284" s="9"/>
      <c r="AK3284" s="9"/>
      <c r="AL3284" s="9"/>
      <c r="AM3284" s="9"/>
      <c r="AN3284" s="9"/>
      <c r="AO3284" s="9"/>
      <c r="AP3284" s="9"/>
      <c r="AQ3284" s="15"/>
      <c r="AR3284" s="9"/>
      <c r="AS3284" s="9"/>
      <c r="AT3284" s="9"/>
      <c r="AU3284" s="9"/>
      <c r="AV3284" s="9"/>
      <c r="AW3284" s="9"/>
      <c r="AX3284" s="9"/>
      <c r="AY3284" s="9"/>
      <c r="AZ3284" s="9"/>
      <c r="BA3284" s="9"/>
      <c r="BB3284" s="9"/>
      <c r="BC3284" s="9"/>
      <c r="BD3284" s="9"/>
      <c r="BE3284" s="9"/>
      <c r="BF3284" s="9"/>
      <c r="BG3284" s="9"/>
      <c r="BH3284" s="9"/>
      <c r="BI3284" s="9"/>
      <c r="BJ3284" s="9"/>
      <c r="BK3284" s="9"/>
      <c r="BL3284" s="9">
        <f t="shared" si="110"/>
        <v>71941.662785630979</v>
      </c>
      <c r="BM3284" s="9">
        <f t="shared" si="111"/>
        <v>71900</v>
      </c>
    </row>
    <row r="3285" spans="1:65" x14ac:dyDescent="0.3">
      <c r="A3285" s="2" t="s">
        <v>3294</v>
      </c>
      <c r="B3285" s="9">
        <v>2213</v>
      </c>
      <c r="C3285">
        <v>535079</v>
      </c>
      <c r="D3285">
        <v>1</v>
      </c>
      <c r="E3285">
        <v>1</v>
      </c>
      <c r="F3285">
        <v>0</v>
      </c>
      <c r="G3285">
        <v>0</v>
      </c>
      <c r="H3285">
        <v>0</v>
      </c>
      <c r="I3285" t="s">
        <v>86</v>
      </c>
      <c r="J3285">
        <v>535079</v>
      </c>
      <c r="K3285" t="s">
        <v>3294</v>
      </c>
      <c r="L3285">
        <v>534951</v>
      </c>
      <c r="M3285" t="s">
        <v>1279</v>
      </c>
      <c r="N3285">
        <v>534951</v>
      </c>
      <c r="O3285" t="s">
        <v>1279</v>
      </c>
      <c r="P3285">
        <v>534951</v>
      </c>
      <c r="Q3285" t="s">
        <v>1279</v>
      </c>
      <c r="R3285" s="9">
        <v>513456.01407779171</v>
      </c>
      <c r="S3285" s="9">
        <f>SUMIFS($B:$B,$J:$J,$C3285)</f>
        <v>2213</v>
      </c>
      <c r="T3285" s="9">
        <v>120412.2592641439</v>
      </c>
      <c r="U3285" s="9">
        <v>0</v>
      </c>
      <c r="V3285" s="9">
        <f>U3285*768</f>
        <v>0</v>
      </c>
      <c r="W3285" s="9">
        <v>7</v>
      </c>
      <c r="X3285" s="9">
        <f>W3285*3072</f>
        <v>21504</v>
      </c>
      <c r="Y3285" s="9">
        <v>2</v>
      </c>
      <c r="Z3285" s="9">
        <f>Y3285*1024</f>
        <v>2048</v>
      </c>
      <c r="AA3285" s="9">
        <v>6</v>
      </c>
      <c r="AB3285" s="9">
        <f>AA3285*256</f>
        <v>1536</v>
      </c>
      <c r="AC3285" s="9"/>
      <c r="AD3285" s="9"/>
      <c r="AE3285" s="9"/>
      <c r="AF3285" s="9"/>
      <c r="AG3285" s="9"/>
      <c r="AH3285" s="9"/>
      <c r="AI3285" s="9"/>
      <c r="AJ3285" s="9"/>
      <c r="AK3285" s="9"/>
      <c r="AL3285" s="9"/>
      <c r="AM3285" s="9"/>
      <c r="AN3285" s="9"/>
      <c r="AO3285" s="9"/>
      <c r="AP3285" s="9"/>
      <c r="AQ3285" s="15"/>
      <c r="AR3285" s="9"/>
      <c r="AS3285" s="9"/>
      <c r="AT3285" s="9"/>
      <c r="AU3285" s="9"/>
      <c r="AV3285" s="9"/>
      <c r="AW3285" s="9"/>
      <c r="AX3285" s="9"/>
      <c r="AY3285" s="9"/>
      <c r="AZ3285" s="9"/>
      <c r="BA3285" s="9"/>
      <c r="BB3285" s="9"/>
      <c r="BC3285" s="9"/>
      <c r="BD3285" s="9"/>
      <c r="BE3285" s="9"/>
      <c r="BF3285" s="9"/>
      <c r="BG3285" s="9"/>
      <c r="BH3285" s="9"/>
      <c r="BI3285" s="9"/>
      <c r="BJ3285" s="9"/>
      <c r="BK3285" s="9"/>
      <c r="BL3285" s="9">
        <f t="shared" si="110"/>
        <v>658956.27334193559</v>
      </c>
      <c r="BM3285" s="9">
        <f t="shared" si="111"/>
        <v>659000</v>
      </c>
    </row>
    <row r="3286" spans="1:65" x14ac:dyDescent="0.3">
      <c r="A3286" t="s">
        <v>3295</v>
      </c>
      <c r="B3286" s="9">
        <v>74</v>
      </c>
      <c r="C3286">
        <v>583464</v>
      </c>
      <c r="D3286">
        <v>1</v>
      </c>
      <c r="E3286">
        <v>0</v>
      </c>
      <c r="F3286">
        <v>0</v>
      </c>
      <c r="G3286">
        <v>0</v>
      </c>
      <c r="H3286">
        <v>0</v>
      </c>
      <c r="I3286" t="s">
        <v>81</v>
      </c>
      <c r="J3286">
        <v>582948</v>
      </c>
      <c r="K3286" t="s">
        <v>661</v>
      </c>
      <c r="L3286">
        <v>584002</v>
      </c>
      <c r="M3286" t="s">
        <v>278</v>
      </c>
      <c r="N3286">
        <v>584002</v>
      </c>
      <c r="O3286" t="s">
        <v>278</v>
      </c>
      <c r="P3286">
        <v>584002</v>
      </c>
      <c r="Q3286" t="s">
        <v>278</v>
      </c>
      <c r="R3286" s="9">
        <v>71941.662785630979</v>
      </c>
      <c r="S3286" s="9"/>
      <c r="T3286" s="9"/>
      <c r="U3286" s="9"/>
      <c r="V3286" s="9"/>
      <c r="W3286" s="9"/>
      <c r="X3286" s="9"/>
      <c r="Y3286" s="9"/>
      <c r="Z3286" s="9"/>
      <c r="AA3286" s="9"/>
      <c r="AB3286" s="9"/>
      <c r="AC3286" s="9"/>
      <c r="AD3286" s="9"/>
      <c r="AE3286" s="9"/>
      <c r="AF3286" s="9"/>
      <c r="AG3286" s="9"/>
      <c r="AH3286" s="9"/>
      <c r="AI3286" s="9"/>
      <c r="AJ3286" s="9"/>
      <c r="AK3286" s="9"/>
      <c r="AL3286" s="9"/>
      <c r="AM3286" s="9"/>
      <c r="AN3286" s="9"/>
      <c r="AO3286" s="9"/>
      <c r="AP3286" s="9"/>
      <c r="AQ3286" s="15"/>
      <c r="AR3286" s="9"/>
      <c r="AS3286" s="9"/>
      <c r="AT3286" s="9"/>
      <c r="AU3286" s="9"/>
      <c r="AV3286" s="9"/>
      <c r="AW3286" s="9"/>
      <c r="AX3286" s="9"/>
      <c r="AY3286" s="9"/>
      <c r="AZ3286" s="9"/>
      <c r="BA3286" s="9"/>
      <c r="BB3286" s="9"/>
      <c r="BC3286" s="9"/>
      <c r="BD3286" s="9"/>
      <c r="BE3286" s="9"/>
      <c r="BF3286" s="9"/>
      <c r="BG3286" s="9"/>
      <c r="BH3286" s="9"/>
      <c r="BI3286" s="9"/>
      <c r="BJ3286" s="9"/>
      <c r="BK3286" s="9"/>
      <c r="BL3286" s="9">
        <f t="shared" si="110"/>
        <v>71941.662785630979</v>
      </c>
      <c r="BM3286" s="9">
        <f t="shared" si="111"/>
        <v>71900</v>
      </c>
    </row>
    <row r="3287" spans="1:65" x14ac:dyDescent="0.3">
      <c r="A3287" t="s">
        <v>3296</v>
      </c>
      <c r="B3287" s="9">
        <v>194</v>
      </c>
      <c r="C3287">
        <v>515787</v>
      </c>
      <c r="D3287">
        <v>1</v>
      </c>
      <c r="E3287">
        <v>0</v>
      </c>
      <c r="F3287">
        <v>0</v>
      </c>
      <c r="G3287">
        <v>0</v>
      </c>
      <c r="H3287">
        <v>0</v>
      </c>
      <c r="I3287" t="s">
        <v>111</v>
      </c>
      <c r="J3287">
        <v>514152</v>
      </c>
      <c r="K3287" t="s">
        <v>997</v>
      </c>
      <c r="L3287">
        <v>511382</v>
      </c>
      <c r="M3287" t="s">
        <v>311</v>
      </c>
      <c r="N3287">
        <v>511382</v>
      </c>
      <c r="O3287" t="s">
        <v>311</v>
      </c>
      <c r="P3287">
        <v>511382</v>
      </c>
      <c r="Q3287" t="s">
        <v>311</v>
      </c>
      <c r="R3287" s="9">
        <v>71941.662785630979</v>
      </c>
      <c r="S3287" s="9"/>
      <c r="T3287" s="9"/>
      <c r="U3287" s="9"/>
      <c r="V3287" s="9"/>
      <c r="W3287" s="9"/>
      <c r="X3287" s="9"/>
      <c r="Y3287" s="9"/>
      <c r="Z3287" s="9"/>
      <c r="AA3287" s="9"/>
      <c r="AB3287" s="9"/>
      <c r="AC3287" s="9"/>
      <c r="AD3287" s="9"/>
      <c r="AE3287" s="9"/>
      <c r="AF3287" s="9"/>
      <c r="AG3287" s="9"/>
      <c r="AH3287" s="9"/>
      <c r="AI3287" s="9"/>
      <c r="AJ3287" s="9"/>
      <c r="AK3287" s="9"/>
      <c r="AL3287" s="9"/>
      <c r="AM3287" s="9"/>
      <c r="AN3287" s="9"/>
      <c r="AO3287" s="9"/>
      <c r="AP3287" s="9"/>
      <c r="AQ3287" s="15"/>
      <c r="AR3287" s="9"/>
      <c r="AS3287" s="9"/>
      <c r="AT3287" s="9"/>
      <c r="AU3287" s="9"/>
      <c r="AV3287" s="9"/>
      <c r="AW3287" s="9"/>
      <c r="AX3287" s="9"/>
      <c r="AY3287" s="9"/>
      <c r="AZ3287" s="9"/>
      <c r="BA3287" s="9"/>
      <c r="BB3287" s="9"/>
      <c r="BC3287" s="9"/>
      <c r="BD3287" s="9"/>
      <c r="BE3287" s="9"/>
      <c r="BF3287" s="9"/>
      <c r="BG3287" s="9"/>
      <c r="BH3287" s="9"/>
      <c r="BI3287" s="9"/>
      <c r="BJ3287" s="9"/>
      <c r="BK3287" s="9"/>
      <c r="BL3287" s="9">
        <f t="shared" si="110"/>
        <v>71941.662785630979</v>
      </c>
      <c r="BM3287" s="9">
        <f t="shared" si="111"/>
        <v>71900</v>
      </c>
    </row>
    <row r="3288" spans="1:65" x14ac:dyDescent="0.3">
      <c r="A3288" t="s">
        <v>3297</v>
      </c>
      <c r="B3288" s="9">
        <v>285</v>
      </c>
      <c r="C3288">
        <v>554006</v>
      </c>
      <c r="D3288">
        <v>1</v>
      </c>
      <c r="E3288">
        <v>0</v>
      </c>
      <c r="F3288">
        <v>0</v>
      </c>
      <c r="G3288">
        <v>0</v>
      </c>
      <c r="H3288">
        <v>0</v>
      </c>
      <c r="I3288" t="s">
        <v>151</v>
      </c>
      <c r="J3288">
        <v>553794</v>
      </c>
      <c r="K3288" t="s">
        <v>1195</v>
      </c>
      <c r="L3288">
        <v>553794</v>
      </c>
      <c r="M3288" t="s">
        <v>1195</v>
      </c>
      <c r="N3288">
        <v>553425</v>
      </c>
      <c r="O3288" t="s">
        <v>152</v>
      </c>
      <c r="P3288">
        <v>553425</v>
      </c>
      <c r="Q3288" t="s">
        <v>152</v>
      </c>
      <c r="R3288" s="9">
        <v>71941.662785630979</v>
      </c>
      <c r="S3288" s="9"/>
      <c r="T3288" s="9"/>
      <c r="U3288" s="9"/>
      <c r="V3288" s="9"/>
      <c r="W3288" s="9"/>
      <c r="X3288" s="9"/>
      <c r="Y3288" s="9"/>
      <c r="Z3288" s="9"/>
      <c r="AA3288" s="9"/>
      <c r="AB3288" s="9"/>
      <c r="AC3288" s="9"/>
      <c r="AD3288" s="9"/>
      <c r="AE3288" s="9"/>
      <c r="AF3288" s="9"/>
      <c r="AG3288" s="9"/>
      <c r="AH3288" s="9"/>
      <c r="AI3288" s="9"/>
      <c r="AJ3288" s="9"/>
      <c r="AK3288" s="9"/>
      <c r="AL3288" s="9"/>
      <c r="AM3288" s="9"/>
      <c r="AN3288" s="9"/>
      <c r="AO3288" s="9"/>
      <c r="AP3288" s="9"/>
      <c r="AQ3288" s="15"/>
      <c r="AR3288" s="9"/>
      <c r="AS3288" s="9"/>
      <c r="AT3288" s="9"/>
      <c r="AU3288" s="9"/>
      <c r="AV3288" s="9"/>
      <c r="AW3288" s="9"/>
      <c r="AX3288" s="9"/>
      <c r="AY3288" s="9"/>
      <c r="AZ3288" s="9"/>
      <c r="BA3288" s="9"/>
      <c r="BB3288" s="9"/>
      <c r="BC3288" s="9"/>
      <c r="BD3288" s="9"/>
      <c r="BE3288" s="9"/>
      <c r="BF3288" s="9"/>
      <c r="BG3288" s="9"/>
      <c r="BH3288" s="9"/>
      <c r="BI3288" s="9"/>
      <c r="BJ3288" s="9"/>
      <c r="BK3288" s="9"/>
      <c r="BL3288" s="9">
        <f t="shared" si="110"/>
        <v>71941.662785630979</v>
      </c>
      <c r="BM3288" s="9">
        <f t="shared" si="111"/>
        <v>71900</v>
      </c>
    </row>
    <row r="3289" spans="1:65" x14ac:dyDescent="0.3">
      <c r="A3289" t="s">
        <v>3298</v>
      </c>
      <c r="B3289" s="9">
        <v>811</v>
      </c>
      <c r="C3289">
        <v>593371</v>
      </c>
      <c r="D3289">
        <v>1</v>
      </c>
      <c r="E3289">
        <v>0</v>
      </c>
      <c r="F3289">
        <v>0</v>
      </c>
      <c r="G3289">
        <v>0</v>
      </c>
      <c r="H3289">
        <v>0</v>
      </c>
      <c r="I3289" t="s">
        <v>81</v>
      </c>
      <c r="J3289">
        <v>593583</v>
      </c>
      <c r="K3289" t="s">
        <v>629</v>
      </c>
      <c r="L3289">
        <v>593583</v>
      </c>
      <c r="M3289" t="s">
        <v>629</v>
      </c>
      <c r="N3289">
        <v>593583</v>
      </c>
      <c r="O3289" t="s">
        <v>629</v>
      </c>
      <c r="P3289">
        <v>593583</v>
      </c>
      <c r="Q3289" t="s">
        <v>629</v>
      </c>
      <c r="R3289" s="9">
        <v>192062.3424344103</v>
      </c>
      <c r="S3289" s="9"/>
      <c r="T3289" s="9"/>
      <c r="U3289" s="9"/>
      <c r="V3289" s="9"/>
      <c r="W3289" s="9"/>
      <c r="X3289" s="9"/>
      <c r="Y3289" s="9"/>
      <c r="Z3289" s="9"/>
      <c r="AA3289" s="9"/>
      <c r="AB3289" s="9"/>
      <c r="AC3289" s="9"/>
      <c r="AD3289" s="9"/>
      <c r="AE3289" s="9"/>
      <c r="AF3289" s="9"/>
      <c r="AG3289" s="9"/>
      <c r="AH3289" s="9"/>
      <c r="AI3289" s="9"/>
      <c r="AJ3289" s="9"/>
      <c r="AK3289" s="9"/>
      <c r="AL3289" s="9"/>
      <c r="AM3289" s="9"/>
      <c r="AN3289" s="9"/>
      <c r="AO3289" s="9"/>
      <c r="AP3289" s="9"/>
      <c r="AQ3289" s="15"/>
      <c r="AR3289" s="9"/>
      <c r="AS3289" s="9"/>
      <c r="AT3289" s="9"/>
      <c r="AU3289" s="9"/>
      <c r="AV3289" s="9"/>
      <c r="AW3289" s="9"/>
      <c r="AX3289" s="9"/>
      <c r="AY3289" s="9"/>
      <c r="AZ3289" s="9"/>
      <c r="BA3289" s="9"/>
      <c r="BB3289" s="9"/>
      <c r="BC3289" s="9"/>
      <c r="BD3289" s="9"/>
      <c r="BE3289" s="9"/>
      <c r="BF3289" s="9"/>
      <c r="BG3289" s="9"/>
      <c r="BH3289" s="9"/>
      <c r="BI3289" s="9"/>
      <c r="BJ3289" s="9"/>
      <c r="BK3289" s="9"/>
      <c r="BL3289" s="9">
        <f t="shared" si="110"/>
        <v>192062.3424344103</v>
      </c>
      <c r="BM3289" s="9">
        <f t="shared" si="111"/>
        <v>192100</v>
      </c>
    </row>
    <row r="3290" spans="1:65" x14ac:dyDescent="0.3">
      <c r="A3290" t="s">
        <v>3299</v>
      </c>
      <c r="B3290" s="9">
        <v>134</v>
      </c>
      <c r="C3290">
        <v>599166</v>
      </c>
      <c r="D3290">
        <v>1</v>
      </c>
      <c r="E3290">
        <v>0</v>
      </c>
      <c r="F3290">
        <v>0</v>
      </c>
      <c r="G3290">
        <v>0</v>
      </c>
      <c r="H3290">
        <v>0</v>
      </c>
      <c r="I3290" t="s">
        <v>151</v>
      </c>
      <c r="J3290">
        <v>553816</v>
      </c>
      <c r="K3290" t="s">
        <v>1866</v>
      </c>
      <c r="L3290">
        <v>553786</v>
      </c>
      <c r="M3290" t="s">
        <v>706</v>
      </c>
      <c r="N3290">
        <v>553786</v>
      </c>
      <c r="O3290" t="s">
        <v>706</v>
      </c>
      <c r="P3290">
        <v>553425</v>
      </c>
      <c r="Q3290" t="s">
        <v>152</v>
      </c>
      <c r="R3290" s="9">
        <v>71941.662785630979</v>
      </c>
      <c r="S3290" s="9"/>
      <c r="T3290" s="9"/>
      <c r="U3290" s="9"/>
      <c r="V3290" s="9"/>
      <c r="W3290" s="9"/>
      <c r="X3290" s="9"/>
      <c r="Y3290" s="9"/>
      <c r="Z3290" s="9"/>
      <c r="AA3290" s="9"/>
      <c r="AB3290" s="9"/>
      <c r="AC3290" s="9"/>
      <c r="AD3290" s="9"/>
      <c r="AE3290" s="9"/>
      <c r="AF3290" s="9"/>
      <c r="AG3290" s="9"/>
      <c r="AH3290" s="9"/>
      <c r="AI3290" s="9"/>
      <c r="AJ3290" s="9"/>
      <c r="AK3290" s="9"/>
      <c r="AL3290" s="9"/>
      <c r="AM3290" s="9"/>
      <c r="AN3290" s="9"/>
      <c r="AO3290" s="9"/>
      <c r="AP3290" s="9"/>
      <c r="AQ3290" s="15"/>
      <c r="AR3290" s="9"/>
      <c r="AS3290" s="9"/>
      <c r="AT3290" s="9"/>
      <c r="AU3290" s="9"/>
      <c r="AV3290" s="9"/>
      <c r="AW3290" s="9"/>
      <c r="AX3290" s="9"/>
      <c r="AY3290" s="9"/>
      <c r="AZ3290" s="9"/>
      <c r="BA3290" s="9"/>
      <c r="BB3290" s="9"/>
      <c r="BC3290" s="9"/>
      <c r="BD3290" s="9"/>
      <c r="BE3290" s="9"/>
      <c r="BF3290" s="9"/>
      <c r="BG3290" s="9"/>
      <c r="BH3290" s="9"/>
      <c r="BI3290" s="9"/>
      <c r="BJ3290" s="9"/>
      <c r="BK3290" s="9"/>
      <c r="BL3290" s="9">
        <f t="shared" si="110"/>
        <v>71941.662785630979</v>
      </c>
      <c r="BM3290" s="9">
        <f t="shared" si="111"/>
        <v>71900</v>
      </c>
    </row>
    <row r="3291" spans="1:65" x14ac:dyDescent="0.3">
      <c r="A3291" t="s">
        <v>3299</v>
      </c>
      <c r="B3291" s="9">
        <v>383</v>
      </c>
      <c r="C3291">
        <v>588784</v>
      </c>
      <c r="D3291">
        <v>1</v>
      </c>
      <c r="E3291">
        <v>0</v>
      </c>
      <c r="F3291">
        <v>0</v>
      </c>
      <c r="G3291">
        <v>0</v>
      </c>
      <c r="H3291">
        <v>0</v>
      </c>
      <c r="I3291" t="s">
        <v>135</v>
      </c>
      <c r="J3291">
        <v>588610</v>
      </c>
      <c r="K3291" t="s">
        <v>2444</v>
      </c>
      <c r="L3291">
        <v>588458</v>
      </c>
      <c r="M3291" t="s">
        <v>606</v>
      </c>
      <c r="N3291">
        <v>588458</v>
      </c>
      <c r="O3291" t="s">
        <v>606</v>
      </c>
      <c r="P3291">
        <v>588458</v>
      </c>
      <c r="Q3291" t="s">
        <v>606</v>
      </c>
      <c r="R3291" s="9">
        <v>91612.761643896753</v>
      </c>
      <c r="S3291" s="9"/>
      <c r="T3291" s="9"/>
      <c r="U3291" s="9"/>
      <c r="V3291" s="9"/>
      <c r="W3291" s="9"/>
      <c r="X3291" s="9"/>
      <c r="Y3291" s="9"/>
      <c r="Z3291" s="9"/>
      <c r="AA3291" s="9"/>
      <c r="AB3291" s="9"/>
      <c r="AC3291" s="9"/>
      <c r="AD3291" s="9"/>
      <c r="AE3291" s="9"/>
      <c r="AF3291" s="9"/>
      <c r="AG3291" s="9"/>
      <c r="AH3291" s="9"/>
      <c r="AI3291" s="9"/>
      <c r="AJ3291" s="9"/>
      <c r="AK3291" s="9"/>
      <c r="AL3291" s="9"/>
      <c r="AM3291" s="9"/>
      <c r="AN3291" s="9"/>
      <c r="AO3291" s="9"/>
      <c r="AP3291" s="9"/>
      <c r="AQ3291" s="15"/>
      <c r="AR3291" s="9"/>
      <c r="AS3291" s="9"/>
      <c r="AT3291" s="9"/>
      <c r="AU3291" s="9"/>
      <c r="AV3291" s="9"/>
      <c r="AW3291" s="9"/>
      <c r="AX3291" s="9"/>
      <c r="AY3291" s="9"/>
      <c r="AZ3291" s="9"/>
      <c r="BA3291" s="9"/>
      <c r="BB3291" s="9"/>
      <c r="BC3291" s="9"/>
      <c r="BD3291" s="9"/>
      <c r="BE3291" s="9"/>
      <c r="BF3291" s="9"/>
      <c r="BG3291" s="9"/>
      <c r="BH3291" s="9"/>
      <c r="BI3291" s="9"/>
      <c r="BJ3291" s="9"/>
      <c r="BK3291" s="9"/>
      <c r="BL3291" s="9">
        <f t="shared" si="110"/>
        <v>91612.761643896753</v>
      </c>
      <c r="BM3291" s="9">
        <f t="shared" si="111"/>
        <v>91600</v>
      </c>
    </row>
    <row r="3292" spans="1:65" x14ac:dyDescent="0.3">
      <c r="A3292" t="s">
        <v>3299</v>
      </c>
      <c r="B3292" s="9">
        <v>466</v>
      </c>
      <c r="C3292">
        <v>582085</v>
      </c>
      <c r="D3292">
        <v>1</v>
      </c>
      <c r="E3292">
        <v>0</v>
      </c>
      <c r="F3292">
        <v>0</v>
      </c>
      <c r="G3292">
        <v>0</v>
      </c>
      <c r="H3292">
        <v>0</v>
      </c>
      <c r="I3292" t="s">
        <v>81</v>
      </c>
      <c r="J3292">
        <v>581372</v>
      </c>
      <c r="K3292" t="s">
        <v>243</v>
      </c>
      <c r="L3292">
        <v>581372</v>
      </c>
      <c r="M3292" t="s">
        <v>243</v>
      </c>
      <c r="N3292">
        <v>581372</v>
      </c>
      <c r="O3292" t="s">
        <v>243</v>
      </c>
      <c r="P3292">
        <v>581372</v>
      </c>
      <c r="Q3292" t="s">
        <v>243</v>
      </c>
      <c r="R3292" s="9">
        <v>111213.55206087889</v>
      </c>
      <c r="S3292" s="9"/>
      <c r="T3292" s="9"/>
      <c r="U3292" s="9"/>
      <c r="V3292" s="9"/>
      <c r="W3292" s="9"/>
      <c r="X3292" s="9"/>
      <c r="Y3292" s="9"/>
      <c r="Z3292" s="9"/>
      <c r="AA3292" s="9"/>
      <c r="AB3292" s="9"/>
      <c r="AC3292" s="9"/>
      <c r="AD3292" s="9"/>
      <c r="AE3292" s="9"/>
      <c r="AF3292" s="9"/>
      <c r="AG3292" s="9"/>
      <c r="AH3292" s="9"/>
      <c r="AI3292" s="9"/>
      <c r="AJ3292" s="9"/>
      <c r="AK3292" s="9"/>
      <c r="AL3292" s="9"/>
      <c r="AM3292" s="9"/>
      <c r="AN3292" s="9"/>
      <c r="AO3292" s="9"/>
      <c r="AP3292" s="9"/>
      <c r="AQ3292" s="15"/>
      <c r="AR3292" s="9"/>
      <c r="AS3292" s="9"/>
      <c r="AT3292" s="9"/>
      <c r="AU3292" s="9"/>
      <c r="AV3292" s="9"/>
      <c r="AW3292" s="9"/>
      <c r="AX3292" s="9"/>
      <c r="AY3292" s="9"/>
      <c r="AZ3292" s="9"/>
      <c r="BA3292" s="9"/>
      <c r="BB3292" s="9"/>
      <c r="BC3292" s="9"/>
      <c r="BD3292" s="9"/>
      <c r="BE3292" s="9"/>
      <c r="BF3292" s="9"/>
      <c r="BG3292" s="9"/>
      <c r="BH3292" s="9"/>
      <c r="BI3292" s="9"/>
      <c r="BJ3292" s="9"/>
      <c r="BK3292" s="9"/>
      <c r="BL3292" s="9">
        <f t="shared" si="110"/>
        <v>111213.55206087889</v>
      </c>
      <c r="BM3292" s="9">
        <f t="shared" si="111"/>
        <v>111200</v>
      </c>
    </row>
    <row r="3293" spans="1:65" x14ac:dyDescent="0.3">
      <c r="A3293" t="s">
        <v>3299</v>
      </c>
      <c r="B3293" s="9">
        <v>1031</v>
      </c>
      <c r="C3293">
        <v>580694</v>
      </c>
      <c r="D3293">
        <v>1</v>
      </c>
      <c r="E3293">
        <v>0</v>
      </c>
      <c r="F3293">
        <v>0</v>
      </c>
      <c r="G3293">
        <v>0</v>
      </c>
      <c r="H3293">
        <v>0</v>
      </c>
      <c r="I3293" t="s">
        <v>96</v>
      </c>
      <c r="J3293">
        <v>578347</v>
      </c>
      <c r="K3293" t="s">
        <v>296</v>
      </c>
      <c r="L3293">
        <v>578347</v>
      </c>
      <c r="M3293" t="s">
        <v>296</v>
      </c>
      <c r="N3293">
        <v>578347</v>
      </c>
      <c r="O3293" t="s">
        <v>296</v>
      </c>
      <c r="P3293">
        <v>578347</v>
      </c>
      <c r="Q3293" t="s">
        <v>296</v>
      </c>
      <c r="R3293" s="9">
        <v>243178.35531142831</v>
      </c>
      <c r="S3293" s="9"/>
      <c r="T3293" s="9"/>
      <c r="U3293" s="9"/>
      <c r="V3293" s="9"/>
      <c r="W3293" s="9"/>
      <c r="X3293" s="9"/>
      <c r="Y3293" s="9"/>
      <c r="Z3293" s="9"/>
      <c r="AA3293" s="9"/>
      <c r="AB3293" s="9"/>
      <c r="AC3293" s="9"/>
      <c r="AD3293" s="9"/>
      <c r="AE3293" s="9"/>
      <c r="AF3293" s="9"/>
      <c r="AG3293" s="9"/>
      <c r="AH3293" s="9"/>
      <c r="AI3293" s="9"/>
      <c r="AJ3293" s="9"/>
      <c r="AK3293" s="9"/>
      <c r="AL3293" s="9"/>
      <c r="AM3293" s="9"/>
      <c r="AN3293" s="9"/>
      <c r="AO3293" s="9"/>
      <c r="AP3293" s="9"/>
      <c r="AQ3293" s="15"/>
      <c r="AR3293" s="9"/>
      <c r="AS3293" s="9"/>
      <c r="AT3293" s="9"/>
      <c r="AU3293" s="9"/>
      <c r="AV3293" s="9"/>
      <c r="AW3293" s="9"/>
      <c r="AX3293" s="9"/>
      <c r="AY3293" s="9"/>
      <c r="AZ3293" s="9"/>
      <c r="BA3293" s="9"/>
      <c r="BB3293" s="9"/>
      <c r="BC3293" s="9"/>
      <c r="BD3293" s="9"/>
      <c r="BE3293" s="9"/>
      <c r="BF3293" s="9"/>
      <c r="BG3293" s="9"/>
      <c r="BH3293" s="9"/>
      <c r="BI3293" s="9"/>
      <c r="BJ3293" s="9"/>
      <c r="BK3293" s="9"/>
      <c r="BL3293" s="9">
        <f t="shared" si="110"/>
        <v>243178.35531142831</v>
      </c>
      <c r="BM3293" s="9">
        <f t="shared" si="111"/>
        <v>243200</v>
      </c>
    </row>
    <row r="3294" spans="1:65" x14ac:dyDescent="0.3">
      <c r="A3294" t="s">
        <v>3299</v>
      </c>
      <c r="B3294" s="9">
        <v>854</v>
      </c>
      <c r="C3294">
        <v>572870</v>
      </c>
      <c r="D3294">
        <v>1</v>
      </c>
      <c r="E3294">
        <v>0</v>
      </c>
      <c r="F3294">
        <v>0</v>
      </c>
      <c r="G3294">
        <v>0</v>
      </c>
      <c r="H3294">
        <v>0</v>
      </c>
      <c r="I3294" t="s">
        <v>96</v>
      </c>
      <c r="J3294">
        <v>555134</v>
      </c>
      <c r="K3294" t="s">
        <v>187</v>
      </c>
      <c r="L3294">
        <v>555134</v>
      </c>
      <c r="M3294" t="s">
        <v>187</v>
      </c>
      <c r="N3294">
        <v>555134</v>
      </c>
      <c r="O3294" t="s">
        <v>187</v>
      </c>
      <c r="P3294">
        <v>555134</v>
      </c>
      <c r="Q3294" t="s">
        <v>187</v>
      </c>
      <c r="R3294" s="9">
        <v>202077.73074412631</v>
      </c>
      <c r="S3294" s="9"/>
      <c r="T3294" s="9"/>
      <c r="U3294" s="9"/>
      <c r="V3294" s="9"/>
      <c r="W3294" s="9"/>
      <c r="X3294" s="9"/>
      <c r="Y3294" s="9"/>
      <c r="Z3294" s="9"/>
      <c r="AA3294" s="9"/>
      <c r="AB3294" s="9"/>
      <c r="AC3294" s="9"/>
      <c r="AD3294" s="9"/>
      <c r="AE3294" s="9"/>
      <c r="AF3294" s="9"/>
      <c r="AG3294" s="9"/>
      <c r="AH3294" s="9"/>
      <c r="AI3294" s="9"/>
      <c r="AJ3294" s="9"/>
      <c r="AK3294" s="9"/>
      <c r="AL3294" s="9"/>
      <c r="AM3294" s="9"/>
      <c r="AN3294" s="9"/>
      <c r="AO3294" s="9"/>
      <c r="AP3294" s="9"/>
      <c r="AQ3294" s="15"/>
      <c r="AR3294" s="9"/>
      <c r="AS3294" s="9"/>
      <c r="AT3294" s="9"/>
      <c r="AU3294" s="9"/>
      <c r="AV3294" s="9"/>
      <c r="AW3294" s="9"/>
      <c r="AX3294" s="9"/>
      <c r="AY3294" s="9"/>
      <c r="AZ3294" s="9"/>
      <c r="BA3294" s="9"/>
      <c r="BB3294" s="9"/>
      <c r="BC3294" s="9"/>
      <c r="BD3294" s="9"/>
      <c r="BE3294" s="9"/>
      <c r="BF3294" s="9"/>
      <c r="BG3294" s="9"/>
      <c r="BH3294" s="9"/>
      <c r="BI3294" s="9"/>
      <c r="BJ3294" s="9"/>
      <c r="BK3294" s="9"/>
      <c r="BL3294" s="9">
        <f t="shared" si="110"/>
        <v>202077.73074412631</v>
      </c>
      <c r="BM3294" s="9">
        <f t="shared" si="111"/>
        <v>202100</v>
      </c>
    </row>
    <row r="3295" spans="1:65" x14ac:dyDescent="0.3">
      <c r="A3295" t="s">
        <v>3299</v>
      </c>
      <c r="B3295" s="9">
        <v>399</v>
      </c>
      <c r="C3295">
        <v>571636</v>
      </c>
      <c r="D3295">
        <v>1</v>
      </c>
      <c r="E3295">
        <v>0</v>
      </c>
      <c r="F3295">
        <v>0</v>
      </c>
      <c r="G3295">
        <v>0</v>
      </c>
      <c r="H3295">
        <v>0</v>
      </c>
      <c r="I3295" t="s">
        <v>86</v>
      </c>
      <c r="J3295">
        <v>533165</v>
      </c>
      <c r="K3295" t="s">
        <v>191</v>
      </c>
      <c r="L3295">
        <v>533165</v>
      </c>
      <c r="M3295" t="s">
        <v>191</v>
      </c>
      <c r="N3295">
        <v>533165</v>
      </c>
      <c r="O3295" t="s">
        <v>191</v>
      </c>
      <c r="P3295">
        <v>533165</v>
      </c>
      <c r="Q3295" t="s">
        <v>191</v>
      </c>
      <c r="R3295" s="9">
        <v>95396.450559367935</v>
      </c>
      <c r="S3295" s="9"/>
      <c r="T3295" s="9"/>
      <c r="U3295" s="9"/>
      <c r="V3295" s="9"/>
      <c r="W3295" s="9"/>
      <c r="X3295" s="9"/>
      <c r="Y3295" s="9"/>
      <c r="Z3295" s="9"/>
      <c r="AA3295" s="9"/>
      <c r="AB3295" s="9"/>
      <c r="AC3295" s="9"/>
      <c r="AD3295" s="9"/>
      <c r="AE3295" s="9"/>
      <c r="AF3295" s="9"/>
      <c r="AG3295" s="9"/>
      <c r="AH3295" s="9"/>
      <c r="AI3295" s="9"/>
      <c r="AJ3295" s="9"/>
      <c r="AK3295" s="9"/>
      <c r="AL3295" s="9"/>
      <c r="AM3295" s="9"/>
      <c r="AN3295" s="9"/>
      <c r="AO3295" s="9"/>
      <c r="AP3295" s="9"/>
      <c r="AQ3295" s="15"/>
      <c r="AR3295" s="9"/>
      <c r="AS3295" s="9"/>
      <c r="AT3295" s="9"/>
      <c r="AU3295" s="9"/>
      <c r="AV3295" s="9"/>
      <c r="AW3295" s="9"/>
      <c r="AX3295" s="9"/>
      <c r="AY3295" s="9"/>
      <c r="AZ3295" s="9"/>
      <c r="BA3295" s="9"/>
      <c r="BB3295" s="9"/>
      <c r="BC3295" s="9"/>
      <c r="BD3295" s="9"/>
      <c r="BE3295" s="9"/>
      <c r="BF3295" s="9"/>
      <c r="BG3295" s="9"/>
      <c r="BH3295" s="9"/>
      <c r="BI3295" s="9"/>
      <c r="BJ3295" s="9"/>
      <c r="BK3295" s="9"/>
      <c r="BL3295" s="9">
        <f t="shared" si="110"/>
        <v>95396.450559367935</v>
      </c>
      <c r="BM3295" s="9">
        <f t="shared" si="111"/>
        <v>95400</v>
      </c>
    </row>
    <row r="3296" spans="1:65" x14ac:dyDescent="0.3">
      <c r="A3296" t="s">
        <v>3299</v>
      </c>
      <c r="B3296" s="9">
        <v>180</v>
      </c>
      <c r="C3296">
        <v>550396</v>
      </c>
      <c r="D3296">
        <v>1</v>
      </c>
      <c r="E3296">
        <v>0</v>
      </c>
      <c r="F3296">
        <v>0</v>
      </c>
      <c r="G3296">
        <v>0</v>
      </c>
      <c r="H3296">
        <v>0</v>
      </c>
      <c r="I3296" t="s">
        <v>83</v>
      </c>
      <c r="J3296">
        <v>550442</v>
      </c>
      <c r="K3296" t="s">
        <v>142</v>
      </c>
      <c r="L3296">
        <v>550442</v>
      </c>
      <c r="M3296" t="s">
        <v>142</v>
      </c>
      <c r="N3296">
        <v>550442</v>
      </c>
      <c r="O3296" t="s">
        <v>142</v>
      </c>
      <c r="P3296">
        <v>550094</v>
      </c>
      <c r="Q3296" t="s">
        <v>143</v>
      </c>
      <c r="R3296" s="9">
        <v>71941.662785630979</v>
      </c>
      <c r="S3296" s="9"/>
      <c r="T3296" s="9"/>
      <c r="U3296" s="9"/>
      <c r="V3296" s="9"/>
      <c r="W3296" s="9"/>
      <c r="X3296" s="9"/>
      <c r="Y3296" s="9"/>
      <c r="Z3296" s="9"/>
      <c r="AA3296" s="9"/>
      <c r="AB3296" s="9"/>
      <c r="AC3296" s="9"/>
      <c r="AD3296" s="9"/>
      <c r="AE3296" s="9"/>
      <c r="AF3296" s="9"/>
      <c r="AG3296" s="9"/>
      <c r="AH3296" s="9"/>
      <c r="AI3296" s="9"/>
      <c r="AJ3296" s="9"/>
      <c r="AK3296" s="9"/>
      <c r="AL3296" s="9"/>
      <c r="AM3296" s="9"/>
      <c r="AN3296" s="9"/>
      <c r="AO3296" s="9"/>
      <c r="AP3296" s="9"/>
      <c r="AQ3296" s="15"/>
      <c r="AR3296" s="9"/>
      <c r="AS3296" s="9"/>
      <c r="AT3296" s="9"/>
      <c r="AU3296" s="9"/>
      <c r="AV3296" s="9"/>
      <c r="AW3296" s="9"/>
      <c r="AX3296" s="9"/>
      <c r="AY3296" s="9"/>
      <c r="AZ3296" s="9"/>
      <c r="BA3296" s="9"/>
      <c r="BB3296" s="9"/>
      <c r="BC3296" s="9"/>
      <c r="BD3296" s="9"/>
      <c r="BE3296" s="9"/>
      <c r="BF3296" s="9"/>
      <c r="BG3296" s="9"/>
      <c r="BH3296" s="9"/>
      <c r="BI3296" s="9"/>
      <c r="BJ3296" s="9"/>
      <c r="BK3296" s="9"/>
      <c r="BL3296" s="9">
        <f t="shared" si="110"/>
        <v>71941.662785630979</v>
      </c>
      <c r="BM3296" s="9">
        <f t="shared" si="111"/>
        <v>71900</v>
      </c>
    </row>
    <row r="3297" spans="1:65" x14ac:dyDescent="0.3">
      <c r="A3297" t="s">
        <v>3299</v>
      </c>
      <c r="B3297" s="9">
        <v>109</v>
      </c>
      <c r="C3297">
        <v>536474</v>
      </c>
      <c r="D3297">
        <v>1</v>
      </c>
      <c r="E3297">
        <v>0</v>
      </c>
      <c r="F3297">
        <v>0</v>
      </c>
      <c r="G3297">
        <v>0</v>
      </c>
      <c r="H3297">
        <v>0</v>
      </c>
      <c r="I3297" t="s">
        <v>83</v>
      </c>
      <c r="J3297">
        <v>550957</v>
      </c>
      <c r="K3297" t="s">
        <v>1095</v>
      </c>
      <c r="L3297">
        <v>551970</v>
      </c>
      <c r="M3297" t="s">
        <v>1010</v>
      </c>
      <c r="N3297">
        <v>551970</v>
      </c>
      <c r="O3297" t="s">
        <v>1010</v>
      </c>
      <c r="P3297">
        <v>550787</v>
      </c>
      <c r="Q3297" t="s">
        <v>908</v>
      </c>
      <c r="R3297" s="9">
        <v>71941.662785630979</v>
      </c>
      <c r="S3297" s="9"/>
      <c r="T3297" s="9"/>
      <c r="U3297" s="9"/>
      <c r="V3297" s="9"/>
      <c r="W3297" s="9"/>
      <c r="X3297" s="9"/>
      <c r="Y3297" s="9"/>
      <c r="Z3297" s="9"/>
      <c r="AA3297" s="9"/>
      <c r="AB3297" s="9"/>
      <c r="AC3297" s="9"/>
      <c r="AD3297" s="9"/>
      <c r="AE3297" s="9"/>
      <c r="AF3297" s="9"/>
      <c r="AG3297" s="9"/>
      <c r="AH3297" s="9"/>
      <c r="AI3297" s="9"/>
      <c r="AJ3297" s="9"/>
      <c r="AK3297" s="9"/>
      <c r="AL3297" s="9"/>
      <c r="AM3297" s="9"/>
      <c r="AN3297" s="9"/>
      <c r="AO3297" s="9"/>
      <c r="AP3297" s="9"/>
      <c r="AQ3297" s="15"/>
      <c r="AR3297" s="9"/>
      <c r="AS3297" s="9"/>
      <c r="AT3297" s="9"/>
      <c r="AU3297" s="9"/>
      <c r="AV3297" s="9"/>
      <c r="AW3297" s="9"/>
      <c r="AX3297" s="9"/>
      <c r="AY3297" s="9"/>
      <c r="AZ3297" s="9"/>
      <c r="BA3297" s="9"/>
      <c r="BB3297" s="9"/>
      <c r="BC3297" s="9"/>
      <c r="BD3297" s="9"/>
      <c r="BE3297" s="9"/>
      <c r="BF3297" s="9"/>
      <c r="BG3297" s="9"/>
      <c r="BH3297" s="9"/>
      <c r="BI3297" s="9"/>
      <c r="BJ3297" s="9"/>
      <c r="BK3297" s="9"/>
      <c r="BL3297" s="9">
        <f t="shared" si="110"/>
        <v>71941.662785630979</v>
      </c>
      <c r="BM3297" s="9">
        <f t="shared" si="111"/>
        <v>71900</v>
      </c>
    </row>
    <row r="3298" spans="1:65" x14ac:dyDescent="0.3">
      <c r="A3298" t="s">
        <v>3299</v>
      </c>
      <c r="B3298" s="9">
        <v>191</v>
      </c>
      <c r="C3298">
        <v>536334</v>
      </c>
      <c r="D3298">
        <v>1</v>
      </c>
      <c r="E3298">
        <v>0</v>
      </c>
      <c r="F3298">
        <v>0</v>
      </c>
      <c r="G3298">
        <v>0</v>
      </c>
      <c r="H3298">
        <v>0</v>
      </c>
      <c r="I3298" t="s">
        <v>86</v>
      </c>
      <c r="J3298">
        <v>535672</v>
      </c>
      <c r="K3298" t="s">
        <v>947</v>
      </c>
      <c r="L3298">
        <v>535672</v>
      </c>
      <c r="M3298" t="s">
        <v>947</v>
      </c>
      <c r="N3298">
        <v>535419</v>
      </c>
      <c r="O3298" t="s">
        <v>170</v>
      </c>
      <c r="P3298">
        <v>535419</v>
      </c>
      <c r="Q3298" t="s">
        <v>170</v>
      </c>
      <c r="R3298" s="9">
        <v>71941.662785630979</v>
      </c>
      <c r="S3298" s="9"/>
      <c r="T3298" s="9"/>
      <c r="U3298" s="9"/>
      <c r="V3298" s="9"/>
      <c r="W3298" s="9"/>
      <c r="X3298" s="9"/>
      <c r="Y3298" s="9"/>
      <c r="Z3298" s="9"/>
      <c r="AA3298" s="9"/>
      <c r="AB3298" s="9"/>
      <c r="AC3298" s="9"/>
      <c r="AD3298" s="9"/>
      <c r="AE3298" s="9"/>
      <c r="AF3298" s="9"/>
      <c r="AG3298" s="9"/>
      <c r="AH3298" s="9"/>
      <c r="AI3298" s="9"/>
      <c r="AJ3298" s="9"/>
      <c r="AK3298" s="9"/>
      <c r="AL3298" s="9"/>
      <c r="AM3298" s="9"/>
      <c r="AN3298" s="9"/>
      <c r="AO3298" s="9"/>
      <c r="AP3298" s="9"/>
      <c r="AQ3298" s="15"/>
      <c r="AR3298" s="9"/>
      <c r="AS3298" s="9"/>
      <c r="AT3298" s="9"/>
      <c r="AU3298" s="9"/>
      <c r="AV3298" s="9"/>
      <c r="AW3298" s="9"/>
      <c r="AX3298" s="9"/>
      <c r="AY3298" s="9"/>
      <c r="AZ3298" s="9"/>
      <c r="BA3298" s="9"/>
      <c r="BB3298" s="9"/>
      <c r="BC3298" s="9"/>
      <c r="BD3298" s="9"/>
      <c r="BE3298" s="9"/>
      <c r="BF3298" s="9"/>
      <c r="BG3298" s="9"/>
      <c r="BH3298" s="9"/>
      <c r="BI3298" s="9"/>
      <c r="BJ3298" s="9"/>
      <c r="BK3298" s="9"/>
      <c r="BL3298" s="9">
        <f t="shared" si="110"/>
        <v>71941.662785630979</v>
      </c>
      <c r="BM3298" s="9">
        <f t="shared" si="111"/>
        <v>71900</v>
      </c>
    </row>
    <row r="3299" spans="1:65" x14ac:dyDescent="0.3">
      <c r="A3299" s="4" t="s">
        <v>1248</v>
      </c>
      <c r="B3299" s="9">
        <v>1918</v>
      </c>
      <c r="C3299">
        <v>589756</v>
      </c>
      <c r="D3299">
        <v>1</v>
      </c>
      <c r="E3299">
        <v>1</v>
      </c>
      <c r="F3299">
        <v>1</v>
      </c>
      <c r="G3299">
        <v>1</v>
      </c>
      <c r="H3299">
        <v>0</v>
      </c>
      <c r="I3299" t="s">
        <v>111</v>
      </c>
      <c r="J3299">
        <v>589756</v>
      </c>
      <c r="K3299" t="s">
        <v>1248</v>
      </c>
      <c r="L3299">
        <v>589756</v>
      </c>
      <c r="M3299" t="s">
        <v>1248</v>
      </c>
      <c r="N3299">
        <v>589756</v>
      </c>
      <c r="O3299" t="s">
        <v>1248</v>
      </c>
      <c r="P3299">
        <v>589250</v>
      </c>
      <c r="Q3299" t="s">
        <v>113</v>
      </c>
      <c r="R3299" s="9">
        <v>446595.31501332892</v>
      </c>
      <c r="S3299" s="9">
        <f>SUMIFS($B:$B,$J:$J,$C3299)</f>
        <v>3851</v>
      </c>
      <c r="T3299" s="9">
        <v>209232.84815764779</v>
      </c>
      <c r="U3299" s="9">
        <v>0</v>
      </c>
      <c r="V3299" s="9">
        <f>U3299*768</f>
        <v>0</v>
      </c>
      <c r="W3299" s="9">
        <v>13</v>
      </c>
      <c r="X3299" s="9">
        <f>W3299*3072</f>
        <v>39936</v>
      </c>
      <c r="Y3299" s="9">
        <v>8</v>
      </c>
      <c r="Z3299" s="9">
        <f>Y3299*1024</f>
        <v>8192</v>
      </c>
      <c r="AA3299" s="9">
        <v>8</v>
      </c>
      <c r="AB3299" s="9">
        <f>AA3299*256</f>
        <v>2048</v>
      </c>
      <c r="AC3299" s="9">
        <f>SUMIFS($B:$B,$L:$L,$C3299)</f>
        <v>8425</v>
      </c>
      <c r="AD3299" s="9">
        <v>1047160.2006932546</v>
      </c>
      <c r="AE3299" s="9"/>
      <c r="AF3299" s="9"/>
      <c r="AG3299" s="9">
        <f>SUMIFS($B:$B,$N:$N,$C3299)</f>
        <v>8425</v>
      </c>
      <c r="AH3299" s="9">
        <v>948626.14783102192</v>
      </c>
      <c r="AI3299" s="9"/>
      <c r="AJ3299" s="9"/>
      <c r="AK3299" s="9"/>
      <c r="AL3299" s="9"/>
      <c r="AM3299" s="9"/>
      <c r="AN3299" s="9"/>
      <c r="AO3299" s="9"/>
      <c r="AP3299" s="9"/>
      <c r="AQ3299" s="15"/>
      <c r="AR3299" s="9"/>
      <c r="AS3299" s="9"/>
      <c r="AT3299" s="9"/>
      <c r="AU3299" s="9"/>
      <c r="AV3299" s="9"/>
      <c r="AW3299" s="9"/>
      <c r="AX3299" s="9"/>
      <c r="AY3299" s="9"/>
      <c r="AZ3299" s="9"/>
      <c r="BA3299" s="9"/>
      <c r="BB3299" s="9"/>
      <c r="BC3299" s="9"/>
      <c r="BD3299" s="9"/>
      <c r="BE3299" s="9"/>
      <c r="BF3299" s="9"/>
      <c r="BG3299" s="9"/>
      <c r="BH3299" s="9"/>
      <c r="BI3299" s="9"/>
      <c r="BJ3299" s="9"/>
      <c r="BK3299" s="9"/>
      <c r="BL3299" s="9">
        <f t="shared" si="110"/>
        <v>2701790.5116952532</v>
      </c>
      <c r="BM3299" s="9">
        <f t="shared" si="111"/>
        <v>2701800</v>
      </c>
    </row>
    <row r="3300" spans="1:65" x14ac:dyDescent="0.3">
      <c r="A3300" t="s">
        <v>3300</v>
      </c>
      <c r="B3300" s="9">
        <v>88</v>
      </c>
      <c r="C3300">
        <v>594521</v>
      </c>
      <c r="D3300">
        <v>1</v>
      </c>
      <c r="E3300">
        <v>0</v>
      </c>
      <c r="F3300">
        <v>0</v>
      </c>
      <c r="G3300">
        <v>0</v>
      </c>
      <c r="H3300">
        <v>0</v>
      </c>
      <c r="I3300" t="s">
        <v>81</v>
      </c>
      <c r="J3300">
        <v>594431</v>
      </c>
      <c r="K3300" t="s">
        <v>249</v>
      </c>
      <c r="L3300">
        <v>595071</v>
      </c>
      <c r="M3300" t="s">
        <v>250</v>
      </c>
      <c r="N3300">
        <v>593711</v>
      </c>
      <c r="O3300" t="s">
        <v>185</v>
      </c>
      <c r="P3300">
        <v>593711</v>
      </c>
      <c r="Q3300" t="s">
        <v>185</v>
      </c>
      <c r="R3300" s="9">
        <v>71941.662785630979</v>
      </c>
      <c r="S3300" s="9"/>
      <c r="T3300" s="9"/>
      <c r="U3300" s="9"/>
      <c r="V3300" s="9"/>
      <c r="W3300" s="9"/>
      <c r="X3300" s="9"/>
      <c r="Y3300" s="9"/>
      <c r="Z3300" s="9"/>
      <c r="AA3300" s="9"/>
      <c r="AB3300" s="9"/>
      <c r="AC3300" s="9"/>
      <c r="AD3300" s="9"/>
      <c r="AE3300" s="9"/>
      <c r="AF3300" s="9"/>
      <c r="AG3300" s="9"/>
      <c r="AH3300" s="9"/>
      <c r="AI3300" s="9"/>
      <c r="AJ3300" s="9"/>
      <c r="AK3300" s="9"/>
      <c r="AL3300" s="9"/>
      <c r="AM3300" s="9"/>
      <c r="AN3300" s="9"/>
      <c r="AO3300" s="9"/>
      <c r="AP3300" s="9"/>
      <c r="AQ3300" s="15"/>
      <c r="AR3300" s="9"/>
      <c r="AS3300" s="9"/>
      <c r="AT3300" s="9"/>
      <c r="AU3300" s="9"/>
      <c r="AV3300" s="9"/>
      <c r="AW3300" s="9"/>
      <c r="AX3300" s="9"/>
      <c r="AY3300" s="9"/>
      <c r="AZ3300" s="9"/>
      <c r="BA3300" s="9"/>
      <c r="BB3300" s="9"/>
      <c r="BC3300" s="9"/>
      <c r="BD3300" s="9"/>
      <c r="BE3300" s="9"/>
      <c r="BF3300" s="9"/>
      <c r="BG3300" s="9"/>
      <c r="BH3300" s="9"/>
      <c r="BI3300" s="9"/>
      <c r="BJ3300" s="9"/>
      <c r="BK3300" s="9"/>
      <c r="BL3300" s="9">
        <f t="shared" si="110"/>
        <v>71941.662785630979</v>
      </c>
      <c r="BM3300" s="9">
        <f t="shared" si="111"/>
        <v>71900</v>
      </c>
    </row>
    <row r="3301" spans="1:65" x14ac:dyDescent="0.3">
      <c r="A3301" t="s">
        <v>3300</v>
      </c>
      <c r="B3301" s="9">
        <v>755</v>
      </c>
      <c r="C3301">
        <v>584703</v>
      </c>
      <c r="D3301">
        <v>1</v>
      </c>
      <c r="E3301">
        <v>0</v>
      </c>
      <c r="F3301">
        <v>0</v>
      </c>
      <c r="G3301">
        <v>0</v>
      </c>
      <c r="H3301">
        <v>0</v>
      </c>
      <c r="I3301" t="s">
        <v>81</v>
      </c>
      <c r="J3301">
        <v>585017</v>
      </c>
      <c r="K3301" t="s">
        <v>608</v>
      </c>
      <c r="L3301">
        <v>585017</v>
      </c>
      <c r="M3301" t="s">
        <v>608</v>
      </c>
      <c r="N3301">
        <v>584495</v>
      </c>
      <c r="O3301" t="s">
        <v>546</v>
      </c>
      <c r="P3301">
        <v>584495</v>
      </c>
      <c r="Q3301" t="s">
        <v>546</v>
      </c>
      <c r="R3301" s="9">
        <v>179000.11374715579</v>
      </c>
      <c r="S3301" s="9"/>
      <c r="T3301" s="9"/>
      <c r="U3301" s="9"/>
      <c r="V3301" s="9"/>
      <c r="W3301" s="9"/>
      <c r="X3301" s="9"/>
      <c r="Y3301" s="9"/>
      <c r="Z3301" s="9"/>
      <c r="AA3301" s="9"/>
      <c r="AB3301" s="9"/>
      <c r="AC3301" s="9"/>
      <c r="AD3301" s="9"/>
      <c r="AE3301" s="9"/>
      <c r="AF3301" s="9"/>
      <c r="AG3301" s="9"/>
      <c r="AH3301" s="9"/>
      <c r="AI3301" s="9"/>
      <c r="AJ3301" s="9"/>
      <c r="AK3301" s="9"/>
      <c r="AL3301" s="9"/>
      <c r="AM3301" s="9"/>
      <c r="AN3301" s="9"/>
      <c r="AO3301" s="9"/>
      <c r="AP3301" s="9"/>
      <c r="AQ3301" s="15"/>
      <c r="AR3301" s="9">
        <v>2</v>
      </c>
      <c r="AS3301" s="9">
        <f>AR3301*30500</f>
        <v>61000</v>
      </c>
      <c r="AT3301" s="9"/>
      <c r="AU3301" s="9"/>
      <c r="AV3301" s="9"/>
      <c r="AW3301" s="9"/>
      <c r="AX3301" s="9"/>
      <c r="AY3301" s="9"/>
      <c r="AZ3301" s="9"/>
      <c r="BA3301" s="9"/>
      <c r="BB3301" s="9"/>
      <c r="BC3301" s="9"/>
      <c r="BD3301" s="9"/>
      <c r="BE3301" s="9"/>
      <c r="BF3301" s="9"/>
      <c r="BG3301" s="9"/>
      <c r="BH3301" s="9"/>
      <c r="BI3301" s="9"/>
      <c r="BJ3301" s="9"/>
      <c r="BK3301" s="9"/>
      <c r="BL3301" s="9">
        <f t="shared" si="110"/>
        <v>240000.11374715579</v>
      </c>
      <c r="BM3301" s="9">
        <f t="shared" si="111"/>
        <v>240000</v>
      </c>
    </row>
    <row r="3302" spans="1:65" x14ac:dyDescent="0.3">
      <c r="A3302" t="s">
        <v>3300</v>
      </c>
      <c r="B3302" s="9">
        <v>343</v>
      </c>
      <c r="C3302">
        <v>583472</v>
      </c>
      <c r="D3302">
        <v>1</v>
      </c>
      <c r="E3302">
        <v>0</v>
      </c>
      <c r="F3302">
        <v>0</v>
      </c>
      <c r="G3302">
        <v>0</v>
      </c>
      <c r="H3302">
        <v>0</v>
      </c>
      <c r="I3302" t="s">
        <v>81</v>
      </c>
      <c r="J3302">
        <v>582956</v>
      </c>
      <c r="K3302" t="s">
        <v>684</v>
      </c>
      <c r="L3302">
        <v>582956</v>
      </c>
      <c r="M3302" t="s">
        <v>684</v>
      </c>
      <c r="N3302">
        <v>583120</v>
      </c>
      <c r="O3302" t="s">
        <v>408</v>
      </c>
      <c r="P3302">
        <v>583120</v>
      </c>
      <c r="Q3302" t="s">
        <v>408</v>
      </c>
      <c r="R3302" s="9">
        <v>82142.012140304039</v>
      </c>
      <c r="S3302" s="9"/>
      <c r="T3302" s="9"/>
      <c r="U3302" s="9"/>
      <c r="V3302" s="9"/>
      <c r="W3302" s="9"/>
      <c r="X3302" s="9"/>
      <c r="Y3302" s="9"/>
      <c r="Z3302" s="9"/>
      <c r="AA3302" s="9"/>
      <c r="AB3302" s="9"/>
      <c r="AC3302" s="9"/>
      <c r="AD3302" s="9"/>
      <c r="AE3302" s="9"/>
      <c r="AF3302" s="9"/>
      <c r="AG3302" s="9"/>
      <c r="AH3302" s="9"/>
      <c r="AI3302" s="9"/>
      <c r="AJ3302" s="9"/>
      <c r="AK3302" s="9"/>
      <c r="AL3302" s="9"/>
      <c r="AM3302" s="9"/>
      <c r="AN3302" s="9"/>
      <c r="AO3302" s="9"/>
      <c r="AP3302" s="9"/>
      <c r="AQ3302" s="15"/>
      <c r="AR3302" s="9"/>
      <c r="AS3302" s="9"/>
      <c r="AT3302" s="9"/>
      <c r="AU3302" s="9"/>
      <c r="AV3302" s="9"/>
      <c r="AW3302" s="9"/>
      <c r="AX3302" s="9"/>
      <c r="AY3302" s="9"/>
      <c r="AZ3302" s="9"/>
      <c r="BA3302" s="9"/>
      <c r="BB3302" s="9"/>
      <c r="BC3302" s="9"/>
      <c r="BD3302" s="9"/>
      <c r="BE3302" s="9"/>
      <c r="BF3302" s="9"/>
      <c r="BG3302" s="9"/>
      <c r="BH3302" s="9"/>
      <c r="BI3302" s="9"/>
      <c r="BJ3302" s="9"/>
      <c r="BK3302" s="9"/>
      <c r="BL3302" s="9">
        <f t="shared" si="110"/>
        <v>82142.012140304039</v>
      </c>
      <c r="BM3302" s="9">
        <f t="shared" si="111"/>
        <v>82100</v>
      </c>
    </row>
    <row r="3303" spans="1:65" x14ac:dyDescent="0.3">
      <c r="A3303" t="s">
        <v>3301</v>
      </c>
      <c r="B3303" s="9">
        <v>195</v>
      </c>
      <c r="C3303">
        <v>566837</v>
      </c>
      <c r="D3303">
        <v>1</v>
      </c>
      <c r="E3303">
        <v>0</v>
      </c>
      <c r="F3303">
        <v>0</v>
      </c>
      <c r="G3303">
        <v>0</v>
      </c>
      <c r="H3303">
        <v>0</v>
      </c>
      <c r="I3303" t="s">
        <v>151</v>
      </c>
      <c r="J3303">
        <v>560120</v>
      </c>
      <c r="K3303" t="s">
        <v>345</v>
      </c>
      <c r="L3303">
        <v>560120</v>
      </c>
      <c r="M3303" t="s">
        <v>345</v>
      </c>
      <c r="N3303">
        <v>560120</v>
      </c>
      <c r="O3303" t="s">
        <v>345</v>
      </c>
      <c r="P3303">
        <v>559717</v>
      </c>
      <c r="Q3303" t="s">
        <v>346</v>
      </c>
      <c r="R3303" s="9">
        <v>71941.662785630979</v>
      </c>
      <c r="S3303" s="9"/>
      <c r="T3303" s="9"/>
      <c r="U3303" s="9"/>
      <c r="V3303" s="9"/>
      <c r="W3303" s="9"/>
      <c r="X3303" s="9"/>
      <c r="Y3303" s="9"/>
      <c r="Z3303" s="9"/>
      <c r="AA3303" s="9"/>
      <c r="AB3303" s="9"/>
      <c r="AC3303" s="9"/>
      <c r="AD3303" s="9"/>
      <c r="AE3303" s="9"/>
      <c r="AF3303" s="9"/>
      <c r="AG3303" s="9"/>
      <c r="AH3303" s="9"/>
      <c r="AI3303" s="9"/>
      <c r="AJ3303" s="9"/>
      <c r="AK3303" s="9"/>
      <c r="AL3303" s="9"/>
      <c r="AM3303" s="9"/>
      <c r="AN3303" s="9"/>
      <c r="AO3303" s="9"/>
      <c r="AP3303" s="9"/>
      <c r="AQ3303" s="15"/>
      <c r="AR3303" s="9"/>
      <c r="AS3303" s="9"/>
      <c r="AT3303" s="9"/>
      <c r="AU3303" s="9"/>
      <c r="AV3303" s="9"/>
      <c r="AW3303" s="9"/>
      <c r="AX3303" s="9"/>
      <c r="AY3303" s="9"/>
      <c r="AZ3303" s="9"/>
      <c r="BA3303" s="9"/>
      <c r="BB3303" s="9"/>
      <c r="BC3303" s="9"/>
      <c r="BD3303" s="9"/>
      <c r="BE3303" s="9"/>
      <c r="BF3303" s="9"/>
      <c r="BG3303" s="9"/>
      <c r="BH3303" s="9"/>
      <c r="BI3303" s="9"/>
      <c r="BJ3303" s="9"/>
      <c r="BK3303" s="9"/>
      <c r="BL3303" s="9">
        <f t="shared" si="110"/>
        <v>71941.662785630979</v>
      </c>
      <c r="BM3303" s="9">
        <f t="shared" si="111"/>
        <v>71900</v>
      </c>
    </row>
    <row r="3304" spans="1:65" x14ac:dyDescent="0.3">
      <c r="A3304" t="s">
        <v>3302</v>
      </c>
      <c r="B3304" s="9">
        <v>125</v>
      </c>
      <c r="C3304">
        <v>536725</v>
      </c>
      <c r="D3304">
        <v>1</v>
      </c>
      <c r="E3304">
        <v>0</v>
      </c>
      <c r="F3304">
        <v>0</v>
      </c>
      <c r="G3304">
        <v>0</v>
      </c>
      <c r="H3304">
        <v>0</v>
      </c>
      <c r="I3304" t="s">
        <v>83</v>
      </c>
      <c r="J3304">
        <v>551970</v>
      </c>
      <c r="K3304" t="s">
        <v>1010</v>
      </c>
      <c r="L3304">
        <v>551970</v>
      </c>
      <c r="M3304" t="s">
        <v>1010</v>
      </c>
      <c r="N3304">
        <v>551970</v>
      </c>
      <c r="O3304" t="s">
        <v>1010</v>
      </c>
      <c r="P3304">
        <v>550787</v>
      </c>
      <c r="Q3304" t="s">
        <v>908</v>
      </c>
      <c r="R3304" s="9">
        <v>71941.662785630979</v>
      </c>
      <c r="S3304" s="9"/>
      <c r="T3304" s="9"/>
      <c r="U3304" s="9"/>
      <c r="V3304" s="9"/>
      <c r="W3304" s="9"/>
      <c r="X3304" s="9"/>
      <c r="Y3304" s="9"/>
      <c r="Z3304" s="9"/>
      <c r="AA3304" s="9"/>
      <c r="AB3304" s="9"/>
      <c r="AC3304" s="9"/>
      <c r="AD3304" s="9"/>
      <c r="AE3304" s="9"/>
      <c r="AF3304" s="9"/>
      <c r="AG3304" s="9"/>
      <c r="AH3304" s="9"/>
      <c r="AI3304" s="9"/>
      <c r="AJ3304" s="9"/>
      <c r="AK3304" s="9"/>
      <c r="AL3304" s="9"/>
      <c r="AM3304" s="9"/>
      <c r="AN3304" s="9"/>
      <c r="AO3304" s="9"/>
      <c r="AP3304" s="9"/>
      <c r="AQ3304" s="15"/>
      <c r="AR3304" s="9"/>
      <c r="AS3304" s="9"/>
      <c r="AT3304" s="9"/>
      <c r="AU3304" s="9"/>
      <c r="AV3304" s="9"/>
      <c r="AW3304" s="9"/>
      <c r="AX3304" s="9"/>
      <c r="AY3304" s="9"/>
      <c r="AZ3304" s="9"/>
      <c r="BA3304" s="9"/>
      <c r="BB3304" s="9"/>
      <c r="BC3304" s="9"/>
      <c r="BD3304" s="9"/>
      <c r="BE3304" s="9"/>
      <c r="BF3304" s="9"/>
      <c r="BG3304" s="9"/>
      <c r="BH3304" s="9"/>
      <c r="BI3304" s="9"/>
      <c r="BJ3304" s="9"/>
      <c r="BK3304" s="9"/>
      <c r="BL3304" s="9">
        <f t="shared" si="110"/>
        <v>71941.662785630979</v>
      </c>
      <c r="BM3304" s="9">
        <f t="shared" si="111"/>
        <v>71900</v>
      </c>
    </row>
    <row r="3305" spans="1:65" x14ac:dyDescent="0.3">
      <c r="A3305" t="s">
        <v>3303</v>
      </c>
      <c r="B3305" s="9">
        <v>679</v>
      </c>
      <c r="C3305">
        <v>553476</v>
      </c>
      <c r="D3305">
        <v>1</v>
      </c>
      <c r="E3305">
        <v>0</v>
      </c>
      <c r="F3305">
        <v>0</v>
      </c>
      <c r="G3305">
        <v>0</v>
      </c>
      <c r="H3305">
        <v>0</v>
      </c>
      <c r="I3305" t="s">
        <v>111</v>
      </c>
      <c r="J3305">
        <v>541354</v>
      </c>
      <c r="K3305" t="s">
        <v>510</v>
      </c>
      <c r="L3305">
        <v>541354</v>
      </c>
      <c r="M3305" t="s">
        <v>510</v>
      </c>
      <c r="N3305">
        <v>541354</v>
      </c>
      <c r="O3305" t="s">
        <v>510</v>
      </c>
      <c r="P3305">
        <v>541354</v>
      </c>
      <c r="Q3305" t="s">
        <v>510</v>
      </c>
      <c r="R3305" s="9">
        <v>161237.11430708971</v>
      </c>
      <c r="S3305" s="9"/>
      <c r="T3305" s="9"/>
      <c r="U3305" s="9"/>
      <c r="V3305" s="9"/>
      <c r="W3305" s="9"/>
      <c r="X3305" s="9"/>
      <c r="Y3305" s="9"/>
      <c r="Z3305" s="9"/>
      <c r="AA3305" s="9"/>
      <c r="AB3305" s="9"/>
      <c r="AC3305" s="9"/>
      <c r="AD3305" s="9"/>
      <c r="AE3305" s="9"/>
      <c r="AF3305" s="9"/>
      <c r="AG3305" s="9"/>
      <c r="AH3305" s="9"/>
      <c r="AI3305" s="9"/>
      <c r="AJ3305" s="9"/>
      <c r="AK3305" s="9"/>
      <c r="AL3305" s="9"/>
      <c r="AM3305" s="9"/>
      <c r="AN3305" s="9"/>
      <c r="AO3305" s="9"/>
      <c r="AP3305" s="9"/>
      <c r="AQ3305" s="15"/>
      <c r="AR3305" s="9"/>
      <c r="AS3305" s="9"/>
      <c r="AT3305" s="9"/>
      <c r="AU3305" s="9"/>
      <c r="AV3305" s="9"/>
      <c r="AW3305" s="9"/>
      <c r="AX3305" s="9"/>
      <c r="AY3305" s="9"/>
      <c r="AZ3305" s="9"/>
      <c r="BA3305" s="9"/>
      <c r="BB3305" s="9"/>
      <c r="BC3305" s="9"/>
      <c r="BD3305" s="9"/>
      <c r="BE3305" s="9"/>
      <c r="BF3305" s="9"/>
      <c r="BG3305" s="9"/>
      <c r="BH3305" s="9"/>
      <c r="BI3305" s="9"/>
      <c r="BJ3305" s="9"/>
      <c r="BK3305" s="9"/>
      <c r="BL3305" s="9">
        <f t="shared" si="110"/>
        <v>161237.11430708971</v>
      </c>
      <c r="BM3305" s="9">
        <f t="shared" si="111"/>
        <v>161200</v>
      </c>
    </row>
    <row r="3306" spans="1:65" x14ac:dyDescent="0.3">
      <c r="A3306" t="s">
        <v>3304</v>
      </c>
      <c r="B3306" s="9">
        <v>325</v>
      </c>
      <c r="C3306">
        <v>593389</v>
      </c>
      <c r="D3306">
        <v>1</v>
      </c>
      <c r="E3306">
        <v>0</v>
      </c>
      <c r="F3306">
        <v>0</v>
      </c>
      <c r="G3306">
        <v>0</v>
      </c>
      <c r="H3306">
        <v>0</v>
      </c>
      <c r="I3306" t="s">
        <v>81</v>
      </c>
      <c r="J3306">
        <v>592927</v>
      </c>
      <c r="K3306" t="s">
        <v>669</v>
      </c>
      <c r="L3306">
        <v>592943</v>
      </c>
      <c r="M3306" t="s">
        <v>476</v>
      </c>
      <c r="N3306">
        <v>592943</v>
      </c>
      <c r="O3306" t="s">
        <v>476</v>
      </c>
      <c r="P3306">
        <v>592943</v>
      </c>
      <c r="Q3306" t="s">
        <v>476</v>
      </c>
      <c r="R3306" s="9">
        <v>77874.605211360598</v>
      </c>
      <c r="S3306" s="9"/>
      <c r="T3306" s="9"/>
      <c r="U3306" s="9"/>
      <c r="V3306" s="9"/>
      <c r="W3306" s="9"/>
      <c r="X3306" s="9"/>
      <c r="Y3306" s="9"/>
      <c r="Z3306" s="9"/>
      <c r="AA3306" s="9"/>
      <c r="AB3306" s="9"/>
      <c r="AC3306" s="9"/>
      <c r="AD3306" s="9"/>
      <c r="AE3306" s="9"/>
      <c r="AF3306" s="9"/>
      <c r="AG3306" s="9"/>
      <c r="AH3306" s="9"/>
      <c r="AI3306" s="9"/>
      <c r="AJ3306" s="9"/>
      <c r="AK3306" s="9"/>
      <c r="AL3306" s="9"/>
      <c r="AM3306" s="9"/>
      <c r="AN3306" s="9"/>
      <c r="AO3306" s="9"/>
      <c r="AP3306" s="9"/>
      <c r="AQ3306" s="15"/>
      <c r="AR3306" s="9"/>
      <c r="AS3306" s="9"/>
      <c r="AT3306" s="9"/>
      <c r="AU3306" s="9"/>
      <c r="AV3306" s="9"/>
      <c r="AW3306" s="9"/>
      <c r="AX3306" s="9"/>
      <c r="AY3306" s="9"/>
      <c r="AZ3306" s="9"/>
      <c r="BA3306" s="9"/>
      <c r="BB3306" s="9"/>
      <c r="BC3306" s="9"/>
      <c r="BD3306" s="9"/>
      <c r="BE3306" s="9"/>
      <c r="BF3306" s="9"/>
      <c r="BG3306" s="9"/>
      <c r="BH3306" s="9"/>
      <c r="BI3306" s="9"/>
      <c r="BJ3306" s="9"/>
      <c r="BK3306" s="9"/>
      <c r="BL3306" s="9">
        <f t="shared" si="110"/>
        <v>77874.605211360598</v>
      </c>
      <c r="BM3306" s="9">
        <f t="shared" si="111"/>
        <v>77900</v>
      </c>
    </row>
    <row r="3307" spans="1:65" x14ac:dyDescent="0.3">
      <c r="A3307" s="2" t="s">
        <v>2961</v>
      </c>
      <c r="B3307" s="9">
        <v>875</v>
      </c>
      <c r="C3307">
        <v>593397</v>
      </c>
      <c r="D3307">
        <v>1</v>
      </c>
      <c r="E3307">
        <v>1</v>
      </c>
      <c r="F3307">
        <v>0</v>
      </c>
      <c r="G3307">
        <v>0</v>
      </c>
      <c r="H3307">
        <v>0</v>
      </c>
      <c r="I3307" t="s">
        <v>81</v>
      </c>
      <c r="J3307">
        <v>593397</v>
      </c>
      <c r="K3307" t="s">
        <v>2961</v>
      </c>
      <c r="L3307">
        <v>592889</v>
      </c>
      <c r="M3307" t="s">
        <v>482</v>
      </c>
      <c r="N3307">
        <v>592889</v>
      </c>
      <c r="O3307" t="s">
        <v>482</v>
      </c>
      <c r="P3307">
        <v>592889</v>
      </c>
      <c r="Q3307" t="s">
        <v>482</v>
      </c>
      <c r="R3307" s="9">
        <v>206964.496910708</v>
      </c>
      <c r="S3307" s="9">
        <f>SUMIFS($B:$B,$J:$J,$C3307)</f>
        <v>2516</v>
      </c>
      <c r="T3307" s="9">
        <v>136857.44858939419</v>
      </c>
      <c r="U3307" s="9">
        <v>0</v>
      </c>
      <c r="V3307" s="9">
        <f>U3307*768</f>
        <v>0</v>
      </c>
      <c r="W3307" s="9">
        <v>23</v>
      </c>
      <c r="X3307" s="9">
        <f>W3307*3072</f>
        <v>70656</v>
      </c>
      <c r="Y3307" s="9">
        <v>9</v>
      </c>
      <c r="Z3307" s="9">
        <f>Y3307*1024</f>
        <v>9216</v>
      </c>
      <c r="AA3307" s="9">
        <v>4</v>
      </c>
      <c r="AB3307" s="9">
        <f>AA3307*256</f>
        <v>1024</v>
      </c>
      <c r="AC3307" s="9"/>
      <c r="AD3307" s="9"/>
      <c r="AE3307" s="9"/>
      <c r="AF3307" s="9"/>
      <c r="AG3307" s="9"/>
      <c r="AH3307" s="9"/>
      <c r="AI3307" s="9"/>
      <c r="AJ3307" s="9"/>
      <c r="AK3307" s="9"/>
      <c r="AL3307" s="9"/>
      <c r="AM3307" s="9"/>
      <c r="AN3307" s="9"/>
      <c r="AO3307" s="9"/>
      <c r="AP3307" s="9"/>
      <c r="AQ3307" s="15"/>
      <c r="AR3307" s="9"/>
      <c r="AS3307" s="9"/>
      <c r="AT3307" s="9"/>
      <c r="AU3307" s="9"/>
      <c r="AV3307" s="9"/>
      <c r="AW3307" s="9"/>
      <c r="AX3307" s="9"/>
      <c r="AY3307" s="9"/>
      <c r="AZ3307" s="9"/>
      <c r="BA3307" s="9"/>
      <c r="BB3307" s="9"/>
      <c r="BC3307" s="9"/>
      <c r="BD3307" s="9"/>
      <c r="BE3307" s="9"/>
      <c r="BF3307" s="9"/>
      <c r="BG3307" s="9"/>
      <c r="BH3307" s="9"/>
      <c r="BI3307" s="9"/>
      <c r="BJ3307" s="9"/>
      <c r="BK3307" s="9"/>
      <c r="BL3307" s="9">
        <f t="shared" si="110"/>
        <v>424717.94550010219</v>
      </c>
      <c r="BM3307" s="9">
        <f t="shared" si="111"/>
        <v>424700</v>
      </c>
    </row>
    <row r="3308" spans="1:65" x14ac:dyDescent="0.3">
      <c r="A3308" t="s">
        <v>3305</v>
      </c>
      <c r="B3308" s="9">
        <v>834</v>
      </c>
      <c r="C3308">
        <v>579564</v>
      </c>
      <c r="D3308">
        <v>1</v>
      </c>
      <c r="E3308">
        <v>0</v>
      </c>
      <c r="F3308">
        <v>0</v>
      </c>
      <c r="G3308">
        <v>0</v>
      </c>
      <c r="H3308">
        <v>0</v>
      </c>
      <c r="I3308" t="s">
        <v>90</v>
      </c>
      <c r="J3308">
        <v>579068</v>
      </c>
      <c r="K3308" t="s">
        <v>375</v>
      </c>
      <c r="L3308">
        <v>579203</v>
      </c>
      <c r="M3308" t="s">
        <v>376</v>
      </c>
      <c r="N3308">
        <v>579203</v>
      </c>
      <c r="O3308" t="s">
        <v>376</v>
      </c>
      <c r="P3308">
        <v>579203</v>
      </c>
      <c r="Q3308" t="s">
        <v>376</v>
      </c>
      <c r="R3308" s="9">
        <v>197420.95399649019</v>
      </c>
      <c r="S3308" s="9"/>
      <c r="T3308" s="9"/>
      <c r="U3308" s="9"/>
      <c r="V3308" s="9"/>
      <c r="W3308" s="9"/>
      <c r="X3308" s="9"/>
      <c r="Y3308" s="9"/>
      <c r="Z3308" s="9"/>
      <c r="AA3308" s="9"/>
      <c r="AB3308" s="9"/>
      <c r="AC3308" s="9"/>
      <c r="AD3308" s="9"/>
      <c r="AE3308" s="9"/>
      <c r="AF3308" s="9"/>
      <c r="AG3308" s="9"/>
      <c r="AH3308" s="9"/>
      <c r="AI3308" s="9"/>
      <c r="AJ3308" s="9"/>
      <c r="AK3308" s="9"/>
      <c r="AL3308" s="9"/>
      <c r="AM3308" s="9"/>
      <c r="AN3308" s="9"/>
      <c r="AO3308" s="9"/>
      <c r="AP3308" s="9"/>
      <c r="AQ3308" s="15"/>
      <c r="AR3308" s="9">
        <v>1</v>
      </c>
      <c r="AS3308" s="9">
        <f>AR3308*30500</f>
        <v>30500</v>
      </c>
      <c r="AT3308" s="9"/>
      <c r="AU3308" s="9"/>
      <c r="AV3308" s="9"/>
      <c r="AW3308" s="9"/>
      <c r="AX3308" s="9"/>
      <c r="AY3308" s="9"/>
      <c r="AZ3308" s="9"/>
      <c r="BA3308" s="9"/>
      <c r="BB3308" s="9"/>
      <c r="BC3308" s="9"/>
      <c r="BD3308" s="9"/>
      <c r="BE3308" s="9"/>
      <c r="BF3308" s="9"/>
      <c r="BG3308" s="9"/>
      <c r="BH3308" s="9"/>
      <c r="BI3308" s="9"/>
      <c r="BJ3308" s="9"/>
      <c r="BK3308" s="9"/>
      <c r="BL3308" s="9">
        <f t="shared" si="110"/>
        <v>227920.95399649019</v>
      </c>
      <c r="BM3308" s="9">
        <f t="shared" si="111"/>
        <v>227900</v>
      </c>
    </row>
    <row r="3309" spans="1:65" x14ac:dyDescent="0.3">
      <c r="A3309" s="2" t="s">
        <v>3306</v>
      </c>
      <c r="B3309" s="9">
        <v>428</v>
      </c>
      <c r="C3309">
        <v>593401</v>
      </c>
      <c r="D3309">
        <v>1</v>
      </c>
      <c r="E3309">
        <v>1</v>
      </c>
      <c r="F3309">
        <v>0</v>
      </c>
      <c r="G3309">
        <v>0</v>
      </c>
      <c r="H3309">
        <v>0</v>
      </c>
      <c r="I3309" t="s">
        <v>81</v>
      </c>
      <c r="J3309">
        <v>593401</v>
      </c>
      <c r="K3309" t="s">
        <v>3306</v>
      </c>
      <c r="L3309">
        <v>592943</v>
      </c>
      <c r="M3309" t="s">
        <v>476</v>
      </c>
      <c r="N3309">
        <v>592943</v>
      </c>
      <c r="O3309" t="s">
        <v>476</v>
      </c>
      <c r="P3309">
        <v>592943</v>
      </c>
      <c r="Q3309" t="s">
        <v>476</v>
      </c>
      <c r="R3309" s="9">
        <v>102247.9263827524</v>
      </c>
      <c r="S3309" s="9">
        <f>SUMIFS($B:$B,$J:$J,$C3309)</f>
        <v>766</v>
      </c>
      <c r="T3309" s="9">
        <v>41757.629196073787</v>
      </c>
      <c r="U3309" s="9">
        <v>0</v>
      </c>
      <c r="V3309" s="9">
        <f>U3309*768</f>
        <v>0</v>
      </c>
      <c r="W3309" s="9">
        <v>3</v>
      </c>
      <c r="X3309" s="9">
        <f>W3309*3072</f>
        <v>9216</v>
      </c>
      <c r="Y3309" s="9">
        <v>2</v>
      </c>
      <c r="Z3309" s="9">
        <f>Y3309*1024</f>
        <v>2048</v>
      </c>
      <c r="AA3309" s="9">
        <v>0</v>
      </c>
      <c r="AB3309" s="9">
        <f>AA3309*256</f>
        <v>0</v>
      </c>
      <c r="AC3309" s="9"/>
      <c r="AD3309" s="9"/>
      <c r="AE3309" s="9"/>
      <c r="AF3309" s="9"/>
      <c r="AG3309" s="9"/>
      <c r="AH3309" s="9"/>
      <c r="AI3309" s="9"/>
      <c r="AJ3309" s="9"/>
      <c r="AK3309" s="9"/>
      <c r="AL3309" s="9"/>
      <c r="AM3309" s="9"/>
      <c r="AN3309" s="9"/>
      <c r="AO3309" s="9"/>
      <c r="AP3309" s="9"/>
      <c r="AQ3309" s="15"/>
      <c r="AR3309" s="9"/>
      <c r="AS3309" s="9"/>
      <c r="AT3309" s="9"/>
      <c r="AU3309" s="9"/>
      <c r="AV3309" s="9"/>
      <c r="AW3309" s="9"/>
      <c r="AX3309" s="9"/>
      <c r="AY3309" s="9"/>
      <c r="AZ3309" s="9"/>
      <c r="BA3309" s="9"/>
      <c r="BB3309" s="9"/>
      <c r="BC3309" s="9"/>
      <c r="BD3309" s="9"/>
      <c r="BE3309" s="9"/>
      <c r="BF3309" s="9"/>
      <c r="BG3309" s="9"/>
      <c r="BH3309" s="9"/>
      <c r="BI3309" s="9"/>
      <c r="BJ3309" s="9"/>
      <c r="BK3309" s="9"/>
      <c r="BL3309" s="9">
        <f t="shared" si="110"/>
        <v>155269.55557882617</v>
      </c>
      <c r="BM3309" s="9">
        <f t="shared" si="111"/>
        <v>155300</v>
      </c>
    </row>
    <row r="3310" spans="1:65" x14ac:dyDescent="0.3">
      <c r="A3310" t="s">
        <v>3307</v>
      </c>
      <c r="B3310" s="9">
        <v>348</v>
      </c>
      <c r="C3310">
        <v>573230</v>
      </c>
      <c r="D3310">
        <v>1</v>
      </c>
      <c r="E3310">
        <v>0</v>
      </c>
      <c r="F3310">
        <v>0</v>
      </c>
      <c r="G3310">
        <v>0</v>
      </c>
      <c r="H3310">
        <v>0</v>
      </c>
      <c r="I3310" t="s">
        <v>90</v>
      </c>
      <c r="J3310">
        <v>572659</v>
      </c>
      <c r="K3310" t="s">
        <v>158</v>
      </c>
      <c r="L3310">
        <v>572659</v>
      </c>
      <c r="M3310" t="s">
        <v>158</v>
      </c>
      <c r="N3310">
        <v>572659</v>
      </c>
      <c r="O3310" t="s">
        <v>158</v>
      </c>
      <c r="P3310">
        <v>572659</v>
      </c>
      <c r="Q3310" t="s">
        <v>158</v>
      </c>
      <c r="R3310" s="9">
        <v>83326.778612713635</v>
      </c>
      <c r="S3310" s="9"/>
      <c r="T3310" s="9"/>
      <c r="U3310" s="9"/>
      <c r="V3310" s="9"/>
      <c r="W3310" s="9"/>
      <c r="X3310" s="9"/>
      <c r="Y3310" s="9"/>
      <c r="Z3310" s="9"/>
      <c r="AA3310" s="9"/>
      <c r="AB3310" s="9"/>
      <c r="AC3310" s="9"/>
      <c r="AD3310" s="9"/>
      <c r="AE3310" s="9"/>
      <c r="AF3310" s="9"/>
      <c r="AG3310" s="9"/>
      <c r="AH3310" s="9"/>
      <c r="AI3310" s="9"/>
      <c r="AJ3310" s="9"/>
      <c r="AK3310" s="9"/>
      <c r="AL3310" s="9"/>
      <c r="AM3310" s="9"/>
      <c r="AN3310" s="9"/>
      <c r="AO3310" s="9"/>
      <c r="AP3310" s="9"/>
      <c r="AQ3310" s="15"/>
      <c r="AR3310" s="9"/>
      <c r="AS3310" s="9"/>
      <c r="AT3310" s="9"/>
      <c r="AU3310" s="9"/>
      <c r="AV3310" s="9"/>
      <c r="AW3310" s="9"/>
      <c r="AX3310" s="9"/>
      <c r="AY3310" s="9"/>
      <c r="AZ3310" s="9"/>
      <c r="BA3310" s="9"/>
      <c r="BB3310" s="9"/>
      <c r="BC3310" s="9"/>
      <c r="BD3310" s="9"/>
      <c r="BE3310" s="9"/>
      <c r="BF3310" s="9"/>
      <c r="BG3310" s="9"/>
      <c r="BH3310" s="9"/>
      <c r="BI3310" s="9"/>
      <c r="BJ3310" s="9"/>
      <c r="BK3310" s="9"/>
      <c r="BL3310" s="9">
        <f t="shared" si="110"/>
        <v>83326.778612713635</v>
      </c>
      <c r="BM3310" s="9">
        <f t="shared" si="111"/>
        <v>83300</v>
      </c>
    </row>
    <row r="3311" spans="1:65" x14ac:dyDescent="0.3">
      <c r="A3311" t="s">
        <v>3308</v>
      </c>
      <c r="B3311" s="9">
        <v>166</v>
      </c>
      <c r="C3311">
        <v>571156</v>
      </c>
      <c r="D3311">
        <v>1</v>
      </c>
      <c r="E3311">
        <v>0</v>
      </c>
      <c r="F3311">
        <v>0</v>
      </c>
      <c r="G3311">
        <v>0</v>
      </c>
      <c r="H3311">
        <v>0</v>
      </c>
      <c r="I3311" t="s">
        <v>86</v>
      </c>
      <c r="J3311">
        <v>535478</v>
      </c>
      <c r="K3311" t="s">
        <v>359</v>
      </c>
      <c r="L3311">
        <v>535478</v>
      </c>
      <c r="M3311" t="s">
        <v>359</v>
      </c>
      <c r="N3311">
        <v>535419</v>
      </c>
      <c r="O3311" t="s">
        <v>170</v>
      </c>
      <c r="P3311">
        <v>535419</v>
      </c>
      <c r="Q3311" t="s">
        <v>170</v>
      </c>
      <c r="R3311" s="9">
        <v>71941.662785630979</v>
      </c>
      <c r="S3311" s="9"/>
      <c r="T3311" s="9"/>
      <c r="U3311" s="9"/>
      <c r="V3311" s="9"/>
      <c r="W3311" s="9"/>
      <c r="X3311" s="9"/>
      <c r="Y3311" s="9"/>
      <c r="Z3311" s="9"/>
      <c r="AA3311" s="9"/>
      <c r="AB3311" s="9"/>
      <c r="AC3311" s="9"/>
      <c r="AD3311" s="9"/>
      <c r="AE3311" s="9"/>
      <c r="AF3311" s="9"/>
      <c r="AG3311" s="9"/>
      <c r="AH3311" s="9"/>
      <c r="AI3311" s="9"/>
      <c r="AJ3311" s="9"/>
      <c r="AK3311" s="9"/>
      <c r="AL3311" s="9"/>
      <c r="AM3311" s="9"/>
      <c r="AN3311" s="9"/>
      <c r="AO3311" s="9"/>
      <c r="AP3311" s="9"/>
      <c r="AQ3311" s="15"/>
      <c r="AR3311" s="9"/>
      <c r="AS3311" s="9"/>
      <c r="AT3311" s="9"/>
      <c r="AU3311" s="9"/>
      <c r="AV3311" s="9"/>
      <c r="AW3311" s="9"/>
      <c r="AX3311" s="9"/>
      <c r="AY3311" s="9"/>
      <c r="AZ3311" s="9"/>
      <c r="BA3311" s="9"/>
      <c r="BB3311" s="9"/>
      <c r="BC3311" s="9"/>
      <c r="BD3311" s="9"/>
      <c r="BE3311" s="9"/>
      <c r="BF3311" s="9"/>
      <c r="BG3311" s="9"/>
      <c r="BH3311" s="9"/>
      <c r="BI3311" s="9"/>
      <c r="BJ3311" s="9"/>
      <c r="BK3311" s="9"/>
      <c r="BL3311" s="9">
        <f t="shared" si="110"/>
        <v>71941.662785630979</v>
      </c>
      <c r="BM3311" s="9">
        <f t="shared" si="111"/>
        <v>71900</v>
      </c>
    </row>
    <row r="3312" spans="1:65" x14ac:dyDescent="0.3">
      <c r="A3312" t="s">
        <v>3309</v>
      </c>
      <c r="B3312" s="9">
        <v>319</v>
      </c>
      <c r="C3312">
        <v>552747</v>
      </c>
      <c r="D3312">
        <v>1</v>
      </c>
      <c r="E3312">
        <v>0</v>
      </c>
      <c r="F3312">
        <v>0</v>
      </c>
      <c r="G3312">
        <v>0</v>
      </c>
      <c r="H3312">
        <v>0</v>
      </c>
      <c r="I3312" t="s">
        <v>83</v>
      </c>
      <c r="J3312">
        <v>552461</v>
      </c>
      <c r="K3312" t="s">
        <v>2034</v>
      </c>
      <c r="L3312">
        <v>552046</v>
      </c>
      <c r="M3312" t="s">
        <v>174</v>
      </c>
      <c r="N3312">
        <v>552046</v>
      </c>
      <c r="O3312" t="s">
        <v>174</v>
      </c>
      <c r="P3312">
        <v>552046</v>
      </c>
      <c r="Q3312" t="s">
        <v>174</v>
      </c>
      <c r="R3312" s="9">
        <v>76451.342411092905</v>
      </c>
      <c r="S3312" s="9"/>
      <c r="T3312" s="9"/>
      <c r="U3312" s="9"/>
      <c r="V3312" s="9"/>
      <c r="W3312" s="9"/>
      <c r="X3312" s="9"/>
      <c r="Y3312" s="9"/>
      <c r="Z3312" s="9"/>
      <c r="AA3312" s="9"/>
      <c r="AB3312" s="9"/>
      <c r="AC3312" s="9"/>
      <c r="AD3312" s="9"/>
      <c r="AE3312" s="9"/>
      <c r="AF3312" s="9"/>
      <c r="AG3312" s="9"/>
      <c r="AH3312" s="9"/>
      <c r="AI3312" s="9"/>
      <c r="AJ3312" s="9"/>
      <c r="AK3312" s="9"/>
      <c r="AL3312" s="9"/>
      <c r="AM3312" s="9"/>
      <c r="AN3312" s="9"/>
      <c r="AO3312" s="9"/>
      <c r="AP3312" s="9"/>
      <c r="AQ3312" s="15"/>
      <c r="AR3312" s="9"/>
      <c r="AS3312" s="9"/>
      <c r="AT3312" s="9"/>
      <c r="AU3312" s="9"/>
      <c r="AV3312" s="9"/>
      <c r="AW3312" s="9"/>
      <c r="AX3312" s="9"/>
      <c r="AY3312" s="9"/>
      <c r="AZ3312" s="9"/>
      <c r="BA3312" s="9"/>
      <c r="BB3312" s="9"/>
      <c r="BC3312" s="9"/>
      <c r="BD3312" s="9"/>
      <c r="BE3312" s="9"/>
      <c r="BF3312" s="9"/>
      <c r="BG3312" s="9"/>
      <c r="BH3312" s="9"/>
      <c r="BI3312" s="9"/>
      <c r="BJ3312" s="9"/>
      <c r="BK3312" s="9"/>
      <c r="BL3312" s="9">
        <f t="shared" si="110"/>
        <v>76451.342411092905</v>
      </c>
      <c r="BM3312" s="9">
        <f t="shared" si="111"/>
        <v>76500</v>
      </c>
    </row>
    <row r="3313" spans="1:65" x14ac:dyDescent="0.3">
      <c r="A3313" t="s">
        <v>3310</v>
      </c>
      <c r="B3313" s="9">
        <v>324</v>
      </c>
      <c r="C3313">
        <v>533602</v>
      </c>
      <c r="D3313">
        <v>1</v>
      </c>
      <c r="E3313">
        <v>0</v>
      </c>
      <c r="F3313">
        <v>0</v>
      </c>
      <c r="G3313">
        <v>0</v>
      </c>
      <c r="H3313">
        <v>0</v>
      </c>
      <c r="I3313" t="s">
        <v>86</v>
      </c>
      <c r="J3313">
        <v>531464</v>
      </c>
      <c r="K3313" t="s">
        <v>799</v>
      </c>
      <c r="L3313">
        <v>531057</v>
      </c>
      <c r="M3313" t="s">
        <v>220</v>
      </c>
      <c r="N3313">
        <v>531057</v>
      </c>
      <c r="O3313" t="s">
        <v>220</v>
      </c>
      <c r="P3313">
        <v>531057</v>
      </c>
      <c r="Q3313" t="s">
        <v>220</v>
      </c>
      <c r="R3313" s="9">
        <v>77637.422589392256</v>
      </c>
      <c r="S3313" s="9"/>
      <c r="T3313" s="9"/>
      <c r="U3313" s="9"/>
      <c r="V3313" s="9"/>
      <c r="W3313" s="9"/>
      <c r="X3313" s="9"/>
      <c r="Y3313" s="9"/>
      <c r="Z3313" s="9"/>
      <c r="AA3313" s="9"/>
      <c r="AB3313" s="9"/>
      <c r="AC3313" s="9"/>
      <c r="AD3313" s="9"/>
      <c r="AE3313" s="9"/>
      <c r="AF3313" s="9"/>
      <c r="AG3313" s="9"/>
      <c r="AH3313" s="9"/>
      <c r="AI3313" s="9"/>
      <c r="AJ3313" s="9"/>
      <c r="AK3313" s="9"/>
      <c r="AL3313" s="9"/>
      <c r="AM3313" s="9"/>
      <c r="AN3313" s="9"/>
      <c r="AO3313" s="9"/>
      <c r="AP3313" s="9"/>
      <c r="AQ3313" s="15"/>
      <c r="AR3313" s="9"/>
      <c r="AS3313" s="9"/>
      <c r="AT3313" s="9"/>
      <c r="AU3313" s="9"/>
      <c r="AV3313" s="9"/>
      <c r="AW3313" s="9"/>
      <c r="AX3313" s="9"/>
      <c r="AY3313" s="9"/>
      <c r="AZ3313" s="9"/>
      <c r="BA3313" s="9"/>
      <c r="BB3313" s="9"/>
      <c r="BC3313" s="9"/>
      <c r="BD3313" s="9"/>
      <c r="BE3313" s="9"/>
      <c r="BF3313" s="9"/>
      <c r="BG3313" s="9"/>
      <c r="BH3313" s="9"/>
      <c r="BI3313" s="9"/>
      <c r="BJ3313" s="9"/>
      <c r="BK3313" s="9"/>
      <c r="BL3313" s="9">
        <f t="shared" si="110"/>
        <v>77637.422589392256</v>
      </c>
      <c r="BM3313" s="9">
        <f t="shared" si="111"/>
        <v>77600</v>
      </c>
    </row>
    <row r="3314" spans="1:65" x14ac:dyDescent="0.3">
      <c r="A3314" t="s">
        <v>3311</v>
      </c>
      <c r="B3314" s="9">
        <v>473</v>
      </c>
      <c r="C3314">
        <v>586447</v>
      </c>
      <c r="D3314">
        <v>1</v>
      </c>
      <c r="E3314">
        <v>0</v>
      </c>
      <c r="F3314">
        <v>0</v>
      </c>
      <c r="G3314">
        <v>0</v>
      </c>
      <c r="H3314">
        <v>0</v>
      </c>
      <c r="I3314" t="s">
        <v>81</v>
      </c>
      <c r="J3314">
        <v>586307</v>
      </c>
      <c r="K3314" t="s">
        <v>121</v>
      </c>
      <c r="L3314">
        <v>586307</v>
      </c>
      <c r="M3314" t="s">
        <v>121</v>
      </c>
      <c r="N3314">
        <v>586307</v>
      </c>
      <c r="O3314" t="s">
        <v>121</v>
      </c>
      <c r="P3314">
        <v>586307</v>
      </c>
      <c r="Q3314" t="s">
        <v>121</v>
      </c>
      <c r="R3314" s="9">
        <v>112863.6531420533</v>
      </c>
      <c r="S3314" s="9"/>
      <c r="T3314" s="9"/>
      <c r="U3314" s="9"/>
      <c r="V3314" s="9"/>
      <c r="W3314" s="9"/>
      <c r="X3314" s="9"/>
      <c r="Y3314" s="9"/>
      <c r="Z3314" s="9"/>
      <c r="AA3314" s="9"/>
      <c r="AB3314" s="9"/>
      <c r="AC3314" s="9"/>
      <c r="AD3314" s="9"/>
      <c r="AE3314" s="9"/>
      <c r="AF3314" s="9"/>
      <c r="AG3314" s="9"/>
      <c r="AH3314" s="9"/>
      <c r="AI3314" s="9"/>
      <c r="AJ3314" s="9"/>
      <c r="AK3314" s="9"/>
      <c r="AL3314" s="9"/>
      <c r="AM3314" s="9"/>
      <c r="AN3314" s="9"/>
      <c r="AO3314" s="9"/>
      <c r="AP3314" s="9"/>
      <c r="AQ3314" s="15"/>
      <c r="AR3314" s="9"/>
      <c r="AS3314" s="9"/>
      <c r="AT3314" s="9"/>
      <c r="AU3314" s="9"/>
      <c r="AV3314" s="9"/>
      <c r="AW3314" s="9"/>
      <c r="AX3314" s="9"/>
      <c r="AY3314" s="9"/>
      <c r="AZ3314" s="9"/>
      <c r="BA3314" s="9"/>
      <c r="BB3314" s="9"/>
      <c r="BC3314" s="9"/>
      <c r="BD3314" s="9"/>
      <c r="BE3314" s="9"/>
      <c r="BF3314" s="9"/>
      <c r="BG3314" s="9"/>
      <c r="BH3314" s="9"/>
      <c r="BI3314" s="9"/>
      <c r="BJ3314" s="9"/>
      <c r="BK3314" s="9"/>
      <c r="BL3314" s="9">
        <f t="shared" si="110"/>
        <v>112863.6531420533</v>
      </c>
      <c r="BM3314" s="9">
        <f t="shared" si="111"/>
        <v>112900</v>
      </c>
    </row>
    <row r="3315" spans="1:65" x14ac:dyDescent="0.3">
      <c r="A3315" t="s">
        <v>3312</v>
      </c>
      <c r="B3315" s="9">
        <v>367</v>
      </c>
      <c r="C3315">
        <v>535435</v>
      </c>
      <c r="D3315">
        <v>1</v>
      </c>
      <c r="E3315">
        <v>0</v>
      </c>
      <c r="F3315">
        <v>0</v>
      </c>
      <c r="G3315">
        <v>0</v>
      </c>
      <c r="H3315">
        <v>0</v>
      </c>
      <c r="I3315" t="s">
        <v>83</v>
      </c>
      <c r="J3315">
        <v>545121</v>
      </c>
      <c r="K3315" t="s">
        <v>625</v>
      </c>
      <c r="L3315">
        <v>544256</v>
      </c>
      <c r="M3315" t="s">
        <v>85</v>
      </c>
      <c r="N3315">
        <v>544256</v>
      </c>
      <c r="O3315" t="s">
        <v>85</v>
      </c>
      <c r="P3315">
        <v>544256</v>
      </c>
      <c r="Q3315" t="s">
        <v>85</v>
      </c>
      <c r="R3315" s="9">
        <v>87826.467935868568</v>
      </c>
      <c r="S3315" s="9"/>
      <c r="T3315" s="9"/>
      <c r="U3315" s="9"/>
      <c r="V3315" s="9"/>
      <c r="W3315" s="9"/>
      <c r="X3315" s="9"/>
      <c r="Y3315" s="9"/>
      <c r="Z3315" s="9"/>
      <c r="AA3315" s="9"/>
      <c r="AB3315" s="9"/>
      <c r="AC3315" s="9"/>
      <c r="AD3315" s="9"/>
      <c r="AE3315" s="9"/>
      <c r="AF3315" s="9"/>
      <c r="AG3315" s="9"/>
      <c r="AH3315" s="9"/>
      <c r="AI3315" s="9"/>
      <c r="AJ3315" s="9"/>
      <c r="AK3315" s="9"/>
      <c r="AL3315" s="9"/>
      <c r="AM3315" s="9"/>
      <c r="AN3315" s="9"/>
      <c r="AO3315" s="9"/>
      <c r="AP3315" s="9"/>
      <c r="AQ3315" s="15"/>
      <c r="AR3315" s="9"/>
      <c r="AS3315" s="9"/>
      <c r="AT3315" s="9"/>
      <c r="AU3315" s="9"/>
      <c r="AV3315" s="9"/>
      <c r="AW3315" s="9"/>
      <c r="AX3315" s="9"/>
      <c r="AY3315" s="9"/>
      <c r="AZ3315" s="9"/>
      <c r="BA3315" s="9"/>
      <c r="BB3315" s="9"/>
      <c r="BC3315" s="9"/>
      <c r="BD3315" s="9"/>
      <c r="BE3315" s="9"/>
      <c r="BF3315" s="9"/>
      <c r="BG3315" s="9"/>
      <c r="BH3315" s="9"/>
      <c r="BI3315" s="9"/>
      <c r="BJ3315" s="9"/>
      <c r="BK3315" s="9"/>
      <c r="BL3315" s="9">
        <f t="shared" si="110"/>
        <v>87826.467935868568</v>
      </c>
      <c r="BM3315" s="9">
        <f t="shared" si="111"/>
        <v>87800</v>
      </c>
    </row>
    <row r="3316" spans="1:65" x14ac:dyDescent="0.3">
      <c r="A3316" t="s">
        <v>3313</v>
      </c>
      <c r="B3316" s="9">
        <v>939</v>
      </c>
      <c r="C3316">
        <v>553158</v>
      </c>
      <c r="D3316">
        <v>1</v>
      </c>
      <c r="E3316">
        <v>0</v>
      </c>
      <c r="F3316">
        <v>0</v>
      </c>
      <c r="G3316">
        <v>0</v>
      </c>
      <c r="H3316">
        <v>0</v>
      </c>
      <c r="I3316" t="s">
        <v>94</v>
      </c>
      <c r="J3316">
        <v>505927</v>
      </c>
      <c r="K3316" t="s">
        <v>668</v>
      </c>
      <c r="L3316">
        <v>505927</v>
      </c>
      <c r="M3316" t="s">
        <v>668</v>
      </c>
      <c r="N3316">
        <v>505927</v>
      </c>
      <c r="O3316" t="s">
        <v>668</v>
      </c>
      <c r="P3316">
        <v>505927</v>
      </c>
      <c r="Q3316" t="s">
        <v>668</v>
      </c>
      <c r="R3316" s="9">
        <v>221839.881769172</v>
      </c>
      <c r="S3316" s="9"/>
      <c r="T3316" s="9"/>
      <c r="U3316" s="9"/>
      <c r="V3316" s="9"/>
      <c r="W3316" s="9"/>
      <c r="X3316" s="9"/>
      <c r="Y3316" s="9"/>
      <c r="Z3316" s="9"/>
      <c r="AA3316" s="9"/>
      <c r="AB3316" s="9"/>
      <c r="AC3316" s="9"/>
      <c r="AD3316" s="9"/>
      <c r="AE3316" s="9"/>
      <c r="AF3316" s="9"/>
      <c r="AG3316" s="9"/>
      <c r="AH3316" s="9"/>
      <c r="AI3316" s="9"/>
      <c r="AJ3316" s="9"/>
      <c r="AK3316" s="9"/>
      <c r="AL3316" s="9"/>
      <c r="AM3316" s="9"/>
      <c r="AN3316" s="9"/>
      <c r="AO3316" s="9"/>
      <c r="AP3316" s="9"/>
      <c r="AQ3316" s="15"/>
      <c r="AR3316" s="9"/>
      <c r="AS3316" s="9"/>
      <c r="AT3316" s="9"/>
      <c r="AU3316" s="9"/>
      <c r="AV3316" s="9"/>
      <c r="AW3316" s="9"/>
      <c r="AX3316" s="9"/>
      <c r="AY3316" s="9"/>
      <c r="AZ3316" s="9"/>
      <c r="BA3316" s="9"/>
      <c r="BB3316" s="9"/>
      <c r="BC3316" s="9"/>
      <c r="BD3316" s="9"/>
      <c r="BE3316" s="9"/>
      <c r="BF3316" s="9"/>
      <c r="BG3316" s="9"/>
      <c r="BH3316" s="9"/>
      <c r="BI3316" s="9"/>
      <c r="BJ3316" s="9"/>
      <c r="BK3316" s="9"/>
      <c r="BL3316" s="9">
        <f t="shared" si="110"/>
        <v>221839.881769172</v>
      </c>
      <c r="BM3316" s="9">
        <f t="shared" si="111"/>
        <v>221800</v>
      </c>
    </row>
    <row r="3317" spans="1:65" x14ac:dyDescent="0.3">
      <c r="A3317" t="s">
        <v>3314</v>
      </c>
      <c r="B3317" s="9">
        <v>997</v>
      </c>
      <c r="C3317">
        <v>570478</v>
      </c>
      <c r="D3317">
        <v>1</v>
      </c>
      <c r="E3317">
        <v>0</v>
      </c>
      <c r="F3317">
        <v>0</v>
      </c>
      <c r="G3317">
        <v>0</v>
      </c>
      <c r="H3317">
        <v>0</v>
      </c>
      <c r="I3317" t="s">
        <v>90</v>
      </c>
      <c r="J3317">
        <v>570508</v>
      </c>
      <c r="K3317" t="s">
        <v>138</v>
      </c>
      <c r="L3317">
        <v>570109</v>
      </c>
      <c r="M3317" t="s">
        <v>139</v>
      </c>
      <c r="N3317">
        <v>570508</v>
      </c>
      <c r="O3317" t="s">
        <v>138</v>
      </c>
      <c r="P3317">
        <v>570508</v>
      </c>
      <c r="Q3317" t="s">
        <v>138</v>
      </c>
      <c r="R3317" s="9">
        <v>235298.42429803489</v>
      </c>
      <c r="S3317" s="9"/>
      <c r="T3317" s="9"/>
      <c r="U3317" s="9"/>
      <c r="V3317" s="9"/>
      <c r="W3317" s="9"/>
      <c r="X3317" s="9"/>
      <c r="Y3317" s="9"/>
      <c r="Z3317" s="9"/>
      <c r="AA3317" s="9"/>
      <c r="AB3317" s="9"/>
      <c r="AC3317" s="9"/>
      <c r="AD3317" s="9"/>
      <c r="AE3317" s="9"/>
      <c r="AF3317" s="9"/>
      <c r="AG3317" s="9"/>
      <c r="AH3317" s="9"/>
      <c r="AI3317" s="9"/>
      <c r="AJ3317" s="9"/>
      <c r="AK3317" s="9"/>
      <c r="AL3317" s="9"/>
      <c r="AM3317" s="9"/>
      <c r="AN3317" s="9"/>
      <c r="AO3317" s="9"/>
      <c r="AP3317" s="9"/>
      <c r="AQ3317" s="15"/>
      <c r="AR3317" s="9"/>
      <c r="AS3317" s="9"/>
      <c r="AT3317" s="9"/>
      <c r="AU3317" s="9"/>
      <c r="AV3317" s="9"/>
      <c r="AW3317" s="9"/>
      <c r="AX3317" s="9"/>
      <c r="AY3317" s="9"/>
      <c r="AZ3317" s="9"/>
      <c r="BA3317" s="9"/>
      <c r="BB3317" s="9"/>
      <c r="BC3317" s="9"/>
      <c r="BD3317" s="9"/>
      <c r="BE3317" s="9"/>
      <c r="BF3317" s="9"/>
      <c r="BG3317" s="9"/>
      <c r="BH3317" s="9"/>
      <c r="BI3317" s="9"/>
      <c r="BJ3317" s="9"/>
      <c r="BK3317" s="9"/>
      <c r="BL3317" s="9">
        <f t="shared" si="110"/>
        <v>235298.42429803489</v>
      </c>
      <c r="BM3317" s="9">
        <f t="shared" si="111"/>
        <v>235300</v>
      </c>
    </row>
    <row r="3318" spans="1:65" x14ac:dyDescent="0.3">
      <c r="A3318" t="s">
        <v>3315</v>
      </c>
      <c r="B3318" s="9">
        <v>215</v>
      </c>
      <c r="C3318">
        <v>534226</v>
      </c>
      <c r="D3318">
        <v>1</v>
      </c>
      <c r="E3318">
        <v>0</v>
      </c>
      <c r="F3318">
        <v>0</v>
      </c>
      <c r="G3318">
        <v>0</v>
      </c>
      <c r="H3318">
        <v>0</v>
      </c>
      <c r="I3318" t="s">
        <v>86</v>
      </c>
      <c r="J3318">
        <v>534498</v>
      </c>
      <c r="K3318" t="s">
        <v>1097</v>
      </c>
      <c r="L3318">
        <v>534498</v>
      </c>
      <c r="M3318" t="s">
        <v>1097</v>
      </c>
      <c r="N3318">
        <v>534498</v>
      </c>
      <c r="O3318" t="s">
        <v>1097</v>
      </c>
      <c r="P3318">
        <v>533955</v>
      </c>
      <c r="Q3318" t="s">
        <v>314</v>
      </c>
      <c r="R3318" s="9">
        <v>71941.662785630979</v>
      </c>
      <c r="S3318" s="9"/>
      <c r="T3318" s="9"/>
      <c r="U3318" s="9"/>
      <c r="V3318" s="9"/>
      <c r="W3318" s="9"/>
      <c r="X3318" s="9"/>
      <c r="Y3318" s="9"/>
      <c r="Z3318" s="9"/>
      <c r="AA3318" s="9"/>
      <c r="AB3318" s="9"/>
      <c r="AC3318" s="9"/>
      <c r="AD3318" s="9"/>
      <c r="AE3318" s="9"/>
      <c r="AF3318" s="9"/>
      <c r="AG3318" s="9"/>
      <c r="AH3318" s="9"/>
      <c r="AI3318" s="9"/>
      <c r="AJ3318" s="9"/>
      <c r="AK3318" s="9"/>
      <c r="AL3318" s="9"/>
      <c r="AM3318" s="9"/>
      <c r="AN3318" s="9"/>
      <c r="AO3318" s="9"/>
      <c r="AP3318" s="9"/>
      <c r="AQ3318" s="15"/>
      <c r="AR3318" s="9"/>
      <c r="AS3318" s="9"/>
      <c r="AT3318" s="9"/>
      <c r="AU3318" s="9"/>
      <c r="AV3318" s="9"/>
      <c r="AW3318" s="9"/>
      <c r="AX3318" s="9"/>
      <c r="AY3318" s="9"/>
      <c r="AZ3318" s="9"/>
      <c r="BA3318" s="9"/>
      <c r="BB3318" s="9"/>
      <c r="BC3318" s="9"/>
      <c r="BD3318" s="9"/>
      <c r="BE3318" s="9"/>
      <c r="BF3318" s="9"/>
      <c r="BG3318" s="9"/>
      <c r="BH3318" s="9"/>
      <c r="BI3318" s="9"/>
      <c r="BJ3318" s="9"/>
      <c r="BK3318" s="9"/>
      <c r="BL3318" s="9">
        <f t="shared" si="110"/>
        <v>71941.662785630979</v>
      </c>
      <c r="BM3318" s="9">
        <f t="shared" si="111"/>
        <v>71900</v>
      </c>
    </row>
    <row r="3319" spans="1:65" x14ac:dyDescent="0.3">
      <c r="A3319" t="s">
        <v>1132</v>
      </c>
      <c r="B3319" s="9">
        <v>233</v>
      </c>
      <c r="C3319">
        <v>564524</v>
      </c>
      <c r="D3319">
        <v>1</v>
      </c>
      <c r="E3319">
        <v>0</v>
      </c>
      <c r="F3319">
        <v>0</v>
      </c>
      <c r="G3319">
        <v>0</v>
      </c>
      <c r="H3319">
        <v>0</v>
      </c>
      <c r="I3319" t="s">
        <v>86</v>
      </c>
      <c r="J3319">
        <v>541231</v>
      </c>
      <c r="K3319" t="s">
        <v>351</v>
      </c>
      <c r="L3319">
        <v>541231</v>
      </c>
      <c r="M3319" t="s">
        <v>351</v>
      </c>
      <c r="N3319">
        <v>541231</v>
      </c>
      <c r="O3319" t="s">
        <v>351</v>
      </c>
      <c r="P3319">
        <v>539911</v>
      </c>
      <c r="Q3319" t="s">
        <v>352</v>
      </c>
      <c r="R3319" s="9">
        <v>71941.662785630979</v>
      </c>
      <c r="S3319" s="9"/>
      <c r="T3319" s="9"/>
      <c r="U3319" s="9"/>
      <c r="V3319" s="9"/>
      <c r="W3319" s="9"/>
      <c r="X3319" s="9"/>
      <c r="Y3319" s="9"/>
      <c r="Z3319" s="9"/>
      <c r="AA3319" s="9"/>
      <c r="AB3319" s="9"/>
      <c r="AC3319" s="9"/>
      <c r="AD3319" s="9"/>
      <c r="AE3319" s="9"/>
      <c r="AF3319" s="9"/>
      <c r="AG3319" s="9"/>
      <c r="AH3319" s="9"/>
      <c r="AI3319" s="9"/>
      <c r="AJ3319" s="9"/>
      <c r="AK3319" s="9"/>
      <c r="AL3319" s="9"/>
      <c r="AM3319" s="9"/>
      <c r="AN3319" s="9"/>
      <c r="AO3319" s="9"/>
      <c r="AP3319" s="9"/>
      <c r="AQ3319" s="15"/>
      <c r="AR3319" s="9"/>
      <c r="AS3319" s="9"/>
      <c r="AT3319" s="9"/>
      <c r="AU3319" s="9"/>
      <c r="AV3319" s="9"/>
      <c r="AW3319" s="9"/>
      <c r="AX3319" s="9"/>
      <c r="AY3319" s="9"/>
      <c r="AZ3319" s="9"/>
      <c r="BA3319" s="9"/>
      <c r="BB3319" s="9"/>
      <c r="BC3319" s="9"/>
      <c r="BD3319" s="9"/>
      <c r="BE3319" s="9"/>
      <c r="BF3319" s="9"/>
      <c r="BG3319" s="9"/>
      <c r="BH3319" s="9"/>
      <c r="BI3319" s="9"/>
      <c r="BJ3319" s="9"/>
      <c r="BK3319" s="9"/>
      <c r="BL3319" s="9">
        <f t="shared" si="110"/>
        <v>71941.662785630979</v>
      </c>
      <c r="BM3319" s="9">
        <f t="shared" si="111"/>
        <v>71900</v>
      </c>
    </row>
    <row r="3320" spans="1:65" x14ac:dyDescent="0.3">
      <c r="A3320" s="5" t="s">
        <v>1132</v>
      </c>
      <c r="B3320" s="9">
        <v>3562</v>
      </c>
      <c r="C3320">
        <v>558109</v>
      </c>
      <c r="D3320">
        <v>1</v>
      </c>
      <c r="E3320">
        <v>1</v>
      </c>
      <c r="F3320">
        <v>1</v>
      </c>
      <c r="G3320">
        <v>1</v>
      </c>
      <c r="H3320">
        <v>1</v>
      </c>
      <c r="I3320" t="s">
        <v>151</v>
      </c>
      <c r="J3320">
        <v>558109</v>
      </c>
      <c r="K3320" t="s">
        <v>1132</v>
      </c>
      <c r="L3320">
        <v>558109</v>
      </c>
      <c r="M3320" t="s">
        <v>1132</v>
      </c>
      <c r="N3320">
        <v>558109</v>
      </c>
      <c r="O3320" t="s">
        <v>1132</v>
      </c>
      <c r="P3320">
        <v>558109</v>
      </c>
      <c r="Q3320" t="s">
        <v>1132</v>
      </c>
      <c r="R3320" s="9">
        <v>172459.05690118269</v>
      </c>
      <c r="S3320" s="9">
        <f>SUMIFS($B:$B,$J:$J,$C3320)</f>
        <v>6911</v>
      </c>
      <c r="T3320" s="9">
        <v>159989.1572225157</v>
      </c>
      <c r="U3320" s="9">
        <v>0</v>
      </c>
      <c r="V3320" s="9">
        <f>U3320*768</f>
        <v>0</v>
      </c>
      <c r="W3320" s="9">
        <v>37</v>
      </c>
      <c r="X3320" s="9">
        <f>W3320*3072</f>
        <v>113664</v>
      </c>
      <c r="Y3320" s="9">
        <v>34</v>
      </c>
      <c r="Z3320" s="9">
        <f>Y3320*1024</f>
        <v>34816</v>
      </c>
      <c r="AA3320" s="9">
        <v>26</v>
      </c>
      <c r="AB3320" s="9">
        <f>AA3320*256</f>
        <v>6656</v>
      </c>
      <c r="AC3320" s="9">
        <f>SUMIFS($B:$B,$L:$L,$C3320)</f>
        <v>9496</v>
      </c>
      <c r="AD3320" s="9">
        <v>640600.75806900754</v>
      </c>
      <c r="AE3320" s="9">
        <f>SUMIFS($B:$B,$P:$P,$C3320)</f>
        <v>11315</v>
      </c>
      <c r="AF3320" s="9">
        <v>922473.5018117521</v>
      </c>
      <c r="AG3320" s="9">
        <f>SUMIFS($B:$B,$N:$N,$C3320)</f>
        <v>11315</v>
      </c>
      <c r="AH3320" s="9">
        <v>2048338.9391021051</v>
      </c>
      <c r="AI3320" s="9">
        <f>SUMIFS($B:$B,$P:$P,$C3320)</f>
        <v>11315</v>
      </c>
      <c r="AJ3320" s="9">
        <v>10596492.24363154</v>
      </c>
      <c r="AK3320" s="9"/>
      <c r="AL3320" s="9">
        <v>1285</v>
      </c>
      <c r="AM3320" s="9">
        <f>AL3320*141</f>
        <v>181185</v>
      </c>
      <c r="AN3320" s="9"/>
      <c r="AO3320" s="9"/>
      <c r="AP3320" s="9"/>
      <c r="AQ3320" s="15"/>
      <c r="AR3320" s="9">
        <v>3</v>
      </c>
      <c r="AS3320" s="9">
        <f>AR3320*30500</f>
        <v>91500</v>
      </c>
      <c r="AT3320" s="9">
        <v>158</v>
      </c>
      <c r="AU3320" s="9">
        <f>AT3320*2742</f>
        <v>433236</v>
      </c>
      <c r="AV3320" s="9">
        <v>0</v>
      </c>
      <c r="AW3320" s="9">
        <f>AV3320*914</f>
        <v>0</v>
      </c>
      <c r="AX3320" s="9">
        <v>490</v>
      </c>
      <c r="AY3320" s="9">
        <f>AX3320*141</f>
        <v>69090</v>
      </c>
      <c r="AZ3320" s="9">
        <v>393</v>
      </c>
      <c r="BA3320" s="9">
        <f>AZ3320*343</f>
        <v>134799</v>
      </c>
      <c r="BB3320" s="9">
        <v>113</v>
      </c>
      <c r="BC3320" s="9">
        <f>BB3320*109</f>
        <v>12317</v>
      </c>
      <c r="BD3320" s="9">
        <v>12</v>
      </c>
      <c r="BE3320" s="9">
        <f>BD3320*82</f>
        <v>984</v>
      </c>
      <c r="BF3320" s="9">
        <v>120</v>
      </c>
      <c r="BG3320" s="9">
        <f>BF3320*328</f>
        <v>39360</v>
      </c>
      <c r="BH3320" s="9">
        <v>14</v>
      </c>
      <c r="BI3320" s="9">
        <f>BH3320*410</f>
        <v>5740</v>
      </c>
      <c r="BJ3320" s="9">
        <v>0</v>
      </c>
      <c r="BK3320" s="9">
        <f>BJ3320*219</f>
        <v>0</v>
      </c>
      <c r="BL3320" s="9">
        <f t="shared" si="110"/>
        <v>15663700.656738102</v>
      </c>
      <c r="BM3320" s="9">
        <f t="shared" si="111"/>
        <v>15663700</v>
      </c>
    </row>
    <row r="3321" spans="1:65" x14ac:dyDescent="0.3">
      <c r="A3321" t="s">
        <v>3316</v>
      </c>
      <c r="B3321" s="9">
        <v>435</v>
      </c>
      <c r="C3321">
        <v>566501</v>
      </c>
      <c r="D3321">
        <v>1</v>
      </c>
      <c r="E3321">
        <v>0</v>
      </c>
      <c r="F3321">
        <v>0</v>
      </c>
      <c r="G3321">
        <v>0</v>
      </c>
      <c r="H3321">
        <v>0</v>
      </c>
      <c r="I3321" t="s">
        <v>131</v>
      </c>
      <c r="J3321">
        <v>566616</v>
      </c>
      <c r="K3321" t="s">
        <v>436</v>
      </c>
      <c r="L3321">
        <v>566616</v>
      </c>
      <c r="M3321" t="s">
        <v>436</v>
      </c>
      <c r="N3321">
        <v>566616</v>
      </c>
      <c r="O3321" t="s">
        <v>436</v>
      </c>
      <c r="P3321">
        <v>566616</v>
      </c>
      <c r="Q3321" t="s">
        <v>436</v>
      </c>
      <c r="R3321" s="9">
        <v>103900.51100164209</v>
      </c>
      <c r="S3321" s="9"/>
      <c r="T3321" s="9"/>
      <c r="U3321" s="9"/>
      <c r="V3321" s="9"/>
      <c r="W3321" s="9"/>
      <c r="X3321" s="9"/>
      <c r="Y3321" s="9"/>
      <c r="Z3321" s="9"/>
      <c r="AA3321" s="9"/>
      <c r="AB3321" s="9"/>
      <c r="AC3321" s="9"/>
      <c r="AD3321" s="9"/>
      <c r="AE3321" s="9"/>
      <c r="AF3321" s="9"/>
      <c r="AG3321" s="9"/>
      <c r="AH3321" s="9"/>
      <c r="AI3321" s="9"/>
      <c r="AJ3321" s="9"/>
      <c r="AK3321" s="9"/>
      <c r="AL3321" s="9"/>
      <c r="AM3321" s="9"/>
      <c r="AN3321" s="9"/>
      <c r="AO3321" s="9"/>
      <c r="AP3321" s="9"/>
      <c r="AQ3321" s="15"/>
      <c r="AR3321" s="9"/>
      <c r="AS3321" s="9"/>
      <c r="AT3321" s="9"/>
      <c r="AU3321" s="9"/>
      <c r="AV3321" s="9"/>
      <c r="AW3321" s="9"/>
      <c r="AX3321" s="9"/>
      <c r="AY3321" s="9"/>
      <c r="AZ3321" s="9"/>
      <c r="BA3321" s="9"/>
      <c r="BB3321" s="9"/>
      <c r="BC3321" s="9"/>
      <c r="BD3321" s="9"/>
      <c r="BE3321" s="9"/>
      <c r="BF3321" s="9"/>
      <c r="BG3321" s="9"/>
      <c r="BH3321" s="9"/>
      <c r="BI3321" s="9"/>
      <c r="BJ3321" s="9"/>
      <c r="BK3321" s="9"/>
      <c r="BL3321" s="9">
        <f t="shared" si="110"/>
        <v>103900.51100164209</v>
      </c>
      <c r="BM3321" s="9">
        <f t="shared" si="111"/>
        <v>103900</v>
      </c>
    </row>
    <row r="3322" spans="1:65" x14ac:dyDescent="0.3">
      <c r="A3322" t="s">
        <v>3317</v>
      </c>
      <c r="B3322" s="9">
        <v>159</v>
      </c>
      <c r="C3322">
        <v>571521</v>
      </c>
      <c r="D3322">
        <v>1</v>
      </c>
      <c r="E3322">
        <v>0</v>
      </c>
      <c r="F3322">
        <v>0</v>
      </c>
      <c r="G3322">
        <v>0</v>
      </c>
      <c r="H3322">
        <v>0</v>
      </c>
      <c r="I3322" t="s">
        <v>86</v>
      </c>
      <c r="J3322">
        <v>532819</v>
      </c>
      <c r="K3322" t="s">
        <v>327</v>
      </c>
      <c r="L3322">
        <v>532819</v>
      </c>
      <c r="M3322" t="s">
        <v>327</v>
      </c>
      <c r="N3322">
        <v>532819</v>
      </c>
      <c r="O3322" t="s">
        <v>327</v>
      </c>
      <c r="P3322">
        <v>532819</v>
      </c>
      <c r="Q3322" t="s">
        <v>327</v>
      </c>
      <c r="R3322" s="9">
        <v>71941.662785630979</v>
      </c>
      <c r="S3322" s="9"/>
      <c r="T3322" s="9"/>
      <c r="U3322" s="9"/>
      <c r="V3322" s="9"/>
      <c r="W3322" s="9"/>
      <c r="X3322" s="9"/>
      <c r="Y3322" s="9"/>
      <c r="Z3322" s="9"/>
      <c r="AA3322" s="9"/>
      <c r="AB3322" s="9"/>
      <c r="AC3322" s="9"/>
      <c r="AD3322" s="9"/>
      <c r="AE3322" s="9"/>
      <c r="AF3322" s="9"/>
      <c r="AG3322" s="9"/>
      <c r="AH3322" s="9"/>
      <c r="AI3322" s="9"/>
      <c r="AJ3322" s="9"/>
      <c r="AK3322" s="9"/>
      <c r="AL3322" s="9"/>
      <c r="AM3322" s="9"/>
      <c r="AN3322" s="9"/>
      <c r="AO3322" s="9"/>
      <c r="AP3322" s="9"/>
      <c r="AQ3322" s="15"/>
      <c r="AR3322" s="9"/>
      <c r="AS3322" s="9"/>
      <c r="AT3322" s="9"/>
      <c r="AU3322" s="9"/>
      <c r="AV3322" s="9"/>
      <c r="AW3322" s="9"/>
      <c r="AX3322" s="9"/>
      <c r="AY3322" s="9"/>
      <c r="AZ3322" s="9"/>
      <c r="BA3322" s="9"/>
      <c r="BB3322" s="9"/>
      <c r="BC3322" s="9"/>
      <c r="BD3322" s="9"/>
      <c r="BE3322" s="9"/>
      <c r="BF3322" s="9"/>
      <c r="BG3322" s="9"/>
      <c r="BH3322" s="9"/>
      <c r="BI3322" s="9"/>
      <c r="BJ3322" s="9"/>
      <c r="BK3322" s="9"/>
      <c r="BL3322" s="9">
        <f t="shared" si="110"/>
        <v>71941.662785630979</v>
      </c>
      <c r="BM3322" s="9">
        <f t="shared" si="111"/>
        <v>71900</v>
      </c>
    </row>
    <row r="3323" spans="1:65" x14ac:dyDescent="0.3">
      <c r="A3323" t="s">
        <v>3318</v>
      </c>
      <c r="B3323" s="9">
        <v>422</v>
      </c>
      <c r="C3323">
        <v>536351</v>
      </c>
      <c r="D3323">
        <v>1</v>
      </c>
      <c r="E3323">
        <v>0</v>
      </c>
      <c r="F3323">
        <v>0</v>
      </c>
      <c r="G3323">
        <v>0</v>
      </c>
      <c r="H3323">
        <v>0</v>
      </c>
      <c r="I3323" t="s">
        <v>86</v>
      </c>
      <c r="J3323">
        <v>535672</v>
      </c>
      <c r="K3323" t="s">
        <v>947</v>
      </c>
      <c r="L3323">
        <v>535419</v>
      </c>
      <c r="M3323" t="s">
        <v>170</v>
      </c>
      <c r="N3323">
        <v>535419</v>
      </c>
      <c r="O3323" t="s">
        <v>170</v>
      </c>
      <c r="P3323">
        <v>535419</v>
      </c>
      <c r="Q3323" t="s">
        <v>170</v>
      </c>
      <c r="R3323" s="9">
        <v>100831.0513444518</v>
      </c>
      <c r="S3323" s="9"/>
      <c r="T3323" s="9"/>
      <c r="U3323" s="9"/>
      <c r="V3323" s="9"/>
      <c r="W3323" s="9"/>
      <c r="X3323" s="9"/>
      <c r="Y3323" s="9"/>
      <c r="Z3323" s="9"/>
      <c r="AA3323" s="9"/>
      <c r="AB3323" s="9"/>
      <c r="AC3323" s="9"/>
      <c r="AD3323" s="9"/>
      <c r="AE3323" s="9"/>
      <c r="AF3323" s="9"/>
      <c r="AG3323" s="9"/>
      <c r="AH3323" s="9"/>
      <c r="AI3323" s="9"/>
      <c r="AJ3323" s="9"/>
      <c r="AK3323" s="9"/>
      <c r="AL3323" s="9"/>
      <c r="AM3323" s="9"/>
      <c r="AN3323" s="9"/>
      <c r="AO3323" s="9"/>
      <c r="AP3323" s="9"/>
      <c r="AQ3323" s="15"/>
      <c r="AR3323" s="9"/>
      <c r="AS3323" s="9"/>
      <c r="AT3323" s="9"/>
      <c r="AU3323" s="9"/>
      <c r="AV3323" s="9"/>
      <c r="AW3323" s="9"/>
      <c r="AX3323" s="9"/>
      <c r="AY3323" s="9"/>
      <c r="AZ3323" s="9"/>
      <c r="BA3323" s="9"/>
      <c r="BB3323" s="9"/>
      <c r="BC3323" s="9"/>
      <c r="BD3323" s="9"/>
      <c r="BE3323" s="9"/>
      <c r="BF3323" s="9"/>
      <c r="BG3323" s="9"/>
      <c r="BH3323" s="9"/>
      <c r="BI3323" s="9"/>
      <c r="BJ3323" s="9"/>
      <c r="BK3323" s="9"/>
      <c r="BL3323" s="9">
        <f t="shared" si="110"/>
        <v>100831.0513444518</v>
      </c>
      <c r="BM3323" s="9">
        <f t="shared" si="111"/>
        <v>100800</v>
      </c>
    </row>
    <row r="3324" spans="1:65" x14ac:dyDescent="0.3">
      <c r="A3324" t="s">
        <v>3319</v>
      </c>
      <c r="B3324" s="9">
        <v>171</v>
      </c>
      <c r="C3324">
        <v>573078</v>
      </c>
      <c r="D3324">
        <v>1</v>
      </c>
      <c r="E3324">
        <v>0</v>
      </c>
      <c r="F3324">
        <v>0</v>
      </c>
      <c r="G3324">
        <v>0</v>
      </c>
      <c r="H3324">
        <v>0</v>
      </c>
      <c r="I3324" t="s">
        <v>96</v>
      </c>
      <c r="J3324">
        <v>574767</v>
      </c>
      <c r="K3324" t="s">
        <v>853</v>
      </c>
      <c r="L3324">
        <v>574767</v>
      </c>
      <c r="M3324" t="s">
        <v>853</v>
      </c>
      <c r="N3324">
        <v>574767</v>
      </c>
      <c r="O3324" t="s">
        <v>853</v>
      </c>
      <c r="P3324">
        <v>555134</v>
      </c>
      <c r="Q3324" t="s">
        <v>187</v>
      </c>
      <c r="R3324" s="9">
        <v>71941.662785630979</v>
      </c>
      <c r="S3324" s="9"/>
      <c r="T3324" s="9"/>
      <c r="U3324" s="9"/>
      <c r="V3324" s="9"/>
      <c r="W3324" s="9"/>
      <c r="X3324" s="9"/>
      <c r="Y3324" s="9"/>
      <c r="Z3324" s="9"/>
      <c r="AA3324" s="9"/>
      <c r="AB3324" s="9"/>
      <c r="AC3324" s="9"/>
      <c r="AD3324" s="9"/>
      <c r="AE3324" s="9"/>
      <c r="AF3324" s="9"/>
      <c r="AG3324" s="9"/>
      <c r="AH3324" s="9"/>
      <c r="AI3324" s="9"/>
      <c r="AJ3324" s="9"/>
      <c r="AK3324" s="9"/>
      <c r="AL3324" s="9"/>
      <c r="AM3324" s="9"/>
      <c r="AN3324" s="9"/>
      <c r="AO3324" s="9"/>
      <c r="AP3324" s="9"/>
      <c r="AQ3324" s="15"/>
      <c r="AR3324" s="9"/>
      <c r="AS3324" s="9"/>
      <c r="AT3324" s="9"/>
      <c r="AU3324" s="9"/>
      <c r="AV3324" s="9"/>
      <c r="AW3324" s="9"/>
      <c r="AX3324" s="9"/>
      <c r="AY3324" s="9"/>
      <c r="AZ3324" s="9"/>
      <c r="BA3324" s="9"/>
      <c r="BB3324" s="9"/>
      <c r="BC3324" s="9"/>
      <c r="BD3324" s="9"/>
      <c r="BE3324" s="9"/>
      <c r="BF3324" s="9"/>
      <c r="BG3324" s="9"/>
      <c r="BH3324" s="9"/>
      <c r="BI3324" s="9"/>
      <c r="BJ3324" s="9"/>
      <c r="BK3324" s="9"/>
      <c r="BL3324" s="9">
        <f t="shared" si="110"/>
        <v>71941.662785630979</v>
      </c>
      <c r="BM3324" s="9">
        <f t="shared" si="111"/>
        <v>71900</v>
      </c>
    </row>
    <row r="3325" spans="1:65" x14ac:dyDescent="0.3">
      <c r="A3325" s="5" t="s">
        <v>960</v>
      </c>
      <c r="B3325" s="9">
        <v>16360</v>
      </c>
      <c r="C3325">
        <v>535087</v>
      </c>
      <c r="D3325">
        <v>1</v>
      </c>
      <c r="E3325">
        <v>1</v>
      </c>
      <c r="F3325">
        <v>1</v>
      </c>
      <c r="G3325">
        <v>1</v>
      </c>
      <c r="H3325">
        <v>1</v>
      </c>
      <c r="I3325" t="s">
        <v>86</v>
      </c>
      <c r="J3325">
        <v>535087</v>
      </c>
      <c r="K3325" t="s">
        <v>960</v>
      </c>
      <c r="L3325">
        <v>535087</v>
      </c>
      <c r="M3325" t="s">
        <v>960</v>
      </c>
      <c r="N3325">
        <v>535087</v>
      </c>
      <c r="O3325" t="s">
        <v>960</v>
      </c>
      <c r="P3325">
        <v>535087</v>
      </c>
      <c r="Q3325" t="s">
        <v>960</v>
      </c>
      <c r="R3325" s="9">
        <v>741063.35779293429</v>
      </c>
      <c r="S3325" s="9">
        <f>SUMIFS($B:$B,$J:$J,$C3325)</f>
        <v>21507</v>
      </c>
      <c r="T3325" s="9">
        <v>468026.20895856491</v>
      </c>
      <c r="U3325" s="9">
        <v>0</v>
      </c>
      <c r="V3325" s="9">
        <f>U3325*768</f>
        <v>0</v>
      </c>
      <c r="W3325" s="9">
        <v>44</v>
      </c>
      <c r="X3325" s="9">
        <f>W3325*3072</f>
        <v>135168</v>
      </c>
      <c r="Y3325" s="9">
        <v>240</v>
      </c>
      <c r="Z3325" s="9">
        <f>Y3325*1024</f>
        <v>245760</v>
      </c>
      <c r="AA3325" s="9">
        <v>74</v>
      </c>
      <c r="AB3325" s="9">
        <f>AA3325*256</f>
        <v>18944</v>
      </c>
      <c r="AC3325" s="9">
        <f>SUMIFS($B:$B,$L:$L,$C3325)</f>
        <v>25056</v>
      </c>
      <c r="AD3325" s="9">
        <v>1585274.5321915171</v>
      </c>
      <c r="AE3325" s="9">
        <f>SUMIFS($B:$B,$P:$P,$C3325)</f>
        <v>33657</v>
      </c>
      <c r="AF3325" s="9">
        <v>2027510.44007096</v>
      </c>
      <c r="AG3325" s="9">
        <f>SUMIFS($B:$B,$N:$N,$C3325)</f>
        <v>33657</v>
      </c>
      <c r="AH3325" s="9">
        <v>5760769.4551369799</v>
      </c>
      <c r="AI3325" s="9">
        <f>SUMIFS($B:$B,$P:$P,$C3325)</f>
        <v>33657</v>
      </c>
      <c r="AJ3325" s="9">
        <v>17481931.81444167</v>
      </c>
      <c r="AK3325" s="9"/>
      <c r="AL3325" s="9">
        <v>3987</v>
      </c>
      <c r="AM3325" s="9">
        <f>AL3325*141</f>
        <v>562167</v>
      </c>
      <c r="AN3325" s="9"/>
      <c r="AO3325" s="9"/>
      <c r="AP3325" s="9"/>
      <c r="AQ3325" s="15"/>
      <c r="AR3325" s="9">
        <v>28</v>
      </c>
      <c r="AS3325" s="9">
        <f>AR3325*30500</f>
        <v>854000</v>
      </c>
      <c r="AT3325" s="9">
        <v>111</v>
      </c>
      <c r="AU3325" s="9">
        <f>AT3325*2742</f>
        <v>304362</v>
      </c>
      <c r="AV3325" s="9">
        <v>35</v>
      </c>
      <c r="AW3325" s="9">
        <f>AV3325*914</f>
        <v>31990</v>
      </c>
      <c r="AX3325" s="9">
        <v>1404</v>
      </c>
      <c r="AY3325" s="9">
        <f>AX3325*141</f>
        <v>197964</v>
      </c>
      <c r="AZ3325" s="9">
        <v>1507</v>
      </c>
      <c r="BA3325" s="9">
        <f>AZ3325*343</f>
        <v>516901</v>
      </c>
      <c r="BB3325" s="9">
        <v>228</v>
      </c>
      <c r="BC3325" s="9">
        <f>BB3325*109</f>
        <v>24852</v>
      </c>
      <c r="BD3325" s="9">
        <v>20</v>
      </c>
      <c r="BE3325" s="9">
        <f>BD3325*82</f>
        <v>1640</v>
      </c>
      <c r="BF3325" s="9">
        <v>299</v>
      </c>
      <c r="BG3325" s="9">
        <f>BF3325*328</f>
        <v>98072</v>
      </c>
      <c r="BH3325" s="9">
        <v>23</v>
      </c>
      <c r="BI3325" s="9">
        <f>BH3325*410</f>
        <v>9430</v>
      </c>
      <c r="BJ3325" s="9">
        <v>0</v>
      </c>
      <c r="BK3325" s="9">
        <f>BJ3325*219</f>
        <v>0</v>
      </c>
      <c r="BL3325" s="9">
        <f t="shared" si="110"/>
        <v>31065825.808592625</v>
      </c>
      <c r="BM3325" s="9">
        <f t="shared" si="111"/>
        <v>31065800</v>
      </c>
    </row>
    <row r="3326" spans="1:65" x14ac:dyDescent="0.3">
      <c r="A3326" t="s">
        <v>3320</v>
      </c>
      <c r="B3326" s="9">
        <v>105</v>
      </c>
      <c r="C3326">
        <v>562157</v>
      </c>
      <c r="D3326">
        <v>1</v>
      </c>
      <c r="E3326">
        <v>0</v>
      </c>
      <c r="F3326">
        <v>0</v>
      </c>
      <c r="G3326">
        <v>0</v>
      </c>
      <c r="H3326">
        <v>0</v>
      </c>
      <c r="I3326" t="s">
        <v>83</v>
      </c>
      <c r="J3326">
        <v>549592</v>
      </c>
      <c r="K3326" t="s">
        <v>1788</v>
      </c>
      <c r="L3326">
        <v>549592</v>
      </c>
      <c r="M3326" t="s">
        <v>1788</v>
      </c>
      <c r="N3326">
        <v>549592</v>
      </c>
      <c r="O3326" t="s">
        <v>1788</v>
      </c>
      <c r="P3326">
        <v>549240</v>
      </c>
      <c r="Q3326" t="s">
        <v>102</v>
      </c>
      <c r="R3326" s="9">
        <v>71941.662785630979</v>
      </c>
      <c r="S3326" s="9"/>
      <c r="T3326" s="9"/>
      <c r="U3326" s="9"/>
      <c r="V3326" s="9"/>
      <c r="W3326" s="9"/>
      <c r="X3326" s="9"/>
      <c r="Y3326" s="9"/>
      <c r="Z3326" s="9"/>
      <c r="AA3326" s="9"/>
      <c r="AB3326" s="9"/>
      <c r="AC3326" s="9"/>
      <c r="AD3326" s="9"/>
      <c r="AE3326" s="9"/>
      <c r="AF3326" s="9"/>
      <c r="AG3326" s="9"/>
      <c r="AH3326" s="9"/>
      <c r="AI3326" s="9"/>
      <c r="AJ3326" s="9"/>
      <c r="AK3326" s="9"/>
      <c r="AL3326" s="9"/>
      <c r="AM3326" s="9"/>
      <c r="AN3326" s="9"/>
      <c r="AO3326" s="9"/>
      <c r="AP3326" s="9"/>
      <c r="AQ3326" s="15"/>
      <c r="AR3326" s="9"/>
      <c r="AS3326" s="9"/>
      <c r="AT3326" s="9"/>
      <c r="AU3326" s="9"/>
      <c r="AV3326" s="9"/>
      <c r="AW3326" s="9"/>
      <c r="AX3326" s="9"/>
      <c r="AY3326" s="9"/>
      <c r="AZ3326" s="9"/>
      <c r="BA3326" s="9"/>
      <c r="BB3326" s="9"/>
      <c r="BC3326" s="9"/>
      <c r="BD3326" s="9"/>
      <c r="BE3326" s="9"/>
      <c r="BF3326" s="9"/>
      <c r="BG3326" s="9"/>
      <c r="BH3326" s="9"/>
      <c r="BI3326" s="9"/>
      <c r="BJ3326" s="9"/>
      <c r="BK3326" s="9"/>
      <c r="BL3326" s="9">
        <f t="shared" si="110"/>
        <v>71941.662785630979</v>
      </c>
      <c r="BM3326" s="9">
        <f t="shared" si="111"/>
        <v>71900</v>
      </c>
    </row>
    <row r="3327" spans="1:65" x14ac:dyDescent="0.3">
      <c r="A3327" t="s">
        <v>3321</v>
      </c>
      <c r="B3327" s="9">
        <v>999</v>
      </c>
      <c r="C3327">
        <v>583481</v>
      </c>
      <c r="D3327">
        <v>1</v>
      </c>
      <c r="E3327">
        <v>0</v>
      </c>
      <c r="F3327">
        <v>0</v>
      </c>
      <c r="G3327">
        <v>0</v>
      </c>
      <c r="H3327">
        <v>0</v>
      </c>
      <c r="I3327" t="s">
        <v>81</v>
      </c>
      <c r="J3327">
        <v>583120</v>
      </c>
      <c r="K3327" t="s">
        <v>408</v>
      </c>
      <c r="L3327">
        <v>583120</v>
      </c>
      <c r="M3327" t="s">
        <v>408</v>
      </c>
      <c r="N3327">
        <v>583120</v>
      </c>
      <c r="O3327" t="s">
        <v>408</v>
      </c>
      <c r="P3327">
        <v>583120</v>
      </c>
      <c r="Q3327" t="s">
        <v>408</v>
      </c>
      <c r="R3327" s="9">
        <v>235762.14308738391</v>
      </c>
      <c r="S3327" s="9"/>
      <c r="T3327" s="9"/>
      <c r="U3327" s="9"/>
      <c r="V3327" s="9"/>
      <c r="W3327" s="9"/>
      <c r="X3327" s="9"/>
      <c r="Y3327" s="9"/>
      <c r="Z3327" s="9"/>
      <c r="AA3327" s="9"/>
      <c r="AB3327" s="9"/>
      <c r="AC3327" s="9"/>
      <c r="AD3327" s="9"/>
      <c r="AE3327" s="9"/>
      <c r="AF3327" s="9"/>
      <c r="AG3327" s="9"/>
      <c r="AH3327" s="9"/>
      <c r="AI3327" s="9"/>
      <c r="AJ3327" s="9"/>
      <c r="AK3327" s="9"/>
      <c r="AL3327" s="9"/>
      <c r="AM3327" s="9"/>
      <c r="AN3327" s="9"/>
      <c r="AO3327" s="9"/>
      <c r="AP3327" s="9"/>
      <c r="AQ3327" s="15"/>
      <c r="AR3327" s="9">
        <v>1</v>
      </c>
      <c r="AS3327" s="9">
        <f>AR3327*30500</f>
        <v>30500</v>
      </c>
      <c r="AT3327" s="9"/>
      <c r="AU3327" s="9"/>
      <c r="AV3327" s="9"/>
      <c r="AW3327" s="9"/>
      <c r="AX3327" s="9"/>
      <c r="AY3327" s="9"/>
      <c r="AZ3327" s="9"/>
      <c r="BA3327" s="9"/>
      <c r="BB3327" s="9"/>
      <c r="BC3327" s="9"/>
      <c r="BD3327" s="9"/>
      <c r="BE3327" s="9"/>
      <c r="BF3327" s="9"/>
      <c r="BG3327" s="9"/>
      <c r="BH3327" s="9"/>
      <c r="BI3327" s="9"/>
      <c r="BJ3327" s="9"/>
      <c r="BK3327" s="9"/>
      <c r="BL3327" s="9">
        <f t="shared" si="110"/>
        <v>266262.14308738394</v>
      </c>
      <c r="BM3327" s="9">
        <f t="shared" si="111"/>
        <v>266300</v>
      </c>
    </row>
    <row r="3328" spans="1:65" x14ac:dyDescent="0.3">
      <c r="A3328" s="2" t="s">
        <v>3124</v>
      </c>
      <c r="B3328" s="9">
        <v>1121</v>
      </c>
      <c r="C3328">
        <v>593419</v>
      </c>
      <c r="D3328">
        <v>1</v>
      </c>
      <c r="E3328">
        <v>1</v>
      </c>
      <c r="F3328">
        <v>0</v>
      </c>
      <c r="G3328">
        <v>0</v>
      </c>
      <c r="H3328">
        <v>0</v>
      </c>
      <c r="I3328" t="s">
        <v>81</v>
      </c>
      <c r="J3328">
        <v>593419</v>
      </c>
      <c r="K3328" t="s">
        <v>3124</v>
      </c>
      <c r="L3328">
        <v>592943</v>
      </c>
      <c r="M3328" t="s">
        <v>476</v>
      </c>
      <c r="N3328">
        <v>592943</v>
      </c>
      <c r="O3328" t="s">
        <v>476</v>
      </c>
      <c r="P3328">
        <v>592943</v>
      </c>
      <c r="Q3328" t="s">
        <v>476</v>
      </c>
      <c r="R3328" s="9">
        <v>264003.9799941532</v>
      </c>
      <c r="S3328" s="9">
        <f>SUMIFS($B:$B,$J:$J,$C3328)</f>
        <v>2170</v>
      </c>
      <c r="T3328" s="9">
        <v>118077.8403344065</v>
      </c>
      <c r="U3328" s="9">
        <v>0</v>
      </c>
      <c r="V3328" s="9">
        <f>U3328*768</f>
        <v>0</v>
      </c>
      <c r="W3328" s="9">
        <v>2</v>
      </c>
      <c r="X3328" s="9">
        <f>W3328*3072</f>
        <v>6144</v>
      </c>
      <c r="Y3328" s="9">
        <v>1</v>
      </c>
      <c r="Z3328" s="9">
        <f>Y3328*1024</f>
        <v>1024</v>
      </c>
      <c r="AA3328" s="9">
        <v>6</v>
      </c>
      <c r="AB3328" s="9">
        <f>AA3328*256</f>
        <v>1536</v>
      </c>
      <c r="AC3328" s="9"/>
      <c r="AD3328" s="9"/>
      <c r="AE3328" s="9"/>
      <c r="AF3328" s="9"/>
      <c r="AG3328" s="9"/>
      <c r="AH3328" s="9"/>
      <c r="AI3328" s="9"/>
      <c r="AJ3328" s="9"/>
      <c r="AK3328" s="9"/>
      <c r="AL3328" s="9"/>
      <c r="AM3328" s="9"/>
      <c r="AN3328" s="9"/>
      <c r="AO3328" s="9"/>
      <c r="AP3328" s="9"/>
      <c r="AQ3328" s="15"/>
      <c r="AR3328" s="9">
        <v>2</v>
      </c>
      <c r="AS3328" s="9">
        <f>AR3328*30500</f>
        <v>61000</v>
      </c>
      <c r="AT3328" s="9"/>
      <c r="AU3328" s="9"/>
      <c r="AV3328" s="9"/>
      <c r="AW3328" s="9"/>
      <c r="AX3328" s="9"/>
      <c r="AY3328" s="9"/>
      <c r="AZ3328" s="9"/>
      <c r="BA3328" s="9"/>
      <c r="BB3328" s="9"/>
      <c r="BC3328" s="9"/>
      <c r="BD3328" s="9"/>
      <c r="BE3328" s="9"/>
      <c r="BF3328" s="9"/>
      <c r="BG3328" s="9"/>
      <c r="BH3328" s="9"/>
      <c r="BI3328" s="9"/>
      <c r="BJ3328" s="9"/>
      <c r="BK3328" s="9"/>
      <c r="BL3328" s="9">
        <f t="shared" si="110"/>
        <v>451785.82032855973</v>
      </c>
      <c r="BM3328" s="9">
        <f t="shared" si="111"/>
        <v>451800</v>
      </c>
    </row>
    <row r="3329" spans="1:65" x14ac:dyDescent="0.3">
      <c r="A3329" t="s">
        <v>3322</v>
      </c>
      <c r="B3329" s="9">
        <v>808</v>
      </c>
      <c r="C3329">
        <v>530263</v>
      </c>
      <c r="D3329">
        <v>1</v>
      </c>
      <c r="E3329">
        <v>0</v>
      </c>
      <c r="F3329">
        <v>0</v>
      </c>
      <c r="G3329">
        <v>0</v>
      </c>
      <c r="H3329">
        <v>0</v>
      </c>
      <c r="I3329" t="s">
        <v>86</v>
      </c>
      <c r="J3329">
        <v>529516</v>
      </c>
      <c r="K3329" t="s">
        <v>1012</v>
      </c>
      <c r="L3329">
        <v>529303</v>
      </c>
      <c r="M3329" t="s">
        <v>301</v>
      </c>
      <c r="N3329">
        <v>529303</v>
      </c>
      <c r="O3329" t="s">
        <v>301</v>
      </c>
      <c r="P3329">
        <v>529303</v>
      </c>
      <c r="Q3329" t="s">
        <v>301</v>
      </c>
      <c r="R3329" s="9">
        <v>191363.1287489431</v>
      </c>
      <c r="S3329" s="9"/>
      <c r="T3329" s="9"/>
      <c r="U3329" s="9"/>
      <c r="V3329" s="9"/>
      <c r="W3329" s="9"/>
      <c r="X3329" s="9"/>
      <c r="Y3329" s="9"/>
      <c r="Z3329" s="9"/>
      <c r="AA3329" s="9"/>
      <c r="AB3329" s="9"/>
      <c r="AC3329" s="9"/>
      <c r="AD3329" s="9"/>
      <c r="AE3329" s="9"/>
      <c r="AF3329" s="9"/>
      <c r="AG3329" s="9"/>
      <c r="AH3329" s="9"/>
      <c r="AI3329" s="9"/>
      <c r="AJ3329" s="9"/>
      <c r="AK3329" s="9"/>
      <c r="AL3329" s="9"/>
      <c r="AM3329" s="9"/>
      <c r="AN3329" s="9"/>
      <c r="AO3329" s="9"/>
      <c r="AP3329" s="9"/>
      <c r="AQ3329" s="15"/>
      <c r="AR3329" s="9"/>
      <c r="AS3329" s="9"/>
      <c r="AT3329" s="9"/>
      <c r="AU3329" s="9"/>
      <c r="AV3329" s="9"/>
      <c r="AW3329" s="9"/>
      <c r="AX3329" s="9"/>
      <c r="AY3329" s="9"/>
      <c r="AZ3329" s="9"/>
      <c r="BA3329" s="9"/>
      <c r="BB3329" s="9"/>
      <c r="BC3329" s="9"/>
      <c r="BD3329" s="9"/>
      <c r="BE3329" s="9"/>
      <c r="BF3329" s="9"/>
      <c r="BG3329" s="9"/>
      <c r="BH3329" s="9"/>
      <c r="BI3329" s="9"/>
      <c r="BJ3329" s="9"/>
      <c r="BK3329" s="9"/>
      <c r="BL3329" s="9">
        <f t="shared" si="110"/>
        <v>191363.1287489431</v>
      </c>
      <c r="BM3329" s="9">
        <f t="shared" si="111"/>
        <v>191400</v>
      </c>
    </row>
    <row r="3330" spans="1:65" x14ac:dyDescent="0.3">
      <c r="A3330" t="s">
        <v>3323</v>
      </c>
      <c r="B3330" s="9">
        <v>58</v>
      </c>
      <c r="C3330">
        <v>564222</v>
      </c>
      <c r="D3330">
        <v>1</v>
      </c>
      <c r="E3330">
        <v>0</v>
      </c>
      <c r="F3330">
        <v>0</v>
      </c>
      <c r="G3330">
        <v>0</v>
      </c>
      <c r="H3330">
        <v>0</v>
      </c>
      <c r="I3330" t="s">
        <v>86</v>
      </c>
      <c r="J3330">
        <v>540013</v>
      </c>
      <c r="K3330" t="s">
        <v>762</v>
      </c>
      <c r="L3330">
        <v>540013</v>
      </c>
      <c r="M3330" t="s">
        <v>762</v>
      </c>
      <c r="N3330">
        <v>540013</v>
      </c>
      <c r="O3330" t="s">
        <v>762</v>
      </c>
      <c r="P3330">
        <v>539911</v>
      </c>
      <c r="Q3330" t="s">
        <v>352</v>
      </c>
      <c r="R3330" s="9">
        <v>71941.662785630979</v>
      </c>
      <c r="S3330" s="9"/>
      <c r="T3330" s="9"/>
      <c r="U3330" s="9"/>
      <c r="V3330" s="9"/>
      <c r="W3330" s="9"/>
      <c r="X3330" s="9"/>
      <c r="Y3330" s="9"/>
      <c r="Z3330" s="9"/>
      <c r="AA3330" s="9"/>
      <c r="AB3330" s="9"/>
      <c r="AC3330" s="9"/>
      <c r="AD3330" s="9"/>
      <c r="AE3330" s="9"/>
      <c r="AF3330" s="9"/>
      <c r="AG3330" s="9"/>
      <c r="AH3330" s="9"/>
      <c r="AI3330" s="9"/>
      <c r="AJ3330" s="9"/>
      <c r="AK3330" s="9"/>
      <c r="AL3330" s="9"/>
      <c r="AM3330" s="9"/>
      <c r="AN3330" s="9"/>
      <c r="AO3330" s="9"/>
      <c r="AP3330" s="9"/>
      <c r="AQ3330" s="15"/>
      <c r="AR3330" s="9"/>
      <c r="AS3330" s="9"/>
      <c r="AT3330" s="9"/>
      <c r="AU3330" s="9"/>
      <c r="AV3330" s="9"/>
      <c r="AW3330" s="9"/>
      <c r="AX3330" s="9"/>
      <c r="AY3330" s="9"/>
      <c r="AZ3330" s="9"/>
      <c r="BA3330" s="9"/>
      <c r="BB3330" s="9"/>
      <c r="BC3330" s="9"/>
      <c r="BD3330" s="9"/>
      <c r="BE3330" s="9"/>
      <c r="BF3330" s="9"/>
      <c r="BG3330" s="9"/>
      <c r="BH3330" s="9"/>
      <c r="BI3330" s="9"/>
      <c r="BJ3330" s="9"/>
      <c r="BK3330" s="9"/>
      <c r="BL3330" s="9">
        <f t="shared" si="110"/>
        <v>71941.662785630979</v>
      </c>
      <c r="BM3330" s="9">
        <f t="shared" si="111"/>
        <v>71900</v>
      </c>
    </row>
    <row r="3331" spans="1:65" x14ac:dyDescent="0.3">
      <c r="A3331" t="s">
        <v>3324</v>
      </c>
      <c r="B3331" s="9">
        <v>461</v>
      </c>
      <c r="C3331">
        <v>542130</v>
      </c>
      <c r="D3331">
        <v>1</v>
      </c>
      <c r="E3331">
        <v>0</v>
      </c>
      <c r="F3331">
        <v>0</v>
      </c>
      <c r="G3331">
        <v>0</v>
      </c>
      <c r="H3331">
        <v>0</v>
      </c>
      <c r="I3331" t="s">
        <v>86</v>
      </c>
      <c r="J3331">
        <v>542121</v>
      </c>
      <c r="K3331" t="s">
        <v>1915</v>
      </c>
      <c r="L3331">
        <v>541656</v>
      </c>
      <c r="M3331" t="s">
        <v>227</v>
      </c>
      <c r="N3331">
        <v>541656</v>
      </c>
      <c r="O3331" t="s">
        <v>227</v>
      </c>
      <c r="P3331">
        <v>541656</v>
      </c>
      <c r="Q3331" t="s">
        <v>227</v>
      </c>
      <c r="R3331" s="9">
        <v>110034.6336025952</v>
      </c>
      <c r="S3331" s="9"/>
      <c r="T3331" s="9"/>
      <c r="U3331" s="9"/>
      <c r="V3331" s="9"/>
      <c r="W3331" s="9"/>
      <c r="X3331" s="9"/>
      <c r="Y3331" s="9"/>
      <c r="Z3331" s="9"/>
      <c r="AA3331" s="9"/>
      <c r="AB3331" s="9"/>
      <c r="AC3331" s="9"/>
      <c r="AD3331" s="9"/>
      <c r="AE3331" s="9"/>
      <c r="AF3331" s="9"/>
      <c r="AG3331" s="9"/>
      <c r="AH3331" s="9"/>
      <c r="AI3331" s="9"/>
      <c r="AJ3331" s="9"/>
      <c r="AK3331" s="9"/>
      <c r="AL3331" s="9"/>
      <c r="AM3331" s="9"/>
      <c r="AN3331" s="9"/>
      <c r="AO3331" s="9"/>
      <c r="AP3331" s="9"/>
      <c r="AQ3331" s="15"/>
      <c r="AR3331" s="9"/>
      <c r="AS3331" s="9"/>
      <c r="AT3331" s="9"/>
      <c r="AU3331" s="9"/>
      <c r="AV3331" s="9"/>
      <c r="AW3331" s="9"/>
      <c r="AX3331" s="9"/>
      <c r="AY3331" s="9"/>
      <c r="AZ3331" s="9"/>
      <c r="BA3331" s="9"/>
      <c r="BB3331" s="9"/>
      <c r="BC3331" s="9"/>
      <c r="BD3331" s="9"/>
      <c r="BE3331" s="9"/>
      <c r="BF3331" s="9"/>
      <c r="BG3331" s="9"/>
      <c r="BH3331" s="9"/>
      <c r="BI3331" s="9"/>
      <c r="BJ3331" s="9"/>
      <c r="BK3331" s="9"/>
      <c r="BL3331" s="9">
        <f t="shared" si="110"/>
        <v>110034.6336025952</v>
      </c>
      <c r="BM3331" s="9">
        <f t="shared" si="111"/>
        <v>110000</v>
      </c>
    </row>
    <row r="3332" spans="1:65" x14ac:dyDescent="0.3">
      <c r="A3332" t="s">
        <v>3325</v>
      </c>
      <c r="B3332" s="9">
        <v>332</v>
      </c>
      <c r="C3332">
        <v>583499</v>
      </c>
      <c r="D3332">
        <v>1</v>
      </c>
      <c r="E3332">
        <v>0</v>
      </c>
      <c r="F3332">
        <v>0</v>
      </c>
      <c r="G3332">
        <v>0</v>
      </c>
      <c r="H3332">
        <v>0</v>
      </c>
      <c r="I3332" t="s">
        <v>81</v>
      </c>
      <c r="J3332">
        <v>583995</v>
      </c>
      <c r="K3332" t="s">
        <v>3224</v>
      </c>
      <c r="L3332">
        <v>584282</v>
      </c>
      <c r="M3332" t="s">
        <v>461</v>
      </c>
      <c r="N3332">
        <v>584282</v>
      </c>
      <c r="O3332" t="s">
        <v>461</v>
      </c>
      <c r="P3332">
        <v>584282</v>
      </c>
      <c r="Q3332" t="s">
        <v>461</v>
      </c>
      <c r="R3332" s="9">
        <v>79534.573887523016</v>
      </c>
      <c r="S3332" s="9"/>
      <c r="T3332" s="9"/>
      <c r="U3332" s="9"/>
      <c r="V3332" s="9"/>
      <c r="W3332" s="9"/>
      <c r="X3332" s="9"/>
      <c r="Y3332" s="9"/>
      <c r="Z3332" s="9"/>
      <c r="AA3332" s="9"/>
      <c r="AB3332" s="9"/>
      <c r="AC3332" s="9"/>
      <c r="AD3332" s="9"/>
      <c r="AE3332" s="9"/>
      <c r="AF3332" s="9"/>
      <c r="AG3332" s="9"/>
      <c r="AH3332" s="9"/>
      <c r="AI3332" s="9"/>
      <c r="AJ3332" s="9"/>
      <c r="AK3332" s="9"/>
      <c r="AL3332" s="9"/>
      <c r="AM3332" s="9"/>
      <c r="AN3332" s="9"/>
      <c r="AO3332" s="9"/>
      <c r="AP3332" s="9"/>
      <c r="AQ3332" s="15"/>
      <c r="AR3332" s="9">
        <v>1</v>
      </c>
      <c r="AS3332" s="9">
        <f>AR3332*30500</f>
        <v>30500</v>
      </c>
      <c r="AT3332" s="9"/>
      <c r="AU3332" s="9"/>
      <c r="AV3332" s="9"/>
      <c r="AW3332" s="9"/>
      <c r="AX3332" s="9"/>
      <c r="AY3332" s="9"/>
      <c r="AZ3332" s="9"/>
      <c r="BA3332" s="9"/>
      <c r="BB3332" s="9"/>
      <c r="BC3332" s="9"/>
      <c r="BD3332" s="9"/>
      <c r="BE3332" s="9"/>
      <c r="BF3332" s="9"/>
      <c r="BG3332" s="9"/>
      <c r="BH3332" s="9"/>
      <c r="BI3332" s="9"/>
      <c r="BJ3332" s="9"/>
      <c r="BK3332" s="9"/>
      <c r="BL3332" s="9">
        <f t="shared" ref="BL3332:BL3395" si="112">SUMIF(R3332:R3332,"&lt;&gt;")+SUMIF(T3332:T3332,"&lt;&gt;")+SUMIF(V3332:V3332,"&lt;&gt;")+SUMIF(X3332:X3332,"&lt;&gt;")+SUMIF(Z3332:Z3332,"&lt;&gt;")+SUMIF(AB3332:AB3332,"&lt;&gt;")+SUMIF(AD3332:AD3332,"&lt;&gt;")+SUMIF(AF3332:AF3332,"&lt;&gt;")+SUMIF(AH3332:AH3332,"&lt;&gt;")+SUMIF(AJ3332:AJ3332,"&lt;&gt;")+SUMIF(AK3332:AK3332,"&lt;&gt;")+SUMIF(AM3332:AM3332,"&lt;&gt;")+SUMIF(AO3332:AO3332,"&lt;&gt;")+SUMIF(AQ3332:AQ3332,"&lt;&gt;")+SUMIF(AS3332:AS3332,"&lt;&gt;")+SUMIF(AU3332:AU3332,"&lt;&gt;")+SUMIF(AW3332:AW3332,"&lt;&gt;")+SUMIF(AY3332:AY3332,"&lt;&gt;")+SUMIF(BA3332:BA3332,"&lt;&gt;")+SUMIF(BC3332:BC3332,"&lt;&gt;")+SUMIF(BE3332:BE3332,"&lt;&gt;")+SUMIF(BG3332:BG3332,"&lt;&gt;")+SUMIF(BI3332:BI3332,"&lt;&gt;")+SUMIF(BK3332:BK3332,"&lt;&gt;")</f>
        <v>110034.57388752302</v>
      </c>
      <c r="BM3332" s="9">
        <f t="shared" ref="BM3332:BM3395" si="113">ROUND(BL3332/100,0)*100</f>
        <v>110000</v>
      </c>
    </row>
    <row r="3333" spans="1:65" x14ac:dyDescent="0.3">
      <c r="A3333" t="s">
        <v>3326</v>
      </c>
      <c r="B3333" s="9">
        <v>176</v>
      </c>
      <c r="C3333">
        <v>534269</v>
      </c>
      <c r="D3333">
        <v>1</v>
      </c>
      <c r="E3333">
        <v>0</v>
      </c>
      <c r="F3333">
        <v>0</v>
      </c>
      <c r="G3333">
        <v>0</v>
      </c>
      <c r="H3333">
        <v>0</v>
      </c>
      <c r="I3333" t="s">
        <v>86</v>
      </c>
      <c r="J3333">
        <v>531456</v>
      </c>
      <c r="K3333" t="s">
        <v>2418</v>
      </c>
      <c r="L3333">
        <v>531201</v>
      </c>
      <c r="M3333" t="s">
        <v>337</v>
      </c>
      <c r="N3333">
        <v>531057</v>
      </c>
      <c r="O3333" t="s">
        <v>220</v>
      </c>
      <c r="P3333">
        <v>531057</v>
      </c>
      <c r="Q3333" t="s">
        <v>220</v>
      </c>
      <c r="R3333" s="9">
        <v>71941.662785630979</v>
      </c>
      <c r="S3333" s="9"/>
      <c r="T3333" s="9"/>
      <c r="U3333" s="9"/>
      <c r="V3333" s="9"/>
      <c r="W3333" s="9"/>
      <c r="X3333" s="9"/>
      <c r="Y3333" s="9"/>
      <c r="Z3333" s="9"/>
      <c r="AA3333" s="9"/>
      <c r="AB3333" s="9"/>
      <c r="AC3333" s="9"/>
      <c r="AD3333" s="9"/>
      <c r="AE3333" s="9"/>
      <c r="AF3333" s="9"/>
      <c r="AG3333" s="9"/>
      <c r="AH3333" s="9"/>
      <c r="AI3333" s="9"/>
      <c r="AJ3333" s="9"/>
      <c r="AK3333" s="9"/>
      <c r="AL3333" s="9"/>
      <c r="AM3333" s="9"/>
      <c r="AN3333" s="9"/>
      <c r="AO3333" s="9"/>
      <c r="AP3333" s="9"/>
      <c r="AQ3333" s="15"/>
      <c r="AR3333" s="9"/>
      <c r="AS3333" s="9"/>
      <c r="AT3333" s="9"/>
      <c r="AU3333" s="9"/>
      <c r="AV3333" s="9"/>
      <c r="AW3333" s="9"/>
      <c r="AX3333" s="9"/>
      <c r="AY3333" s="9"/>
      <c r="AZ3333" s="9"/>
      <c r="BA3333" s="9"/>
      <c r="BB3333" s="9"/>
      <c r="BC3333" s="9"/>
      <c r="BD3333" s="9"/>
      <c r="BE3333" s="9"/>
      <c r="BF3333" s="9"/>
      <c r="BG3333" s="9"/>
      <c r="BH3333" s="9"/>
      <c r="BI3333" s="9"/>
      <c r="BJ3333" s="9"/>
      <c r="BK3333" s="9"/>
      <c r="BL3333" s="9">
        <f t="shared" si="112"/>
        <v>71941.662785630979</v>
      </c>
      <c r="BM3333" s="9">
        <f t="shared" si="113"/>
        <v>71900</v>
      </c>
    </row>
    <row r="3334" spans="1:65" x14ac:dyDescent="0.3">
      <c r="A3334" t="s">
        <v>3327</v>
      </c>
      <c r="B3334" s="9">
        <v>376</v>
      </c>
      <c r="C3334">
        <v>596183</v>
      </c>
      <c r="D3334">
        <v>1</v>
      </c>
      <c r="E3334">
        <v>0</v>
      </c>
      <c r="F3334">
        <v>0</v>
      </c>
      <c r="G3334">
        <v>0</v>
      </c>
      <c r="H3334">
        <v>0</v>
      </c>
      <c r="I3334" t="s">
        <v>123</v>
      </c>
      <c r="J3334">
        <v>597007</v>
      </c>
      <c r="K3334" t="s">
        <v>172</v>
      </c>
      <c r="L3334">
        <v>597007</v>
      </c>
      <c r="M3334" t="s">
        <v>172</v>
      </c>
      <c r="N3334">
        <v>597007</v>
      </c>
      <c r="O3334" t="s">
        <v>172</v>
      </c>
      <c r="P3334">
        <v>597007</v>
      </c>
      <c r="Q3334" t="s">
        <v>172</v>
      </c>
      <c r="R3334" s="9">
        <v>89956.582078604566</v>
      </c>
      <c r="S3334" s="9"/>
      <c r="T3334" s="9"/>
      <c r="U3334" s="9"/>
      <c r="V3334" s="9"/>
      <c r="W3334" s="9"/>
      <c r="X3334" s="9"/>
      <c r="Y3334" s="9"/>
      <c r="Z3334" s="9"/>
      <c r="AA3334" s="9"/>
      <c r="AB3334" s="9"/>
      <c r="AC3334" s="9"/>
      <c r="AD3334" s="9"/>
      <c r="AE3334" s="9"/>
      <c r="AF3334" s="9"/>
      <c r="AG3334" s="9"/>
      <c r="AH3334" s="9"/>
      <c r="AI3334" s="9"/>
      <c r="AJ3334" s="9"/>
      <c r="AK3334" s="9"/>
      <c r="AL3334" s="9"/>
      <c r="AM3334" s="9"/>
      <c r="AN3334" s="9"/>
      <c r="AO3334" s="9"/>
      <c r="AP3334" s="9"/>
      <c r="AQ3334" s="15"/>
      <c r="AR3334" s="9"/>
      <c r="AS3334" s="9"/>
      <c r="AT3334" s="9"/>
      <c r="AU3334" s="9"/>
      <c r="AV3334" s="9"/>
      <c r="AW3334" s="9"/>
      <c r="AX3334" s="9"/>
      <c r="AY3334" s="9"/>
      <c r="AZ3334" s="9"/>
      <c r="BA3334" s="9"/>
      <c r="BB3334" s="9"/>
      <c r="BC3334" s="9"/>
      <c r="BD3334" s="9"/>
      <c r="BE3334" s="9"/>
      <c r="BF3334" s="9"/>
      <c r="BG3334" s="9"/>
      <c r="BH3334" s="9"/>
      <c r="BI3334" s="9"/>
      <c r="BJ3334" s="9"/>
      <c r="BK3334" s="9"/>
      <c r="BL3334" s="9">
        <f t="shared" si="112"/>
        <v>89956.582078604566</v>
      </c>
      <c r="BM3334" s="9">
        <f t="shared" si="113"/>
        <v>90000</v>
      </c>
    </row>
    <row r="3335" spans="1:65" x14ac:dyDescent="0.3">
      <c r="A3335" s="4" t="s">
        <v>142</v>
      </c>
      <c r="B3335" s="9">
        <v>2467</v>
      </c>
      <c r="C3335">
        <v>550442</v>
      </c>
      <c r="D3335">
        <v>1</v>
      </c>
      <c r="E3335">
        <v>1</v>
      </c>
      <c r="F3335">
        <v>1</v>
      </c>
      <c r="G3335">
        <v>1</v>
      </c>
      <c r="H3335">
        <v>0</v>
      </c>
      <c r="I3335" t="s">
        <v>83</v>
      </c>
      <c r="J3335">
        <v>550442</v>
      </c>
      <c r="K3335" t="s">
        <v>142</v>
      </c>
      <c r="L3335">
        <v>550442</v>
      </c>
      <c r="M3335" t="s">
        <v>142</v>
      </c>
      <c r="N3335">
        <v>550442</v>
      </c>
      <c r="O3335" t="s">
        <v>142</v>
      </c>
      <c r="P3335">
        <v>550094</v>
      </c>
      <c r="Q3335" t="s">
        <v>143</v>
      </c>
      <c r="R3335" s="9">
        <v>570750.80742994568</v>
      </c>
      <c r="S3335" s="9">
        <f>SUMIFS($B:$B,$J:$J,$C3335)</f>
        <v>3934</v>
      </c>
      <c r="T3335" s="9">
        <v>213728.6206911419</v>
      </c>
      <c r="U3335" s="9">
        <v>0</v>
      </c>
      <c r="V3335" s="9">
        <f>U3335*768</f>
        <v>0</v>
      </c>
      <c r="W3335" s="9">
        <v>19</v>
      </c>
      <c r="X3335" s="9">
        <f>W3335*3072</f>
        <v>58368</v>
      </c>
      <c r="Y3335" s="9">
        <v>18</v>
      </c>
      <c r="Z3335" s="9">
        <f>Y3335*1024</f>
        <v>18432</v>
      </c>
      <c r="AA3335" s="9">
        <v>9</v>
      </c>
      <c r="AB3335" s="9">
        <f>AA3335*256</f>
        <v>2304</v>
      </c>
      <c r="AC3335" s="9">
        <f>SUMIFS($B:$B,$L:$L,$C3335)</f>
        <v>3934</v>
      </c>
      <c r="AD3335" s="9">
        <v>492577.59978370514</v>
      </c>
      <c r="AE3335" s="9"/>
      <c r="AF3335" s="9"/>
      <c r="AG3335" s="9">
        <f>SUMIFS($B:$B,$N:$N,$C3335)</f>
        <v>3934</v>
      </c>
      <c r="AH3335" s="9">
        <v>445196.6142640491</v>
      </c>
      <c r="AI3335" s="9"/>
      <c r="AJ3335" s="9"/>
      <c r="AK3335" s="9"/>
      <c r="AL3335" s="9"/>
      <c r="AM3335" s="9"/>
      <c r="AN3335" s="9"/>
      <c r="AO3335" s="9"/>
      <c r="AP3335" s="9"/>
      <c r="AQ3335" s="15"/>
      <c r="AR3335" s="9">
        <v>3</v>
      </c>
      <c r="AS3335" s="9">
        <f>AR3335*30500</f>
        <v>91500</v>
      </c>
      <c r="AT3335" s="9"/>
      <c r="AU3335" s="9"/>
      <c r="AV3335" s="9"/>
      <c r="AW3335" s="9"/>
      <c r="AX3335" s="9"/>
      <c r="AY3335" s="9"/>
      <c r="AZ3335" s="9"/>
      <c r="BA3335" s="9"/>
      <c r="BB3335" s="9"/>
      <c r="BC3335" s="9"/>
      <c r="BD3335" s="9"/>
      <c r="BE3335" s="9"/>
      <c r="BF3335" s="9"/>
      <c r="BG3335" s="9"/>
      <c r="BH3335" s="9"/>
      <c r="BI3335" s="9"/>
      <c r="BJ3335" s="9"/>
      <c r="BK3335" s="9"/>
      <c r="BL3335" s="9">
        <f t="shared" si="112"/>
        <v>1892857.6421688418</v>
      </c>
      <c r="BM3335" s="9">
        <f t="shared" si="113"/>
        <v>1892900</v>
      </c>
    </row>
    <row r="3336" spans="1:65" x14ac:dyDescent="0.3">
      <c r="A3336" t="s">
        <v>3328</v>
      </c>
      <c r="B3336" s="9">
        <v>460</v>
      </c>
      <c r="C3336">
        <v>545643</v>
      </c>
      <c r="D3336">
        <v>1</v>
      </c>
      <c r="E3336">
        <v>0</v>
      </c>
      <c r="F3336">
        <v>0</v>
      </c>
      <c r="G3336">
        <v>0</v>
      </c>
      <c r="H3336">
        <v>0</v>
      </c>
      <c r="I3336" t="s">
        <v>83</v>
      </c>
      <c r="J3336">
        <v>545821</v>
      </c>
      <c r="K3336" t="s">
        <v>3329</v>
      </c>
      <c r="L3336">
        <v>545562</v>
      </c>
      <c r="M3336" t="s">
        <v>303</v>
      </c>
      <c r="N3336">
        <v>545562</v>
      </c>
      <c r="O3336" t="s">
        <v>303</v>
      </c>
      <c r="P3336">
        <v>545562</v>
      </c>
      <c r="Q3336" t="s">
        <v>303</v>
      </c>
      <c r="R3336" s="9">
        <v>109798.82229147109</v>
      </c>
      <c r="S3336" s="9"/>
      <c r="T3336" s="9"/>
      <c r="U3336" s="9"/>
      <c r="V3336" s="9"/>
      <c r="W3336" s="9"/>
      <c r="X3336" s="9"/>
      <c r="Y3336" s="9"/>
      <c r="Z3336" s="9"/>
      <c r="AA3336" s="9"/>
      <c r="AB3336" s="9"/>
      <c r="AC3336" s="9"/>
      <c r="AD3336" s="9"/>
      <c r="AE3336" s="9"/>
      <c r="AF3336" s="9"/>
      <c r="AG3336" s="9"/>
      <c r="AH3336" s="9"/>
      <c r="AI3336" s="9"/>
      <c r="AJ3336" s="9"/>
      <c r="AK3336" s="9"/>
      <c r="AL3336" s="9"/>
      <c r="AM3336" s="9"/>
      <c r="AN3336" s="9"/>
      <c r="AO3336" s="9"/>
      <c r="AP3336" s="9"/>
      <c r="AQ3336" s="15"/>
      <c r="AR3336" s="9"/>
      <c r="AS3336" s="9"/>
      <c r="AT3336" s="9"/>
      <c r="AU3336" s="9"/>
      <c r="AV3336" s="9"/>
      <c r="AW3336" s="9"/>
      <c r="AX3336" s="9"/>
      <c r="AY3336" s="9"/>
      <c r="AZ3336" s="9"/>
      <c r="BA3336" s="9"/>
      <c r="BB3336" s="9"/>
      <c r="BC3336" s="9"/>
      <c r="BD3336" s="9"/>
      <c r="BE3336" s="9"/>
      <c r="BF3336" s="9"/>
      <c r="BG3336" s="9"/>
      <c r="BH3336" s="9"/>
      <c r="BI3336" s="9"/>
      <c r="BJ3336" s="9"/>
      <c r="BK3336" s="9"/>
      <c r="BL3336" s="9">
        <f t="shared" si="112"/>
        <v>109798.82229147109</v>
      </c>
      <c r="BM3336" s="9">
        <f t="shared" si="113"/>
        <v>109800</v>
      </c>
    </row>
    <row r="3337" spans="1:65" x14ac:dyDescent="0.3">
      <c r="A3337" t="s">
        <v>3328</v>
      </c>
      <c r="B3337" s="9">
        <v>252</v>
      </c>
      <c r="C3337">
        <v>534919</v>
      </c>
      <c r="D3337">
        <v>1</v>
      </c>
      <c r="E3337">
        <v>0</v>
      </c>
      <c r="F3337">
        <v>0</v>
      </c>
      <c r="G3337">
        <v>0</v>
      </c>
      <c r="H3337">
        <v>0</v>
      </c>
      <c r="I3337" t="s">
        <v>86</v>
      </c>
      <c r="J3337">
        <v>537004</v>
      </c>
      <c r="K3337" t="s">
        <v>466</v>
      </c>
      <c r="L3337">
        <v>537004</v>
      </c>
      <c r="M3337" t="s">
        <v>466</v>
      </c>
      <c r="N3337">
        <v>537004</v>
      </c>
      <c r="O3337" t="s">
        <v>466</v>
      </c>
      <c r="P3337">
        <v>537004</v>
      </c>
      <c r="Q3337" t="s">
        <v>466</v>
      </c>
      <c r="R3337" s="9">
        <v>71941.662785630979</v>
      </c>
      <c r="S3337" s="9"/>
      <c r="T3337" s="9"/>
      <c r="U3337" s="9"/>
      <c r="V3337" s="9"/>
      <c r="W3337" s="9"/>
      <c r="X3337" s="9"/>
      <c r="Y3337" s="9"/>
      <c r="Z3337" s="9"/>
      <c r="AA3337" s="9"/>
      <c r="AB3337" s="9"/>
      <c r="AC3337" s="9"/>
      <c r="AD3337" s="9"/>
      <c r="AE3337" s="9"/>
      <c r="AF3337" s="9"/>
      <c r="AG3337" s="9"/>
      <c r="AH3337" s="9"/>
      <c r="AI3337" s="9"/>
      <c r="AJ3337" s="9"/>
      <c r="AK3337" s="9"/>
      <c r="AL3337" s="9"/>
      <c r="AM3337" s="9"/>
      <c r="AN3337" s="9"/>
      <c r="AO3337" s="9"/>
      <c r="AP3337" s="9"/>
      <c r="AQ3337" s="15"/>
      <c r="AR3337" s="9"/>
      <c r="AS3337" s="9"/>
      <c r="AT3337" s="9"/>
      <c r="AU3337" s="9"/>
      <c r="AV3337" s="9"/>
      <c r="AW3337" s="9"/>
      <c r="AX3337" s="9"/>
      <c r="AY3337" s="9"/>
      <c r="AZ3337" s="9"/>
      <c r="BA3337" s="9"/>
      <c r="BB3337" s="9"/>
      <c r="BC3337" s="9"/>
      <c r="BD3337" s="9"/>
      <c r="BE3337" s="9"/>
      <c r="BF3337" s="9"/>
      <c r="BG3337" s="9"/>
      <c r="BH3337" s="9"/>
      <c r="BI3337" s="9"/>
      <c r="BJ3337" s="9"/>
      <c r="BK3337" s="9"/>
      <c r="BL3337" s="9">
        <f t="shared" si="112"/>
        <v>71941.662785630979</v>
      </c>
      <c r="BM3337" s="9">
        <f t="shared" si="113"/>
        <v>71900</v>
      </c>
    </row>
    <row r="3338" spans="1:65" x14ac:dyDescent="0.3">
      <c r="A3338" t="s">
        <v>3330</v>
      </c>
      <c r="B3338" s="9">
        <v>214</v>
      </c>
      <c r="C3338">
        <v>558117</v>
      </c>
      <c r="D3338">
        <v>1</v>
      </c>
      <c r="E3338">
        <v>0</v>
      </c>
      <c r="F3338">
        <v>0</v>
      </c>
      <c r="G3338">
        <v>0</v>
      </c>
      <c r="H3338">
        <v>0</v>
      </c>
      <c r="I3338" t="s">
        <v>151</v>
      </c>
      <c r="J3338">
        <v>558435</v>
      </c>
      <c r="K3338" t="s">
        <v>1129</v>
      </c>
      <c r="L3338">
        <v>558371</v>
      </c>
      <c r="M3338" t="s">
        <v>2077</v>
      </c>
      <c r="N3338">
        <v>558249</v>
      </c>
      <c r="O3338" t="s">
        <v>550</v>
      </c>
      <c r="P3338">
        <v>558249</v>
      </c>
      <c r="Q3338" t="s">
        <v>550</v>
      </c>
      <c r="R3338" s="9">
        <v>71941.662785630979</v>
      </c>
      <c r="S3338" s="9"/>
      <c r="T3338" s="9"/>
      <c r="U3338" s="9"/>
      <c r="V3338" s="9"/>
      <c r="W3338" s="9"/>
      <c r="X3338" s="9"/>
      <c r="Y3338" s="9"/>
      <c r="Z3338" s="9"/>
      <c r="AA3338" s="9"/>
      <c r="AB3338" s="9"/>
      <c r="AC3338" s="9"/>
      <c r="AD3338" s="9"/>
      <c r="AE3338" s="9"/>
      <c r="AF3338" s="9"/>
      <c r="AG3338" s="9"/>
      <c r="AH3338" s="9"/>
      <c r="AI3338" s="9"/>
      <c r="AJ3338" s="9"/>
      <c r="AK3338" s="9"/>
      <c r="AL3338" s="9"/>
      <c r="AM3338" s="9"/>
      <c r="AN3338" s="9"/>
      <c r="AO3338" s="9"/>
      <c r="AP3338" s="9"/>
      <c r="AQ3338" s="15"/>
      <c r="AR3338" s="9"/>
      <c r="AS3338" s="9"/>
      <c r="AT3338" s="9"/>
      <c r="AU3338" s="9"/>
      <c r="AV3338" s="9"/>
      <c r="AW3338" s="9"/>
      <c r="AX3338" s="9"/>
      <c r="AY3338" s="9"/>
      <c r="AZ3338" s="9"/>
      <c r="BA3338" s="9"/>
      <c r="BB3338" s="9"/>
      <c r="BC3338" s="9"/>
      <c r="BD3338" s="9"/>
      <c r="BE3338" s="9"/>
      <c r="BF3338" s="9"/>
      <c r="BG3338" s="9"/>
      <c r="BH3338" s="9"/>
      <c r="BI3338" s="9"/>
      <c r="BJ3338" s="9"/>
      <c r="BK3338" s="9"/>
      <c r="BL3338" s="9">
        <f t="shared" si="112"/>
        <v>71941.662785630979</v>
      </c>
      <c r="BM3338" s="9">
        <f t="shared" si="113"/>
        <v>71900</v>
      </c>
    </row>
    <row r="3339" spans="1:65" x14ac:dyDescent="0.3">
      <c r="A3339" t="s">
        <v>3331</v>
      </c>
      <c r="B3339" s="9">
        <v>1191</v>
      </c>
      <c r="C3339">
        <v>530298</v>
      </c>
      <c r="D3339">
        <v>1</v>
      </c>
      <c r="E3339">
        <v>0</v>
      </c>
      <c r="F3339">
        <v>0</v>
      </c>
      <c r="G3339">
        <v>0</v>
      </c>
      <c r="H3339">
        <v>0</v>
      </c>
      <c r="I3339" t="s">
        <v>86</v>
      </c>
      <c r="J3339">
        <v>529303</v>
      </c>
      <c r="K3339" t="s">
        <v>301</v>
      </c>
      <c r="L3339">
        <v>530841</v>
      </c>
      <c r="M3339" t="s">
        <v>839</v>
      </c>
      <c r="N3339">
        <v>530841</v>
      </c>
      <c r="O3339" t="s">
        <v>839</v>
      </c>
      <c r="P3339">
        <v>529303</v>
      </c>
      <c r="Q3339" t="s">
        <v>301</v>
      </c>
      <c r="R3339" s="9">
        <v>280169.61908764159</v>
      </c>
      <c r="S3339" s="9"/>
      <c r="T3339" s="9"/>
      <c r="U3339" s="9"/>
      <c r="V3339" s="9"/>
      <c r="W3339" s="9"/>
      <c r="X3339" s="9"/>
      <c r="Y3339" s="9"/>
      <c r="Z3339" s="9"/>
      <c r="AA3339" s="9"/>
      <c r="AB3339" s="9"/>
      <c r="AC3339" s="9"/>
      <c r="AD3339" s="9"/>
      <c r="AE3339" s="9"/>
      <c r="AF3339" s="9"/>
      <c r="AG3339" s="9"/>
      <c r="AH3339" s="9"/>
      <c r="AI3339" s="9"/>
      <c r="AJ3339" s="9"/>
      <c r="AK3339" s="9"/>
      <c r="AL3339" s="9"/>
      <c r="AM3339" s="9"/>
      <c r="AN3339" s="9"/>
      <c r="AO3339" s="9"/>
      <c r="AP3339" s="9"/>
      <c r="AQ3339" s="15"/>
      <c r="AR3339" s="9"/>
      <c r="AS3339" s="9"/>
      <c r="AT3339" s="9"/>
      <c r="AU3339" s="9"/>
      <c r="AV3339" s="9"/>
      <c r="AW3339" s="9"/>
      <c r="AX3339" s="9"/>
      <c r="AY3339" s="9"/>
      <c r="AZ3339" s="9"/>
      <c r="BA3339" s="9"/>
      <c r="BB3339" s="9"/>
      <c r="BC3339" s="9"/>
      <c r="BD3339" s="9"/>
      <c r="BE3339" s="9"/>
      <c r="BF3339" s="9"/>
      <c r="BG3339" s="9"/>
      <c r="BH3339" s="9"/>
      <c r="BI3339" s="9"/>
      <c r="BJ3339" s="9"/>
      <c r="BK3339" s="9"/>
      <c r="BL3339" s="9">
        <f t="shared" si="112"/>
        <v>280169.61908764159</v>
      </c>
      <c r="BM3339" s="9">
        <f t="shared" si="113"/>
        <v>280200</v>
      </c>
    </row>
    <row r="3340" spans="1:65" x14ac:dyDescent="0.3">
      <c r="A3340" t="s">
        <v>3332</v>
      </c>
      <c r="B3340" s="9">
        <v>448</v>
      </c>
      <c r="C3340">
        <v>585556</v>
      </c>
      <c r="D3340">
        <v>1</v>
      </c>
      <c r="E3340">
        <v>0</v>
      </c>
      <c r="F3340">
        <v>0</v>
      </c>
      <c r="G3340">
        <v>0</v>
      </c>
      <c r="H3340">
        <v>0</v>
      </c>
      <c r="I3340" t="s">
        <v>135</v>
      </c>
      <c r="J3340">
        <v>585777</v>
      </c>
      <c r="K3340" t="s">
        <v>769</v>
      </c>
      <c r="L3340">
        <v>585777</v>
      </c>
      <c r="M3340" t="s">
        <v>769</v>
      </c>
      <c r="N3340">
        <v>585939</v>
      </c>
      <c r="O3340" t="s">
        <v>691</v>
      </c>
      <c r="P3340">
        <v>585939</v>
      </c>
      <c r="Q3340" t="s">
        <v>691</v>
      </c>
      <c r="R3340" s="9">
        <v>106968.36343378091</v>
      </c>
      <c r="S3340" s="9"/>
      <c r="T3340" s="9"/>
      <c r="U3340" s="9"/>
      <c r="V3340" s="9"/>
      <c r="W3340" s="9"/>
      <c r="X3340" s="9"/>
      <c r="Y3340" s="9"/>
      <c r="Z3340" s="9"/>
      <c r="AA3340" s="9"/>
      <c r="AB3340" s="9"/>
      <c r="AC3340" s="9"/>
      <c r="AD3340" s="9"/>
      <c r="AE3340" s="9"/>
      <c r="AF3340" s="9"/>
      <c r="AG3340" s="9"/>
      <c r="AH3340" s="9"/>
      <c r="AI3340" s="9"/>
      <c r="AJ3340" s="9"/>
      <c r="AK3340" s="9"/>
      <c r="AL3340" s="9"/>
      <c r="AM3340" s="9"/>
      <c r="AN3340" s="9"/>
      <c r="AO3340" s="9"/>
      <c r="AP3340" s="9"/>
      <c r="AQ3340" s="15"/>
      <c r="AR3340" s="9"/>
      <c r="AS3340" s="9"/>
      <c r="AT3340" s="9"/>
      <c r="AU3340" s="9"/>
      <c r="AV3340" s="9"/>
      <c r="AW3340" s="9"/>
      <c r="AX3340" s="9"/>
      <c r="AY3340" s="9"/>
      <c r="AZ3340" s="9"/>
      <c r="BA3340" s="9"/>
      <c r="BB3340" s="9"/>
      <c r="BC3340" s="9"/>
      <c r="BD3340" s="9"/>
      <c r="BE3340" s="9"/>
      <c r="BF3340" s="9"/>
      <c r="BG3340" s="9"/>
      <c r="BH3340" s="9"/>
      <c r="BI3340" s="9"/>
      <c r="BJ3340" s="9"/>
      <c r="BK3340" s="9"/>
      <c r="BL3340" s="9">
        <f t="shared" si="112"/>
        <v>106968.36343378091</v>
      </c>
      <c r="BM3340" s="9">
        <f t="shared" si="113"/>
        <v>107000</v>
      </c>
    </row>
    <row r="3341" spans="1:65" x14ac:dyDescent="0.3">
      <c r="A3341" t="s">
        <v>3333</v>
      </c>
      <c r="B3341" s="9">
        <v>155</v>
      </c>
      <c r="C3341">
        <v>554022</v>
      </c>
      <c r="D3341">
        <v>1</v>
      </c>
      <c r="E3341">
        <v>0</v>
      </c>
      <c r="F3341">
        <v>0</v>
      </c>
      <c r="G3341">
        <v>0</v>
      </c>
      <c r="H3341">
        <v>0</v>
      </c>
      <c r="I3341" t="s">
        <v>151</v>
      </c>
      <c r="J3341">
        <v>553654</v>
      </c>
      <c r="K3341" t="s">
        <v>842</v>
      </c>
      <c r="L3341">
        <v>553654</v>
      </c>
      <c r="M3341" t="s">
        <v>842</v>
      </c>
      <c r="N3341">
        <v>553654</v>
      </c>
      <c r="O3341" t="s">
        <v>842</v>
      </c>
      <c r="P3341">
        <v>558389</v>
      </c>
      <c r="Q3341" t="s">
        <v>835</v>
      </c>
      <c r="R3341" s="9">
        <v>71941.662785630979</v>
      </c>
      <c r="S3341" s="9"/>
      <c r="T3341" s="9"/>
      <c r="U3341" s="9"/>
      <c r="V3341" s="9"/>
      <c r="W3341" s="9"/>
      <c r="X3341" s="9"/>
      <c r="Y3341" s="9"/>
      <c r="Z3341" s="9"/>
      <c r="AA3341" s="9"/>
      <c r="AB3341" s="9"/>
      <c r="AC3341" s="9"/>
      <c r="AD3341" s="9"/>
      <c r="AE3341" s="9"/>
      <c r="AF3341" s="9"/>
      <c r="AG3341" s="9"/>
      <c r="AH3341" s="9"/>
      <c r="AI3341" s="9"/>
      <c r="AJ3341" s="9"/>
      <c r="AK3341" s="9"/>
      <c r="AL3341" s="9"/>
      <c r="AM3341" s="9"/>
      <c r="AN3341" s="9"/>
      <c r="AO3341" s="9"/>
      <c r="AP3341" s="9"/>
      <c r="AQ3341" s="15"/>
      <c r="AR3341" s="9"/>
      <c r="AS3341" s="9"/>
      <c r="AT3341" s="9"/>
      <c r="AU3341" s="9"/>
      <c r="AV3341" s="9"/>
      <c r="AW3341" s="9"/>
      <c r="AX3341" s="9"/>
      <c r="AY3341" s="9"/>
      <c r="AZ3341" s="9"/>
      <c r="BA3341" s="9"/>
      <c r="BB3341" s="9"/>
      <c r="BC3341" s="9"/>
      <c r="BD3341" s="9"/>
      <c r="BE3341" s="9"/>
      <c r="BF3341" s="9"/>
      <c r="BG3341" s="9"/>
      <c r="BH3341" s="9"/>
      <c r="BI3341" s="9"/>
      <c r="BJ3341" s="9"/>
      <c r="BK3341" s="9"/>
      <c r="BL3341" s="9">
        <f t="shared" si="112"/>
        <v>71941.662785630979</v>
      </c>
      <c r="BM3341" s="9">
        <f t="shared" si="113"/>
        <v>71900</v>
      </c>
    </row>
    <row r="3342" spans="1:65" x14ac:dyDescent="0.3">
      <c r="A3342" t="s">
        <v>3334</v>
      </c>
      <c r="B3342" s="9">
        <v>445</v>
      </c>
      <c r="C3342">
        <v>532665</v>
      </c>
      <c r="D3342">
        <v>1</v>
      </c>
      <c r="E3342">
        <v>0</v>
      </c>
      <c r="F3342">
        <v>0</v>
      </c>
      <c r="G3342">
        <v>0</v>
      </c>
      <c r="H3342">
        <v>0</v>
      </c>
      <c r="I3342" t="s">
        <v>86</v>
      </c>
      <c r="J3342">
        <v>532819</v>
      </c>
      <c r="K3342" t="s">
        <v>327</v>
      </c>
      <c r="L3342">
        <v>533041</v>
      </c>
      <c r="M3342" t="s">
        <v>1053</v>
      </c>
      <c r="N3342">
        <v>533041</v>
      </c>
      <c r="O3342" t="s">
        <v>1053</v>
      </c>
      <c r="P3342">
        <v>532819</v>
      </c>
      <c r="Q3342" t="s">
        <v>327</v>
      </c>
      <c r="R3342" s="9">
        <v>106260.53881669301</v>
      </c>
      <c r="S3342" s="9"/>
      <c r="T3342" s="9"/>
      <c r="U3342" s="9"/>
      <c r="V3342" s="9"/>
      <c r="W3342" s="9"/>
      <c r="X3342" s="9"/>
      <c r="Y3342" s="9"/>
      <c r="Z3342" s="9"/>
      <c r="AA3342" s="9"/>
      <c r="AB3342" s="9"/>
      <c r="AC3342" s="9"/>
      <c r="AD3342" s="9"/>
      <c r="AE3342" s="9"/>
      <c r="AF3342" s="9"/>
      <c r="AG3342" s="9"/>
      <c r="AH3342" s="9"/>
      <c r="AI3342" s="9"/>
      <c r="AJ3342" s="9"/>
      <c r="AK3342" s="9"/>
      <c r="AL3342" s="9"/>
      <c r="AM3342" s="9"/>
      <c r="AN3342" s="9"/>
      <c r="AO3342" s="9"/>
      <c r="AP3342" s="9"/>
      <c r="AQ3342" s="15"/>
      <c r="AR3342" s="9"/>
      <c r="AS3342" s="9"/>
      <c r="AT3342" s="9"/>
      <c r="AU3342" s="9"/>
      <c r="AV3342" s="9"/>
      <c r="AW3342" s="9"/>
      <c r="AX3342" s="9"/>
      <c r="AY3342" s="9"/>
      <c r="AZ3342" s="9"/>
      <c r="BA3342" s="9"/>
      <c r="BB3342" s="9"/>
      <c r="BC3342" s="9"/>
      <c r="BD3342" s="9"/>
      <c r="BE3342" s="9"/>
      <c r="BF3342" s="9"/>
      <c r="BG3342" s="9"/>
      <c r="BH3342" s="9"/>
      <c r="BI3342" s="9"/>
      <c r="BJ3342" s="9"/>
      <c r="BK3342" s="9"/>
      <c r="BL3342" s="9">
        <f t="shared" si="112"/>
        <v>106260.53881669301</v>
      </c>
      <c r="BM3342" s="9">
        <f t="shared" si="113"/>
        <v>106300</v>
      </c>
    </row>
    <row r="3343" spans="1:65" x14ac:dyDescent="0.3">
      <c r="A3343" t="s">
        <v>3335</v>
      </c>
      <c r="B3343" s="9">
        <v>600</v>
      </c>
      <c r="C3343">
        <v>531588</v>
      </c>
      <c r="D3343">
        <v>1</v>
      </c>
      <c r="E3343">
        <v>0</v>
      </c>
      <c r="F3343">
        <v>0</v>
      </c>
      <c r="G3343">
        <v>0</v>
      </c>
      <c r="H3343">
        <v>0</v>
      </c>
      <c r="I3343" t="s">
        <v>86</v>
      </c>
      <c r="J3343">
        <v>531201</v>
      </c>
      <c r="K3343" t="s">
        <v>337</v>
      </c>
      <c r="L3343">
        <v>531201</v>
      </c>
      <c r="M3343" t="s">
        <v>337</v>
      </c>
      <c r="N3343">
        <v>531189</v>
      </c>
      <c r="O3343" t="s">
        <v>338</v>
      </c>
      <c r="P3343">
        <v>531189</v>
      </c>
      <c r="Q3343" t="s">
        <v>338</v>
      </c>
      <c r="R3343" s="9">
        <v>142726.9825446085</v>
      </c>
      <c r="S3343" s="9"/>
      <c r="T3343" s="9"/>
      <c r="U3343" s="9"/>
      <c r="V3343" s="9"/>
      <c r="W3343" s="9"/>
      <c r="X3343" s="9"/>
      <c r="Y3343" s="9"/>
      <c r="Z3343" s="9"/>
      <c r="AA3343" s="9"/>
      <c r="AB3343" s="9"/>
      <c r="AC3343" s="9"/>
      <c r="AD3343" s="9"/>
      <c r="AE3343" s="9"/>
      <c r="AF3343" s="9"/>
      <c r="AG3343" s="9"/>
      <c r="AH3343" s="9"/>
      <c r="AI3343" s="9"/>
      <c r="AJ3343" s="9"/>
      <c r="AK3343" s="9"/>
      <c r="AL3343" s="9"/>
      <c r="AM3343" s="9"/>
      <c r="AN3343" s="9"/>
      <c r="AO3343" s="9"/>
      <c r="AP3343" s="9"/>
      <c r="AQ3343" s="15"/>
      <c r="AR3343" s="9"/>
      <c r="AS3343" s="9"/>
      <c r="AT3343" s="9"/>
      <c r="AU3343" s="9"/>
      <c r="AV3343" s="9"/>
      <c r="AW3343" s="9"/>
      <c r="AX3343" s="9"/>
      <c r="AY3343" s="9"/>
      <c r="AZ3343" s="9"/>
      <c r="BA3343" s="9"/>
      <c r="BB3343" s="9"/>
      <c r="BC3343" s="9"/>
      <c r="BD3343" s="9"/>
      <c r="BE3343" s="9"/>
      <c r="BF3343" s="9"/>
      <c r="BG3343" s="9"/>
      <c r="BH3343" s="9"/>
      <c r="BI3343" s="9"/>
      <c r="BJ3343" s="9"/>
      <c r="BK3343" s="9"/>
      <c r="BL3343" s="9">
        <f t="shared" si="112"/>
        <v>142726.9825446085</v>
      </c>
      <c r="BM3343" s="9">
        <f t="shared" si="113"/>
        <v>142700</v>
      </c>
    </row>
    <row r="3344" spans="1:65" x14ac:dyDescent="0.3">
      <c r="A3344" t="s">
        <v>3336</v>
      </c>
      <c r="B3344" s="9">
        <v>717</v>
      </c>
      <c r="C3344">
        <v>558125</v>
      </c>
      <c r="D3344">
        <v>1</v>
      </c>
      <c r="E3344">
        <v>0</v>
      </c>
      <c r="F3344">
        <v>0</v>
      </c>
      <c r="G3344">
        <v>0</v>
      </c>
      <c r="H3344">
        <v>0</v>
      </c>
      <c r="I3344" t="s">
        <v>151</v>
      </c>
      <c r="J3344">
        <v>558630</v>
      </c>
      <c r="K3344" t="s">
        <v>3337</v>
      </c>
      <c r="L3344">
        <v>558109</v>
      </c>
      <c r="M3344" t="s">
        <v>1132</v>
      </c>
      <c r="N3344">
        <v>558109</v>
      </c>
      <c r="O3344" t="s">
        <v>1132</v>
      </c>
      <c r="P3344">
        <v>558109</v>
      </c>
      <c r="Q3344" t="s">
        <v>1132</v>
      </c>
      <c r="R3344" s="9">
        <v>170123.8693598854</v>
      </c>
      <c r="S3344" s="9"/>
      <c r="T3344" s="9"/>
      <c r="U3344" s="9"/>
      <c r="V3344" s="9"/>
      <c r="W3344" s="9"/>
      <c r="X3344" s="9"/>
      <c r="Y3344" s="9"/>
      <c r="Z3344" s="9"/>
      <c r="AA3344" s="9"/>
      <c r="AB3344" s="9"/>
      <c r="AC3344" s="9"/>
      <c r="AD3344" s="9"/>
      <c r="AE3344" s="9"/>
      <c r="AF3344" s="9"/>
      <c r="AG3344" s="9"/>
      <c r="AH3344" s="9"/>
      <c r="AI3344" s="9"/>
      <c r="AJ3344" s="9"/>
      <c r="AK3344" s="9"/>
      <c r="AL3344" s="9"/>
      <c r="AM3344" s="9"/>
      <c r="AN3344" s="9"/>
      <c r="AO3344" s="9"/>
      <c r="AP3344" s="9"/>
      <c r="AQ3344" s="15"/>
      <c r="AR3344" s="9">
        <v>1</v>
      </c>
      <c r="AS3344" s="9">
        <f>AR3344*30500</f>
        <v>30500</v>
      </c>
      <c r="AT3344" s="9"/>
      <c r="AU3344" s="9"/>
      <c r="AV3344" s="9"/>
      <c r="AW3344" s="9"/>
      <c r="AX3344" s="9"/>
      <c r="AY3344" s="9"/>
      <c r="AZ3344" s="9"/>
      <c r="BA3344" s="9"/>
      <c r="BB3344" s="9"/>
      <c r="BC3344" s="9"/>
      <c r="BD3344" s="9"/>
      <c r="BE3344" s="9"/>
      <c r="BF3344" s="9"/>
      <c r="BG3344" s="9"/>
      <c r="BH3344" s="9"/>
      <c r="BI3344" s="9"/>
      <c r="BJ3344" s="9"/>
      <c r="BK3344" s="9"/>
      <c r="BL3344" s="9">
        <f t="shared" si="112"/>
        <v>200623.8693598854</v>
      </c>
      <c r="BM3344" s="9">
        <f t="shared" si="113"/>
        <v>200600</v>
      </c>
    </row>
    <row r="3345" spans="1:65" x14ac:dyDescent="0.3">
      <c r="A3345" t="s">
        <v>3338</v>
      </c>
      <c r="B3345" s="9">
        <v>557</v>
      </c>
      <c r="C3345">
        <v>530301</v>
      </c>
      <c r="D3345">
        <v>1</v>
      </c>
      <c r="E3345">
        <v>0</v>
      </c>
      <c r="F3345">
        <v>0</v>
      </c>
      <c r="G3345">
        <v>0</v>
      </c>
      <c r="H3345">
        <v>0</v>
      </c>
      <c r="I3345" t="s">
        <v>86</v>
      </c>
      <c r="J3345">
        <v>530905</v>
      </c>
      <c r="K3345" t="s">
        <v>1073</v>
      </c>
      <c r="L3345">
        <v>530905</v>
      </c>
      <c r="M3345" t="s">
        <v>1073</v>
      </c>
      <c r="N3345">
        <v>530905</v>
      </c>
      <c r="O3345" t="s">
        <v>1073</v>
      </c>
      <c r="P3345">
        <v>530905</v>
      </c>
      <c r="Q3345" t="s">
        <v>1073</v>
      </c>
      <c r="R3345" s="9">
        <v>132631.0461043666</v>
      </c>
      <c r="S3345" s="9"/>
      <c r="T3345" s="9"/>
      <c r="U3345" s="9"/>
      <c r="V3345" s="9"/>
      <c r="W3345" s="9"/>
      <c r="X3345" s="9"/>
      <c r="Y3345" s="9"/>
      <c r="Z3345" s="9"/>
      <c r="AA3345" s="9"/>
      <c r="AB3345" s="9"/>
      <c r="AC3345" s="9"/>
      <c r="AD3345" s="9"/>
      <c r="AE3345" s="9"/>
      <c r="AF3345" s="9"/>
      <c r="AG3345" s="9"/>
      <c r="AH3345" s="9"/>
      <c r="AI3345" s="9"/>
      <c r="AJ3345" s="9"/>
      <c r="AK3345" s="9"/>
      <c r="AL3345" s="9"/>
      <c r="AM3345" s="9"/>
      <c r="AN3345" s="9"/>
      <c r="AO3345" s="9"/>
      <c r="AP3345" s="9"/>
      <c r="AQ3345" s="15"/>
      <c r="AR3345" s="9">
        <v>2</v>
      </c>
      <c r="AS3345" s="9">
        <f>AR3345*30500</f>
        <v>61000</v>
      </c>
      <c r="AT3345" s="9"/>
      <c r="AU3345" s="9"/>
      <c r="AV3345" s="9"/>
      <c r="AW3345" s="9"/>
      <c r="AX3345" s="9"/>
      <c r="AY3345" s="9"/>
      <c r="AZ3345" s="9"/>
      <c r="BA3345" s="9"/>
      <c r="BB3345" s="9"/>
      <c r="BC3345" s="9"/>
      <c r="BD3345" s="9"/>
      <c r="BE3345" s="9"/>
      <c r="BF3345" s="9"/>
      <c r="BG3345" s="9"/>
      <c r="BH3345" s="9"/>
      <c r="BI3345" s="9"/>
      <c r="BJ3345" s="9"/>
      <c r="BK3345" s="9"/>
      <c r="BL3345" s="9">
        <f t="shared" si="112"/>
        <v>193631.0461043666</v>
      </c>
      <c r="BM3345" s="9">
        <f t="shared" si="113"/>
        <v>193600</v>
      </c>
    </row>
    <row r="3346" spans="1:65" x14ac:dyDescent="0.3">
      <c r="A3346" t="s">
        <v>3339</v>
      </c>
      <c r="B3346" s="9">
        <v>224</v>
      </c>
      <c r="C3346">
        <v>587583</v>
      </c>
      <c r="D3346">
        <v>1</v>
      </c>
      <c r="E3346">
        <v>0</v>
      </c>
      <c r="F3346">
        <v>0</v>
      </c>
      <c r="G3346">
        <v>0</v>
      </c>
      <c r="H3346">
        <v>0</v>
      </c>
      <c r="I3346" t="s">
        <v>123</v>
      </c>
      <c r="J3346">
        <v>588024</v>
      </c>
      <c r="K3346" t="s">
        <v>507</v>
      </c>
      <c r="L3346">
        <v>588024</v>
      </c>
      <c r="M3346" t="s">
        <v>507</v>
      </c>
      <c r="N3346">
        <v>588024</v>
      </c>
      <c r="O3346" t="s">
        <v>507</v>
      </c>
      <c r="P3346">
        <v>588024</v>
      </c>
      <c r="Q3346" t="s">
        <v>507</v>
      </c>
      <c r="R3346" s="9">
        <v>71941.662785630979</v>
      </c>
      <c r="S3346" s="9"/>
      <c r="T3346" s="9"/>
      <c r="U3346" s="9"/>
      <c r="V3346" s="9"/>
      <c r="W3346" s="9"/>
      <c r="X3346" s="9"/>
      <c r="Y3346" s="9"/>
      <c r="Z3346" s="9"/>
      <c r="AA3346" s="9"/>
      <c r="AB3346" s="9"/>
      <c r="AC3346" s="9"/>
      <c r="AD3346" s="9"/>
      <c r="AE3346" s="9"/>
      <c r="AF3346" s="9"/>
      <c r="AG3346" s="9"/>
      <c r="AH3346" s="9"/>
      <c r="AI3346" s="9"/>
      <c r="AJ3346" s="9"/>
      <c r="AK3346" s="9"/>
      <c r="AL3346" s="9"/>
      <c r="AM3346" s="9"/>
      <c r="AN3346" s="9"/>
      <c r="AO3346" s="9"/>
      <c r="AP3346" s="9"/>
      <c r="AQ3346" s="15"/>
      <c r="AR3346" s="9"/>
      <c r="AS3346" s="9"/>
      <c r="AT3346" s="9"/>
      <c r="AU3346" s="9"/>
      <c r="AV3346" s="9"/>
      <c r="AW3346" s="9"/>
      <c r="AX3346" s="9"/>
      <c r="AY3346" s="9"/>
      <c r="AZ3346" s="9"/>
      <c r="BA3346" s="9"/>
      <c r="BB3346" s="9"/>
      <c r="BC3346" s="9"/>
      <c r="BD3346" s="9"/>
      <c r="BE3346" s="9"/>
      <c r="BF3346" s="9"/>
      <c r="BG3346" s="9"/>
      <c r="BH3346" s="9"/>
      <c r="BI3346" s="9"/>
      <c r="BJ3346" s="9"/>
      <c r="BK3346" s="9"/>
      <c r="BL3346" s="9">
        <f t="shared" si="112"/>
        <v>71941.662785630979</v>
      </c>
      <c r="BM3346" s="9">
        <f t="shared" si="113"/>
        <v>71900</v>
      </c>
    </row>
    <row r="3347" spans="1:65" x14ac:dyDescent="0.3">
      <c r="A3347" s="3" t="s">
        <v>2587</v>
      </c>
      <c r="B3347" s="9">
        <v>2764</v>
      </c>
      <c r="C3347">
        <v>530310</v>
      </c>
      <c r="D3347">
        <v>1</v>
      </c>
      <c r="E3347">
        <v>1</v>
      </c>
      <c r="F3347">
        <v>1</v>
      </c>
      <c r="G3347">
        <v>0</v>
      </c>
      <c r="H3347">
        <v>0</v>
      </c>
      <c r="I3347" t="s">
        <v>86</v>
      </c>
      <c r="J3347">
        <v>530310</v>
      </c>
      <c r="K3347" t="s">
        <v>2587</v>
      </c>
      <c r="L3347">
        <v>530310</v>
      </c>
      <c r="M3347" t="s">
        <v>2587</v>
      </c>
      <c r="N3347">
        <v>529303</v>
      </c>
      <c r="O3347" t="s">
        <v>301</v>
      </c>
      <c r="P3347">
        <v>529303</v>
      </c>
      <c r="Q3347" t="s">
        <v>301</v>
      </c>
      <c r="R3347" s="9">
        <v>637445.65415207052</v>
      </c>
      <c r="S3347" s="9">
        <f>SUMIFS($B:$B,$J:$J,$C3347)</f>
        <v>4702</v>
      </c>
      <c r="T3347" s="9">
        <v>255308.11456058969</v>
      </c>
      <c r="U3347" s="9">
        <v>0</v>
      </c>
      <c r="V3347" s="9">
        <f>U3347*768</f>
        <v>0</v>
      </c>
      <c r="W3347" s="9">
        <v>37</v>
      </c>
      <c r="X3347" s="9">
        <f>W3347*3072</f>
        <v>113664</v>
      </c>
      <c r="Y3347" s="9">
        <v>18</v>
      </c>
      <c r="Z3347" s="9">
        <f>Y3347*1024</f>
        <v>18432</v>
      </c>
      <c r="AA3347" s="9">
        <v>11</v>
      </c>
      <c r="AB3347" s="9">
        <f>AA3347*256</f>
        <v>2816</v>
      </c>
      <c r="AC3347" s="9">
        <f>SUMIFS($B:$B,$L:$L,$C3347)</f>
        <v>3101</v>
      </c>
      <c r="AD3347" s="9">
        <v>388972.96732878604</v>
      </c>
      <c r="AE3347" s="9"/>
      <c r="AF3347" s="9"/>
      <c r="AG3347" s="9"/>
      <c r="AH3347" s="9"/>
      <c r="AI3347" s="9"/>
      <c r="AJ3347" s="9"/>
      <c r="AK3347" s="9"/>
      <c r="AL3347" s="9"/>
      <c r="AM3347" s="9"/>
      <c r="AN3347" s="9"/>
      <c r="AO3347" s="9"/>
      <c r="AP3347" s="9"/>
      <c r="AQ3347" s="15"/>
      <c r="AR3347" s="9">
        <v>94</v>
      </c>
      <c r="AS3347" s="9">
        <f>AR3347*30500</f>
        <v>2867000</v>
      </c>
      <c r="AT3347" s="9"/>
      <c r="AU3347" s="9"/>
      <c r="AV3347" s="9"/>
      <c r="AW3347" s="9"/>
      <c r="AX3347" s="9"/>
      <c r="AY3347" s="9"/>
      <c r="AZ3347" s="9"/>
      <c r="BA3347" s="9"/>
      <c r="BB3347" s="9"/>
      <c r="BC3347" s="9"/>
      <c r="BD3347" s="9"/>
      <c r="BE3347" s="9"/>
      <c r="BF3347" s="9"/>
      <c r="BG3347" s="9"/>
      <c r="BH3347" s="9"/>
      <c r="BI3347" s="9"/>
      <c r="BJ3347" s="9"/>
      <c r="BK3347" s="9"/>
      <c r="BL3347" s="9">
        <f t="shared" si="112"/>
        <v>4283638.7360414462</v>
      </c>
      <c r="BM3347" s="9">
        <f t="shared" si="113"/>
        <v>4283600</v>
      </c>
    </row>
    <row r="3348" spans="1:65" x14ac:dyDescent="0.3">
      <c r="A3348" t="s">
        <v>3340</v>
      </c>
      <c r="B3348" s="9">
        <v>77</v>
      </c>
      <c r="C3348">
        <v>571997</v>
      </c>
      <c r="D3348">
        <v>1</v>
      </c>
      <c r="E3348">
        <v>0</v>
      </c>
      <c r="F3348">
        <v>0</v>
      </c>
      <c r="G3348">
        <v>0</v>
      </c>
      <c r="H3348">
        <v>0</v>
      </c>
      <c r="I3348" t="s">
        <v>86</v>
      </c>
      <c r="J3348">
        <v>536326</v>
      </c>
      <c r="K3348" t="s">
        <v>372</v>
      </c>
      <c r="L3348">
        <v>536326</v>
      </c>
      <c r="M3348" t="s">
        <v>372</v>
      </c>
      <c r="N3348">
        <v>536326</v>
      </c>
      <c r="O3348" t="s">
        <v>372</v>
      </c>
      <c r="P3348">
        <v>536326</v>
      </c>
      <c r="Q3348" t="s">
        <v>372</v>
      </c>
      <c r="R3348" s="9">
        <v>71941.662785630979</v>
      </c>
      <c r="S3348" s="9"/>
      <c r="T3348" s="9"/>
      <c r="U3348" s="9"/>
      <c r="V3348" s="9"/>
      <c r="W3348" s="9"/>
      <c r="X3348" s="9"/>
      <c r="Y3348" s="9"/>
      <c r="Z3348" s="9"/>
      <c r="AA3348" s="9"/>
      <c r="AB3348" s="9"/>
      <c r="AC3348" s="9"/>
      <c r="AD3348" s="9"/>
      <c r="AE3348" s="9"/>
      <c r="AF3348" s="9"/>
      <c r="AG3348" s="9"/>
      <c r="AH3348" s="9"/>
      <c r="AI3348" s="9"/>
      <c r="AJ3348" s="9"/>
      <c r="AK3348" s="9"/>
      <c r="AL3348" s="9"/>
      <c r="AM3348" s="9"/>
      <c r="AN3348" s="9"/>
      <c r="AO3348" s="9"/>
      <c r="AP3348" s="9"/>
      <c r="AQ3348" s="15"/>
      <c r="AR3348" s="9"/>
      <c r="AS3348" s="9"/>
      <c r="AT3348" s="9"/>
      <c r="AU3348" s="9"/>
      <c r="AV3348" s="9"/>
      <c r="AW3348" s="9"/>
      <c r="AX3348" s="9"/>
      <c r="AY3348" s="9"/>
      <c r="AZ3348" s="9"/>
      <c r="BA3348" s="9"/>
      <c r="BB3348" s="9"/>
      <c r="BC3348" s="9"/>
      <c r="BD3348" s="9"/>
      <c r="BE3348" s="9"/>
      <c r="BF3348" s="9"/>
      <c r="BG3348" s="9"/>
      <c r="BH3348" s="9"/>
      <c r="BI3348" s="9"/>
      <c r="BJ3348" s="9"/>
      <c r="BK3348" s="9"/>
      <c r="BL3348" s="9">
        <f t="shared" si="112"/>
        <v>71941.662785630979</v>
      </c>
      <c r="BM3348" s="9">
        <f t="shared" si="113"/>
        <v>71900</v>
      </c>
    </row>
    <row r="3349" spans="1:65" x14ac:dyDescent="0.3">
      <c r="A3349" t="s">
        <v>3341</v>
      </c>
      <c r="B3349" s="9">
        <v>134</v>
      </c>
      <c r="C3349">
        <v>549657</v>
      </c>
      <c r="D3349">
        <v>1</v>
      </c>
      <c r="E3349">
        <v>0</v>
      </c>
      <c r="F3349">
        <v>0</v>
      </c>
      <c r="G3349">
        <v>0</v>
      </c>
      <c r="H3349">
        <v>0</v>
      </c>
      <c r="I3349" t="s">
        <v>83</v>
      </c>
      <c r="J3349">
        <v>549681</v>
      </c>
      <c r="K3349" t="s">
        <v>2507</v>
      </c>
      <c r="L3349">
        <v>549592</v>
      </c>
      <c r="M3349" t="s">
        <v>1788</v>
      </c>
      <c r="N3349">
        <v>549592</v>
      </c>
      <c r="O3349" t="s">
        <v>1788</v>
      </c>
      <c r="P3349">
        <v>549240</v>
      </c>
      <c r="Q3349" t="s">
        <v>102</v>
      </c>
      <c r="R3349" s="9">
        <v>71941.662785630979</v>
      </c>
      <c r="S3349" s="9"/>
      <c r="T3349" s="9"/>
      <c r="U3349" s="9"/>
      <c r="V3349" s="9"/>
      <c r="W3349" s="9"/>
      <c r="X3349" s="9"/>
      <c r="Y3349" s="9"/>
      <c r="Z3349" s="9"/>
      <c r="AA3349" s="9"/>
      <c r="AB3349" s="9"/>
      <c r="AC3349" s="9"/>
      <c r="AD3349" s="9"/>
      <c r="AE3349" s="9"/>
      <c r="AF3349" s="9"/>
      <c r="AG3349" s="9"/>
      <c r="AH3349" s="9"/>
      <c r="AI3349" s="9"/>
      <c r="AJ3349" s="9"/>
      <c r="AK3349" s="9"/>
      <c r="AL3349" s="9"/>
      <c r="AM3349" s="9"/>
      <c r="AN3349" s="9"/>
      <c r="AO3349" s="9"/>
      <c r="AP3349" s="9"/>
      <c r="AQ3349" s="15"/>
      <c r="AR3349" s="9"/>
      <c r="AS3349" s="9"/>
      <c r="AT3349" s="9"/>
      <c r="AU3349" s="9"/>
      <c r="AV3349" s="9"/>
      <c r="AW3349" s="9"/>
      <c r="AX3349" s="9"/>
      <c r="AY3349" s="9"/>
      <c r="AZ3349" s="9"/>
      <c r="BA3349" s="9"/>
      <c r="BB3349" s="9"/>
      <c r="BC3349" s="9"/>
      <c r="BD3349" s="9"/>
      <c r="BE3349" s="9"/>
      <c r="BF3349" s="9"/>
      <c r="BG3349" s="9"/>
      <c r="BH3349" s="9"/>
      <c r="BI3349" s="9"/>
      <c r="BJ3349" s="9"/>
      <c r="BK3349" s="9"/>
      <c r="BL3349" s="9">
        <f t="shared" si="112"/>
        <v>71941.662785630979</v>
      </c>
      <c r="BM3349" s="9">
        <f t="shared" si="113"/>
        <v>71900</v>
      </c>
    </row>
    <row r="3350" spans="1:65" x14ac:dyDescent="0.3">
      <c r="A3350" t="s">
        <v>3342</v>
      </c>
      <c r="B3350" s="9">
        <v>188</v>
      </c>
      <c r="C3350">
        <v>541192</v>
      </c>
      <c r="D3350">
        <v>1</v>
      </c>
      <c r="E3350">
        <v>0</v>
      </c>
      <c r="F3350">
        <v>0</v>
      </c>
      <c r="G3350">
        <v>0</v>
      </c>
      <c r="H3350">
        <v>0</v>
      </c>
      <c r="I3350" t="s">
        <v>151</v>
      </c>
      <c r="J3350">
        <v>559717</v>
      </c>
      <c r="K3350" t="s">
        <v>346</v>
      </c>
      <c r="L3350">
        <v>559717</v>
      </c>
      <c r="M3350" t="s">
        <v>346</v>
      </c>
      <c r="N3350">
        <v>559717</v>
      </c>
      <c r="O3350" t="s">
        <v>346</v>
      </c>
      <c r="P3350">
        <v>559717</v>
      </c>
      <c r="Q3350" t="s">
        <v>346</v>
      </c>
      <c r="R3350" s="9">
        <v>71941.662785630979</v>
      </c>
      <c r="S3350" s="9"/>
      <c r="T3350" s="9"/>
      <c r="U3350" s="9"/>
      <c r="V3350" s="9"/>
      <c r="W3350" s="9"/>
      <c r="X3350" s="9"/>
      <c r="Y3350" s="9"/>
      <c r="Z3350" s="9"/>
      <c r="AA3350" s="9"/>
      <c r="AB3350" s="9"/>
      <c r="AC3350" s="9"/>
      <c r="AD3350" s="9"/>
      <c r="AE3350" s="9"/>
      <c r="AF3350" s="9"/>
      <c r="AG3350" s="9"/>
      <c r="AH3350" s="9"/>
      <c r="AI3350" s="9"/>
      <c r="AJ3350" s="9"/>
      <c r="AK3350" s="9"/>
      <c r="AL3350" s="9"/>
      <c r="AM3350" s="9"/>
      <c r="AN3350" s="9"/>
      <c r="AO3350" s="9"/>
      <c r="AP3350" s="9"/>
      <c r="AQ3350" s="15"/>
      <c r="AR3350" s="9"/>
      <c r="AS3350" s="9"/>
      <c r="AT3350" s="9"/>
      <c r="AU3350" s="9"/>
      <c r="AV3350" s="9"/>
      <c r="AW3350" s="9"/>
      <c r="AX3350" s="9"/>
      <c r="AY3350" s="9"/>
      <c r="AZ3350" s="9"/>
      <c r="BA3350" s="9"/>
      <c r="BB3350" s="9"/>
      <c r="BC3350" s="9"/>
      <c r="BD3350" s="9"/>
      <c r="BE3350" s="9"/>
      <c r="BF3350" s="9"/>
      <c r="BG3350" s="9"/>
      <c r="BH3350" s="9"/>
      <c r="BI3350" s="9"/>
      <c r="BJ3350" s="9"/>
      <c r="BK3350" s="9"/>
      <c r="BL3350" s="9">
        <f t="shared" si="112"/>
        <v>71941.662785630979</v>
      </c>
      <c r="BM3350" s="9">
        <f t="shared" si="113"/>
        <v>71900</v>
      </c>
    </row>
    <row r="3351" spans="1:65" x14ac:dyDescent="0.3">
      <c r="A3351" t="s">
        <v>3343</v>
      </c>
      <c r="B3351" s="9">
        <v>422</v>
      </c>
      <c r="C3351">
        <v>593427</v>
      </c>
      <c r="D3351">
        <v>1</v>
      </c>
      <c r="E3351">
        <v>0</v>
      </c>
      <c r="F3351">
        <v>0</v>
      </c>
      <c r="G3351">
        <v>0</v>
      </c>
      <c r="H3351">
        <v>0</v>
      </c>
      <c r="I3351" t="s">
        <v>81</v>
      </c>
      <c r="J3351">
        <v>593419</v>
      </c>
      <c r="K3351" t="s">
        <v>3124</v>
      </c>
      <c r="L3351">
        <v>592943</v>
      </c>
      <c r="M3351" t="s">
        <v>476</v>
      </c>
      <c r="N3351">
        <v>592943</v>
      </c>
      <c r="O3351" t="s">
        <v>476</v>
      </c>
      <c r="P3351">
        <v>592943</v>
      </c>
      <c r="Q3351" t="s">
        <v>476</v>
      </c>
      <c r="R3351" s="9">
        <v>100831.0513444518</v>
      </c>
      <c r="S3351" s="9"/>
      <c r="T3351" s="9"/>
      <c r="U3351" s="9"/>
      <c r="V3351" s="9"/>
      <c r="W3351" s="9"/>
      <c r="X3351" s="9"/>
      <c r="Y3351" s="9"/>
      <c r="Z3351" s="9"/>
      <c r="AA3351" s="9"/>
      <c r="AB3351" s="9"/>
      <c r="AC3351" s="9"/>
      <c r="AD3351" s="9"/>
      <c r="AE3351" s="9"/>
      <c r="AF3351" s="9"/>
      <c r="AG3351" s="9"/>
      <c r="AH3351" s="9"/>
      <c r="AI3351" s="9"/>
      <c r="AJ3351" s="9"/>
      <c r="AK3351" s="9"/>
      <c r="AL3351" s="9"/>
      <c r="AM3351" s="9"/>
      <c r="AN3351" s="9"/>
      <c r="AO3351" s="9"/>
      <c r="AP3351" s="9"/>
      <c r="AQ3351" s="15"/>
      <c r="AR3351" s="9"/>
      <c r="AS3351" s="9"/>
      <c r="AT3351" s="9"/>
      <c r="AU3351" s="9"/>
      <c r="AV3351" s="9"/>
      <c r="AW3351" s="9"/>
      <c r="AX3351" s="9"/>
      <c r="AY3351" s="9"/>
      <c r="AZ3351" s="9"/>
      <c r="BA3351" s="9"/>
      <c r="BB3351" s="9"/>
      <c r="BC3351" s="9"/>
      <c r="BD3351" s="9"/>
      <c r="BE3351" s="9"/>
      <c r="BF3351" s="9"/>
      <c r="BG3351" s="9"/>
      <c r="BH3351" s="9"/>
      <c r="BI3351" s="9"/>
      <c r="BJ3351" s="9"/>
      <c r="BK3351" s="9"/>
      <c r="BL3351" s="9">
        <f t="shared" si="112"/>
        <v>100831.0513444518</v>
      </c>
      <c r="BM3351" s="9">
        <f t="shared" si="113"/>
        <v>100800</v>
      </c>
    </row>
    <row r="3352" spans="1:65" x14ac:dyDescent="0.3">
      <c r="A3352" t="s">
        <v>3344</v>
      </c>
      <c r="B3352" s="9">
        <v>199</v>
      </c>
      <c r="C3352">
        <v>554031</v>
      </c>
      <c r="D3352">
        <v>1</v>
      </c>
      <c r="E3352">
        <v>0</v>
      </c>
      <c r="F3352">
        <v>0</v>
      </c>
      <c r="G3352">
        <v>0</v>
      </c>
      <c r="H3352">
        <v>0</v>
      </c>
      <c r="I3352" t="s">
        <v>151</v>
      </c>
      <c r="J3352">
        <v>553425</v>
      </c>
      <c r="K3352" t="s">
        <v>152</v>
      </c>
      <c r="L3352">
        <v>553425</v>
      </c>
      <c r="M3352" t="s">
        <v>152</v>
      </c>
      <c r="N3352">
        <v>553425</v>
      </c>
      <c r="O3352" t="s">
        <v>152</v>
      </c>
      <c r="P3352">
        <v>553425</v>
      </c>
      <c r="Q3352" t="s">
        <v>152</v>
      </c>
      <c r="R3352" s="9">
        <v>71941.662785630979</v>
      </c>
      <c r="S3352" s="9"/>
      <c r="T3352" s="9"/>
      <c r="U3352" s="9"/>
      <c r="V3352" s="9"/>
      <c r="W3352" s="9"/>
      <c r="X3352" s="9"/>
      <c r="Y3352" s="9"/>
      <c r="Z3352" s="9"/>
      <c r="AA3352" s="9"/>
      <c r="AB3352" s="9"/>
      <c r="AC3352" s="9"/>
      <c r="AD3352" s="9"/>
      <c r="AE3352" s="9"/>
      <c r="AF3352" s="9"/>
      <c r="AG3352" s="9"/>
      <c r="AH3352" s="9"/>
      <c r="AI3352" s="9"/>
      <c r="AJ3352" s="9"/>
      <c r="AK3352" s="9"/>
      <c r="AL3352" s="9"/>
      <c r="AM3352" s="9"/>
      <c r="AN3352" s="9"/>
      <c r="AO3352" s="9"/>
      <c r="AP3352" s="9"/>
      <c r="AQ3352" s="15"/>
      <c r="AR3352" s="9"/>
      <c r="AS3352" s="9"/>
      <c r="AT3352" s="9"/>
      <c r="AU3352" s="9"/>
      <c r="AV3352" s="9"/>
      <c r="AW3352" s="9"/>
      <c r="AX3352" s="9"/>
      <c r="AY3352" s="9"/>
      <c r="AZ3352" s="9"/>
      <c r="BA3352" s="9"/>
      <c r="BB3352" s="9"/>
      <c r="BC3352" s="9"/>
      <c r="BD3352" s="9"/>
      <c r="BE3352" s="9"/>
      <c r="BF3352" s="9"/>
      <c r="BG3352" s="9"/>
      <c r="BH3352" s="9"/>
      <c r="BI3352" s="9"/>
      <c r="BJ3352" s="9"/>
      <c r="BK3352" s="9"/>
      <c r="BL3352" s="9">
        <f t="shared" si="112"/>
        <v>71941.662785630979</v>
      </c>
      <c r="BM3352" s="9">
        <f t="shared" si="113"/>
        <v>71900</v>
      </c>
    </row>
    <row r="3353" spans="1:65" x14ac:dyDescent="0.3">
      <c r="A3353" t="s">
        <v>3345</v>
      </c>
      <c r="B3353" s="9">
        <v>198</v>
      </c>
      <c r="C3353">
        <v>549207</v>
      </c>
      <c r="D3353">
        <v>1</v>
      </c>
      <c r="E3353">
        <v>0</v>
      </c>
      <c r="F3353">
        <v>0</v>
      </c>
      <c r="G3353">
        <v>0</v>
      </c>
      <c r="H3353">
        <v>0</v>
      </c>
      <c r="I3353" t="s">
        <v>90</v>
      </c>
      <c r="J3353">
        <v>573272</v>
      </c>
      <c r="K3353" t="s">
        <v>1677</v>
      </c>
      <c r="L3353">
        <v>572926</v>
      </c>
      <c r="M3353" t="s">
        <v>203</v>
      </c>
      <c r="N3353">
        <v>572926</v>
      </c>
      <c r="O3353" t="s">
        <v>203</v>
      </c>
      <c r="P3353">
        <v>572926</v>
      </c>
      <c r="Q3353" t="s">
        <v>203</v>
      </c>
      <c r="R3353" s="9">
        <v>71941.662785630979</v>
      </c>
      <c r="S3353" s="9"/>
      <c r="T3353" s="9"/>
      <c r="U3353" s="9"/>
      <c r="V3353" s="9"/>
      <c r="W3353" s="9"/>
      <c r="X3353" s="9"/>
      <c r="Y3353" s="9"/>
      <c r="Z3353" s="9"/>
      <c r="AA3353" s="9"/>
      <c r="AB3353" s="9"/>
      <c r="AC3353" s="9"/>
      <c r="AD3353" s="9"/>
      <c r="AE3353" s="9"/>
      <c r="AF3353" s="9"/>
      <c r="AG3353" s="9"/>
      <c r="AH3353" s="9"/>
      <c r="AI3353" s="9"/>
      <c r="AJ3353" s="9"/>
      <c r="AK3353" s="9"/>
      <c r="AL3353" s="9"/>
      <c r="AM3353" s="9"/>
      <c r="AN3353" s="9"/>
      <c r="AO3353" s="9"/>
      <c r="AP3353" s="9"/>
      <c r="AQ3353" s="15"/>
      <c r="AR3353" s="9"/>
      <c r="AS3353" s="9"/>
      <c r="AT3353" s="9"/>
      <c r="AU3353" s="9"/>
      <c r="AV3353" s="9"/>
      <c r="AW3353" s="9"/>
      <c r="AX3353" s="9"/>
      <c r="AY3353" s="9"/>
      <c r="AZ3353" s="9"/>
      <c r="BA3353" s="9"/>
      <c r="BB3353" s="9"/>
      <c r="BC3353" s="9"/>
      <c r="BD3353" s="9"/>
      <c r="BE3353" s="9"/>
      <c r="BF3353" s="9"/>
      <c r="BG3353" s="9"/>
      <c r="BH3353" s="9"/>
      <c r="BI3353" s="9"/>
      <c r="BJ3353" s="9"/>
      <c r="BK3353" s="9"/>
      <c r="BL3353" s="9">
        <f t="shared" si="112"/>
        <v>71941.662785630979</v>
      </c>
      <c r="BM3353" s="9">
        <f t="shared" si="113"/>
        <v>71900</v>
      </c>
    </row>
    <row r="3354" spans="1:65" x14ac:dyDescent="0.3">
      <c r="A3354" t="s">
        <v>3346</v>
      </c>
      <c r="B3354" s="9">
        <v>293</v>
      </c>
      <c r="C3354">
        <v>559288</v>
      </c>
      <c r="D3354">
        <v>1</v>
      </c>
      <c r="E3354">
        <v>0</v>
      </c>
      <c r="F3354">
        <v>0</v>
      </c>
      <c r="G3354">
        <v>0</v>
      </c>
      <c r="H3354">
        <v>0</v>
      </c>
      <c r="I3354" t="s">
        <v>151</v>
      </c>
      <c r="J3354">
        <v>559628</v>
      </c>
      <c r="K3354" t="s">
        <v>443</v>
      </c>
      <c r="L3354">
        <v>559628</v>
      </c>
      <c r="M3354" t="s">
        <v>443</v>
      </c>
      <c r="N3354">
        <v>559628</v>
      </c>
      <c r="O3354" t="s">
        <v>443</v>
      </c>
      <c r="P3354">
        <v>559300</v>
      </c>
      <c r="Q3354" t="s">
        <v>223</v>
      </c>
      <c r="R3354" s="9">
        <v>71941.662785630979</v>
      </c>
      <c r="S3354" s="9"/>
      <c r="T3354" s="9"/>
      <c r="U3354" s="9"/>
      <c r="V3354" s="9"/>
      <c r="W3354" s="9"/>
      <c r="X3354" s="9"/>
      <c r="Y3354" s="9"/>
      <c r="Z3354" s="9"/>
      <c r="AA3354" s="9"/>
      <c r="AB3354" s="9"/>
      <c r="AC3354" s="9"/>
      <c r="AD3354" s="9"/>
      <c r="AE3354" s="9"/>
      <c r="AF3354" s="9"/>
      <c r="AG3354" s="9"/>
      <c r="AH3354" s="9"/>
      <c r="AI3354" s="9"/>
      <c r="AJ3354" s="9"/>
      <c r="AK3354" s="9"/>
      <c r="AL3354" s="9"/>
      <c r="AM3354" s="9"/>
      <c r="AN3354" s="9"/>
      <c r="AO3354" s="9"/>
      <c r="AP3354" s="9"/>
      <c r="AQ3354" s="15"/>
      <c r="AR3354" s="9">
        <v>1</v>
      </c>
      <c r="AS3354" s="9">
        <f>AR3354*30500</f>
        <v>30500</v>
      </c>
      <c r="AT3354" s="9"/>
      <c r="AU3354" s="9"/>
      <c r="AV3354" s="9"/>
      <c r="AW3354" s="9"/>
      <c r="AX3354" s="9"/>
      <c r="AY3354" s="9"/>
      <c r="AZ3354" s="9"/>
      <c r="BA3354" s="9"/>
      <c r="BB3354" s="9"/>
      <c r="BC3354" s="9"/>
      <c r="BD3354" s="9"/>
      <c r="BE3354" s="9"/>
      <c r="BF3354" s="9"/>
      <c r="BG3354" s="9"/>
      <c r="BH3354" s="9"/>
      <c r="BI3354" s="9"/>
      <c r="BJ3354" s="9"/>
      <c r="BK3354" s="9"/>
      <c r="BL3354" s="9">
        <f t="shared" si="112"/>
        <v>102441.66278563098</v>
      </c>
      <c r="BM3354" s="9">
        <f t="shared" si="113"/>
        <v>102400</v>
      </c>
    </row>
    <row r="3355" spans="1:65" x14ac:dyDescent="0.3">
      <c r="A3355" t="s">
        <v>3347</v>
      </c>
      <c r="B3355" s="9">
        <v>90</v>
      </c>
      <c r="C3355">
        <v>598585</v>
      </c>
      <c r="D3355">
        <v>1</v>
      </c>
      <c r="E3355">
        <v>0</v>
      </c>
      <c r="F3355">
        <v>0</v>
      </c>
      <c r="G3355">
        <v>0</v>
      </c>
      <c r="H3355">
        <v>0</v>
      </c>
      <c r="I3355" t="s">
        <v>86</v>
      </c>
      <c r="J3355">
        <v>541982</v>
      </c>
      <c r="K3355" t="s">
        <v>675</v>
      </c>
      <c r="L3355">
        <v>541982</v>
      </c>
      <c r="M3355" t="s">
        <v>675</v>
      </c>
      <c r="N3355">
        <v>541982</v>
      </c>
      <c r="O3355" t="s">
        <v>675</v>
      </c>
      <c r="P3355">
        <v>541656</v>
      </c>
      <c r="Q3355" t="s">
        <v>227</v>
      </c>
      <c r="R3355" s="9">
        <v>71941.662785630979</v>
      </c>
      <c r="S3355" s="9"/>
      <c r="T3355" s="9"/>
      <c r="U3355" s="9"/>
      <c r="V3355" s="9"/>
      <c r="W3355" s="9"/>
      <c r="X3355" s="9"/>
      <c r="Y3355" s="9"/>
      <c r="Z3355" s="9"/>
      <c r="AA3355" s="9"/>
      <c r="AB3355" s="9"/>
      <c r="AC3355" s="9"/>
      <c r="AD3355" s="9"/>
      <c r="AE3355" s="9"/>
      <c r="AF3355" s="9"/>
      <c r="AG3355" s="9"/>
      <c r="AH3355" s="9"/>
      <c r="AI3355" s="9"/>
      <c r="AJ3355" s="9"/>
      <c r="AK3355" s="9"/>
      <c r="AL3355" s="9"/>
      <c r="AM3355" s="9"/>
      <c r="AN3355" s="9"/>
      <c r="AO3355" s="9"/>
      <c r="AP3355" s="9"/>
      <c r="AQ3355" s="15"/>
      <c r="AR3355" s="9"/>
      <c r="AS3355" s="9"/>
      <c r="AT3355" s="9"/>
      <c r="AU3355" s="9"/>
      <c r="AV3355" s="9"/>
      <c r="AW3355" s="9"/>
      <c r="AX3355" s="9"/>
      <c r="AY3355" s="9"/>
      <c r="AZ3355" s="9"/>
      <c r="BA3355" s="9"/>
      <c r="BB3355" s="9"/>
      <c r="BC3355" s="9"/>
      <c r="BD3355" s="9"/>
      <c r="BE3355" s="9"/>
      <c r="BF3355" s="9"/>
      <c r="BG3355" s="9"/>
      <c r="BH3355" s="9"/>
      <c r="BI3355" s="9"/>
      <c r="BJ3355" s="9"/>
      <c r="BK3355" s="9"/>
      <c r="BL3355" s="9">
        <f t="shared" si="112"/>
        <v>71941.662785630979</v>
      </c>
      <c r="BM3355" s="9">
        <f t="shared" si="113"/>
        <v>71900</v>
      </c>
    </row>
    <row r="3356" spans="1:65" x14ac:dyDescent="0.3">
      <c r="A3356" t="s">
        <v>3348</v>
      </c>
      <c r="B3356" s="9">
        <v>282</v>
      </c>
      <c r="C3356">
        <v>546160</v>
      </c>
      <c r="D3356">
        <v>1</v>
      </c>
      <c r="E3356">
        <v>0</v>
      </c>
      <c r="F3356">
        <v>0</v>
      </c>
      <c r="G3356">
        <v>0</v>
      </c>
      <c r="H3356">
        <v>0</v>
      </c>
      <c r="I3356" t="s">
        <v>131</v>
      </c>
      <c r="J3356">
        <v>562971</v>
      </c>
      <c r="K3356" t="s">
        <v>384</v>
      </c>
      <c r="L3356">
        <v>562971</v>
      </c>
      <c r="M3356" t="s">
        <v>384</v>
      </c>
      <c r="N3356">
        <v>562971</v>
      </c>
      <c r="O3356" t="s">
        <v>384</v>
      </c>
      <c r="P3356">
        <v>562971</v>
      </c>
      <c r="Q3356" t="s">
        <v>384</v>
      </c>
      <c r="R3356" s="9">
        <v>71941.662785630979</v>
      </c>
      <c r="S3356" s="9"/>
      <c r="T3356" s="9"/>
      <c r="U3356" s="9"/>
      <c r="V3356" s="9"/>
      <c r="W3356" s="9"/>
      <c r="X3356" s="9"/>
      <c r="Y3356" s="9"/>
      <c r="Z3356" s="9"/>
      <c r="AA3356" s="9"/>
      <c r="AB3356" s="9"/>
      <c r="AC3356" s="9"/>
      <c r="AD3356" s="9"/>
      <c r="AE3356" s="9"/>
      <c r="AF3356" s="9"/>
      <c r="AG3356" s="9"/>
      <c r="AH3356" s="9"/>
      <c r="AI3356" s="9"/>
      <c r="AJ3356" s="9"/>
      <c r="AK3356" s="9"/>
      <c r="AL3356" s="9"/>
      <c r="AM3356" s="9"/>
      <c r="AN3356" s="9"/>
      <c r="AO3356" s="9"/>
      <c r="AP3356" s="9"/>
      <c r="AQ3356" s="15"/>
      <c r="AR3356" s="9"/>
      <c r="AS3356" s="9"/>
      <c r="AT3356" s="9"/>
      <c r="AU3356" s="9"/>
      <c r="AV3356" s="9"/>
      <c r="AW3356" s="9"/>
      <c r="AX3356" s="9"/>
      <c r="AY3356" s="9"/>
      <c r="AZ3356" s="9"/>
      <c r="BA3356" s="9"/>
      <c r="BB3356" s="9"/>
      <c r="BC3356" s="9"/>
      <c r="BD3356" s="9"/>
      <c r="BE3356" s="9"/>
      <c r="BF3356" s="9"/>
      <c r="BG3356" s="9"/>
      <c r="BH3356" s="9"/>
      <c r="BI3356" s="9"/>
      <c r="BJ3356" s="9"/>
      <c r="BK3356" s="9"/>
      <c r="BL3356" s="9">
        <f t="shared" si="112"/>
        <v>71941.662785630979</v>
      </c>
      <c r="BM3356" s="9">
        <f t="shared" si="113"/>
        <v>71900</v>
      </c>
    </row>
    <row r="3357" spans="1:65" x14ac:dyDescent="0.3">
      <c r="A3357" s="2" t="s">
        <v>1247</v>
      </c>
      <c r="B3357" s="9">
        <v>1490</v>
      </c>
      <c r="C3357">
        <v>589764</v>
      </c>
      <c r="D3357">
        <v>1</v>
      </c>
      <c r="E3357">
        <v>1</v>
      </c>
      <c r="F3357">
        <v>0</v>
      </c>
      <c r="G3357">
        <v>0</v>
      </c>
      <c r="H3357">
        <v>0</v>
      </c>
      <c r="I3357" t="s">
        <v>111</v>
      </c>
      <c r="J3357">
        <v>589764</v>
      </c>
      <c r="K3357" t="s">
        <v>1247</v>
      </c>
      <c r="L3357">
        <v>589756</v>
      </c>
      <c r="M3357" t="s">
        <v>1248</v>
      </c>
      <c r="N3357">
        <v>589756</v>
      </c>
      <c r="O3357" t="s">
        <v>1248</v>
      </c>
      <c r="P3357">
        <v>589250</v>
      </c>
      <c r="Q3357" t="s">
        <v>113</v>
      </c>
      <c r="R3357" s="9">
        <v>348925.31826478691</v>
      </c>
      <c r="S3357" s="9">
        <f>SUMIFS($B:$B,$J:$J,$C3357)</f>
        <v>4574</v>
      </c>
      <c r="T3357" s="9">
        <v>248380.62761437119</v>
      </c>
      <c r="U3357" s="9">
        <v>0</v>
      </c>
      <c r="V3357" s="9">
        <f>U3357*768</f>
        <v>0</v>
      </c>
      <c r="W3357" s="9">
        <v>18</v>
      </c>
      <c r="X3357" s="9">
        <f>W3357*3072</f>
        <v>55296</v>
      </c>
      <c r="Y3357" s="9">
        <v>43</v>
      </c>
      <c r="Z3357" s="9">
        <f>Y3357*1024</f>
        <v>44032</v>
      </c>
      <c r="AA3357" s="9">
        <v>3</v>
      </c>
      <c r="AB3357" s="9">
        <f>AA3357*256</f>
        <v>768</v>
      </c>
      <c r="AC3357" s="9"/>
      <c r="AD3357" s="9"/>
      <c r="AE3357" s="9"/>
      <c r="AF3357" s="9"/>
      <c r="AG3357" s="9"/>
      <c r="AH3357" s="9"/>
      <c r="AI3357" s="9"/>
      <c r="AJ3357" s="9"/>
      <c r="AK3357" s="9"/>
      <c r="AL3357" s="9"/>
      <c r="AM3357" s="9"/>
      <c r="AN3357" s="9"/>
      <c r="AO3357" s="9"/>
      <c r="AP3357" s="9"/>
      <c r="AQ3357" s="15"/>
      <c r="AR3357" s="9">
        <v>8</v>
      </c>
      <c r="AS3357" s="9">
        <f>AR3357*30500</f>
        <v>244000</v>
      </c>
      <c r="AT3357" s="9"/>
      <c r="AU3357" s="9"/>
      <c r="AV3357" s="9"/>
      <c r="AW3357" s="9"/>
      <c r="AX3357" s="9"/>
      <c r="AY3357" s="9"/>
      <c r="AZ3357" s="9"/>
      <c r="BA3357" s="9"/>
      <c r="BB3357" s="9"/>
      <c r="BC3357" s="9"/>
      <c r="BD3357" s="9"/>
      <c r="BE3357" s="9"/>
      <c r="BF3357" s="9"/>
      <c r="BG3357" s="9"/>
      <c r="BH3357" s="9"/>
      <c r="BI3357" s="9"/>
      <c r="BJ3357" s="9"/>
      <c r="BK3357" s="9"/>
      <c r="BL3357" s="9">
        <f t="shared" si="112"/>
        <v>941401.9458791581</v>
      </c>
      <c r="BM3357" s="9">
        <f t="shared" si="113"/>
        <v>941400</v>
      </c>
    </row>
    <row r="3358" spans="1:65" x14ac:dyDescent="0.3">
      <c r="A3358" t="s">
        <v>1247</v>
      </c>
      <c r="B3358" s="9">
        <v>199</v>
      </c>
      <c r="C3358">
        <v>578533</v>
      </c>
      <c r="D3358">
        <v>1</v>
      </c>
      <c r="E3358">
        <v>0</v>
      </c>
      <c r="F3358">
        <v>0</v>
      </c>
      <c r="G3358">
        <v>0</v>
      </c>
      <c r="H3358">
        <v>0</v>
      </c>
      <c r="I3358" t="s">
        <v>151</v>
      </c>
      <c r="J3358">
        <v>557544</v>
      </c>
      <c r="K3358" t="s">
        <v>807</v>
      </c>
      <c r="L3358">
        <v>557153</v>
      </c>
      <c r="M3358" t="s">
        <v>808</v>
      </c>
      <c r="N3358">
        <v>557153</v>
      </c>
      <c r="O3358" t="s">
        <v>808</v>
      </c>
      <c r="P3358">
        <v>557153</v>
      </c>
      <c r="Q3358" t="s">
        <v>808</v>
      </c>
      <c r="R3358" s="9">
        <v>71941.662785630979</v>
      </c>
      <c r="S3358" s="9"/>
      <c r="T3358" s="9"/>
      <c r="U3358" s="9"/>
      <c r="V3358" s="9"/>
      <c r="W3358" s="9"/>
      <c r="X3358" s="9"/>
      <c r="Y3358" s="9"/>
      <c r="Z3358" s="9"/>
      <c r="AA3358" s="9"/>
      <c r="AB3358" s="9"/>
      <c r="AC3358" s="9"/>
      <c r="AD3358" s="9"/>
      <c r="AE3358" s="9"/>
      <c r="AF3358" s="9"/>
      <c r="AG3358" s="9"/>
      <c r="AH3358" s="9"/>
      <c r="AI3358" s="9"/>
      <c r="AJ3358" s="9"/>
      <c r="AK3358" s="9"/>
      <c r="AL3358" s="9"/>
      <c r="AM3358" s="9"/>
      <c r="AN3358" s="9"/>
      <c r="AO3358" s="9"/>
      <c r="AP3358" s="9"/>
      <c r="AQ3358" s="15"/>
      <c r="AR3358" s="9"/>
      <c r="AS3358" s="9"/>
      <c r="AT3358" s="9"/>
      <c r="AU3358" s="9"/>
      <c r="AV3358" s="9"/>
      <c r="AW3358" s="9"/>
      <c r="AX3358" s="9"/>
      <c r="AY3358" s="9"/>
      <c r="AZ3358" s="9"/>
      <c r="BA3358" s="9"/>
      <c r="BB3358" s="9"/>
      <c r="BC3358" s="9"/>
      <c r="BD3358" s="9"/>
      <c r="BE3358" s="9"/>
      <c r="BF3358" s="9"/>
      <c r="BG3358" s="9"/>
      <c r="BH3358" s="9"/>
      <c r="BI3358" s="9"/>
      <c r="BJ3358" s="9"/>
      <c r="BK3358" s="9"/>
      <c r="BL3358" s="9">
        <f t="shared" si="112"/>
        <v>71941.662785630979</v>
      </c>
      <c r="BM3358" s="9">
        <f t="shared" si="113"/>
        <v>71900</v>
      </c>
    </row>
    <row r="3359" spans="1:65" x14ac:dyDescent="0.3">
      <c r="A3359" t="s">
        <v>3349</v>
      </c>
      <c r="B3359" s="9">
        <v>265</v>
      </c>
      <c r="C3359">
        <v>553590</v>
      </c>
      <c r="D3359">
        <v>1</v>
      </c>
      <c r="E3359">
        <v>0</v>
      </c>
      <c r="F3359">
        <v>0</v>
      </c>
      <c r="G3359">
        <v>0</v>
      </c>
      <c r="H3359">
        <v>0</v>
      </c>
      <c r="I3359" t="s">
        <v>151</v>
      </c>
      <c r="J3359">
        <v>558427</v>
      </c>
      <c r="K3359" t="s">
        <v>3350</v>
      </c>
      <c r="L3359">
        <v>558371</v>
      </c>
      <c r="M3359" t="s">
        <v>2077</v>
      </c>
      <c r="N3359">
        <v>558371</v>
      </c>
      <c r="O3359" t="s">
        <v>2077</v>
      </c>
      <c r="P3359">
        <v>554791</v>
      </c>
      <c r="Q3359" t="s">
        <v>1503</v>
      </c>
      <c r="R3359" s="9">
        <v>71941.662785630979</v>
      </c>
      <c r="S3359" s="9"/>
      <c r="T3359" s="9"/>
      <c r="U3359" s="9"/>
      <c r="V3359" s="9"/>
      <c r="W3359" s="9"/>
      <c r="X3359" s="9"/>
      <c r="Y3359" s="9"/>
      <c r="Z3359" s="9"/>
      <c r="AA3359" s="9"/>
      <c r="AB3359" s="9"/>
      <c r="AC3359" s="9"/>
      <c r="AD3359" s="9"/>
      <c r="AE3359" s="9"/>
      <c r="AF3359" s="9"/>
      <c r="AG3359" s="9"/>
      <c r="AH3359" s="9"/>
      <c r="AI3359" s="9"/>
      <c r="AJ3359" s="9"/>
      <c r="AK3359" s="9"/>
      <c r="AL3359" s="9"/>
      <c r="AM3359" s="9"/>
      <c r="AN3359" s="9"/>
      <c r="AO3359" s="9"/>
      <c r="AP3359" s="9"/>
      <c r="AQ3359" s="15"/>
      <c r="AR3359" s="9"/>
      <c r="AS3359" s="9"/>
      <c r="AT3359" s="9"/>
      <c r="AU3359" s="9"/>
      <c r="AV3359" s="9"/>
      <c r="AW3359" s="9"/>
      <c r="AX3359" s="9"/>
      <c r="AY3359" s="9"/>
      <c r="AZ3359" s="9"/>
      <c r="BA3359" s="9"/>
      <c r="BB3359" s="9"/>
      <c r="BC3359" s="9"/>
      <c r="BD3359" s="9"/>
      <c r="BE3359" s="9"/>
      <c r="BF3359" s="9"/>
      <c r="BG3359" s="9"/>
      <c r="BH3359" s="9"/>
      <c r="BI3359" s="9"/>
      <c r="BJ3359" s="9"/>
      <c r="BK3359" s="9"/>
      <c r="BL3359" s="9">
        <f t="shared" si="112"/>
        <v>71941.662785630979</v>
      </c>
      <c r="BM3359" s="9">
        <f t="shared" si="113"/>
        <v>71900</v>
      </c>
    </row>
    <row r="3360" spans="1:65" x14ac:dyDescent="0.3">
      <c r="A3360" t="s">
        <v>3351</v>
      </c>
      <c r="B3360" s="9">
        <v>706</v>
      </c>
      <c r="C3360">
        <v>592421</v>
      </c>
      <c r="D3360">
        <v>1</v>
      </c>
      <c r="E3360">
        <v>0</v>
      </c>
      <c r="F3360">
        <v>0</v>
      </c>
      <c r="G3360">
        <v>0</v>
      </c>
      <c r="H3360">
        <v>0</v>
      </c>
      <c r="I3360" t="s">
        <v>135</v>
      </c>
      <c r="J3360">
        <v>592676</v>
      </c>
      <c r="K3360" t="s">
        <v>3352</v>
      </c>
      <c r="L3360">
        <v>592048</v>
      </c>
      <c r="M3360" t="s">
        <v>539</v>
      </c>
      <c r="N3360">
        <v>592048</v>
      </c>
      <c r="O3360" t="s">
        <v>539</v>
      </c>
      <c r="P3360">
        <v>592731</v>
      </c>
      <c r="Q3360" t="s">
        <v>180</v>
      </c>
      <c r="R3360" s="9">
        <v>167552.4819171323</v>
      </c>
      <c r="S3360" s="9"/>
      <c r="T3360" s="9"/>
      <c r="U3360" s="9"/>
      <c r="V3360" s="9"/>
      <c r="W3360" s="9"/>
      <c r="X3360" s="9"/>
      <c r="Y3360" s="9"/>
      <c r="Z3360" s="9"/>
      <c r="AA3360" s="9"/>
      <c r="AB3360" s="9"/>
      <c r="AC3360" s="9"/>
      <c r="AD3360" s="9"/>
      <c r="AE3360" s="9"/>
      <c r="AF3360" s="9"/>
      <c r="AG3360" s="9"/>
      <c r="AH3360" s="9"/>
      <c r="AI3360" s="9"/>
      <c r="AJ3360" s="9"/>
      <c r="AK3360" s="9"/>
      <c r="AL3360" s="9"/>
      <c r="AM3360" s="9"/>
      <c r="AN3360" s="9"/>
      <c r="AO3360" s="9"/>
      <c r="AP3360" s="9"/>
      <c r="AQ3360" s="15"/>
      <c r="AR3360" s="9">
        <v>1</v>
      </c>
      <c r="AS3360" s="9">
        <f>AR3360*30500</f>
        <v>30500</v>
      </c>
      <c r="AT3360" s="9"/>
      <c r="AU3360" s="9"/>
      <c r="AV3360" s="9"/>
      <c r="AW3360" s="9"/>
      <c r="AX3360" s="9"/>
      <c r="AY3360" s="9"/>
      <c r="AZ3360" s="9"/>
      <c r="BA3360" s="9"/>
      <c r="BB3360" s="9"/>
      <c r="BC3360" s="9"/>
      <c r="BD3360" s="9"/>
      <c r="BE3360" s="9"/>
      <c r="BF3360" s="9"/>
      <c r="BG3360" s="9"/>
      <c r="BH3360" s="9"/>
      <c r="BI3360" s="9"/>
      <c r="BJ3360" s="9"/>
      <c r="BK3360" s="9"/>
      <c r="BL3360" s="9">
        <f t="shared" si="112"/>
        <v>198052.4819171323</v>
      </c>
      <c r="BM3360" s="9">
        <f t="shared" si="113"/>
        <v>198100</v>
      </c>
    </row>
    <row r="3361" spans="1:65" x14ac:dyDescent="0.3">
      <c r="A3361" t="s">
        <v>3353</v>
      </c>
      <c r="B3361" s="9">
        <v>211</v>
      </c>
      <c r="C3361">
        <v>542296</v>
      </c>
      <c r="D3361">
        <v>1</v>
      </c>
      <c r="E3361">
        <v>0</v>
      </c>
      <c r="F3361">
        <v>0</v>
      </c>
      <c r="G3361">
        <v>0</v>
      </c>
      <c r="H3361">
        <v>0</v>
      </c>
      <c r="I3361" t="s">
        <v>151</v>
      </c>
      <c r="J3361">
        <v>558249</v>
      </c>
      <c r="K3361" t="s">
        <v>550</v>
      </c>
      <c r="L3361">
        <v>555771</v>
      </c>
      <c r="M3361" t="s">
        <v>247</v>
      </c>
      <c r="N3361">
        <v>558249</v>
      </c>
      <c r="O3361" t="s">
        <v>550</v>
      </c>
      <c r="P3361">
        <v>558249</v>
      </c>
      <c r="Q3361" t="s">
        <v>550</v>
      </c>
      <c r="R3361" s="9">
        <v>71941.662785630979</v>
      </c>
      <c r="S3361" s="9"/>
      <c r="T3361" s="9"/>
      <c r="U3361" s="9"/>
      <c r="V3361" s="9"/>
      <c r="W3361" s="9"/>
      <c r="X3361" s="9"/>
      <c r="Y3361" s="9"/>
      <c r="Z3361" s="9"/>
      <c r="AA3361" s="9"/>
      <c r="AB3361" s="9"/>
      <c r="AC3361" s="9"/>
      <c r="AD3361" s="9"/>
      <c r="AE3361" s="9"/>
      <c r="AF3361" s="9"/>
      <c r="AG3361" s="9"/>
      <c r="AH3361" s="9"/>
      <c r="AI3361" s="9"/>
      <c r="AJ3361" s="9"/>
      <c r="AK3361" s="9"/>
      <c r="AL3361" s="9"/>
      <c r="AM3361" s="9"/>
      <c r="AN3361" s="9"/>
      <c r="AO3361" s="9"/>
      <c r="AP3361" s="9"/>
      <c r="AQ3361" s="15"/>
      <c r="AR3361" s="9"/>
      <c r="AS3361" s="9"/>
      <c r="AT3361" s="9"/>
      <c r="AU3361" s="9"/>
      <c r="AV3361" s="9"/>
      <c r="AW3361" s="9"/>
      <c r="AX3361" s="9"/>
      <c r="AY3361" s="9"/>
      <c r="AZ3361" s="9"/>
      <c r="BA3361" s="9"/>
      <c r="BB3361" s="9"/>
      <c r="BC3361" s="9"/>
      <c r="BD3361" s="9"/>
      <c r="BE3361" s="9"/>
      <c r="BF3361" s="9"/>
      <c r="BG3361" s="9"/>
      <c r="BH3361" s="9"/>
      <c r="BI3361" s="9"/>
      <c r="BJ3361" s="9"/>
      <c r="BK3361" s="9"/>
      <c r="BL3361" s="9">
        <f t="shared" si="112"/>
        <v>71941.662785630979</v>
      </c>
      <c r="BM3361" s="9">
        <f t="shared" si="113"/>
        <v>71900</v>
      </c>
    </row>
    <row r="3362" spans="1:65" x14ac:dyDescent="0.3">
      <c r="A3362" t="s">
        <v>3354</v>
      </c>
      <c r="B3362" s="9">
        <v>337</v>
      </c>
      <c r="C3362">
        <v>556815</v>
      </c>
      <c r="D3362">
        <v>1</v>
      </c>
      <c r="E3362">
        <v>0</v>
      </c>
      <c r="F3362">
        <v>0</v>
      </c>
      <c r="G3362">
        <v>0</v>
      </c>
      <c r="H3362">
        <v>0</v>
      </c>
      <c r="I3362" t="s">
        <v>151</v>
      </c>
      <c r="J3362">
        <v>557129</v>
      </c>
      <c r="K3362" t="s">
        <v>855</v>
      </c>
      <c r="L3362">
        <v>557153</v>
      </c>
      <c r="M3362" t="s">
        <v>808</v>
      </c>
      <c r="N3362">
        <v>557153</v>
      </c>
      <c r="O3362" t="s">
        <v>808</v>
      </c>
      <c r="P3362">
        <v>557153</v>
      </c>
      <c r="Q3362" t="s">
        <v>808</v>
      </c>
      <c r="R3362" s="9">
        <v>80719.936293316801</v>
      </c>
      <c r="S3362" s="9"/>
      <c r="T3362" s="9"/>
      <c r="U3362" s="9"/>
      <c r="V3362" s="9"/>
      <c r="W3362" s="9"/>
      <c r="X3362" s="9"/>
      <c r="Y3362" s="9"/>
      <c r="Z3362" s="9"/>
      <c r="AA3362" s="9"/>
      <c r="AB3362" s="9"/>
      <c r="AC3362" s="9"/>
      <c r="AD3362" s="9"/>
      <c r="AE3362" s="9"/>
      <c r="AF3362" s="9"/>
      <c r="AG3362" s="9"/>
      <c r="AH3362" s="9"/>
      <c r="AI3362" s="9"/>
      <c r="AJ3362" s="9"/>
      <c r="AK3362" s="9"/>
      <c r="AL3362" s="9"/>
      <c r="AM3362" s="9"/>
      <c r="AN3362" s="9"/>
      <c r="AO3362" s="9"/>
      <c r="AP3362" s="9"/>
      <c r="AQ3362" s="15"/>
      <c r="AR3362" s="9"/>
      <c r="AS3362" s="9"/>
      <c r="AT3362" s="9"/>
      <c r="AU3362" s="9"/>
      <c r="AV3362" s="9"/>
      <c r="AW3362" s="9"/>
      <c r="AX3362" s="9"/>
      <c r="AY3362" s="9"/>
      <c r="AZ3362" s="9"/>
      <c r="BA3362" s="9"/>
      <c r="BB3362" s="9"/>
      <c r="BC3362" s="9"/>
      <c r="BD3362" s="9"/>
      <c r="BE3362" s="9"/>
      <c r="BF3362" s="9"/>
      <c r="BG3362" s="9"/>
      <c r="BH3362" s="9"/>
      <c r="BI3362" s="9"/>
      <c r="BJ3362" s="9"/>
      <c r="BK3362" s="9"/>
      <c r="BL3362" s="9">
        <f t="shared" si="112"/>
        <v>80719.936293316801</v>
      </c>
      <c r="BM3362" s="9">
        <f t="shared" si="113"/>
        <v>80700</v>
      </c>
    </row>
    <row r="3363" spans="1:65" x14ac:dyDescent="0.3">
      <c r="A3363" t="s">
        <v>3355</v>
      </c>
      <c r="B3363" s="9">
        <v>106</v>
      </c>
      <c r="C3363">
        <v>540102</v>
      </c>
      <c r="D3363">
        <v>1</v>
      </c>
      <c r="E3363">
        <v>0</v>
      </c>
      <c r="F3363">
        <v>0</v>
      </c>
      <c r="G3363">
        <v>0</v>
      </c>
      <c r="H3363">
        <v>0</v>
      </c>
      <c r="I3363" t="s">
        <v>151</v>
      </c>
      <c r="J3363">
        <v>557862</v>
      </c>
      <c r="K3363" t="s">
        <v>1867</v>
      </c>
      <c r="L3363">
        <v>557862</v>
      </c>
      <c r="M3363" t="s">
        <v>1867</v>
      </c>
      <c r="N3363">
        <v>558109</v>
      </c>
      <c r="O3363" t="s">
        <v>1132</v>
      </c>
      <c r="P3363">
        <v>558109</v>
      </c>
      <c r="Q3363" t="s">
        <v>1132</v>
      </c>
      <c r="R3363" s="9">
        <v>71941.662785630979</v>
      </c>
      <c r="S3363" s="9"/>
      <c r="T3363" s="9"/>
      <c r="U3363" s="9"/>
      <c r="V3363" s="9"/>
      <c r="W3363" s="9"/>
      <c r="X3363" s="9"/>
      <c r="Y3363" s="9"/>
      <c r="Z3363" s="9"/>
      <c r="AA3363" s="9"/>
      <c r="AB3363" s="9"/>
      <c r="AC3363" s="9"/>
      <c r="AD3363" s="9"/>
      <c r="AE3363" s="9"/>
      <c r="AF3363" s="9"/>
      <c r="AG3363" s="9"/>
      <c r="AH3363" s="9"/>
      <c r="AI3363" s="9"/>
      <c r="AJ3363" s="9"/>
      <c r="AK3363" s="9"/>
      <c r="AL3363" s="9"/>
      <c r="AM3363" s="9"/>
      <c r="AN3363" s="9"/>
      <c r="AO3363" s="9"/>
      <c r="AP3363" s="9"/>
      <c r="AQ3363" s="15"/>
      <c r="AR3363" s="9"/>
      <c r="AS3363" s="9"/>
      <c r="AT3363" s="9"/>
      <c r="AU3363" s="9"/>
      <c r="AV3363" s="9"/>
      <c r="AW3363" s="9"/>
      <c r="AX3363" s="9"/>
      <c r="AY3363" s="9"/>
      <c r="AZ3363" s="9"/>
      <c r="BA3363" s="9"/>
      <c r="BB3363" s="9"/>
      <c r="BC3363" s="9"/>
      <c r="BD3363" s="9"/>
      <c r="BE3363" s="9"/>
      <c r="BF3363" s="9"/>
      <c r="BG3363" s="9"/>
      <c r="BH3363" s="9"/>
      <c r="BI3363" s="9"/>
      <c r="BJ3363" s="9"/>
      <c r="BK3363" s="9"/>
      <c r="BL3363" s="9">
        <f t="shared" si="112"/>
        <v>71941.662785630979</v>
      </c>
      <c r="BM3363" s="9">
        <f t="shared" si="113"/>
        <v>71900</v>
      </c>
    </row>
    <row r="3364" spans="1:65" x14ac:dyDescent="0.3">
      <c r="A3364" s="2" t="s">
        <v>2076</v>
      </c>
      <c r="B3364" s="9">
        <v>1464</v>
      </c>
      <c r="C3364">
        <v>558141</v>
      </c>
      <c r="D3364">
        <v>1</v>
      </c>
      <c r="E3364">
        <v>1</v>
      </c>
      <c r="F3364">
        <v>0</v>
      </c>
      <c r="G3364">
        <v>0</v>
      </c>
      <c r="H3364">
        <v>0</v>
      </c>
      <c r="I3364" t="s">
        <v>151</v>
      </c>
      <c r="J3364">
        <v>558141</v>
      </c>
      <c r="K3364" t="s">
        <v>2076</v>
      </c>
      <c r="L3364">
        <v>558371</v>
      </c>
      <c r="M3364" t="s">
        <v>2077</v>
      </c>
      <c r="N3364">
        <v>558371</v>
      </c>
      <c r="O3364" t="s">
        <v>2077</v>
      </c>
      <c r="P3364">
        <v>554791</v>
      </c>
      <c r="Q3364" t="s">
        <v>1503</v>
      </c>
      <c r="R3364" s="9">
        <v>342964.62352644902</v>
      </c>
      <c r="S3364" s="9">
        <f>SUMIFS($B:$B,$J:$J,$C3364)</f>
        <v>2246</v>
      </c>
      <c r="T3364" s="9">
        <v>122203.6846380233</v>
      </c>
      <c r="U3364" s="9">
        <v>0</v>
      </c>
      <c r="V3364" s="9">
        <f>U3364*768</f>
        <v>0</v>
      </c>
      <c r="W3364" s="9">
        <v>2</v>
      </c>
      <c r="X3364" s="9">
        <f>W3364*3072</f>
        <v>6144</v>
      </c>
      <c r="Y3364" s="9">
        <v>6</v>
      </c>
      <c r="Z3364" s="9">
        <f>Y3364*1024</f>
        <v>6144</v>
      </c>
      <c r="AA3364" s="9">
        <v>4</v>
      </c>
      <c r="AB3364" s="9">
        <f>AA3364*256</f>
        <v>1024</v>
      </c>
      <c r="AC3364" s="9"/>
      <c r="AD3364" s="9"/>
      <c r="AE3364" s="9"/>
      <c r="AF3364" s="9"/>
      <c r="AG3364" s="9"/>
      <c r="AH3364" s="9"/>
      <c r="AI3364" s="9"/>
      <c r="AJ3364" s="9"/>
      <c r="AK3364" s="9"/>
      <c r="AL3364" s="9"/>
      <c r="AM3364" s="9"/>
      <c r="AN3364" s="9"/>
      <c r="AO3364" s="9"/>
      <c r="AP3364" s="9"/>
      <c r="AQ3364" s="15"/>
      <c r="AR3364" s="9"/>
      <c r="AS3364" s="9"/>
      <c r="AT3364" s="9"/>
      <c r="AU3364" s="9"/>
      <c r="AV3364" s="9"/>
      <c r="AW3364" s="9"/>
      <c r="AX3364" s="9"/>
      <c r="AY3364" s="9"/>
      <c r="AZ3364" s="9"/>
      <c r="BA3364" s="9"/>
      <c r="BB3364" s="9"/>
      <c r="BC3364" s="9"/>
      <c r="BD3364" s="9"/>
      <c r="BE3364" s="9"/>
      <c r="BF3364" s="9"/>
      <c r="BG3364" s="9"/>
      <c r="BH3364" s="9"/>
      <c r="BI3364" s="9"/>
      <c r="BJ3364" s="9"/>
      <c r="BK3364" s="9"/>
      <c r="BL3364" s="9">
        <f t="shared" si="112"/>
        <v>478480.30816447234</v>
      </c>
      <c r="BM3364" s="9">
        <f t="shared" si="113"/>
        <v>478500</v>
      </c>
    </row>
    <row r="3365" spans="1:65" x14ac:dyDescent="0.3">
      <c r="A3365" t="s">
        <v>3356</v>
      </c>
      <c r="B3365" s="9">
        <v>85</v>
      </c>
      <c r="C3365">
        <v>529893</v>
      </c>
      <c r="D3365">
        <v>1</v>
      </c>
      <c r="E3365">
        <v>0</v>
      </c>
      <c r="F3365">
        <v>0</v>
      </c>
      <c r="G3365">
        <v>0</v>
      </c>
      <c r="H3365">
        <v>0</v>
      </c>
      <c r="I3365" t="s">
        <v>83</v>
      </c>
      <c r="J3365">
        <v>550515</v>
      </c>
      <c r="K3365" t="s">
        <v>3357</v>
      </c>
      <c r="L3365">
        <v>550647</v>
      </c>
      <c r="M3365" t="s">
        <v>498</v>
      </c>
      <c r="N3365">
        <v>550647</v>
      </c>
      <c r="O3365" t="s">
        <v>498</v>
      </c>
      <c r="P3365">
        <v>550647</v>
      </c>
      <c r="Q3365" t="s">
        <v>498</v>
      </c>
      <c r="R3365" s="9">
        <v>71941.662785630979</v>
      </c>
      <c r="S3365" s="9"/>
      <c r="T3365" s="9"/>
      <c r="U3365" s="9"/>
      <c r="V3365" s="9"/>
      <c r="W3365" s="9"/>
      <c r="X3365" s="9"/>
      <c r="Y3365" s="9"/>
      <c r="Z3365" s="9"/>
      <c r="AA3365" s="9"/>
      <c r="AB3365" s="9"/>
      <c r="AC3365" s="9"/>
      <c r="AD3365" s="9"/>
      <c r="AE3365" s="9"/>
      <c r="AF3365" s="9"/>
      <c r="AG3365" s="9"/>
      <c r="AH3365" s="9"/>
      <c r="AI3365" s="9"/>
      <c r="AJ3365" s="9"/>
      <c r="AK3365" s="9"/>
      <c r="AL3365" s="9"/>
      <c r="AM3365" s="9"/>
      <c r="AN3365" s="9"/>
      <c r="AO3365" s="9"/>
      <c r="AP3365" s="9"/>
      <c r="AQ3365" s="15"/>
      <c r="AR3365" s="9"/>
      <c r="AS3365" s="9"/>
      <c r="AT3365" s="9"/>
      <c r="AU3365" s="9"/>
      <c r="AV3365" s="9"/>
      <c r="AW3365" s="9"/>
      <c r="AX3365" s="9"/>
      <c r="AY3365" s="9"/>
      <c r="AZ3365" s="9"/>
      <c r="BA3365" s="9"/>
      <c r="BB3365" s="9"/>
      <c r="BC3365" s="9"/>
      <c r="BD3365" s="9"/>
      <c r="BE3365" s="9"/>
      <c r="BF3365" s="9"/>
      <c r="BG3365" s="9"/>
      <c r="BH3365" s="9"/>
      <c r="BI3365" s="9"/>
      <c r="BJ3365" s="9"/>
      <c r="BK3365" s="9"/>
      <c r="BL3365" s="9">
        <f t="shared" si="112"/>
        <v>71941.662785630979</v>
      </c>
      <c r="BM3365" s="9">
        <f t="shared" si="113"/>
        <v>71900</v>
      </c>
    </row>
    <row r="3366" spans="1:65" x14ac:dyDescent="0.3">
      <c r="A3366" t="s">
        <v>3358</v>
      </c>
      <c r="B3366" s="9">
        <v>310</v>
      </c>
      <c r="C3366">
        <v>551520</v>
      </c>
      <c r="D3366">
        <v>1</v>
      </c>
      <c r="E3366">
        <v>0</v>
      </c>
      <c r="F3366">
        <v>0</v>
      </c>
      <c r="G3366">
        <v>0</v>
      </c>
      <c r="H3366">
        <v>0</v>
      </c>
      <c r="I3366" t="s">
        <v>83</v>
      </c>
      <c r="J3366">
        <v>551970</v>
      </c>
      <c r="K3366" t="s">
        <v>1010</v>
      </c>
      <c r="L3366">
        <v>551970</v>
      </c>
      <c r="M3366" t="s">
        <v>1010</v>
      </c>
      <c r="N3366">
        <v>551970</v>
      </c>
      <c r="O3366" t="s">
        <v>1010</v>
      </c>
      <c r="P3366">
        <v>550787</v>
      </c>
      <c r="Q3366" t="s">
        <v>908</v>
      </c>
      <c r="R3366" s="9">
        <v>74315.690586406286</v>
      </c>
      <c r="S3366" s="9"/>
      <c r="T3366" s="9"/>
      <c r="U3366" s="9"/>
      <c r="V3366" s="9"/>
      <c r="W3366" s="9"/>
      <c r="X3366" s="9"/>
      <c r="Y3366" s="9"/>
      <c r="Z3366" s="9"/>
      <c r="AA3366" s="9"/>
      <c r="AB3366" s="9"/>
      <c r="AC3366" s="9"/>
      <c r="AD3366" s="9"/>
      <c r="AE3366" s="9"/>
      <c r="AF3366" s="9"/>
      <c r="AG3366" s="9"/>
      <c r="AH3366" s="9"/>
      <c r="AI3366" s="9"/>
      <c r="AJ3366" s="9"/>
      <c r="AK3366" s="9"/>
      <c r="AL3366" s="9"/>
      <c r="AM3366" s="9"/>
      <c r="AN3366" s="9"/>
      <c r="AO3366" s="9"/>
      <c r="AP3366" s="9"/>
      <c r="AQ3366" s="15"/>
      <c r="AR3366" s="9"/>
      <c r="AS3366" s="9"/>
      <c r="AT3366" s="9"/>
      <c r="AU3366" s="9"/>
      <c r="AV3366" s="9"/>
      <c r="AW3366" s="9"/>
      <c r="AX3366" s="9"/>
      <c r="AY3366" s="9"/>
      <c r="AZ3366" s="9"/>
      <c r="BA3366" s="9"/>
      <c r="BB3366" s="9"/>
      <c r="BC3366" s="9"/>
      <c r="BD3366" s="9"/>
      <c r="BE3366" s="9"/>
      <c r="BF3366" s="9"/>
      <c r="BG3366" s="9"/>
      <c r="BH3366" s="9"/>
      <c r="BI3366" s="9"/>
      <c r="BJ3366" s="9"/>
      <c r="BK3366" s="9"/>
      <c r="BL3366" s="9">
        <f t="shared" si="112"/>
        <v>74315.690586406286</v>
      </c>
      <c r="BM3366" s="9">
        <f t="shared" si="113"/>
        <v>74300</v>
      </c>
    </row>
    <row r="3367" spans="1:65" x14ac:dyDescent="0.3">
      <c r="A3367" t="s">
        <v>3359</v>
      </c>
      <c r="B3367" s="9">
        <v>262</v>
      </c>
      <c r="C3367">
        <v>596191</v>
      </c>
      <c r="D3367">
        <v>1</v>
      </c>
      <c r="E3367">
        <v>0</v>
      </c>
      <c r="F3367">
        <v>0</v>
      </c>
      <c r="G3367">
        <v>0</v>
      </c>
      <c r="H3367">
        <v>0</v>
      </c>
      <c r="I3367" t="s">
        <v>81</v>
      </c>
      <c r="J3367">
        <v>595527</v>
      </c>
      <c r="K3367" t="s">
        <v>592</v>
      </c>
      <c r="L3367">
        <v>584002</v>
      </c>
      <c r="M3367" t="s">
        <v>278</v>
      </c>
      <c r="N3367">
        <v>584002</v>
      </c>
      <c r="O3367" t="s">
        <v>278</v>
      </c>
      <c r="P3367">
        <v>584002</v>
      </c>
      <c r="Q3367" t="s">
        <v>278</v>
      </c>
      <c r="R3367" s="9">
        <v>71941.662785630979</v>
      </c>
      <c r="S3367" s="9"/>
      <c r="T3367" s="9"/>
      <c r="U3367" s="9"/>
      <c r="V3367" s="9"/>
      <c r="W3367" s="9"/>
      <c r="X3367" s="9"/>
      <c r="Y3367" s="9"/>
      <c r="Z3367" s="9"/>
      <c r="AA3367" s="9"/>
      <c r="AB3367" s="9"/>
      <c r="AC3367" s="9"/>
      <c r="AD3367" s="9"/>
      <c r="AE3367" s="9"/>
      <c r="AF3367" s="9"/>
      <c r="AG3367" s="9"/>
      <c r="AH3367" s="9"/>
      <c r="AI3367" s="9"/>
      <c r="AJ3367" s="9"/>
      <c r="AK3367" s="9"/>
      <c r="AL3367" s="9"/>
      <c r="AM3367" s="9"/>
      <c r="AN3367" s="9"/>
      <c r="AO3367" s="9"/>
      <c r="AP3367" s="9"/>
      <c r="AQ3367" s="15"/>
      <c r="AR3367" s="9"/>
      <c r="AS3367" s="9"/>
      <c r="AT3367" s="9"/>
      <c r="AU3367" s="9"/>
      <c r="AV3367" s="9"/>
      <c r="AW3367" s="9"/>
      <c r="AX3367" s="9"/>
      <c r="AY3367" s="9"/>
      <c r="AZ3367" s="9"/>
      <c r="BA3367" s="9"/>
      <c r="BB3367" s="9"/>
      <c r="BC3367" s="9"/>
      <c r="BD3367" s="9"/>
      <c r="BE3367" s="9"/>
      <c r="BF3367" s="9"/>
      <c r="BG3367" s="9"/>
      <c r="BH3367" s="9"/>
      <c r="BI3367" s="9"/>
      <c r="BJ3367" s="9"/>
      <c r="BK3367" s="9"/>
      <c r="BL3367" s="9">
        <f t="shared" si="112"/>
        <v>71941.662785630979</v>
      </c>
      <c r="BM3367" s="9">
        <f t="shared" si="113"/>
        <v>71900</v>
      </c>
    </row>
    <row r="3368" spans="1:65" x14ac:dyDescent="0.3">
      <c r="A3368" t="s">
        <v>3360</v>
      </c>
      <c r="B3368" s="9">
        <v>802</v>
      </c>
      <c r="C3368">
        <v>584711</v>
      </c>
      <c r="D3368">
        <v>1</v>
      </c>
      <c r="E3368">
        <v>0</v>
      </c>
      <c r="F3368">
        <v>0</v>
      </c>
      <c r="G3368">
        <v>0</v>
      </c>
      <c r="H3368">
        <v>0</v>
      </c>
      <c r="I3368" t="s">
        <v>81</v>
      </c>
      <c r="J3368">
        <v>584932</v>
      </c>
      <c r="K3368" t="s">
        <v>3361</v>
      </c>
      <c r="L3368">
        <v>584495</v>
      </c>
      <c r="M3368" t="s">
        <v>546</v>
      </c>
      <c r="N3368">
        <v>584495</v>
      </c>
      <c r="O3368" t="s">
        <v>546</v>
      </c>
      <c r="P3368">
        <v>584495</v>
      </c>
      <c r="Q3368" t="s">
        <v>546</v>
      </c>
      <c r="R3368" s="9">
        <v>189964.5170611658</v>
      </c>
      <c r="S3368" s="9"/>
      <c r="T3368" s="9"/>
      <c r="U3368" s="9"/>
      <c r="V3368" s="9"/>
      <c r="W3368" s="9"/>
      <c r="X3368" s="9"/>
      <c r="Y3368" s="9"/>
      <c r="Z3368" s="9"/>
      <c r="AA3368" s="9"/>
      <c r="AB3368" s="9"/>
      <c r="AC3368" s="9"/>
      <c r="AD3368" s="9"/>
      <c r="AE3368" s="9"/>
      <c r="AF3368" s="9"/>
      <c r="AG3368" s="9"/>
      <c r="AH3368" s="9"/>
      <c r="AI3368" s="9"/>
      <c r="AJ3368" s="9"/>
      <c r="AK3368" s="9"/>
      <c r="AL3368" s="9"/>
      <c r="AM3368" s="9"/>
      <c r="AN3368" s="9"/>
      <c r="AO3368" s="9"/>
      <c r="AP3368" s="9"/>
      <c r="AQ3368" s="15"/>
      <c r="AR3368" s="9">
        <v>1</v>
      </c>
      <c r="AS3368" s="9">
        <f>AR3368*30500</f>
        <v>30500</v>
      </c>
      <c r="AT3368" s="9"/>
      <c r="AU3368" s="9"/>
      <c r="AV3368" s="9"/>
      <c r="AW3368" s="9"/>
      <c r="AX3368" s="9"/>
      <c r="AY3368" s="9"/>
      <c r="AZ3368" s="9"/>
      <c r="BA3368" s="9"/>
      <c r="BB3368" s="9"/>
      <c r="BC3368" s="9"/>
      <c r="BD3368" s="9"/>
      <c r="BE3368" s="9"/>
      <c r="BF3368" s="9"/>
      <c r="BG3368" s="9"/>
      <c r="BH3368" s="9"/>
      <c r="BI3368" s="9"/>
      <c r="BJ3368" s="9"/>
      <c r="BK3368" s="9"/>
      <c r="BL3368" s="9">
        <f t="shared" si="112"/>
        <v>220464.5170611658</v>
      </c>
      <c r="BM3368" s="9">
        <f t="shared" si="113"/>
        <v>220500</v>
      </c>
    </row>
    <row r="3369" spans="1:65" x14ac:dyDescent="0.3">
      <c r="A3369" t="s">
        <v>3362</v>
      </c>
      <c r="B3369" s="9">
        <v>310</v>
      </c>
      <c r="C3369">
        <v>571121</v>
      </c>
      <c r="D3369">
        <v>1</v>
      </c>
      <c r="E3369">
        <v>0</v>
      </c>
      <c r="F3369">
        <v>0</v>
      </c>
      <c r="G3369">
        <v>0</v>
      </c>
      <c r="H3369">
        <v>0</v>
      </c>
      <c r="I3369" t="s">
        <v>86</v>
      </c>
      <c r="J3369">
        <v>535478</v>
      </c>
      <c r="K3369" t="s">
        <v>359</v>
      </c>
      <c r="L3369">
        <v>535478</v>
      </c>
      <c r="M3369" t="s">
        <v>359</v>
      </c>
      <c r="N3369">
        <v>535419</v>
      </c>
      <c r="O3369" t="s">
        <v>170</v>
      </c>
      <c r="P3369">
        <v>535419</v>
      </c>
      <c r="Q3369" t="s">
        <v>170</v>
      </c>
      <c r="R3369" s="9">
        <v>74315.690586406286</v>
      </c>
      <c r="S3369" s="9"/>
      <c r="T3369" s="9"/>
      <c r="U3369" s="9"/>
      <c r="V3369" s="9"/>
      <c r="W3369" s="9"/>
      <c r="X3369" s="9"/>
      <c r="Y3369" s="9"/>
      <c r="Z3369" s="9"/>
      <c r="AA3369" s="9"/>
      <c r="AB3369" s="9"/>
      <c r="AC3369" s="9"/>
      <c r="AD3369" s="9"/>
      <c r="AE3369" s="9"/>
      <c r="AF3369" s="9"/>
      <c r="AG3369" s="9"/>
      <c r="AH3369" s="9"/>
      <c r="AI3369" s="9"/>
      <c r="AJ3369" s="9"/>
      <c r="AK3369" s="9"/>
      <c r="AL3369" s="9"/>
      <c r="AM3369" s="9"/>
      <c r="AN3369" s="9"/>
      <c r="AO3369" s="9"/>
      <c r="AP3369" s="9"/>
      <c r="AQ3369" s="15"/>
      <c r="AR3369" s="9"/>
      <c r="AS3369" s="9"/>
      <c r="AT3369" s="9"/>
      <c r="AU3369" s="9"/>
      <c r="AV3369" s="9"/>
      <c r="AW3369" s="9"/>
      <c r="AX3369" s="9"/>
      <c r="AY3369" s="9"/>
      <c r="AZ3369" s="9"/>
      <c r="BA3369" s="9"/>
      <c r="BB3369" s="9"/>
      <c r="BC3369" s="9"/>
      <c r="BD3369" s="9"/>
      <c r="BE3369" s="9"/>
      <c r="BF3369" s="9"/>
      <c r="BG3369" s="9"/>
      <c r="BH3369" s="9"/>
      <c r="BI3369" s="9"/>
      <c r="BJ3369" s="9"/>
      <c r="BK3369" s="9"/>
      <c r="BL3369" s="9">
        <f t="shared" si="112"/>
        <v>74315.690586406286</v>
      </c>
      <c r="BM3369" s="9">
        <f t="shared" si="113"/>
        <v>74300</v>
      </c>
    </row>
    <row r="3370" spans="1:65" x14ac:dyDescent="0.3">
      <c r="A3370" t="s">
        <v>3363</v>
      </c>
      <c r="B3370" s="9">
        <v>57</v>
      </c>
      <c r="C3370">
        <v>591238</v>
      </c>
      <c r="D3370">
        <v>1</v>
      </c>
      <c r="E3370">
        <v>0</v>
      </c>
      <c r="F3370">
        <v>0</v>
      </c>
      <c r="G3370">
        <v>0</v>
      </c>
      <c r="H3370">
        <v>0</v>
      </c>
      <c r="I3370" t="s">
        <v>123</v>
      </c>
      <c r="J3370">
        <v>591181</v>
      </c>
      <c r="K3370" t="s">
        <v>137</v>
      </c>
      <c r="L3370">
        <v>591181</v>
      </c>
      <c r="M3370" t="s">
        <v>137</v>
      </c>
      <c r="N3370">
        <v>591181</v>
      </c>
      <c r="O3370" t="s">
        <v>137</v>
      </c>
      <c r="P3370">
        <v>591181</v>
      </c>
      <c r="Q3370" t="s">
        <v>137</v>
      </c>
      <c r="R3370" s="9">
        <v>71941.662785630979</v>
      </c>
      <c r="S3370" s="9"/>
      <c r="T3370" s="9"/>
      <c r="U3370" s="9"/>
      <c r="V3370" s="9"/>
      <c r="W3370" s="9"/>
      <c r="X3370" s="9"/>
      <c r="Y3370" s="9"/>
      <c r="Z3370" s="9"/>
      <c r="AA3370" s="9"/>
      <c r="AB3370" s="9"/>
      <c r="AC3370" s="9"/>
      <c r="AD3370" s="9"/>
      <c r="AE3370" s="9"/>
      <c r="AF3370" s="9"/>
      <c r="AG3370" s="9"/>
      <c r="AH3370" s="9"/>
      <c r="AI3370" s="9"/>
      <c r="AJ3370" s="9"/>
      <c r="AK3370" s="9"/>
      <c r="AL3370" s="9"/>
      <c r="AM3370" s="9"/>
      <c r="AN3370" s="9"/>
      <c r="AO3370" s="9"/>
      <c r="AP3370" s="9"/>
      <c r="AQ3370" s="15"/>
      <c r="AR3370" s="9"/>
      <c r="AS3370" s="9"/>
      <c r="AT3370" s="9"/>
      <c r="AU3370" s="9"/>
      <c r="AV3370" s="9"/>
      <c r="AW3370" s="9"/>
      <c r="AX3370" s="9"/>
      <c r="AY3370" s="9"/>
      <c r="AZ3370" s="9"/>
      <c r="BA3370" s="9"/>
      <c r="BB3370" s="9"/>
      <c r="BC3370" s="9"/>
      <c r="BD3370" s="9"/>
      <c r="BE3370" s="9"/>
      <c r="BF3370" s="9"/>
      <c r="BG3370" s="9"/>
      <c r="BH3370" s="9"/>
      <c r="BI3370" s="9"/>
      <c r="BJ3370" s="9"/>
      <c r="BK3370" s="9"/>
      <c r="BL3370" s="9">
        <f t="shared" si="112"/>
        <v>71941.662785630979</v>
      </c>
      <c r="BM3370" s="9">
        <f t="shared" si="113"/>
        <v>71900</v>
      </c>
    </row>
    <row r="3371" spans="1:65" x14ac:dyDescent="0.3">
      <c r="A3371" t="s">
        <v>3364</v>
      </c>
      <c r="B3371" s="9">
        <v>252</v>
      </c>
      <c r="C3371">
        <v>536962</v>
      </c>
      <c r="D3371">
        <v>1</v>
      </c>
      <c r="E3371">
        <v>0</v>
      </c>
      <c r="F3371">
        <v>0</v>
      </c>
      <c r="G3371">
        <v>0</v>
      </c>
      <c r="H3371">
        <v>0</v>
      </c>
      <c r="I3371" t="s">
        <v>83</v>
      </c>
      <c r="J3371">
        <v>551970</v>
      </c>
      <c r="K3371" t="s">
        <v>1010</v>
      </c>
      <c r="L3371">
        <v>551970</v>
      </c>
      <c r="M3371" t="s">
        <v>1010</v>
      </c>
      <c r="N3371">
        <v>551970</v>
      </c>
      <c r="O3371" t="s">
        <v>1010</v>
      </c>
      <c r="P3371">
        <v>550787</v>
      </c>
      <c r="Q3371" t="s">
        <v>908</v>
      </c>
      <c r="R3371" s="9">
        <v>71941.662785630979</v>
      </c>
      <c r="S3371" s="9"/>
      <c r="T3371" s="9"/>
      <c r="U3371" s="9"/>
      <c r="V3371" s="9"/>
      <c r="W3371" s="9"/>
      <c r="X3371" s="9"/>
      <c r="Y3371" s="9"/>
      <c r="Z3371" s="9"/>
      <c r="AA3371" s="9"/>
      <c r="AB3371" s="9"/>
      <c r="AC3371" s="9"/>
      <c r="AD3371" s="9"/>
      <c r="AE3371" s="9"/>
      <c r="AF3371" s="9"/>
      <c r="AG3371" s="9"/>
      <c r="AH3371" s="9"/>
      <c r="AI3371" s="9"/>
      <c r="AJ3371" s="9"/>
      <c r="AK3371" s="9"/>
      <c r="AL3371" s="9"/>
      <c r="AM3371" s="9"/>
      <c r="AN3371" s="9"/>
      <c r="AO3371" s="9"/>
      <c r="AP3371" s="9"/>
      <c r="AQ3371" s="15"/>
      <c r="AR3371" s="9"/>
      <c r="AS3371" s="9"/>
      <c r="AT3371" s="9"/>
      <c r="AU3371" s="9"/>
      <c r="AV3371" s="9"/>
      <c r="AW3371" s="9"/>
      <c r="AX3371" s="9"/>
      <c r="AY3371" s="9"/>
      <c r="AZ3371" s="9"/>
      <c r="BA3371" s="9"/>
      <c r="BB3371" s="9"/>
      <c r="BC3371" s="9"/>
      <c r="BD3371" s="9"/>
      <c r="BE3371" s="9"/>
      <c r="BF3371" s="9"/>
      <c r="BG3371" s="9"/>
      <c r="BH3371" s="9"/>
      <c r="BI3371" s="9"/>
      <c r="BJ3371" s="9"/>
      <c r="BK3371" s="9"/>
      <c r="BL3371" s="9">
        <f t="shared" si="112"/>
        <v>71941.662785630979</v>
      </c>
      <c r="BM3371" s="9">
        <f t="shared" si="113"/>
        <v>71900</v>
      </c>
    </row>
    <row r="3372" spans="1:65" x14ac:dyDescent="0.3">
      <c r="A3372" t="s">
        <v>3365</v>
      </c>
      <c r="B3372" s="9">
        <v>232</v>
      </c>
      <c r="C3372">
        <v>588806</v>
      </c>
      <c r="D3372">
        <v>1</v>
      </c>
      <c r="E3372">
        <v>0</v>
      </c>
      <c r="F3372">
        <v>0</v>
      </c>
      <c r="G3372">
        <v>0</v>
      </c>
      <c r="H3372">
        <v>0</v>
      </c>
      <c r="I3372" t="s">
        <v>135</v>
      </c>
      <c r="J3372">
        <v>588695</v>
      </c>
      <c r="K3372" t="s">
        <v>1836</v>
      </c>
      <c r="L3372">
        <v>588768</v>
      </c>
      <c r="M3372" t="s">
        <v>1464</v>
      </c>
      <c r="N3372">
        <v>588768</v>
      </c>
      <c r="O3372" t="s">
        <v>1464</v>
      </c>
      <c r="P3372">
        <v>588296</v>
      </c>
      <c r="Q3372" t="s">
        <v>199</v>
      </c>
      <c r="R3372" s="9">
        <v>71941.662785630979</v>
      </c>
      <c r="S3372" s="9"/>
      <c r="T3372" s="9"/>
      <c r="U3372" s="9"/>
      <c r="V3372" s="9"/>
      <c r="W3372" s="9"/>
      <c r="X3372" s="9"/>
      <c r="Y3372" s="9"/>
      <c r="Z3372" s="9"/>
      <c r="AA3372" s="9"/>
      <c r="AB3372" s="9"/>
      <c r="AC3372" s="9"/>
      <c r="AD3372" s="9"/>
      <c r="AE3372" s="9"/>
      <c r="AF3372" s="9"/>
      <c r="AG3372" s="9"/>
      <c r="AH3372" s="9"/>
      <c r="AI3372" s="9"/>
      <c r="AJ3372" s="9"/>
      <c r="AK3372" s="9"/>
      <c r="AL3372" s="9"/>
      <c r="AM3372" s="9"/>
      <c r="AN3372" s="9"/>
      <c r="AO3372" s="9"/>
      <c r="AP3372" s="9"/>
      <c r="AQ3372" s="15"/>
      <c r="AR3372" s="9"/>
      <c r="AS3372" s="9"/>
      <c r="AT3372" s="9"/>
      <c r="AU3372" s="9"/>
      <c r="AV3372" s="9"/>
      <c r="AW3372" s="9"/>
      <c r="AX3372" s="9"/>
      <c r="AY3372" s="9"/>
      <c r="AZ3372" s="9"/>
      <c r="BA3372" s="9"/>
      <c r="BB3372" s="9"/>
      <c r="BC3372" s="9"/>
      <c r="BD3372" s="9"/>
      <c r="BE3372" s="9"/>
      <c r="BF3372" s="9"/>
      <c r="BG3372" s="9"/>
      <c r="BH3372" s="9"/>
      <c r="BI3372" s="9"/>
      <c r="BJ3372" s="9"/>
      <c r="BK3372" s="9"/>
      <c r="BL3372" s="9">
        <f t="shared" si="112"/>
        <v>71941.662785630979</v>
      </c>
      <c r="BM3372" s="9">
        <f t="shared" si="113"/>
        <v>71900</v>
      </c>
    </row>
    <row r="3373" spans="1:65" x14ac:dyDescent="0.3">
      <c r="A3373" t="s">
        <v>3366</v>
      </c>
      <c r="B3373" s="9">
        <v>329</v>
      </c>
      <c r="C3373">
        <v>589772</v>
      </c>
      <c r="D3373">
        <v>1</v>
      </c>
      <c r="E3373">
        <v>0</v>
      </c>
      <c r="F3373">
        <v>0</v>
      </c>
      <c r="G3373">
        <v>0</v>
      </c>
      <c r="H3373">
        <v>0</v>
      </c>
      <c r="I3373" t="s">
        <v>111</v>
      </c>
      <c r="J3373">
        <v>589462</v>
      </c>
      <c r="K3373" t="s">
        <v>633</v>
      </c>
      <c r="L3373">
        <v>589896</v>
      </c>
      <c r="M3373" t="s">
        <v>634</v>
      </c>
      <c r="N3373">
        <v>589250</v>
      </c>
      <c r="O3373" t="s">
        <v>113</v>
      </c>
      <c r="P3373">
        <v>589250</v>
      </c>
      <c r="Q3373" t="s">
        <v>113</v>
      </c>
      <c r="R3373" s="9">
        <v>78823.22492219272</v>
      </c>
      <c r="S3373" s="9"/>
      <c r="T3373" s="9"/>
      <c r="U3373" s="9"/>
      <c r="V3373" s="9"/>
      <c r="W3373" s="9"/>
      <c r="X3373" s="9"/>
      <c r="Y3373" s="9"/>
      <c r="Z3373" s="9"/>
      <c r="AA3373" s="9"/>
      <c r="AB3373" s="9"/>
      <c r="AC3373" s="9"/>
      <c r="AD3373" s="9"/>
      <c r="AE3373" s="9"/>
      <c r="AF3373" s="9"/>
      <c r="AG3373" s="9"/>
      <c r="AH3373" s="9"/>
      <c r="AI3373" s="9"/>
      <c r="AJ3373" s="9"/>
      <c r="AK3373" s="9"/>
      <c r="AL3373" s="9"/>
      <c r="AM3373" s="9"/>
      <c r="AN3373" s="9"/>
      <c r="AO3373" s="9"/>
      <c r="AP3373" s="9"/>
      <c r="AQ3373" s="15"/>
      <c r="AR3373" s="9"/>
      <c r="AS3373" s="9"/>
      <c r="AT3373" s="9"/>
      <c r="AU3373" s="9"/>
      <c r="AV3373" s="9"/>
      <c r="AW3373" s="9"/>
      <c r="AX3373" s="9"/>
      <c r="AY3373" s="9"/>
      <c r="AZ3373" s="9"/>
      <c r="BA3373" s="9"/>
      <c r="BB3373" s="9"/>
      <c r="BC3373" s="9"/>
      <c r="BD3373" s="9"/>
      <c r="BE3373" s="9"/>
      <c r="BF3373" s="9"/>
      <c r="BG3373" s="9"/>
      <c r="BH3373" s="9"/>
      <c r="BI3373" s="9"/>
      <c r="BJ3373" s="9"/>
      <c r="BK3373" s="9"/>
      <c r="BL3373" s="9">
        <f t="shared" si="112"/>
        <v>78823.22492219272</v>
      </c>
      <c r="BM3373" s="9">
        <f t="shared" si="113"/>
        <v>78800</v>
      </c>
    </row>
    <row r="3374" spans="1:65" x14ac:dyDescent="0.3">
      <c r="A3374" s="2" t="s">
        <v>3367</v>
      </c>
      <c r="B3374" s="9">
        <v>3378</v>
      </c>
      <c r="C3374">
        <v>592439</v>
      </c>
      <c r="D3374">
        <v>1</v>
      </c>
      <c r="E3374">
        <v>1</v>
      </c>
      <c r="F3374">
        <v>0</v>
      </c>
      <c r="G3374">
        <v>0</v>
      </c>
      <c r="H3374">
        <v>0</v>
      </c>
      <c r="I3374" t="s">
        <v>135</v>
      </c>
      <c r="J3374">
        <v>592439</v>
      </c>
      <c r="K3374" t="s">
        <v>3367</v>
      </c>
      <c r="L3374">
        <v>592731</v>
      </c>
      <c r="M3374" t="s">
        <v>180</v>
      </c>
      <c r="N3374">
        <v>592731</v>
      </c>
      <c r="O3374" t="s">
        <v>180</v>
      </c>
      <c r="P3374">
        <v>592731</v>
      </c>
      <c r="Q3374" t="s">
        <v>180</v>
      </c>
      <c r="R3374" s="9">
        <v>774384.10819952912</v>
      </c>
      <c r="S3374" s="9">
        <f>SUMIFS($B:$B,$J:$J,$C3374)</f>
        <v>3378</v>
      </c>
      <c r="T3374" s="9">
        <v>183603.86914372459</v>
      </c>
      <c r="U3374" s="9">
        <v>0</v>
      </c>
      <c r="V3374" s="9">
        <f>U3374*768</f>
        <v>0</v>
      </c>
      <c r="W3374" s="9">
        <v>8</v>
      </c>
      <c r="X3374" s="9">
        <f>W3374*3072</f>
        <v>24576</v>
      </c>
      <c r="Y3374" s="9">
        <v>22</v>
      </c>
      <c r="Z3374" s="9">
        <f>Y3374*1024</f>
        <v>22528</v>
      </c>
      <c r="AA3374" s="9">
        <v>6</v>
      </c>
      <c r="AB3374" s="9">
        <f>AA3374*256</f>
        <v>1536</v>
      </c>
      <c r="AC3374" s="9"/>
      <c r="AD3374" s="9"/>
      <c r="AE3374" s="9"/>
      <c r="AF3374" s="9"/>
      <c r="AG3374" s="9"/>
      <c r="AH3374" s="9"/>
      <c r="AI3374" s="9"/>
      <c r="AJ3374" s="9"/>
      <c r="AK3374" s="9"/>
      <c r="AL3374" s="9"/>
      <c r="AM3374" s="9"/>
      <c r="AN3374" s="9"/>
      <c r="AO3374" s="9"/>
      <c r="AP3374" s="9"/>
      <c r="AQ3374" s="15"/>
      <c r="AR3374" s="9">
        <v>1</v>
      </c>
      <c r="AS3374" s="9">
        <f>AR3374*30500</f>
        <v>30500</v>
      </c>
      <c r="AT3374" s="9"/>
      <c r="AU3374" s="9"/>
      <c r="AV3374" s="9"/>
      <c r="AW3374" s="9"/>
      <c r="AX3374" s="9"/>
      <c r="AY3374" s="9"/>
      <c r="AZ3374" s="9"/>
      <c r="BA3374" s="9"/>
      <c r="BB3374" s="9"/>
      <c r="BC3374" s="9"/>
      <c r="BD3374" s="9"/>
      <c r="BE3374" s="9"/>
      <c r="BF3374" s="9"/>
      <c r="BG3374" s="9"/>
      <c r="BH3374" s="9"/>
      <c r="BI3374" s="9"/>
      <c r="BJ3374" s="9"/>
      <c r="BK3374" s="9"/>
      <c r="BL3374" s="9">
        <f t="shared" si="112"/>
        <v>1037127.9773432537</v>
      </c>
      <c r="BM3374" s="9">
        <f t="shared" si="113"/>
        <v>1037100</v>
      </c>
    </row>
    <row r="3375" spans="1:65" x14ac:dyDescent="0.3">
      <c r="A3375" t="s">
        <v>3368</v>
      </c>
      <c r="B3375" s="9">
        <v>2133</v>
      </c>
      <c r="C3375">
        <v>531596</v>
      </c>
      <c r="D3375">
        <v>1</v>
      </c>
      <c r="E3375">
        <v>0</v>
      </c>
      <c r="F3375">
        <v>0</v>
      </c>
      <c r="G3375">
        <v>0</v>
      </c>
      <c r="H3375">
        <v>0</v>
      </c>
      <c r="I3375" t="s">
        <v>86</v>
      </c>
      <c r="J3375">
        <v>531057</v>
      </c>
      <c r="K3375" t="s">
        <v>220</v>
      </c>
      <c r="L3375">
        <v>531057</v>
      </c>
      <c r="M3375" t="s">
        <v>220</v>
      </c>
      <c r="N3375">
        <v>531057</v>
      </c>
      <c r="O3375" t="s">
        <v>220</v>
      </c>
      <c r="P3375">
        <v>531057</v>
      </c>
      <c r="Q3375" t="s">
        <v>220</v>
      </c>
      <c r="R3375" s="9">
        <v>495359.00462150091</v>
      </c>
      <c r="S3375" s="9"/>
      <c r="T3375" s="9"/>
      <c r="U3375" s="9"/>
      <c r="V3375" s="9"/>
      <c r="W3375" s="9"/>
      <c r="X3375" s="9"/>
      <c r="Y3375" s="9"/>
      <c r="Z3375" s="9"/>
      <c r="AA3375" s="9"/>
      <c r="AB3375" s="9"/>
      <c r="AC3375" s="9"/>
      <c r="AD3375" s="9"/>
      <c r="AE3375" s="9"/>
      <c r="AF3375" s="9"/>
      <c r="AG3375" s="9"/>
      <c r="AH3375" s="9"/>
      <c r="AI3375" s="9"/>
      <c r="AJ3375" s="9"/>
      <c r="AK3375" s="9"/>
      <c r="AL3375" s="9"/>
      <c r="AM3375" s="9"/>
      <c r="AN3375" s="9"/>
      <c r="AO3375" s="9"/>
      <c r="AP3375" s="9"/>
      <c r="AQ3375" s="15"/>
      <c r="AR3375" s="9">
        <v>1</v>
      </c>
      <c r="AS3375" s="9">
        <f>AR3375*30500</f>
        <v>30500</v>
      </c>
      <c r="AT3375" s="9"/>
      <c r="AU3375" s="9"/>
      <c r="AV3375" s="9"/>
      <c r="AW3375" s="9"/>
      <c r="AX3375" s="9"/>
      <c r="AY3375" s="9"/>
      <c r="AZ3375" s="9"/>
      <c r="BA3375" s="9"/>
      <c r="BB3375" s="9"/>
      <c r="BC3375" s="9"/>
      <c r="BD3375" s="9"/>
      <c r="BE3375" s="9"/>
      <c r="BF3375" s="9"/>
      <c r="BG3375" s="9"/>
      <c r="BH3375" s="9"/>
      <c r="BI3375" s="9"/>
      <c r="BJ3375" s="9"/>
      <c r="BK3375" s="9"/>
      <c r="BL3375" s="9">
        <f t="shared" si="112"/>
        <v>525859.00462150085</v>
      </c>
      <c r="BM3375" s="9">
        <f t="shared" si="113"/>
        <v>525900</v>
      </c>
    </row>
    <row r="3376" spans="1:65" x14ac:dyDescent="0.3">
      <c r="A3376" s="2" t="s">
        <v>3369</v>
      </c>
      <c r="B3376" s="9">
        <v>964</v>
      </c>
      <c r="C3376">
        <v>596205</v>
      </c>
      <c r="D3376">
        <v>1</v>
      </c>
      <c r="E3376">
        <v>1</v>
      </c>
      <c r="F3376">
        <v>0</v>
      </c>
      <c r="G3376">
        <v>0</v>
      </c>
      <c r="H3376">
        <v>0</v>
      </c>
      <c r="I3376" t="s">
        <v>123</v>
      </c>
      <c r="J3376">
        <v>596205</v>
      </c>
      <c r="K3376" t="s">
        <v>3369</v>
      </c>
      <c r="L3376">
        <v>595209</v>
      </c>
      <c r="M3376" t="s">
        <v>480</v>
      </c>
      <c r="N3376">
        <v>595209</v>
      </c>
      <c r="O3376" t="s">
        <v>480</v>
      </c>
      <c r="P3376">
        <v>595209</v>
      </c>
      <c r="Q3376" t="s">
        <v>480</v>
      </c>
      <c r="R3376" s="9">
        <v>227643.53037836589</v>
      </c>
      <c r="S3376" s="9">
        <f>SUMIFS($B:$B,$J:$J,$C3376)</f>
        <v>1493</v>
      </c>
      <c r="T3376" s="9">
        <v>81302.472986489913</v>
      </c>
      <c r="U3376" s="9">
        <v>0</v>
      </c>
      <c r="V3376" s="9">
        <f>U3376*768</f>
        <v>0</v>
      </c>
      <c r="W3376" s="9">
        <v>4</v>
      </c>
      <c r="X3376" s="9">
        <f>W3376*3072</f>
        <v>12288</v>
      </c>
      <c r="Y3376" s="9">
        <v>6</v>
      </c>
      <c r="Z3376" s="9">
        <f>Y3376*1024</f>
        <v>6144</v>
      </c>
      <c r="AA3376" s="9">
        <v>0</v>
      </c>
      <c r="AB3376" s="9">
        <f>AA3376*256</f>
        <v>0</v>
      </c>
      <c r="AC3376" s="9"/>
      <c r="AD3376" s="9"/>
      <c r="AE3376" s="9"/>
      <c r="AF3376" s="9"/>
      <c r="AG3376" s="9"/>
      <c r="AH3376" s="9"/>
      <c r="AI3376" s="9"/>
      <c r="AJ3376" s="9"/>
      <c r="AK3376" s="9"/>
      <c r="AL3376" s="9"/>
      <c r="AM3376" s="9"/>
      <c r="AN3376" s="9"/>
      <c r="AO3376" s="9"/>
      <c r="AP3376" s="9"/>
      <c r="AQ3376" s="15"/>
      <c r="AR3376" s="9">
        <v>1</v>
      </c>
      <c r="AS3376" s="9">
        <f>AR3376*30500</f>
        <v>30500</v>
      </c>
      <c r="AT3376" s="9"/>
      <c r="AU3376" s="9"/>
      <c r="AV3376" s="9"/>
      <c r="AW3376" s="9"/>
      <c r="AX3376" s="9"/>
      <c r="AY3376" s="9"/>
      <c r="AZ3376" s="9"/>
      <c r="BA3376" s="9"/>
      <c r="BB3376" s="9"/>
      <c r="BC3376" s="9"/>
      <c r="BD3376" s="9"/>
      <c r="BE3376" s="9"/>
      <c r="BF3376" s="9"/>
      <c r="BG3376" s="9"/>
      <c r="BH3376" s="9"/>
      <c r="BI3376" s="9"/>
      <c r="BJ3376" s="9"/>
      <c r="BK3376" s="9"/>
      <c r="BL3376" s="9">
        <f t="shared" si="112"/>
        <v>357878.00336485577</v>
      </c>
      <c r="BM3376" s="9">
        <f t="shared" si="113"/>
        <v>357900</v>
      </c>
    </row>
    <row r="3377" spans="1:65" x14ac:dyDescent="0.3">
      <c r="A3377" t="s">
        <v>3370</v>
      </c>
      <c r="B3377" s="9">
        <v>797</v>
      </c>
      <c r="C3377">
        <v>593435</v>
      </c>
      <c r="D3377">
        <v>1</v>
      </c>
      <c r="E3377">
        <v>0</v>
      </c>
      <c r="F3377">
        <v>0</v>
      </c>
      <c r="G3377">
        <v>0</v>
      </c>
      <c r="H3377">
        <v>0</v>
      </c>
      <c r="I3377" t="s">
        <v>81</v>
      </c>
      <c r="J3377">
        <v>593583</v>
      </c>
      <c r="K3377" t="s">
        <v>629</v>
      </c>
      <c r="L3377">
        <v>593583</v>
      </c>
      <c r="M3377" t="s">
        <v>629</v>
      </c>
      <c r="N3377">
        <v>593583</v>
      </c>
      <c r="O3377" t="s">
        <v>629</v>
      </c>
      <c r="P3377">
        <v>593583</v>
      </c>
      <c r="Q3377" t="s">
        <v>629</v>
      </c>
      <c r="R3377" s="9">
        <v>188798.81899993811</v>
      </c>
      <c r="S3377" s="9"/>
      <c r="T3377" s="9"/>
      <c r="U3377" s="9"/>
      <c r="V3377" s="9"/>
      <c r="W3377" s="9"/>
      <c r="X3377" s="9"/>
      <c r="Y3377" s="9"/>
      <c r="Z3377" s="9"/>
      <c r="AA3377" s="9"/>
      <c r="AB3377" s="9"/>
      <c r="AC3377" s="9"/>
      <c r="AD3377" s="9"/>
      <c r="AE3377" s="9"/>
      <c r="AF3377" s="9"/>
      <c r="AG3377" s="9"/>
      <c r="AH3377" s="9"/>
      <c r="AI3377" s="9"/>
      <c r="AJ3377" s="9"/>
      <c r="AK3377" s="9"/>
      <c r="AL3377" s="9"/>
      <c r="AM3377" s="9"/>
      <c r="AN3377" s="9"/>
      <c r="AO3377" s="9"/>
      <c r="AP3377" s="9"/>
      <c r="AQ3377" s="15"/>
      <c r="AR3377" s="9"/>
      <c r="AS3377" s="9"/>
      <c r="AT3377" s="9"/>
      <c r="AU3377" s="9"/>
      <c r="AV3377" s="9"/>
      <c r="AW3377" s="9"/>
      <c r="AX3377" s="9"/>
      <c r="AY3377" s="9"/>
      <c r="AZ3377" s="9"/>
      <c r="BA3377" s="9"/>
      <c r="BB3377" s="9"/>
      <c r="BC3377" s="9"/>
      <c r="BD3377" s="9"/>
      <c r="BE3377" s="9"/>
      <c r="BF3377" s="9"/>
      <c r="BG3377" s="9"/>
      <c r="BH3377" s="9"/>
      <c r="BI3377" s="9"/>
      <c r="BJ3377" s="9"/>
      <c r="BK3377" s="9"/>
      <c r="BL3377" s="9">
        <f t="shared" si="112"/>
        <v>188798.81899993811</v>
      </c>
      <c r="BM3377" s="9">
        <f t="shared" si="113"/>
        <v>188800</v>
      </c>
    </row>
    <row r="3378" spans="1:65" x14ac:dyDescent="0.3">
      <c r="A3378" t="s">
        <v>3371</v>
      </c>
      <c r="B3378" s="9">
        <v>294</v>
      </c>
      <c r="C3378">
        <v>552526</v>
      </c>
      <c r="D3378">
        <v>1</v>
      </c>
      <c r="E3378">
        <v>0</v>
      </c>
      <c r="F3378">
        <v>0</v>
      </c>
      <c r="G3378">
        <v>0</v>
      </c>
      <c r="H3378">
        <v>0</v>
      </c>
      <c r="I3378" t="s">
        <v>94</v>
      </c>
      <c r="J3378">
        <v>598089</v>
      </c>
      <c r="K3378" t="s">
        <v>1226</v>
      </c>
      <c r="L3378">
        <v>598089</v>
      </c>
      <c r="M3378" t="s">
        <v>1226</v>
      </c>
      <c r="N3378">
        <v>598003</v>
      </c>
      <c r="O3378" t="s">
        <v>201</v>
      </c>
      <c r="P3378">
        <v>598003</v>
      </c>
      <c r="Q3378" t="s">
        <v>201</v>
      </c>
      <c r="R3378" s="9">
        <v>71941.662785630979</v>
      </c>
      <c r="S3378" s="9"/>
      <c r="T3378" s="9"/>
      <c r="U3378" s="9"/>
      <c r="V3378" s="9"/>
      <c r="W3378" s="9"/>
      <c r="X3378" s="9"/>
      <c r="Y3378" s="9"/>
      <c r="Z3378" s="9"/>
      <c r="AA3378" s="9"/>
      <c r="AB3378" s="9"/>
      <c r="AC3378" s="9"/>
      <c r="AD3378" s="9"/>
      <c r="AE3378" s="9"/>
      <c r="AF3378" s="9"/>
      <c r="AG3378" s="9"/>
      <c r="AH3378" s="9"/>
      <c r="AI3378" s="9"/>
      <c r="AJ3378" s="9"/>
      <c r="AK3378" s="9"/>
      <c r="AL3378" s="9"/>
      <c r="AM3378" s="9"/>
      <c r="AN3378" s="9"/>
      <c r="AO3378" s="9"/>
      <c r="AP3378" s="9"/>
      <c r="AQ3378" s="15"/>
      <c r="AR3378" s="9"/>
      <c r="AS3378" s="9"/>
      <c r="AT3378" s="9"/>
      <c r="AU3378" s="9"/>
      <c r="AV3378" s="9"/>
      <c r="AW3378" s="9"/>
      <c r="AX3378" s="9"/>
      <c r="AY3378" s="9"/>
      <c r="AZ3378" s="9"/>
      <c r="BA3378" s="9"/>
      <c r="BB3378" s="9"/>
      <c r="BC3378" s="9"/>
      <c r="BD3378" s="9"/>
      <c r="BE3378" s="9"/>
      <c r="BF3378" s="9"/>
      <c r="BG3378" s="9"/>
      <c r="BH3378" s="9"/>
      <c r="BI3378" s="9"/>
      <c r="BJ3378" s="9"/>
      <c r="BK3378" s="9"/>
      <c r="BL3378" s="9">
        <f t="shared" si="112"/>
        <v>71941.662785630979</v>
      </c>
      <c r="BM3378" s="9">
        <f t="shared" si="113"/>
        <v>71900</v>
      </c>
    </row>
    <row r="3379" spans="1:65" x14ac:dyDescent="0.3">
      <c r="A3379" t="s">
        <v>3372</v>
      </c>
      <c r="B3379" s="9">
        <v>251</v>
      </c>
      <c r="C3379">
        <v>597686</v>
      </c>
      <c r="D3379">
        <v>1</v>
      </c>
      <c r="E3379">
        <v>0</v>
      </c>
      <c r="F3379">
        <v>0</v>
      </c>
      <c r="G3379">
        <v>0</v>
      </c>
      <c r="H3379">
        <v>0</v>
      </c>
      <c r="I3379" t="s">
        <v>111</v>
      </c>
      <c r="J3379">
        <v>597678</v>
      </c>
      <c r="K3379" t="s">
        <v>3210</v>
      </c>
      <c r="L3379">
        <v>597678</v>
      </c>
      <c r="M3379" t="s">
        <v>3210</v>
      </c>
      <c r="N3379">
        <v>597678</v>
      </c>
      <c r="O3379" t="s">
        <v>3210</v>
      </c>
      <c r="P3379">
        <v>505188</v>
      </c>
      <c r="Q3379" t="s">
        <v>140</v>
      </c>
      <c r="R3379" s="9">
        <v>71941.662785630979</v>
      </c>
      <c r="S3379" s="9"/>
      <c r="T3379" s="9"/>
      <c r="U3379" s="9"/>
      <c r="V3379" s="9"/>
      <c r="W3379" s="9"/>
      <c r="X3379" s="9"/>
      <c r="Y3379" s="9"/>
      <c r="Z3379" s="9"/>
      <c r="AA3379" s="9"/>
      <c r="AB3379" s="9"/>
      <c r="AC3379" s="9"/>
      <c r="AD3379" s="9"/>
      <c r="AE3379" s="9"/>
      <c r="AF3379" s="9"/>
      <c r="AG3379" s="9"/>
      <c r="AH3379" s="9"/>
      <c r="AI3379" s="9"/>
      <c r="AJ3379" s="9"/>
      <c r="AK3379" s="9"/>
      <c r="AL3379" s="9"/>
      <c r="AM3379" s="9"/>
      <c r="AN3379" s="9"/>
      <c r="AO3379" s="9"/>
      <c r="AP3379" s="9"/>
      <c r="AQ3379" s="15"/>
      <c r="AR3379" s="9"/>
      <c r="AS3379" s="9"/>
      <c r="AT3379" s="9"/>
      <c r="AU3379" s="9"/>
      <c r="AV3379" s="9"/>
      <c r="AW3379" s="9"/>
      <c r="AX3379" s="9"/>
      <c r="AY3379" s="9"/>
      <c r="AZ3379" s="9"/>
      <c r="BA3379" s="9"/>
      <c r="BB3379" s="9"/>
      <c r="BC3379" s="9"/>
      <c r="BD3379" s="9"/>
      <c r="BE3379" s="9"/>
      <c r="BF3379" s="9"/>
      <c r="BG3379" s="9"/>
      <c r="BH3379" s="9"/>
      <c r="BI3379" s="9"/>
      <c r="BJ3379" s="9"/>
      <c r="BK3379" s="9"/>
      <c r="BL3379" s="9">
        <f t="shared" si="112"/>
        <v>71941.662785630979</v>
      </c>
      <c r="BM3379" s="9">
        <f t="shared" si="113"/>
        <v>71900</v>
      </c>
    </row>
    <row r="3380" spans="1:65" x14ac:dyDescent="0.3">
      <c r="A3380" t="s">
        <v>3373</v>
      </c>
      <c r="B3380" s="9">
        <v>179</v>
      </c>
      <c r="C3380">
        <v>531707</v>
      </c>
      <c r="D3380">
        <v>1</v>
      </c>
      <c r="E3380">
        <v>0</v>
      </c>
      <c r="F3380">
        <v>0</v>
      </c>
      <c r="G3380">
        <v>0</v>
      </c>
      <c r="H3380">
        <v>0</v>
      </c>
      <c r="I3380" t="s">
        <v>86</v>
      </c>
      <c r="J3380">
        <v>535052</v>
      </c>
      <c r="K3380" t="s">
        <v>2013</v>
      </c>
      <c r="L3380">
        <v>535052</v>
      </c>
      <c r="M3380" t="s">
        <v>2013</v>
      </c>
      <c r="N3380">
        <v>535052</v>
      </c>
      <c r="O3380" t="s">
        <v>2013</v>
      </c>
      <c r="P3380">
        <v>534676</v>
      </c>
      <c r="Q3380" t="s">
        <v>874</v>
      </c>
      <c r="R3380" s="9">
        <v>71941.662785630979</v>
      </c>
      <c r="S3380" s="9"/>
      <c r="T3380" s="9"/>
      <c r="U3380" s="9"/>
      <c r="V3380" s="9"/>
      <c r="W3380" s="9"/>
      <c r="X3380" s="9"/>
      <c r="Y3380" s="9"/>
      <c r="Z3380" s="9"/>
      <c r="AA3380" s="9"/>
      <c r="AB3380" s="9"/>
      <c r="AC3380" s="9"/>
      <c r="AD3380" s="9"/>
      <c r="AE3380" s="9"/>
      <c r="AF3380" s="9"/>
      <c r="AG3380" s="9"/>
      <c r="AH3380" s="9"/>
      <c r="AI3380" s="9"/>
      <c r="AJ3380" s="9"/>
      <c r="AK3380" s="9"/>
      <c r="AL3380" s="9"/>
      <c r="AM3380" s="9"/>
      <c r="AN3380" s="9"/>
      <c r="AO3380" s="9"/>
      <c r="AP3380" s="9"/>
      <c r="AQ3380" s="15"/>
      <c r="AR3380" s="9"/>
      <c r="AS3380" s="9"/>
      <c r="AT3380" s="9"/>
      <c r="AU3380" s="9"/>
      <c r="AV3380" s="9"/>
      <c r="AW3380" s="9"/>
      <c r="AX3380" s="9"/>
      <c r="AY3380" s="9"/>
      <c r="AZ3380" s="9"/>
      <c r="BA3380" s="9"/>
      <c r="BB3380" s="9"/>
      <c r="BC3380" s="9"/>
      <c r="BD3380" s="9"/>
      <c r="BE3380" s="9"/>
      <c r="BF3380" s="9"/>
      <c r="BG3380" s="9"/>
      <c r="BH3380" s="9"/>
      <c r="BI3380" s="9"/>
      <c r="BJ3380" s="9"/>
      <c r="BK3380" s="9"/>
      <c r="BL3380" s="9">
        <f t="shared" si="112"/>
        <v>71941.662785630979</v>
      </c>
      <c r="BM3380" s="9">
        <f t="shared" si="113"/>
        <v>71900</v>
      </c>
    </row>
    <row r="3381" spans="1:65" x14ac:dyDescent="0.3">
      <c r="A3381" t="s">
        <v>3374</v>
      </c>
      <c r="B3381" s="9">
        <v>1379</v>
      </c>
      <c r="C3381">
        <v>584720</v>
      </c>
      <c r="D3381">
        <v>1</v>
      </c>
      <c r="E3381">
        <v>0</v>
      </c>
      <c r="F3381">
        <v>0</v>
      </c>
      <c r="G3381">
        <v>0</v>
      </c>
      <c r="H3381">
        <v>0</v>
      </c>
      <c r="I3381" t="s">
        <v>81</v>
      </c>
      <c r="J3381">
        <v>584282</v>
      </c>
      <c r="K3381" t="s">
        <v>461</v>
      </c>
      <c r="L3381">
        <v>584282</v>
      </c>
      <c r="M3381" t="s">
        <v>461</v>
      </c>
      <c r="N3381">
        <v>584282</v>
      </c>
      <c r="O3381" t="s">
        <v>461</v>
      </c>
      <c r="P3381">
        <v>584282</v>
      </c>
      <c r="Q3381" t="s">
        <v>461</v>
      </c>
      <c r="R3381" s="9">
        <v>323454.33376349002</v>
      </c>
      <c r="S3381" s="9"/>
      <c r="T3381" s="9"/>
      <c r="U3381" s="9"/>
      <c r="V3381" s="9"/>
      <c r="W3381" s="9"/>
      <c r="X3381" s="9"/>
      <c r="Y3381" s="9"/>
      <c r="Z3381" s="9"/>
      <c r="AA3381" s="9"/>
      <c r="AB3381" s="9"/>
      <c r="AC3381" s="9"/>
      <c r="AD3381" s="9"/>
      <c r="AE3381" s="9"/>
      <c r="AF3381" s="9"/>
      <c r="AG3381" s="9"/>
      <c r="AH3381" s="9"/>
      <c r="AI3381" s="9"/>
      <c r="AJ3381" s="9"/>
      <c r="AK3381" s="9"/>
      <c r="AL3381" s="9"/>
      <c r="AM3381" s="9"/>
      <c r="AN3381" s="9"/>
      <c r="AO3381" s="9"/>
      <c r="AP3381" s="9"/>
      <c r="AQ3381" s="15"/>
      <c r="AR3381" s="9"/>
      <c r="AS3381" s="9"/>
      <c r="AT3381" s="9"/>
      <c r="AU3381" s="9"/>
      <c r="AV3381" s="9"/>
      <c r="AW3381" s="9"/>
      <c r="AX3381" s="9"/>
      <c r="AY3381" s="9"/>
      <c r="AZ3381" s="9"/>
      <c r="BA3381" s="9"/>
      <c r="BB3381" s="9"/>
      <c r="BC3381" s="9"/>
      <c r="BD3381" s="9"/>
      <c r="BE3381" s="9"/>
      <c r="BF3381" s="9"/>
      <c r="BG3381" s="9"/>
      <c r="BH3381" s="9"/>
      <c r="BI3381" s="9"/>
      <c r="BJ3381" s="9"/>
      <c r="BK3381" s="9"/>
      <c r="BL3381" s="9">
        <f t="shared" si="112"/>
        <v>323454.33376349002</v>
      </c>
      <c r="BM3381" s="9">
        <f t="shared" si="113"/>
        <v>323500</v>
      </c>
    </row>
    <row r="3382" spans="1:65" x14ac:dyDescent="0.3">
      <c r="A3382" t="s">
        <v>3375</v>
      </c>
      <c r="B3382" s="9">
        <v>1020</v>
      </c>
      <c r="C3382">
        <v>552518</v>
      </c>
      <c r="D3382">
        <v>1</v>
      </c>
      <c r="E3382">
        <v>0</v>
      </c>
      <c r="F3382">
        <v>0</v>
      </c>
      <c r="G3382">
        <v>0</v>
      </c>
      <c r="H3382">
        <v>0</v>
      </c>
      <c r="I3382" t="s">
        <v>94</v>
      </c>
      <c r="J3382">
        <v>598089</v>
      </c>
      <c r="K3382" t="s">
        <v>1226</v>
      </c>
      <c r="L3382">
        <v>598089</v>
      </c>
      <c r="M3382" t="s">
        <v>1226</v>
      </c>
      <c r="N3382">
        <v>598003</v>
      </c>
      <c r="O3382" t="s">
        <v>201</v>
      </c>
      <c r="P3382">
        <v>598003</v>
      </c>
      <c r="Q3382" t="s">
        <v>201</v>
      </c>
      <c r="R3382" s="9">
        <v>240629.72765143091</v>
      </c>
      <c r="S3382" s="9"/>
      <c r="T3382" s="9"/>
      <c r="U3382" s="9"/>
      <c r="V3382" s="9"/>
      <c r="W3382" s="9"/>
      <c r="X3382" s="9"/>
      <c r="Y3382" s="9"/>
      <c r="Z3382" s="9"/>
      <c r="AA3382" s="9"/>
      <c r="AB3382" s="9"/>
      <c r="AC3382" s="9"/>
      <c r="AD3382" s="9"/>
      <c r="AE3382" s="9"/>
      <c r="AF3382" s="9"/>
      <c r="AG3382" s="9"/>
      <c r="AH3382" s="9"/>
      <c r="AI3382" s="9"/>
      <c r="AJ3382" s="9"/>
      <c r="AK3382" s="9"/>
      <c r="AL3382" s="9"/>
      <c r="AM3382" s="9"/>
      <c r="AN3382" s="9"/>
      <c r="AO3382" s="9"/>
      <c r="AP3382" s="9"/>
      <c r="AQ3382" s="15"/>
      <c r="AR3382" s="9"/>
      <c r="AS3382" s="9"/>
      <c r="AT3382" s="9"/>
      <c r="AU3382" s="9"/>
      <c r="AV3382" s="9"/>
      <c r="AW3382" s="9"/>
      <c r="AX3382" s="9"/>
      <c r="AY3382" s="9"/>
      <c r="AZ3382" s="9"/>
      <c r="BA3382" s="9"/>
      <c r="BB3382" s="9"/>
      <c r="BC3382" s="9"/>
      <c r="BD3382" s="9"/>
      <c r="BE3382" s="9"/>
      <c r="BF3382" s="9"/>
      <c r="BG3382" s="9"/>
      <c r="BH3382" s="9"/>
      <c r="BI3382" s="9"/>
      <c r="BJ3382" s="9"/>
      <c r="BK3382" s="9"/>
      <c r="BL3382" s="9">
        <f t="shared" si="112"/>
        <v>240629.72765143091</v>
      </c>
      <c r="BM3382" s="9">
        <f t="shared" si="113"/>
        <v>240600</v>
      </c>
    </row>
    <row r="3383" spans="1:65" x14ac:dyDescent="0.3">
      <c r="A3383" t="s">
        <v>3376</v>
      </c>
      <c r="B3383" s="9">
        <v>121</v>
      </c>
      <c r="C3383">
        <v>561177</v>
      </c>
      <c r="D3383">
        <v>1</v>
      </c>
      <c r="E3383">
        <v>0</v>
      </c>
      <c r="F3383">
        <v>0</v>
      </c>
      <c r="G3383">
        <v>0</v>
      </c>
      <c r="H3383">
        <v>0</v>
      </c>
      <c r="I3383" t="s">
        <v>123</v>
      </c>
      <c r="J3383">
        <v>547913</v>
      </c>
      <c r="K3383" t="s">
        <v>261</v>
      </c>
      <c r="L3383">
        <v>547913</v>
      </c>
      <c r="M3383" t="s">
        <v>261</v>
      </c>
      <c r="N3383">
        <v>547492</v>
      </c>
      <c r="O3383" t="s">
        <v>125</v>
      </c>
      <c r="P3383">
        <v>547492</v>
      </c>
      <c r="Q3383" t="s">
        <v>125</v>
      </c>
      <c r="R3383" s="9">
        <v>71941.662785630979</v>
      </c>
      <c r="S3383" s="9"/>
      <c r="T3383" s="9"/>
      <c r="U3383" s="9"/>
      <c r="V3383" s="9"/>
      <c r="W3383" s="9"/>
      <c r="X3383" s="9"/>
      <c r="Y3383" s="9"/>
      <c r="Z3383" s="9"/>
      <c r="AA3383" s="9"/>
      <c r="AB3383" s="9"/>
      <c r="AC3383" s="9"/>
      <c r="AD3383" s="9"/>
      <c r="AE3383" s="9"/>
      <c r="AF3383" s="9"/>
      <c r="AG3383" s="9"/>
      <c r="AH3383" s="9"/>
      <c r="AI3383" s="9"/>
      <c r="AJ3383" s="9"/>
      <c r="AK3383" s="9"/>
      <c r="AL3383" s="9"/>
      <c r="AM3383" s="9"/>
      <c r="AN3383" s="9"/>
      <c r="AO3383" s="9"/>
      <c r="AP3383" s="9"/>
      <c r="AQ3383" s="15"/>
      <c r="AR3383" s="9"/>
      <c r="AS3383" s="9"/>
      <c r="AT3383" s="9"/>
      <c r="AU3383" s="9"/>
      <c r="AV3383" s="9"/>
      <c r="AW3383" s="9"/>
      <c r="AX3383" s="9"/>
      <c r="AY3383" s="9"/>
      <c r="AZ3383" s="9"/>
      <c r="BA3383" s="9"/>
      <c r="BB3383" s="9"/>
      <c r="BC3383" s="9"/>
      <c r="BD3383" s="9"/>
      <c r="BE3383" s="9"/>
      <c r="BF3383" s="9"/>
      <c r="BG3383" s="9"/>
      <c r="BH3383" s="9"/>
      <c r="BI3383" s="9"/>
      <c r="BJ3383" s="9"/>
      <c r="BK3383" s="9"/>
      <c r="BL3383" s="9">
        <f t="shared" si="112"/>
        <v>71941.662785630979</v>
      </c>
      <c r="BM3383" s="9">
        <f t="shared" si="113"/>
        <v>71900</v>
      </c>
    </row>
    <row r="3384" spans="1:65" x14ac:dyDescent="0.3">
      <c r="A3384" s="4" t="s">
        <v>1120</v>
      </c>
      <c r="B3384" s="9">
        <v>3199</v>
      </c>
      <c r="C3384">
        <v>546798</v>
      </c>
      <c r="D3384">
        <v>1</v>
      </c>
      <c r="E3384">
        <v>1</v>
      </c>
      <c r="F3384">
        <v>1</v>
      </c>
      <c r="G3384">
        <v>1</v>
      </c>
      <c r="H3384">
        <v>0</v>
      </c>
      <c r="I3384" t="s">
        <v>83</v>
      </c>
      <c r="J3384">
        <v>546798</v>
      </c>
      <c r="K3384" t="s">
        <v>1120</v>
      </c>
      <c r="L3384">
        <v>546798</v>
      </c>
      <c r="M3384" t="s">
        <v>1120</v>
      </c>
      <c r="N3384">
        <v>546798</v>
      </c>
      <c r="O3384" t="s">
        <v>1120</v>
      </c>
      <c r="P3384">
        <v>545881</v>
      </c>
      <c r="Q3384" t="s">
        <v>238</v>
      </c>
      <c r="R3384" s="9">
        <v>734587.31769641943</v>
      </c>
      <c r="S3384" s="9">
        <f>SUMIFS($B:$B,$J:$J,$C3384)</f>
        <v>4352</v>
      </c>
      <c r="T3384" s="9">
        <v>236363.50112978261</v>
      </c>
      <c r="U3384" s="9">
        <v>0</v>
      </c>
      <c r="V3384" s="9">
        <f>U3384*768</f>
        <v>0</v>
      </c>
      <c r="W3384" s="9">
        <v>26</v>
      </c>
      <c r="X3384" s="9">
        <f>W3384*3072</f>
        <v>79872</v>
      </c>
      <c r="Y3384" s="9">
        <v>27</v>
      </c>
      <c r="Z3384" s="9">
        <f>Y3384*1024</f>
        <v>27648</v>
      </c>
      <c r="AA3384" s="9">
        <v>11</v>
      </c>
      <c r="AB3384" s="9">
        <f>AA3384*256</f>
        <v>2816</v>
      </c>
      <c r="AC3384" s="9">
        <f>SUMIFS($B:$B,$L:$L,$C3384)</f>
        <v>4352</v>
      </c>
      <c r="AD3384" s="9">
        <v>544465.98380927963</v>
      </c>
      <c r="AE3384" s="9"/>
      <c r="AF3384" s="9"/>
      <c r="AG3384" s="9">
        <f>SUMIFS($B:$B,$N:$N,$C3384)</f>
        <v>4352</v>
      </c>
      <c r="AH3384" s="9">
        <v>492221.80375817709</v>
      </c>
      <c r="AI3384" s="9"/>
      <c r="AJ3384" s="9"/>
      <c r="AK3384" s="9"/>
      <c r="AL3384" s="9"/>
      <c r="AM3384" s="9"/>
      <c r="AN3384" s="9"/>
      <c r="AO3384" s="9"/>
      <c r="AP3384" s="9"/>
      <c r="AQ3384" s="15"/>
      <c r="AR3384" s="9">
        <v>3</v>
      </c>
      <c r="AS3384" s="9">
        <f>AR3384*30500</f>
        <v>91500</v>
      </c>
      <c r="AT3384" s="9"/>
      <c r="AU3384" s="9"/>
      <c r="AV3384" s="9"/>
      <c r="AW3384" s="9"/>
      <c r="AX3384" s="9"/>
      <c r="AY3384" s="9"/>
      <c r="AZ3384" s="9"/>
      <c r="BA3384" s="9"/>
      <c r="BB3384" s="9"/>
      <c r="BC3384" s="9"/>
      <c r="BD3384" s="9"/>
      <c r="BE3384" s="9"/>
      <c r="BF3384" s="9"/>
      <c r="BG3384" s="9"/>
      <c r="BH3384" s="9"/>
      <c r="BI3384" s="9"/>
      <c r="BJ3384" s="9"/>
      <c r="BK3384" s="9"/>
      <c r="BL3384" s="9">
        <f t="shared" si="112"/>
        <v>2209474.6063936586</v>
      </c>
      <c r="BM3384" s="9">
        <f t="shared" si="113"/>
        <v>2209500</v>
      </c>
    </row>
    <row r="3385" spans="1:65" x14ac:dyDescent="0.3">
      <c r="A3385" s="2" t="s">
        <v>1131</v>
      </c>
      <c r="B3385" s="9">
        <v>1177</v>
      </c>
      <c r="C3385">
        <v>548456</v>
      </c>
      <c r="D3385">
        <v>1</v>
      </c>
      <c r="E3385">
        <v>1</v>
      </c>
      <c r="F3385">
        <v>0</v>
      </c>
      <c r="G3385">
        <v>0</v>
      </c>
      <c r="H3385">
        <v>0</v>
      </c>
      <c r="I3385" t="s">
        <v>123</v>
      </c>
      <c r="J3385">
        <v>548456</v>
      </c>
      <c r="K3385" t="s">
        <v>1131</v>
      </c>
      <c r="L3385">
        <v>547492</v>
      </c>
      <c r="M3385" t="s">
        <v>125</v>
      </c>
      <c r="N3385">
        <v>547492</v>
      </c>
      <c r="O3385" t="s">
        <v>125</v>
      </c>
      <c r="P3385">
        <v>547492</v>
      </c>
      <c r="Q3385" t="s">
        <v>125</v>
      </c>
      <c r="R3385" s="9">
        <v>276938.68333115458</v>
      </c>
      <c r="S3385" s="9">
        <f>SUMIFS($B:$B,$J:$J,$C3385)</f>
        <v>1639</v>
      </c>
      <c r="T3385" s="9">
        <v>89237.007819041348</v>
      </c>
      <c r="U3385" s="9">
        <v>0</v>
      </c>
      <c r="V3385" s="9">
        <f>U3385*768</f>
        <v>0</v>
      </c>
      <c r="W3385" s="9">
        <v>5</v>
      </c>
      <c r="X3385" s="9">
        <f>W3385*3072</f>
        <v>15360</v>
      </c>
      <c r="Y3385" s="9">
        <v>17</v>
      </c>
      <c r="Z3385" s="9">
        <f>Y3385*1024</f>
        <v>17408</v>
      </c>
      <c r="AA3385" s="9">
        <v>3</v>
      </c>
      <c r="AB3385" s="9">
        <f>AA3385*256</f>
        <v>768</v>
      </c>
      <c r="AC3385" s="9"/>
      <c r="AD3385" s="9"/>
      <c r="AE3385" s="9"/>
      <c r="AF3385" s="9"/>
      <c r="AG3385" s="9"/>
      <c r="AH3385" s="9"/>
      <c r="AI3385" s="9"/>
      <c r="AJ3385" s="9"/>
      <c r="AK3385" s="9"/>
      <c r="AL3385" s="9"/>
      <c r="AM3385" s="9"/>
      <c r="AN3385" s="9"/>
      <c r="AO3385" s="9"/>
      <c r="AP3385" s="9"/>
      <c r="AQ3385" s="15"/>
      <c r="AR3385" s="9"/>
      <c r="AS3385" s="9"/>
      <c r="AT3385" s="9"/>
      <c r="AU3385" s="9"/>
      <c r="AV3385" s="9"/>
      <c r="AW3385" s="9"/>
      <c r="AX3385" s="9"/>
      <c r="AY3385" s="9"/>
      <c r="AZ3385" s="9"/>
      <c r="BA3385" s="9"/>
      <c r="BB3385" s="9"/>
      <c r="BC3385" s="9"/>
      <c r="BD3385" s="9"/>
      <c r="BE3385" s="9"/>
      <c r="BF3385" s="9"/>
      <c r="BG3385" s="9"/>
      <c r="BH3385" s="9"/>
      <c r="BI3385" s="9"/>
      <c r="BJ3385" s="9"/>
      <c r="BK3385" s="9"/>
      <c r="BL3385" s="9">
        <f t="shared" si="112"/>
        <v>399711.6911501959</v>
      </c>
      <c r="BM3385" s="9">
        <f t="shared" si="113"/>
        <v>399700</v>
      </c>
    </row>
    <row r="3386" spans="1:65" x14ac:dyDescent="0.3">
      <c r="A3386" t="s">
        <v>3377</v>
      </c>
      <c r="B3386" s="9">
        <v>436</v>
      </c>
      <c r="C3386">
        <v>588814</v>
      </c>
      <c r="D3386">
        <v>1</v>
      </c>
      <c r="E3386">
        <v>0</v>
      </c>
      <c r="F3386">
        <v>0</v>
      </c>
      <c r="G3386">
        <v>0</v>
      </c>
      <c r="H3386">
        <v>0</v>
      </c>
      <c r="I3386" t="s">
        <v>135</v>
      </c>
      <c r="J3386">
        <v>588644</v>
      </c>
      <c r="K3386" t="s">
        <v>2289</v>
      </c>
      <c r="L3386">
        <v>588644</v>
      </c>
      <c r="M3386" t="s">
        <v>2289</v>
      </c>
      <c r="N3386">
        <v>588296</v>
      </c>
      <c r="O3386" t="s">
        <v>199</v>
      </c>
      <c r="P3386">
        <v>588296</v>
      </c>
      <c r="Q3386" t="s">
        <v>199</v>
      </c>
      <c r="R3386" s="9">
        <v>104136.55638657299</v>
      </c>
      <c r="S3386" s="9"/>
      <c r="T3386" s="9"/>
      <c r="U3386" s="9"/>
      <c r="V3386" s="9"/>
      <c r="W3386" s="9"/>
      <c r="X3386" s="9"/>
      <c r="Y3386" s="9"/>
      <c r="Z3386" s="9"/>
      <c r="AA3386" s="9"/>
      <c r="AB3386" s="9"/>
      <c r="AC3386" s="9"/>
      <c r="AD3386" s="9"/>
      <c r="AE3386" s="9"/>
      <c r="AF3386" s="9"/>
      <c r="AG3386" s="9"/>
      <c r="AH3386" s="9"/>
      <c r="AI3386" s="9"/>
      <c r="AJ3386" s="9"/>
      <c r="AK3386" s="9"/>
      <c r="AL3386" s="9"/>
      <c r="AM3386" s="9"/>
      <c r="AN3386" s="9"/>
      <c r="AO3386" s="9"/>
      <c r="AP3386" s="9"/>
      <c r="AQ3386" s="15"/>
      <c r="AR3386" s="9"/>
      <c r="AS3386" s="9"/>
      <c r="AT3386" s="9"/>
      <c r="AU3386" s="9"/>
      <c r="AV3386" s="9"/>
      <c r="AW3386" s="9"/>
      <c r="AX3386" s="9"/>
      <c r="AY3386" s="9"/>
      <c r="AZ3386" s="9"/>
      <c r="BA3386" s="9"/>
      <c r="BB3386" s="9"/>
      <c r="BC3386" s="9"/>
      <c r="BD3386" s="9"/>
      <c r="BE3386" s="9"/>
      <c r="BF3386" s="9"/>
      <c r="BG3386" s="9"/>
      <c r="BH3386" s="9"/>
      <c r="BI3386" s="9"/>
      <c r="BJ3386" s="9"/>
      <c r="BK3386" s="9"/>
      <c r="BL3386" s="9">
        <f t="shared" si="112"/>
        <v>104136.55638657299</v>
      </c>
      <c r="BM3386" s="9">
        <f t="shared" si="113"/>
        <v>104100</v>
      </c>
    </row>
    <row r="3387" spans="1:65" x14ac:dyDescent="0.3">
      <c r="A3387" t="s">
        <v>3378</v>
      </c>
      <c r="B3387" s="9">
        <v>751</v>
      </c>
      <c r="C3387">
        <v>552381</v>
      </c>
      <c r="D3387">
        <v>1</v>
      </c>
      <c r="E3387">
        <v>0</v>
      </c>
      <c r="F3387">
        <v>0</v>
      </c>
      <c r="G3387">
        <v>0</v>
      </c>
      <c r="H3387">
        <v>0</v>
      </c>
      <c r="I3387" t="s">
        <v>111</v>
      </c>
      <c r="J3387">
        <v>505293</v>
      </c>
      <c r="K3387" t="s">
        <v>2850</v>
      </c>
      <c r="L3387">
        <v>505587</v>
      </c>
      <c r="M3387" t="s">
        <v>1210</v>
      </c>
      <c r="N3387">
        <v>505587</v>
      </c>
      <c r="O3387" t="s">
        <v>1210</v>
      </c>
      <c r="P3387">
        <v>505587</v>
      </c>
      <c r="Q3387" t="s">
        <v>1210</v>
      </c>
      <c r="R3387" s="9">
        <v>178066.25840453219</v>
      </c>
      <c r="S3387" s="9"/>
      <c r="T3387" s="9"/>
      <c r="U3387" s="9"/>
      <c r="V3387" s="9"/>
      <c r="W3387" s="9"/>
      <c r="X3387" s="9"/>
      <c r="Y3387" s="9"/>
      <c r="Z3387" s="9"/>
      <c r="AA3387" s="9"/>
      <c r="AB3387" s="9"/>
      <c r="AC3387" s="9"/>
      <c r="AD3387" s="9"/>
      <c r="AE3387" s="9"/>
      <c r="AF3387" s="9"/>
      <c r="AG3387" s="9"/>
      <c r="AH3387" s="9"/>
      <c r="AI3387" s="9"/>
      <c r="AJ3387" s="9"/>
      <c r="AK3387" s="9"/>
      <c r="AL3387" s="9"/>
      <c r="AM3387" s="9"/>
      <c r="AN3387" s="9"/>
      <c r="AO3387" s="9"/>
      <c r="AP3387" s="9"/>
      <c r="AQ3387" s="15"/>
      <c r="AR3387" s="9">
        <v>1</v>
      </c>
      <c r="AS3387" s="9">
        <f>AR3387*30500</f>
        <v>30500</v>
      </c>
      <c r="AT3387" s="9"/>
      <c r="AU3387" s="9"/>
      <c r="AV3387" s="9"/>
      <c r="AW3387" s="9"/>
      <c r="AX3387" s="9"/>
      <c r="AY3387" s="9"/>
      <c r="AZ3387" s="9"/>
      <c r="BA3387" s="9"/>
      <c r="BB3387" s="9"/>
      <c r="BC3387" s="9"/>
      <c r="BD3387" s="9"/>
      <c r="BE3387" s="9"/>
      <c r="BF3387" s="9"/>
      <c r="BG3387" s="9"/>
      <c r="BH3387" s="9"/>
      <c r="BI3387" s="9"/>
      <c r="BJ3387" s="9"/>
      <c r="BK3387" s="9"/>
      <c r="BL3387" s="9">
        <f t="shared" si="112"/>
        <v>208566.25840453219</v>
      </c>
      <c r="BM3387" s="9">
        <f t="shared" si="113"/>
        <v>208600</v>
      </c>
    </row>
    <row r="3388" spans="1:65" x14ac:dyDescent="0.3">
      <c r="A3388" s="2" t="s">
        <v>3379</v>
      </c>
      <c r="B3388" s="9">
        <v>628</v>
      </c>
      <c r="C3388">
        <v>586455</v>
      </c>
      <c r="D3388">
        <v>1</v>
      </c>
      <c r="E3388">
        <v>1</v>
      </c>
      <c r="F3388">
        <v>0</v>
      </c>
      <c r="G3388">
        <v>0</v>
      </c>
      <c r="H3388">
        <v>0</v>
      </c>
      <c r="I3388" t="s">
        <v>81</v>
      </c>
      <c r="J3388">
        <v>586455</v>
      </c>
      <c r="K3388" t="s">
        <v>3379</v>
      </c>
      <c r="L3388">
        <v>586714</v>
      </c>
      <c r="M3388" t="s">
        <v>1895</v>
      </c>
      <c r="N3388">
        <v>586714</v>
      </c>
      <c r="O3388" t="s">
        <v>1895</v>
      </c>
      <c r="P3388">
        <v>586722</v>
      </c>
      <c r="Q3388" t="s">
        <v>432</v>
      </c>
      <c r="R3388" s="9">
        <v>149293.0813235339</v>
      </c>
      <c r="S3388" s="9">
        <f>SUMIFS($B:$B,$J:$J,$C3388)</f>
        <v>628</v>
      </c>
      <c r="T3388" s="9">
        <v>34243.43525363614</v>
      </c>
      <c r="U3388" s="9">
        <v>0</v>
      </c>
      <c r="V3388" s="9">
        <f>U3388*768</f>
        <v>0</v>
      </c>
      <c r="W3388" s="9">
        <v>15</v>
      </c>
      <c r="X3388" s="9">
        <f>W3388*3072</f>
        <v>46080</v>
      </c>
      <c r="Y3388" s="9">
        <v>1</v>
      </c>
      <c r="Z3388" s="9">
        <f>Y3388*1024</f>
        <v>1024</v>
      </c>
      <c r="AA3388" s="9">
        <v>2</v>
      </c>
      <c r="AB3388" s="9">
        <f>AA3388*256</f>
        <v>512</v>
      </c>
      <c r="AC3388" s="9"/>
      <c r="AD3388" s="9"/>
      <c r="AE3388" s="9"/>
      <c r="AF3388" s="9"/>
      <c r="AG3388" s="9"/>
      <c r="AH3388" s="9"/>
      <c r="AI3388" s="9"/>
      <c r="AJ3388" s="9"/>
      <c r="AK3388" s="9"/>
      <c r="AL3388" s="9"/>
      <c r="AM3388" s="9"/>
      <c r="AN3388" s="9"/>
      <c r="AO3388" s="9"/>
      <c r="AP3388" s="9"/>
      <c r="AQ3388" s="15"/>
      <c r="AR3388" s="9">
        <v>2</v>
      </c>
      <c r="AS3388" s="9">
        <f>AR3388*30500</f>
        <v>61000</v>
      </c>
      <c r="AT3388" s="9"/>
      <c r="AU3388" s="9"/>
      <c r="AV3388" s="9"/>
      <c r="AW3388" s="9"/>
      <c r="AX3388" s="9"/>
      <c r="AY3388" s="9"/>
      <c r="AZ3388" s="9"/>
      <c r="BA3388" s="9"/>
      <c r="BB3388" s="9"/>
      <c r="BC3388" s="9"/>
      <c r="BD3388" s="9"/>
      <c r="BE3388" s="9"/>
      <c r="BF3388" s="9"/>
      <c r="BG3388" s="9"/>
      <c r="BH3388" s="9"/>
      <c r="BI3388" s="9"/>
      <c r="BJ3388" s="9"/>
      <c r="BK3388" s="9"/>
      <c r="BL3388" s="9">
        <f t="shared" si="112"/>
        <v>292152.51657717006</v>
      </c>
      <c r="BM3388" s="9">
        <f t="shared" si="113"/>
        <v>292200</v>
      </c>
    </row>
    <row r="3389" spans="1:65" x14ac:dyDescent="0.3">
      <c r="A3389" t="s">
        <v>3380</v>
      </c>
      <c r="B3389" s="9">
        <v>123</v>
      </c>
      <c r="C3389">
        <v>562734</v>
      </c>
      <c r="D3389">
        <v>1</v>
      </c>
      <c r="E3389">
        <v>0</v>
      </c>
      <c r="F3389">
        <v>0</v>
      </c>
      <c r="G3389">
        <v>0</v>
      </c>
      <c r="H3389">
        <v>0</v>
      </c>
      <c r="I3389" t="s">
        <v>83</v>
      </c>
      <c r="J3389">
        <v>547239</v>
      </c>
      <c r="K3389" t="s">
        <v>611</v>
      </c>
      <c r="L3389">
        <v>545881</v>
      </c>
      <c r="M3389" t="s">
        <v>238</v>
      </c>
      <c r="N3389">
        <v>545881</v>
      </c>
      <c r="O3389" t="s">
        <v>238</v>
      </c>
      <c r="P3389">
        <v>545881</v>
      </c>
      <c r="Q3389" t="s">
        <v>238</v>
      </c>
      <c r="R3389" s="9">
        <v>71941.662785630979</v>
      </c>
      <c r="S3389" s="9"/>
      <c r="T3389" s="9"/>
      <c r="U3389" s="9"/>
      <c r="V3389" s="9"/>
      <c r="W3389" s="9"/>
      <c r="X3389" s="9"/>
      <c r="Y3389" s="9"/>
      <c r="Z3389" s="9"/>
      <c r="AA3389" s="9"/>
      <c r="AB3389" s="9"/>
      <c r="AC3389" s="9"/>
      <c r="AD3389" s="9"/>
      <c r="AE3389" s="9"/>
      <c r="AF3389" s="9"/>
      <c r="AG3389" s="9"/>
      <c r="AH3389" s="9"/>
      <c r="AI3389" s="9"/>
      <c r="AJ3389" s="9"/>
      <c r="AK3389" s="9"/>
      <c r="AL3389" s="9"/>
      <c r="AM3389" s="9"/>
      <c r="AN3389" s="9"/>
      <c r="AO3389" s="9"/>
      <c r="AP3389" s="9"/>
      <c r="AQ3389" s="15"/>
      <c r="AR3389" s="9"/>
      <c r="AS3389" s="9"/>
      <c r="AT3389" s="9"/>
      <c r="AU3389" s="9"/>
      <c r="AV3389" s="9"/>
      <c r="AW3389" s="9"/>
      <c r="AX3389" s="9"/>
      <c r="AY3389" s="9"/>
      <c r="AZ3389" s="9"/>
      <c r="BA3389" s="9"/>
      <c r="BB3389" s="9"/>
      <c r="BC3389" s="9"/>
      <c r="BD3389" s="9"/>
      <c r="BE3389" s="9"/>
      <c r="BF3389" s="9"/>
      <c r="BG3389" s="9"/>
      <c r="BH3389" s="9"/>
      <c r="BI3389" s="9"/>
      <c r="BJ3389" s="9"/>
      <c r="BK3389" s="9"/>
      <c r="BL3389" s="9">
        <f t="shared" si="112"/>
        <v>71941.662785630979</v>
      </c>
      <c r="BM3389" s="9">
        <f t="shared" si="113"/>
        <v>71900</v>
      </c>
    </row>
    <row r="3390" spans="1:65" x14ac:dyDescent="0.3">
      <c r="A3390" s="5" t="s">
        <v>3381</v>
      </c>
      <c r="B3390" s="9">
        <v>8979</v>
      </c>
      <c r="C3390">
        <v>573248</v>
      </c>
      <c r="D3390">
        <v>1</v>
      </c>
      <c r="E3390">
        <v>1</v>
      </c>
      <c r="F3390">
        <v>1</v>
      </c>
      <c r="G3390">
        <v>1</v>
      </c>
      <c r="H3390">
        <v>1</v>
      </c>
      <c r="I3390" t="s">
        <v>90</v>
      </c>
      <c r="J3390">
        <v>573248</v>
      </c>
      <c r="K3390" t="s">
        <v>3381</v>
      </c>
      <c r="L3390">
        <v>573248</v>
      </c>
      <c r="M3390" t="s">
        <v>3381</v>
      </c>
      <c r="N3390">
        <v>573248</v>
      </c>
      <c r="O3390" t="s">
        <v>3381</v>
      </c>
      <c r="P3390">
        <v>573248</v>
      </c>
      <c r="Q3390" t="s">
        <v>3381</v>
      </c>
      <c r="R3390" s="9">
        <v>419866.65421752952</v>
      </c>
      <c r="S3390" s="9">
        <f>SUMIFS($B:$B,$J:$J,$C3390)</f>
        <v>13288</v>
      </c>
      <c r="T3390" s="9">
        <v>295773.3287838843</v>
      </c>
      <c r="U3390" s="9">
        <v>0</v>
      </c>
      <c r="V3390" s="9">
        <f>U3390*768</f>
        <v>0</v>
      </c>
      <c r="W3390" s="9">
        <v>61</v>
      </c>
      <c r="X3390" s="9">
        <f>W3390*3072</f>
        <v>187392</v>
      </c>
      <c r="Y3390" s="9">
        <v>41</v>
      </c>
      <c r="Z3390" s="9">
        <f>Y3390*1024</f>
        <v>41984</v>
      </c>
      <c r="AA3390" s="9">
        <v>36</v>
      </c>
      <c r="AB3390" s="9">
        <f>AA3390*256</f>
        <v>9216</v>
      </c>
      <c r="AC3390" s="9">
        <f>SUMIFS($B:$B,$L:$L,$C3390)</f>
        <v>11132</v>
      </c>
      <c r="AD3390" s="9">
        <v>701682.19883499469</v>
      </c>
      <c r="AE3390" s="9">
        <f>SUMIFS($B:$B,$P:$P,$C3390)</f>
        <v>13288</v>
      </c>
      <c r="AF3390" s="9">
        <v>892086.64355889615</v>
      </c>
      <c r="AG3390" s="9">
        <f>SUMIFS($B:$B,$N:$N,$C3390)</f>
        <v>13288</v>
      </c>
      <c r="AH3390" s="9">
        <v>2336920.2963420148</v>
      </c>
      <c r="AI3390" s="9">
        <f>SUMIFS($B:$B,$P:$P,$C3390)</f>
        <v>13288</v>
      </c>
      <c r="AJ3390" s="9">
        <v>10456785.55145782</v>
      </c>
      <c r="AK3390" s="9"/>
      <c r="AL3390" s="9">
        <v>2169</v>
      </c>
      <c r="AM3390" s="9">
        <f>AL3390*141</f>
        <v>305829</v>
      </c>
      <c r="AN3390" s="9"/>
      <c r="AO3390" s="9"/>
      <c r="AP3390" s="9"/>
      <c r="AQ3390" s="15"/>
      <c r="AR3390" s="9">
        <v>12</v>
      </c>
      <c r="AS3390" s="9">
        <f>AR3390*30500</f>
        <v>366000</v>
      </c>
      <c r="AT3390" s="9">
        <v>57</v>
      </c>
      <c r="AU3390" s="9">
        <f>AT3390*2742</f>
        <v>156294</v>
      </c>
      <c r="AV3390" s="9">
        <v>1</v>
      </c>
      <c r="AW3390" s="9">
        <f>AV3390*914</f>
        <v>914</v>
      </c>
      <c r="AX3390" s="9">
        <v>758</v>
      </c>
      <c r="AY3390" s="9">
        <f>AX3390*141</f>
        <v>106878</v>
      </c>
      <c r="AZ3390" s="9">
        <v>605</v>
      </c>
      <c r="BA3390" s="9">
        <f>AZ3390*343</f>
        <v>207515</v>
      </c>
      <c r="BB3390" s="9">
        <v>463</v>
      </c>
      <c r="BC3390" s="9">
        <f>BB3390*109</f>
        <v>50467</v>
      </c>
      <c r="BD3390" s="9">
        <v>74</v>
      </c>
      <c r="BE3390" s="9">
        <f>BD3390*82</f>
        <v>6068</v>
      </c>
      <c r="BF3390" s="9">
        <v>481</v>
      </c>
      <c r="BG3390" s="9">
        <f>BF3390*328</f>
        <v>157768</v>
      </c>
      <c r="BH3390" s="9">
        <v>76</v>
      </c>
      <c r="BI3390" s="9">
        <f>BH3390*410</f>
        <v>31160</v>
      </c>
      <c r="BJ3390" s="9">
        <v>18</v>
      </c>
      <c r="BK3390" s="9">
        <f>BJ3390*219</f>
        <v>3942</v>
      </c>
      <c r="BL3390" s="9">
        <f t="shared" si="112"/>
        <v>16734541.67319514</v>
      </c>
      <c r="BM3390" s="9">
        <f t="shared" si="113"/>
        <v>16734500</v>
      </c>
    </row>
    <row r="3391" spans="1:65" x14ac:dyDescent="0.3">
      <c r="A3391" t="s">
        <v>3382</v>
      </c>
      <c r="B3391" s="9">
        <v>443</v>
      </c>
      <c r="C3391">
        <v>550451</v>
      </c>
      <c r="D3391">
        <v>1</v>
      </c>
      <c r="E3391">
        <v>0</v>
      </c>
      <c r="F3391">
        <v>0</v>
      </c>
      <c r="G3391">
        <v>0</v>
      </c>
      <c r="H3391">
        <v>0</v>
      </c>
      <c r="I3391" t="s">
        <v>83</v>
      </c>
      <c r="J3391">
        <v>550671</v>
      </c>
      <c r="K3391" t="s">
        <v>2610</v>
      </c>
      <c r="L3391">
        <v>550671</v>
      </c>
      <c r="M3391" t="s">
        <v>2610</v>
      </c>
      <c r="N3391">
        <v>550671</v>
      </c>
      <c r="O3391" t="s">
        <v>2610</v>
      </c>
      <c r="P3391">
        <v>550094</v>
      </c>
      <c r="Q3391" t="s">
        <v>143</v>
      </c>
      <c r="R3391" s="9">
        <v>105788.60877983049</v>
      </c>
      <c r="S3391" s="9"/>
      <c r="T3391" s="9"/>
      <c r="U3391" s="9"/>
      <c r="V3391" s="9"/>
      <c r="W3391" s="9"/>
      <c r="X3391" s="9"/>
      <c r="Y3391" s="9"/>
      <c r="Z3391" s="9"/>
      <c r="AA3391" s="9"/>
      <c r="AB3391" s="9"/>
      <c r="AC3391" s="9"/>
      <c r="AD3391" s="9"/>
      <c r="AE3391" s="9"/>
      <c r="AF3391" s="9"/>
      <c r="AG3391" s="9"/>
      <c r="AH3391" s="9"/>
      <c r="AI3391" s="9"/>
      <c r="AJ3391" s="9"/>
      <c r="AK3391" s="9"/>
      <c r="AL3391" s="9"/>
      <c r="AM3391" s="9"/>
      <c r="AN3391" s="9"/>
      <c r="AO3391" s="9"/>
      <c r="AP3391" s="9"/>
      <c r="AQ3391" s="15"/>
      <c r="AR3391" s="9"/>
      <c r="AS3391" s="9"/>
      <c r="AT3391" s="9"/>
      <c r="AU3391" s="9"/>
      <c r="AV3391" s="9"/>
      <c r="AW3391" s="9"/>
      <c r="AX3391" s="9"/>
      <c r="AY3391" s="9"/>
      <c r="AZ3391" s="9"/>
      <c r="BA3391" s="9"/>
      <c r="BB3391" s="9"/>
      <c r="BC3391" s="9"/>
      <c r="BD3391" s="9"/>
      <c r="BE3391" s="9"/>
      <c r="BF3391" s="9"/>
      <c r="BG3391" s="9"/>
      <c r="BH3391" s="9"/>
      <c r="BI3391" s="9"/>
      <c r="BJ3391" s="9"/>
      <c r="BK3391" s="9"/>
      <c r="BL3391" s="9">
        <f t="shared" si="112"/>
        <v>105788.60877983049</v>
      </c>
      <c r="BM3391" s="9">
        <f t="shared" si="113"/>
        <v>105800</v>
      </c>
    </row>
    <row r="3392" spans="1:65" x14ac:dyDescent="0.3">
      <c r="A3392" t="s">
        <v>3383</v>
      </c>
      <c r="B3392" s="9">
        <v>66</v>
      </c>
      <c r="C3392">
        <v>546950</v>
      </c>
      <c r="D3392">
        <v>1</v>
      </c>
      <c r="E3392">
        <v>0</v>
      </c>
      <c r="F3392">
        <v>0</v>
      </c>
      <c r="G3392">
        <v>0</v>
      </c>
      <c r="H3392">
        <v>0</v>
      </c>
      <c r="I3392" t="s">
        <v>94</v>
      </c>
      <c r="J3392">
        <v>597180</v>
      </c>
      <c r="K3392" t="s">
        <v>116</v>
      </c>
      <c r="L3392">
        <v>597180</v>
      </c>
      <c r="M3392" t="s">
        <v>116</v>
      </c>
      <c r="N3392">
        <v>597180</v>
      </c>
      <c r="O3392" t="s">
        <v>116</v>
      </c>
      <c r="P3392">
        <v>597180</v>
      </c>
      <c r="Q3392" t="s">
        <v>116</v>
      </c>
      <c r="R3392" s="9">
        <v>71941.662785630979</v>
      </c>
      <c r="S3392" s="9"/>
      <c r="T3392" s="9"/>
      <c r="U3392" s="9"/>
      <c r="V3392" s="9"/>
      <c r="W3392" s="9"/>
      <c r="X3392" s="9"/>
      <c r="Y3392" s="9"/>
      <c r="Z3392" s="9"/>
      <c r="AA3392" s="9"/>
      <c r="AB3392" s="9"/>
      <c r="AC3392" s="9"/>
      <c r="AD3392" s="9"/>
      <c r="AE3392" s="9"/>
      <c r="AF3392" s="9"/>
      <c r="AG3392" s="9"/>
      <c r="AH3392" s="9"/>
      <c r="AI3392" s="9"/>
      <c r="AJ3392" s="9"/>
      <c r="AK3392" s="9"/>
      <c r="AL3392" s="9"/>
      <c r="AM3392" s="9"/>
      <c r="AN3392" s="9"/>
      <c r="AO3392" s="9"/>
      <c r="AP3392" s="9"/>
      <c r="AQ3392" s="15"/>
      <c r="AR3392" s="9"/>
      <c r="AS3392" s="9"/>
      <c r="AT3392" s="9"/>
      <c r="AU3392" s="9"/>
      <c r="AV3392" s="9"/>
      <c r="AW3392" s="9"/>
      <c r="AX3392" s="9"/>
      <c r="AY3392" s="9"/>
      <c r="AZ3392" s="9"/>
      <c r="BA3392" s="9"/>
      <c r="BB3392" s="9"/>
      <c r="BC3392" s="9"/>
      <c r="BD3392" s="9"/>
      <c r="BE3392" s="9"/>
      <c r="BF3392" s="9"/>
      <c r="BG3392" s="9"/>
      <c r="BH3392" s="9"/>
      <c r="BI3392" s="9"/>
      <c r="BJ3392" s="9"/>
      <c r="BK3392" s="9"/>
      <c r="BL3392" s="9">
        <f t="shared" si="112"/>
        <v>71941.662785630979</v>
      </c>
      <c r="BM3392" s="9">
        <f t="shared" si="113"/>
        <v>71900</v>
      </c>
    </row>
    <row r="3393" spans="1:65" x14ac:dyDescent="0.3">
      <c r="A3393" s="3" t="s">
        <v>645</v>
      </c>
      <c r="B3393" s="9">
        <v>4277</v>
      </c>
      <c r="C3393">
        <v>555398</v>
      </c>
      <c r="D3393">
        <v>1</v>
      </c>
      <c r="E3393">
        <v>1</v>
      </c>
      <c r="F3393">
        <v>1</v>
      </c>
      <c r="G3393">
        <v>0</v>
      </c>
      <c r="H3393">
        <v>0</v>
      </c>
      <c r="I3393" t="s">
        <v>77</v>
      </c>
      <c r="J3393">
        <v>555398</v>
      </c>
      <c r="K3393" t="s">
        <v>645</v>
      </c>
      <c r="L3393">
        <v>555398</v>
      </c>
      <c r="M3393" t="s">
        <v>645</v>
      </c>
      <c r="N3393">
        <v>554961</v>
      </c>
      <c r="O3393" t="s">
        <v>117</v>
      </c>
      <c r="P3393">
        <v>554961</v>
      </c>
      <c r="Q3393" t="s">
        <v>117</v>
      </c>
      <c r="R3393" s="9">
        <v>972830.34977752715</v>
      </c>
      <c r="S3393" s="9">
        <f>SUMIFS($B:$B,$J:$J,$C3393)</f>
        <v>5330</v>
      </c>
      <c r="T3393" s="9">
        <v>289282.72496177308</v>
      </c>
      <c r="U3393" s="9">
        <v>0</v>
      </c>
      <c r="V3393" s="9">
        <f>U3393*768</f>
        <v>0</v>
      </c>
      <c r="W3393" s="9">
        <v>34</v>
      </c>
      <c r="X3393" s="9">
        <f>W3393*3072</f>
        <v>104448</v>
      </c>
      <c r="Y3393" s="9">
        <v>34</v>
      </c>
      <c r="Z3393" s="9">
        <f>Y3393*1024</f>
        <v>34816</v>
      </c>
      <c r="AA3393" s="9">
        <v>6</v>
      </c>
      <c r="AB3393" s="9">
        <f>AA3393*256</f>
        <v>1536</v>
      </c>
      <c r="AC3393" s="9">
        <f>SUMIFS($B:$B,$L:$L,$C3393)</f>
        <v>5330</v>
      </c>
      <c r="AD3393" s="9">
        <v>665630.95739004074</v>
      </c>
      <c r="AE3393" s="9"/>
      <c r="AF3393" s="9"/>
      <c r="AG3393" s="9"/>
      <c r="AH3393" s="9"/>
      <c r="AI3393" s="9"/>
      <c r="AJ3393" s="9"/>
      <c r="AK3393" s="9"/>
      <c r="AL3393" s="9"/>
      <c r="AM3393" s="9"/>
      <c r="AN3393" s="9"/>
      <c r="AO3393" s="9"/>
      <c r="AP3393" s="9"/>
      <c r="AQ3393" s="15"/>
      <c r="AR3393" s="9">
        <v>2</v>
      </c>
      <c r="AS3393" s="9">
        <f>AR3393*30500</f>
        <v>61000</v>
      </c>
      <c r="AT3393" s="9"/>
      <c r="AU3393" s="9"/>
      <c r="AV3393" s="9"/>
      <c r="AW3393" s="9"/>
      <c r="AX3393" s="9"/>
      <c r="AY3393" s="9"/>
      <c r="AZ3393" s="9"/>
      <c r="BA3393" s="9"/>
      <c r="BB3393" s="9"/>
      <c r="BC3393" s="9"/>
      <c r="BD3393" s="9"/>
      <c r="BE3393" s="9"/>
      <c r="BF3393" s="9"/>
      <c r="BG3393" s="9"/>
      <c r="BH3393" s="9"/>
      <c r="BI3393" s="9"/>
      <c r="BJ3393" s="9"/>
      <c r="BK3393" s="9"/>
      <c r="BL3393" s="9">
        <f t="shared" si="112"/>
        <v>2129544.0321293408</v>
      </c>
      <c r="BM3393" s="9">
        <f t="shared" si="113"/>
        <v>2129500</v>
      </c>
    </row>
    <row r="3394" spans="1:65" x14ac:dyDescent="0.3">
      <c r="A3394" s="3" t="s">
        <v>506</v>
      </c>
      <c r="B3394" s="9">
        <v>871</v>
      </c>
      <c r="C3394">
        <v>587591</v>
      </c>
      <c r="D3394">
        <v>1</v>
      </c>
      <c r="E3394">
        <v>1</v>
      </c>
      <c r="F3394">
        <v>1</v>
      </c>
      <c r="G3394">
        <v>0</v>
      </c>
      <c r="H3394">
        <v>0</v>
      </c>
      <c r="I3394" t="s">
        <v>123</v>
      </c>
      <c r="J3394">
        <v>587591</v>
      </c>
      <c r="K3394" t="s">
        <v>506</v>
      </c>
      <c r="L3394">
        <v>587591</v>
      </c>
      <c r="M3394" t="s">
        <v>506</v>
      </c>
      <c r="N3394">
        <v>588024</v>
      </c>
      <c r="O3394" t="s">
        <v>507</v>
      </c>
      <c r="P3394">
        <v>588024</v>
      </c>
      <c r="Q3394" t="s">
        <v>507</v>
      </c>
      <c r="R3394" s="9">
        <v>206033.9075963778</v>
      </c>
      <c r="S3394" s="9">
        <f>SUMIFS($B:$B,$J:$J,$C3394)</f>
        <v>2083</v>
      </c>
      <c r="T3394" s="9">
        <v>113354.2321588788</v>
      </c>
      <c r="U3394" s="9">
        <v>0</v>
      </c>
      <c r="V3394" s="9">
        <f>U3394*768</f>
        <v>0</v>
      </c>
      <c r="W3394" s="9">
        <v>58</v>
      </c>
      <c r="X3394" s="9">
        <f>W3394*3072</f>
        <v>178176</v>
      </c>
      <c r="Y3394" s="9">
        <v>21</v>
      </c>
      <c r="Z3394" s="9">
        <f>Y3394*1024</f>
        <v>21504</v>
      </c>
      <c r="AA3394" s="9">
        <v>4</v>
      </c>
      <c r="AB3394" s="9">
        <f>AA3394*256</f>
        <v>1024</v>
      </c>
      <c r="AC3394" s="9">
        <f>SUMIFS($B:$B,$L:$L,$C3394)</f>
        <v>3051</v>
      </c>
      <c r="AD3394" s="9">
        <v>382745.16874654882</v>
      </c>
      <c r="AE3394" s="9"/>
      <c r="AF3394" s="9"/>
      <c r="AG3394" s="9"/>
      <c r="AH3394" s="9"/>
      <c r="AI3394" s="9"/>
      <c r="AJ3394" s="9"/>
      <c r="AK3394" s="9"/>
      <c r="AL3394" s="9"/>
      <c r="AM3394" s="9"/>
      <c r="AN3394" s="9"/>
      <c r="AO3394" s="9"/>
      <c r="AP3394" s="9"/>
      <c r="AQ3394" s="15"/>
      <c r="AR3394" s="9"/>
      <c r="AS3394" s="9"/>
      <c r="AT3394" s="9"/>
      <c r="AU3394" s="9"/>
      <c r="AV3394" s="9"/>
      <c r="AW3394" s="9"/>
      <c r="AX3394" s="9"/>
      <c r="AY3394" s="9"/>
      <c r="AZ3394" s="9"/>
      <c r="BA3394" s="9"/>
      <c r="BB3394" s="9"/>
      <c r="BC3394" s="9"/>
      <c r="BD3394" s="9"/>
      <c r="BE3394" s="9"/>
      <c r="BF3394" s="9"/>
      <c r="BG3394" s="9"/>
      <c r="BH3394" s="9"/>
      <c r="BI3394" s="9"/>
      <c r="BJ3394" s="9"/>
      <c r="BK3394" s="9"/>
      <c r="BL3394" s="9">
        <f t="shared" si="112"/>
        <v>902837.30850180541</v>
      </c>
      <c r="BM3394" s="9">
        <f t="shared" si="113"/>
        <v>902800</v>
      </c>
    </row>
    <row r="3395" spans="1:65" x14ac:dyDescent="0.3">
      <c r="A3395" t="s">
        <v>3384</v>
      </c>
      <c r="B3395" s="9">
        <v>263</v>
      </c>
      <c r="C3395">
        <v>572608</v>
      </c>
      <c r="D3395">
        <v>1</v>
      </c>
      <c r="E3395">
        <v>0</v>
      </c>
      <c r="F3395">
        <v>0</v>
      </c>
      <c r="G3395">
        <v>0</v>
      </c>
      <c r="H3395">
        <v>0</v>
      </c>
      <c r="I3395" t="s">
        <v>96</v>
      </c>
      <c r="J3395">
        <v>578347</v>
      </c>
      <c r="K3395" t="s">
        <v>296</v>
      </c>
      <c r="L3395">
        <v>578347</v>
      </c>
      <c r="M3395" t="s">
        <v>296</v>
      </c>
      <c r="N3395">
        <v>578347</v>
      </c>
      <c r="O3395" t="s">
        <v>296</v>
      </c>
      <c r="P3395">
        <v>578347</v>
      </c>
      <c r="Q3395" t="s">
        <v>296</v>
      </c>
      <c r="R3395" s="9">
        <v>71941.662785630979</v>
      </c>
      <c r="S3395" s="9"/>
      <c r="T3395" s="9"/>
      <c r="U3395" s="9"/>
      <c r="V3395" s="9"/>
      <c r="W3395" s="9"/>
      <c r="X3395" s="9"/>
      <c r="Y3395" s="9"/>
      <c r="Z3395" s="9"/>
      <c r="AA3395" s="9"/>
      <c r="AB3395" s="9"/>
      <c r="AC3395" s="9"/>
      <c r="AD3395" s="9"/>
      <c r="AE3395" s="9"/>
      <c r="AF3395" s="9"/>
      <c r="AG3395" s="9"/>
      <c r="AH3395" s="9"/>
      <c r="AI3395" s="9"/>
      <c r="AJ3395" s="9"/>
      <c r="AK3395" s="9"/>
      <c r="AL3395" s="9"/>
      <c r="AM3395" s="9"/>
      <c r="AN3395" s="9"/>
      <c r="AO3395" s="9"/>
      <c r="AP3395" s="9"/>
      <c r="AQ3395" s="15"/>
      <c r="AR3395" s="9"/>
      <c r="AS3395" s="9"/>
      <c r="AT3395" s="9"/>
      <c r="AU3395" s="9"/>
      <c r="AV3395" s="9"/>
      <c r="AW3395" s="9"/>
      <c r="AX3395" s="9"/>
      <c r="AY3395" s="9"/>
      <c r="AZ3395" s="9"/>
      <c r="BA3395" s="9"/>
      <c r="BB3395" s="9"/>
      <c r="BC3395" s="9"/>
      <c r="BD3395" s="9"/>
      <c r="BE3395" s="9"/>
      <c r="BF3395" s="9"/>
      <c r="BG3395" s="9"/>
      <c r="BH3395" s="9"/>
      <c r="BI3395" s="9"/>
      <c r="BJ3395" s="9"/>
      <c r="BK3395" s="9"/>
      <c r="BL3395" s="9">
        <f t="shared" si="112"/>
        <v>71941.662785630979</v>
      </c>
      <c r="BM3395" s="9">
        <f t="shared" si="113"/>
        <v>71900</v>
      </c>
    </row>
    <row r="3396" spans="1:65" x14ac:dyDescent="0.3">
      <c r="A3396" t="s">
        <v>3385</v>
      </c>
      <c r="B3396" s="9">
        <v>298</v>
      </c>
      <c r="C3396">
        <v>536377</v>
      </c>
      <c r="D3396">
        <v>1</v>
      </c>
      <c r="E3396">
        <v>0</v>
      </c>
      <c r="F3396">
        <v>0</v>
      </c>
      <c r="G3396">
        <v>0</v>
      </c>
      <c r="H3396">
        <v>0</v>
      </c>
      <c r="I3396" t="s">
        <v>86</v>
      </c>
      <c r="J3396">
        <v>535419</v>
      </c>
      <c r="K3396" t="s">
        <v>170</v>
      </c>
      <c r="L3396">
        <v>535583</v>
      </c>
      <c r="M3396" t="s">
        <v>765</v>
      </c>
      <c r="N3396">
        <v>535419</v>
      </c>
      <c r="O3396" t="s">
        <v>170</v>
      </c>
      <c r="P3396">
        <v>535419</v>
      </c>
      <c r="Q3396" t="s">
        <v>170</v>
      </c>
      <c r="R3396" s="9">
        <v>71941.662785630979</v>
      </c>
      <c r="S3396" s="9"/>
      <c r="T3396" s="9"/>
      <c r="U3396" s="9"/>
      <c r="V3396" s="9"/>
      <c r="W3396" s="9"/>
      <c r="X3396" s="9"/>
      <c r="Y3396" s="9"/>
      <c r="Z3396" s="9"/>
      <c r="AA3396" s="9"/>
      <c r="AB3396" s="9"/>
      <c r="AC3396" s="9"/>
      <c r="AD3396" s="9"/>
      <c r="AE3396" s="9"/>
      <c r="AF3396" s="9"/>
      <c r="AG3396" s="9"/>
      <c r="AH3396" s="9"/>
      <c r="AI3396" s="9"/>
      <c r="AJ3396" s="9"/>
      <c r="AK3396" s="9"/>
      <c r="AL3396" s="9"/>
      <c r="AM3396" s="9"/>
      <c r="AN3396" s="9"/>
      <c r="AO3396" s="9"/>
      <c r="AP3396" s="9"/>
      <c r="AQ3396" s="15"/>
      <c r="AR3396" s="9"/>
      <c r="AS3396" s="9"/>
      <c r="AT3396" s="9"/>
      <c r="AU3396" s="9"/>
      <c r="AV3396" s="9"/>
      <c r="AW3396" s="9"/>
      <c r="AX3396" s="9"/>
      <c r="AY3396" s="9"/>
      <c r="AZ3396" s="9"/>
      <c r="BA3396" s="9"/>
      <c r="BB3396" s="9"/>
      <c r="BC3396" s="9"/>
      <c r="BD3396" s="9"/>
      <c r="BE3396" s="9"/>
      <c r="BF3396" s="9"/>
      <c r="BG3396" s="9"/>
      <c r="BH3396" s="9"/>
      <c r="BI3396" s="9"/>
      <c r="BJ3396" s="9"/>
      <c r="BK3396" s="9"/>
      <c r="BL3396" s="9">
        <f t="shared" ref="BL3396:BL3459" si="114">SUMIF(R3396:R3396,"&lt;&gt;")+SUMIF(T3396:T3396,"&lt;&gt;")+SUMIF(V3396:V3396,"&lt;&gt;")+SUMIF(X3396:X3396,"&lt;&gt;")+SUMIF(Z3396:Z3396,"&lt;&gt;")+SUMIF(AB3396:AB3396,"&lt;&gt;")+SUMIF(AD3396:AD3396,"&lt;&gt;")+SUMIF(AF3396:AF3396,"&lt;&gt;")+SUMIF(AH3396:AH3396,"&lt;&gt;")+SUMIF(AJ3396:AJ3396,"&lt;&gt;")+SUMIF(AK3396:AK3396,"&lt;&gt;")+SUMIF(AM3396:AM3396,"&lt;&gt;")+SUMIF(AO3396:AO3396,"&lt;&gt;")+SUMIF(AQ3396:AQ3396,"&lt;&gt;")+SUMIF(AS3396:AS3396,"&lt;&gt;")+SUMIF(AU3396:AU3396,"&lt;&gt;")+SUMIF(AW3396:AW3396,"&lt;&gt;")+SUMIF(AY3396:AY3396,"&lt;&gt;")+SUMIF(BA3396:BA3396,"&lt;&gt;")+SUMIF(BC3396:BC3396,"&lt;&gt;")+SUMIF(BE3396:BE3396,"&lt;&gt;")+SUMIF(BG3396:BG3396,"&lt;&gt;")+SUMIF(BI3396:BI3396,"&lt;&gt;")+SUMIF(BK3396:BK3396,"&lt;&gt;")</f>
        <v>71941.662785630979</v>
      </c>
      <c r="BM3396" s="9">
        <f t="shared" ref="BM3396:BM3459" si="115">ROUND(BL3396/100,0)*100</f>
        <v>71900</v>
      </c>
    </row>
    <row r="3397" spans="1:65" x14ac:dyDescent="0.3">
      <c r="A3397" s="3" t="s">
        <v>239</v>
      </c>
      <c r="B3397" s="9">
        <v>2176</v>
      </c>
      <c r="C3397">
        <v>546801</v>
      </c>
      <c r="D3397">
        <v>1</v>
      </c>
      <c r="E3397">
        <v>1</v>
      </c>
      <c r="F3397">
        <v>1</v>
      </c>
      <c r="G3397">
        <v>0</v>
      </c>
      <c r="H3397">
        <v>0</v>
      </c>
      <c r="I3397" t="s">
        <v>83</v>
      </c>
      <c r="J3397">
        <v>546801</v>
      </c>
      <c r="K3397" t="s">
        <v>239</v>
      </c>
      <c r="L3397">
        <v>546801</v>
      </c>
      <c r="M3397" t="s">
        <v>239</v>
      </c>
      <c r="N3397">
        <v>545881</v>
      </c>
      <c r="O3397" t="s">
        <v>238</v>
      </c>
      <c r="P3397">
        <v>545881</v>
      </c>
      <c r="Q3397" t="s">
        <v>238</v>
      </c>
      <c r="R3397" s="9">
        <v>505089.28369983012</v>
      </c>
      <c r="S3397" s="9">
        <f>SUMIFS($B:$B,$J:$J,$C3397)</f>
        <v>3256</v>
      </c>
      <c r="T3397" s="9">
        <v>176991.01481239739</v>
      </c>
      <c r="U3397" s="9">
        <v>0</v>
      </c>
      <c r="V3397" s="9">
        <f>U3397*768</f>
        <v>0</v>
      </c>
      <c r="W3397" s="9">
        <v>8</v>
      </c>
      <c r="X3397" s="9">
        <f>W3397*3072</f>
        <v>24576</v>
      </c>
      <c r="Y3397" s="9">
        <v>18</v>
      </c>
      <c r="Z3397" s="9">
        <f>Y3397*1024</f>
        <v>18432</v>
      </c>
      <c r="AA3397" s="9">
        <v>5</v>
      </c>
      <c r="AB3397" s="9">
        <f>AA3397*256</f>
        <v>1280</v>
      </c>
      <c r="AC3397" s="9">
        <f>SUMIFS($B:$B,$L:$L,$C3397)</f>
        <v>4156</v>
      </c>
      <c r="AD3397" s="9">
        <v>520143.51641221426</v>
      </c>
      <c r="AE3397" s="9"/>
      <c r="AF3397" s="9"/>
      <c r="AG3397" s="9"/>
      <c r="AH3397" s="9"/>
      <c r="AI3397" s="9"/>
      <c r="AJ3397" s="9"/>
      <c r="AK3397" s="9"/>
      <c r="AL3397" s="9"/>
      <c r="AM3397" s="9"/>
      <c r="AN3397" s="9"/>
      <c r="AO3397" s="9"/>
      <c r="AP3397" s="9"/>
      <c r="AQ3397" s="15"/>
      <c r="AR3397" s="9">
        <v>2</v>
      </c>
      <c r="AS3397" s="9">
        <f>AR3397*30500</f>
        <v>61000</v>
      </c>
      <c r="AT3397" s="9"/>
      <c r="AU3397" s="9"/>
      <c r="AV3397" s="9"/>
      <c r="AW3397" s="9"/>
      <c r="AX3397" s="9"/>
      <c r="AY3397" s="9"/>
      <c r="AZ3397" s="9"/>
      <c r="BA3397" s="9"/>
      <c r="BB3397" s="9"/>
      <c r="BC3397" s="9"/>
      <c r="BD3397" s="9"/>
      <c r="BE3397" s="9"/>
      <c r="BF3397" s="9"/>
      <c r="BG3397" s="9"/>
      <c r="BH3397" s="9"/>
      <c r="BI3397" s="9"/>
      <c r="BJ3397" s="9"/>
      <c r="BK3397" s="9"/>
      <c r="BL3397" s="9">
        <f t="shared" si="114"/>
        <v>1307511.8149244417</v>
      </c>
      <c r="BM3397" s="9">
        <f t="shared" si="115"/>
        <v>1307500</v>
      </c>
    </row>
    <row r="3398" spans="1:65" x14ac:dyDescent="0.3">
      <c r="A3398" t="s">
        <v>3386</v>
      </c>
      <c r="B3398" s="9">
        <v>149</v>
      </c>
      <c r="C3398">
        <v>599131</v>
      </c>
      <c r="D3398">
        <v>1</v>
      </c>
      <c r="E3398">
        <v>0</v>
      </c>
      <c r="F3398">
        <v>0</v>
      </c>
      <c r="G3398">
        <v>0</v>
      </c>
      <c r="H3398">
        <v>0</v>
      </c>
      <c r="I3398" t="s">
        <v>151</v>
      </c>
      <c r="J3398">
        <v>553786</v>
      </c>
      <c r="K3398" t="s">
        <v>706</v>
      </c>
      <c r="L3398">
        <v>553786</v>
      </c>
      <c r="M3398" t="s">
        <v>706</v>
      </c>
      <c r="N3398">
        <v>553786</v>
      </c>
      <c r="O3398" t="s">
        <v>706</v>
      </c>
      <c r="P3398">
        <v>553425</v>
      </c>
      <c r="Q3398" t="s">
        <v>152</v>
      </c>
      <c r="R3398" s="9">
        <v>71941.662785630979</v>
      </c>
      <c r="S3398" s="9"/>
      <c r="T3398" s="9"/>
      <c r="U3398" s="9"/>
      <c r="V3398" s="9"/>
      <c r="W3398" s="9"/>
      <c r="X3398" s="9"/>
      <c r="Y3398" s="9"/>
      <c r="Z3398" s="9"/>
      <c r="AA3398" s="9"/>
      <c r="AB3398" s="9"/>
      <c r="AC3398" s="9"/>
      <c r="AD3398" s="9"/>
      <c r="AE3398" s="9"/>
      <c r="AF3398" s="9"/>
      <c r="AG3398" s="9"/>
      <c r="AH3398" s="9"/>
      <c r="AI3398" s="9"/>
      <c r="AJ3398" s="9"/>
      <c r="AK3398" s="9"/>
      <c r="AL3398" s="9"/>
      <c r="AM3398" s="9"/>
      <c r="AN3398" s="9"/>
      <c r="AO3398" s="9"/>
      <c r="AP3398" s="9"/>
      <c r="AQ3398" s="15"/>
      <c r="AR3398" s="9"/>
      <c r="AS3398" s="9"/>
      <c r="AT3398" s="9"/>
      <c r="AU3398" s="9"/>
      <c r="AV3398" s="9"/>
      <c r="AW3398" s="9"/>
      <c r="AX3398" s="9"/>
      <c r="AY3398" s="9"/>
      <c r="AZ3398" s="9"/>
      <c r="BA3398" s="9"/>
      <c r="BB3398" s="9"/>
      <c r="BC3398" s="9"/>
      <c r="BD3398" s="9"/>
      <c r="BE3398" s="9"/>
      <c r="BF3398" s="9"/>
      <c r="BG3398" s="9"/>
      <c r="BH3398" s="9"/>
      <c r="BI3398" s="9"/>
      <c r="BJ3398" s="9"/>
      <c r="BK3398" s="9"/>
      <c r="BL3398" s="9">
        <f t="shared" si="114"/>
        <v>71941.662785630979</v>
      </c>
      <c r="BM3398" s="9">
        <f t="shared" si="115"/>
        <v>71900</v>
      </c>
    </row>
    <row r="3399" spans="1:65" x14ac:dyDescent="0.3">
      <c r="A3399" t="s">
        <v>3386</v>
      </c>
      <c r="B3399" s="9">
        <v>157</v>
      </c>
      <c r="C3399">
        <v>596213</v>
      </c>
      <c r="D3399">
        <v>1</v>
      </c>
      <c r="E3399">
        <v>0</v>
      </c>
      <c r="F3399">
        <v>0</v>
      </c>
      <c r="G3399">
        <v>0</v>
      </c>
      <c r="H3399">
        <v>0</v>
      </c>
      <c r="I3399" t="s">
        <v>123</v>
      </c>
      <c r="J3399">
        <v>595926</v>
      </c>
      <c r="K3399" t="s">
        <v>1228</v>
      </c>
      <c r="L3399">
        <v>596973</v>
      </c>
      <c r="M3399" t="s">
        <v>753</v>
      </c>
      <c r="N3399">
        <v>596973</v>
      </c>
      <c r="O3399" t="s">
        <v>753</v>
      </c>
      <c r="P3399">
        <v>597007</v>
      </c>
      <c r="Q3399" t="s">
        <v>172</v>
      </c>
      <c r="R3399" s="9">
        <v>71941.662785630979</v>
      </c>
      <c r="S3399" s="9"/>
      <c r="T3399" s="9"/>
      <c r="U3399" s="9"/>
      <c r="V3399" s="9"/>
      <c r="W3399" s="9"/>
      <c r="X3399" s="9"/>
      <c r="Y3399" s="9"/>
      <c r="Z3399" s="9"/>
      <c r="AA3399" s="9"/>
      <c r="AB3399" s="9"/>
      <c r="AC3399" s="9"/>
      <c r="AD3399" s="9"/>
      <c r="AE3399" s="9"/>
      <c r="AF3399" s="9"/>
      <c r="AG3399" s="9"/>
      <c r="AH3399" s="9"/>
      <c r="AI3399" s="9"/>
      <c r="AJ3399" s="9"/>
      <c r="AK3399" s="9"/>
      <c r="AL3399" s="9"/>
      <c r="AM3399" s="9"/>
      <c r="AN3399" s="9"/>
      <c r="AO3399" s="9"/>
      <c r="AP3399" s="9"/>
      <c r="AQ3399" s="15"/>
      <c r="AR3399" s="9"/>
      <c r="AS3399" s="9"/>
      <c r="AT3399" s="9"/>
      <c r="AU3399" s="9"/>
      <c r="AV3399" s="9"/>
      <c r="AW3399" s="9"/>
      <c r="AX3399" s="9"/>
      <c r="AY3399" s="9"/>
      <c r="AZ3399" s="9"/>
      <c r="BA3399" s="9"/>
      <c r="BB3399" s="9"/>
      <c r="BC3399" s="9"/>
      <c r="BD3399" s="9"/>
      <c r="BE3399" s="9"/>
      <c r="BF3399" s="9"/>
      <c r="BG3399" s="9"/>
      <c r="BH3399" s="9"/>
      <c r="BI3399" s="9"/>
      <c r="BJ3399" s="9"/>
      <c r="BK3399" s="9"/>
      <c r="BL3399" s="9">
        <f t="shared" si="114"/>
        <v>71941.662785630979</v>
      </c>
      <c r="BM3399" s="9">
        <f t="shared" si="115"/>
        <v>71900</v>
      </c>
    </row>
    <row r="3400" spans="1:65" x14ac:dyDescent="0.3">
      <c r="A3400" t="s">
        <v>3386</v>
      </c>
      <c r="B3400" s="9">
        <v>263</v>
      </c>
      <c r="C3400">
        <v>591246</v>
      </c>
      <c r="D3400">
        <v>1</v>
      </c>
      <c r="E3400">
        <v>0</v>
      </c>
      <c r="F3400">
        <v>0</v>
      </c>
      <c r="G3400">
        <v>0</v>
      </c>
      <c r="H3400">
        <v>0</v>
      </c>
      <c r="I3400" t="s">
        <v>123</v>
      </c>
      <c r="J3400">
        <v>591301</v>
      </c>
      <c r="K3400" t="s">
        <v>677</v>
      </c>
      <c r="L3400">
        <v>591301</v>
      </c>
      <c r="M3400" t="s">
        <v>677</v>
      </c>
      <c r="N3400">
        <v>590266</v>
      </c>
      <c r="O3400" t="s">
        <v>163</v>
      </c>
      <c r="P3400">
        <v>590266</v>
      </c>
      <c r="Q3400" t="s">
        <v>163</v>
      </c>
      <c r="R3400" s="9">
        <v>71941.662785630979</v>
      </c>
      <c r="S3400" s="9"/>
      <c r="T3400" s="9"/>
      <c r="U3400" s="9"/>
      <c r="V3400" s="9"/>
      <c r="W3400" s="9"/>
      <c r="X3400" s="9"/>
      <c r="Y3400" s="9"/>
      <c r="Z3400" s="9"/>
      <c r="AA3400" s="9"/>
      <c r="AB3400" s="9"/>
      <c r="AC3400" s="9"/>
      <c r="AD3400" s="9"/>
      <c r="AE3400" s="9"/>
      <c r="AF3400" s="9"/>
      <c r="AG3400" s="9"/>
      <c r="AH3400" s="9"/>
      <c r="AI3400" s="9"/>
      <c r="AJ3400" s="9"/>
      <c r="AK3400" s="9"/>
      <c r="AL3400" s="9"/>
      <c r="AM3400" s="9"/>
      <c r="AN3400" s="9"/>
      <c r="AO3400" s="9"/>
      <c r="AP3400" s="9"/>
      <c r="AQ3400" s="15"/>
      <c r="AR3400" s="9"/>
      <c r="AS3400" s="9"/>
      <c r="AT3400" s="9"/>
      <c r="AU3400" s="9"/>
      <c r="AV3400" s="9"/>
      <c r="AW3400" s="9"/>
      <c r="AX3400" s="9"/>
      <c r="AY3400" s="9"/>
      <c r="AZ3400" s="9"/>
      <c r="BA3400" s="9"/>
      <c r="BB3400" s="9"/>
      <c r="BC3400" s="9"/>
      <c r="BD3400" s="9"/>
      <c r="BE3400" s="9"/>
      <c r="BF3400" s="9"/>
      <c r="BG3400" s="9"/>
      <c r="BH3400" s="9"/>
      <c r="BI3400" s="9"/>
      <c r="BJ3400" s="9"/>
      <c r="BK3400" s="9"/>
      <c r="BL3400" s="9">
        <f t="shared" si="114"/>
        <v>71941.662785630979</v>
      </c>
      <c r="BM3400" s="9">
        <f t="shared" si="115"/>
        <v>71900</v>
      </c>
    </row>
    <row r="3401" spans="1:65" x14ac:dyDescent="0.3">
      <c r="A3401" t="s">
        <v>3386</v>
      </c>
      <c r="B3401" s="9">
        <v>843</v>
      </c>
      <c r="C3401">
        <v>583502</v>
      </c>
      <c r="D3401">
        <v>1</v>
      </c>
      <c r="E3401">
        <v>0</v>
      </c>
      <c r="F3401">
        <v>0</v>
      </c>
      <c r="G3401">
        <v>0</v>
      </c>
      <c r="H3401">
        <v>0</v>
      </c>
      <c r="I3401" t="s">
        <v>81</v>
      </c>
      <c r="J3401">
        <v>583588</v>
      </c>
      <c r="K3401" t="s">
        <v>407</v>
      </c>
      <c r="L3401">
        <v>583588</v>
      </c>
      <c r="M3401" t="s">
        <v>407</v>
      </c>
      <c r="N3401">
        <v>583120</v>
      </c>
      <c r="O3401" t="s">
        <v>408</v>
      </c>
      <c r="P3401">
        <v>583120</v>
      </c>
      <c r="Q3401" t="s">
        <v>408</v>
      </c>
      <c r="R3401" s="9">
        <v>199516.833400184</v>
      </c>
      <c r="S3401" s="9"/>
      <c r="T3401" s="9"/>
      <c r="U3401" s="9"/>
      <c r="V3401" s="9"/>
      <c r="W3401" s="9"/>
      <c r="X3401" s="9"/>
      <c r="Y3401" s="9"/>
      <c r="Z3401" s="9"/>
      <c r="AA3401" s="9"/>
      <c r="AB3401" s="9"/>
      <c r="AC3401" s="9"/>
      <c r="AD3401" s="9"/>
      <c r="AE3401" s="9"/>
      <c r="AF3401" s="9"/>
      <c r="AG3401" s="9"/>
      <c r="AH3401" s="9"/>
      <c r="AI3401" s="9"/>
      <c r="AJ3401" s="9"/>
      <c r="AK3401" s="9"/>
      <c r="AL3401" s="9"/>
      <c r="AM3401" s="9"/>
      <c r="AN3401" s="9"/>
      <c r="AO3401" s="9"/>
      <c r="AP3401" s="9"/>
      <c r="AQ3401" s="15"/>
      <c r="AR3401" s="9">
        <v>1</v>
      </c>
      <c r="AS3401" s="9">
        <f>AR3401*30500</f>
        <v>30500</v>
      </c>
      <c r="AT3401" s="9"/>
      <c r="AU3401" s="9"/>
      <c r="AV3401" s="9"/>
      <c r="AW3401" s="9"/>
      <c r="AX3401" s="9"/>
      <c r="AY3401" s="9"/>
      <c r="AZ3401" s="9"/>
      <c r="BA3401" s="9"/>
      <c r="BB3401" s="9"/>
      <c r="BC3401" s="9"/>
      <c r="BD3401" s="9"/>
      <c r="BE3401" s="9"/>
      <c r="BF3401" s="9"/>
      <c r="BG3401" s="9"/>
      <c r="BH3401" s="9"/>
      <c r="BI3401" s="9"/>
      <c r="BJ3401" s="9"/>
      <c r="BK3401" s="9"/>
      <c r="BL3401" s="9">
        <f t="shared" si="114"/>
        <v>230016.833400184</v>
      </c>
      <c r="BM3401" s="9">
        <f t="shared" si="115"/>
        <v>230000</v>
      </c>
    </row>
    <row r="3402" spans="1:65" x14ac:dyDescent="0.3">
      <c r="A3402" t="s">
        <v>3386</v>
      </c>
      <c r="B3402" s="9">
        <v>244</v>
      </c>
      <c r="C3402">
        <v>576549</v>
      </c>
      <c r="D3402">
        <v>1</v>
      </c>
      <c r="E3402">
        <v>0</v>
      </c>
      <c r="F3402">
        <v>0</v>
      </c>
      <c r="G3402">
        <v>0</v>
      </c>
      <c r="H3402">
        <v>0</v>
      </c>
      <c r="I3402" t="s">
        <v>90</v>
      </c>
      <c r="J3402">
        <v>576859</v>
      </c>
      <c r="K3402" t="s">
        <v>99</v>
      </c>
      <c r="L3402">
        <v>576859</v>
      </c>
      <c r="M3402" t="s">
        <v>99</v>
      </c>
      <c r="N3402">
        <v>576859</v>
      </c>
      <c r="O3402" t="s">
        <v>99</v>
      </c>
      <c r="P3402">
        <v>576361</v>
      </c>
      <c r="Q3402" t="s">
        <v>100</v>
      </c>
      <c r="R3402" s="9">
        <v>71941.662785630979</v>
      </c>
      <c r="S3402" s="9"/>
      <c r="T3402" s="9"/>
      <c r="U3402" s="9"/>
      <c r="V3402" s="9"/>
      <c r="W3402" s="9"/>
      <c r="X3402" s="9"/>
      <c r="Y3402" s="9"/>
      <c r="Z3402" s="9"/>
      <c r="AA3402" s="9"/>
      <c r="AB3402" s="9"/>
      <c r="AC3402" s="9"/>
      <c r="AD3402" s="9"/>
      <c r="AE3402" s="9"/>
      <c r="AF3402" s="9"/>
      <c r="AG3402" s="9"/>
      <c r="AH3402" s="9"/>
      <c r="AI3402" s="9"/>
      <c r="AJ3402" s="9"/>
      <c r="AK3402" s="9"/>
      <c r="AL3402" s="9"/>
      <c r="AM3402" s="9"/>
      <c r="AN3402" s="9"/>
      <c r="AO3402" s="9"/>
      <c r="AP3402" s="9"/>
      <c r="AQ3402" s="15"/>
      <c r="AR3402" s="9"/>
      <c r="AS3402" s="9"/>
      <c r="AT3402" s="9"/>
      <c r="AU3402" s="9"/>
      <c r="AV3402" s="9"/>
      <c r="AW3402" s="9"/>
      <c r="AX3402" s="9"/>
      <c r="AY3402" s="9"/>
      <c r="AZ3402" s="9"/>
      <c r="BA3402" s="9"/>
      <c r="BB3402" s="9"/>
      <c r="BC3402" s="9"/>
      <c r="BD3402" s="9"/>
      <c r="BE3402" s="9"/>
      <c r="BF3402" s="9"/>
      <c r="BG3402" s="9"/>
      <c r="BH3402" s="9"/>
      <c r="BI3402" s="9"/>
      <c r="BJ3402" s="9"/>
      <c r="BK3402" s="9"/>
      <c r="BL3402" s="9">
        <f t="shared" si="114"/>
        <v>71941.662785630979</v>
      </c>
      <c r="BM3402" s="9">
        <f t="shared" si="115"/>
        <v>71900</v>
      </c>
    </row>
    <row r="3403" spans="1:65" x14ac:dyDescent="0.3">
      <c r="A3403" t="s">
        <v>3386</v>
      </c>
      <c r="B3403" s="9">
        <v>206</v>
      </c>
      <c r="C3403">
        <v>560561</v>
      </c>
      <c r="D3403">
        <v>1</v>
      </c>
      <c r="E3403">
        <v>0</v>
      </c>
      <c r="F3403">
        <v>0</v>
      </c>
      <c r="G3403">
        <v>0</v>
      </c>
      <c r="H3403">
        <v>0</v>
      </c>
      <c r="I3403" t="s">
        <v>77</v>
      </c>
      <c r="J3403">
        <v>560367</v>
      </c>
      <c r="K3403" t="s">
        <v>1764</v>
      </c>
      <c r="L3403">
        <v>560367</v>
      </c>
      <c r="M3403" t="s">
        <v>1764</v>
      </c>
      <c r="N3403">
        <v>560367</v>
      </c>
      <c r="O3403" t="s">
        <v>1764</v>
      </c>
      <c r="P3403">
        <v>560286</v>
      </c>
      <c r="Q3403" t="s">
        <v>770</v>
      </c>
      <c r="R3403" s="9">
        <v>71941.662785630979</v>
      </c>
      <c r="S3403" s="9"/>
      <c r="T3403" s="9"/>
      <c r="U3403" s="9"/>
      <c r="V3403" s="9"/>
      <c r="W3403" s="9"/>
      <c r="X3403" s="9"/>
      <c r="Y3403" s="9"/>
      <c r="Z3403" s="9"/>
      <c r="AA3403" s="9"/>
      <c r="AB3403" s="9"/>
      <c r="AC3403" s="9"/>
      <c r="AD3403" s="9"/>
      <c r="AE3403" s="9"/>
      <c r="AF3403" s="9"/>
      <c r="AG3403" s="9"/>
      <c r="AH3403" s="9"/>
      <c r="AI3403" s="9"/>
      <c r="AJ3403" s="9"/>
      <c r="AK3403" s="9"/>
      <c r="AL3403" s="9"/>
      <c r="AM3403" s="9"/>
      <c r="AN3403" s="9"/>
      <c r="AO3403" s="9"/>
      <c r="AP3403" s="9"/>
      <c r="AQ3403" s="15"/>
      <c r="AR3403" s="9"/>
      <c r="AS3403" s="9"/>
      <c r="AT3403" s="9"/>
      <c r="AU3403" s="9"/>
      <c r="AV3403" s="9"/>
      <c r="AW3403" s="9"/>
      <c r="AX3403" s="9"/>
      <c r="AY3403" s="9"/>
      <c r="AZ3403" s="9"/>
      <c r="BA3403" s="9"/>
      <c r="BB3403" s="9"/>
      <c r="BC3403" s="9"/>
      <c r="BD3403" s="9"/>
      <c r="BE3403" s="9"/>
      <c r="BF3403" s="9"/>
      <c r="BG3403" s="9"/>
      <c r="BH3403" s="9"/>
      <c r="BI3403" s="9"/>
      <c r="BJ3403" s="9"/>
      <c r="BK3403" s="9"/>
      <c r="BL3403" s="9">
        <f t="shared" si="114"/>
        <v>71941.662785630979</v>
      </c>
      <c r="BM3403" s="9">
        <f t="shared" si="115"/>
        <v>71900</v>
      </c>
    </row>
    <row r="3404" spans="1:65" x14ac:dyDescent="0.3">
      <c r="A3404" t="s">
        <v>3386</v>
      </c>
      <c r="B3404" s="9">
        <v>105</v>
      </c>
      <c r="C3404">
        <v>560201</v>
      </c>
      <c r="D3404">
        <v>1</v>
      </c>
      <c r="E3404">
        <v>0</v>
      </c>
      <c r="F3404">
        <v>0</v>
      </c>
      <c r="G3404">
        <v>0</v>
      </c>
      <c r="H3404">
        <v>0</v>
      </c>
      <c r="I3404" t="s">
        <v>83</v>
      </c>
      <c r="J3404">
        <v>550957</v>
      </c>
      <c r="K3404" t="s">
        <v>1095</v>
      </c>
      <c r="L3404">
        <v>551970</v>
      </c>
      <c r="M3404" t="s">
        <v>1010</v>
      </c>
      <c r="N3404">
        <v>551970</v>
      </c>
      <c r="O3404" t="s">
        <v>1010</v>
      </c>
      <c r="P3404">
        <v>550787</v>
      </c>
      <c r="Q3404" t="s">
        <v>908</v>
      </c>
      <c r="R3404" s="9">
        <v>71941.662785630979</v>
      </c>
      <c r="S3404" s="9"/>
      <c r="T3404" s="9"/>
      <c r="U3404" s="9"/>
      <c r="V3404" s="9"/>
      <c r="W3404" s="9"/>
      <c r="X3404" s="9"/>
      <c r="Y3404" s="9"/>
      <c r="Z3404" s="9"/>
      <c r="AA3404" s="9"/>
      <c r="AB3404" s="9"/>
      <c r="AC3404" s="9"/>
      <c r="AD3404" s="9"/>
      <c r="AE3404" s="9"/>
      <c r="AF3404" s="9"/>
      <c r="AG3404" s="9"/>
      <c r="AH3404" s="9"/>
      <c r="AI3404" s="9"/>
      <c r="AJ3404" s="9"/>
      <c r="AK3404" s="9"/>
      <c r="AL3404" s="9"/>
      <c r="AM3404" s="9"/>
      <c r="AN3404" s="9"/>
      <c r="AO3404" s="9"/>
      <c r="AP3404" s="9"/>
      <c r="AQ3404" s="15"/>
      <c r="AR3404" s="9"/>
      <c r="AS3404" s="9"/>
      <c r="AT3404" s="9"/>
      <c r="AU3404" s="9"/>
      <c r="AV3404" s="9"/>
      <c r="AW3404" s="9"/>
      <c r="AX3404" s="9"/>
      <c r="AY3404" s="9"/>
      <c r="AZ3404" s="9"/>
      <c r="BA3404" s="9"/>
      <c r="BB3404" s="9"/>
      <c r="BC3404" s="9"/>
      <c r="BD3404" s="9"/>
      <c r="BE3404" s="9"/>
      <c r="BF3404" s="9"/>
      <c r="BG3404" s="9"/>
      <c r="BH3404" s="9"/>
      <c r="BI3404" s="9"/>
      <c r="BJ3404" s="9"/>
      <c r="BK3404" s="9"/>
      <c r="BL3404" s="9">
        <f t="shared" si="114"/>
        <v>71941.662785630979</v>
      </c>
      <c r="BM3404" s="9">
        <f t="shared" si="115"/>
        <v>71900</v>
      </c>
    </row>
    <row r="3405" spans="1:65" x14ac:dyDescent="0.3">
      <c r="A3405" t="s">
        <v>3386</v>
      </c>
      <c r="B3405" s="9">
        <v>945</v>
      </c>
      <c r="C3405">
        <v>546593</v>
      </c>
      <c r="D3405">
        <v>1</v>
      </c>
      <c r="E3405">
        <v>0</v>
      </c>
      <c r="F3405">
        <v>0</v>
      </c>
      <c r="G3405">
        <v>0</v>
      </c>
      <c r="H3405">
        <v>0</v>
      </c>
      <c r="I3405" t="s">
        <v>104</v>
      </c>
      <c r="J3405">
        <v>564117</v>
      </c>
      <c r="K3405" t="s">
        <v>398</v>
      </c>
      <c r="L3405">
        <v>564117</v>
      </c>
      <c r="M3405" t="s">
        <v>398</v>
      </c>
      <c r="N3405">
        <v>564117</v>
      </c>
      <c r="O3405" t="s">
        <v>398</v>
      </c>
      <c r="P3405">
        <v>563889</v>
      </c>
      <c r="Q3405" t="s">
        <v>370</v>
      </c>
      <c r="R3405" s="9">
        <v>223233.11365393901</v>
      </c>
      <c r="S3405" s="9"/>
      <c r="T3405" s="9"/>
      <c r="U3405" s="9"/>
      <c r="V3405" s="9"/>
      <c r="W3405" s="9"/>
      <c r="X3405" s="9"/>
      <c r="Y3405" s="9"/>
      <c r="Z3405" s="9"/>
      <c r="AA3405" s="9"/>
      <c r="AB3405" s="9"/>
      <c r="AC3405" s="9"/>
      <c r="AD3405" s="9"/>
      <c r="AE3405" s="9"/>
      <c r="AF3405" s="9"/>
      <c r="AG3405" s="9"/>
      <c r="AH3405" s="9"/>
      <c r="AI3405" s="9"/>
      <c r="AJ3405" s="9"/>
      <c r="AK3405" s="9"/>
      <c r="AL3405" s="9"/>
      <c r="AM3405" s="9"/>
      <c r="AN3405" s="9"/>
      <c r="AO3405" s="9"/>
      <c r="AP3405" s="9"/>
      <c r="AQ3405" s="15"/>
      <c r="AR3405" s="9">
        <v>9</v>
      </c>
      <c r="AS3405" s="9">
        <f>AR3405*30500</f>
        <v>274500</v>
      </c>
      <c r="AT3405" s="9"/>
      <c r="AU3405" s="9"/>
      <c r="AV3405" s="9"/>
      <c r="AW3405" s="9"/>
      <c r="AX3405" s="9"/>
      <c r="AY3405" s="9"/>
      <c r="AZ3405" s="9"/>
      <c r="BA3405" s="9"/>
      <c r="BB3405" s="9"/>
      <c r="BC3405" s="9"/>
      <c r="BD3405" s="9"/>
      <c r="BE3405" s="9"/>
      <c r="BF3405" s="9"/>
      <c r="BG3405" s="9"/>
      <c r="BH3405" s="9"/>
      <c r="BI3405" s="9"/>
      <c r="BJ3405" s="9"/>
      <c r="BK3405" s="9"/>
      <c r="BL3405" s="9">
        <f t="shared" si="114"/>
        <v>497733.11365393898</v>
      </c>
      <c r="BM3405" s="9">
        <f t="shared" si="115"/>
        <v>497700</v>
      </c>
    </row>
    <row r="3406" spans="1:65" x14ac:dyDescent="0.3">
      <c r="A3406" t="s">
        <v>3386</v>
      </c>
      <c r="B3406" s="9">
        <v>122</v>
      </c>
      <c r="C3406">
        <v>542636</v>
      </c>
      <c r="D3406">
        <v>1</v>
      </c>
      <c r="E3406">
        <v>0</v>
      </c>
      <c r="F3406">
        <v>0</v>
      </c>
      <c r="G3406">
        <v>0</v>
      </c>
      <c r="H3406">
        <v>0</v>
      </c>
      <c r="I3406" t="s">
        <v>131</v>
      </c>
      <c r="J3406">
        <v>566535</v>
      </c>
      <c r="K3406" t="s">
        <v>1923</v>
      </c>
      <c r="L3406">
        <v>565971</v>
      </c>
      <c r="M3406" t="s">
        <v>459</v>
      </c>
      <c r="N3406">
        <v>565971</v>
      </c>
      <c r="O3406" t="s">
        <v>459</v>
      </c>
      <c r="P3406">
        <v>565971</v>
      </c>
      <c r="Q3406" t="s">
        <v>459</v>
      </c>
      <c r="R3406" s="9">
        <v>71941.662785630979</v>
      </c>
      <c r="S3406" s="9"/>
      <c r="T3406" s="9"/>
      <c r="U3406" s="9"/>
      <c r="V3406" s="9"/>
      <c r="W3406" s="9"/>
      <c r="X3406" s="9"/>
      <c r="Y3406" s="9"/>
      <c r="Z3406" s="9"/>
      <c r="AA3406" s="9"/>
      <c r="AB3406" s="9"/>
      <c r="AC3406" s="9"/>
      <c r="AD3406" s="9"/>
      <c r="AE3406" s="9"/>
      <c r="AF3406" s="9"/>
      <c r="AG3406" s="9"/>
      <c r="AH3406" s="9"/>
      <c r="AI3406" s="9"/>
      <c r="AJ3406" s="9"/>
      <c r="AK3406" s="9"/>
      <c r="AL3406" s="9"/>
      <c r="AM3406" s="9"/>
      <c r="AN3406" s="9"/>
      <c r="AO3406" s="9"/>
      <c r="AP3406" s="9"/>
      <c r="AQ3406" s="15"/>
      <c r="AR3406" s="9"/>
      <c r="AS3406" s="9"/>
      <c r="AT3406" s="9"/>
      <c r="AU3406" s="9"/>
      <c r="AV3406" s="9"/>
      <c r="AW3406" s="9"/>
      <c r="AX3406" s="9"/>
      <c r="AY3406" s="9"/>
      <c r="AZ3406" s="9"/>
      <c r="BA3406" s="9"/>
      <c r="BB3406" s="9"/>
      <c r="BC3406" s="9"/>
      <c r="BD3406" s="9"/>
      <c r="BE3406" s="9"/>
      <c r="BF3406" s="9"/>
      <c r="BG3406" s="9"/>
      <c r="BH3406" s="9"/>
      <c r="BI3406" s="9"/>
      <c r="BJ3406" s="9"/>
      <c r="BK3406" s="9"/>
      <c r="BL3406" s="9">
        <f t="shared" si="114"/>
        <v>71941.662785630979</v>
      </c>
      <c r="BM3406" s="9">
        <f t="shared" si="115"/>
        <v>71900</v>
      </c>
    </row>
    <row r="3407" spans="1:65" x14ac:dyDescent="0.3">
      <c r="A3407" t="s">
        <v>3386</v>
      </c>
      <c r="B3407" s="9">
        <v>299</v>
      </c>
      <c r="C3407">
        <v>540269</v>
      </c>
      <c r="D3407">
        <v>1</v>
      </c>
      <c r="E3407">
        <v>0</v>
      </c>
      <c r="F3407">
        <v>0</v>
      </c>
      <c r="G3407">
        <v>0</v>
      </c>
      <c r="H3407">
        <v>0</v>
      </c>
      <c r="I3407" t="s">
        <v>151</v>
      </c>
      <c r="J3407">
        <v>557676</v>
      </c>
      <c r="K3407" t="s">
        <v>1222</v>
      </c>
      <c r="L3407">
        <v>557676</v>
      </c>
      <c r="M3407" t="s">
        <v>1222</v>
      </c>
      <c r="N3407">
        <v>557676</v>
      </c>
      <c r="O3407" t="s">
        <v>1222</v>
      </c>
      <c r="P3407">
        <v>558389</v>
      </c>
      <c r="Q3407" t="s">
        <v>835</v>
      </c>
      <c r="R3407" s="9">
        <v>71941.662785630979</v>
      </c>
      <c r="S3407" s="9"/>
      <c r="T3407" s="9"/>
      <c r="U3407" s="9"/>
      <c r="V3407" s="9"/>
      <c r="W3407" s="9"/>
      <c r="X3407" s="9"/>
      <c r="Y3407" s="9"/>
      <c r="Z3407" s="9"/>
      <c r="AA3407" s="9"/>
      <c r="AB3407" s="9"/>
      <c r="AC3407" s="9"/>
      <c r="AD3407" s="9"/>
      <c r="AE3407" s="9"/>
      <c r="AF3407" s="9"/>
      <c r="AG3407" s="9"/>
      <c r="AH3407" s="9"/>
      <c r="AI3407" s="9"/>
      <c r="AJ3407" s="9"/>
      <c r="AK3407" s="9"/>
      <c r="AL3407" s="9"/>
      <c r="AM3407" s="9"/>
      <c r="AN3407" s="9"/>
      <c r="AO3407" s="9"/>
      <c r="AP3407" s="9"/>
      <c r="AQ3407" s="15"/>
      <c r="AR3407" s="9"/>
      <c r="AS3407" s="9"/>
      <c r="AT3407" s="9"/>
      <c r="AU3407" s="9"/>
      <c r="AV3407" s="9"/>
      <c r="AW3407" s="9"/>
      <c r="AX3407" s="9"/>
      <c r="AY3407" s="9"/>
      <c r="AZ3407" s="9"/>
      <c r="BA3407" s="9"/>
      <c r="BB3407" s="9"/>
      <c r="BC3407" s="9"/>
      <c r="BD3407" s="9"/>
      <c r="BE3407" s="9"/>
      <c r="BF3407" s="9"/>
      <c r="BG3407" s="9"/>
      <c r="BH3407" s="9"/>
      <c r="BI3407" s="9"/>
      <c r="BJ3407" s="9"/>
      <c r="BK3407" s="9"/>
      <c r="BL3407" s="9">
        <f t="shared" si="114"/>
        <v>71941.662785630979</v>
      </c>
      <c r="BM3407" s="9">
        <f t="shared" si="115"/>
        <v>71900</v>
      </c>
    </row>
    <row r="3408" spans="1:65" x14ac:dyDescent="0.3">
      <c r="A3408" t="s">
        <v>3386</v>
      </c>
      <c r="B3408" s="9">
        <v>1548</v>
      </c>
      <c r="C3408">
        <v>538558</v>
      </c>
      <c r="D3408">
        <v>1</v>
      </c>
      <c r="E3408">
        <v>0</v>
      </c>
      <c r="F3408">
        <v>0</v>
      </c>
      <c r="G3408">
        <v>0</v>
      </c>
      <c r="H3408">
        <v>0</v>
      </c>
      <c r="I3408" t="s">
        <v>86</v>
      </c>
      <c r="J3408">
        <v>538477</v>
      </c>
      <c r="K3408" t="s">
        <v>3081</v>
      </c>
      <c r="L3408">
        <v>538442</v>
      </c>
      <c r="M3408" t="s">
        <v>205</v>
      </c>
      <c r="N3408">
        <v>538094</v>
      </c>
      <c r="O3408" t="s">
        <v>207</v>
      </c>
      <c r="P3408">
        <v>538094</v>
      </c>
      <c r="Q3408" t="s">
        <v>207</v>
      </c>
      <c r="R3408" s="9">
        <v>362210.42302954302</v>
      </c>
      <c r="S3408" s="9"/>
      <c r="T3408" s="9"/>
      <c r="U3408" s="9"/>
      <c r="V3408" s="9"/>
      <c r="W3408" s="9"/>
      <c r="X3408" s="9"/>
      <c r="Y3408" s="9"/>
      <c r="Z3408" s="9"/>
      <c r="AA3408" s="9"/>
      <c r="AB3408" s="9"/>
      <c r="AC3408" s="9"/>
      <c r="AD3408" s="9"/>
      <c r="AE3408" s="9"/>
      <c r="AF3408" s="9"/>
      <c r="AG3408" s="9"/>
      <c r="AH3408" s="9"/>
      <c r="AI3408" s="9"/>
      <c r="AJ3408" s="9"/>
      <c r="AK3408" s="9"/>
      <c r="AL3408" s="9"/>
      <c r="AM3408" s="9"/>
      <c r="AN3408" s="9"/>
      <c r="AO3408" s="9"/>
      <c r="AP3408" s="9"/>
      <c r="AQ3408" s="15"/>
      <c r="AR3408" s="9">
        <v>1</v>
      </c>
      <c r="AS3408" s="9">
        <f>AR3408*30500</f>
        <v>30500</v>
      </c>
      <c r="AT3408" s="9"/>
      <c r="AU3408" s="9"/>
      <c r="AV3408" s="9"/>
      <c r="AW3408" s="9"/>
      <c r="AX3408" s="9"/>
      <c r="AY3408" s="9"/>
      <c r="AZ3408" s="9"/>
      <c r="BA3408" s="9"/>
      <c r="BB3408" s="9"/>
      <c r="BC3408" s="9"/>
      <c r="BD3408" s="9"/>
      <c r="BE3408" s="9"/>
      <c r="BF3408" s="9"/>
      <c r="BG3408" s="9"/>
      <c r="BH3408" s="9"/>
      <c r="BI3408" s="9"/>
      <c r="BJ3408" s="9"/>
      <c r="BK3408" s="9"/>
      <c r="BL3408" s="9">
        <f t="shared" si="114"/>
        <v>392710.42302954302</v>
      </c>
      <c r="BM3408" s="9">
        <f t="shared" si="115"/>
        <v>392700</v>
      </c>
    </row>
    <row r="3409" spans="1:65" x14ac:dyDescent="0.3">
      <c r="A3409" t="s">
        <v>3386</v>
      </c>
      <c r="B3409" s="9">
        <v>773</v>
      </c>
      <c r="C3409">
        <v>535648</v>
      </c>
      <c r="D3409">
        <v>1</v>
      </c>
      <c r="E3409">
        <v>0</v>
      </c>
      <c r="F3409">
        <v>0</v>
      </c>
      <c r="G3409">
        <v>0</v>
      </c>
      <c r="H3409">
        <v>0</v>
      </c>
      <c r="I3409" t="s">
        <v>83</v>
      </c>
      <c r="J3409">
        <v>544256</v>
      </c>
      <c r="K3409" t="s">
        <v>85</v>
      </c>
      <c r="L3409">
        <v>544256</v>
      </c>
      <c r="M3409" t="s">
        <v>85</v>
      </c>
      <c r="N3409">
        <v>544256</v>
      </c>
      <c r="O3409" t="s">
        <v>85</v>
      </c>
      <c r="P3409">
        <v>544256</v>
      </c>
      <c r="Q3409" t="s">
        <v>85</v>
      </c>
      <c r="R3409" s="9">
        <v>183201.0661386867</v>
      </c>
      <c r="S3409" s="9"/>
      <c r="T3409" s="9"/>
      <c r="U3409" s="9"/>
      <c r="V3409" s="9"/>
      <c r="W3409" s="9"/>
      <c r="X3409" s="9"/>
      <c r="Y3409" s="9"/>
      <c r="Z3409" s="9"/>
      <c r="AA3409" s="9"/>
      <c r="AB3409" s="9"/>
      <c r="AC3409" s="9"/>
      <c r="AD3409" s="9"/>
      <c r="AE3409" s="9"/>
      <c r="AF3409" s="9"/>
      <c r="AG3409" s="9"/>
      <c r="AH3409" s="9"/>
      <c r="AI3409" s="9"/>
      <c r="AJ3409" s="9"/>
      <c r="AK3409" s="9"/>
      <c r="AL3409" s="9"/>
      <c r="AM3409" s="9"/>
      <c r="AN3409" s="9"/>
      <c r="AO3409" s="9"/>
      <c r="AP3409" s="9"/>
      <c r="AQ3409" s="15"/>
      <c r="AR3409" s="9"/>
      <c r="AS3409" s="9"/>
      <c r="AT3409" s="9"/>
      <c r="AU3409" s="9"/>
      <c r="AV3409" s="9"/>
      <c r="AW3409" s="9"/>
      <c r="AX3409" s="9"/>
      <c r="AY3409" s="9"/>
      <c r="AZ3409" s="9"/>
      <c r="BA3409" s="9"/>
      <c r="BB3409" s="9"/>
      <c r="BC3409" s="9"/>
      <c r="BD3409" s="9"/>
      <c r="BE3409" s="9"/>
      <c r="BF3409" s="9"/>
      <c r="BG3409" s="9"/>
      <c r="BH3409" s="9"/>
      <c r="BI3409" s="9"/>
      <c r="BJ3409" s="9"/>
      <c r="BK3409" s="9"/>
      <c r="BL3409" s="9">
        <f t="shared" si="114"/>
        <v>183201.0661386867</v>
      </c>
      <c r="BM3409" s="9">
        <f t="shared" si="115"/>
        <v>183200</v>
      </c>
    </row>
    <row r="3410" spans="1:65" x14ac:dyDescent="0.3">
      <c r="A3410" t="s">
        <v>3386</v>
      </c>
      <c r="B3410" s="9">
        <v>1034</v>
      </c>
      <c r="C3410">
        <v>535117</v>
      </c>
      <c r="D3410">
        <v>1</v>
      </c>
      <c r="E3410">
        <v>0</v>
      </c>
      <c r="F3410">
        <v>0</v>
      </c>
      <c r="G3410">
        <v>0</v>
      </c>
      <c r="H3410">
        <v>0</v>
      </c>
      <c r="I3410" t="s">
        <v>86</v>
      </c>
      <c r="J3410">
        <v>535273</v>
      </c>
      <c r="K3410" t="s">
        <v>1825</v>
      </c>
      <c r="L3410">
        <v>534951</v>
      </c>
      <c r="M3410" t="s">
        <v>1279</v>
      </c>
      <c r="N3410">
        <v>534951</v>
      </c>
      <c r="O3410" t="s">
        <v>1279</v>
      </c>
      <c r="P3410">
        <v>534951</v>
      </c>
      <c r="Q3410" t="s">
        <v>1279</v>
      </c>
      <c r="R3410" s="9">
        <v>243873.3099542337</v>
      </c>
      <c r="S3410" s="9"/>
      <c r="T3410" s="9"/>
      <c r="U3410" s="9"/>
      <c r="V3410" s="9"/>
      <c r="W3410" s="9"/>
      <c r="X3410" s="9"/>
      <c r="Y3410" s="9"/>
      <c r="Z3410" s="9"/>
      <c r="AA3410" s="9"/>
      <c r="AB3410" s="9"/>
      <c r="AC3410" s="9"/>
      <c r="AD3410" s="9"/>
      <c r="AE3410" s="9"/>
      <c r="AF3410" s="9"/>
      <c r="AG3410" s="9"/>
      <c r="AH3410" s="9"/>
      <c r="AI3410" s="9"/>
      <c r="AJ3410" s="9"/>
      <c r="AK3410" s="9"/>
      <c r="AL3410" s="9"/>
      <c r="AM3410" s="9"/>
      <c r="AN3410" s="9"/>
      <c r="AO3410" s="9"/>
      <c r="AP3410" s="9"/>
      <c r="AQ3410" s="15"/>
      <c r="AR3410" s="9"/>
      <c r="AS3410" s="9"/>
      <c r="AT3410" s="9"/>
      <c r="AU3410" s="9"/>
      <c r="AV3410" s="9"/>
      <c r="AW3410" s="9"/>
      <c r="AX3410" s="9"/>
      <c r="AY3410" s="9"/>
      <c r="AZ3410" s="9"/>
      <c r="BA3410" s="9"/>
      <c r="BB3410" s="9"/>
      <c r="BC3410" s="9"/>
      <c r="BD3410" s="9"/>
      <c r="BE3410" s="9"/>
      <c r="BF3410" s="9"/>
      <c r="BG3410" s="9"/>
      <c r="BH3410" s="9"/>
      <c r="BI3410" s="9"/>
      <c r="BJ3410" s="9"/>
      <c r="BK3410" s="9"/>
      <c r="BL3410" s="9">
        <f t="shared" si="114"/>
        <v>243873.3099542337</v>
      </c>
      <c r="BM3410" s="9">
        <f t="shared" si="115"/>
        <v>243900</v>
      </c>
    </row>
    <row r="3411" spans="1:65" x14ac:dyDescent="0.3">
      <c r="A3411" t="s">
        <v>3386</v>
      </c>
      <c r="B3411" s="9">
        <v>407</v>
      </c>
      <c r="C3411">
        <v>513661</v>
      </c>
      <c r="D3411">
        <v>1</v>
      </c>
      <c r="E3411">
        <v>0</v>
      </c>
      <c r="F3411">
        <v>0</v>
      </c>
      <c r="G3411">
        <v>0</v>
      </c>
      <c r="H3411">
        <v>0</v>
      </c>
      <c r="I3411" t="s">
        <v>83</v>
      </c>
      <c r="J3411">
        <v>545431</v>
      </c>
      <c r="K3411" t="s">
        <v>700</v>
      </c>
      <c r="L3411">
        <v>545571</v>
      </c>
      <c r="M3411" t="s">
        <v>702</v>
      </c>
      <c r="N3411">
        <v>545392</v>
      </c>
      <c r="O3411" t="s">
        <v>488</v>
      </c>
      <c r="P3411">
        <v>545392</v>
      </c>
      <c r="Q3411" t="s">
        <v>488</v>
      </c>
      <c r="R3411" s="9">
        <v>97287.335812924561</v>
      </c>
      <c r="S3411" s="9"/>
      <c r="T3411" s="9"/>
      <c r="U3411" s="9"/>
      <c r="V3411" s="9"/>
      <c r="W3411" s="9"/>
      <c r="X3411" s="9"/>
      <c r="Y3411" s="9"/>
      <c r="Z3411" s="9"/>
      <c r="AA3411" s="9"/>
      <c r="AB3411" s="9"/>
      <c r="AC3411" s="9"/>
      <c r="AD3411" s="9"/>
      <c r="AE3411" s="9"/>
      <c r="AF3411" s="9"/>
      <c r="AG3411" s="9"/>
      <c r="AH3411" s="9"/>
      <c r="AI3411" s="9"/>
      <c r="AJ3411" s="9"/>
      <c r="AK3411" s="9"/>
      <c r="AL3411" s="9"/>
      <c r="AM3411" s="9"/>
      <c r="AN3411" s="9"/>
      <c r="AO3411" s="9"/>
      <c r="AP3411" s="9"/>
      <c r="AQ3411" s="15"/>
      <c r="AR3411" s="9"/>
      <c r="AS3411" s="9"/>
      <c r="AT3411" s="9"/>
      <c r="AU3411" s="9"/>
      <c r="AV3411" s="9"/>
      <c r="AW3411" s="9"/>
      <c r="AX3411" s="9"/>
      <c r="AY3411" s="9"/>
      <c r="AZ3411" s="9"/>
      <c r="BA3411" s="9"/>
      <c r="BB3411" s="9"/>
      <c r="BC3411" s="9"/>
      <c r="BD3411" s="9"/>
      <c r="BE3411" s="9"/>
      <c r="BF3411" s="9"/>
      <c r="BG3411" s="9"/>
      <c r="BH3411" s="9"/>
      <c r="BI3411" s="9"/>
      <c r="BJ3411" s="9"/>
      <c r="BK3411" s="9"/>
      <c r="BL3411" s="9">
        <f t="shared" si="114"/>
        <v>97287.335812924561</v>
      </c>
      <c r="BM3411" s="9">
        <f t="shared" si="115"/>
        <v>97300</v>
      </c>
    </row>
    <row r="3412" spans="1:65" x14ac:dyDescent="0.3">
      <c r="A3412" t="s">
        <v>3387</v>
      </c>
      <c r="B3412" s="9">
        <v>1374</v>
      </c>
      <c r="C3412">
        <v>533530</v>
      </c>
      <c r="D3412">
        <v>1</v>
      </c>
      <c r="E3412">
        <v>0</v>
      </c>
      <c r="F3412">
        <v>0</v>
      </c>
      <c r="G3412">
        <v>0</v>
      </c>
      <c r="H3412">
        <v>0</v>
      </c>
      <c r="I3412" t="s">
        <v>86</v>
      </c>
      <c r="J3412">
        <v>533165</v>
      </c>
      <c r="K3412" t="s">
        <v>191</v>
      </c>
      <c r="L3412">
        <v>533165</v>
      </c>
      <c r="M3412" t="s">
        <v>191</v>
      </c>
      <c r="N3412">
        <v>533165</v>
      </c>
      <c r="O3412" t="s">
        <v>191</v>
      </c>
      <c r="P3412">
        <v>533165</v>
      </c>
      <c r="Q3412" t="s">
        <v>191</v>
      </c>
      <c r="R3412" s="9">
        <v>322305.53653196432</v>
      </c>
      <c r="S3412" s="9"/>
      <c r="T3412" s="9"/>
      <c r="U3412" s="9"/>
      <c r="V3412" s="9"/>
      <c r="W3412" s="9"/>
      <c r="X3412" s="9"/>
      <c r="Y3412" s="9"/>
      <c r="Z3412" s="9"/>
      <c r="AA3412" s="9"/>
      <c r="AB3412" s="9"/>
      <c r="AC3412" s="9"/>
      <c r="AD3412" s="9"/>
      <c r="AE3412" s="9"/>
      <c r="AF3412" s="9"/>
      <c r="AG3412" s="9"/>
      <c r="AH3412" s="9"/>
      <c r="AI3412" s="9"/>
      <c r="AJ3412" s="9"/>
      <c r="AK3412" s="9"/>
      <c r="AL3412" s="9"/>
      <c r="AM3412" s="9"/>
      <c r="AN3412" s="9"/>
      <c r="AO3412" s="9"/>
      <c r="AP3412" s="9"/>
      <c r="AQ3412" s="15"/>
      <c r="AR3412" s="9"/>
      <c r="AS3412" s="9"/>
      <c r="AT3412" s="9"/>
      <c r="AU3412" s="9"/>
      <c r="AV3412" s="9"/>
      <c r="AW3412" s="9"/>
      <c r="AX3412" s="9"/>
      <c r="AY3412" s="9"/>
      <c r="AZ3412" s="9"/>
      <c r="BA3412" s="9"/>
      <c r="BB3412" s="9"/>
      <c r="BC3412" s="9"/>
      <c r="BD3412" s="9"/>
      <c r="BE3412" s="9"/>
      <c r="BF3412" s="9"/>
      <c r="BG3412" s="9"/>
      <c r="BH3412" s="9"/>
      <c r="BI3412" s="9"/>
      <c r="BJ3412" s="9"/>
      <c r="BK3412" s="9"/>
      <c r="BL3412" s="9">
        <f t="shared" si="114"/>
        <v>322305.53653196432</v>
      </c>
      <c r="BM3412" s="9">
        <f t="shared" si="115"/>
        <v>322300</v>
      </c>
    </row>
    <row r="3413" spans="1:65" x14ac:dyDescent="0.3">
      <c r="A3413" t="s">
        <v>3388</v>
      </c>
      <c r="B3413" s="9">
        <v>352</v>
      </c>
      <c r="C3413">
        <v>562360</v>
      </c>
      <c r="D3413">
        <v>1</v>
      </c>
      <c r="E3413">
        <v>0</v>
      </c>
      <c r="F3413">
        <v>0</v>
      </c>
      <c r="G3413">
        <v>0</v>
      </c>
      <c r="H3413">
        <v>0</v>
      </c>
      <c r="I3413" t="s">
        <v>83</v>
      </c>
      <c r="J3413">
        <v>546089</v>
      </c>
      <c r="K3413" t="s">
        <v>1090</v>
      </c>
      <c r="L3413">
        <v>546089</v>
      </c>
      <c r="M3413" t="s">
        <v>1090</v>
      </c>
      <c r="N3413">
        <v>546089</v>
      </c>
      <c r="O3413" t="s">
        <v>1090</v>
      </c>
      <c r="P3413">
        <v>547336</v>
      </c>
      <c r="Q3413" t="s">
        <v>914</v>
      </c>
      <c r="R3413" s="9">
        <v>84274.399045847385</v>
      </c>
      <c r="S3413" s="9"/>
      <c r="T3413" s="9"/>
      <c r="U3413" s="9"/>
      <c r="V3413" s="9"/>
      <c r="W3413" s="9"/>
      <c r="X3413" s="9"/>
      <c r="Y3413" s="9"/>
      <c r="Z3413" s="9"/>
      <c r="AA3413" s="9"/>
      <c r="AB3413" s="9"/>
      <c r="AC3413" s="9"/>
      <c r="AD3413" s="9"/>
      <c r="AE3413" s="9"/>
      <c r="AF3413" s="9"/>
      <c r="AG3413" s="9"/>
      <c r="AH3413" s="9"/>
      <c r="AI3413" s="9"/>
      <c r="AJ3413" s="9"/>
      <c r="AK3413" s="9"/>
      <c r="AL3413" s="9"/>
      <c r="AM3413" s="9"/>
      <c r="AN3413" s="9"/>
      <c r="AO3413" s="9"/>
      <c r="AP3413" s="9"/>
      <c r="AQ3413" s="15"/>
      <c r="AR3413" s="9"/>
      <c r="AS3413" s="9"/>
      <c r="AT3413" s="9"/>
      <c r="AU3413" s="9"/>
      <c r="AV3413" s="9"/>
      <c r="AW3413" s="9"/>
      <c r="AX3413" s="9"/>
      <c r="AY3413" s="9"/>
      <c r="AZ3413" s="9"/>
      <c r="BA3413" s="9"/>
      <c r="BB3413" s="9"/>
      <c r="BC3413" s="9"/>
      <c r="BD3413" s="9"/>
      <c r="BE3413" s="9"/>
      <c r="BF3413" s="9"/>
      <c r="BG3413" s="9"/>
      <c r="BH3413" s="9"/>
      <c r="BI3413" s="9"/>
      <c r="BJ3413" s="9"/>
      <c r="BK3413" s="9"/>
      <c r="BL3413" s="9">
        <f t="shared" si="114"/>
        <v>84274.399045847385</v>
      </c>
      <c r="BM3413" s="9">
        <f t="shared" si="115"/>
        <v>84300</v>
      </c>
    </row>
    <row r="3414" spans="1:65" x14ac:dyDescent="0.3">
      <c r="A3414" t="s">
        <v>3389</v>
      </c>
      <c r="B3414" s="9">
        <v>906</v>
      </c>
      <c r="C3414">
        <v>563731</v>
      </c>
      <c r="D3414">
        <v>1</v>
      </c>
      <c r="E3414">
        <v>0</v>
      </c>
      <c r="F3414">
        <v>0</v>
      </c>
      <c r="G3414">
        <v>0</v>
      </c>
      <c r="H3414">
        <v>0</v>
      </c>
      <c r="I3414" t="s">
        <v>104</v>
      </c>
      <c r="J3414">
        <v>563510</v>
      </c>
      <c r="K3414" t="s">
        <v>244</v>
      </c>
      <c r="L3414">
        <v>563510</v>
      </c>
      <c r="M3414" t="s">
        <v>244</v>
      </c>
      <c r="N3414">
        <v>563510</v>
      </c>
      <c r="O3414" t="s">
        <v>244</v>
      </c>
      <c r="P3414">
        <v>563510</v>
      </c>
      <c r="Q3414" t="s">
        <v>244</v>
      </c>
      <c r="R3414" s="9">
        <v>214173.03941531011</v>
      </c>
      <c r="S3414" s="9"/>
      <c r="T3414" s="9"/>
      <c r="U3414" s="9"/>
      <c r="V3414" s="9"/>
      <c r="W3414" s="9"/>
      <c r="X3414" s="9"/>
      <c r="Y3414" s="9"/>
      <c r="Z3414" s="9"/>
      <c r="AA3414" s="9"/>
      <c r="AB3414" s="9"/>
      <c r="AC3414" s="9"/>
      <c r="AD3414" s="9"/>
      <c r="AE3414" s="9"/>
      <c r="AF3414" s="9"/>
      <c r="AG3414" s="9"/>
      <c r="AH3414" s="9"/>
      <c r="AI3414" s="9"/>
      <c r="AJ3414" s="9"/>
      <c r="AK3414" s="9"/>
      <c r="AL3414" s="9"/>
      <c r="AM3414" s="9"/>
      <c r="AN3414" s="9"/>
      <c r="AO3414" s="9"/>
      <c r="AP3414" s="9"/>
      <c r="AQ3414" s="15"/>
      <c r="AR3414" s="9"/>
      <c r="AS3414" s="9"/>
      <c r="AT3414" s="9"/>
      <c r="AU3414" s="9"/>
      <c r="AV3414" s="9"/>
      <c r="AW3414" s="9"/>
      <c r="AX3414" s="9"/>
      <c r="AY3414" s="9"/>
      <c r="AZ3414" s="9"/>
      <c r="BA3414" s="9"/>
      <c r="BB3414" s="9"/>
      <c r="BC3414" s="9"/>
      <c r="BD3414" s="9"/>
      <c r="BE3414" s="9"/>
      <c r="BF3414" s="9"/>
      <c r="BG3414" s="9"/>
      <c r="BH3414" s="9"/>
      <c r="BI3414" s="9"/>
      <c r="BJ3414" s="9"/>
      <c r="BK3414" s="9"/>
      <c r="BL3414" s="9">
        <f t="shared" si="114"/>
        <v>214173.03941531011</v>
      </c>
      <c r="BM3414" s="9">
        <f t="shared" si="115"/>
        <v>214200</v>
      </c>
    </row>
    <row r="3415" spans="1:65" x14ac:dyDescent="0.3">
      <c r="A3415" t="s">
        <v>3390</v>
      </c>
      <c r="B3415" s="9">
        <v>679</v>
      </c>
      <c r="C3415">
        <v>577341</v>
      </c>
      <c r="D3415">
        <v>1</v>
      </c>
      <c r="E3415">
        <v>0</v>
      </c>
      <c r="F3415">
        <v>0</v>
      </c>
      <c r="G3415">
        <v>0</v>
      </c>
      <c r="H3415">
        <v>0</v>
      </c>
      <c r="I3415" t="s">
        <v>104</v>
      </c>
      <c r="J3415">
        <v>577308</v>
      </c>
      <c r="K3415" t="s">
        <v>258</v>
      </c>
      <c r="L3415">
        <v>577308</v>
      </c>
      <c r="M3415" t="s">
        <v>258</v>
      </c>
      <c r="N3415">
        <v>577308</v>
      </c>
      <c r="O3415" t="s">
        <v>258</v>
      </c>
      <c r="P3415">
        <v>576964</v>
      </c>
      <c r="Q3415" t="s">
        <v>257</v>
      </c>
      <c r="R3415" s="9">
        <v>161237.11430708971</v>
      </c>
      <c r="S3415" s="9"/>
      <c r="T3415" s="9"/>
      <c r="U3415" s="9"/>
      <c r="V3415" s="9"/>
      <c r="W3415" s="9"/>
      <c r="X3415" s="9"/>
      <c r="Y3415" s="9"/>
      <c r="Z3415" s="9"/>
      <c r="AA3415" s="9"/>
      <c r="AB3415" s="9"/>
      <c r="AC3415" s="9"/>
      <c r="AD3415" s="9"/>
      <c r="AE3415" s="9"/>
      <c r="AF3415" s="9"/>
      <c r="AG3415" s="9"/>
      <c r="AH3415" s="9"/>
      <c r="AI3415" s="9"/>
      <c r="AJ3415" s="9"/>
      <c r="AK3415" s="9"/>
      <c r="AL3415" s="9"/>
      <c r="AM3415" s="9"/>
      <c r="AN3415" s="9"/>
      <c r="AO3415" s="9"/>
      <c r="AP3415" s="9"/>
      <c r="AQ3415" s="15"/>
      <c r="AR3415" s="9">
        <v>1</v>
      </c>
      <c r="AS3415" s="9">
        <f>AR3415*30500</f>
        <v>30500</v>
      </c>
      <c r="AT3415" s="9"/>
      <c r="AU3415" s="9"/>
      <c r="AV3415" s="9"/>
      <c r="AW3415" s="9"/>
      <c r="AX3415" s="9"/>
      <c r="AY3415" s="9"/>
      <c r="AZ3415" s="9"/>
      <c r="BA3415" s="9"/>
      <c r="BB3415" s="9"/>
      <c r="BC3415" s="9"/>
      <c r="BD3415" s="9"/>
      <c r="BE3415" s="9"/>
      <c r="BF3415" s="9"/>
      <c r="BG3415" s="9"/>
      <c r="BH3415" s="9"/>
      <c r="BI3415" s="9"/>
      <c r="BJ3415" s="9"/>
      <c r="BK3415" s="9"/>
      <c r="BL3415" s="9">
        <f t="shared" si="114"/>
        <v>191737.11430708971</v>
      </c>
      <c r="BM3415" s="9">
        <f t="shared" si="115"/>
        <v>191700</v>
      </c>
    </row>
    <row r="3416" spans="1:65" x14ac:dyDescent="0.3">
      <c r="A3416" s="2" t="s">
        <v>2987</v>
      </c>
      <c r="B3416" s="9">
        <v>1562</v>
      </c>
      <c r="C3416">
        <v>540889</v>
      </c>
      <c r="D3416">
        <v>1</v>
      </c>
      <c r="E3416">
        <v>1</v>
      </c>
      <c r="F3416">
        <v>0</v>
      </c>
      <c r="G3416">
        <v>0</v>
      </c>
      <c r="H3416">
        <v>0</v>
      </c>
      <c r="I3416" t="s">
        <v>86</v>
      </c>
      <c r="J3416">
        <v>540889</v>
      </c>
      <c r="K3416" t="s">
        <v>2987</v>
      </c>
      <c r="L3416">
        <v>540901</v>
      </c>
      <c r="M3416" t="s">
        <v>1116</v>
      </c>
      <c r="N3416">
        <v>540111</v>
      </c>
      <c r="O3416" t="s">
        <v>576</v>
      </c>
      <c r="P3416">
        <v>540111</v>
      </c>
      <c r="Q3416" t="s">
        <v>576</v>
      </c>
      <c r="R3416" s="9">
        <v>365414.75415820832</v>
      </c>
      <c r="S3416" s="9">
        <f>SUMIFS($B:$B,$J:$J,$C3416)</f>
        <v>2938</v>
      </c>
      <c r="T3416" s="9">
        <v>159749.34610019391</v>
      </c>
      <c r="U3416" s="9">
        <v>0</v>
      </c>
      <c r="V3416" s="9">
        <f>U3416*768</f>
        <v>0</v>
      </c>
      <c r="W3416" s="9">
        <v>41</v>
      </c>
      <c r="X3416" s="9">
        <f>W3416*3072</f>
        <v>125952</v>
      </c>
      <c r="Y3416" s="9">
        <v>99</v>
      </c>
      <c r="Z3416" s="9">
        <f>Y3416*1024</f>
        <v>101376</v>
      </c>
      <c r="AA3416" s="9">
        <v>6</v>
      </c>
      <c r="AB3416" s="9">
        <f>AA3416*256</f>
        <v>1536</v>
      </c>
      <c r="AC3416" s="9"/>
      <c r="AD3416" s="9"/>
      <c r="AE3416" s="9"/>
      <c r="AF3416" s="9"/>
      <c r="AG3416" s="9"/>
      <c r="AH3416" s="9"/>
      <c r="AI3416" s="9"/>
      <c r="AJ3416" s="9"/>
      <c r="AK3416" s="9"/>
      <c r="AL3416" s="9"/>
      <c r="AM3416" s="9"/>
      <c r="AN3416" s="9"/>
      <c r="AO3416" s="9"/>
      <c r="AP3416" s="9"/>
      <c r="AQ3416" s="15"/>
      <c r="AR3416" s="9"/>
      <c r="AS3416" s="9"/>
      <c r="AT3416" s="9"/>
      <c r="AU3416" s="9"/>
      <c r="AV3416" s="9"/>
      <c r="AW3416" s="9"/>
      <c r="AX3416" s="9"/>
      <c r="AY3416" s="9"/>
      <c r="AZ3416" s="9"/>
      <c r="BA3416" s="9"/>
      <c r="BB3416" s="9"/>
      <c r="BC3416" s="9"/>
      <c r="BD3416" s="9"/>
      <c r="BE3416" s="9"/>
      <c r="BF3416" s="9"/>
      <c r="BG3416" s="9"/>
      <c r="BH3416" s="9"/>
      <c r="BI3416" s="9"/>
      <c r="BJ3416" s="9"/>
      <c r="BK3416" s="9"/>
      <c r="BL3416" s="9">
        <f t="shared" si="114"/>
        <v>754028.10025840229</v>
      </c>
      <c r="BM3416" s="9">
        <f t="shared" si="115"/>
        <v>754000</v>
      </c>
    </row>
    <row r="3417" spans="1:65" x14ac:dyDescent="0.3">
      <c r="A3417" t="s">
        <v>3391</v>
      </c>
      <c r="B3417" s="9">
        <v>302</v>
      </c>
      <c r="C3417">
        <v>571806</v>
      </c>
      <c r="D3417">
        <v>1</v>
      </c>
      <c r="E3417">
        <v>0</v>
      </c>
      <c r="F3417">
        <v>0</v>
      </c>
      <c r="G3417">
        <v>0</v>
      </c>
      <c r="H3417">
        <v>0</v>
      </c>
      <c r="I3417" t="s">
        <v>86</v>
      </c>
      <c r="J3417">
        <v>535427</v>
      </c>
      <c r="K3417" t="s">
        <v>169</v>
      </c>
      <c r="L3417">
        <v>535427</v>
      </c>
      <c r="M3417" t="s">
        <v>169</v>
      </c>
      <c r="N3417">
        <v>535419</v>
      </c>
      <c r="O3417" t="s">
        <v>170</v>
      </c>
      <c r="P3417">
        <v>535419</v>
      </c>
      <c r="Q3417" t="s">
        <v>170</v>
      </c>
      <c r="R3417" s="9">
        <v>72416.560290642476</v>
      </c>
      <c r="S3417" s="9"/>
      <c r="T3417" s="9"/>
      <c r="U3417" s="9"/>
      <c r="V3417" s="9"/>
      <c r="W3417" s="9"/>
      <c r="X3417" s="9"/>
      <c r="Y3417" s="9"/>
      <c r="Z3417" s="9"/>
      <c r="AA3417" s="9"/>
      <c r="AB3417" s="9"/>
      <c r="AC3417" s="9"/>
      <c r="AD3417" s="9"/>
      <c r="AE3417" s="9"/>
      <c r="AF3417" s="9"/>
      <c r="AG3417" s="9"/>
      <c r="AH3417" s="9"/>
      <c r="AI3417" s="9"/>
      <c r="AJ3417" s="9"/>
      <c r="AK3417" s="9"/>
      <c r="AL3417" s="9"/>
      <c r="AM3417" s="9"/>
      <c r="AN3417" s="9"/>
      <c r="AO3417" s="9"/>
      <c r="AP3417" s="9"/>
      <c r="AQ3417" s="15"/>
      <c r="AR3417" s="9"/>
      <c r="AS3417" s="9"/>
      <c r="AT3417" s="9"/>
      <c r="AU3417" s="9"/>
      <c r="AV3417" s="9"/>
      <c r="AW3417" s="9"/>
      <c r="AX3417" s="9"/>
      <c r="AY3417" s="9"/>
      <c r="AZ3417" s="9"/>
      <c r="BA3417" s="9"/>
      <c r="BB3417" s="9"/>
      <c r="BC3417" s="9"/>
      <c r="BD3417" s="9"/>
      <c r="BE3417" s="9"/>
      <c r="BF3417" s="9"/>
      <c r="BG3417" s="9"/>
      <c r="BH3417" s="9"/>
      <c r="BI3417" s="9"/>
      <c r="BJ3417" s="9"/>
      <c r="BK3417" s="9"/>
      <c r="BL3417" s="9">
        <f t="shared" si="114"/>
        <v>72416.560290642476</v>
      </c>
      <c r="BM3417" s="9">
        <f t="shared" si="115"/>
        <v>72400</v>
      </c>
    </row>
    <row r="3418" spans="1:65" x14ac:dyDescent="0.3">
      <c r="A3418" t="s">
        <v>3392</v>
      </c>
      <c r="B3418" s="9">
        <v>555</v>
      </c>
      <c r="C3418">
        <v>569160</v>
      </c>
      <c r="D3418">
        <v>1</v>
      </c>
      <c r="E3418">
        <v>0</v>
      </c>
      <c r="F3418">
        <v>0</v>
      </c>
      <c r="G3418">
        <v>0</v>
      </c>
      <c r="H3418">
        <v>0</v>
      </c>
      <c r="I3418" t="s">
        <v>123</v>
      </c>
      <c r="J3418">
        <v>568759</v>
      </c>
      <c r="K3418" t="s">
        <v>343</v>
      </c>
      <c r="L3418">
        <v>568759</v>
      </c>
      <c r="M3418" t="s">
        <v>343</v>
      </c>
      <c r="N3418">
        <v>568759</v>
      </c>
      <c r="O3418" t="s">
        <v>343</v>
      </c>
      <c r="P3418">
        <v>568759</v>
      </c>
      <c r="Q3418" t="s">
        <v>343</v>
      </c>
      <c r="R3418" s="9">
        <v>132161.09736585541</v>
      </c>
      <c r="S3418" s="9"/>
      <c r="T3418" s="9"/>
      <c r="U3418" s="9"/>
      <c r="V3418" s="9"/>
      <c r="W3418" s="9"/>
      <c r="X3418" s="9"/>
      <c r="Y3418" s="9"/>
      <c r="Z3418" s="9"/>
      <c r="AA3418" s="9"/>
      <c r="AB3418" s="9"/>
      <c r="AC3418" s="9"/>
      <c r="AD3418" s="9"/>
      <c r="AE3418" s="9"/>
      <c r="AF3418" s="9"/>
      <c r="AG3418" s="9"/>
      <c r="AH3418" s="9"/>
      <c r="AI3418" s="9"/>
      <c r="AJ3418" s="9"/>
      <c r="AK3418" s="9"/>
      <c r="AL3418" s="9"/>
      <c r="AM3418" s="9"/>
      <c r="AN3418" s="9"/>
      <c r="AO3418" s="9"/>
      <c r="AP3418" s="9"/>
      <c r="AQ3418" s="15"/>
      <c r="AR3418" s="9"/>
      <c r="AS3418" s="9"/>
      <c r="AT3418" s="9"/>
      <c r="AU3418" s="9"/>
      <c r="AV3418" s="9"/>
      <c r="AW3418" s="9"/>
      <c r="AX3418" s="9"/>
      <c r="AY3418" s="9"/>
      <c r="AZ3418" s="9"/>
      <c r="BA3418" s="9"/>
      <c r="BB3418" s="9"/>
      <c r="BC3418" s="9"/>
      <c r="BD3418" s="9"/>
      <c r="BE3418" s="9"/>
      <c r="BF3418" s="9"/>
      <c r="BG3418" s="9"/>
      <c r="BH3418" s="9"/>
      <c r="BI3418" s="9"/>
      <c r="BJ3418" s="9"/>
      <c r="BK3418" s="9"/>
      <c r="BL3418" s="9">
        <f t="shared" si="114"/>
        <v>132161.09736585541</v>
      </c>
      <c r="BM3418" s="9">
        <f t="shared" si="115"/>
        <v>132200</v>
      </c>
    </row>
    <row r="3419" spans="1:65" x14ac:dyDescent="0.3">
      <c r="A3419" t="s">
        <v>3393</v>
      </c>
      <c r="B3419" s="9">
        <v>325</v>
      </c>
      <c r="C3419">
        <v>552763</v>
      </c>
      <c r="D3419">
        <v>1</v>
      </c>
      <c r="E3419">
        <v>0</v>
      </c>
      <c r="F3419">
        <v>0</v>
      </c>
      <c r="G3419">
        <v>0</v>
      </c>
      <c r="H3419">
        <v>0</v>
      </c>
      <c r="I3419" t="s">
        <v>83</v>
      </c>
      <c r="J3419">
        <v>552496</v>
      </c>
      <c r="K3419" t="s">
        <v>647</v>
      </c>
      <c r="L3419">
        <v>552496</v>
      </c>
      <c r="M3419" t="s">
        <v>647</v>
      </c>
      <c r="N3419">
        <v>552046</v>
      </c>
      <c r="O3419" t="s">
        <v>174</v>
      </c>
      <c r="P3419">
        <v>552046</v>
      </c>
      <c r="Q3419" t="s">
        <v>174</v>
      </c>
      <c r="R3419" s="9">
        <v>77874.605211360598</v>
      </c>
      <c r="S3419" s="9"/>
      <c r="T3419" s="9"/>
      <c r="U3419" s="9"/>
      <c r="V3419" s="9"/>
      <c r="W3419" s="9"/>
      <c r="X3419" s="9"/>
      <c r="Y3419" s="9"/>
      <c r="Z3419" s="9"/>
      <c r="AA3419" s="9"/>
      <c r="AB3419" s="9"/>
      <c r="AC3419" s="9"/>
      <c r="AD3419" s="9"/>
      <c r="AE3419" s="9"/>
      <c r="AF3419" s="9"/>
      <c r="AG3419" s="9"/>
      <c r="AH3419" s="9"/>
      <c r="AI3419" s="9"/>
      <c r="AJ3419" s="9"/>
      <c r="AK3419" s="9"/>
      <c r="AL3419" s="9"/>
      <c r="AM3419" s="9"/>
      <c r="AN3419" s="9"/>
      <c r="AO3419" s="9"/>
      <c r="AP3419" s="9"/>
      <c r="AQ3419" s="15"/>
      <c r="AR3419" s="9"/>
      <c r="AS3419" s="9"/>
      <c r="AT3419" s="9"/>
      <c r="AU3419" s="9"/>
      <c r="AV3419" s="9"/>
      <c r="AW3419" s="9"/>
      <c r="AX3419" s="9"/>
      <c r="AY3419" s="9"/>
      <c r="AZ3419" s="9"/>
      <c r="BA3419" s="9"/>
      <c r="BB3419" s="9"/>
      <c r="BC3419" s="9"/>
      <c r="BD3419" s="9"/>
      <c r="BE3419" s="9"/>
      <c r="BF3419" s="9"/>
      <c r="BG3419" s="9"/>
      <c r="BH3419" s="9"/>
      <c r="BI3419" s="9"/>
      <c r="BJ3419" s="9"/>
      <c r="BK3419" s="9"/>
      <c r="BL3419" s="9">
        <f t="shared" si="114"/>
        <v>77874.605211360598</v>
      </c>
      <c r="BM3419" s="9">
        <f t="shared" si="115"/>
        <v>77900</v>
      </c>
    </row>
    <row r="3420" spans="1:65" x14ac:dyDescent="0.3">
      <c r="A3420" t="s">
        <v>3394</v>
      </c>
      <c r="B3420" s="9">
        <v>66</v>
      </c>
      <c r="C3420">
        <v>572438</v>
      </c>
      <c r="D3420">
        <v>1</v>
      </c>
      <c r="E3420">
        <v>0</v>
      </c>
      <c r="F3420">
        <v>0</v>
      </c>
      <c r="G3420">
        <v>0</v>
      </c>
      <c r="H3420">
        <v>0</v>
      </c>
      <c r="I3420" t="s">
        <v>96</v>
      </c>
      <c r="J3420">
        <v>577995</v>
      </c>
      <c r="K3420" t="s">
        <v>814</v>
      </c>
      <c r="L3420">
        <v>578347</v>
      </c>
      <c r="M3420" t="s">
        <v>296</v>
      </c>
      <c r="N3420">
        <v>578347</v>
      </c>
      <c r="O3420" t="s">
        <v>296</v>
      </c>
      <c r="P3420">
        <v>578347</v>
      </c>
      <c r="Q3420" t="s">
        <v>296</v>
      </c>
      <c r="R3420" s="9">
        <v>71941.662785630979</v>
      </c>
      <c r="S3420" s="9"/>
      <c r="T3420" s="9"/>
      <c r="U3420" s="9"/>
      <c r="V3420" s="9"/>
      <c r="W3420" s="9"/>
      <c r="X3420" s="9"/>
      <c r="Y3420" s="9"/>
      <c r="Z3420" s="9"/>
      <c r="AA3420" s="9"/>
      <c r="AB3420" s="9"/>
      <c r="AC3420" s="9"/>
      <c r="AD3420" s="9"/>
      <c r="AE3420" s="9"/>
      <c r="AF3420" s="9"/>
      <c r="AG3420" s="9"/>
      <c r="AH3420" s="9"/>
      <c r="AI3420" s="9"/>
      <c r="AJ3420" s="9"/>
      <c r="AK3420" s="9"/>
      <c r="AL3420" s="9"/>
      <c r="AM3420" s="9"/>
      <c r="AN3420" s="9"/>
      <c r="AO3420" s="9"/>
      <c r="AP3420" s="9"/>
      <c r="AQ3420" s="15"/>
      <c r="AR3420" s="9"/>
      <c r="AS3420" s="9"/>
      <c r="AT3420" s="9"/>
      <c r="AU3420" s="9"/>
      <c r="AV3420" s="9"/>
      <c r="AW3420" s="9"/>
      <c r="AX3420" s="9"/>
      <c r="AY3420" s="9"/>
      <c r="AZ3420" s="9"/>
      <c r="BA3420" s="9"/>
      <c r="BB3420" s="9"/>
      <c r="BC3420" s="9"/>
      <c r="BD3420" s="9"/>
      <c r="BE3420" s="9"/>
      <c r="BF3420" s="9"/>
      <c r="BG3420" s="9"/>
      <c r="BH3420" s="9"/>
      <c r="BI3420" s="9"/>
      <c r="BJ3420" s="9"/>
      <c r="BK3420" s="9"/>
      <c r="BL3420" s="9">
        <f t="shared" si="114"/>
        <v>71941.662785630979</v>
      </c>
      <c r="BM3420" s="9">
        <f t="shared" si="115"/>
        <v>71900</v>
      </c>
    </row>
    <row r="3421" spans="1:65" x14ac:dyDescent="0.3">
      <c r="A3421" t="s">
        <v>3395</v>
      </c>
      <c r="B3421" s="9">
        <v>120</v>
      </c>
      <c r="C3421">
        <v>569151</v>
      </c>
      <c r="D3421">
        <v>1</v>
      </c>
      <c r="E3421">
        <v>0</v>
      </c>
      <c r="F3421">
        <v>0</v>
      </c>
      <c r="G3421">
        <v>0</v>
      </c>
      <c r="H3421">
        <v>0</v>
      </c>
      <c r="I3421" t="s">
        <v>123</v>
      </c>
      <c r="J3421">
        <v>568635</v>
      </c>
      <c r="K3421" t="s">
        <v>1526</v>
      </c>
      <c r="L3421">
        <v>568635</v>
      </c>
      <c r="M3421" t="s">
        <v>1526</v>
      </c>
      <c r="N3421">
        <v>568635</v>
      </c>
      <c r="O3421" t="s">
        <v>1526</v>
      </c>
      <c r="P3421">
        <v>568414</v>
      </c>
      <c r="Q3421" t="s">
        <v>166</v>
      </c>
      <c r="R3421" s="9">
        <v>71941.662785630979</v>
      </c>
      <c r="S3421" s="9"/>
      <c r="T3421" s="9"/>
      <c r="U3421" s="9"/>
      <c r="V3421" s="9"/>
      <c r="W3421" s="9"/>
      <c r="X3421" s="9"/>
      <c r="Y3421" s="9"/>
      <c r="Z3421" s="9"/>
      <c r="AA3421" s="9"/>
      <c r="AB3421" s="9"/>
      <c r="AC3421" s="9"/>
      <c r="AD3421" s="9"/>
      <c r="AE3421" s="9"/>
      <c r="AF3421" s="9"/>
      <c r="AG3421" s="9"/>
      <c r="AH3421" s="9"/>
      <c r="AI3421" s="9"/>
      <c r="AJ3421" s="9"/>
      <c r="AK3421" s="9"/>
      <c r="AL3421" s="9"/>
      <c r="AM3421" s="9"/>
      <c r="AN3421" s="9"/>
      <c r="AO3421" s="9"/>
      <c r="AP3421" s="9"/>
      <c r="AQ3421" s="15"/>
      <c r="AR3421" s="9"/>
      <c r="AS3421" s="9"/>
      <c r="AT3421" s="9"/>
      <c r="AU3421" s="9"/>
      <c r="AV3421" s="9"/>
      <c r="AW3421" s="9"/>
      <c r="AX3421" s="9"/>
      <c r="AY3421" s="9"/>
      <c r="AZ3421" s="9"/>
      <c r="BA3421" s="9"/>
      <c r="BB3421" s="9"/>
      <c r="BC3421" s="9"/>
      <c r="BD3421" s="9"/>
      <c r="BE3421" s="9"/>
      <c r="BF3421" s="9"/>
      <c r="BG3421" s="9"/>
      <c r="BH3421" s="9"/>
      <c r="BI3421" s="9"/>
      <c r="BJ3421" s="9"/>
      <c r="BK3421" s="9"/>
      <c r="BL3421" s="9">
        <f t="shared" si="114"/>
        <v>71941.662785630979</v>
      </c>
      <c r="BM3421" s="9">
        <f t="shared" si="115"/>
        <v>71900</v>
      </c>
    </row>
    <row r="3422" spans="1:65" x14ac:dyDescent="0.3">
      <c r="A3422" t="s">
        <v>3396</v>
      </c>
      <c r="B3422" s="9">
        <v>197</v>
      </c>
      <c r="C3422">
        <v>563455</v>
      </c>
      <c r="D3422">
        <v>1</v>
      </c>
      <c r="E3422">
        <v>0</v>
      </c>
      <c r="F3422">
        <v>0</v>
      </c>
      <c r="G3422">
        <v>0</v>
      </c>
      <c r="H3422">
        <v>0</v>
      </c>
      <c r="I3422" t="s">
        <v>83</v>
      </c>
      <c r="J3422">
        <v>552704</v>
      </c>
      <c r="K3422" t="s">
        <v>279</v>
      </c>
      <c r="L3422">
        <v>552704</v>
      </c>
      <c r="M3422" t="s">
        <v>279</v>
      </c>
      <c r="N3422">
        <v>552704</v>
      </c>
      <c r="O3422" t="s">
        <v>279</v>
      </c>
      <c r="P3422">
        <v>552046</v>
      </c>
      <c r="Q3422" t="s">
        <v>174</v>
      </c>
      <c r="R3422" s="9">
        <v>71941.662785630979</v>
      </c>
      <c r="S3422" s="9"/>
      <c r="T3422" s="9"/>
      <c r="U3422" s="9"/>
      <c r="V3422" s="9"/>
      <c r="W3422" s="9"/>
      <c r="X3422" s="9"/>
      <c r="Y3422" s="9"/>
      <c r="Z3422" s="9"/>
      <c r="AA3422" s="9"/>
      <c r="AB3422" s="9"/>
      <c r="AC3422" s="9"/>
      <c r="AD3422" s="9"/>
      <c r="AE3422" s="9"/>
      <c r="AF3422" s="9"/>
      <c r="AG3422" s="9"/>
      <c r="AH3422" s="9"/>
      <c r="AI3422" s="9"/>
      <c r="AJ3422" s="9"/>
      <c r="AK3422" s="9"/>
      <c r="AL3422" s="9"/>
      <c r="AM3422" s="9"/>
      <c r="AN3422" s="9"/>
      <c r="AO3422" s="9"/>
      <c r="AP3422" s="9"/>
      <c r="AQ3422" s="15"/>
      <c r="AR3422" s="9"/>
      <c r="AS3422" s="9"/>
      <c r="AT3422" s="9"/>
      <c r="AU3422" s="9"/>
      <c r="AV3422" s="9"/>
      <c r="AW3422" s="9"/>
      <c r="AX3422" s="9"/>
      <c r="AY3422" s="9"/>
      <c r="AZ3422" s="9"/>
      <c r="BA3422" s="9"/>
      <c r="BB3422" s="9"/>
      <c r="BC3422" s="9"/>
      <c r="BD3422" s="9"/>
      <c r="BE3422" s="9"/>
      <c r="BF3422" s="9"/>
      <c r="BG3422" s="9"/>
      <c r="BH3422" s="9"/>
      <c r="BI3422" s="9"/>
      <c r="BJ3422" s="9"/>
      <c r="BK3422" s="9"/>
      <c r="BL3422" s="9">
        <f t="shared" si="114"/>
        <v>71941.662785630979</v>
      </c>
      <c r="BM3422" s="9">
        <f t="shared" si="115"/>
        <v>71900</v>
      </c>
    </row>
    <row r="3423" spans="1:65" x14ac:dyDescent="0.3">
      <c r="A3423" t="s">
        <v>3397</v>
      </c>
      <c r="B3423" s="9">
        <v>675</v>
      </c>
      <c r="C3423">
        <v>596221</v>
      </c>
      <c r="D3423">
        <v>1</v>
      </c>
      <c r="E3423">
        <v>0</v>
      </c>
      <c r="F3423">
        <v>0</v>
      </c>
      <c r="G3423">
        <v>0</v>
      </c>
      <c r="H3423">
        <v>0</v>
      </c>
      <c r="I3423" t="s">
        <v>123</v>
      </c>
      <c r="J3423">
        <v>596230</v>
      </c>
      <c r="K3423" t="s">
        <v>468</v>
      </c>
      <c r="L3423">
        <v>596230</v>
      </c>
      <c r="M3423" t="s">
        <v>468</v>
      </c>
      <c r="N3423">
        <v>596230</v>
      </c>
      <c r="O3423" t="s">
        <v>468</v>
      </c>
      <c r="P3423">
        <v>596230</v>
      </c>
      <c r="Q3423" t="s">
        <v>468</v>
      </c>
      <c r="R3423" s="9">
        <v>160301.04242525331</v>
      </c>
      <c r="S3423" s="9"/>
      <c r="T3423" s="9"/>
      <c r="U3423" s="9"/>
      <c r="V3423" s="9"/>
      <c r="W3423" s="9"/>
      <c r="X3423" s="9"/>
      <c r="Y3423" s="9"/>
      <c r="Z3423" s="9"/>
      <c r="AA3423" s="9"/>
      <c r="AB3423" s="9"/>
      <c r="AC3423" s="9"/>
      <c r="AD3423" s="9"/>
      <c r="AE3423" s="9"/>
      <c r="AF3423" s="9"/>
      <c r="AG3423" s="9"/>
      <c r="AH3423" s="9"/>
      <c r="AI3423" s="9"/>
      <c r="AJ3423" s="9"/>
      <c r="AK3423" s="9"/>
      <c r="AL3423" s="9"/>
      <c r="AM3423" s="9"/>
      <c r="AN3423" s="9"/>
      <c r="AO3423" s="9"/>
      <c r="AP3423" s="9"/>
      <c r="AQ3423" s="15"/>
      <c r="AR3423" s="9">
        <v>3</v>
      </c>
      <c r="AS3423" s="9">
        <f>AR3423*30500</f>
        <v>91500</v>
      </c>
      <c r="AT3423" s="9"/>
      <c r="AU3423" s="9"/>
      <c r="AV3423" s="9"/>
      <c r="AW3423" s="9"/>
      <c r="AX3423" s="9"/>
      <c r="AY3423" s="9"/>
      <c r="AZ3423" s="9"/>
      <c r="BA3423" s="9"/>
      <c r="BB3423" s="9"/>
      <c r="BC3423" s="9"/>
      <c r="BD3423" s="9"/>
      <c r="BE3423" s="9"/>
      <c r="BF3423" s="9"/>
      <c r="BG3423" s="9"/>
      <c r="BH3423" s="9"/>
      <c r="BI3423" s="9"/>
      <c r="BJ3423" s="9"/>
      <c r="BK3423" s="9"/>
      <c r="BL3423" s="9">
        <f t="shared" si="114"/>
        <v>251801.04242525331</v>
      </c>
      <c r="BM3423" s="9">
        <f t="shared" si="115"/>
        <v>251800</v>
      </c>
    </row>
    <row r="3424" spans="1:65" x14ac:dyDescent="0.3">
      <c r="A3424" t="s">
        <v>3398</v>
      </c>
      <c r="B3424" s="9">
        <v>552</v>
      </c>
      <c r="C3424">
        <v>555266</v>
      </c>
      <c r="D3424">
        <v>1</v>
      </c>
      <c r="E3424">
        <v>0</v>
      </c>
      <c r="F3424">
        <v>0</v>
      </c>
      <c r="G3424">
        <v>0</v>
      </c>
      <c r="H3424">
        <v>0</v>
      </c>
      <c r="I3424" t="s">
        <v>123</v>
      </c>
      <c r="J3424">
        <v>569569</v>
      </c>
      <c r="K3424" t="s">
        <v>260</v>
      </c>
      <c r="L3424">
        <v>569569</v>
      </c>
      <c r="M3424" t="s">
        <v>260</v>
      </c>
      <c r="N3424">
        <v>569569</v>
      </c>
      <c r="O3424" t="s">
        <v>260</v>
      </c>
      <c r="P3424">
        <v>569569</v>
      </c>
      <c r="Q3424" t="s">
        <v>260</v>
      </c>
      <c r="R3424" s="9">
        <v>131456.11160288111</v>
      </c>
      <c r="S3424" s="9"/>
      <c r="T3424" s="9"/>
      <c r="U3424" s="9"/>
      <c r="V3424" s="9"/>
      <c r="W3424" s="9"/>
      <c r="X3424" s="9"/>
      <c r="Y3424" s="9"/>
      <c r="Z3424" s="9"/>
      <c r="AA3424" s="9"/>
      <c r="AB3424" s="9"/>
      <c r="AC3424" s="9"/>
      <c r="AD3424" s="9"/>
      <c r="AE3424" s="9"/>
      <c r="AF3424" s="9"/>
      <c r="AG3424" s="9"/>
      <c r="AH3424" s="9"/>
      <c r="AI3424" s="9"/>
      <c r="AJ3424" s="9"/>
      <c r="AK3424" s="9"/>
      <c r="AL3424" s="9"/>
      <c r="AM3424" s="9"/>
      <c r="AN3424" s="9"/>
      <c r="AO3424" s="9"/>
      <c r="AP3424" s="9"/>
      <c r="AQ3424" s="15"/>
      <c r="AR3424" s="9"/>
      <c r="AS3424" s="9"/>
      <c r="AT3424" s="9"/>
      <c r="AU3424" s="9"/>
      <c r="AV3424" s="9"/>
      <c r="AW3424" s="9"/>
      <c r="AX3424" s="9"/>
      <c r="AY3424" s="9"/>
      <c r="AZ3424" s="9"/>
      <c r="BA3424" s="9"/>
      <c r="BB3424" s="9"/>
      <c r="BC3424" s="9"/>
      <c r="BD3424" s="9"/>
      <c r="BE3424" s="9"/>
      <c r="BF3424" s="9"/>
      <c r="BG3424" s="9"/>
      <c r="BH3424" s="9"/>
      <c r="BI3424" s="9"/>
      <c r="BJ3424" s="9"/>
      <c r="BK3424" s="9"/>
      <c r="BL3424" s="9">
        <f t="shared" si="114"/>
        <v>131456.11160288111</v>
      </c>
      <c r="BM3424" s="9">
        <f t="shared" si="115"/>
        <v>131500</v>
      </c>
    </row>
    <row r="3425" spans="1:65" x14ac:dyDescent="0.3">
      <c r="A3425" t="s">
        <v>3399</v>
      </c>
      <c r="B3425" s="9">
        <v>488</v>
      </c>
      <c r="C3425">
        <v>567329</v>
      </c>
      <c r="D3425">
        <v>1</v>
      </c>
      <c r="E3425">
        <v>0</v>
      </c>
      <c r="F3425">
        <v>0</v>
      </c>
      <c r="G3425">
        <v>0</v>
      </c>
      <c r="H3425">
        <v>0</v>
      </c>
      <c r="I3425" t="s">
        <v>131</v>
      </c>
      <c r="J3425">
        <v>567167</v>
      </c>
      <c r="K3425" t="s">
        <v>655</v>
      </c>
      <c r="L3425">
        <v>567256</v>
      </c>
      <c r="M3425" t="s">
        <v>656</v>
      </c>
      <c r="N3425">
        <v>567256</v>
      </c>
      <c r="O3425" t="s">
        <v>656</v>
      </c>
      <c r="P3425">
        <v>567256</v>
      </c>
      <c r="Q3425" t="s">
        <v>656</v>
      </c>
      <c r="R3425" s="9">
        <v>116398.0877286575</v>
      </c>
      <c r="S3425" s="9"/>
      <c r="T3425" s="9"/>
      <c r="U3425" s="9"/>
      <c r="V3425" s="9"/>
      <c r="W3425" s="9"/>
      <c r="X3425" s="9"/>
      <c r="Y3425" s="9"/>
      <c r="Z3425" s="9"/>
      <c r="AA3425" s="9"/>
      <c r="AB3425" s="9"/>
      <c r="AC3425" s="9"/>
      <c r="AD3425" s="9"/>
      <c r="AE3425" s="9"/>
      <c r="AF3425" s="9"/>
      <c r="AG3425" s="9"/>
      <c r="AH3425" s="9"/>
      <c r="AI3425" s="9"/>
      <c r="AJ3425" s="9"/>
      <c r="AK3425" s="9"/>
      <c r="AL3425" s="9"/>
      <c r="AM3425" s="9"/>
      <c r="AN3425" s="9"/>
      <c r="AO3425" s="9"/>
      <c r="AP3425" s="9"/>
      <c r="AQ3425" s="15"/>
      <c r="AR3425" s="9">
        <v>22</v>
      </c>
      <c r="AS3425" s="9">
        <f>AR3425*30500</f>
        <v>671000</v>
      </c>
      <c r="AT3425" s="9"/>
      <c r="AU3425" s="9"/>
      <c r="AV3425" s="9"/>
      <c r="AW3425" s="9"/>
      <c r="AX3425" s="9"/>
      <c r="AY3425" s="9"/>
      <c r="AZ3425" s="9"/>
      <c r="BA3425" s="9"/>
      <c r="BB3425" s="9"/>
      <c r="BC3425" s="9"/>
      <c r="BD3425" s="9"/>
      <c r="BE3425" s="9"/>
      <c r="BF3425" s="9"/>
      <c r="BG3425" s="9"/>
      <c r="BH3425" s="9"/>
      <c r="BI3425" s="9"/>
      <c r="BJ3425" s="9"/>
      <c r="BK3425" s="9"/>
      <c r="BL3425" s="9">
        <f t="shared" si="114"/>
        <v>787398.08772865753</v>
      </c>
      <c r="BM3425" s="9">
        <f t="shared" si="115"/>
        <v>787400</v>
      </c>
    </row>
    <row r="3426" spans="1:65" x14ac:dyDescent="0.3">
      <c r="A3426" t="s">
        <v>3400</v>
      </c>
      <c r="B3426" s="9">
        <v>967</v>
      </c>
      <c r="C3426">
        <v>583511</v>
      </c>
      <c r="D3426">
        <v>1</v>
      </c>
      <c r="E3426">
        <v>0</v>
      </c>
      <c r="F3426">
        <v>0</v>
      </c>
      <c r="G3426">
        <v>0</v>
      </c>
      <c r="H3426">
        <v>0</v>
      </c>
      <c r="I3426" t="s">
        <v>81</v>
      </c>
      <c r="J3426">
        <v>582956</v>
      </c>
      <c r="K3426" t="s">
        <v>684</v>
      </c>
      <c r="L3426">
        <v>582956</v>
      </c>
      <c r="M3426" t="s">
        <v>684</v>
      </c>
      <c r="N3426">
        <v>583120</v>
      </c>
      <c r="O3426" t="s">
        <v>408</v>
      </c>
      <c r="P3426">
        <v>583120</v>
      </c>
      <c r="Q3426" t="s">
        <v>408</v>
      </c>
      <c r="R3426" s="9">
        <v>228339.7068331445</v>
      </c>
      <c r="S3426" s="9"/>
      <c r="T3426" s="9"/>
      <c r="U3426" s="9"/>
      <c r="V3426" s="9"/>
      <c r="W3426" s="9"/>
      <c r="X3426" s="9"/>
      <c r="Y3426" s="9"/>
      <c r="Z3426" s="9"/>
      <c r="AA3426" s="9"/>
      <c r="AB3426" s="9"/>
      <c r="AC3426" s="9"/>
      <c r="AD3426" s="9"/>
      <c r="AE3426" s="9"/>
      <c r="AF3426" s="9"/>
      <c r="AG3426" s="9"/>
      <c r="AH3426" s="9"/>
      <c r="AI3426" s="9"/>
      <c r="AJ3426" s="9"/>
      <c r="AK3426" s="9"/>
      <c r="AL3426" s="9"/>
      <c r="AM3426" s="9"/>
      <c r="AN3426" s="9"/>
      <c r="AO3426" s="9"/>
      <c r="AP3426" s="9"/>
      <c r="AQ3426" s="15"/>
      <c r="AR3426" s="9"/>
      <c r="AS3426" s="9"/>
      <c r="AT3426" s="9"/>
      <c r="AU3426" s="9"/>
      <c r="AV3426" s="9"/>
      <c r="AW3426" s="9"/>
      <c r="AX3426" s="9"/>
      <c r="AY3426" s="9"/>
      <c r="AZ3426" s="9"/>
      <c r="BA3426" s="9"/>
      <c r="BB3426" s="9"/>
      <c r="BC3426" s="9"/>
      <c r="BD3426" s="9"/>
      <c r="BE3426" s="9"/>
      <c r="BF3426" s="9"/>
      <c r="BG3426" s="9"/>
      <c r="BH3426" s="9"/>
      <c r="BI3426" s="9"/>
      <c r="BJ3426" s="9"/>
      <c r="BK3426" s="9"/>
      <c r="BL3426" s="9">
        <f t="shared" si="114"/>
        <v>228339.7068331445</v>
      </c>
      <c r="BM3426" s="9">
        <f t="shared" si="115"/>
        <v>228300</v>
      </c>
    </row>
    <row r="3427" spans="1:65" x14ac:dyDescent="0.3">
      <c r="A3427" t="s">
        <v>932</v>
      </c>
      <c r="B3427" s="9">
        <v>328</v>
      </c>
      <c r="C3427">
        <v>587974</v>
      </c>
      <c r="D3427">
        <v>1</v>
      </c>
      <c r="E3427">
        <v>0</v>
      </c>
      <c r="F3427">
        <v>0</v>
      </c>
      <c r="G3427">
        <v>0</v>
      </c>
      <c r="H3427">
        <v>0</v>
      </c>
      <c r="I3427" t="s">
        <v>123</v>
      </c>
      <c r="J3427">
        <v>595209</v>
      </c>
      <c r="K3427" t="s">
        <v>480</v>
      </c>
      <c r="L3427">
        <v>595209</v>
      </c>
      <c r="M3427" t="s">
        <v>480</v>
      </c>
      <c r="N3427">
        <v>595209</v>
      </c>
      <c r="O3427" t="s">
        <v>480</v>
      </c>
      <c r="P3427">
        <v>595209</v>
      </c>
      <c r="Q3427" t="s">
        <v>480</v>
      </c>
      <c r="R3427" s="9">
        <v>78586.086575299298</v>
      </c>
      <c r="S3427" s="9"/>
      <c r="T3427" s="9"/>
      <c r="U3427" s="9"/>
      <c r="V3427" s="9"/>
      <c r="W3427" s="9"/>
      <c r="X3427" s="9"/>
      <c r="Y3427" s="9"/>
      <c r="Z3427" s="9"/>
      <c r="AA3427" s="9"/>
      <c r="AB3427" s="9"/>
      <c r="AC3427" s="9"/>
      <c r="AD3427" s="9"/>
      <c r="AE3427" s="9"/>
      <c r="AF3427" s="9"/>
      <c r="AG3427" s="9"/>
      <c r="AH3427" s="9"/>
      <c r="AI3427" s="9"/>
      <c r="AJ3427" s="9"/>
      <c r="AK3427" s="9"/>
      <c r="AL3427" s="9"/>
      <c r="AM3427" s="9"/>
      <c r="AN3427" s="9"/>
      <c r="AO3427" s="9"/>
      <c r="AP3427" s="9"/>
      <c r="AQ3427" s="15"/>
      <c r="AR3427" s="9"/>
      <c r="AS3427" s="9"/>
      <c r="AT3427" s="9"/>
      <c r="AU3427" s="9"/>
      <c r="AV3427" s="9"/>
      <c r="AW3427" s="9"/>
      <c r="AX3427" s="9"/>
      <c r="AY3427" s="9"/>
      <c r="AZ3427" s="9"/>
      <c r="BA3427" s="9"/>
      <c r="BB3427" s="9"/>
      <c r="BC3427" s="9"/>
      <c r="BD3427" s="9"/>
      <c r="BE3427" s="9"/>
      <c r="BF3427" s="9"/>
      <c r="BG3427" s="9"/>
      <c r="BH3427" s="9"/>
      <c r="BI3427" s="9"/>
      <c r="BJ3427" s="9"/>
      <c r="BK3427" s="9"/>
      <c r="BL3427" s="9">
        <f t="shared" si="114"/>
        <v>78586.086575299298</v>
      </c>
      <c r="BM3427" s="9">
        <f t="shared" si="115"/>
        <v>78600</v>
      </c>
    </row>
    <row r="3428" spans="1:65" x14ac:dyDescent="0.3">
      <c r="A3428" t="s">
        <v>932</v>
      </c>
      <c r="B3428" s="9">
        <v>381</v>
      </c>
      <c r="C3428">
        <v>565342</v>
      </c>
      <c r="D3428">
        <v>1</v>
      </c>
      <c r="E3428">
        <v>0</v>
      </c>
      <c r="F3428">
        <v>0</v>
      </c>
      <c r="G3428">
        <v>0</v>
      </c>
      <c r="H3428">
        <v>0</v>
      </c>
      <c r="I3428" t="s">
        <v>131</v>
      </c>
      <c r="J3428">
        <v>565555</v>
      </c>
      <c r="K3428" t="s">
        <v>253</v>
      </c>
      <c r="L3428">
        <v>565555</v>
      </c>
      <c r="M3428" t="s">
        <v>253</v>
      </c>
      <c r="N3428">
        <v>565555</v>
      </c>
      <c r="O3428" t="s">
        <v>253</v>
      </c>
      <c r="P3428">
        <v>565555</v>
      </c>
      <c r="Q3428" t="s">
        <v>253</v>
      </c>
      <c r="R3428" s="9">
        <v>91139.618563822718</v>
      </c>
      <c r="S3428" s="9"/>
      <c r="T3428" s="9"/>
      <c r="U3428" s="9"/>
      <c r="V3428" s="9"/>
      <c r="W3428" s="9"/>
      <c r="X3428" s="9"/>
      <c r="Y3428" s="9"/>
      <c r="Z3428" s="9"/>
      <c r="AA3428" s="9"/>
      <c r="AB3428" s="9"/>
      <c r="AC3428" s="9"/>
      <c r="AD3428" s="9"/>
      <c r="AE3428" s="9"/>
      <c r="AF3428" s="9"/>
      <c r="AG3428" s="9"/>
      <c r="AH3428" s="9"/>
      <c r="AI3428" s="9"/>
      <c r="AJ3428" s="9"/>
      <c r="AK3428" s="9"/>
      <c r="AL3428" s="9"/>
      <c r="AM3428" s="9"/>
      <c r="AN3428" s="9"/>
      <c r="AO3428" s="9"/>
      <c r="AP3428" s="9"/>
      <c r="AQ3428" s="15"/>
      <c r="AR3428" s="9"/>
      <c r="AS3428" s="9"/>
      <c r="AT3428" s="9"/>
      <c r="AU3428" s="9"/>
      <c r="AV3428" s="9"/>
      <c r="AW3428" s="9"/>
      <c r="AX3428" s="9"/>
      <c r="AY3428" s="9"/>
      <c r="AZ3428" s="9"/>
      <c r="BA3428" s="9"/>
      <c r="BB3428" s="9"/>
      <c r="BC3428" s="9"/>
      <c r="BD3428" s="9"/>
      <c r="BE3428" s="9"/>
      <c r="BF3428" s="9"/>
      <c r="BG3428" s="9"/>
      <c r="BH3428" s="9"/>
      <c r="BI3428" s="9"/>
      <c r="BJ3428" s="9"/>
      <c r="BK3428" s="9"/>
      <c r="BL3428" s="9">
        <f t="shared" si="114"/>
        <v>91139.618563822718</v>
      </c>
      <c r="BM3428" s="9">
        <f t="shared" si="115"/>
        <v>91100</v>
      </c>
    </row>
    <row r="3429" spans="1:65" x14ac:dyDescent="0.3">
      <c r="A3429" t="s">
        <v>932</v>
      </c>
      <c r="B3429" s="9">
        <v>280</v>
      </c>
      <c r="C3429">
        <v>540897</v>
      </c>
      <c r="D3429">
        <v>1</v>
      </c>
      <c r="E3429">
        <v>0</v>
      </c>
      <c r="F3429">
        <v>0</v>
      </c>
      <c r="G3429">
        <v>0</v>
      </c>
      <c r="H3429">
        <v>0</v>
      </c>
      <c r="I3429" t="s">
        <v>86</v>
      </c>
      <c r="J3429">
        <v>540901</v>
      </c>
      <c r="K3429" t="s">
        <v>1116</v>
      </c>
      <c r="L3429">
        <v>540901</v>
      </c>
      <c r="M3429" t="s">
        <v>1116</v>
      </c>
      <c r="N3429">
        <v>540111</v>
      </c>
      <c r="O3429" t="s">
        <v>576</v>
      </c>
      <c r="P3429">
        <v>540111</v>
      </c>
      <c r="Q3429" t="s">
        <v>576</v>
      </c>
      <c r="R3429" s="9">
        <v>71941.662785630979</v>
      </c>
      <c r="S3429" s="9"/>
      <c r="T3429" s="9"/>
      <c r="U3429" s="9"/>
      <c r="V3429" s="9"/>
      <c r="W3429" s="9"/>
      <c r="X3429" s="9"/>
      <c r="Y3429" s="9"/>
      <c r="Z3429" s="9"/>
      <c r="AA3429" s="9"/>
      <c r="AB3429" s="9"/>
      <c r="AC3429" s="9"/>
      <c r="AD3429" s="9"/>
      <c r="AE3429" s="9"/>
      <c r="AF3429" s="9"/>
      <c r="AG3429" s="9"/>
      <c r="AH3429" s="9"/>
      <c r="AI3429" s="9"/>
      <c r="AJ3429" s="9"/>
      <c r="AK3429" s="9"/>
      <c r="AL3429" s="9"/>
      <c r="AM3429" s="9"/>
      <c r="AN3429" s="9"/>
      <c r="AO3429" s="9"/>
      <c r="AP3429" s="9"/>
      <c r="AQ3429" s="15"/>
      <c r="AR3429" s="9"/>
      <c r="AS3429" s="9"/>
      <c r="AT3429" s="9"/>
      <c r="AU3429" s="9"/>
      <c r="AV3429" s="9"/>
      <c r="AW3429" s="9"/>
      <c r="AX3429" s="9"/>
      <c r="AY3429" s="9"/>
      <c r="AZ3429" s="9"/>
      <c r="BA3429" s="9"/>
      <c r="BB3429" s="9"/>
      <c r="BC3429" s="9"/>
      <c r="BD3429" s="9"/>
      <c r="BE3429" s="9"/>
      <c r="BF3429" s="9"/>
      <c r="BG3429" s="9"/>
      <c r="BH3429" s="9"/>
      <c r="BI3429" s="9"/>
      <c r="BJ3429" s="9"/>
      <c r="BK3429" s="9"/>
      <c r="BL3429" s="9">
        <f t="shared" si="114"/>
        <v>71941.662785630979</v>
      </c>
      <c r="BM3429" s="9">
        <f t="shared" si="115"/>
        <v>71900</v>
      </c>
    </row>
    <row r="3430" spans="1:65" x14ac:dyDescent="0.3">
      <c r="A3430" s="2" t="s">
        <v>932</v>
      </c>
      <c r="B3430" s="9">
        <v>907</v>
      </c>
      <c r="C3430">
        <v>534242</v>
      </c>
      <c r="D3430">
        <v>1</v>
      </c>
      <c r="E3430">
        <v>1</v>
      </c>
      <c r="F3430">
        <v>0</v>
      </c>
      <c r="G3430">
        <v>0</v>
      </c>
      <c r="H3430">
        <v>0</v>
      </c>
      <c r="I3430" t="s">
        <v>86</v>
      </c>
      <c r="J3430">
        <v>534242</v>
      </c>
      <c r="K3430" t="s">
        <v>932</v>
      </c>
      <c r="L3430">
        <v>533955</v>
      </c>
      <c r="M3430" t="s">
        <v>314</v>
      </c>
      <c r="N3430">
        <v>533955</v>
      </c>
      <c r="O3430" t="s">
        <v>314</v>
      </c>
      <c r="P3430">
        <v>533955</v>
      </c>
      <c r="Q3430" t="s">
        <v>314</v>
      </c>
      <c r="R3430" s="9">
        <v>214405.46985106761</v>
      </c>
      <c r="S3430" s="9">
        <f>SUMIFS($B:$B,$J:$J,$C3430)</f>
        <v>2887</v>
      </c>
      <c r="T3430" s="9">
        <v>156983.4981149396</v>
      </c>
      <c r="U3430" s="9">
        <v>0</v>
      </c>
      <c r="V3430" s="9">
        <f>U3430*768</f>
        <v>0</v>
      </c>
      <c r="W3430" s="9">
        <v>8</v>
      </c>
      <c r="X3430" s="9">
        <f>W3430*3072</f>
        <v>24576</v>
      </c>
      <c r="Y3430" s="9">
        <v>12</v>
      </c>
      <c r="Z3430" s="9">
        <f>Y3430*1024</f>
        <v>12288</v>
      </c>
      <c r="AA3430" s="9">
        <v>1</v>
      </c>
      <c r="AB3430" s="9">
        <f>AA3430*256</f>
        <v>256</v>
      </c>
      <c r="AC3430" s="9"/>
      <c r="AD3430" s="9"/>
      <c r="AE3430" s="9"/>
      <c r="AF3430" s="9"/>
      <c r="AG3430" s="9"/>
      <c r="AH3430" s="9"/>
      <c r="AI3430" s="9"/>
      <c r="AJ3430" s="9"/>
      <c r="AK3430" s="9"/>
      <c r="AL3430" s="9"/>
      <c r="AM3430" s="9"/>
      <c r="AN3430" s="9"/>
      <c r="AO3430" s="9"/>
      <c r="AP3430" s="9"/>
      <c r="AQ3430" s="15"/>
      <c r="AR3430" s="9"/>
      <c r="AS3430" s="9"/>
      <c r="AT3430" s="9"/>
      <c r="AU3430" s="9"/>
      <c r="AV3430" s="9"/>
      <c r="AW3430" s="9"/>
      <c r="AX3430" s="9"/>
      <c r="AY3430" s="9"/>
      <c r="AZ3430" s="9"/>
      <c r="BA3430" s="9"/>
      <c r="BB3430" s="9"/>
      <c r="BC3430" s="9"/>
      <c r="BD3430" s="9"/>
      <c r="BE3430" s="9"/>
      <c r="BF3430" s="9"/>
      <c r="BG3430" s="9"/>
      <c r="BH3430" s="9"/>
      <c r="BI3430" s="9"/>
      <c r="BJ3430" s="9"/>
      <c r="BK3430" s="9"/>
      <c r="BL3430" s="9">
        <f t="shared" si="114"/>
        <v>408508.96796600719</v>
      </c>
      <c r="BM3430" s="9">
        <f t="shared" si="115"/>
        <v>408500</v>
      </c>
    </row>
    <row r="3431" spans="1:65" x14ac:dyDescent="0.3">
      <c r="A3431" t="s">
        <v>3401</v>
      </c>
      <c r="B3431" s="9">
        <v>347</v>
      </c>
      <c r="C3431">
        <v>506494</v>
      </c>
      <c r="D3431">
        <v>1</v>
      </c>
      <c r="E3431">
        <v>0</v>
      </c>
      <c r="F3431">
        <v>0</v>
      </c>
      <c r="G3431">
        <v>0</v>
      </c>
      <c r="H3431">
        <v>0</v>
      </c>
      <c r="I3431" t="s">
        <v>77</v>
      </c>
      <c r="J3431">
        <v>555380</v>
      </c>
      <c r="K3431" t="s">
        <v>1027</v>
      </c>
      <c r="L3431">
        <v>555380</v>
      </c>
      <c r="M3431" t="s">
        <v>1027</v>
      </c>
      <c r="N3431">
        <v>555380</v>
      </c>
      <c r="O3431" t="s">
        <v>1027</v>
      </c>
      <c r="P3431">
        <v>554961</v>
      </c>
      <c r="Q3431" t="s">
        <v>117</v>
      </c>
      <c r="R3431" s="9">
        <v>83089.846788565919</v>
      </c>
      <c r="S3431" s="9"/>
      <c r="T3431" s="9"/>
      <c r="U3431" s="9"/>
      <c r="V3431" s="9"/>
      <c r="W3431" s="9"/>
      <c r="X3431" s="9"/>
      <c r="Y3431" s="9"/>
      <c r="Z3431" s="9"/>
      <c r="AA3431" s="9"/>
      <c r="AB3431" s="9"/>
      <c r="AC3431" s="9"/>
      <c r="AD3431" s="9"/>
      <c r="AE3431" s="9"/>
      <c r="AF3431" s="9"/>
      <c r="AG3431" s="9"/>
      <c r="AH3431" s="9"/>
      <c r="AI3431" s="9"/>
      <c r="AJ3431" s="9"/>
      <c r="AK3431" s="9"/>
      <c r="AL3431" s="9"/>
      <c r="AM3431" s="9"/>
      <c r="AN3431" s="9"/>
      <c r="AO3431" s="9"/>
      <c r="AP3431" s="9"/>
      <c r="AQ3431" s="15"/>
      <c r="AR3431" s="9"/>
      <c r="AS3431" s="9"/>
      <c r="AT3431" s="9"/>
      <c r="AU3431" s="9"/>
      <c r="AV3431" s="9"/>
      <c r="AW3431" s="9"/>
      <c r="AX3431" s="9"/>
      <c r="AY3431" s="9"/>
      <c r="AZ3431" s="9"/>
      <c r="BA3431" s="9"/>
      <c r="BB3431" s="9"/>
      <c r="BC3431" s="9"/>
      <c r="BD3431" s="9"/>
      <c r="BE3431" s="9"/>
      <c r="BF3431" s="9"/>
      <c r="BG3431" s="9"/>
      <c r="BH3431" s="9"/>
      <c r="BI3431" s="9"/>
      <c r="BJ3431" s="9"/>
      <c r="BK3431" s="9"/>
      <c r="BL3431" s="9">
        <f t="shared" si="114"/>
        <v>83089.846788565919</v>
      </c>
      <c r="BM3431" s="9">
        <f t="shared" si="115"/>
        <v>83100</v>
      </c>
    </row>
    <row r="3432" spans="1:65" x14ac:dyDescent="0.3">
      <c r="A3432" t="s">
        <v>3402</v>
      </c>
      <c r="B3432" s="9">
        <v>337</v>
      </c>
      <c r="C3432">
        <v>569551</v>
      </c>
      <c r="D3432">
        <v>1</v>
      </c>
      <c r="E3432">
        <v>0</v>
      </c>
      <c r="F3432">
        <v>0</v>
      </c>
      <c r="G3432">
        <v>0</v>
      </c>
      <c r="H3432">
        <v>0</v>
      </c>
      <c r="I3432" t="s">
        <v>94</v>
      </c>
      <c r="J3432">
        <v>597180</v>
      </c>
      <c r="K3432" t="s">
        <v>116</v>
      </c>
      <c r="L3432">
        <v>597180</v>
      </c>
      <c r="M3432" t="s">
        <v>116</v>
      </c>
      <c r="N3432">
        <v>597180</v>
      </c>
      <c r="O3432" t="s">
        <v>116</v>
      </c>
      <c r="P3432">
        <v>597180</v>
      </c>
      <c r="Q3432" t="s">
        <v>116</v>
      </c>
      <c r="R3432" s="9">
        <v>80719.936293316801</v>
      </c>
      <c r="S3432" s="9"/>
      <c r="T3432" s="9"/>
      <c r="U3432" s="9"/>
      <c r="V3432" s="9"/>
      <c r="W3432" s="9"/>
      <c r="X3432" s="9"/>
      <c r="Y3432" s="9"/>
      <c r="Z3432" s="9"/>
      <c r="AA3432" s="9"/>
      <c r="AB3432" s="9"/>
      <c r="AC3432" s="9"/>
      <c r="AD3432" s="9"/>
      <c r="AE3432" s="9"/>
      <c r="AF3432" s="9"/>
      <c r="AG3432" s="9"/>
      <c r="AH3432" s="9"/>
      <c r="AI3432" s="9"/>
      <c r="AJ3432" s="9"/>
      <c r="AK3432" s="9"/>
      <c r="AL3432" s="9"/>
      <c r="AM3432" s="9"/>
      <c r="AN3432" s="9"/>
      <c r="AO3432" s="9"/>
      <c r="AP3432" s="9"/>
      <c r="AQ3432" s="15"/>
      <c r="AR3432" s="9"/>
      <c r="AS3432" s="9"/>
      <c r="AT3432" s="9"/>
      <c r="AU3432" s="9"/>
      <c r="AV3432" s="9"/>
      <c r="AW3432" s="9"/>
      <c r="AX3432" s="9"/>
      <c r="AY3432" s="9"/>
      <c r="AZ3432" s="9"/>
      <c r="BA3432" s="9"/>
      <c r="BB3432" s="9"/>
      <c r="BC3432" s="9"/>
      <c r="BD3432" s="9"/>
      <c r="BE3432" s="9"/>
      <c r="BF3432" s="9"/>
      <c r="BG3432" s="9"/>
      <c r="BH3432" s="9"/>
      <c r="BI3432" s="9"/>
      <c r="BJ3432" s="9"/>
      <c r="BK3432" s="9"/>
      <c r="BL3432" s="9">
        <f t="shared" si="114"/>
        <v>80719.936293316801</v>
      </c>
      <c r="BM3432" s="9">
        <f t="shared" si="115"/>
        <v>80700</v>
      </c>
    </row>
    <row r="3433" spans="1:65" x14ac:dyDescent="0.3">
      <c r="A3433" t="s">
        <v>1769</v>
      </c>
      <c r="B3433" s="9">
        <v>311</v>
      </c>
      <c r="C3433">
        <v>571920</v>
      </c>
      <c r="D3433">
        <v>1</v>
      </c>
      <c r="E3433">
        <v>0</v>
      </c>
      <c r="F3433">
        <v>0</v>
      </c>
      <c r="G3433">
        <v>0</v>
      </c>
      <c r="H3433">
        <v>0</v>
      </c>
      <c r="I3433" t="s">
        <v>96</v>
      </c>
      <c r="J3433">
        <v>581186</v>
      </c>
      <c r="K3433" t="s">
        <v>331</v>
      </c>
      <c r="L3433">
        <v>581186</v>
      </c>
      <c r="M3433" t="s">
        <v>331</v>
      </c>
      <c r="N3433">
        <v>581186</v>
      </c>
      <c r="O3433" t="s">
        <v>331</v>
      </c>
      <c r="P3433">
        <v>581186</v>
      </c>
      <c r="Q3433" t="s">
        <v>331</v>
      </c>
      <c r="R3433" s="9">
        <v>74553.030479850131</v>
      </c>
      <c r="S3433" s="9"/>
      <c r="T3433" s="9"/>
      <c r="U3433" s="9"/>
      <c r="V3433" s="9"/>
      <c r="W3433" s="9"/>
      <c r="X3433" s="9"/>
      <c r="Y3433" s="9"/>
      <c r="Z3433" s="9"/>
      <c r="AA3433" s="9"/>
      <c r="AB3433" s="9"/>
      <c r="AC3433" s="9"/>
      <c r="AD3433" s="9"/>
      <c r="AE3433" s="9"/>
      <c r="AF3433" s="9"/>
      <c r="AG3433" s="9"/>
      <c r="AH3433" s="9"/>
      <c r="AI3433" s="9"/>
      <c r="AJ3433" s="9"/>
      <c r="AK3433" s="9"/>
      <c r="AL3433" s="9"/>
      <c r="AM3433" s="9"/>
      <c r="AN3433" s="9"/>
      <c r="AO3433" s="9"/>
      <c r="AP3433" s="9"/>
      <c r="AQ3433" s="15"/>
      <c r="AR3433" s="9"/>
      <c r="AS3433" s="9"/>
      <c r="AT3433" s="9"/>
      <c r="AU3433" s="9"/>
      <c r="AV3433" s="9"/>
      <c r="AW3433" s="9"/>
      <c r="AX3433" s="9"/>
      <c r="AY3433" s="9"/>
      <c r="AZ3433" s="9"/>
      <c r="BA3433" s="9"/>
      <c r="BB3433" s="9"/>
      <c r="BC3433" s="9"/>
      <c r="BD3433" s="9"/>
      <c r="BE3433" s="9"/>
      <c r="BF3433" s="9"/>
      <c r="BG3433" s="9"/>
      <c r="BH3433" s="9"/>
      <c r="BI3433" s="9"/>
      <c r="BJ3433" s="9"/>
      <c r="BK3433" s="9"/>
      <c r="BL3433" s="9">
        <f t="shared" si="114"/>
        <v>74553.030479850131</v>
      </c>
      <c r="BM3433" s="9">
        <f t="shared" si="115"/>
        <v>74600</v>
      </c>
    </row>
    <row r="3434" spans="1:65" x14ac:dyDescent="0.3">
      <c r="A3434" s="4" t="s">
        <v>1769</v>
      </c>
      <c r="B3434" s="9">
        <v>2469</v>
      </c>
      <c r="C3434">
        <v>544868</v>
      </c>
      <c r="D3434">
        <v>1</v>
      </c>
      <c r="E3434">
        <v>1</v>
      </c>
      <c r="F3434">
        <v>1</v>
      </c>
      <c r="G3434">
        <v>1</v>
      </c>
      <c r="H3434">
        <v>0</v>
      </c>
      <c r="I3434" t="s">
        <v>83</v>
      </c>
      <c r="J3434">
        <v>544868</v>
      </c>
      <c r="K3434" t="s">
        <v>1769</v>
      </c>
      <c r="L3434">
        <v>544868</v>
      </c>
      <c r="M3434" t="s">
        <v>1769</v>
      </c>
      <c r="N3434">
        <v>544868</v>
      </c>
      <c r="O3434" t="s">
        <v>1769</v>
      </c>
      <c r="P3434">
        <v>545171</v>
      </c>
      <c r="Q3434" t="s">
        <v>584</v>
      </c>
      <c r="R3434" s="9">
        <v>571200.98931325111</v>
      </c>
      <c r="S3434" s="9">
        <f>SUMIFS($B:$B,$J:$J,$C3434)</f>
        <v>3024</v>
      </c>
      <c r="T3434" s="9">
        <v>164412.89716833289</v>
      </c>
      <c r="U3434" s="9">
        <v>0</v>
      </c>
      <c r="V3434" s="9">
        <f>U3434*768</f>
        <v>0</v>
      </c>
      <c r="W3434" s="9">
        <v>39</v>
      </c>
      <c r="X3434" s="9">
        <f>W3434*3072</f>
        <v>119808</v>
      </c>
      <c r="Y3434" s="9">
        <v>19</v>
      </c>
      <c r="Z3434" s="9">
        <f>Y3434*1024</f>
        <v>19456</v>
      </c>
      <c r="AA3434" s="9">
        <v>7</v>
      </c>
      <c r="AB3434" s="9">
        <f>AA3434*256</f>
        <v>1792</v>
      </c>
      <c r="AC3434" s="9">
        <f>SUMIFS($B:$B,$L:$L,$C3434)</f>
        <v>4516</v>
      </c>
      <c r="AD3434" s="9">
        <v>564806.8760995894</v>
      </c>
      <c r="AE3434" s="9"/>
      <c r="AF3434" s="9"/>
      <c r="AG3434" s="9">
        <f>SUMIFS($B:$B,$N:$N,$C3434)</f>
        <v>4516</v>
      </c>
      <c r="AH3434" s="9">
        <v>510661.17014740588</v>
      </c>
      <c r="AI3434" s="9"/>
      <c r="AJ3434" s="9"/>
      <c r="AK3434" s="9"/>
      <c r="AL3434" s="9"/>
      <c r="AM3434" s="9"/>
      <c r="AN3434" s="9"/>
      <c r="AO3434" s="9"/>
      <c r="AP3434" s="9"/>
      <c r="AQ3434" s="15"/>
      <c r="AR3434" s="9">
        <v>2</v>
      </c>
      <c r="AS3434" s="9">
        <f>AR3434*30500</f>
        <v>61000</v>
      </c>
      <c r="AT3434" s="9"/>
      <c r="AU3434" s="9"/>
      <c r="AV3434" s="9"/>
      <c r="AW3434" s="9"/>
      <c r="AX3434" s="9"/>
      <c r="AY3434" s="9"/>
      <c r="AZ3434" s="9"/>
      <c r="BA3434" s="9"/>
      <c r="BB3434" s="9"/>
      <c r="BC3434" s="9"/>
      <c r="BD3434" s="9"/>
      <c r="BE3434" s="9"/>
      <c r="BF3434" s="9"/>
      <c r="BG3434" s="9"/>
      <c r="BH3434" s="9"/>
      <c r="BI3434" s="9"/>
      <c r="BJ3434" s="9"/>
      <c r="BK3434" s="9"/>
      <c r="BL3434" s="9">
        <f t="shared" si="114"/>
        <v>2013137.9327285793</v>
      </c>
      <c r="BM3434" s="9">
        <f t="shared" si="115"/>
        <v>2013100</v>
      </c>
    </row>
    <row r="3435" spans="1:65" x14ac:dyDescent="0.3">
      <c r="A3435" t="s">
        <v>3403</v>
      </c>
      <c r="B3435" s="9">
        <v>100</v>
      </c>
      <c r="C3435">
        <v>561568</v>
      </c>
      <c r="D3435">
        <v>1</v>
      </c>
      <c r="E3435">
        <v>0</v>
      </c>
      <c r="F3435">
        <v>0</v>
      </c>
      <c r="G3435">
        <v>0</v>
      </c>
      <c r="H3435">
        <v>0</v>
      </c>
      <c r="I3435" t="s">
        <v>83</v>
      </c>
      <c r="J3435">
        <v>550647</v>
      </c>
      <c r="K3435" t="s">
        <v>498</v>
      </c>
      <c r="L3435">
        <v>550647</v>
      </c>
      <c r="M3435" t="s">
        <v>498</v>
      </c>
      <c r="N3435">
        <v>550647</v>
      </c>
      <c r="O3435" t="s">
        <v>498</v>
      </c>
      <c r="P3435">
        <v>550647</v>
      </c>
      <c r="Q3435" t="s">
        <v>498</v>
      </c>
      <c r="R3435" s="9">
        <v>71941.662785630979</v>
      </c>
      <c r="S3435" s="9"/>
      <c r="T3435" s="9"/>
      <c r="U3435" s="9"/>
      <c r="V3435" s="9"/>
      <c r="W3435" s="9"/>
      <c r="X3435" s="9"/>
      <c r="Y3435" s="9"/>
      <c r="Z3435" s="9"/>
      <c r="AA3435" s="9"/>
      <c r="AB3435" s="9"/>
      <c r="AC3435" s="9"/>
      <c r="AD3435" s="9"/>
      <c r="AE3435" s="9"/>
      <c r="AF3435" s="9"/>
      <c r="AG3435" s="9"/>
      <c r="AH3435" s="9"/>
      <c r="AI3435" s="9"/>
      <c r="AJ3435" s="9"/>
      <c r="AK3435" s="9"/>
      <c r="AL3435" s="9"/>
      <c r="AM3435" s="9"/>
      <c r="AN3435" s="9"/>
      <c r="AO3435" s="9"/>
      <c r="AP3435" s="9"/>
      <c r="AQ3435" s="15"/>
      <c r="AR3435" s="9">
        <v>1</v>
      </c>
      <c r="AS3435" s="9">
        <f>AR3435*30500</f>
        <v>30500</v>
      </c>
      <c r="AT3435" s="9"/>
      <c r="AU3435" s="9"/>
      <c r="AV3435" s="9"/>
      <c r="AW3435" s="9"/>
      <c r="AX3435" s="9"/>
      <c r="AY3435" s="9"/>
      <c r="AZ3435" s="9"/>
      <c r="BA3435" s="9"/>
      <c r="BB3435" s="9"/>
      <c r="BC3435" s="9"/>
      <c r="BD3435" s="9"/>
      <c r="BE3435" s="9"/>
      <c r="BF3435" s="9"/>
      <c r="BG3435" s="9"/>
      <c r="BH3435" s="9"/>
      <c r="BI3435" s="9"/>
      <c r="BJ3435" s="9"/>
      <c r="BK3435" s="9"/>
      <c r="BL3435" s="9">
        <f t="shared" si="114"/>
        <v>102441.66278563098</v>
      </c>
      <c r="BM3435" s="9">
        <f t="shared" si="115"/>
        <v>102400</v>
      </c>
    </row>
    <row r="3436" spans="1:65" x14ac:dyDescent="0.3">
      <c r="A3436" t="s">
        <v>3404</v>
      </c>
      <c r="B3436" s="9">
        <v>183</v>
      </c>
      <c r="C3436">
        <v>512893</v>
      </c>
      <c r="D3436">
        <v>1</v>
      </c>
      <c r="E3436">
        <v>0</v>
      </c>
      <c r="F3436">
        <v>0</v>
      </c>
      <c r="G3436">
        <v>0</v>
      </c>
      <c r="H3436">
        <v>0</v>
      </c>
      <c r="I3436" t="s">
        <v>94</v>
      </c>
      <c r="J3436">
        <v>506460</v>
      </c>
      <c r="K3436" t="s">
        <v>818</v>
      </c>
      <c r="L3436">
        <v>506460</v>
      </c>
      <c r="M3436" t="s">
        <v>818</v>
      </c>
      <c r="N3436">
        <v>511021</v>
      </c>
      <c r="O3436" t="s">
        <v>772</v>
      </c>
      <c r="P3436">
        <v>511021</v>
      </c>
      <c r="Q3436" t="s">
        <v>772</v>
      </c>
      <c r="R3436" s="9">
        <v>71941.662785630979</v>
      </c>
      <c r="S3436" s="9"/>
      <c r="T3436" s="9"/>
      <c r="U3436" s="9"/>
      <c r="V3436" s="9"/>
      <c r="W3436" s="9"/>
      <c r="X3436" s="9"/>
      <c r="Y3436" s="9"/>
      <c r="Z3436" s="9"/>
      <c r="AA3436" s="9"/>
      <c r="AB3436" s="9"/>
      <c r="AC3436" s="9"/>
      <c r="AD3436" s="9"/>
      <c r="AE3436" s="9"/>
      <c r="AF3436" s="9"/>
      <c r="AG3436" s="9"/>
      <c r="AH3436" s="9"/>
      <c r="AI3436" s="9"/>
      <c r="AJ3436" s="9"/>
      <c r="AK3436" s="9"/>
      <c r="AL3436" s="9"/>
      <c r="AM3436" s="9"/>
      <c r="AN3436" s="9"/>
      <c r="AO3436" s="9"/>
      <c r="AP3436" s="9"/>
      <c r="AQ3436" s="15"/>
      <c r="AR3436" s="9"/>
      <c r="AS3436" s="9"/>
      <c r="AT3436" s="9"/>
      <c r="AU3436" s="9"/>
      <c r="AV3436" s="9"/>
      <c r="AW3436" s="9"/>
      <c r="AX3436" s="9"/>
      <c r="AY3436" s="9"/>
      <c r="AZ3436" s="9"/>
      <c r="BA3436" s="9"/>
      <c r="BB3436" s="9"/>
      <c r="BC3436" s="9"/>
      <c r="BD3436" s="9"/>
      <c r="BE3436" s="9"/>
      <c r="BF3436" s="9"/>
      <c r="BG3436" s="9"/>
      <c r="BH3436" s="9"/>
      <c r="BI3436" s="9"/>
      <c r="BJ3436" s="9"/>
      <c r="BK3436" s="9"/>
      <c r="BL3436" s="9">
        <f t="shared" si="114"/>
        <v>71941.662785630979</v>
      </c>
      <c r="BM3436" s="9">
        <f t="shared" si="115"/>
        <v>71900</v>
      </c>
    </row>
    <row r="3437" spans="1:65" x14ac:dyDescent="0.3">
      <c r="A3437" t="s">
        <v>3405</v>
      </c>
      <c r="B3437" s="9">
        <v>415</v>
      </c>
      <c r="C3437">
        <v>570494</v>
      </c>
      <c r="D3437">
        <v>1</v>
      </c>
      <c r="E3437">
        <v>0</v>
      </c>
      <c r="F3437">
        <v>0</v>
      </c>
      <c r="G3437">
        <v>0</v>
      </c>
      <c r="H3437">
        <v>0</v>
      </c>
      <c r="I3437" t="s">
        <v>90</v>
      </c>
      <c r="J3437">
        <v>570109</v>
      </c>
      <c r="K3437" t="s">
        <v>139</v>
      </c>
      <c r="L3437">
        <v>570109</v>
      </c>
      <c r="M3437" t="s">
        <v>139</v>
      </c>
      <c r="N3437">
        <v>570109</v>
      </c>
      <c r="O3437" t="s">
        <v>139</v>
      </c>
      <c r="P3437">
        <v>569810</v>
      </c>
      <c r="Q3437" t="s">
        <v>284</v>
      </c>
      <c r="R3437" s="9">
        <v>99177.590558992917</v>
      </c>
      <c r="S3437" s="9"/>
      <c r="T3437" s="9"/>
      <c r="U3437" s="9"/>
      <c r="V3437" s="9"/>
      <c r="W3437" s="9"/>
      <c r="X3437" s="9"/>
      <c r="Y3437" s="9"/>
      <c r="Z3437" s="9"/>
      <c r="AA3437" s="9"/>
      <c r="AB3437" s="9"/>
      <c r="AC3437" s="9"/>
      <c r="AD3437" s="9"/>
      <c r="AE3437" s="9"/>
      <c r="AF3437" s="9"/>
      <c r="AG3437" s="9"/>
      <c r="AH3437" s="9"/>
      <c r="AI3437" s="9"/>
      <c r="AJ3437" s="9"/>
      <c r="AK3437" s="9"/>
      <c r="AL3437" s="9"/>
      <c r="AM3437" s="9"/>
      <c r="AN3437" s="9"/>
      <c r="AO3437" s="9"/>
      <c r="AP3437" s="9"/>
      <c r="AQ3437" s="15"/>
      <c r="AR3437" s="9"/>
      <c r="AS3437" s="9"/>
      <c r="AT3437" s="9"/>
      <c r="AU3437" s="9"/>
      <c r="AV3437" s="9"/>
      <c r="AW3437" s="9"/>
      <c r="AX3437" s="9"/>
      <c r="AY3437" s="9"/>
      <c r="AZ3437" s="9"/>
      <c r="BA3437" s="9"/>
      <c r="BB3437" s="9"/>
      <c r="BC3437" s="9"/>
      <c r="BD3437" s="9"/>
      <c r="BE3437" s="9"/>
      <c r="BF3437" s="9"/>
      <c r="BG3437" s="9"/>
      <c r="BH3437" s="9"/>
      <c r="BI3437" s="9"/>
      <c r="BJ3437" s="9"/>
      <c r="BK3437" s="9"/>
      <c r="BL3437" s="9">
        <f t="shared" si="114"/>
        <v>99177.590558992917</v>
      </c>
      <c r="BM3437" s="9">
        <f t="shared" si="115"/>
        <v>99200</v>
      </c>
    </row>
    <row r="3438" spans="1:65" x14ac:dyDescent="0.3">
      <c r="A3438" s="5" t="s">
        <v>468</v>
      </c>
      <c r="B3438" s="9">
        <v>9834</v>
      </c>
      <c r="C3438">
        <v>596230</v>
      </c>
      <c r="D3438">
        <v>1</v>
      </c>
      <c r="E3438">
        <v>1</v>
      </c>
      <c r="F3438">
        <v>1</v>
      </c>
      <c r="G3438">
        <v>1</v>
      </c>
      <c r="H3438">
        <v>1</v>
      </c>
      <c r="I3438" t="s">
        <v>123</v>
      </c>
      <c r="J3438">
        <v>596230</v>
      </c>
      <c r="K3438" t="s">
        <v>468</v>
      </c>
      <c r="L3438">
        <v>596230</v>
      </c>
      <c r="M3438" t="s">
        <v>468</v>
      </c>
      <c r="N3438">
        <v>596230</v>
      </c>
      <c r="O3438" t="s">
        <v>468</v>
      </c>
      <c r="P3438">
        <v>596230</v>
      </c>
      <c r="Q3438" t="s">
        <v>468</v>
      </c>
      <c r="R3438" s="9">
        <v>457879.40481315268</v>
      </c>
      <c r="S3438" s="9">
        <f>SUMIFS($B:$B,$J:$J,$C3438)</f>
        <v>12770</v>
      </c>
      <c r="T3438" s="9">
        <v>278016.68929842243</v>
      </c>
      <c r="U3438" s="9">
        <v>536</v>
      </c>
      <c r="V3438" s="9">
        <f>U3438*768</f>
        <v>411648</v>
      </c>
      <c r="W3438" s="9">
        <v>57</v>
      </c>
      <c r="X3438" s="9">
        <f>W3438*3072</f>
        <v>175104</v>
      </c>
      <c r="Y3438" s="9">
        <v>507</v>
      </c>
      <c r="Z3438" s="9">
        <f>Y3438*1024</f>
        <v>519168</v>
      </c>
      <c r="AA3438" s="9">
        <v>62</v>
      </c>
      <c r="AB3438" s="9">
        <f>AA3438*256</f>
        <v>15872</v>
      </c>
      <c r="AC3438" s="9">
        <f>SUMIFS($B:$B,$L:$L,$C3438)</f>
        <v>19295</v>
      </c>
      <c r="AD3438" s="9">
        <v>1256747.8411201171</v>
      </c>
      <c r="AE3438" s="9">
        <f>SUMIFS($B:$B,$P:$P,$C3438)</f>
        <v>19295</v>
      </c>
      <c r="AF3438" s="9">
        <v>1175584.2409596031</v>
      </c>
      <c r="AG3438" s="9">
        <f>SUMIFS($B:$B,$N:$N,$C3438)</f>
        <v>19295</v>
      </c>
      <c r="AH3438" s="9">
        <v>3383240.9961514408</v>
      </c>
      <c r="AI3438" s="9">
        <f>SUMIFS($B:$B,$P:$P,$C3438)</f>
        <v>19295</v>
      </c>
      <c r="AJ3438" s="9">
        <v>12396474.324827639</v>
      </c>
      <c r="AK3438" s="9"/>
      <c r="AL3438" s="9">
        <v>2037</v>
      </c>
      <c r="AM3438" s="9">
        <f>AL3438*141</f>
        <v>287217</v>
      </c>
      <c r="AN3438" s="9"/>
      <c r="AO3438" s="9"/>
      <c r="AP3438" s="9"/>
      <c r="AQ3438" s="15"/>
      <c r="AR3438" s="9">
        <v>12</v>
      </c>
      <c r="AS3438" s="9">
        <f>AR3438*30500</f>
        <v>366000</v>
      </c>
      <c r="AT3438" s="9">
        <v>199</v>
      </c>
      <c r="AU3438" s="9">
        <f>AT3438*2742</f>
        <v>545658</v>
      </c>
      <c r="AV3438" s="9">
        <v>1</v>
      </c>
      <c r="AW3438" s="9">
        <f>AV3438*914</f>
        <v>914</v>
      </c>
      <c r="AX3438" s="9">
        <v>746</v>
      </c>
      <c r="AY3438" s="9">
        <f>AX3438*141</f>
        <v>105186</v>
      </c>
      <c r="AZ3438" s="9">
        <v>703</v>
      </c>
      <c r="BA3438" s="9">
        <f>AZ3438*343</f>
        <v>241129</v>
      </c>
      <c r="BB3438" s="9">
        <v>226</v>
      </c>
      <c r="BC3438" s="9">
        <f>BB3438*109</f>
        <v>24634</v>
      </c>
      <c r="BD3438" s="9">
        <v>31</v>
      </c>
      <c r="BE3438" s="9">
        <f>BD3438*82</f>
        <v>2542</v>
      </c>
      <c r="BF3438" s="9">
        <v>224</v>
      </c>
      <c r="BG3438" s="9">
        <f>BF3438*328</f>
        <v>73472</v>
      </c>
      <c r="BH3438" s="9">
        <v>34</v>
      </c>
      <c r="BI3438" s="9">
        <f>BH3438*410</f>
        <v>13940</v>
      </c>
      <c r="BJ3438" s="9">
        <v>0</v>
      </c>
      <c r="BK3438" s="9">
        <f>BJ3438*219</f>
        <v>0</v>
      </c>
      <c r="BL3438" s="9">
        <f t="shared" si="114"/>
        <v>21730427.497170374</v>
      </c>
      <c r="BM3438" s="9">
        <f t="shared" si="115"/>
        <v>21730400</v>
      </c>
    </row>
    <row r="3439" spans="1:65" x14ac:dyDescent="0.3">
      <c r="A3439" s="5" t="s">
        <v>508</v>
      </c>
      <c r="B3439" s="9">
        <v>9181</v>
      </c>
      <c r="C3439">
        <v>574279</v>
      </c>
      <c r="D3439">
        <v>1</v>
      </c>
      <c r="E3439">
        <v>1</v>
      </c>
      <c r="F3439">
        <v>1</v>
      </c>
      <c r="G3439">
        <v>1</v>
      </c>
      <c r="H3439">
        <v>1</v>
      </c>
      <c r="I3439" t="s">
        <v>90</v>
      </c>
      <c r="J3439">
        <v>574279</v>
      </c>
      <c r="K3439" t="s">
        <v>508</v>
      </c>
      <c r="L3439">
        <v>574279</v>
      </c>
      <c r="M3439" t="s">
        <v>508</v>
      </c>
      <c r="N3439">
        <v>574279</v>
      </c>
      <c r="O3439" t="s">
        <v>508</v>
      </c>
      <c r="P3439">
        <v>574279</v>
      </c>
      <c r="Q3439" t="s">
        <v>508</v>
      </c>
      <c r="R3439" s="9">
        <v>428869.24837791541</v>
      </c>
      <c r="S3439" s="9">
        <f>SUMIFS($B:$B,$J:$J,$C3439)</f>
        <v>12104</v>
      </c>
      <c r="T3439" s="9">
        <v>264310.09396491823</v>
      </c>
      <c r="U3439" s="9">
        <v>0</v>
      </c>
      <c r="V3439" s="9">
        <f>U3439*768</f>
        <v>0</v>
      </c>
      <c r="W3439" s="9">
        <v>47</v>
      </c>
      <c r="X3439" s="9">
        <f>W3439*3072</f>
        <v>144384</v>
      </c>
      <c r="Y3439" s="9">
        <v>51</v>
      </c>
      <c r="Z3439" s="9">
        <f>Y3439*1024</f>
        <v>52224</v>
      </c>
      <c r="AA3439" s="9">
        <v>29</v>
      </c>
      <c r="AB3439" s="9">
        <f>AA3439*256</f>
        <v>7424</v>
      </c>
      <c r="AC3439" s="9">
        <f>SUMIFS($B:$B,$L:$L,$C3439)</f>
        <v>14007</v>
      </c>
      <c r="AD3439" s="9">
        <v>899252.21440968127</v>
      </c>
      <c r="AE3439" s="9">
        <f>SUMIFS($B:$B,$P:$P,$C3439)</f>
        <v>14007</v>
      </c>
      <c r="AF3439" s="9">
        <v>896648.20154865412</v>
      </c>
      <c r="AG3439" s="9">
        <f>SUMIFS($B:$B,$N:$N,$C3439)</f>
        <v>14007</v>
      </c>
      <c r="AH3439" s="9">
        <v>2462133.5173645061</v>
      </c>
      <c r="AI3439" s="9">
        <f>SUMIFS($B:$B,$P:$P,$C3439)</f>
        <v>14007</v>
      </c>
      <c r="AJ3439" s="9">
        <v>10477757.78138053</v>
      </c>
      <c r="AK3439" s="9"/>
      <c r="AL3439" s="9">
        <v>2112</v>
      </c>
      <c r="AM3439" s="9">
        <f>AL3439*141</f>
        <v>297792</v>
      </c>
      <c r="AN3439" s="9"/>
      <c r="AO3439" s="9"/>
      <c r="AP3439" s="9"/>
      <c r="AQ3439" s="15"/>
      <c r="AR3439" s="9">
        <v>22</v>
      </c>
      <c r="AS3439" s="9">
        <f>AR3439*30500</f>
        <v>671000</v>
      </c>
      <c r="AT3439" s="9">
        <v>55</v>
      </c>
      <c r="AU3439" s="9">
        <f>AT3439*2742</f>
        <v>150810</v>
      </c>
      <c r="AV3439" s="9">
        <v>0</v>
      </c>
      <c r="AW3439" s="9">
        <f>AV3439*914</f>
        <v>0</v>
      </c>
      <c r="AX3439" s="9">
        <v>621</v>
      </c>
      <c r="AY3439" s="9">
        <f>AX3439*141</f>
        <v>87561</v>
      </c>
      <c r="AZ3439" s="9">
        <v>519</v>
      </c>
      <c r="BA3439" s="9">
        <f>AZ3439*343</f>
        <v>178017</v>
      </c>
      <c r="BB3439" s="9">
        <v>183</v>
      </c>
      <c r="BC3439" s="9">
        <f>BB3439*109</f>
        <v>19947</v>
      </c>
      <c r="BD3439" s="9">
        <v>0</v>
      </c>
      <c r="BE3439" s="9">
        <f>BD3439*82</f>
        <v>0</v>
      </c>
      <c r="BF3439" s="9">
        <v>197</v>
      </c>
      <c r="BG3439" s="9">
        <f>BF3439*328</f>
        <v>64616</v>
      </c>
      <c r="BH3439" s="9">
        <v>0</v>
      </c>
      <c r="BI3439" s="9">
        <f>BH3439*410</f>
        <v>0</v>
      </c>
      <c r="BJ3439" s="9">
        <v>0</v>
      </c>
      <c r="BK3439" s="9">
        <f>BJ3439*219</f>
        <v>0</v>
      </c>
      <c r="BL3439" s="9">
        <f t="shared" si="114"/>
        <v>17102746.057046205</v>
      </c>
      <c r="BM3439" s="9">
        <f t="shared" si="115"/>
        <v>17102700</v>
      </c>
    </row>
    <row r="3440" spans="1:65" x14ac:dyDescent="0.3">
      <c r="A3440" s="4" t="s">
        <v>2205</v>
      </c>
      <c r="B3440" s="9">
        <v>3725</v>
      </c>
      <c r="C3440">
        <v>564265</v>
      </c>
      <c r="D3440">
        <v>1</v>
      </c>
      <c r="E3440">
        <v>1</v>
      </c>
      <c r="F3440">
        <v>1</v>
      </c>
      <c r="G3440">
        <v>1</v>
      </c>
      <c r="H3440">
        <v>0</v>
      </c>
      <c r="I3440" t="s">
        <v>104</v>
      </c>
      <c r="J3440">
        <v>564265</v>
      </c>
      <c r="K3440" t="s">
        <v>2205</v>
      </c>
      <c r="L3440">
        <v>564265</v>
      </c>
      <c r="M3440" t="s">
        <v>2205</v>
      </c>
      <c r="N3440">
        <v>564265</v>
      </c>
      <c r="O3440" t="s">
        <v>2205</v>
      </c>
      <c r="P3440">
        <v>564028</v>
      </c>
      <c r="Q3440" t="s">
        <v>401</v>
      </c>
      <c r="R3440" s="9">
        <v>851255.37175347551</v>
      </c>
      <c r="S3440" s="9">
        <f>SUMIFS($B:$B,$J:$J,$C3440)</f>
        <v>3725</v>
      </c>
      <c r="T3440" s="9">
        <v>202407.10353353241</v>
      </c>
      <c r="U3440" s="9">
        <v>1</v>
      </c>
      <c r="V3440" s="9">
        <f>U3440*768</f>
        <v>768</v>
      </c>
      <c r="W3440" s="9">
        <v>11</v>
      </c>
      <c r="X3440" s="9">
        <f>W3440*3072</f>
        <v>33792</v>
      </c>
      <c r="Y3440" s="9">
        <v>14</v>
      </c>
      <c r="Z3440" s="9">
        <f>Y3440*1024</f>
        <v>14336</v>
      </c>
      <c r="AA3440" s="9">
        <v>15</v>
      </c>
      <c r="AB3440" s="9">
        <f>AA3440*256</f>
        <v>3840</v>
      </c>
      <c r="AC3440" s="9">
        <f>SUMIFS($B:$B,$L:$L,$C3440)</f>
        <v>4343</v>
      </c>
      <c r="AD3440" s="9">
        <v>543349.43893008353</v>
      </c>
      <c r="AE3440" s="9"/>
      <c r="AF3440" s="9"/>
      <c r="AG3440" s="9">
        <f>SUMIFS($B:$B,$N:$N,$C3440)</f>
        <v>4869</v>
      </c>
      <c r="AH3440" s="9">
        <v>550331.04049369018</v>
      </c>
      <c r="AI3440" s="9"/>
      <c r="AJ3440" s="9"/>
      <c r="AK3440" s="9"/>
      <c r="AL3440" s="9"/>
      <c r="AM3440" s="9"/>
      <c r="AN3440" s="9"/>
      <c r="AO3440" s="9"/>
      <c r="AP3440" s="9"/>
      <c r="AQ3440" s="15"/>
      <c r="AR3440" s="9">
        <v>1</v>
      </c>
      <c r="AS3440" s="9">
        <f>AR3440*30500</f>
        <v>30500</v>
      </c>
      <c r="AT3440" s="9"/>
      <c r="AU3440" s="9"/>
      <c r="AV3440" s="9"/>
      <c r="AW3440" s="9"/>
      <c r="AX3440" s="9"/>
      <c r="AY3440" s="9"/>
      <c r="AZ3440" s="9"/>
      <c r="BA3440" s="9"/>
      <c r="BB3440" s="9"/>
      <c r="BC3440" s="9"/>
      <c r="BD3440" s="9"/>
      <c r="BE3440" s="9"/>
      <c r="BF3440" s="9"/>
      <c r="BG3440" s="9"/>
      <c r="BH3440" s="9"/>
      <c r="BI3440" s="9"/>
      <c r="BJ3440" s="9"/>
      <c r="BK3440" s="9"/>
      <c r="BL3440" s="9">
        <f t="shared" si="114"/>
        <v>2230578.9547107816</v>
      </c>
      <c r="BM3440" s="9">
        <f t="shared" si="115"/>
        <v>2230600</v>
      </c>
    </row>
    <row r="3441" spans="1:65" x14ac:dyDescent="0.3">
      <c r="A3441" t="s">
        <v>3406</v>
      </c>
      <c r="B3441" s="9">
        <v>359</v>
      </c>
      <c r="C3441">
        <v>558176</v>
      </c>
      <c r="D3441">
        <v>1</v>
      </c>
      <c r="E3441">
        <v>0</v>
      </c>
      <c r="F3441">
        <v>0</v>
      </c>
      <c r="G3441">
        <v>0</v>
      </c>
      <c r="H3441">
        <v>0</v>
      </c>
      <c r="I3441" t="s">
        <v>151</v>
      </c>
      <c r="J3441">
        <v>558362</v>
      </c>
      <c r="K3441" t="s">
        <v>594</v>
      </c>
      <c r="L3441">
        <v>558362</v>
      </c>
      <c r="M3441" t="s">
        <v>594</v>
      </c>
      <c r="N3441">
        <v>558362</v>
      </c>
      <c r="O3441" t="s">
        <v>594</v>
      </c>
      <c r="P3441">
        <v>557587</v>
      </c>
      <c r="Q3441" t="s">
        <v>456</v>
      </c>
      <c r="R3441" s="9">
        <v>85932.325843056708</v>
      </c>
      <c r="S3441" s="9"/>
      <c r="T3441" s="9"/>
      <c r="U3441" s="9"/>
      <c r="V3441" s="9"/>
      <c r="W3441" s="9"/>
      <c r="X3441" s="9"/>
      <c r="Y3441" s="9"/>
      <c r="Z3441" s="9"/>
      <c r="AA3441" s="9"/>
      <c r="AB3441" s="9"/>
      <c r="AC3441" s="9"/>
      <c r="AD3441" s="9"/>
      <c r="AE3441" s="9"/>
      <c r="AF3441" s="9"/>
      <c r="AG3441" s="9"/>
      <c r="AH3441" s="9"/>
      <c r="AI3441" s="9"/>
      <c r="AJ3441" s="9"/>
      <c r="AK3441" s="9"/>
      <c r="AL3441" s="9"/>
      <c r="AM3441" s="9"/>
      <c r="AN3441" s="9"/>
      <c r="AO3441" s="9"/>
      <c r="AP3441" s="9"/>
      <c r="AQ3441" s="15"/>
      <c r="AR3441" s="9"/>
      <c r="AS3441" s="9"/>
      <c r="AT3441" s="9"/>
      <c r="AU3441" s="9"/>
      <c r="AV3441" s="9"/>
      <c r="AW3441" s="9"/>
      <c r="AX3441" s="9"/>
      <c r="AY3441" s="9"/>
      <c r="AZ3441" s="9"/>
      <c r="BA3441" s="9"/>
      <c r="BB3441" s="9"/>
      <c r="BC3441" s="9"/>
      <c r="BD3441" s="9"/>
      <c r="BE3441" s="9"/>
      <c r="BF3441" s="9"/>
      <c r="BG3441" s="9"/>
      <c r="BH3441" s="9"/>
      <c r="BI3441" s="9"/>
      <c r="BJ3441" s="9"/>
      <c r="BK3441" s="9"/>
      <c r="BL3441" s="9">
        <f t="shared" si="114"/>
        <v>85932.325843056708</v>
      </c>
      <c r="BM3441" s="9">
        <f t="shared" si="115"/>
        <v>85900</v>
      </c>
    </row>
    <row r="3442" spans="1:65" x14ac:dyDescent="0.3">
      <c r="A3442" t="s">
        <v>3407</v>
      </c>
      <c r="B3442" s="9">
        <v>252</v>
      </c>
      <c r="C3442">
        <v>596248</v>
      </c>
      <c r="D3442">
        <v>1</v>
      </c>
      <c r="E3442">
        <v>0</v>
      </c>
      <c r="F3442">
        <v>0</v>
      </c>
      <c r="G3442">
        <v>0</v>
      </c>
      <c r="H3442">
        <v>0</v>
      </c>
      <c r="I3442" t="s">
        <v>123</v>
      </c>
      <c r="J3442">
        <v>596973</v>
      </c>
      <c r="K3442" t="s">
        <v>753</v>
      </c>
      <c r="L3442">
        <v>596973</v>
      </c>
      <c r="M3442" t="s">
        <v>753</v>
      </c>
      <c r="N3442">
        <v>596973</v>
      </c>
      <c r="O3442" t="s">
        <v>753</v>
      </c>
      <c r="P3442">
        <v>597007</v>
      </c>
      <c r="Q3442" t="s">
        <v>172</v>
      </c>
      <c r="R3442" s="9">
        <v>71941.662785630979</v>
      </c>
      <c r="S3442" s="9"/>
      <c r="T3442" s="9"/>
      <c r="U3442" s="9"/>
      <c r="V3442" s="9"/>
      <c r="W3442" s="9"/>
      <c r="X3442" s="9"/>
      <c r="Y3442" s="9"/>
      <c r="Z3442" s="9"/>
      <c r="AA3442" s="9"/>
      <c r="AB3442" s="9"/>
      <c r="AC3442" s="9"/>
      <c r="AD3442" s="9"/>
      <c r="AE3442" s="9"/>
      <c r="AF3442" s="9"/>
      <c r="AG3442" s="9"/>
      <c r="AH3442" s="9"/>
      <c r="AI3442" s="9"/>
      <c r="AJ3442" s="9"/>
      <c r="AK3442" s="9"/>
      <c r="AL3442" s="9"/>
      <c r="AM3442" s="9"/>
      <c r="AN3442" s="9"/>
      <c r="AO3442" s="9"/>
      <c r="AP3442" s="9"/>
      <c r="AQ3442" s="15"/>
      <c r="AR3442" s="9"/>
      <c r="AS3442" s="9"/>
      <c r="AT3442" s="9"/>
      <c r="AU3442" s="9"/>
      <c r="AV3442" s="9"/>
      <c r="AW3442" s="9"/>
      <c r="AX3442" s="9"/>
      <c r="AY3442" s="9"/>
      <c r="AZ3442" s="9"/>
      <c r="BA3442" s="9"/>
      <c r="BB3442" s="9"/>
      <c r="BC3442" s="9"/>
      <c r="BD3442" s="9"/>
      <c r="BE3442" s="9"/>
      <c r="BF3442" s="9"/>
      <c r="BG3442" s="9"/>
      <c r="BH3442" s="9"/>
      <c r="BI3442" s="9"/>
      <c r="BJ3442" s="9"/>
      <c r="BK3442" s="9"/>
      <c r="BL3442" s="9">
        <f t="shared" si="114"/>
        <v>71941.662785630979</v>
      </c>
      <c r="BM3442" s="9">
        <f t="shared" si="115"/>
        <v>71900</v>
      </c>
    </row>
    <row r="3443" spans="1:65" x14ac:dyDescent="0.3">
      <c r="A3443" t="s">
        <v>3407</v>
      </c>
      <c r="B3443" s="9">
        <v>102</v>
      </c>
      <c r="C3443">
        <v>593443</v>
      </c>
      <c r="D3443">
        <v>1</v>
      </c>
      <c r="E3443">
        <v>0</v>
      </c>
      <c r="F3443">
        <v>0</v>
      </c>
      <c r="G3443">
        <v>0</v>
      </c>
      <c r="H3443">
        <v>0</v>
      </c>
      <c r="I3443" t="s">
        <v>81</v>
      </c>
      <c r="J3443">
        <v>592889</v>
      </c>
      <c r="K3443" t="s">
        <v>482</v>
      </c>
      <c r="L3443">
        <v>592889</v>
      </c>
      <c r="M3443" t="s">
        <v>482</v>
      </c>
      <c r="N3443">
        <v>592889</v>
      </c>
      <c r="O3443" t="s">
        <v>482</v>
      </c>
      <c r="P3443">
        <v>592889</v>
      </c>
      <c r="Q3443" t="s">
        <v>482</v>
      </c>
      <c r="R3443" s="9">
        <v>71941.662785630979</v>
      </c>
      <c r="S3443" s="9"/>
      <c r="T3443" s="9"/>
      <c r="U3443" s="9"/>
      <c r="V3443" s="9"/>
      <c r="W3443" s="9"/>
      <c r="X3443" s="9"/>
      <c r="Y3443" s="9"/>
      <c r="Z3443" s="9"/>
      <c r="AA3443" s="9"/>
      <c r="AB3443" s="9"/>
      <c r="AC3443" s="9"/>
      <c r="AD3443" s="9"/>
      <c r="AE3443" s="9"/>
      <c r="AF3443" s="9"/>
      <c r="AG3443" s="9"/>
      <c r="AH3443" s="9"/>
      <c r="AI3443" s="9"/>
      <c r="AJ3443" s="9"/>
      <c r="AK3443" s="9"/>
      <c r="AL3443" s="9"/>
      <c r="AM3443" s="9"/>
      <c r="AN3443" s="9"/>
      <c r="AO3443" s="9"/>
      <c r="AP3443" s="9"/>
      <c r="AQ3443" s="15"/>
      <c r="AR3443" s="9"/>
      <c r="AS3443" s="9"/>
      <c r="AT3443" s="9"/>
      <c r="AU3443" s="9"/>
      <c r="AV3443" s="9"/>
      <c r="AW3443" s="9"/>
      <c r="AX3443" s="9"/>
      <c r="AY3443" s="9"/>
      <c r="AZ3443" s="9"/>
      <c r="BA3443" s="9"/>
      <c r="BB3443" s="9"/>
      <c r="BC3443" s="9"/>
      <c r="BD3443" s="9"/>
      <c r="BE3443" s="9"/>
      <c r="BF3443" s="9"/>
      <c r="BG3443" s="9"/>
      <c r="BH3443" s="9"/>
      <c r="BI3443" s="9"/>
      <c r="BJ3443" s="9"/>
      <c r="BK3443" s="9"/>
      <c r="BL3443" s="9">
        <f t="shared" si="114"/>
        <v>71941.662785630979</v>
      </c>
      <c r="BM3443" s="9">
        <f t="shared" si="115"/>
        <v>71900</v>
      </c>
    </row>
    <row r="3444" spans="1:65" x14ac:dyDescent="0.3">
      <c r="A3444" t="s">
        <v>3408</v>
      </c>
      <c r="B3444" s="9">
        <v>501</v>
      </c>
      <c r="C3444">
        <v>555274</v>
      </c>
      <c r="D3444">
        <v>1</v>
      </c>
      <c r="E3444">
        <v>0</v>
      </c>
      <c r="F3444">
        <v>0</v>
      </c>
      <c r="G3444">
        <v>0</v>
      </c>
      <c r="H3444">
        <v>0</v>
      </c>
      <c r="I3444" t="s">
        <v>94</v>
      </c>
      <c r="J3444">
        <v>505927</v>
      </c>
      <c r="K3444" t="s">
        <v>668</v>
      </c>
      <c r="L3444">
        <v>505927</v>
      </c>
      <c r="M3444" t="s">
        <v>668</v>
      </c>
      <c r="N3444">
        <v>505927</v>
      </c>
      <c r="O3444" t="s">
        <v>668</v>
      </c>
      <c r="P3444">
        <v>505927</v>
      </c>
      <c r="Q3444" t="s">
        <v>668</v>
      </c>
      <c r="R3444" s="9">
        <v>119459.6350458487</v>
      </c>
      <c r="S3444" s="9"/>
      <c r="T3444" s="9"/>
      <c r="U3444" s="9"/>
      <c r="V3444" s="9"/>
      <c r="W3444" s="9"/>
      <c r="X3444" s="9"/>
      <c r="Y3444" s="9"/>
      <c r="Z3444" s="9"/>
      <c r="AA3444" s="9"/>
      <c r="AB3444" s="9"/>
      <c r="AC3444" s="9"/>
      <c r="AD3444" s="9"/>
      <c r="AE3444" s="9"/>
      <c r="AF3444" s="9"/>
      <c r="AG3444" s="9"/>
      <c r="AH3444" s="9"/>
      <c r="AI3444" s="9"/>
      <c r="AJ3444" s="9"/>
      <c r="AK3444" s="9"/>
      <c r="AL3444" s="9"/>
      <c r="AM3444" s="9"/>
      <c r="AN3444" s="9"/>
      <c r="AO3444" s="9"/>
      <c r="AP3444" s="9"/>
      <c r="AQ3444" s="15"/>
      <c r="AR3444" s="9"/>
      <c r="AS3444" s="9"/>
      <c r="AT3444" s="9"/>
      <c r="AU3444" s="9"/>
      <c r="AV3444" s="9"/>
      <c r="AW3444" s="9"/>
      <c r="AX3444" s="9"/>
      <c r="AY3444" s="9"/>
      <c r="AZ3444" s="9"/>
      <c r="BA3444" s="9"/>
      <c r="BB3444" s="9"/>
      <c r="BC3444" s="9"/>
      <c r="BD3444" s="9"/>
      <c r="BE3444" s="9"/>
      <c r="BF3444" s="9"/>
      <c r="BG3444" s="9"/>
      <c r="BH3444" s="9"/>
      <c r="BI3444" s="9"/>
      <c r="BJ3444" s="9"/>
      <c r="BK3444" s="9"/>
      <c r="BL3444" s="9">
        <f t="shared" si="114"/>
        <v>119459.6350458487</v>
      </c>
      <c r="BM3444" s="9">
        <f t="shared" si="115"/>
        <v>119500</v>
      </c>
    </row>
    <row r="3445" spans="1:65" x14ac:dyDescent="0.3">
      <c r="A3445" t="s">
        <v>3409</v>
      </c>
      <c r="B3445" s="9">
        <v>588</v>
      </c>
      <c r="C3445">
        <v>566519</v>
      </c>
      <c r="D3445">
        <v>1</v>
      </c>
      <c r="E3445">
        <v>0</v>
      </c>
      <c r="F3445">
        <v>0</v>
      </c>
      <c r="G3445">
        <v>0</v>
      </c>
      <c r="H3445">
        <v>0</v>
      </c>
      <c r="I3445" t="s">
        <v>131</v>
      </c>
      <c r="J3445">
        <v>566985</v>
      </c>
      <c r="K3445" t="s">
        <v>423</v>
      </c>
      <c r="L3445">
        <v>566985</v>
      </c>
      <c r="M3445" t="s">
        <v>423</v>
      </c>
      <c r="N3445">
        <v>566985</v>
      </c>
      <c r="O3445" t="s">
        <v>423</v>
      </c>
      <c r="P3445">
        <v>566985</v>
      </c>
      <c r="Q3445" t="s">
        <v>423</v>
      </c>
      <c r="R3445" s="9">
        <v>139911.026852735</v>
      </c>
      <c r="S3445" s="9"/>
      <c r="T3445" s="9"/>
      <c r="U3445" s="9"/>
      <c r="V3445" s="9"/>
      <c r="W3445" s="9"/>
      <c r="X3445" s="9"/>
      <c r="Y3445" s="9"/>
      <c r="Z3445" s="9"/>
      <c r="AA3445" s="9"/>
      <c r="AB3445" s="9"/>
      <c r="AC3445" s="9"/>
      <c r="AD3445" s="9"/>
      <c r="AE3445" s="9"/>
      <c r="AF3445" s="9"/>
      <c r="AG3445" s="9"/>
      <c r="AH3445" s="9"/>
      <c r="AI3445" s="9"/>
      <c r="AJ3445" s="9"/>
      <c r="AK3445" s="9"/>
      <c r="AL3445" s="9"/>
      <c r="AM3445" s="9"/>
      <c r="AN3445" s="9"/>
      <c r="AO3445" s="9"/>
      <c r="AP3445" s="9"/>
      <c r="AQ3445" s="15"/>
      <c r="AR3445" s="9">
        <v>1</v>
      </c>
      <c r="AS3445" s="9">
        <f>AR3445*30500</f>
        <v>30500</v>
      </c>
      <c r="AT3445" s="9"/>
      <c r="AU3445" s="9"/>
      <c r="AV3445" s="9"/>
      <c r="AW3445" s="9"/>
      <c r="AX3445" s="9"/>
      <c r="AY3445" s="9"/>
      <c r="AZ3445" s="9"/>
      <c r="BA3445" s="9"/>
      <c r="BB3445" s="9"/>
      <c r="BC3445" s="9"/>
      <c r="BD3445" s="9"/>
      <c r="BE3445" s="9"/>
      <c r="BF3445" s="9"/>
      <c r="BG3445" s="9"/>
      <c r="BH3445" s="9"/>
      <c r="BI3445" s="9"/>
      <c r="BJ3445" s="9"/>
      <c r="BK3445" s="9"/>
      <c r="BL3445" s="9">
        <f t="shared" si="114"/>
        <v>170411.026852735</v>
      </c>
      <c r="BM3445" s="9">
        <f t="shared" si="115"/>
        <v>170400</v>
      </c>
    </row>
    <row r="3446" spans="1:65" x14ac:dyDescent="0.3">
      <c r="A3446" s="2" t="s">
        <v>3409</v>
      </c>
      <c r="B3446" s="9">
        <v>2527</v>
      </c>
      <c r="C3446">
        <v>560570</v>
      </c>
      <c r="D3446">
        <v>1</v>
      </c>
      <c r="E3446">
        <v>1</v>
      </c>
      <c r="F3446">
        <v>0</v>
      </c>
      <c r="G3446">
        <v>0</v>
      </c>
      <c r="H3446">
        <v>0</v>
      </c>
      <c r="I3446" t="s">
        <v>77</v>
      </c>
      <c r="J3446">
        <v>560570</v>
      </c>
      <c r="K3446" t="s">
        <v>3409</v>
      </c>
      <c r="L3446">
        <v>560383</v>
      </c>
      <c r="M3446" t="s">
        <v>2001</v>
      </c>
      <c r="N3446">
        <v>560383</v>
      </c>
      <c r="O3446" t="s">
        <v>2001</v>
      </c>
      <c r="P3446">
        <v>560286</v>
      </c>
      <c r="Q3446" t="s">
        <v>770</v>
      </c>
      <c r="R3446" s="9">
        <v>584249.91070731741</v>
      </c>
      <c r="S3446" s="9">
        <f>SUMIFS($B:$B,$J:$J,$C3446)</f>
        <v>2527</v>
      </c>
      <c r="T3446" s="9">
        <v>137454.32991026499</v>
      </c>
      <c r="U3446" s="9">
        <v>0</v>
      </c>
      <c r="V3446" s="9">
        <f>U3446*768</f>
        <v>0</v>
      </c>
      <c r="W3446" s="9">
        <v>5</v>
      </c>
      <c r="X3446" s="9">
        <f>W3446*3072</f>
        <v>15360</v>
      </c>
      <c r="Y3446" s="9">
        <v>17</v>
      </c>
      <c r="Z3446" s="9">
        <f>Y3446*1024</f>
        <v>17408</v>
      </c>
      <c r="AA3446" s="9">
        <v>1</v>
      </c>
      <c r="AB3446" s="9">
        <f>AA3446*256</f>
        <v>256</v>
      </c>
      <c r="AC3446" s="9"/>
      <c r="AD3446" s="9"/>
      <c r="AE3446" s="9"/>
      <c r="AF3446" s="9"/>
      <c r="AG3446" s="9"/>
      <c r="AH3446" s="9"/>
      <c r="AI3446" s="9"/>
      <c r="AJ3446" s="9"/>
      <c r="AK3446" s="9"/>
      <c r="AL3446" s="9"/>
      <c r="AM3446" s="9"/>
      <c r="AN3446" s="9"/>
      <c r="AO3446" s="9"/>
      <c r="AP3446" s="9"/>
      <c r="AQ3446" s="15"/>
      <c r="AR3446" s="9">
        <v>5</v>
      </c>
      <c r="AS3446" s="9">
        <f>AR3446*30500</f>
        <v>152500</v>
      </c>
      <c r="AT3446" s="9"/>
      <c r="AU3446" s="9"/>
      <c r="AV3446" s="9"/>
      <c r="AW3446" s="9"/>
      <c r="AX3446" s="9"/>
      <c r="AY3446" s="9"/>
      <c r="AZ3446" s="9"/>
      <c r="BA3446" s="9"/>
      <c r="BB3446" s="9"/>
      <c r="BC3446" s="9"/>
      <c r="BD3446" s="9"/>
      <c r="BE3446" s="9"/>
      <c r="BF3446" s="9"/>
      <c r="BG3446" s="9"/>
      <c r="BH3446" s="9"/>
      <c r="BI3446" s="9"/>
      <c r="BJ3446" s="9"/>
      <c r="BK3446" s="9"/>
      <c r="BL3446" s="9">
        <f t="shared" si="114"/>
        <v>907228.24061758234</v>
      </c>
      <c r="BM3446" s="9">
        <f t="shared" si="115"/>
        <v>907200</v>
      </c>
    </row>
    <row r="3447" spans="1:65" x14ac:dyDescent="0.3">
      <c r="A3447" s="4" t="s">
        <v>226</v>
      </c>
      <c r="B3447" s="9">
        <v>5686</v>
      </c>
      <c r="C3447">
        <v>542164</v>
      </c>
      <c r="D3447">
        <v>1</v>
      </c>
      <c r="E3447">
        <v>1</v>
      </c>
      <c r="F3447">
        <v>1</v>
      </c>
      <c r="G3447">
        <v>1</v>
      </c>
      <c r="H3447">
        <v>0</v>
      </c>
      <c r="I3447" t="s">
        <v>86</v>
      </c>
      <c r="J3447">
        <v>542164</v>
      </c>
      <c r="K3447" t="s">
        <v>226</v>
      </c>
      <c r="L3447">
        <v>542164</v>
      </c>
      <c r="M3447" t="s">
        <v>226</v>
      </c>
      <c r="N3447">
        <v>542164</v>
      </c>
      <c r="O3447" t="s">
        <v>226</v>
      </c>
      <c r="P3447">
        <v>541656</v>
      </c>
      <c r="Q3447" t="s">
        <v>227</v>
      </c>
      <c r="R3447" s="9">
        <v>1279600.9438367919</v>
      </c>
      <c r="S3447" s="9">
        <f>SUMIFS($B:$B,$J:$J,$C3447)</f>
        <v>6488</v>
      </c>
      <c r="T3447" s="9">
        <v>351875.39352277928</v>
      </c>
      <c r="U3447" s="9">
        <v>0</v>
      </c>
      <c r="V3447" s="9">
        <f>U3447*768</f>
        <v>0</v>
      </c>
      <c r="W3447" s="9">
        <v>16</v>
      </c>
      <c r="X3447" s="9">
        <f>W3447*3072</f>
        <v>49152</v>
      </c>
      <c r="Y3447" s="9">
        <v>65</v>
      </c>
      <c r="Z3447" s="9">
        <f>Y3447*1024</f>
        <v>66560</v>
      </c>
      <c r="AA3447" s="9">
        <v>19</v>
      </c>
      <c r="AB3447" s="9">
        <f>AA3447*256</f>
        <v>4864</v>
      </c>
      <c r="AC3447" s="9">
        <f>SUMIFS($B:$B,$L:$L,$C3447)</f>
        <v>15666</v>
      </c>
      <c r="AD3447" s="9">
        <v>1930896.485146432</v>
      </c>
      <c r="AE3447" s="9"/>
      <c r="AF3447" s="9"/>
      <c r="AG3447" s="9">
        <f>SUMIFS($B:$B,$N:$N,$C3447)</f>
        <v>13404</v>
      </c>
      <c r="AH3447" s="9">
        <v>1502998.744066529</v>
      </c>
      <c r="AI3447" s="9"/>
      <c r="AJ3447" s="9"/>
      <c r="AK3447" s="9"/>
      <c r="AL3447" s="9"/>
      <c r="AM3447" s="9"/>
      <c r="AN3447" s="9"/>
      <c r="AO3447" s="9"/>
      <c r="AP3447" s="9"/>
      <c r="AQ3447" s="15"/>
      <c r="AR3447" s="9">
        <v>10</v>
      </c>
      <c r="AS3447" s="9">
        <f>AR3447*30500</f>
        <v>305000</v>
      </c>
      <c r="AT3447" s="9"/>
      <c r="AU3447" s="9"/>
      <c r="AV3447" s="9"/>
      <c r="AW3447" s="9"/>
      <c r="AX3447" s="9"/>
      <c r="AY3447" s="9"/>
      <c r="AZ3447" s="9"/>
      <c r="BA3447" s="9"/>
      <c r="BB3447" s="9"/>
      <c r="BC3447" s="9"/>
      <c r="BD3447" s="9"/>
      <c r="BE3447" s="9"/>
      <c r="BF3447" s="9"/>
      <c r="BG3447" s="9"/>
      <c r="BH3447" s="9"/>
      <c r="BI3447" s="9"/>
      <c r="BJ3447" s="9"/>
      <c r="BK3447" s="9"/>
      <c r="BL3447" s="9">
        <f t="shared" si="114"/>
        <v>5490947.5665725321</v>
      </c>
      <c r="BM3447" s="9">
        <f t="shared" si="115"/>
        <v>5490900</v>
      </c>
    </row>
    <row r="3448" spans="1:65" x14ac:dyDescent="0.3">
      <c r="A3448" t="s">
        <v>3410</v>
      </c>
      <c r="B3448" s="9">
        <v>921</v>
      </c>
      <c r="C3448">
        <v>591254</v>
      </c>
      <c r="D3448">
        <v>1</v>
      </c>
      <c r="E3448">
        <v>0</v>
      </c>
      <c r="F3448">
        <v>0</v>
      </c>
      <c r="G3448">
        <v>0</v>
      </c>
      <c r="H3448">
        <v>0</v>
      </c>
      <c r="I3448" t="s">
        <v>123</v>
      </c>
      <c r="J3448">
        <v>591181</v>
      </c>
      <c r="K3448" t="s">
        <v>137</v>
      </c>
      <c r="L3448">
        <v>591181</v>
      </c>
      <c r="M3448" t="s">
        <v>137</v>
      </c>
      <c r="N3448">
        <v>591181</v>
      </c>
      <c r="O3448" t="s">
        <v>137</v>
      </c>
      <c r="P3448">
        <v>591181</v>
      </c>
      <c r="Q3448" t="s">
        <v>137</v>
      </c>
      <c r="R3448" s="9">
        <v>217658.82498789989</v>
      </c>
      <c r="S3448" s="9"/>
      <c r="T3448" s="9"/>
      <c r="U3448" s="9"/>
      <c r="V3448" s="9"/>
      <c r="W3448" s="9"/>
      <c r="X3448" s="9"/>
      <c r="Y3448" s="9"/>
      <c r="Z3448" s="9"/>
      <c r="AA3448" s="9"/>
      <c r="AB3448" s="9"/>
      <c r="AC3448" s="9"/>
      <c r="AD3448" s="9"/>
      <c r="AE3448" s="9"/>
      <c r="AF3448" s="9"/>
      <c r="AG3448" s="9"/>
      <c r="AH3448" s="9"/>
      <c r="AI3448" s="9"/>
      <c r="AJ3448" s="9"/>
      <c r="AK3448" s="9"/>
      <c r="AL3448" s="9"/>
      <c r="AM3448" s="9"/>
      <c r="AN3448" s="9"/>
      <c r="AO3448" s="9"/>
      <c r="AP3448" s="9"/>
      <c r="AQ3448" s="15"/>
      <c r="AR3448" s="9">
        <v>19</v>
      </c>
      <c r="AS3448" s="9">
        <f>AR3448*30500</f>
        <v>579500</v>
      </c>
      <c r="AT3448" s="9"/>
      <c r="AU3448" s="9"/>
      <c r="AV3448" s="9"/>
      <c r="AW3448" s="9"/>
      <c r="AX3448" s="9"/>
      <c r="AY3448" s="9"/>
      <c r="AZ3448" s="9"/>
      <c r="BA3448" s="9"/>
      <c r="BB3448" s="9"/>
      <c r="BC3448" s="9"/>
      <c r="BD3448" s="9"/>
      <c r="BE3448" s="9"/>
      <c r="BF3448" s="9"/>
      <c r="BG3448" s="9"/>
      <c r="BH3448" s="9"/>
      <c r="BI3448" s="9"/>
      <c r="BJ3448" s="9"/>
      <c r="BK3448" s="9"/>
      <c r="BL3448" s="9">
        <f t="shared" si="114"/>
        <v>797158.82498789986</v>
      </c>
      <c r="BM3448" s="9">
        <f t="shared" si="115"/>
        <v>797200</v>
      </c>
    </row>
    <row r="3449" spans="1:65" x14ac:dyDescent="0.3">
      <c r="A3449" s="2" t="s">
        <v>756</v>
      </c>
      <c r="B3449" s="9">
        <v>1356</v>
      </c>
      <c r="C3449">
        <v>596256</v>
      </c>
      <c r="D3449">
        <v>1</v>
      </c>
      <c r="E3449">
        <v>1</v>
      </c>
      <c r="F3449">
        <v>0</v>
      </c>
      <c r="G3449">
        <v>0</v>
      </c>
      <c r="H3449">
        <v>0</v>
      </c>
      <c r="I3449" t="s">
        <v>123</v>
      </c>
      <c r="J3449">
        <v>596256</v>
      </c>
      <c r="K3449" t="s">
        <v>756</v>
      </c>
      <c r="L3449">
        <v>595209</v>
      </c>
      <c r="M3449" t="s">
        <v>480</v>
      </c>
      <c r="N3449">
        <v>595209</v>
      </c>
      <c r="O3449" t="s">
        <v>480</v>
      </c>
      <c r="P3449">
        <v>595209</v>
      </c>
      <c r="Q3449" t="s">
        <v>480</v>
      </c>
      <c r="R3449" s="9">
        <v>318168.80900002568</v>
      </c>
      <c r="S3449" s="9">
        <f>SUMIFS($B:$B,$J:$J,$C3449)</f>
        <v>2413</v>
      </c>
      <c r="T3449" s="9">
        <v>131268.00384429531</v>
      </c>
      <c r="U3449" s="9">
        <v>0</v>
      </c>
      <c r="V3449" s="9">
        <f>U3449*768</f>
        <v>0</v>
      </c>
      <c r="W3449" s="9">
        <v>4</v>
      </c>
      <c r="X3449" s="9">
        <f>W3449*3072</f>
        <v>12288</v>
      </c>
      <c r="Y3449" s="9">
        <v>13</v>
      </c>
      <c r="Z3449" s="9">
        <f>Y3449*1024</f>
        <v>13312</v>
      </c>
      <c r="AA3449" s="9">
        <v>2</v>
      </c>
      <c r="AB3449" s="9">
        <f>AA3449*256</f>
        <v>512</v>
      </c>
      <c r="AC3449" s="9"/>
      <c r="AD3449" s="9"/>
      <c r="AE3449" s="9"/>
      <c r="AF3449" s="9"/>
      <c r="AG3449" s="9"/>
      <c r="AH3449" s="9"/>
      <c r="AI3449" s="9"/>
      <c r="AJ3449" s="9"/>
      <c r="AK3449" s="9"/>
      <c r="AL3449" s="9"/>
      <c r="AM3449" s="9"/>
      <c r="AN3449" s="9"/>
      <c r="AO3449" s="9"/>
      <c r="AP3449" s="9"/>
      <c r="AQ3449" s="15"/>
      <c r="AR3449" s="9"/>
      <c r="AS3449" s="9"/>
      <c r="AT3449" s="9"/>
      <c r="AU3449" s="9"/>
      <c r="AV3449" s="9"/>
      <c r="AW3449" s="9"/>
      <c r="AX3449" s="9"/>
      <c r="AY3449" s="9"/>
      <c r="AZ3449" s="9"/>
      <c r="BA3449" s="9"/>
      <c r="BB3449" s="9"/>
      <c r="BC3449" s="9"/>
      <c r="BD3449" s="9"/>
      <c r="BE3449" s="9"/>
      <c r="BF3449" s="9"/>
      <c r="BG3449" s="9"/>
      <c r="BH3449" s="9"/>
      <c r="BI3449" s="9"/>
      <c r="BJ3449" s="9"/>
      <c r="BK3449" s="9"/>
      <c r="BL3449" s="9">
        <f t="shared" si="114"/>
        <v>475548.81284432102</v>
      </c>
      <c r="BM3449" s="9">
        <f t="shared" si="115"/>
        <v>475500</v>
      </c>
    </row>
    <row r="3450" spans="1:65" x14ac:dyDescent="0.3">
      <c r="A3450" t="s">
        <v>3411</v>
      </c>
      <c r="B3450" s="9">
        <v>312</v>
      </c>
      <c r="C3450">
        <v>561851</v>
      </c>
      <c r="D3450">
        <v>1</v>
      </c>
      <c r="E3450">
        <v>0</v>
      </c>
      <c r="F3450">
        <v>0</v>
      </c>
      <c r="G3450">
        <v>0</v>
      </c>
      <c r="H3450">
        <v>0</v>
      </c>
      <c r="I3450" t="s">
        <v>104</v>
      </c>
      <c r="J3450">
        <v>561835</v>
      </c>
      <c r="K3450" t="s">
        <v>708</v>
      </c>
      <c r="L3450">
        <v>562092</v>
      </c>
      <c r="M3450" t="s">
        <v>1480</v>
      </c>
      <c r="N3450">
        <v>561835</v>
      </c>
      <c r="O3450" t="s">
        <v>708</v>
      </c>
      <c r="P3450">
        <v>561380</v>
      </c>
      <c r="Q3450" t="s">
        <v>355</v>
      </c>
      <c r="R3450" s="9">
        <v>74790.359017299663</v>
      </c>
      <c r="S3450" s="9"/>
      <c r="T3450" s="9"/>
      <c r="U3450" s="9"/>
      <c r="V3450" s="9"/>
      <c r="W3450" s="9"/>
      <c r="X3450" s="9"/>
      <c r="Y3450" s="9"/>
      <c r="Z3450" s="9"/>
      <c r="AA3450" s="9"/>
      <c r="AB3450" s="9"/>
      <c r="AC3450" s="9"/>
      <c r="AD3450" s="9"/>
      <c r="AE3450" s="9"/>
      <c r="AF3450" s="9"/>
      <c r="AG3450" s="9"/>
      <c r="AH3450" s="9"/>
      <c r="AI3450" s="9"/>
      <c r="AJ3450" s="9"/>
      <c r="AK3450" s="9"/>
      <c r="AL3450" s="9"/>
      <c r="AM3450" s="9"/>
      <c r="AN3450" s="9"/>
      <c r="AO3450" s="9"/>
      <c r="AP3450" s="9"/>
      <c r="AQ3450" s="15"/>
      <c r="AR3450" s="9"/>
      <c r="AS3450" s="9"/>
      <c r="AT3450" s="9"/>
      <c r="AU3450" s="9"/>
      <c r="AV3450" s="9"/>
      <c r="AW3450" s="9"/>
      <c r="AX3450" s="9"/>
      <c r="AY3450" s="9"/>
      <c r="AZ3450" s="9"/>
      <c r="BA3450" s="9"/>
      <c r="BB3450" s="9"/>
      <c r="BC3450" s="9"/>
      <c r="BD3450" s="9"/>
      <c r="BE3450" s="9"/>
      <c r="BF3450" s="9"/>
      <c r="BG3450" s="9"/>
      <c r="BH3450" s="9"/>
      <c r="BI3450" s="9"/>
      <c r="BJ3450" s="9"/>
      <c r="BK3450" s="9"/>
      <c r="BL3450" s="9">
        <f t="shared" si="114"/>
        <v>74790.359017299663</v>
      </c>
      <c r="BM3450" s="9">
        <f t="shared" si="115"/>
        <v>74800</v>
      </c>
    </row>
    <row r="3451" spans="1:65" x14ac:dyDescent="0.3">
      <c r="A3451" t="s">
        <v>3412</v>
      </c>
      <c r="B3451" s="9">
        <v>2133</v>
      </c>
      <c r="C3451">
        <v>567752</v>
      </c>
      <c r="D3451">
        <v>1</v>
      </c>
      <c r="E3451">
        <v>0</v>
      </c>
      <c r="F3451">
        <v>0</v>
      </c>
      <c r="G3451">
        <v>0</v>
      </c>
      <c r="H3451">
        <v>0</v>
      </c>
      <c r="I3451" t="s">
        <v>131</v>
      </c>
      <c r="J3451">
        <v>567442</v>
      </c>
      <c r="K3451" t="s">
        <v>617</v>
      </c>
      <c r="L3451">
        <v>567787</v>
      </c>
      <c r="M3451" t="s">
        <v>3413</v>
      </c>
      <c r="N3451">
        <v>567442</v>
      </c>
      <c r="O3451" t="s">
        <v>617</v>
      </c>
      <c r="P3451">
        <v>567442</v>
      </c>
      <c r="Q3451" t="s">
        <v>617</v>
      </c>
      <c r="R3451" s="9">
        <v>495359.00462150091</v>
      </c>
      <c r="S3451" s="9"/>
      <c r="T3451" s="9"/>
      <c r="U3451" s="9"/>
      <c r="V3451" s="9"/>
      <c r="W3451" s="9"/>
      <c r="X3451" s="9"/>
      <c r="Y3451" s="9"/>
      <c r="Z3451" s="9"/>
      <c r="AA3451" s="9"/>
      <c r="AB3451" s="9"/>
      <c r="AC3451" s="9"/>
      <c r="AD3451" s="9"/>
      <c r="AE3451" s="9"/>
      <c r="AF3451" s="9"/>
      <c r="AG3451" s="9"/>
      <c r="AH3451" s="9"/>
      <c r="AI3451" s="9"/>
      <c r="AJ3451" s="9"/>
      <c r="AK3451" s="9"/>
      <c r="AL3451" s="9"/>
      <c r="AM3451" s="9"/>
      <c r="AN3451" s="9"/>
      <c r="AO3451" s="9"/>
      <c r="AP3451" s="9"/>
      <c r="AQ3451" s="15"/>
      <c r="AR3451" s="9"/>
      <c r="AS3451" s="9"/>
      <c r="AT3451" s="9"/>
      <c r="AU3451" s="9"/>
      <c r="AV3451" s="9"/>
      <c r="AW3451" s="9"/>
      <c r="AX3451" s="9"/>
      <c r="AY3451" s="9"/>
      <c r="AZ3451" s="9"/>
      <c r="BA3451" s="9"/>
      <c r="BB3451" s="9"/>
      <c r="BC3451" s="9"/>
      <c r="BD3451" s="9"/>
      <c r="BE3451" s="9"/>
      <c r="BF3451" s="9"/>
      <c r="BG3451" s="9"/>
      <c r="BH3451" s="9"/>
      <c r="BI3451" s="9"/>
      <c r="BJ3451" s="9"/>
      <c r="BK3451" s="9"/>
      <c r="BL3451" s="9">
        <f t="shared" si="114"/>
        <v>495359.00462150091</v>
      </c>
      <c r="BM3451" s="9">
        <f t="shared" si="115"/>
        <v>495400</v>
      </c>
    </row>
    <row r="3452" spans="1:65" x14ac:dyDescent="0.3">
      <c r="A3452" s="2" t="s">
        <v>3414</v>
      </c>
      <c r="B3452" s="9">
        <v>1371</v>
      </c>
      <c r="C3452">
        <v>584746</v>
      </c>
      <c r="D3452">
        <v>1</v>
      </c>
      <c r="E3452">
        <v>1</v>
      </c>
      <c r="F3452">
        <v>0</v>
      </c>
      <c r="G3452">
        <v>0</v>
      </c>
      <c r="H3452">
        <v>0</v>
      </c>
      <c r="I3452" t="s">
        <v>81</v>
      </c>
      <c r="J3452">
        <v>584746</v>
      </c>
      <c r="K3452" t="s">
        <v>3414</v>
      </c>
      <c r="L3452">
        <v>584444</v>
      </c>
      <c r="M3452" t="s">
        <v>712</v>
      </c>
      <c r="N3452">
        <v>584649</v>
      </c>
      <c r="O3452" t="s">
        <v>217</v>
      </c>
      <c r="P3452">
        <v>584649</v>
      </c>
      <c r="Q3452" t="s">
        <v>217</v>
      </c>
      <c r="R3452" s="9">
        <v>321616.19701279962</v>
      </c>
      <c r="S3452" s="9">
        <f>SUMIFS($B:$B,$J:$J,$C3452)</f>
        <v>1738</v>
      </c>
      <c r="T3452" s="9">
        <v>94616.082482813727</v>
      </c>
      <c r="U3452" s="9">
        <v>0</v>
      </c>
      <c r="V3452" s="9">
        <f>U3452*768</f>
        <v>0</v>
      </c>
      <c r="W3452" s="9">
        <v>13</v>
      </c>
      <c r="X3452" s="9">
        <f>W3452*3072</f>
        <v>39936</v>
      </c>
      <c r="Y3452" s="9">
        <v>5</v>
      </c>
      <c r="Z3452" s="9">
        <f>Y3452*1024</f>
        <v>5120</v>
      </c>
      <c r="AA3452" s="9">
        <v>5</v>
      </c>
      <c r="AB3452" s="9">
        <f>AA3452*256</f>
        <v>1280</v>
      </c>
      <c r="AC3452" s="9"/>
      <c r="AD3452" s="9"/>
      <c r="AE3452" s="9"/>
      <c r="AF3452" s="9"/>
      <c r="AG3452" s="9"/>
      <c r="AH3452" s="9"/>
      <c r="AI3452" s="9"/>
      <c r="AJ3452" s="9"/>
      <c r="AK3452" s="9"/>
      <c r="AL3452" s="9"/>
      <c r="AM3452" s="9"/>
      <c r="AN3452" s="9"/>
      <c r="AO3452" s="9"/>
      <c r="AP3452" s="9"/>
      <c r="AQ3452" s="15"/>
      <c r="AR3452" s="9"/>
      <c r="AS3452" s="9"/>
      <c r="AT3452" s="9"/>
      <c r="AU3452" s="9"/>
      <c r="AV3452" s="9"/>
      <c r="AW3452" s="9"/>
      <c r="AX3452" s="9"/>
      <c r="AY3452" s="9"/>
      <c r="AZ3452" s="9"/>
      <c r="BA3452" s="9"/>
      <c r="BB3452" s="9"/>
      <c r="BC3452" s="9"/>
      <c r="BD3452" s="9"/>
      <c r="BE3452" s="9"/>
      <c r="BF3452" s="9"/>
      <c r="BG3452" s="9"/>
      <c r="BH3452" s="9"/>
      <c r="BI3452" s="9"/>
      <c r="BJ3452" s="9"/>
      <c r="BK3452" s="9"/>
      <c r="BL3452" s="9">
        <f t="shared" si="114"/>
        <v>462568.27949561336</v>
      </c>
      <c r="BM3452" s="9">
        <f t="shared" si="115"/>
        <v>462600</v>
      </c>
    </row>
    <row r="3453" spans="1:65" x14ac:dyDescent="0.3">
      <c r="A3453" t="s">
        <v>3414</v>
      </c>
      <c r="B3453" s="9">
        <v>338</v>
      </c>
      <c r="C3453">
        <v>551554</v>
      </c>
      <c r="D3453">
        <v>1</v>
      </c>
      <c r="E3453">
        <v>0</v>
      </c>
      <c r="F3453">
        <v>0</v>
      </c>
      <c r="G3453">
        <v>0</v>
      </c>
      <c r="H3453">
        <v>0</v>
      </c>
      <c r="I3453" t="s">
        <v>83</v>
      </c>
      <c r="J3453">
        <v>551201</v>
      </c>
      <c r="K3453" t="s">
        <v>2250</v>
      </c>
      <c r="L3453">
        <v>550787</v>
      </c>
      <c r="M3453" t="s">
        <v>908</v>
      </c>
      <c r="N3453">
        <v>550787</v>
      </c>
      <c r="O3453" t="s">
        <v>908</v>
      </c>
      <c r="P3453">
        <v>550787</v>
      </c>
      <c r="Q3453" t="s">
        <v>908</v>
      </c>
      <c r="R3453" s="9">
        <v>80956.976049460005</v>
      </c>
      <c r="S3453" s="9"/>
      <c r="T3453" s="9"/>
      <c r="U3453" s="9"/>
      <c r="V3453" s="9"/>
      <c r="W3453" s="9"/>
      <c r="X3453" s="9"/>
      <c r="Y3453" s="9"/>
      <c r="Z3453" s="9"/>
      <c r="AA3453" s="9"/>
      <c r="AB3453" s="9"/>
      <c r="AC3453" s="9"/>
      <c r="AD3453" s="9"/>
      <c r="AE3453" s="9"/>
      <c r="AF3453" s="9"/>
      <c r="AG3453" s="9"/>
      <c r="AH3453" s="9"/>
      <c r="AI3453" s="9"/>
      <c r="AJ3453" s="9"/>
      <c r="AK3453" s="9"/>
      <c r="AL3453" s="9"/>
      <c r="AM3453" s="9"/>
      <c r="AN3453" s="9"/>
      <c r="AO3453" s="9"/>
      <c r="AP3453" s="9"/>
      <c r="AQ3453" s="15"/>
      <c r="AR3453" s="9"/>
      <c r="AS3453" s="9"/>
      <c r="AT3453" s="9"/>
      <c r="AU3453" s="9"/>
      <c r="AV3453" s="9"/>
      <c r="AW3453" s="9"/>
      <c r="AX3453" s="9"/>
      <c r="AY3453" s="9"/>
      <c r="AZ3453" s="9"/>
      <c r="BA3453" s="9"/>
      <c r="BB3453" s="9"/>
      <c r="BC3453" s="9"/>
      <c r="BD3453" s="9"/>
      <c r="BE3453" s="9"/>
      <c r="BF3453" s="9"/>
      <c r="BG3453" s="9"/>
      <c r="BH3453" s="9"/>
      <c r="BI3453" s="9"/>
      <c r="BJ3453" s="9"/>
      <c r="BK3453" s="9"/>
      <c r="BL3453" s="9">
        <f t="shared" si="114"/>
        <v>80956.976049460005</v>
      </c>
      <c r="BM3453" s="9">
        <f t="shared" si="115"/>
        <v>81000</v>
      </c>
    </row>
    <row r="3454" spans="1:65" x14ac:dyDescent="0.3">
      <c r="A3454" t="s">
        <v>3415</v>
      </c>
      <c r="B3454" s="9">
        <v>691</v>
      </c>
      <c r="C3454">
        <v>546844</v>
      </c>
      <c r="D3454">
        <v>1</v>
      </c>
      <c r="E3454">
        <v>0</v>
      </c>
      <c r="F3454">
        <v>0</v>
      </c>
      <c r="G3454">
        <v>0</v>
      </c>
      <c r="H3454">
        <v>0</v>
      </c>
      <c r="I3454" t="s">
        <v>83</v>
      </c>
      <c r="J3454">
        <v>546674</v>
      </c>
      <c r="K3454" t="s">
        <v>1513</v>
      </c>
      <c r="L3454">
        <v>547336</v>
      </c>
      <c r="M3454" t="s">
        <v>914</v>
      </c>
      <c r="N3454">
        <v>547336</v>
      </c>
      <c r="O3454" t="s">
        <v>914</v>
      </c>
      <c r="P3454">
        <v>547336</v>
      </c>
      <c r="Q3454" t="s">
        <v>914</v>
      </c>
      <c r="R3454" s="9">
        <v>164044.61200580059</v>
      </c>
      <c r="S3454" s="9"/>
      <c r="T3454" s="9"/>
      <c r="U3454" s="9"/>
      <c r="V3454" s="9"/>
      <c r="W3454" s="9"/>
      <c r="X3454" s="9"/>
      <c r="Y3454" s="9"/>
      <c r="Z3454" s="9"/>
      <c r="AA3454" s="9"/>
      <c r="AB3454" s="9"/>
      <c r="AC3454" s="9"/>
      <c r="AD3454" s="9"/>
      <c r="AE3454" s="9"/>
      <c r="AF3454" s="9"/>
      <c r="AG3454" s="9"/>
      <c r="AH3454" s="9"/>
      <c r="AI3454" s="9"/>
      <c r="AJ3454" s="9"/>
      <c r="AK3454" s="9"/>
      <c r="AL3454" s="9"/>
      <c r="AM3454" s="9"/>
      <c r="AN3454" s="9"/>
      <c r="AO3454" s="9"/>
      <c r="AP3454" s="9"/>
      <c r="AQ3454" s="15"/>
      <c r="AR3454" s="9"/>
      <c r="AS3454" s="9"/>
      <c r="AT3454" s="9"/>
      <c r="AU3454" s="9"/>
      <c r="AV3454" s="9"/>
      <c r="AW3454" s="9"/>
      <c r="AX3454" s="9"/>
      <c r="AY3454" s="9"/>
      <c r="AZ3454" s="9"/>
      <c r="BA3454" s="9"/>
      <c r="BB3454" s="9"/>
      <c r="BC3454" s="9"/>
      <c r="BD3454" s="9"/>
      <c r="BE3454" s="9"/>
      <c r="BF3454" s="9"/>
      <c r="BG3454" s="9"/>
      <c r="BH3454" s="9"/>
      <c r="BI3454" s="9"/>
      <c r="BJ3454" s="9"/>
      <c r="BK3454" s="9"/>
      <c r="BL3454" s="9">
        <f t="shared" si="114"/>
        <v>164044.61200580059</v>
      </c>
      <c r="BM3454" s="9">
        <f t="shared" si="115"/>
        <v>164000</v>
      </c>
    </row>
    <row r="3455" spans="1:65" x14ac:dyDescent="0.3">
      <c r="A3455" s="5" t="s">
        <v>951</v>
      </c>
      <c r="B3455" s="9">
        <v>11318</v>
      </c>
      <c r="C3455">
        <v>561860</v>
      </c>
      <c r="D3455">
        <v>1</v>
      </c>
      <c r="E3455">
        <v>1</v>
      </c>
      <c r="F3455">
        <v>1</v>
      </c>
      <c r="G3455">
        <v>1</v>
      </c>
      <c r="H3455">
        <v>1</v>
      </c>
      <c r="I3455" t="s">
        <v>104</v>
      </c>
      <c r="J3455">
        <v>561860</v>
      </c>
      <c r="K3455" t="s">
        <v>951</v>
      </c>
      <c r="L3455">
        <v>561860</v>
      </c>
      <c r="M3455" t="s">
        <v>951</v>
      </c>
      <c r="N3455">
        <v>561860</v>
      </c>
      <c r="O3455" t="s">
        <v>951</v>
      </c>
      <c r="P3455">
        <v>561860</v>
      </c>
      <c r="Q3455" t="s">
        <v>951</v>
      </c>
      <c r="R3455" s="9">
        <v>523308.6538134563</v>
      </c>
      <c r="S3455" s="9">
        <f>SUMIFS($B:$B,$J:$J,$C3455)</f>
        <v>15572</v>
      </c>
      <c r="T3455" s="9">
        <v>342209.53864585329</v>
      </c>
      <c r="U3455" s="9">
        <v>1</v>
      </c>
      <c r="V3455" s="9">
        <f>U3455*768</f>
        <v>768</v>
      </c>
      <c r="W3455" s="9">
        <v>72</v>
      </c>
      <c r="X3455" s="9">
        <f>W3455*3072</f>
        <v>221184</v>
      </c>
      <c r="Y3455" s="9">
        <v>65</v>
      </c>
      <c r="Z3455" s="9">
        <f>Y3455*1024</f>
        <v>66560</v>
      </c>
      <c r="AA3455" s="9">
        <v>49</v>
      </c>
      <c r="AB3455" s="9">
        <f>AA3455*256</f>
        <v>12544</v>
      </c>
      <c r="AC3455" s="9">
        <f>SUMIFS($B:$B,$L:$L,$C3455)</f>
        <v>15572</v>
      </c>
      <c r="AD3455" s="9">
        <v>986405.50847643544</v>
      </c>
      <c r="AE3455" s="9">
        <f>SUMIFS($B:$B,$P:$P,$C3455)</f>
        <v>26234</v>
      </c>
      <c r="AF3455" s="9">
        <v>1604223.7251091001</v>
      </c>
      <c r="AG3455" s="9">
        <f>SUMIFS($B:$B,$N:$N,$C3455)</f>
        <v>19844</v>
      </c>
      <c r="AH3455" s="9">
        <v>3461444.5095354011</v>
      </c>
      <c r="AI3455" s="9">
        <f>SUMIFS($B:$B,$P:$P,$C3455)</f>
        <v>26234</v>
      </c>
      <c r="AJ3455" s="9">
        <v>15074707.1793804</v>
      </c>
      <c r="AK3455" s="9"/>
      <c r="AL3455" s="9">
        <v>4140</v>
      </c>
      <c r="AM3455" s="9">
        <f>AL3455*141</f>
        <v>583740</v>
      </c>
      <c r="AN3455" s="9"/>
      <c r="AO3455" s="9"/>
      <c r="AP3455" s="9"/>
      <c r="AQ3455" s="15"/>
      <c r="AR3455" s="9">
        <v>26</v>
      </c>
      <c r="AS3455" s="9">
        <f>AR3455*30500</f>
        <v>793000</v>
      </c>
      <c r="AT3455" s="9">
        <v>183</v>
      </c>
      <c r="AU3455" s="9">
        <f>AT3455*2742</f>
        <v>501786</v>
      </c>
      <c r="AV3455" s="9">
        <v>0</v>
      </c>
      <c r="AW3455" s="9">
        <f>AV3455*914</f>
        <v>0</v>
      </c>
      <c r="AX3455" s="9">
        <v>1146</v>
      </c>
      <c r="AY3455" s="9">
        <f>AX3455*141</f>
        <v>161586</v>
      </c>
      <c r="AZ3455" s="9">
        <v>1109</v>
      </c>
      <c r="BA3455" s="9">
        <f>AZ3455*343</f>
        <v>380387</v>
      </c>
      <c r="BB3455" s="9">
        <v>535</v>
      </c>
      <c r="BC3455" s="9">
        <f>BB3455*109</f>
        <v>58315</v>
      </c>
      <c r="BD3455" s="9">
        <v>0</v>
      </c>
      <c r="BE3455" s="9">
        <f>BD3455*82</f>
        <v>0</v>
      </c>
      <c r="BF3455" s="9">
        <v>790</v>
      </c>
      <c r="BG3455" s="9">
        <f>BF3455*328</f>
        <v>259120</v>
      </c>
      <c r="BH3455" s="9">
        <v>0</v>
      </c>
      <c r="BI3455" s="9">
        <f>BH3455*410</f>
        <v>0</v>
      </c>
      <c r="BJ3455" s="9">
        <v>0</v>
      </c>
      <c r="BK3455" s="9">
        <f>BJ3455*219</f>
        <v>0</v>
      </c>
      <c r="BL3455" s="9">
        <f t="shared" si="114"/>
        <v>25031289.114960648</v>
      </c>
      <c r="BM3455" s="9">
        <f t="shared" si="115"/>
        <v>25031300</v>
      </c>
    </row>
    <row r="3456" spans="1:65" x14ac:dyDescent="0.3">
      <c r="A3456" s="5" t="s">
        <v>138</v>
      </c>
      <c r="B3456" s="9">
        <v>7224</v>
      </c>
      <c r="C3456">
        <v>570508</v>
      </c>
      <c r="D3456">
        <v>1</v>
      </c>
      <c r="E3456">
        <v>1</v>
      </c>
      <c r="F3456">
        <v>1</v>
      </c>
      <c r="G3456">
        <v>1</v>
      </c>
      <c r="H3456">
        <v>1</v>
      </c>
      <c r="I3456" t="s">
        <v>90</v>
      </c>
      <c r="J3456">
        <v>570508</v>
      </c>
      <c r="K3456" t="s">
        <v>138</v>
      </c>
      <c r="L3456">
        <v>570508</v>
      </c>
      <c r="M3456" t="s">
        <v>138</v>
      </c>
      <c r="N3456">
        <v>570508</v>
      </c>
      <c r="O3456" t="s">
        <v>138</v>
      </c>
      <c r="P3456">
        <v>570508</v>
      </c>
      <c r="Q3456" t="s">
        <v>138</v>
      </c>
      <c r="R3456" s="9">
        <v>341047.02685764321</v>
      </c>
      <c r="S3456" s="9">
        <f>SUMIFS($B:$B,$J:$J,$C3456)</f>
        <v>15603</v>
      </c>
      <c r="T3456" s="9">
        <v>364331.03508350078</v>
      </c>
      <c r="U3456" s="9">
        <v>1</v>
      </c>
      <c r="V3456" s="9">
        <f>U3456*768</f>
        <v>768</v>
      </c>
      <c r="W3456" s="9">
        <v>65</v>
      </c>
      <c r="X3456" s="9">
        <f>W3456*3072</f>
        <v>199680</v>
      </c>
      <c r="Y3456" s="9">
        <v>231</v>
      </c>
      <c r="Z3456" s="9">
        <f>Y3456*1024</f>
        <v>236544</v>
      </c>
      <c r="AA3456" s="9">
        <v>76</v>
      </c>
      <c r="AB3456" s="9">
        <f>AA3456*256</f>
        <v>19456</v>
      </c>
      <c r="AC3456" s="9">
        <f>SUMIFS($B:$B,$L:$L,$C3456)</f>
        <v>16661</v>
      </c>
      <c r="AD3456" s="9">
        <v>1101539.963164899</v>
      </c>
      <c r="AE3456" s="9">
        <f>SUMIFS($B:$B,$P:$P,$C3456)</f>
        <v>18114</v>
      </c>
      <c r="AF3456" s="9">
        <v>1122945.5424032421</v>
      </c>
      <c r="AG3456" s="9">
        <f>SUMIFS($B:$B,$N:$N,$C3456)</f>
        <v>18114</v>
      </c>
      <c r="AH3456" s="9">
        <v>3207670.967946867</v>
      </c>
      <c r="AI3456" s="9">
        <f>SUMIFS($B:$B,$P:$P,$C3456)</f>
        <v>18114</v>
      </c>
      <c r="AJ3456" s="9">
        <v>11997777.97114725</v>
      </c>
      <c r="AK3456" s="9"/>
      <c r="AL3456" s="9">
        <v>4059</v>
      </c>
      <c r="AM3456" s="9">
        <f>AL3456*141</f>
        <v>572319</v>
      </c>
      <c r="AN3456" s="9"/>
      <c r="AO3456" s="9"/>
      <c r="AP3456" s="9"/>
      <c r="AQ3456" s="15"/>
      <c r="AR3456" s="9">
        <v>6</v>
      </c>
      <c r="AS3456" s="9">
        <f>AR3456*30500</f>
        <v>183000</v>
      </c>
      <c r="AT3456" s="9">
        <v>104</v>
      </c>
      <c r="AU3456" s="9">
        <f>AT3456*2742</f>
        <v>285168</v>
      </c>
      <c r="AV3456" s="9">
        <v>0</v>
      </c>
      <c r="AW3456" s="9">
        <f>AV3456*914</f>
        <v>0</v>
      </c>
      <c r="AX3456" s="9">
        <v>1169</v>
      </c>
      <c r="AY3456" s="9">
        <f>AX3456*141</f>
        <v>164829</v>
      </c>
      <c r="AZ3456" s="9">
        <v>756</v>
      </c>
      <c r="BA3456" s="9">
        <f>AZ3456*343</f>
        <v>259308</v>
      </c>
      <c r="BB3456" s="9">
        <v>582</v>
      </c>
      <c r="BC3456" s="9">
        <f>BB3456*109</f>
        <v>63438</v>
      </c>
      <c r="BD3456" s="9">
        <v>89</v>
      </c>
      <c r="BE3456" s="9">
        <f>BD3456*82</f>
        <v>7298</v>
      </c>
      <c r="BF3456" s="9">
        <v>650</v>
      </c>
      <c r="BG3456" s="9">
        <f>BF3456*328</f>
        <v>213200</v>
      </c>
      <c r="BH3456" s="9">
        <v>105</v>
      </c>
      <c r="BI3456" s="9">
        <f>BH3456*410</f>
        <v>43050</v>
      </c>
      <c r="BJ3456" s="9">
        <v>22</v>
      </c>
      <c r="BK3456" s="9">
        <f>BJ3456*219</f>
        <v>4818</v>
      </c>
      <c r="BL3456" s="9">
        <f t="shared" si="114"/>
        <v>20388188.506603405</v>
      </c>
      <c r="BM3456" s="9">
        <f t="shared" si="115"/>
        <v>20388200</v>
      </c>
    </row>
    <row r="3457" spans="1:65" x14ac:dyDescent="0.3">
      <c r="A3457" t="s">
        <v>3416</v>
      </c>
      <c r="B3457" s="9">
        <v>178</v>
      </c>
      <c r="C3457">
        <v>542181</v>
      </c>
      <c r="D3457">
        <v>1</v>
      </c>
      <c r="E3457">
        <v>0</v>
      </c>
      <c r="F3457">
        <v>0</v>
      </c>
      <c r="G3457">
        <v>0</v>
      </c>
      <c r="H3457">
        <v>0</v>
      </c>
      <c r="I3457" t="s">
        <v>86</v>
      </c>
      <c r="J3457">
        <v>541656</v>
      </c>
      <c r="K3457" t="s">
        <v>227</v>
      </c>
      <c r="L3457">
        <v>541656</v>
      </c>
      <c r="M3457" t="s">
        <v>227</v>
      </c>
      <c r="N3457">
        <v>541656</v>
      </c>
      <c r="O3457" t="s">
        <v>227</v>
      </c>
      <c r="P3457">
        <v>541656</v>
      </c>
      <c r="Q3457" t="s">
        <v>227</v>
      </c>
      <c r="R3457" s="9">
        <v>71941.662785630979</v>
      </c>
      <c r="S3457" s="9"/>
      <c r="T3457" s="9"/>
      <c r="U3457" s="9"/>
      <c r="V3457" s="9"/>
      <c r="W3457" s="9"/>
      <c r="X3457" s="9"/>
      <c r="Y3457" s="9"/>
      <c r="Z3457" s="9"/>
      <c r="AA3457" s="9"/>
      <c r="AB3457" s="9"/>
      <c r="AC3457" s="9"/>
      <c r="AD3457" s="9"/>
      <c r="AE3457" s="9"/>
      <c r="AF3457" s="9"/>
      <c r="AG3457" s="9"/>
      <c r="AH3457" s="9"/>
      <c r="AI3457" s="9"/>
      <c r="AJ3457" s="9"/>
      <c r="AK3457" s="9"/>
      <c r="AL3457" s="9"/>
      <c r="AM3457" s="9"/>
      <c r="AN3457" s="9"/>
      <c r="AO3457" s="9"/>
      <c r="AP3457" s="9"/>
      <c r="AQ3457" s="15"/>
      <c r="AR3457" s="9"/>
      <c r="AS3457" s="9"/>
      <c r="AT3457" s="9"/>
      <c r="AU3457" s="9"/>
      <c r="AV3457" s="9"/>
      <c r="AW3457" s="9"/>
      <c r="AX3457" s="9"/>
      <c r="AY3457" s="9"/>
      <c r="AZ3457" s="9"/>
      <c r="BA3457" s="9"/>
      <c r="BB3457" s="9"/>
      <c r="BC3457" s="9"/>
      <c r="BD3457" s="9"/>
      <c r="BE3457" s="9"/>
      <c r="BF3457" s="9"/>
      <c r="BG3457" s="9"/>
      <c r="BH3457" s="9"/>
      <c r="BI3457" s="9"/>
      <c r="BJ3457" s="9"/>
      <c r="BK3457" s="9"/>
      <c r="BL3457" s="9">
        <f t="shared" si="114"/>
        <v>71941.662785630979</v>
      </c>
      <c r="BM3457" s="9">
        <f t="shared" si="115"/>
        <v>71900</v>
      </c>
    </row>
    <row r="3458" spans="1:65" x14ac:dyDescent="0.3">
      <c r="A3458" t="s">
        <v>3417</v>
      </c>
      <c r="B3458" s="9">
        <v>71</v>
      </c>
      <c r="C3458">
        <v>599654</v>
      </c>
      <c r="D3458">
        <v>1</v>
      </c>
      <c r="E3458">
        <v>0</v>
      </c>
      <c r="F3458">
        <v>0</v>
      </c>
      <c r="G3458">
        <v>0</v>
      </c>
      <c r="H3458">
        <v>0</v>
      </c>
      <c r="I3458" t="s">
        <v>86</v>
      </c>
      <c r="J3458">
        <v>537616</v>
      </c>
      <c r="K3458" t="s">
        <v>1898</v>
      </c>
      <c r="L3458">
        <v>537004</v>
      </c>
      <c r="M3458" t="s">
        <v>466</v>
      </c>
      <c r="N3458">
        <v>537004</v>
      </c>
      <c r="O3458" t="s">
        <v>466</v>
      </c>
      <c r="P3458">
        <v>537004</v>
      </c>
      <c r="Q3458" t="s">
        <v>466</v>
      </c>
      <c r="R3458" s="9">
        <v>71941.662785630979</v>
      </c>
      <c r="S3458" s="9"/>
      <c r="T3458" s="9"/>
      <c r="U3458" s="9"/>
      <c r="V3458" s="9"/>
      <c r="W3458" s="9"/>
      <c r="X3458" s="9"/>
      <c r="Y3458" s="9"/>
      <c r="Z3458" s="9"/>
      <c r="AA3458" s="9"/>
      <c r="AB3458" s="9"/>
      <c r="AC3458" s="9"/>
      <c r="AD3458" s="9"/>
      <c r="AE3458" s="9"/>
      <c r="AF3458" s="9"/>
      <c r="AG3458" s="9"/>
      <c r="AH3458" s="9"/>
      <c r="AI3458" s="9"/>
      <c r="AJ3458" s="9"/>
      <c r="AK3458" s="9"/>
      <c r="AL3458" s="9"/>
      <c r="AM3458" s="9"/>
      <c r="AN3458" s="9"/>
      <c r="AO3458" s="9"/>
      <c r="AP3458" s="9"/>
      <c r="AQ3458" s="15"/>
      <c r="AR3458" s="9"/>
      <c r="AS3458" s="9"/>
      <c r="AT3458" s="9"/>
      <c r="AU3458" s="9"/>
      <c r="AV3458" s="9"/>
      <c r="AW3458" s="9"/>
      <c r="AX3458" s="9"/>
      <c r="AY3458" s="9"/>
      <c r="AZ3458" s="9"/>
      <c r="BA3458" s="9"/>
      <c r="BB3458" s="9"/>
      <c r="BC3458" s="9"/>
      <c r="BD3458" s="9"/>
      <c r="BE3458" s="9"/>
      <c r="BF3458" s="9"/>
      <c r="BG3458" s="9"/>
      <c r="BH3458" s="9"/>
      <c r="BI3458" s="9"/>
      <c r="BJ3458" s="9"/>
      <c r="BK3458" s="9"/>
      <c r="BL3458" s="9">
        <f t="shared" si="114"/>
        <v>71941.662785630979</v>
      </c>
      <c r="BM3458" s="9">
        <f t="shared" si="115"/>
        <v>71900</v>
      </c>
    </row>
    <row r="3459" spans="1:65" x14ac:dyDescent="0.3">
      <c r="A3459" s="2" t="s">
        <v>581</v>
      </c>
      <c r="B3459" s="9">
        <v>887</v>
      </c>
      <c r="C3459">
        <v>574287</v>
      </c>
      <c r="D3459">
        <v>1</v>
      </c>
      <c r="E3459">
        <v>1</v>
      </c>
      <c r="F3459">
        <v>0</v>
      </c>
      <c r="G3459">
        <v>0</v>
      </c>
      <c r="H3459">
        <v>0</v>
      </c>
      <c r="I3459" t="s">
        <v>90</v>
      </c>
      <c r="J3459">
        <v>574287</v>
      </c>
      <c r="K3459" t="s">
        <v>581</v>
      </c>
      <c r="L3459">
        <v>573868</v>
      </c>
      <c r="M3459" t="s">
        <v>349</v>
      </c>
      <c r="N3459">
        <v>573868</v>
      </c>
      <c r="O3459" t="s">
        <v>349</v>
      </c>
      <c r="P3459">
        <v>573868</v>
      </c>
      <c r="Q3459" t="s">
        <v>349</v>
      </c>
      <c r="R3459" s="9">
        <v>209755.63870320341</v>
      </c>
      <c r="S3459" s="9">
        <f>SUMIFS($B:$B,$J:$J,$C3459)</f>
        <v>1107</v>
      </c>
      <c r="T3459" s="9">
        <v>60314.018801070008</v>
      </c>
      <c r="U3459" s="9">
        <v>0</v>
      </c>
      <c r="V3459" s="9">
        <f>U3459*768</f>
        <v>0</v>
      </c>
      <c r="W3459" s="9">
        <v>3</v>
      </c>
      <c r="X3459" s="9">
        <f>W3459*3072</f>
        <v>9216</v>
      </c>
      <c r="Y3459" s="9">
        <v>0</v>
      </c>
      <c r="Z3459" s="9">
        <f>Y3459*1024</f>
        <v>0</v>
      </c>
      <c r="AA3459" s="9">
        <v>1</v>
      </c>
      <c r="AB3459" s="9">
        <f>AA3459*256</f>
        <v>256</v>
      </c>
      <c r="AC3459" s="9"/>
      <c r="AD3459" s="9"/>
      <c r="AE3459" s="9"/>
      <c r="AF3459" s="9"/>
      <c r="AG3459" s="9"/>
      <c r="AH3459" s="9"/>
      <c r="AI3459" s="9"/>
      <c r="AJ3459" s="9"/>
      <c r="AK3459" s="9"/>
      <c r="AL3459" s="9"/>
      <c r="AM3459" s="9"/>
      <c r="AN3459" s="9"/>
      <c r="AO3459" s="9"/>
      <c r="AP3459" s="9"/>
      <c r="AQ3459" s="15"/>
      <c r="AR3459" s="9"/>
      <c r="AS3459" s="9"/>
      <c r="AT3459" s="9"/>
      <c r="AU3459" s="9"/>
      <c r="AV3459" s="9"/>
      <c r="AW3459" s="9"/>
      <c r="AX3459" s="9"/>
      <c r="AY3459" s="9"/>
      <c r="AZ3459" s="9"/>
      <c r="BA3459" s="9"/>
      <c r="BB3459" s="9"/>
      <c r="BC3459" s="9"/>
      <c r="BD3459" s="9"/>
      <c r="BE3459" s="9"/>
      <c r="BF3459" s="9"/>
      <c r="BG3459" s="9"/>
      <c r="BH3459" s="9"/>
      <c r="BI3459" s="9"/>
      <c r="BJ3459" s="9"/>
      <c r="BK3459" s="9"/>
      <c r="BL3459" s="9">
        <f t="shared" si="114"/>
        <v>279541.6575042734</v>
      </c>
      <c r="BM3459" s="9">
        <f t="shared" si="115"/>
        <v>279500</v>
      </c>
    </row>
    <row r="3460" spans="1:65" x14ac:dyDescent="0.3">
      <c r="A3460" s="2" t="s">
        <v>3418</v>
      </c>
      <c r="B3460" s="9">
        <v>2478</v>
      </c>
      <c r="C3460">
        <v>544566</v>
      </c>
      <c r="D3460">
        <v>1</v>
      </c>
      <c r="E3460">
        <v>1</v>
      </c>
      <c r="F3460">
        <v>0</v>
      </c>
      <c r="G3460">
        <v>0</v>
      </c>
      <c r="H3460">
        <v>0</v>
      </c>
      <c r="I3460" t="s">
        <v>135</v>
      </c>
      <c r="J3460">
        <v>544566</v>
      </c>
      <c r="K3460" t="s">
        <v>3418</v>
      </c>
      <c r="L3460">
        <v>542911</v>
      </c>
      <c r="M3460" t="s">
        <v>1555</v>
      </c>
      <c r="N3460">
        <v>542911</v>
      </c>
      <c r="O3460" t="s">
        <v>1555</v>
      </c>
      <c r="P3460">
        <v>541630</v>
      </c>
      <c r="Q3460" t="s">
        <v>895</v>
      </c>
      <c r="R3460" s="9">
        <v>573226.62637001241</v>
      </c>
      <c r="S3460" s="9">
        <f>SUMIFS($B:$B,$J:$J,$C3460)</f>
        <v>2478</v>
      </c>
      <c r="T3460" s="9">
        <v>134795.4215071107</v>
      </c>
      <c r="U3460" s="9">
        <v>0</v>
      </c>
      <c r="V3460" s="9">
        <f>U3460*768</f>
        <v>0</v>
      </c>
      <c r="W3460" s="9">
        <v>11</v>
      </c>
      <c r="X3460" s="9">
        <f>W3460*3072</f>
        <v>33792</v>
      </c>
      <c r="Y3460" s="9">
        <v>12</v>
      </c>
      <c r="Z3460" s="9">
        <f>Y3460*1024</f>
        <v>12288</v>
      </c>
      <c r="AA3460" s="9">
        <v>2</v>
      </c>
      <c r="AB3460" s="9">
        <f>AA3460*256</f>
        <v>512</v>
      </c>
      <c r="AC3460" s="9"/>
      <c r="AD3460" s="9"/>
      <c r="AE3460" s="9"/>
      <c r="AF3460" s="9"/>
      <c r="AG3460" s="9"/>
      <c r="AH3460" s="9"/>
      <c r="AI3460" s="9"/>
      <c r="AJ3460" s="9"/>
      <c r="AK3460" s="9"/>
      <c r="AL3460" s="9"/>
      <c r="AM3460" s="9"/>
      <c r="AN3460" s="9"/>
      <c r="AO3460" s="9"/>
      <c r="AP3460" s="9"/>
      <c r="AQ3460" s="15"/>
      <c r="AR3460" s="9">
        <v>2</v>
      </c>
      <c r="AS3460" s="9">
        <f>AR3460*30500</f>
        <v>61000</v>
      </c>
      <c r="AT3460" s="9"/>
      <c r="AU3460" s="9"/>
      <c r="AV3460" s="9"/>
      <c r="AW3460" s="9"/>
      <c r="AX3460" s="9"/>
      <c r="AY3460" s="9"/>
      <c r="AZ3460" s="9"/>
      <c r="BA3460" s="9"/>
      <c r="BB3460" s="9"/>
      <c r="BC3460" s="9"/>
      <c r="BD3460" s="9"/>
      <c r="BE3460" s="9"/>
      <c r="BF3460" s="9"/>
      <c r="BG3460" s="9"/>
      <c r="BH3460" s="9"/>
      <c r="BI3460" s="9"/>
      <c r="BJ3460" s="9"/>
      <c r="BK3460" s="9"/>
      <c r="BL3460" s="9">
        <f t="shared" ref="BL3460:BL3523" si="116">SUMIF(R3460:R3460,"&lt;&gt;")+SUMIF(T3460:T3460,"&lt;&gt;")+SUMIF(V3460:V3460,"&lt;&gt;")+SUMIF(X3460:X3460,"&lt;&gt;")+SUMIF(Z3460:Z3460,"&lt;&gt;")+SUMIF(AB3460:AB3460,"&lt;&gt;")+SUMIF(AD3460:AD3460,"&lt;&gt;")+SUMIF(AF3460:AF3460,"&lt;&gt;")+SUMIF(AH3460:AH3460,"&lt;&gt;")+SUMIF(AJ3460:AJ3460,"&lt;&gt;")+SUMIF(AK3460:AK3460,"&lt;&gt;")+SUMIF(AM3460:AM3460,"&lt;&gt;")+SUMIF(AO3460:AO3460,"&lt;&gt;")+SUMIF(AQ3460:AQ3460,"&lt;&gt;")+SUMIF(AS3460:AS3460,"&lt;&gt;")+SUMIF(AU3460:AU3460,"&lt;&gt;")+SUMIF(AW3460:AW3460,"&lt;&gt;")+SUMIF(AY3460:AY3460,"&lt;&gt;")+SUMIF(BA3460:BA3460,"&lt;&gt;")+SUMIF(BC3460:BC3460,"&lt;&gt;")+SUMIF(BE3460:BE3460,"&lt;&gt;")+SUMIF(BG3460:BG3460,"&lt;&gt;")+SUMIF(BI3460:BI3460,"&lt;&gt;")+SUMIF(BK3460:BK3460,"&lt;&gt;")</f>
        <v>815614.04787712311</v>
      </c>
      <c r="BM3460" s="9">
        <f t="shared" ref="BM3460:BM3523" si="117">ROUND(BL3460/100,0)*100</f>
        <v>815600</v>
      </c>
    </row>
    <row r="3461" spans="1:65" x14ac:dyDescent="0.3">
      <c r="A3461" t="s">
        <v>3419</v>
      </c>
      <c r="B3461" s="9">
        <v>749</v>
      </c>
      <c r="C3461">
        <v>531600</v>
      </c>
      <c r="D3461">
        <v>1</v>
      </c>
      <c r="E3461">
        <v>0</v>
      </c>
      <c r="F3461">
        <v>0</v>
      </c>
      <c r="G3461">
        <v>0</v>
      </c>
      <c r="H3461">
        <v>0</v>
      </c>
      <c r="I3461" t="s">
        <v>86</v>
      </c>
      <c r="J3461">
        <v>531227</v>
      </c>
      <c r="K3461" t="s">
        <v>1927</v>
      </c>
      <c r="L3461">
        <v>533203</v>
      </c>
      <c r="M3461" t="s">
        <v>722</v>
      </c>
      <c r="N3461">
        <v>531057</v>
      </c>
      <c r="O3461" t="s">
        <v>220</v>
      </c>
      <c r="P3461">
        <v>531057</v>
      </c>
      <c r="Q3461" t="s">
        <v>220</v>
      </c>
      <c r="R3461" s="9">
        <v>177599.28816810969</v>
      </c>
      <c r="S3461" s="9"/>
      <c r="T3461" s="9"/>
      <c r="U3461" s="9"/>
      <c r="V3461" s="9"/>
      <c r="W3461" s="9"/>
      <c r="X3461" s="9"/>
      <c r="Y3461" s="9"/>
      <c r="Z3461" s="9"/>
      <c r="AA3461" s="9"/>
      <c r="AB3461" s="9"/>
      <c r="AC3461" s="9"/>
      <c r="AD3461" s="9"/>
      <c r="AE3461" s="9"/>
      <c r="AF3461" s="9"/>
      <c r="AG3461" s="9"/>
      <c r="AH3461" s="9"/>
      <c r="AI3461" s="9"/>
      <c r="AJ3461" s="9"/>
      <c r="AK3461" s="9"/>
      <c r="AL3461" s="9"/>
      <c r="AM3461" s="9"/>
      <c r="AN3461" s="9"/>
      <c r="AO3461" s="9"/>
      <c r="AP3461" s="9"/>
      <c r="AQ3461" s="15"/>
      <c r="AR3461" s="9"/>
      <c r="AS3461" s="9"/>
      <c r="AT3461" s="9"/>
      <c r="AU3461" s="9"/>
      <c r="AV3461" s="9"/>
      <c r="AW3461" s="9"/>
      <c r="AX3461" s="9"/>
      <c r="AY3461" s="9"/>
      <c r="AZ3461" s="9"/>
      <c r="BA3461" s="9"/>
      <c r="BB3461" s="9"/>
      <c r="BC3461" s="9"/>
      <c r="BD3461" s="9"/>
      <c r="BE3461" s="9"/>
      <c r="BF3461" s="9"/>
      <c r="BG3461" s="9"/>
      <c r="BH3461" s="9"/>
      <c r="BI3461" s="9"/>
      <c r="BJ3461" s="9"/>
      <c r="BK3461" s="9"/>
      <c r="BL3461" s="9">
        <f t="shared" si="116"/>
        <v>177599.28816810969</v>
      </c>
      <c r="BM3461" s="9">
        <f t="shared" si="117"/>
        <v>177600</v>
      </c>
    </row>
    <row r="3462" spans="1:65" x14ac:dyDescent="0.3">
      <c r="A3462" s="5" t="s">
        <v>193</v>
      </c>
      <c r="B3462" s="9">
        <v>23005</v>
      </c>
      <c r="C3462">
        <v>599191</v>
      </c>
      <c r="D3462">
        <v>1</v>
      </c>
      <c r="E3462">
        <v>1</v>
      </c>
      <c r="F3462">
        <v>1</v>
      </c>
      <c r="G3462">
        <v>1</v>
      </c>
      <c r="H3462">
        <v>1</v>
      </c>
      <c r="I3462" t="s">
        <v>94</v>
      </c>
      <c r="J3462">
        <v>599191</v>
      </c>
      <c r="K3462" t="s">
        <v>193</v>
      </c>
      <c r="L3462">
        <v>599191</v>
      </c>
      <c r="M3462" t="s">
        <v>193</v>
      </c>
      <c r="N3462">
        <v>599191</v>
      </c>
      <c r="O3462" t="s">
        <v>193</v>
      </c>
      <c r="P3462">
        <v>599191</v>
      </c>
      <c r="Q3462" t="s">
        <v>193</v>
      </c>
      <c r="R3462" s="9">
        <v>1019189.672332823</v>
      </c>
      <c r="S3462" s="9">
        <f>SUMIFS($B:$B,$J:$J,$C3462)</f>
        <v>35331</v>
      </c>
      <c r="T3462" s="9">
        <v>786499.98770819197</v>
      </c>
      <c r="U3462" s="9">
        <v>451</v>
      </c>
      <c r="V3462" s="9">
        <f>U3462*768</f>
        <v>346368</v>
      </c>
      <c r="W3462" s="9">
        <v>109</v>
      </c>
      <c r="X3462" s="9">
        <f>W3462*3072</f>
        <v>334848</v>
      </c>
      <c r="Y3462" s="9">
        <v>594</v>
      </c>
      <c r="Z3462" s="9">
        <f>Y3462*1024</f>
        <v>608256</v>
      </c>
      <c r="AA3462" s="9">
        <v>127</v>
      </c>
      <c r="AB3462" s="9">
        <f>AA3462*256</f>
        <v>32512</v>
      </c>
      <c r="AC3462" s="9">
        <f>SUMIFS($B:$B,$L:$L,$C3462)</f>
        <v>44205</v>
      </c>
      <c r="AD3462" s="9">
        <v>2801216.3035484441</v>
      </c>
      <c r="AE3462" s="9">
        <f>SUMIFS($B:$B,$P:$P,$C3462)</f>
        <v>48802</v>
      </c>
      <c r="AF3462" s="9">
        <v>2910525.999530809</v>
      </c>
      <c r="AG3462" s="9">
        <f>SUMIFS($B:$B,$N:$N,$C3462)</f>
        <v>48802</v>
      </c>
      <c r="AH3462" s="9">
        <v>8187165.4379807916</v>
      </c>
      <c r="AI3462" s="9">
        <f>SUMIFS($B:$B,$P:$P,$C3462)</f>
        <v>48802</v>
      </c>
      <c r="AJ3462" s="9">
        <v>21887605.341633331</v>
      </c>
      <c r="AK3462" s="9"/>
      <c r="AL3462" s="9">
        <v>5619</v>
      </c>
      <c r="AM3462" s="9">
        <f>AL3462*141</f>
        <v>792279</v>
      </c>
      <c r="AN3462" s="9"/>
      <c r="AO3462" s="9"/>
      <c r="AP3462" s="9"/>
      <c r="AQ3462" s="15"/>
      <c r="AR3462" s="9">
        <v>47</v>
      </c>
      <c r="AS3462" s="9">
        <f>AR3462*30500</f>
        <v>1433500</v>
      </c>
      <c r="AT3462" s="9">
        <v>277</v>
      </c>
      <c r="AU3462" s="9">
        <f>AT3462*2742</f>
        <v>759534</v>
      </c>
      <c r="AV3462" s="9">
        <v>0</v>
      </c>
      <c r="AW3462" s="9">
        <f>AV3462*914</f>
        <v>0</v>
      </c>
      <c r="AX3462" s="9">
        <v>1726</v>
      </c>
      <c r="AY3462" s="9">
        <f>AX3462*141</f>
        <v>243366</v>
      </c>
      <c r="AZ3462" s="9">
        <v>1875</v>
      </c>
      <c r="BA3462" s="9">
        <f>AZ3462*343</f>
        <v>643125</v>
      </c>
      <c r="BB3462" s="9">
        <v>1107</v>
      </c>
      <c r="BC3462" s="9">
        <f>BB3462*109</f>
        <v>120663</v>
      </c>
      <c r="BD3462" s="9">
        <v>35</v>
      </c>
      <c r="BE3462" s="9">
        <f>BD3462*82</f>
        <v>2870</v>
      </c>
      <c r="BF3462" s="9">
        <v>1720</v>
      </c>
      <c r="BG3462" s="9">
        <f>BF3462*328</f>
        <v>564160</v>
      </c>
      <c r="BH3462" s="9">
        <v>27</v>
      </c>
      <c r="BI3462" s="9">
        <f>BH3462*410</f>
        <v>11070</v>
      </c>
      <c r="BJ3462" s="9">
        <v>53</v>
      </c>
      <c r="BK3462" s="9">
        <f>BJ3462*219</f>
        <v>11607</v>
      </c>
      <c r="BL3462" s="9">
        <f t="shared" si="116"/>
        <v>43496360.742734388</v>
      </c>
      <c r="BM3462" s="9">
        <f t="shared" si="117"/>
        <v>43496400</v>
      </c>
    </row>
    <row r="3463" spans="1:65" x14ac:dyDescent="0.3">
      <c r="A3463" t="s">
        <v>3420</v>
      </c>
      <c r="B3463" s="9">
        <v>61</v>
      </c>
      <c r="C3463">
        <v>596264</v>
      </c>
      <c r="D3463">
        <v>1</v>
      </c>
      <c r="E3463">
        <v>0</v>
      </c>
      <c r="F3463">
        <v>0</v>
      </c>
      <c r="G3463">
        <v>0</v>
      </c>
      <c r="H3463">
        <v>0</v>
      </c>
      <c r="I3463" t="s">
        <v>123</v>
      </c>
      <c r="J3463">
        <v>595772</v>
      </c>
      <c r="K3463" t="s">
        <v>587</v>
      </c>
      <c r="L3463">
        <v>596230</v>
      </c>
      <c r="M3463" t="s">
        <v>468</v>
      </c>
      <c r="N3463">
        <v>596230</v>
      </c>
      <c r="O3463" t="s">
        <v>468</v>
      </c>
      <c r="P3463">
        <v>596230</v>
      </c>
      <c r="Q3463" t="s">
        <v>468</v>
      </c>
      <c r="R3463" s="9">
        <v>71941.662785630979</v>
      </c>
      <c r="S3463" s="9"/>
      <c r="T3463" s="9"/>
      <c r="U3463" s="9"/>
      <c r="V3463" s="9"/>
      <c r="W3463" s="9"/>
      <c r="X3463" s="9"/>
      <c r="Y3463" s="9"/>
      <c r="Z3463" s="9"/>
      <c r="AA3463" s="9"/>
      <c r="AB3463" s="9"/>
      <c r="AC3463" s="9"/>
      <c r="AD3463" s="9"/>
      <c r="AE3463" s="9"/>
      <c r="AF3463" s="9"/>
      <c r="AG3463" s="9"/>
      <c r="AH3463" s="9"/>
      <c r="AI3463" s="9"/>
      <c r="AJ3463" s="9"/>
      <c r="AK3463" s="9"/>
      <c r="AL3463" s="9"/>
      <c r="AM3463" s="9"/>
      <c r="AN3463" s="9"/>
      <c r="AO3463" s="9"/>
      <c r="AP3463" s="9"/>
      <c r="AQ3463" s="15"/>
      <c r="AR3463" s="9"/>
      <c r="AS3463" s="9"/>
      <c r="AT3463" s="9"/>
      <c r="AU3463" s="9"/>
      <c r="AV3463" s="9"/>
      <c r="AW3463" s="9"/>
      <c r="AX3463" s="9"/>
      <c r="AY3463" s="9"/>
      <c r="AZ3463" s="9"/>
      <c r="BA3463" s="9"/>
      <c r="BB3463" s="9"/>
      <c r="BC3463" s="9"/>
      <c r="BD3463" s="9"/>
      <c r="BE3463" s="9"/>
      <c r="BF3463" s="9"/>
      <c r="BG3463" s="9"/>
      <c r="BH3463" s="9"/>
      <c r="BI3463" s="9"/>
      <c r="BJ3463" s="9"/>
      <c r="BK3463" s="9"/>
      <c r="BL3463" s="9">
        <f t="shared" si="116"/>
        <v>71941.662785630979</v>
      </c>
      <c r="BM3463" s="9">
        <f t="shared" si="117"/>
        <v>71900</v>
      </c>
    </row>
    <row r="3464" spans="1:65" x14ac:dyDescent="0.3">
      <c r="A3464" s="3" t="s">
        <v>1116</v>
      </c>
      <c r="B3464" s="9">
        <v>2154</v>
      </c>
      <c r="C3464">
        <v>540901</v>
      </c>
      <c r="D3464">
        <v>1</v>
      </c>
      <c r="E3464">
        <v>1</v>
      </c>
      <c r="F3464">
        <v>1</v>
      </c>
      <c r="G3464">
        <v>0</v>
      </c>
      <c r="H3464">
        <v>0</v>
      </c>
      <c r="I3464" t="s">
        <v>86</v>
      </c>
      <c r="J3464">
        <v>540901</v>
      </c>
      <c r="K3464" t="s">
        <v>1116</v>
      </c>
      <c r="L3464">
        <v>540901</v>
      </c>
      <c r="M3464" t="s">
        <v>1116</v>
      </c>
      <c r="N3464">
        <v>540111</v>
      </c>
      <c r="O3464" t="s">
        <v>576</v>
      </c>
      <c r="P3464">
        <v>540111</v>
      </c>
      <c r="Q3464" t="s">
        <v>576</v>
      </c>
      <c r="R3464" s="9">
        <v>500111.91686054069</v>
      </c>
      <c r="S3464" s="9">
        <f>SUMIFS($B:$B,$J:$J,$C3464)</f>
        <v>4372</v>
      </c>
      <c r="T3464" s="9">
        <v>237446.24444664459</v>
      </c>
      <c r="U3464" s="9">
        <v>2</v>
      </c>
      <c r="V3464" s="9">
        <f>U3464*768</f>
        <v>1536</v>
      </c>
      <c r="W3464" s="9">
        <v>34</v>
      </c>
      <c r="X3464" s="9">
        <f>W3464*3072</f>
        <v>104448</v>
      </c>
      <c r="Y3464" s="9">
        <v>12</v>
      </c>
      <c r="Z3464" s="9">
        <f>Y3464*1024</f>
        <v>12288</v>
      </c>
      <c r="AA3464" s="9">
        <v>15</v>
      </c>
      <c r="AB3464" s="9">
        <f>AA3464*256</f>
        <v>3840</v>
      </c>
      <c r="AC3464" s="9">
        <f>SUMIFS($B:$B,$L:$L,$C3464)</f>
        <v>7310</v>
      </c>
      <c r="AD3464" s="9">
        <v>910018.82979938621</v>
      </c>
      <c r="AE3464" s="9"/>
      <c r="AF3464" s="9"/>
      <c r="AG3464" s="9"/>
      <c r="AH3464" s="9"/>
      <c r="AI3464" s="9"/>
      <c r="AJ3464" s="9"/>
      <c r="AK3464" s="9"/>
      <c r="AL3464" s="9"/>
      <c r="AM3464" s="9"/>
      <c r="AN3464" s="9"/>
      <c r="AO3464" s="9"/>
      <c r="AP3464" s="9"/>
      <c r="AQ3464" s="15"/>
      <c r="AR3464" s="9"/>
      <c r="AS3464" s="9"/>
      <c r="AT3464" s="9"/>
      <c r="AU3464" s="9"/>
      <c r="AV3464" s="9"/>
      <c r="AW3464" s="9"/>
      <c r="AX3464" s="9"/>
      <c r="AY3464" s="9"/>
      <c r="AZ3464" s="9"/>
      <c r="BA3464" s="9"/>
      <c r="BB3464" s="9"/>
      <c r="BC3464" s="9"/>
      <c r="BD3464" s="9"/>
      <c r="BE3464" s="9"/>
      <c r="BF3464" s="9"/>
      <c r="BG3464" s="9"/>
      <c r="BH3464" s="9"/>
      <c r="BI3464" s="9"/>
      <c r="BJ3464" s="9"/>
      <c r="BK3464" s="9"/>
      <c r="BL3464" s="9">
        <f t="shared" si="116"/>
        <v>1769688.9911065716</v>
      </c>
      <c r="BM3464" s="9">
        <f t="shared" si="117"/>
        <v>1769700</v>
      </c>
    </row>
    <row r="3465" spans="1:65" x14ac:dyDescent="0.3">
      <c r="A3465" t="s">
        <v>3421</v>
      </c>
      <c r="B3465" s="9">
        <v>543</v>
      </c>
      <c r="C3465">
        <v>554707</v>
      </c>
      <c r="D3465">
        <v>1</v>
      </c>
      <c r="E3465">
        <v>0</v>
      </c>
      <c r="F3465">
        <v>0</v>
      </c>
      <c r="G3465">
        <v>0</v>
      </c>
      <c r="H3465">
        <v>0</v>
      </c>
      <c r="I3465" t="s">
        <v>77</v>
      </c>
      <c r="J3465">
        <v>554634</v>
      </c>
      <c r="K3465" t="s">
        <v>2622</v>
      </c>
      <c r="L3465">
        <v>554634</v>
      </c>
      <c r="M3465" t="s">
        <v>2622</v>
      </c>
      <c r="N3465">
        <v>554481</v>
      </c>
      <c r="O3465" t="s">
        <v>1359</v>
      </c>
      <c r="P3465">
        <v>554481</v>
      </c>
      <c r="Q3465" t="s">
        <v>1359</v>
      </c>
      <c r="R3465" s="9">
        <v>129340.70114915261</v>
      </c>
      <c r="S3465" s="9"/>
      <c r="T3465" s="9"/>
      <c r="U3465" s="9"/>
      <c r="V3465" s="9"/>
      <c r="W3465" s="9"/>
      <c r="X3465" s="9"/>
      <c r="Y3465" s="9"/>
      <c r="Z3465" s="9"/>
      <c r="AA3465" s="9"/>
      <c r="AB3465" s="9"/>
      <c r="AC3465" s="9"/>
      <c r="AD3465" s="9"/>
      <c r="AE3465" s="9"/>
      <c r="AF3465" s="9"/>
      <c r="AG3465" s="9"/>
      <c r="AH3465" s="9"/>
      <c r="AI3465" s="9"/>
      <c r="AJ3465" s="9"/>
      <c r="AK3465" s="9"/>
      <c r="AL3465" s="9"/>
      <c r="AM3465" s="9"/>
      <c r="AN3465" s="9"/>
      <c r="AO3465" s="9"/>
      <c r="AP3465" s="9"/>
      <c r="AQ3465" s="15"/>
      <c r="AR3465" s="9"/>
      <c r="AS3465" s="9"/>
      <c r="AT3465" s="9"/>
      <c r="AU3465" s="9"/>
      <c r="AV3465" s="9"/>
      <c r="AW3465" s="9"/>
      <c r="AX3465" s="9"/>
      <c r="AY3465" s="9"/>
      <c r="AZ3465" s="9"/>
      <c r="BA3465" s="9"/>
      <c r="BB3465" s="9"/>
      <c r="BC3465" s="9"/>
      <c r="BD3465" s="9"/>
      <c r="BE3465" s="9"/>
      <c r="BF3465" s="9"/>
      <c r="BG3465" s="9"/>
      <c r="BH3465" s="9"/>
      <c r="BI3465" s="9"/>
      <c r="BJ3465" s="9"/>
      <c r="BK3465" s="9"/>
      <c r="BL3465" s="9">
        <f t="shared" si="116"/>
        <v>129340.70114915261</v>
      </c>
      <c r="BM3465" s="9">
        <f t="shared" si="117"/>
        <v>129300</v>
      </c>
    </row>
    <row r="3466" spans="1:65" x14ac:dyDescent="0.3">
      <c r="A3466" t="s">
        <v>3422</v>
      </c>
      <c r="B3466" s="9">
        <v>228</v>
      </c>
      <c r="C3466">
        <v>554057</v>
      </c>
      <c r="D3466">
        <v>1</v>
      </c>
      <c r="E3466">
        <v>0</v>
      </c>
      <c r="F3466">
        <v>0</v>
      </c>
      <c r="G3466">
        <v>0</v>
      </c>
      <c r="H3466">
        <v>0</v>
      </c>
      <c r="I3466" t="s">
        <v>151</v>
      </c>
      <c r="J3466">
        <v>554111</v>
      </c>
      <c r="K3466" t="s">
        <v>266</v>
      </c>
      <c r="L3466">
        <v>554111</v>
      </c>
      <c r="M3466" t="s">
        <v>266</v>
      </c>
      <c r="N3466">
        <v>554111</v>
      </c>
      <c r="O3466" t="s">
        <v>266</v>
      </c>
      <c r="P3466">
        <v>553425</v>
      </c>
      <c r="Q3466" t="s">
        <v>152</v>
      </c>
      <c r="R3466" s="9">
        <v>71941.662785630979</v>
      </c>
      <c r="S3466" s="9"/>
      <c r="T3466" s="9"/>
      <c r="U3466" s="9"/>
      <c r="V3466" s="9"/>
      <c r="W3466" s="9"/>
      <c r="X3466" s="9"/>
      <c r="Y3466" s="9"/>
      <c r="Z3466" s="9"/>
      <c r="AA3466" s="9"/>
      <c r="AB3466" s="9"/>
      <c r="AC3466" s="9"/>
      <c r="AD3466" s="9"/>
      <c r="AE3466" s="9"/>
      <c r="AF3466" s="9"/>
      <c r="AG3466" s="9"/>
      <c r="AH3466" s="9"/>
      <c r="AI3466" s="9"/>
      <c r="AJ3466" s="9"/>
      <c r="AK3466" s="9"/>
      <c r="AL3466" s="9"/>
      <c r="AM3466" s="9"/>
      <c r="AN3466" s="9"/>
      <c r="AO3466" s="9"/>
      <c r="AP3466" s="9"/>
      <c r="AQ3466" s="15"/>
      <c r="AR3466" s="9"/>
      <c r="AS3466" s="9"/>
      <c r="AT3466" s="9"/>
      <c r="AU3466" s="9"/>
      <c r="AV3466" s="9"/>
      <c r="AW3466" s="9"/>
      <c r="AX3466" s="9"/>
      <c r="AY3466" s="9"/>
      <c r="AZ3466" s="9"/>
      <c r="BA3466" s="9"/>
      <c r="BB3466" s="9"/>
      <c r="BC3466" s="9"/>
      <c r="BD3466" s="9"/>
      <c r="BE3466" s="9"/>
      <c r="BF3466" s="9"/>
      <c r="BG3466" s="9"/>
      <c r="BH3466" s="9"/>
      <c r="BI3466" s="9"/>
      <c r="BJ3466" s="9"/>
      <c r="BK3466" s="9"/>
      <c r="BL3466" s="9">
        <f t="shared" si="116"/>
        <v>71941.662785630979</v>
      </c>
      <c r="BM3466" s="9">
        <f t="shared" si="117"/>
        <v>71900</v>
      </c>
    </row>
    <row r="3467" spans="1:65" x14ac:dyDescent="0.3">
      <c r="A3467" t="s">
        <v>3423</v>
      </c>
      <c r="B3467" s="9">
        <v>3647</v>
      </c>
      <c r="C3467">
        <v>540501</v>
      </c>
      <c r="D3467">
        <v>1</v>
      </c>
      <c r="E3467">
        <v>0</v>
      </c>
      <c r="F3467">
        <v>0</v>
      </c>
      <c r="G3467">
        <v>0</v>
      </c>
      <c r="H3467">
        <v>0</v>
      </c>
      <c r="I3467" t="s">
        <v>111</v>
      </c>
      <c r="J3467">
        <v>523704</v>
      </c>
      <c r="K3467" t="s">
        <v>464</v>
      </c>
      <c r="L3467">
        <v>523704</v>
      </c>
      <c r="M3467" t="s">
        <v>464</v>
      </c>
      <c r="N3467">
        <v>523704</v>
      </c>
      <c r="O3467" t="s">
        <v>464</v>
      </c>
      <c r="P3467">
        <v>523704</v>
      </c>
      <c r="Q3467" t="s">
        <v>464</v>
      </c>
      <c r="R3467" s="9">
        <v>834006.97142052534</v>
      </c>
      <c r="S3467" s="9"/>
      <c r="T3467" s="9"/>
      <c r="U3467" s="9"/>
      <c r="V3467" s="9"/>
      <c r="W3467" s="9"/>
      <c r="X3467" s="9"/>
      <c r="Y3467" s="9"/>
      <c r="Z3467" s="9"/>
      <c r="AA3467" s="9"/>
      <c r="AB3467" s="9"/>
      <c r="AC3467" s="9"/>
      <c r="AD3467" s="9"/>
      <c r="AE3467" s="9"/>
      <c r="AF3467" s="9"/>
      <c r="AG3467" s="9"/>
      <c r="AH3467" s="9"/>
      <c r="AI3467" s="9"/>
      <c r="AJ3467" s="9"/>
      <c r="AK3467" s="9"/>
      <c r="AL3467" s="9"/>
      <c r="AM3467" s="9"/>
      <c r="AN3467" s="9"/>
      <c r="AO3467" s="9"/>
      <c r="AP3467" s="9"/>
      <c r="AQ3467" s="15"/>
      <c r="AR3467" s="9">
        <v>2</v>
      </c>
      <c r="AS3467" s="9">
        <f>AR3467*30500</f>
        <v>61000</v>
      </c>
      <c r="AT3467" s="9"/>
      <c r="AU3467" s="9"/>
      <c r="AV3467" s="9"/>
      <c r="AW3467" s="9"/>
      <c r="AX3467" s="9"/>
      <c r="AY3467" s="9"/>
      <c r="AZ3467" s="9"/>
      <c r="BA3467" s="9"/>
      <c r="BB3467" s="9"/>
      <c r="BC3467" s="9"/>
      <c r="BD3467" s="9"/>
      <c r="BE3467" s="9"/>
      <c r="BF3467" s="9"/>
      <c r="BG3467" s="9"/>
      <c r="BH3467" s="9"/>
      <c r="BI3467" s="9"/>
      <c r="BJ3467" s="9"/>
      <c r="BK3467" s="9"/>
      <c r="BL3467" s="9">
        <f t="shared" si="116"/>
        <v>895006.97142052534</v>
      </c>
      <c r="BM3467" s="9">
        <f t="shared" si="117"/>
        <v>895000</v>
      </c>
    </row>
    <row r="3468" spans="1:65" x14ac:dyDescent="0.3">
      <c r="A3468" t="s">
        <v>3424</v>
      </c>
      <c r="B3468" s="9">
        <v>816</v>
      </c>
      <c r="C3468">
        <v>561878</v>
      </c>
      <c r="D3468">
        <v>1</v>
      </c>
      <c r="E3468">
        <v>0</v>
      </c>
      <c r="F3468">
        <v>0</v>
      </c>
      <c r="G3468">
        <v>0</v>
      </c>
      <c r="H3468">
        <v>0</v>
      </c>
      <c r="I3468" t="s">
        <v>104</v>
      </c>
      <c r="J3468">
        <v>561380</v>
      </c>
      <c r="K3468" t="s">
        <v>355</v>
      </c>
      <c r="L3468">
        <v>561681</v>
      </c>
      <c r="M3468" t="s">
        <v>2261</v>
      </c>
      <c r="N3468">
        <v>561380</v>
      </c>
      <c r="O3468" t="s">
        <v>355</v>
      </c>
      <c r="P3468">
        <v>561380</v>
      </c>
      <c r="Q3468" t="s">
        <v>355</v>
      </c>
      <c r="R3468" s="9">
        <v>193227.56247210121</v>
      </c>
      <c r="S3468" s="9"/>
      <c r="T3468" s="9"/>
      <c r="U3468" s="9"/>
      <c r="V3468" s="9"/>
      <c r="W3468" s="9"/>
      <c r="X3468" s="9"/>
      <c r="Y3468" s="9"/>
      <c r="Z3468" s="9"/>
      <c r="AA3468" s="9"/>
      <c r="AB3468" s="9"/>
      <c r="AC3468" s="9"/>
      <c r="AD3468" s="9"/>
      <c r="AE3468" s="9"/>
      <c r="AF3468" s="9"/>
      <c r="AG3468" s="9"/>
      <c r="AH3468" s="9"/>
      <c r="AI3468" s="9"/>
      <c r="AJ3468" s="9"/>
      <c r="AK3468" s="9"/>
      <c r="AL3468" s="9"/>
      <c r="AM3468" s="9"/>
      <c r="AN3468" s="9"/>
      <c r="AO3468" s="9"/>
      <c r="AP3468" s="9"/>
      <c r="AQ3468" s="15"/>
      <c r="AR3468" s="9"/>
      <c r="AS3468" s="9"/>
      <c r="AT3468" s="9"/>
      <c r="AU3468" s="9"/>
      <c r="AV3468" s="9"/>
      <c r="AW3468" s="9"/>
      <c r="AX3468" s="9"/>
      <c r="AY3468" s="9"/>
      <c r="AZ3468" s="9"/>
      <c r="BA3468" s="9"/>
      <c r="BB3468" s="9"/>
      <c r="BC3468" s="9"/>
      <c r="BD3468" s="9"/>
      <c r="BE3468" s="9"/>
      <c r="BF3468" s="9"/>
      <c r="BG3468" s="9"/>
      <c r="BH3468" s="9"/>
      <c r="BI3468" s="9"/>
      <c r="BJ3468" s="9"/>
      <c r="BK3468" s="9"/>
      <c r="BL3468" s="9">
        <f t="shared" si="116"/>
        <v>193227.56247210121</v>
      </c>
      <c r="BM3468" s="9">
        <f t="shared" si="117"/>
        <v>193200</v>
      </c>
    </row>
    <row r="3469" spans="1:65" x14ac:dyDescent="0.3">
      <c r="A3469" t="s">
        <v>3425</v>
      </c>
      <c r="B3469" s="9">
        <v>362</v>
      </c>
      <c r="C3469">
        <v>574295</v>
      </c>
      <c r="D3469">
        <v>1</v>
      </c>
      <c r="E3469">
        <v>0</v>
      </c>
      <c r="F3469">
        <v>0</v>
      </c>
      <c r="G3469">
        <v>0</v>
      </c>
      <c r="H3469">
        <v>0</v>
      </c>
      <c r="I3469" t="s">
        <v>90</v>
      </c>
      <c r="J3469">
        <v>574121</v>
      </c>
      <c r="K3469" t="s">
        <v>1277</v>
      </c>
      <c r="L3469">
        <v>574121</v>
      </c>
      <c r="M3469" t="s">
        <v>1277</v>
      </c>
      <c r="N3469">
        <v>574121</v>
      </c>
      <c r="O3469" t="s">
        <v>1277</v>
      </c>
      <c r="P3469">
        <v>574121</v>
      </c>
      <c r="Q3469" t="s">
        <v>1277</v>
      </c>
      <c r="R3469" s="9">
        <v>86642.707665743423</v>
      </c>
      <c r="S3469" s="9"/>
      <c r="T3469" s="9"/>
      <c r="U3469" s="9"/>
      <c r="V3469" s="9"/>
      <c r="W3469" s="9"/>
      <c r="X3469" s="9"/>
      <c r="Y3469" s="9"/>
      <c r="Z3469" s="9"/>
      <c r="AA3469" s="9"/>
      <c r="AB3469" s="9"/>
      <c r="AC3469" s="9"/>
      <c r="AD3469" s="9"/>
      <c r="AE3469" s="9"/>
      <c r="AF3469" s="9"/>
      <c r="AG3469" s="9"/>
      <c r="AH3469" s="9"/>
      <c r="AI3469" s="9"/>
      <c r="AJ3469" s="9"/>
      <c r="AK3469" s="9"/>
      <c r="AL3469" s="9"/>
      <c r="AM3469" s="9"/>
      <c r="AN3469" s="9"/>
      <c r="AO3469" s="9"/>
      <c r="AP3469" s="9"/>
      <c r="AQ3469" s="15"/>
      <c r="AR3469" s="9"/>
      <c r="AS3469" s="9"/>
      <c r="AT3469" s="9"/>
      <c r="AU3469" s="9"/>
      <c r="AV3469" s="9"/>
      <c r="AW3469" s="9"/>
      <c r="AX3469" s="9"/>
      <c r="AY3469" s="9"/>
      <c r="AZ3469" s="9"/>
      <c r="BA3469" s="9"/>
      <c r="BB3469" s="9"/>
      <c r="BC3469" s="9"/>
      <c r="BD3469" s="9"/>
      <c r="BE3469" s="9"/>
      <c r="BF3469" s="9"/>
      <c r="BG3469" s="9"/>
      <c r="BH3469" s="9"/>
      <c r="BI3469" s="9"/>
      <c r="BJ3469" s="9"/>
      <c r="BK3469" s="9"/>
      <c r="BL3469" s="9">
        <f t="shared" si="116"/>
        <v>86642.707665743423</v>
      </c>
      <c r="BM3469" s="9">
        <f t="shared" si="117"/>
        <v>86600</v>
      </c>
    </row>
    <row r="3470" spans="1:65" x14ac:dyDescent="0.3">
      <c r="A3470" t="s">
        <v>3426</v>
      </c>
      <c r="B3470" s="9">
        <v>233</v>
      </c>
      <c r="C3470">
        <v>586463</v>
      </c>
      <c r="D3470">
        <v>1</v>
      </c>
      <c r="E3470">
        <v>0</v>
      </c>
      <c r="F3470">
        <v>0</v>
      </c>
      <c r="G3470">
        <v>0</v>
      </c>
      <c r="H3470">
        <v>0</v>
      </c>
      <c r="I3470" t="s">
        <v>81</v>
      </c>
      <c r="J3470">
        <v>586102</v>
      </c>
      <c r="K3470" t="s">
        <v>990</v>
      </c>
      <c r="L3470">
        <v>586021</v>
      </c>
      <c r="M3470" t="s">
        <v>987</v>
      </c>
      <c r="N3470">
        <v>586021</v>
      </c>
      <c r="O3470" t="s">
        <v>987</v>
      </c>
      <c r="P3470">
        <v>586021</v>
      </c>
      <c r="Q3470" t="s">
        <v>987</v>
      </c>
      <c r="R3470" s="9">
        <v>71941.662785630979</v>
      </c>
      <c r="S3470" s="9"/>
      <c r="T3470" s="9"/>
      <c r="U3470" s="9"/>
      <c r="V3470" s="9"/>
      <c r="W3470" s="9"/>
      <c r="X3470" s="9"/>
      <c r="Y3470" s="9"/>
      <c r="Z3470" s="9"/>
      <c r="AA3470" s="9"/>
      <c r="AB3470" s="9"/>
      <c r="AC3470" s="9"/>
      <c r="AD3470" s="9"/>
      <c r="AE3470" s="9"/>
      <c r="AF3470" s="9"/>
      <c r="AG3470" s="9"/>
      <c r="AH3470" s="9"/>
      <c r="AI3470" s="9"/>
      <c r="AJ3470" s="9"/>
      <c r="AK3470" s="9"/>
      <c r="AL3470" s="9"/>
      <c r="AM3470" s="9"/>
      <c r="AN3470" s="9"/>
      <c r="AO3470" s="9"/>
      <c r="AP3470" s="9"/>
      <c r="AQ3470" s="15"/>
      <c r="AR3470" s="9">
        <v>1</v>
      </c>
      <c r="AS3470" s="9">
        <f>AR3470*30500</f>
        <v>30500</v>
      </c>
      <c r="AT3470" s="9"/>
      <c r="AU3470" s="9"/>
      <c r="AV3470" s="9"/>
      <c r="AW3470" s="9"/>
      <c r="AX3470" s="9"/>
      <c r="AY3470" s="9"/>
      <c r="AZ3470" s="9"/>
      <c r="BA3470" s="9"/>
      <c r="BB3470" s="9"/>
      <c r="BC3470" s="9"/>
      <c r="BD3470" s="9"/>
      <c r="BE3470" s="9"/>
      <c r="BF3470" s="9"/>
      <c r="BG3470" s="9"/>
      <c r="BH3470" s="9"/>
      <c r="BI3470" s="9"/>
      <c r="BJ3470" s="9"/>
      <c r="BK3470" s="9"/>
      <c r="BL3470" s="9">
        <f t="shared" si="116"/>
        <v>102441.66278563098</v>
      </c>
      <c r="BM3470" s="9">
        <f t="shared" si="117"/>
        <v>102400</v>
      </c>
    </row>
    <row r="3471" spans="1:65" x14ac:dyDescent="0.3">
      <c r="A3471" t="s">
        <v>3427</v>
      </c>
      <c r="B3471" s="9">
        <v>367</v>
      </c>
      <c r="C3471">
        <v>584754</v>
      </c>
      <c r="D3471">
        <v>1</v>
      </c>
      <c r="E3471">
        <v>0</v>
      </c>
      <c r="F3471">
        <v>0</v>
      </c>
      <c r="G3471">
        <v>0</v>
      </c>
      <c r="H3471">
        <v>0</v>
      </c>
      <c r="I3471" t="s">
        <v>81</v>
      </c>
      <c r="J3471">
        <v>584746</v>
      </c>
      <c r="K3471" t="s">
        <v>3414</v>
      </c>
      <c r="L3471">
        <v>584444</v>
      </c>
      <c r="M3471" t="s">
        <v>712</v>
      </c>
      <c r="N3471">
        <v>584649</v>
      </c>
      <c r="O3471" t="s">
        <v>217</v>
      </c>
      <c r="P3471">
        <v>584649</v>
      </c>
      <c r="Q3471" t="s">
        <v>217</v>
      </c>
      <c r="R3471" s="9">
        <v>87826.467935868568</v>
      </c>
      <c r="S3471" s="9"/>
      <c r="T3471" s="9"/>
      <c r="U3471" s="9"/>
      <c r="V3471" s="9"/>
      <c r="W3471" s="9"/>
      <c r="X3471" s="9"/>
      <c r="Y3471" s="9"/>
      <c r="Z3471" s="9"/>
      <c r="AA3471" s="9"/>
      <c r="AB3471" s="9"/>
      <c r="AC3471" s="9"/>
      <c r="AD3471" s="9"/>
      <c r="AE3471" s="9"/>
      <c r="AF3471" s="9"/>
      <c r="AG3471" s="9"/>
      <c r="AH3471" s="9"/>
      <c r="AI3471" s="9"/>
      <c r="AJ3471" s="9"/>
      <c r="AK3471" s="9"/>
      <c r="AL3471" s="9"/>
      <c r="AM3471" s="9"/>
      <c r="AN3471" s="9"/>
      <c r="AO3471" s="9"/>
      <c r="AP3471" s="9"/>
      <c r="AQ3471" s="15"/>
      <c r="AR3471" s="9"/>
      <c r="AS3471" s="9"/>
      <c r="AT3471" s="9"/>
      <c r="AU3471" s="9"/>
      <c r="AV3471" s="9"/>
      <c r="AW3471" s="9"/>
      <c r="AX3471" s="9"/>
      <c r="AY3471" s="9"/>
      <c r="AZ3471" s="9"/>
      <c r="BA3471" s="9"/>
      <c r="BB3471" s="9"/>
      <c r="BC3471" s="9"/>
      <c r="BD3471" s="9"/>
      <c r="BE3471" s="9"/>
      <c r="BF3471" s="9"/>
      <c r="BG3471" s="9"/>
      <c r="BH3471" s="9"/>
      <c r="BI3471" s="9"/>
      <c r="BJ3471" s="9"/>
      <c r="BK3471" s="9"/>
      <c r="BL3471" s="9">
        <f t="shared" si="116"/>
        <v>87826.467935868568</v>
      </c>
      <c r="BM3471" s="9">
        <f t="shared" si="117"/>
        <v>87800</v>
      </c>
    </row>
    <row r="3472" spans="1:65" x14ac:dyDescent="0.3">
      <c r="A3472" s="2" t="s">
        <v>3428</v>
      </c>
      <c r="B3472" s="9">
        <v>983</v>
      </c>
      <c r="C3472">
        <v>548464</v>
      </c>
      <c r="D3472">
        <v>1</v>
      </c>
      <c r="E3472">
        <v>1</v>
      </c>
      <c r="F3472">
        <v>0</v>
      </c>
      <c r="G3472">
        <v>0</v>
      </c>
      <c r="H3472">
        <v>0</v>
      </c>
      <c r="I3472" t="s">
        <v>123</v>
      </c>
      <c r="J3472">
        <v>548464</v>
      </c>
      <c r="K3472" t="s">
        <v>3428</v>
      </c>
      <c r="L3472">
        <v>547913</v>
      </c>
      <c r="M3472" t="s">
        <v>261</v>
      </c>
      <c r="N3472">
        <v>547492</v>
      </c>
      <c r="O3472" t="s">
        <v>125</v>
      </c>
      <c r="P3472">
        <v>547492</v>
      </c>
      <c r="Q3472" t="s">
        <v>125</v>
      </c>
      <c r="R3472" s="9">
        <v>232051.70981837879</v>
      </c>
      <c r="S3472" s="9">
        <f>SUMIFS($B:$B,$J:$J,$C3472)</f>
        <v>983</v>
      </c>
      <c r="T3472" s="9">
        <v>53567.974988255643</v>
      </c>
      <c r="U3472" s="9">
        <v>0</v>
      </c>
      <c r="V3472" s="9">
        <f>U3472*768</f>
        <v>0</v>
      </c>
      <c r="W3472" s="9">
        <v>12</v>
      </c>
      <c r="X3472" s="9">
        <f>W3472*3072</f>
        <v>36864</v>
      </c>
      <c r="Y3472" s="9">
        <v>5</v>
      </c>
      <c r="Z3472" s="9">
        <f>Y3472*1024</f>
        <v>5120</v>
      </c>
      <c r="AA3472" s="9">
        <v>3</v>
      </c>
      <c r="AB3472" s="9">
        <f>AA3472*256</f>
        <v>768</v>
      </c>
      <c r="AC3472" s="9"/>
      <c r="AD3472" s="9"/>
      <c r="AE3472" s="9"/>
      <c r="AF3472" s="9"/>
      <c r="AG3472" s="9"/>
      <c r="AH3472" s="9"/>
      <c r="AI3472" s="9"/>
      <c r="AJ3472" s="9"/>
      <c r="AK3472" s="9"/>
      <c r="AL3472" s="9"/>
      <c r="AM3472" s="9"/>
      <c r="AN3472" s="9"/>
      <c r="AO3472" s="9"/>
      <c r="AP3472" s="9"/>
      <c r="AQ3472" s="15"/>
      <c r="AR3472" s="9">
        <v>5</v>
      </c>
      <c r="AS3472" s="9">
        <f>AR3472*30500</f>
        <v>152500</v>
      </c>
      <c r="AT3472" s="9"/>
      <c r="AU3472" s="9"/>
      <c r="AV3472" s="9"/>
      <c r="AW3472" s="9"/>
      <c r="AX3472" s="9"/>
      <c r="AY3472" s="9"/>
      <c r="AZ3472" s="9"/>
      <c r="BA3472" s="9"/>
      <c r="BB3472" s="9"/>
      <c r="BC3472" s="9"/>
      <c r="BD3472" s="9"/>
      <c r="BE3472" s="9"/>
      <c r="BF3472" s="9"/>
      <c r="BG3472" s="9"/>
      <c r="BH3472" s="9"/>
      <c r="BI3472" s="9"/>
      <c r="BJ3472" s="9"/>
      <c r="BK3472" s="9"/>
      <c r="BL3472" s="9">
        <f t="shared" si="116"/>
        <v>480871.68480663444</v>
      </c>
      <c r="BM3472" s="9">
        <f t="shared" si="117"/>
        <v>480900</v>
      </c>
    </row>
    <row r="3473" spans="1:65" x14ac:dyDescent="0.3">
      <c r="A3473" t="s">
        <v>3429</v>
      </c>
      <c r="B3473" s="9">
        <v>1864</v>
      </c>
      <c r="C3473">
        <v>587729</v>
      </c>
      <c r="D3473">
        <v>1</v>
      </c>
      <c r="E3473">
        <v>0</v>
      </c>
      <c r="F3473">
        <v>0</v>
      </c>
      <c r="G3473">
        <v>0</v>
      </c>
      <c r="H3473">
        <v>0</v>
      </c>
      <c r="I3473" t="s">
        <v>81</v>
      </c>
      <c r="J3473">
        <v>593711</v>
      </c>
      <c r="K3473" t="s">
        <v>185</v>
      </c>
      <c r="L3473">
        <v>593711</v>
      </c>
      <c r="M3473" t="s">
        <v>185</v>
      </c>
      <c r="N3473">
        <v>593711</v>
      </c>
      <c r="O3473" t="s">
        <v>185</v>
      </c>
      <c r="P3473">
        <v>593711</v>
      </c>
      <c r="Q3473" t="s">
        <v>185</v>
      </c>
      <c r="R3473" s="9">
        <v>434317.4154303245</v>
      </c>
      <c r="S3473" s="9"/>
      <c r="T3473" s="9"/>
      <c r="U3473" s="9"/>
      <c r="V3473" s="9"/>
      <c r="W3473" s="9"/>
      <c r="X3473" s="9"/>
      <c r="Y3473" s="9"/>
      <c r="Z3473" s="9"/>
      <c r="AA3473" s="9"/>
      <c r="AB3473" s="9"/>
      <c r="AC3473" s="9"/>
      <c r="AD3473" s="9"/>
      <c r="AE3473" s="9"/>
      <c r="AF3473" s="9"/>
      <c r="AG3473" s="9"/>
      <c r="AH3473" s="9"/>
      <c r="AI3473" s="9"/>
      <c r="AJ3473" s="9"/>
      <c r="AK3473" s="9"/>
      <c r="AL3473" s="9"/>
      <c r="AM3473" s="9"/>
      <c r="AN3473" s="9"/>
      <c r="AO3473" s="9"/>
      <c r="AP3473" s="9"/>
      <c r="AQ3473" s="15"/>
      <c r="AR3473" s="9"/>
      <c r="AS3473" s="9"/>
      <c r="AT3473" s="9"/>
      <c r="AU3473" s="9"/>
      <c r="AV3473" s="9"/>
      <c r="AW3473" s="9"/>
      <c r="AX3473" s="9"/>
      <c r="AY3473" s="9"/>
      <c r="AZ3473" s="9"/>
      <c r="BA3473" s="9"/>
      <c r="BB3473" s="9"/>
      <c r="BC3473" s="9"/>
      <c r="BD3473" s="9"/>
      <c r="BE3473" s="9"/>
      <c r="BF3473" s="9"/>
      <c r="BG3473" s="9"/>
      <c r="BH3473" s="9"/>
      <c r="BI3473" s="9"/>
      <c r="BJ3473" s="9"/>
      <c r="BK3473" s="9"/>
      <c r="BL3473" s="9">
        <f t="shared" si="116"/>
        <v>434317.4154303245</v>
      </c>
      <c r="BM3473" s="9">
        <f t="shared" si="117"/>
        <v>434300</v>
      </c>
    </row>
    <row r="3474" spans="1:65" x14ac:dyDescent="0.3">
      <c r="A3474" t="s">
        <v>3430</v>
      </c>
      <c r="B3474" s="9">
        <v>99</v>
      </c>
      <c r="C3474">
        <v>591262</v>
      </c>
      <c r="D3474">
        <v>1</v>
      </c>
      <c r="E3474">
        <v>0</v>
      </c>
      <c r="F3474">
        <v>0</v>
      </c>
      <c r="G3474">
        <v>0</v>
      </c>
      <c r="H3474">
        <v>0</v>
      </c>
      <c r="I3474" t="s">
        <v>123</v>
      </c>
      <c r="J3474">
        <v>591637</v>
      </c>
      <c r="K3474" t="s">
        <v>1718</v>
      </c>
      <c r="L3474">
        <v>590266</v>
      </c>
      <c r="M3474" t="s">
        <v>163</v>
      </c>
      <c r="N3474">
        <v>590266</v>
      </c>
      <c r="O3474" t="s">
        <v>163</v>
      </c>
      <c r="P3474">
        <v>590266</v>
      </c>
      <c r="Q3474" t="s">
        <v>163</v>
      </c>
      <c r="R3474" s="9">
        <v>71941.662785630979</v>
      </c>
      <c r="S3474" s="9"/>
      <c r="T3474" s="9"/>
      <c r="U3474" s="9"/>
      <c r="V3474" s="9"/>
      <c r="W3474" s="9"/>
      <c r="X3474" s="9"/>
      <c r="Y3474" s="9"/>
      <c r="Z3474" s="9"/>
      <c r="AA3474" s="9"/>
      <c r="AB3474" s="9"/>
      <c r="AC3474" s="9"/>
      <c r="AD3474" s="9"/>
      <c r="AE3474" s="9"/>
      <c r="AF3474" s="9"/>
      <c r="AG3474" s="9"/>
      <c r="AH3474" s="9"/>
      <c r="AI3474" s="9"/>
      <c r="AJ3474" s="9"/>
      <c r="AK3474" s="9"/>
      <c r="AL3474" s="9"/>
      <c r="AM3474" s="9"/>
      <c r="AN3474" s="9"/>
      <c r="AO3474" s="9"/>
      <c r="AP3474" s="9"/>
      <c r="AQ3474" s="15"/>
      <c r="AR3474" s="9"/>
      <c r="AS3474" s="9"/>
      <c r="AT3474" s="9"/>
      <c r="AU3474" s="9"/>
      <c r="AV3474" s="9"/>
      <c r="AW3474" s="9"/>
      <c r="AX3474" s="9"/>
      <c r="AY3474" s="9"/>
      <c r="AZ3474" s="9"/>
      <c r="BA3474" s="9"/>
      <c r="BB3474" s="9"/>
      <c r="BC3474" s="9"/>
      <c r="BD3474" s="9"/>
      <c r="BE3474" s="9"/>
      <c r="BF3474" s="9"/>
      <c r="BG3474" s="9"/>
      <c r="BH3474" s="9"/>
      <c r="BI3474" s="9"/>
      <c r="BJ3474" s="9"/>
      <c r="BK3474" s="9"/>
      <c r="BL3474" s="9">
        <f t="shared" si="116"/>
        <v>71941.662785630979</v>
      </c>
      <c r="BM3474" s="9">
        <f t="shared" si="117"/>
        <v>71900</v>
      </c>
    </row>
    <row r="3475" spans="1:65" x14ac:dyDescent="0.3">
      <c r="A3475" t="s">
        <v>3431</v>
      </c>
      <c r="B3475" s="9">
        <v>517</v>
      </c>
      <c r="C3475">
        <v>538566</v>
      </c>
      <c r="D3475">
        <v>1</v>
      </c>
      <c r="E3475">
        <v>0</v>
      </c>
      <c r="F3475">
        <v>0</v>
      </c>
      <c r="G3475">
        <v>0</v>
      </c>
      <c r="H3475">
        <v>0</v>
      </c>
      <c r="I3475" t="s">
        <v>86</v>
      </c>
      <c r="J3475">
        <v>538094</v>
      </c>
      <c r="K3475" t="s">
        <v>207</v>
      </c>
      <c r="L3475">
        <v>538094</v>
      </c>
      <c r="M3475" t="s">
        <v>207</v>
      </c>
      <c r="N3475">
        <v>538094</v>
      </c>
      <c r="O3475" t="s">
        <v>207</v>
      </c>
      <c r="P3475">
        <v>538094</v>
      </c>
      <c r="Q3475" t="s">
        <v>207</v>
      </c>
      <c r="R3475" s="9">
        <v>123225.6489206377</v>
      </c>
      <c r="S3475" s="9"/>
      <c r="T3475" s="9"/>
      <c r="U3475" s="9"/>
      <c r="V3475" s="9"/>
      <c r="W3475" s="9"/>
      <c r="X3475" s="9"/>
      <c r="Y3475" s="9"/>
      <c r="Z3475" s="9"/>
      <c r="AA3475" s="9"/>
      <c r="AB3475" s="9"/>
      <c r="AC3475" s="9"/>
      <c r="AD3475" s="9"/>
      <c r="AE3475" s="9"/>
      <c r="AF3475" s="9"/>
      <c r="AG3475" s="9"/>
      <c r="AH3475" s="9"/>
      <c r="AI3475" s="9"/>
      <c r="AJ3475" s="9"/>
      <c r="AK3475" s="9"/>
      <c r="AL3475" s="9"/>
      <c r="AM3475" s="9"/>
      <c r="AN3475" s="9"/>
      <c r="AO3475" s="9"/>
      <c r="AP3475" s="9"/>
      <c r="AQ3475" s="15"/>
      <c r="AR3475" s="9"/>
      <c r="AS3475" s="9"/>
      <c r="AT3475" s="9"/>
      <c r="AU3475" s="9"/>
      <c r="AV3475" s="9"/>
      <c r="AW3475" s="9"/>
      <c r="AX3475" s="9"/>
      <c r="AY3475" s="9"/>
      <c r="AZ3475" s="9"/>
      <c r="BA3475" s="9"/>
      <c r="BB3475" s="9"/>
      <c r="BC3475" s="9"/>
      <c r="BD3475" s="9"/>
      <c r="BE3475" s="9"/>
      <c r="BF3475" s="9"/>
      <c r="BG3475" s="9"/>
      <c r="BH3475" s="9"/>
      <c r="BI3475" s="9"/>
      <c r="BJ3475" s="9"/>
      <c r="BK3475" s="9"/>
      <c r="BL3475" s="9">
        <f t="shared" si="116"/>
        <v>123225.6489206377</v>
      </c>
      <c r="BM3475" s="9">
        <f t="shared" si="117"/>
        <v>123200</v>
      </c>
    </row>
    <row r="3476" spans="1:65" x14ac:dyDescent="0.3">
      <c r="A3476" t="s">
        <v>3432</v>
      </c>
      <c r="B3476" s="9">
        <v>389</v>
      </c>
      <c r="C3476">
        <v>533548</v>
      </c>
      <c r="D3476">
        <v>1</v>
      </c>
      <c r="E3476">
        <v>0</v>
      </c>
      <c r="F3476">
        <v>0</v>
      </c>
      <c r="G3476">
        <v>0</v>
      </c>
      <c r="H3476">
        <v>0</v>
      </c>
      <c r="I3476" t="s">
        <v>86</v>
      </c>
      <c r="J3476">
        <v>533416</v>
      </c>
      <c r="K3476" t="s">
        <v>1030</v>
      </c>
      <c r="L3476">
        <v>533416</v>
      </c>
      <c r="M3476" t="s">
        <v>1030</v>
      </c>
      <c r="N3476">
        <v>533416</v>
      </c>
      <c r="O3476" t="s">
        <v>1030</v>
      </c>
      <c r="P3476">
        <v>538728</v>
      </c>
      <c r="Q3476" t="s">
        <v>141</v>
      </c>
      <c r="R3476" s="9">
        <v>93031.947159956238</v>
      </c>
      <c r="S3476" s="9"/>
      <c r="T3476" s="9"/>
      <c r="U3476" s="9"/>
      <c r="V3476" s="9"/>
      <c r="W3476" s="9"/>
      <c r="X3476" s="9"/>
      <c r="Y3476" s="9"/>
      <c r="Z3476" s="9"/>
      <c r="AA3476" s="9"/>
      <c r="AB3476" s="9"/>
      <c r="AC3476" s="9"/>
      <c r="AD3476" s="9"/>
      <c r="AE3476" s="9"/>
      <c r="AF3476" s="9"/>
      <c r="AG3476" s="9"/>
      <c r="AH3476" s="9"/>
      <c r="AI3476" s="9"/>
      <c r="AJ3476" s="9"/>
      <c r="AK3476" s="9"/>
      <c r="AL3476" s="9"/>
      <c r="AM3476" s="9"/>
      <c r="AN3476" s="9"/>
      <c r="AO3476" s="9"/>
      <c r="AP3476" s="9"/>
      <c r="AQ3476" s="15"/>
      <c r="AR3476" s="9"/>
      <c r="AS3476" s="9"/>
      <c r="AT3476" s="9"/>
      <c r="AU3476" s="9"/>
      <c r="AV3476" s="9"/>
      <c r="AW3476" s="9"/>
      <c r="AX3476" s="9"/>
      <c r="AY3476" s="9"/>
      <c r="AZ3476" s="9"/>
      <c r="BA3476" s="9"/>
      <c r="BB3476" s="9"/>
      <c r="BC3476" s="9"/>
      <c r="BD3476" s="9"/>
      <c r="BE3476" s="9"/>
      <c r="BF3476" s="9"/>
      <c r="BG3476" s="9"/>
      <c r="BH3476" s="9"/>
      <c r="BI3476" s="9"/>
      <c r="BJ3476" s="9"/>
      <c r="BK3476" s="9"/>
      <c r="BL3476" s="9">
        <f t="shared" si="116"/>
        <v>93031.947159956238</v>
      </c>
      <c r="BM3476" s="9">
        <f t="shared" si="117"/>
        <v>93000</v>
      </c>
    </row>
    <row r="3477" spans="1:65" x14ac:dyDescent="0.3">
      <c r="A3477" s="2" t="s">
        <v>3432</v>
      </c>
      <c r="B3477" s="9">
        <v>2424</v>
      </c>
      <c r="C3477">
        <v>531618</v>
      </c>
      <c r="D3477">
        <v>1</v>
      </c>
      <c r="E3477">
        <v>1</v>
      </c>
      <c r="F3477">
        <v>0</v>
      </c>
      <c r="G3477">
        <v>0</v>
      </c>
      <c r="H3477">
        <v>0</v>
      </c>
      <c r="I3477" t="s">
        <v>86</v>
      </c>
      <c r="J3477">
        <v>531618</v>
      </c>
      <c r="K3477" t="s">
        <v>3432</v>
      </c>
      <c r="L3477">
        <v>531723</v>
      </c>
      <c r="M3477" t="s">
        <v>1071</v>
      </c>
      <c r="N3477">
        <v>539244</v>
      </c>
      <c r="O3477" t="s">
        <v>1072</v>
      </c>
      <c r="P3477">
        <v>539139</v>
      </c>
      <c r="Q3477" t="s">
        <v>537</v>
      </c>
      <c r="R3477" s="9">
        <v>561068.33616185305</v>
      </c>
      <c r="S3477" s="9">
        <f>SUMIFS($B:$B,$J:$J,$C3477)</f>
        <v>3374</v>
      </c>
      <c r="T3477" s="9">
        <v>183387.07035167649</v>
      </c>
      <c r="U3477" s="9">
        <v>0</v>
      </c>
      <c r="V3477" s="9">
        <f>U3477*768</f>
        <v>0</v>
      </c>
      <c r="W3477" s="9">
        <v>4</v>
      </c>
      <c r="X3477" s="9">
        <f>W3477*3072</f>
        <v>12288</v>
      </c>
      <c r="Y3477" s="9">
        <v>10</v>
      </c>
      <c r="Z3477" s="9">
        <f>Y3477*1024</f>
        <v>10240</v>
      </c>
      <c r="AA3477" s="9">
        <v>6</v>
      </c>
      <c r="AB3477" s="9">
        <f>AA3477*256</f>
        <v>1536</v>
      </c>
      <c r="AC3477" s="9"/>
      <c r="AD3477" s="9"/>
      <c r="AE3477" s="9"/>
      <c r="AF3477" s="9"/>
      <c r="AG3477" s="9"/>
      <c r="AH3477" s="9"/>
      <c r="AI3477" s="9"/>
      <c r="AJ3477" s="9"/>
      <c r="AK3477" s="9"/>
      <c r="AL3477" s="9"/>
      <c r="AM3477" s="9"/>
      <c r="AN3477" s="9"/>
      <c r="AO3477" s="9"/>
      <c r="AP3477" s="9"/>
      <c r="AQ3477" s="15"/>
      <c r="AR3477" s="9"/>
      <c r="AS3477" s="9"/>
      <c r="AT3477" s="9"/>
      <c r="AU3477" s="9"/>
      <c r="AV3477" s="9"/>
      <c r="AW3477" s="9"/>
      <c r="AX3477" s="9"/>
      <c r="AY3477" s="9"/>
      <c r="AZ3477" s="9"/>
      <c r="BA3477" s="9"/>
      <c r="BB3477" s="9"/>
      <c r="BC3477" s="9"/>
      <c r="BD3477" s="9"/>
      <c r="BE3477" s="9"/>
      <c r="BF3477" s="9"/>
      <c r="BG3477" s="9"/>
      <c r="BH3477" s="9"/>
      <c r="BI3477" s="9"/>
      <c r="BJ3477" s="9"/>
      <c r="BK3477" s="9"/>
      <c r="BL3477" s="9">
        <f t="shared" si="116"/>
        <v>768519.4065135296</v>
      </c>
      <c r="BM3477" s="9">
        <f t="shared" si="117"/>
        <v>768500</v>
      </c>
    </row>
    <row r="3478" spans="1:65" x14ac:dyDescent="0.3">
      <c r="A3478" t="s">
        <v>3433</v>
      </c>
      <c r="B3478" s="9">
        <v>2121</v>
      </c>
      <c r="C3478">
        <v>564907</v>
      </c>
      <c r="D3478">
        <v>1</v>
      </c>
      <c r="E3478">
        <v>0</v>
      </c>
      <c r="F3478">
        <v>0</v>
      </c>
      <c r="G3478">
        <v>0</v>
      </c>
      <c r="H3478">
        <v>0</v>
      </c>
      <c r="I3478" t="s">
        <v>86</v>
      </c>
      <c r="J3478">
        <v>538728</v>
      </c>
      <c r="K3478" t="s">
        <v>141</v>
      </c>
      <c r="L3478">
        <v>538728</v>
      </c>
      <c r="M3478" t="s">
        <v>141</v>
      </c>
      <c r="N3478">
        <v>538728</v>
      </c>
      <c r="O3478" t="s">
        <v>141</v>
      </c>
      <c r="P3478">
        <v>538728</v>
      </c>
      <c r="Q3478" t="s">
        <v>141</v>
      </c>
      <c r="R3478" s="9">
        <v>492642.26626249769</v>
      </c>
      <c r="S3478" s="9"/>
      <c r="T3478" s="9"/>
      <c r="U3478" s="9"/>
      <c r="V3478" s="9"/>
      <c r="W3478" s="9"/>
      <c r="X3478" s="9"/>
      <c r="Y3478" s="9"/>
      <c r="Z3478" s="9"/>
      <c r="AA3478" s="9"/>
      <c r="AB3478" s="9"/>
      <c r="AC3478" s="9"/>
      <c r="AD3478" s="9"/>
      <c r="AE3478" s="9"/>
      <c r="AF3478" s="9"/>
      <c r="AG3478" s="9"/>
      <c r="AH3478" s="9"/>
      <c r="AI3478" s="9"/>
      <c r="AJ3478" s="9"/>
      <c r="AK3478" s="9"/>
      <c r="AL3478" s="9"/>
      <c r="AM3478" s="9"/>
      <c r="AN3478" s="9"/>
      <c r="AO3478" s="9"/>
      <c r="AP3478" s="9"/>
      <c r="AQ3478" s="15"/>
      <c r="AR3478" s="9"/>
      <c r="AS3478" s="9"/>
      <c r="AT3478" s="9"/>
      <c r="AU3478" s="9"/>
      <c r="AV3478" s="9"/>
      <c r="AW3478" s="9"/>
      <c r="AX3478" s="9"/>
      <c r="AY3478" s="9"/>
      <c r="AZ3478" s="9"/>
      <c r="BA3478" s="9"/>
      <c r="BB3478" s="9"/>
      <c r="BC3478" s="9"/>
      <c r="BD3478" s="9"/>
      <c r="BE3478" s="9"/>
      <c r="BF3478" s="9"/>
      <c r="BG3478" s="9"/>
      <c r="BH3478" s="9"/>
      <c r="BI3478" s="9"/>
      <c r="BJ3478" s="9"/>
      <c r="BK3478" s="9"/>
      <c r="BL3478" s="9">
        <f t="shared" si="116"/>
        <v>492642.26626249769</v>
      </c>
      <c r="BM3478" s="9">
        <f t="shared" si="117"/>
        <v>492600</v>
      </c>
    </row>
    <row r="3479" spans="1:65" x14ac:dyDescent="0.3">
      <c r="A3479" s="3" t="s">
        <v>3434</v>
      </c>
      <c r="B3479" s="9">
        <v>2060</v>
      </c>
      <c r="C3479">
        <v>507091</v>
      </c>
      <c r="D3479">
        <v>1</v>
      </c>
      <c r="E3479">
        <v>1</v>
      </c>
      <c r="F3479">
        <v>1</v>
      </c>
      <c r="G3479">
        <v>0</v>
      </c>
      <c r="H3479">
        <v>0</v>
      </c>
      <c r="I3479" t="s">
        <v>94</v>
      </c>
      <c r="J3479">
        <v>507091</v>
      </c>
      <c r="K3479" t="s">
        <v>3434</v>
      </c>
      <c r="L3479">
        <v>507091</v>
      </c>
      <c r="M3479" t="s">
        <v>3434</v>
      </c>
      <c r="N3479">
        <v>598810</v>
      </c>
      <c r="O3479" t="s">
        <v>891</v>
      </c>
      <c r="P3479">
        <v>598810</v>
      </c>
      <c r="Q3479" t="s">
        <v>891</v>
      </c>
      <c r="R3479" s="9">
        <v>478823.23809939623</v>
      </c>
      <c r="S3479" s="9">
        <f>SUMIFS($B:$B,$J:$J,$C3479)</f>
        <v>2060</v>
      </c>
      <c r="T3479" s="9">
        <v>112105.35315936639</v>
      </c>
      <c r="U3479" s="9">
        <v>0</v>
      </c>
      <c r="V3479" s="9">
        <f>U3479*768</f>
        <v>0</v>
      </c>
      <c r="W3479" s="9">
        <v>14</v>
      </c>
      <c r="X3479" s="9">
        <f>W3479*3072</f>
        <v>43008</v>
      </c>
      <c r="Y3479" s="9">
        <v>59</v>
      </c>
      <c r="Z3479" s="9">
        <f>Y3479*1024</f>
        <v>60416</v>
      </c>
      <c r="AA3479" s="9">
        <v>2</v>
      </c>
      <c r="AB3479" s="9">
        <f>AA3479*256</f>
        <v>512</v>
      </c>
      <c r="AC3479" s="9">
        <f>SUMIFS($B:$B,$L:$L,$C3479)</f>
        <v>2060</v>
      </c>
      <c r="AD3479" s="9">
        <v>259074.96729884582</v>
      </c>
      <c r="AE3479" s="9"/>
      <c r="AF3479" s="9"/>
      <c r="AG3479" s="9"/>
      <c r="AH3479" s="9"/>
      <c r="AI3479" s="9"/>
      <c r="AJ3479" s="9"/>
      <c r="AK3479" s="9"/>
      <c r="AL3479" s="9"/>
      <c r="AM3479" s="9"/>
      <c r="AN3479" s="9"/>
      <c r="AO3479" s="9"/>
      <c r="AP3479" s="9"/>
      <c r="AQ3479" s="15"/>
      <c r="AR3479" s="9">
        <v>12</v>
      </c>
      <c r="AS3479" s="9">
        <f>AR3479*30500</f>
        <v>366000</v>
      </c>
      <c r="AT3479" s="9"/>
      <c r="AU3479" s="9"/>
      <c r="AV3479" s="9"/>
      <c r="AW3479" s="9"/>
      <c r="AX3479" s="9"/>
      <c r="AY3479" s="9"/>
      <c r="AZ3479" s="9"/>
      <c r="BA3479" s="9"/>
      <c r="BB3479" s="9"/>
      <c r="BC3479" s="9"/>
      <c r="BD3479" s="9"/>
      <c r="BE3479" s="9"/>
      <c r="BF3479" s="9"/>
      <c r="BG3479" s="9"/>
      <c r="BH3479" s="9"/>
      <c r="BI3479" s="9"/>
      <c r="BJ3479" s="9"/>
      <c r="BK3479" s="9"/>
      <c r="BL3479" s="9">
        <f t="shared" si="116"/>
        <v>1319939.5585576084</v>
      </c>
      <c r="BM3479" s="9">
        <f t="shared" si="117"/>
        <v>1319900</v>
      </c>
    </row>
    <row r="3480" spans="1:65" x14ac:dyDescent="0.3">
      <c r="A3480" t="s">
        <v>3435</v>
      </c>
      <c r="B3480" s="9">
        <v>175</v>
      </c>
      <c r="C3480">
        <v>596272</v>
      </c>
      <c r="D3480">
        <v>1</v>
      </c>
      <c r="E3480">
        <v>0</v>
      </c>
      <c r="F3480">
        <v>0</v>
      </c>
      <c r="G3480">
        <v>0</v>
      </c>
      <c r="H3480">
        <v>0</v>
      </c>
      <c r="I3480" t="s">
        <v>123</v>
      </c>
      <c r="J3480">
        <v>596612</v>
      </c>
      <c r="K3480" t="s">
        <v>3436</v>
      </c>
      <c r="L3480">
        <v>595411</v>
      </c>
      <c r="M3480" t="s">
        <v>446</v>
      </c>
      <c r="N3480">
        <v>595411</v>
      </c>
      <c r="O3480" t="s">
        <v>446</v>
      </c>
      <c r="P3480">
        <v>595411</v>
      </c>
      <c r="Q3480" t="s">
        <v>446</v>
      </c>
      <c r="R3480" s="9">
        <v>71941.662785630979</v>
      </c>
      <c r="S3480" s="9"/>
      <c r="T3480" s="9"/>
      <c r="U3480" s="9"/>
      <c r="V3480" s="9"/>
      <c r="W3480" s="9"/>
      <c r="X3480" s="9"/>
      <c r="Y3480" s="9"/>
      <c r="Z3480" s="9"/>
      <c r="AA3480" s="9"/>
      <c r="AB3480" s="9"/>
      <c r="AC3480" s="9"/>
      <c r="AD3480" s="9"/>
      <c r="AE3480" s="9"/>
      <c r="AF3480" s="9"/>
      <c r="AG3480" s="9"/>
      <c r="AH3480" s="9"/>
      <c r="AI3480" s="9"/>
      <c r="AJ3480" s="9"/>
      <c r="AK3480" s="9"/>
      <c r="AL3480" s="9"/>
      <c r="AM3480" s="9"/>
      <c r="AN3480" s="9"/>
      <c r="AO3480" s="9"/>
      <c r="AP3480" s="9"/>
      <c r="AQ3480" s="15"/>
      <c r="AR3480" s="9"/>
      <c r="AS3480" s="9"/>
      <c r="AT3480" s="9"/>
      <c r="AU3480" s="9"/>
      <c r="AV3480" s="9"/>
      <c r="AW3480" s="9"/>
      <c r="AX3480" s="9"/>
      <c r="AY3480" s="9"/>
      <c r="AZ3480" s="9"/>
      <c r="BA3480" s="9"/>
      <c r="BB3480" s="9"/>
      <c r="BC3480" s="9"/>
      <c r="BD3480" s="9"/>
      <c r="BE3480" s="9"/>
      <c r="BF3480" s="9"/>
      <c r="BG3480" s="9"/>
      <c r="BH3480" s="9"/>
      <c r="BI3480" s="9"/>
      <c r="BJ3480" s="9"/>
      <c r="BK3480" s="9"/>
      <c r="BL3480" s="9">
        <f t="shared" si="116"/>
        <v>71941.662785630979</v>
      </c>
      <c r="BM3480" s="9">
        <f t="shared" si="117"/>
        <v>71900</v>
      </c>
    </row>
    <row r="3481" spans="1:65" x14ac:dyDescent="0.3">
      <c r="A3481" s="5" t="s">
        <v>466</v>
      </c>
      <c r="B3481" s="9">
        <v>15642</v>
      </c>
      <c r="C3481">
        <v>537004</v>
      </c>
      <c r="D3481">
        <v>1</v>
      </c>
      <c r="E3481">
        <v>1</v>
      </c>
      <c r="F3481">
        <v>1</v>
      </c>
      <c r="G3481">
        <v>1</v>
      </c>
      <c r="H3481">
        <v>1</v>
      </c>
      <c r="I3481" t="s">
        <v>86</v>
      </c>
      <c r="J3481">
        <v>537004</v>
      </c>
      <c r="K3481" t="s">
        <v>466</v>
      </c>
      <c r="L3481">
        <v>537004</v>
      </c>
      <c r="M3481" t="s">
        <v>466</v>
      </c>
      <c r="N3481">
        <v>537004</v>
      </c>
      <c r="O3481" t="s">
        <v>466</v>
      </c>
      <c r="P3481">
        <v>537004</v>
      </c>
      <c r="Q3481" t="s">
        <v>466</v>
      </c>
      <c r="R3481" s="9">
        <v>710443.96371828031</v>
      </c>
      <c r="S3481" s="9">
        <f>SUMIFS($B:$B,$J:$J,$C3481)</f>
        <v>22979</v>
      </c>
      <c r="T3481" s="9">
        <v>509435.72392460622</v>
      </c>
      <c r="U3481" s="9">
        <v>881</v>
      </c>
      <c r="V3481" s="9">
        <f>U3481*768</f>
        <v>676608</v>
      </c>
      <c r="W3481" s="9">
        <v>109</v>
      </c>
      <c r="X3481" s="9">
        <f>W3481*3072</f>
        <v>334848</v>
      </c>
      <c r="Y3481" s="9">
        <v>433</v>
      </c>
      <c r="Z3481" s="9">
        <f>Y3481*1024</f>
        <v>443392</v>
      </c>
      <c r="AA3481" s="9">
        <v>134</v>
      </c>
      <c r="AB3481" s="9">
        <f>AA3481*256</f>
        <v>34304</v>
      </c>
      <c r="AC3481" s="9">
        <f>SUMIFS($B:$B,$L:$L,$C3481)</f>
        <v>29829</v>
      </c>
      <c r="AD3481" s="9">
        <v>1914763.18239376</v>
      </c>
      <c r="AE3481" s="9">
        <f>SUMIFS($B:$B,$P:$P,$C3481)</f>
        <v>42319</v>
      </c>
      <c r="AF3481" s="9">
        <v>2574327.9676050171</v>
      </c>
      <c r="AG3481" s="9">
        <f>SUMIFS($B:$B,$N:$N,$C3481)</f>
        <v>33688</v>
      </c>
      <c r="AH3481" s="9">
        <v>5774359.6592392623</v>
      </c>
      <c r="AI3481" s="9">
        <f>SUMIFS($B:$B,$P:$P,$C3481)</f>
        <v>42319</v>
      </c>
      <c r="AJ3481" s="9">
        <v>20271442.238702871</v>
      </c>
      <c r="AK3481" s="9"/>
      <c r="AL3481" s="9">
        <v>4743</v>
      </c>
      <c r="AM3481" s="9">
        <f>AL3481*141</f>
        <v>668763</v>
      </c>
      <c r="AN3481" s="9"/>
      <c r="AO3481" s="9"/>
      <c r="AP3481" s="9"/>
      <c r="AQ3481" s="15"/>
      <c r="AR3481" s="9">
        <v>9</v>
      </c>
      <c r="AS3481" s="9">
        <f>AR3481*30500</f>
        <v>274500</v>
      </c>
      <c r="AT3481" s="9">
        <v>230</v>
      </c>
      <c r="AU3481" s="9">
        <f>AT3481*2742</f>
        <v>630660</v>
      </c>
      <c r="AV3481" s="9">
        <v>0</v>
      </c>
      <c r="AW3481" s="9">
        <f>AV3481*914</f>
        <v>0</v>
      </c>
      <c r="AX3481" s="9">
        <v>1657</v>
      </c>
      <c r="AY3481" s="9">
        <f>AX3481*141</f>
        <v>233637</v>
      </c>
      <c r="AZ3481" s="9">
        <v>1726</v>
      </c>
      <c r="BA3481" s="9">
        <f>AZ3481*343</f>
        <v>592018</v>
      </c>
      <c r="BB3481" s="9">
        <v>371</v>
      </c>
      <c r="BC3481" s="9">
        <f>BB3481*109</f>
        <v>40439</v>
      </c>
      <c r="BD3481" s="9">
        <v>38</v>
      </c>
      <c r="BE3481" s="9">
        <f>BD3481*82</f>
        <v>3116</v>
      </c>
      <c r="BF3481" s="9">
        <v>518</v>
      </c>
      <c r="BG3481" s="9">
        <f>BF3481*328</f>
        <v>169904</v>
      </c>
      <c r="BH3481" s="9">
        <v>42</v>
      </c>
      <c r="BI3481" s="9">
        <f>BH3481*410</f>
        <v>17220</v>
      </c>
      <c r="BJ3481" s="9">
        <v>0</v>
      </c>
      <c r="BK3481" s="9">
        <f>BJ3481*219</f>
        <v>0</v>
      </c>
      <c r="BL3481" s="9">
        <f t="shared" si="116"/>
        <v>35874181.735583797</v>
      </c>
      <c r="BM3481" s="9">
        <f t="shared" si="117"/>
        <v>35874200</v>
      </c>
    </row>
    <row r="3482" spans="1:65" x14ac:dyDescent="0.3">
      <c r="A3482" t="s">
        <v>3437</v>
      </c>
      <c r="B3482" s="9">
        <v>216</v>
      </c>
      <c r="C3482">
        <v>582107</v>
      </c>
      <c r="D3482">
        <v>1</v>
      </c>
      <c r="E3482">
        <v>0</v>
      </c>
      <c r="F3482">
        <v>0</v>
      </c>
      <c r="G3482">
        <v>0</v>
      </c>
      <c r="H3482">
        <v>0</v>
      </c>
      <c r="I3482" t="s">
        <v>81</v>
      </c>
      <c r="J3482">
        <v>581879</v>
      </c>
      <c r="K3482" t="s">
        <v>2662</v>
      </c>
      <c r="L3482">
        <v>581879</v>
      </c>
      <c r="M3482" t="s">
        <v>2662</v>
      </c>
      <c r="N3482">
        <v>581917</v>
      </c>
      <c r="O3482" t="s">
        <v>1179</v>
      </c>
      <c r="P3482">
        <v>581372</v>
      </c>
      <c r="Q3482" t="s">
        <v>243</v>
      </c>
      <c r="R3482" s="9">
        <v>71941.662785630979</v>
      </c>
      <c r="S3482" s="9"/>
      <c r="T3482" s="9"/>
      <c r="U3482" s="9"/>
      <c r="V3482" s="9"/>
      <c r="W3482" s="9"/>
      <c r="X3482" s="9"/>
      <c r="Y3482" s="9"/>
      <c r="Z3482" s="9"/>
      <c r="AA3482" s="9"/>
      <c r="AB3482" s="9"/>
      <c r="AC3482" s="9"/>
      <c r="AD3482" s="9"/>
      <c r="AE3482" s="9"/>
      <c r="AF3482" s="9"/>
      <c r="AG3482" s="9"/>
      <c r="AH3482" s="9"/>
      <c r="AI3482" s="9"/>
      <c r="AJ3482" s="9"/>
      <c r="AK3482" s="9"/>
      <c r="AL3482" s="9"/>
      <c r="AM3482" s="9"/>
      <c r="AN3482" s="9"/>
      <c r="AO3482" s="9"/>
      <c r="AP3482" s="9"/>
      <c r="AQ3482" s="15"/>
      <c r="AR3482" s="9"/>
      <c r="AS3482" s="9"/>
      <c r="AT3482" s="9"/>
      <c r="AU3482" s="9"/>
      <c r="AV3482" s="9"/>
      <c r="AW3482" s="9"/>
      <c r="AX3482" s="9"/>
      <c r="AY3482" s="9"/>
      <c r="AZ3482" s="9"/>
      <c r="BA3482" s="9"/>
      <c r="BB3482" s="9"/>
      <c r="BC3482" s="9"/>
      <c r="BD3482" s="9"/>
      <c r="BE3482" s="9"/>
      <c r="BF3482" s="9"/>
      <c r="BG3482" s="9"/>
      <c r="BH3482" s="9"/>
      <c r="BI3482" s="9"/>
      <c r="BJ3482" s="9"/>
      <c r="BK3482" s="9"/>
      <c r="BL3482" s="9">
        <f t="shared" si="116"/>
        <v>71941.662785630979</v>
      </c>
      <c r="BM3482" s="9">
        <f t="shared" si="117"/>
        <v>71900</v>
      </c>
    </row>
    <row r="3483" spans="1:65" x14ac:dyDescent="0.3">
      <c r="A3483" s="4" t="s">
        <v>1175</v>
      </c>
      <c r="B3483" s="9">
        <v>5011</v>
      </c>
      <c r="C3483">
        <v>556831</v>
      </c>
      <c r="D3483">
        <v>1</v>
      </c>
      <c r="E3483">
        <v>1</v>
      </c>
      <c r="F3483">
        <v>1</v>
      </c>
      <c r="G3483">
        <v>1</v>
      </c>
      <c r="H3483">
        <v>0</v>
      </c>
      <c r="I3483" t="s">
        <v>151</v>
      </c>
      <c r="J3483">
        <v>556831</v>
      </c>
      <c r="K3483" t="s">
        <v>1175</v>
      </c>
      <c r="L3483">
        <v>556831</v>
      </c>
      <c r="M3483" t="s">
        <v>1175</v>
      </c>
      <c r="N3483">
        <v>556831</v>
      </c>
      <c r="O3483" t="s">
        <v>1175</v>
      </c>
      <c r="P3483">
        <v>555771</v>
      </c>
      <c r="Q3483" t="s">
        <v>247</v>
      </c>
      <c r="R3483" s="9">
        <v>1133241.1432160479</v>
      </c>
      <c r="S3483" s="9">
        <f>SUMIFS($B:$B,$J:$J,$C3483)</f>
        <v>6511</v>
      </c>
      <c r="T3483" s="9">
        <v>353117.91676898813</v>
      </c>
      <c r="U3483" s="9">
        <v>1</v>
      </c>
      <c r="V3483" s="9">
        <f>U3483*768</f>
        <v>768</v>
      </c>
      <c r="W3483" s="9">
        <v>23</v>
      </c>
      <c r="X3483" s="9">
        <f>W3483*3072</f>
        <v>70656</v>
      </c>
      <c r="Y3483" s="9">
        <v>16</v>
      </c>
      <c r="Z3483" s="9">
        <f>Y3483*1024</f>
        <v>16384</v>
      </c>
      <c r="AA3483" s="9">
        <v>14</v>
      </c>
      <c r="AB3483" s="9">
        <f>AA3483*256</f>
        <v>3584</v>
      </c>
      <c r="AC3483" s="9">
        <f>SUMIFS($B:$B,$L:$L,$C3483)</f>
        <v>6511</v>
      </c>
      <c r="AD3483" s="9">
        <v>811537.76757961325</v>
      </c>
      <c r="AE3483" s="9"/>
      <c r="AF3483" s="9"/>
      <c r="AG3483" s="9">
        <f>SUMIFS($B:$B,$N:$N,$C3483)</f>
        <v>8110</v>
      </c>
      <c r="AH3483" s="9">
        <v>913432.33630771667</v>
      </c>
      <c r="AI3483" s="9"/>
      <c r="AJ3483" s="9"/>
      <c r="AK3483" s="9"/>
      <c r="AL3483" s="9"/>
      <c r="AM3483" s="9"/>
      <c r="AN3483" s="9"/>
      <c r="AO3483" s="9"/>
      <c r="AP3483" s="9"/>
      <c r="AQ3483" s="15"/>
      <c r="AR3483" s="9">
        <v>87</v>
      </c>
      <c r="AS3483" s="9">
        <f>AR3483*30500</f>
        <v>2653500</v>
      </c>
      <c r="AT3483" s="9"/>
      <c r="AU3483" s="9"/>
      <c r="AV3483" s="9"/>
      <c r="AW3483" s="9"/>
      <c r="AX3483" s="9"/>
      <c r="AY3483" s="9"/>
      <c r="AZ3483" s="9"/>
      <c r="BA3483" s="9"/>
      <c r="BB3483" s="9"/>
      <c r="BC3483" s="9"/>
      <c r="BD3483" s="9"/>
      <c r="BE3483" s="9"/>
      <c r="BF3483" s="9"/>
      <c r="BG3483" s="9"/>
      <c r="BH3483" s="9"/>
      <c r="BI3483" s="9"/>
      <c r="BJ3483" s="9"/>
      <c r="BK3483" s="9"/>
      <c r="BL3483" s="9">
        <f t="shared" si="116"/>
        <v>5956221.1638723658</v>
      </c>
      <c r="BM3483" s="9">
        <f t="shared" si="117"/>
        <v>5956200</v>
      </c>
    </row>
    <row r="3484" spans="1:65" x14ac:dyDescent="0.3">
      <c r="A3484" s="5" t="s">
        <v>223</v>
      </c>
      <c r="B3484" s="9">
        <v>6991</v>
      </c>
      <c r="C3484">
        <v>559300</v>
      </c>
      <c r="D3484">
        <v>1</v>
      </c>
      <c r="E3484">
        <v>1</v>
      </c>
      <c r="F3484">
        <v>1</v>
      </c>
      <c r="G3484">
        <v>1</v>
      </c>
      <c r="H3484">
        <v>1</v>
      </c>
      <c r="I3484" t="s">
        <v>151</v>
      </c>
      <c r="J3484">
        <v>559300</v>
      </c>
      <c r="K3484" t="s">
        <v>223</v>
      </c>
      <c r="L3484">
        <v>559300</v>
      </c>
      <c r="M3484" t="s">
        <v>223</v>
      </c>
      <c r="N3484">
        <v>559300</v>
      </c>
      <c r="O3484" t="s">
        <v>223</v>
      </c>
      <c r="P3484">
        <v>559300</v>
      </c>
      <c r="Q3484" t="s">
        <v>223</v>
      </c>
      <c r="R3484" s="9">
        <v>330496.51549374202</v>
      </c>
      <c r="S3484" s="9">
        <f>SUMIFS($B:$B,$J:$J,$C3484)</f>
        <v>8331</v>
      </c>
      <c r="T3484" s="9">
        <v>178693.61800861021</v>
      </c>
      <c r="U3484" s="9">
        <v>0</v>
      </c>
      <c r="V3484" s="9">
        <f>U3484*768</f>
        <v>0</v>
      </c>
      <c r="W3484" s="9">
        <v>37</v>
      </c>
      <c r="X3484" s="9">
        <f>W3484*3072</f>
        <v>113664</v>
      </c>
      <c r="Y3484" s="9">
        <v>19</v>
      </c>
      <c r="Z3484" s="9">
        <f>Y3484*1024</f>
        <v>19456</v>
      </c>
      <c r="AA3484" s="9">
        <v>39</v>
      </c>
      <c r="AB3484" s="9">
        <f>AA3484*256</f>
        <v>9984</v>
      </c>
      <c r="AC3484" s="9">
        <f>SUMIFS($B:$B,$L:$L,$C3484)</f>
        <v>25491</v>
      </c>
      <c r="AD3484" s="9">
        <v>1706574.4924274031</v>
      </c>
      <c r="AE3484" s="9">
        <f>SUMIFS($B:$B,$P:$P,$C3484)</f>
        <v>60747</v>
      </c>
      <c r="AF3484" s="9">
        <v>3784276.8995165061</v>
      </c>
      <c r="AG3484" s="9">
        <f>SUMIFS($B:$B,$N:$N,$C3484)</f>
        <v>25491</v>
      </c>
      <c r="AH3484" s="9">
        <v>4486071.0496648969</v>
      </c>
      <c r="AI3484" s="9">
        <f>SUMIFS($B:$B,$P:$P,$C3484)</f>
        <v>60747</v>
      </c>
      <c r="AJ3484" s="9">
        <v>25810154.887287561</v>
      </c>
      <c r="AK3484" s="9">
        <v>6534977</v>
      </c>
      <c r="AL3484" s="9">
        <v>5403</v>
      </c>
      <c r="AM3484" s="9">
        <f>AL3484*141</f>
        <v>761823</v>
      </c>
      <c r="AN3484" s="9"/>
      <c r="AO3484" s="9"/>
      <c r="AP3484" s="9"/>
      <c r="AQ3484" s="15"/>
      <c r="AR3484" s="9">
        <v>7</v>
      </c>
      <c r="AS3484" s="9">
        <f>AR3484*30500</f>
        <v>213500</v>
      </c>
      <c r="AT3484" s="9">
        <v>575</v>
      </c>
      <c r="AU3484" s="9">
        <f>AT3484*2742</f>
        <v>1576650</v>
      </c>
      <c r="AV3484" s="9">
        <v>0</v>
      </c>
      <c r="AW3484" s="9">
        <f>AV3484*914</f>
        <v>0</v>
      </c>
      <c r="AX3484" s="9">
        <v>2037</v>
      </c>
      <c r="AY3484" s="9">
        <f>AX3484*141</f>
        <v>287217</v>
      </c>
      <c r="AZ3484" s="9">
        <v>2347</v>
      </c>
      <c r="BA3484" s="9">
        <f>AZ3484*343</f>
        <v>805021</v>
      </c>
      <c r="BB3484" s="9">
        <v>1175</v>
      </c>
      <c r="BC3484" s="9">
        <f>BB3484*109</f>
        <v>128075</v>
      </c>
      <c r="BD3484" s="9">
        <v>200</v>
      </c>
      <c r="BE3484" s="9">
        <f>BD3484*82</f>
        <v>16400</v>
      </c>
      <c r="BF3484" s="9">
        <v>1613</v>
      </c>
      <c r="BG3484" s="9">
        <f>BF3484*328</f>
        <v>529064</v>
      </c>
      <c r="BH3484" s="9">
        <v>193</v>
      </c>
      <c r="BI3484" s="9">
        <f>BH3484*410</f>
        <v>79130</v>
      </c>
      <c r="BJ3484" s="9">
        <v>114</v>
      </c>
      <c r="BK3484" s="9">
        <f>BJ3484*219</f>
        <v>24966</v>
      </c>
      <c r="BL3484" s="9">
        <f t="shared" si="116"/>
        <v>47396194.462398723</v>
      </c>
      <c r="BM3484" s="9">
        <f t="shared" si="117"/>
        <v>47396200</v>
      </c>
    </row>
    <row r="3485" spans="1:65" x14ac:dyDescent="0.3">
      <c r="A3485" t="s">
        <v>3438</v>
      </c>
      <c r="B3485" s="9">
        <v>210</v>
      </c>
      <c r="C3485">
        <v>513571</v>
      </c>
      <c r="D3485">
        <v>1</v>
      </c>
      <c r="E3485">
        <v>0</v>
      </c>
      <c r="F3485">
        <v>0</v>
      </c>
      <c r="G3485">
        <v>0</v>
      </c>
      <c r="H3485">
        <v>0</v>
      </c>
      <c r="I3485" t="s">
        <v>86</v>
      </c>
      <c r="J3485">
        <v>539911</v>
      </c>
      <c r="K3485" t="s">
        <v>352</v>
      </c>
      <c r="L3485">
        <v>539911</v>
      </c>
      <c r="M3485" t="s">
        <v>352</v>
      </c>
      <c r="N3485">
        <v>539911</v>
      </c>
      <c r="O3485" t="s">
        <v>352</v>
      </c>
      <c r="P3485">
        <v>539911</v>
      </c>
      <c r="Q3485" t="s">
        <v>352</v>
      </c>
      <c r="R3485" s="9">
        <v>71941.662785630979</v>
      </c>
      <c r="S3485" s="9"/>
      <c r="T3485" s="9"/>
      <c r="U3485" s="9"/>
      <c r="V3485" s="9"/>
      <c r="W3485" s="9"/>
      <c r="X3485" s="9"/>
      <c r="Y3485" s="9"/>
      <c r="Z3485" s="9"/>
      <c r="AA3485" s="9"/>
      <c r="AB3485" s="9"/>
      <c r="AC3485" s="9"/>
      <c r="AD3485" s="9"/>
      <c r="AE3485" s="9"/>
      <c r="AF3485" s="9"/>
      <c r="AG3485" s="9"/>
      <c r="AH3485" s="9"/>
      <c r="AI3485" s="9"/>
      <c r="AJ3485" s="9"/>
      <c r="AK3485" s="9"/>
      <c r="AL3485" s="9"/>
      <c r="AM3485" s="9"/>
      <c r="AN3485" s="9"/>
      <c r="AO3485" s="9"/>
      <c r="AP3485" s="9"/>
      <c r="AQ3485" s="15"/>
      <c r="AR3485" s="9"/>
      <c r="AS3485" s="9"/>
      <c r="AT3485" s="9"/>
      <c r="AU3485" s="9"/>
      <c r="AV3485" s="9"/>
      <c r="AW3485" s="9"/>
      <c r="AX3485" s="9"/>
      <c r="AY3485" s="9"/>
      <c r="AZ3485" s="9"/>
      <c r="BA3485" s="9"/>
      <c r="BB3485" s="9"/>
      <c r="BC3485" s="9"/>
      <c r="BD3485" s="9"/>
      <c r="BE3485" s="9"/>
      <c r="BF3485" s="9"/>
      <c r="BG3485" s="9"/>
      <c r="BH3485" s="9"/>
      <c r="BI3485" s="9"/>
      <c r="BJ3485" s="9"/>
      <c r="BK3485" s="9"/>
      <c r="BL3485" s="9">
        <f t="shared" si="116"/>
        <v>71941.662785630979</v>
      </c>
      <c r="BM3485" s="9">
        <f t="shared" si="117"/>
        <v>71900</v>
      </c>
    </row>
    <row r="3486" spans="1:65" x14ac:dyDescent="0.3">
      <c r="A3486" s="2" t="s">
        <v>1402</v>
      </c>
      <c r="B3486" s="9">
        <v>1261</v>
      </c>
      <c r="C3486">
        <v>540935</v>
      </c>
      <c r="D3486">
        <v>1</v>
      </c>
      <c r="E3486">
        <v>1</v>
      </c>
      <c r="F3486">
        <v>0</v>
      </c>
      <c r="G3486">
        <v>0</v>
      </c>
      <c r="H3486">
        <v>0</v>
      </c>
      <c r="I3486" t="s">
        <v>86</v>
      </c>
      <c r="J3486">
        <v>540935</v>
      </c>
      <c r="K3486" t="s">
        <v>1402</v>
      </c>
      <c r="L3486">
        <v>539911</v>
      </c>
      <c r="M3486" t="s">
        <v>352</v>
      </c>
      <c r="N3486">
        <v>539911</v>
      </c>
      <c r="O3486" t="s">
        <v>352</v>
      </c>
      <c r="P3486">
        <v>539911</v>
      </c>
      <c r="Q3486" t="s">
        <v>352</v>
      </c>
      <c r="R3486" s="9">
        <v>296308.20937155653</v>
      </c>
      <c r="S3486" s="9">
        <f>SUMIFS($B:$B,$J:$J,$C3486)</f>
        <v>2081</v>
      </c>
      <c r="T3486" s="9">
        <v>113245.63580782511</v>
      </c>
      <c r="U3486" s="9">
        <v>0</v>
      </c>
      <c r="V3486" s="9">
        <f>U3486*768</f>
        <v>0</v>
      </c>
      <c r="W3486" s="9">
        <v>7</v>
      </c>
      <c r="X3486" s="9">
        <f>W3486*3072</f>
        <v>21504</v>
      </c>
      <c r="Y3486" s="9">
        <v>3</v>
      </c>
      <c r="Z3486" s="9">
        <f>Y3486*1024</f>
        <v>3072</v>
      </c>
      <c r="AA3486" s="9">
        <v>1</v>
      </c>
      <c r="AB3486" s="9">
        <f>AA3486*256</f>
        <v>256</v>
      </c>
      <c r="AC3486" s="9"/>
      <c r="AD3486" s="9"/>
      <c r="AE3486" s="9"/>
      <c r="AF3486" s="9"/>
      <c r="AG3486" s="9"/>
      <c r="AH3486" s="9"/>
      <c r="AI3486" s="9"/>
      <c r="AJ3486" s="9"/>
      <c r="AK3486" s="9"/>
      <c r="AL3486" s="9"/>
      <c r="AM3486" s="9"/>
      <c r="AN3486" s="9"/>
      <c r="AO3486" s="9"/>
      <c r="AP3486" s="9"/>
      <c r="AQ3486" s="15"/>
      <c r="AR3486" s="9">
        <v>1</v>
      </c>
      <c r="AS3486" s="9">
        <f>AR3486*30500</f>
        <v>30500</v>
      </c>
      <c r="AT3486" s="9"/>
      <c r="AU3486" s="9"/>
      <c r="AV3486" s="9"/>
      <c r="AW3486" s="9"/>
      <c r="AX3486" s="9"/>
      <c r="AY3486" s="9"/>
      <c r="AZ3486" s="9"/>
      <c r="BA3486" s="9"/>
      <c r="BB3486" s="9"/>
      <c r="BC3486" s="9"/>
      <c r="BD3486" s="9"/>
      <c r="BE3486" s="9"/>
      <c r="BF3486" s="9"/>
      <c r="BG3486" s="9"/>
      <c r="BH3486" s="9"/>
      <c r="BI3486" s="9"/>
      <c r="BJ3486" s="9"/>
      <c r="BK3486" s="9"/>
      <c r="BL3486" s="9">
        <f t="shared" si="116"/>
        <v>464885.84517938166</v>
      </c>
      <c r="BM3486" s="9">
        <f t="shared" si="117"/>
        <v>464900</v>
      </c>
    </row>
    <row r="3487" spans="1:65" x14ac:dyDescent="0.3">
      <c r="A3487" t="s">
        <v>3439</v>
      </c>
      <c r="B3487" s="9">
        <v>267</v>
      </c>
      <c r="C3487">
        <v>589799</v>
      </c>
      <c r="D3487">
        <v>1</v>
      </c>
      <c r="E3487">
        <v>0</v>
      </c>
      <c r="F3487">
        <v>0</v>
      </c>
      <c r="G3487">
        <v>0</v>
      </c>
      <c r="H3487">
        <v>0</v>
      </c>
      <c r="I3487" t="s">
        <v>111</v>
      </c>
      <c r="J3487">
        <v>589608</v>
      </c>
      <c r="K3487" t="s">
        <v>995</v>
      </c>
      <c r="L3487">
        <v>589250</v>
      </c>
      <c r="M3487" t="s">
        <v>113</v>
      </c>
      <c r="N3487">
        <v>589250</v>
      </c>
      <c r="O3487" t="s">
        <v>113</v>
      </c>
      <c r="P3487">
        <v>589250</v>
      </c>
      <c r="Q3487" t="s">
        <v>113</v>
      </c>
      <c r="R3487" s="9">
        <v>71941.662785630979</v>
      </c>
      <c r="S3487" s="9"/>
      <c r="T3487" s="9"/>
      <c r="U3487" s="9"/>
      <c r="V3487" s="9"/>
      <c r="W3487" s="9"/>
      <c r="X3487" s="9"/>
      <c r="Y3487" s="9"/>
      <c r="Z3487" s="9"/>
      <c r="AA3487" s="9"/>
      <c r="AB3487" s="9"/>
      <c r="AC3487" s="9"/>
      <c r="AD3487" s="9"/>
      <c r="AE3487" s="9"/>
      <c r="AF3487" s="9"/>
      <c r="AG3487" s="9"/>
      <c r="AH3487" s="9"/>
      <c r="AI3487" s="9"/>
      <c r="AJ3487" s="9"/>
      <c r="AK3487" s="9"/>
      <c r="AL3487" s="9"/>
      <c r="AM3487" s="9"/>
      <c r="AN3487" s="9"/>
      <c r="AO3487" s="9"/>
      <c r="AP3487" s="9"/>
      <c r="AQ3487" s="15"/>
      <c r="AR3487" s="9"/>
      <c r="AS3487" s="9"/>
      <c r="AT3487" s="9"/>
      <c r="AU3487" s="9"/>
      <c r="AV3487" s="9"/>
      <c r="AW3487" s="9"/>
      <c r="AX3487" s="9"/>
      <c r="AY3487" s="9"/>
      <c r="AZ3487" s="9"/>
      <c r="BA3487" s="9"/>
      <c r="BB3487" s="9"/>
      <c r="BC3487" s="9"/>
      <c r="BD3487" s="9"/>
      <c r="BE3487" s="9"/>
      <c r="BF3487" s="9"/>
      <c r="BG3487" s="9"/>
      <c r="BH3487" s="9"/>
      <c r="BI3487" s="9"/>
      <c r="BJ3487" s="9"/>
      <c r="BK3487" s="9"/>
      <c r="BL3487" s="9">
        <f t="shared" si="116"/>
        <v>71941.662785630979</v>
      </c>
      <c r="BM3487" s="9">
        <f t="shared" si="117"/>
        <v>71900</v>
      </c>
    </row>
    <row r="3488" spans="1:65" x14ac:dyDescent="0.3">
      <c r="A3488" t="s">
        <v>3440</v>
      </c>
      <c r="B3488" s="9">
        <v>338</v>
      </c>
      <c r="C3488">
        <v>548065</v>
      </c>
      <c r="D3488">
        <v>1</v>
      </c>
      <c r="E3488">
        <v>0</v>
      </c>
      <c r="F3488">
        <v>0</v>
      </c>
      <c r="G3488">
        <v>0</v>
      </c>
      <c r="H3488">
        <v>0</v>
      </c>
      <c r="I3488" t="s">
        <v>90</v>
      </c>
      <c r="J3488">
        <v>570656</v>
      </c>
      <c r="K3488" t="s">
        <v>1260</v>
      </c>
      <c r="L3488">
        <v>569810</v>
      </c>
      <c r="M3488" t="s">
        <v>284</v>
      </c>
      <c r="N3488">
        <v>569810</v>
      </c>
      <c r="O3488" t="s">
        <v>284</v>
      </c>
      <c r="P3488">
        <v>569810</v>
      </c>
      <c r="Q3488" t="s">
        <v>284</v>
      </c>
      <c r="R3488" s="9">
        <v>80956.976049460005</v>
      </c>
      <c r="S3488" s="9"/>
      <c r="T3488" s="9"/>
      <c r="U3488" s="9"/>
      <c r="V3488" s="9"/>
      <c r="W3488" s="9"/>
      <c r="X3488" s="9"/>
      <c r="Y3488" s="9"/>
      <c r="Z3488" s="9"/>
      <c r="AA3488" s="9"/>
      <c r="AB3488" s="9"/>
      <c r="AC3488" s="9"/>
      <c r="AD3488" s="9"/>
      <c r="AE3488" s="9"/>
      <c r="AF3488" s="9"/>
      <c r="AG3488" s="9"/>
      <c r="AH3488" s="9"/>
      <c r="AI3488" s="9"/>
      <c r="AJ3488" s="9"/>
      <c r="AK3488" s="9"/>
      <c r="AL3488" s="9"/>
      <c r="AM3488" s="9"/>
      <c r="AN3488" s="9"/>
      <c r="AO3488" s="9"/>
      <c r="AP3488" s="9"/>
      <c r="AQ3488" s="15"/>
      <c r="AR3488" s="9"/>
      <c r="AS3488" s="9"/>
      <c r="AT3488" s="9"/>
      <c r="AU3488" s="9"/>
      <c r="AV3488" s="9"/>
      <c r="AW3488" s="9"/>
      <c r="AX3488" s="9"/>
      <c r="AY3488" s="9"/>
      <c r="AZ3488" s="9"/>
      <c r="BA3488" s="9"/>
      <c r="BB3488" s="9"/>
      <c r="BC3488" s="9"/>
      <c r="BD3488" s="9"/>
      <c r="BE3488" s="9"/>
      <c r="BF3488" s="9"/>
      <c r="BG3488" s="9"/>
      <c r="BH3488" s="9"/>
      <c r="BI3488" s="9"/>
      <c r="BJ3488" s="9"/>
      <c r="BK3488" s="9"/>
      <c r="BL3488" s="9">
        <f t="shared" si="116"/>
        <v>80956.976049460005</v>
      </c>
      <c r="BM3488" s="9">
        <f t="shared" si="117"/>
        <v>81000</v>
      </c>
    </row>
    <row r="3489" spans="1:65" x14ac:dyDescent="0.3">
      <c r="A3489" t="s">
        <v>3441</v>
      </c>
      <c r="B3489" s="9">
        <v>366</v>
      </c>
      <c r="C3489">
        <v>582115</v>
      </c>
      <c r="D3489">
        <v>1</v>
      </c>
      <c r="E3489">
        <v>0</v>
      </c>
      <c r="F3489">
        <v>0</v>
      </c>
      <c r="G3489">
        <v>0</v>
      </c>
      <c r="H3489">
        <v>0</v>
      </c>
      <c r="I3489" t="s">
        <v>81</v>
      </c>
      <c r="J3489">
        <v>581372</v>
      </c>
      <c r="K3489" t="s">
        <v>243</v>
      </c>
      <c r="L3489">
        <v>581372</v>
      </c>
      <c r="M3489" t="s">
        <v>243</v>
      </c>
      <c r="N3489">
        <v>581372</v>
      </c>
      <c r="O3489" t="s">
        <v>243</v>
      </c>
      <c r="P3489">
        <v>581372</v>
      </c>
      <c r="Q3489" t="s">
        <v>243</v>
      </c>
      <c r="R3489" s="9">
        <v>87589.736754300058</v>
      </c>
      <c r="S3489" s="9"/>
      <c r="T3489" s="9"/>
      <c r="U3489" s="9"/>
      <c r="V3489" s="9"/>
      <c r="W3489" s="9"/>
      <c r="X3489" s="9"/>
      <c r="Y3489" s="9"/>
      <c r="Z3489" s="9"/>
      <c r="AA3489" s="9"/>
      <c r="AB3489" s="9"/>
      <c r="AC3489" s="9"/>
      <c r="AD3489" s="9"/>
      <c r="AE3489" s="9"/>
      <c r="AF3489" s="9"/>
      <c r="AG3489" s="9"/>
      <c r="AH3489" s="9"/>
      <c r="AI3489" s="9"/>
      <c r="AJ3489" s="9"/>
      <c r="AK3489" s="9"/>
      <c r="AL3489" s="9"/>
      <c r="AM3489" s="9"/>
      <c r="AN3489" s="9"/>
      <c r="AO3489" s="9"/>
      <c r="AP3489" s="9"/>
      <c r="AQ3489" s="15"/>
      <c r="AR3489" s="9"/>
      <c r="AS3489" s="9"/>
      <c r="AT3489" s="9"/>
      <c r="AU3489" s="9"/>
      <c r="AV3489" s="9"/>
      <c r="AW3489" s="9"/>
      <c r="AX3489" s="9"/>
      <c r="AY3489" s="9"/>
      <c r="AZ3489" s="9"/>
      <c r="BA3489" s="9"/>
      <c r="BB3489" s="9"/>
      <c r="BC3489" s="9"/>
      <c r="BD3489" s="9"/>
      <c r="BE3489" s="9"/>
      <c r="BF3489" s="9"/>
      <c r="BG3489" s="9"/>
      <c r="BH3489" s="9"/>
      <c r="BI3489" s="9"/>
      <c r="BJ3489" s="9"/>
      <c r="BK3489" s="9"/>
      <c r="BL3489" s="9">
        <f t="shared" si="116"/>
        <v>87589.736754300058</v>
      </c>
      <c r="BM3489" s="9">
        <f t="shared" si="117"/>
        <v>87600</v>
      </c>
    </row>
    <row r="3490" spans="1:65" x14ac:dyDescent="0.3">
      <c r="A3490" t="s">
        <v>3441</v>
      </c>
      <c r="B3490" s="9">
        <v>598</v>
      </c>
      <c r="C3490">
        <v>559318</v>
      </c>
      <c r="D3490">
        <v>1</v>
      </c>
      <c r="E3490">
        <v>0</v>
      </c>
      <c r="F3490">
        <v>0</v>
      </c>
      <c r="G3490">
        <v>0</v>
      </c>
      <c r="H3490">
        <v>0</v>
      </c>
      <c r="I3490" t="s">
        <v>151</v>
      </c>
      <c r="J3490">
        <v>559008</v>
      </c>
      <c r="K3490" t="s">
        <v>1262</v>
      </c>
      <c r="L3490">
        <v>559351</v>
      </c>
      <c r="M3490" t="s">
        <v>1263</v>
      </c>
      <c r="N3490">
        <v>559351</v>
      </c>
      <c r="O3490" t="s">
        <v>1263</v>
      </c>
      <c r="P3490">
        <v>559075</v>
      </c>
      <c r="Q3490" t="s">
        <v>364</v>
      </c>
      <c r="R3490" s="9">
        <v>142257.73702933651</v>
      </c>
      <c r="S3490" s="9"/>
      <c r="T3490" s="9"/>
      <c r="U3490" s="9"/>
      <c r="V3490" s="9"/>
      <c r="W3490" s="9"/>
      <c r="X3490" s="9"/>
      <c r="Y3490" s="9"/>
      <c r="Z3490" s="9"/>
      <c r="AA3490" s="9"/>
      <c r="AB3490" s="9"/>
      <c r="AC3490" s="9"/>
      <c r="AD3490" s="9"/>
      <c r="AE3490" s="9"/>
      <c r="AF3490" s="9"/>
      <c r="AG3490" s="9"/>
      <c r="AH3490" s="9"/>
      <c r="AI3490" s="9"/>
      <c r="AJ3490" s="9"/>
      <c r="AK3490" s="9"/>
      <c r="AL3490" s="9"/>
      <c r="AM3490" s="9"/>
      <c r="AN3490" s="9"/>
      <c r="AO3490" s="9"/>
      <c r="AP3490" s="9"/>
      <c r="AQ3490" s="15"/>
      <c r="AR3490" s="9"/>
      <c r="AS3490" s="9"/>
      <c r="AT3490" s="9"/>
      <c r="AU3490" s="9"/>
      <c r="AV3490" s="9"/>
      <c r="AW3490" s="9"/>
      <c r="AX3490" s="9"/>
      <c r="AY3490" s="9"/>
      <c r="AZ3490" s="9"/>
      <c r="BA3490" s="9"/>
      <c r="BB3490" s="9"/>
      <c r="BC3490" s="9"/>
      <c r="BD3490" s="9"/>
      <c r="BE3490" s="9"/>
      <c r="BF3490" s="9"/>
      <c r="BG3490" s="9"/>
      <c r="BH3490" s="9"/>
      <c r="BI3490" s="9"/>
      <c r="BJ3490" s="9"/>
      <c r="BK3490" s="9"/>
      <c r="BL3490" s="9">
        <f t="shared" si="116"/>
        <v>142257.73702933651</v>
      </c>
      <c r="BM3490" s="9">
        <f t="shared" si="117"/>
        <v>142300</v>
      </c>
    </row>
    <row r="3491" spans="1:65" x14ac:dyDescent="0.3">
      <c r="A3491" t="s">
        <v>3441</v>
      </c>
      <c r="B3491" s="9">
        <v>449</v>
      </c>
      <c r="C3491">
        <v>542580</v>
      </c>
      <c r="D3491">
        <v>1</v>
      </c>
      <c r="E3491">
        <v>0</v>
      </c>
      <c r="F3491">
        <v>0</v>
      </c>
      <c r="G3491">
        <v>0</v>
      </c>
      <c r="H3491">
        <v>0</v>
      </c>
      <c r="I3491" t="s">
        <v>131</v>
      </c>
      <c r="J3491">
        <v>565971</v>
      </c>
      <c r="K3491" t="s">
        <v>459</v>
      </c>
      <c r="L3491">
        <v>565971</v>
      </c>
      <c r="M3491" t="s">
        <v>459</v>
      </c>
      <c r="N3491">
        <v>565971</v>
      </c>
      <c r="O3491" t="s">
        <v>459</v>
      </c>
      <c r="P3491">
        <v>565971</v>
      </c>
      <c r="Q3491" t="s">
        <v>459</v>
      </c>
      <c r="R3491" s="9">
        <v>107204.2862339929</v>
      </c>
      <c r="S3491" s="9"/>
      <c r="T3491" s="9"/>
      <c r="U3491" s="9"/>
      <c r="V3491" s="9"/>
      <c r="W3491" s="9"/>
      <c r="X3491" s="9"/>
      <c r="Y3491" s="9"/>
      <c r="Z3491" s="9"/>
      <c r="AA3491" s="9"/>
      <c r="AB3491" s="9"/>
      <c r="AC3491" s="9"/>
      <c r="AD3491" s="9"/>
      <c r="AE3491" s="9"/>
      <c r="AF3491" s="9"/>
      <c r="AG3491" s="9"/>
      <c r="AH3491" s="9"/>
      <c r="AI3491" s="9"/>
      <c r="AJ3491" s="9"/>
      <c r="AK3491" s="9"/>
      <c r="AL3491" s="9"/>
      <c r="AM3491" s="9"/>
      <c r="AN3491" s="9"/>
      <c r="AO3491" s="9"/>
      <c r="AP3491" s="9"/>
      <c r="AQ3491" s="15"/>
      <c r="AR3491" s="9"/>
      <c r="AS3491" s="9"/>
      <c r="AT3491" s="9"/>
      <c r="AU3491" s="9"/>
      <c r="AV3491" s="9"/>
      <c r="AW3491" s="9"/>
      <c r="AX3491" s="9"/>
      <c r="AY3491" s="9"/>
      <c r="AZ3491" s="9"/>
      <c r="BA3491" s="9"/>
      <c r="BB3491" s="9"/>
      <c r="BC3491" s="9"/>
      <c r="BD3491" s="9"/>
      <c r="BE3491" s="9"/>
      <c r="BF3491" s="9"/>
      <c r="BG3491" s="9"/>
      <c r="BH3491" s="9"/>
      <c r="BI3491" s="9"/>
      <c r="BJ3491" s="9"/>
      <c r="BK3491" s="9"/>
      <c r="BL3491" s="9">
        <f t="shared" si="116"/>
        <v>107204.2862339929</v>
      </c>
      <c r="BM3491" s="9">
        <f t="shared" si="117"/>
        <v>107200</v>
      </c>
    </row>
    <row r="3492" spans="1:65" x14ac:dyDescent="0.3">
      <c r="A3492" t="s">
        <v>3441</v>
      </c>
      <c r="B3492" s="9">
        <v>171</v>
      </c>
      <c r="C3492">
        <v>541443</v>
      </c>
      <c r="D3492">
        <v>1</v>
      </c>
      <c r="E3492">
        <v>0</v>
      </c>
      <c r="F3492">
        <v>0</v>
      </c>
      <c r="G3492">
        <v>0</v>
      </c>
      <c r="H3492">
        <v>0</v>
      </c>
      <c r="I3492" t="s">
        <v>151</v>
      </c>
      <c r="J3492">
        <v>560715</v>
      </c>
      <c r="K3492" t="s">
        <v>553</v>
      </c>
      <c r="L3492">
        <v>560715</v>
      </c>
      <c r="M3492" t="s">
        <v>553</v>
      </c>
      <c r="N3492">
        <v>560715</v>
      </c>
      <c r="O3492" t="s">
        <v>553</v>
      </c>
      <c r="P3492">
        <v>560715</v>
      </c>
      <c r="Q3492" t="s">
        <v>553</v>
      </c>
      <c r="R3492" s="9">
        <v>71941.662785630979</v>
      </c>
      <c r="S3492" s="9"/>
      <c r="T3492" s="9"/>
      <c r="U3492" s="9"/>
      <c r="V3492" s="9"/>
      <c r="W3492" s="9"/>
      <c r="X3492" s="9"/>
      <c r="Y3492" s="9"/>
      <c r="Z3492" s="9"/>
      <c r="AA3492" s="9"/>
      <c r="AB3492" s="9"/>
      <c r="AC3492" s="9"/>
      <c r="AD3492" s="9"/>
      <c r="AE3492" s="9"/>
      <c r="AF3492" s="9"/>
      <c r="AG3492" s="9"/>
      <c r="AH3492" s="9"/>
      <c r="AI3492" s="9"/>
      <c r="AJ3492" s="9"/>
      <c r="AK3492" s="9"/>
      <c r="AL3492" s="9"/>
      <c r="AM3492" s="9"/>
      <c r="AN3492" s="9"/>
      <c r="AO3492" s="9"/>
      <c r="AP3492" s="9"/>
      <c r="AQ3492" s="15"/>
      <c r="AR3492" s="9"/>
      <c r="AS3492" s="9"/>
      <c r="AT3492" s="9"/>
      <c r="AU3492" s="9"/>
      <c r="AV3492" s="9"/>
      <c r="AW3492" s="9"/>
      <c r="AX3492" s="9"/>
      <c r="AY3492" s="9"/>
      <c r="AZ3492" s="9"/>
      <c r="BA3492" s="9"/>
      <c r="BB3492" s="9"/>
      <c r="BC3492" s="9"/>
      <c r="BD3492" s="9"/>
      <c r="BE3492" s="9"/>
      <c r="BF3492" s="9"/>
      <c r="BG3492" s="9"/>
      <c r="BH3492" s="9"/>
      <c r="BI3492" s="9"/>
      <c r="BJ3492" s="9"/>
      <c r="BK3492" s="9"/>
      <c r="BL3492" s="9">
        <f t="shared" si="116"/>
        <v>71941.662785630979</v>
      </c>
      <c r="BM3492" s="9">
        <f t="shared" si="117"/>
        <v>71900</v>
      </c>
    </row>
    <row r="3493" spans="1:65" x14ac:dyDescent="0.3">
      <c r="A3493" t="s">
        <v>3442</v>
      </c>
      <c r="B3493" s="9">
        <v>444</v>
      </c>
      <c r="C3493">
        <v>569577</v>
      </c>
      <c r="D3493">
        <v>1</v>
      </c>
      <c r="E3493">
        <v>0</v>
      </c>
      <c r="F3493">
        <v>0</v>
      </c>
      <c r="G3493">
        <v>0</v>
      </c>
      <c r="H3493">
        <v>0</v>
      </c>
      <c r="I3493" t="s">
        <v>94</v>
      </c>
      <c r="J3493">
        <v>597180</v>
      </c>
      <c r="K3493" t="s">
        <v>116</v>
      </c>
      <c r="L3493">
        <v>597180</v>
      </c>
      <c r="M3493" t="s">
        <v>116</v>
      </c>
      <c r="N3493">
        <v>597180</v>
      </c>
      <c r="O3493" t="s">
        <v>116</v>
      </c>
      <c r="P3493">
        <v>597180</v>
      </c>
      <c r="Q3493" t="s">
        <v>116</v>
      </c>
      <c r="R3493" s="9">
        <v>106024.5785016243</v>
      </c>
      <c r="S3493" s="9"/>
      <c r="T3493" s="9"/>
      <c r="U3493" s="9"/>
      <c r="V3493" s="9"/>
      <c r="W3493" s="9"/>
      <c r="X3493" s="9"/>
      <c r="Y3493" s="9"/>
      <c r="Z3493" s="9"/>
      <c r="AA3493" s="9"/>
      <c r="AB3493" s="9"/>
      <c r="AC3493" s="9"/>
      <c r="AD3493" s="9"/>
      <c r="AE3493" s="9"/>
      <c r="AF3493" s="9"/>
      <c r="AG3493" s="9"/>
      <c r="AH3493" s="9"/>
      <c r="AI3493" s="9"/>
      <c r="AJ3493" s="9"/>
      <c r="AK3493" s="9"/>
      <c r="AL3493" s="9"/>
      <c r="AM3493" s="9"/>
      <c r="AN3493" s="9"/>
      <c r="AO3493" s="9"/>
      <c r="AP3493" s="9"/>
      <c r="AQ3493" s="15"/>
      <c r="AR3493" s="9"/>
      <c r="AS3493" s="9"/>
      <c r="AT3493" s="9"/>
      <c r="AU3493" s="9"/>
      <c r="AV3493" s="9"/>
      <c r="AW3493" s="9"/>
      <c r="AX3493" s="9"/>
      <c r="AY3493" s="9"/>
      <c r="AZ3493" s="9"/>
      <c r="BA3493" s="9"/>
      <c r="BB3493" s="9"/>
      <c r="BC3493" s="9"/>
      <c r="BD3493" s="9"/>
      <c r="BE3493" s="9"/>
      <c r="BF3493" s="9"/>
      <c r="BG3493" s="9"/>
      <c r="BH3493" s="9"/>
      <c r="BI3493" s="9"/>
      <c r="BJ3493" s="9"/>
      <c r="BK3493" s="9"/>
      <c r="BL3493" s="9">
        <f t="shared" si="116"/>
        <v>106024.5785016243</v>
      </c>
      <c r="BM3493" s="9">
        <f t="shared" si="117"/>
        <v>106000</v>
      </c>
    </row>
    <row r="3494" spans="1:65" x14ac:dyDescent="0.3">
      <c r="A3494" t="s">
        <v>3443</v>
      </c>
      <c r="B3494" s="9">
        <v>283</v>
      </c>
      <c r="C3494">
        <v>540943</v>
      </c>
      <c r="D3494">
        <v>1</v>
      </c>
      <c r="E3494">
        <v>0</v>
      </c>
      <c r="F3494">
        <v>0</v>
      </c>
      <c r="G3494">
        <v>0</v>
      </c>
      <c r="H3494">
        <v>0</v>
      </c>
      <c r="I3494" t="s">
        <v>86</v>
      </c>
      <c r="J3494">
        <v>541516</v>
      </c>
      <c r="K3494" t="s">
        <v>1417</v>
      </c>
      <c r="L3494">
        <v>539911</v>
      </c>
      <c r="M3494" t="s">
        <v>352</v>
      </c>
      <c r="N3494">
        <v>539911</v>
      </c>
      <c r="O3494" t="s">
        <v>352</v>
      </c>
      <c r="P3494">
        <v>539911</v>
      </c>
      <c r="Q3494" t="s">
        <v>352</v>
      </c>
      <c r="R3494" s="9">
        <v>71941.662785630979</v>
      </c>
      <c r="S3494" s="9"/>
      <c r="T3494" s="9"/>
      <c r="U3494" s="9"/>
      <c r="V3494" s="9"/>
      <c r="W3494" s="9"/>
      <c r="X3494" s="9"/>
      <c r="Y3494" s="9"/>
      <c r="Z3494" s="9"/>
      <c r="AA3494" s="9"/>
      <c r="AB3494" s="9"/>
      <c r="AC3494" s="9"/>
      <c r="AD3494" s="9"/>
      <c r="AE3494" s="9"/>
      <c r="AF3494" s="9"/>
      <c r="AG3494" s="9"/>
      <c r="AH3494" s="9"/>
      <c r="AI3494" s="9"/>
      <c r="AJ3494" s="9"/>
      <c r="AK3494" s="9"/>
      <c r="AL3494" s="9"/>
      <c r="AM3494" s="9"/>
      <c r="AN3494" s="9"/>
      <c r="AO3494" s="9"/>
      <c r="AP3494" s="9"/>
      <c r="AQ3494" s="15"/>
      <c r="AR3494" s="9"/>
      <c r="AS3494" s="9"/>
      <c r="AT3494" s="9"/>
      <c r="AU3494" s="9"/>
      <c r="AV3494" s="9"/>
      <c r="AW3494" s="9"/>
      <c r="AX3494" s="9"/>
      <c r="AY3494" s="9"/>
      <c r="AZ3494" s="9"/>
      <c r="BA3494" s="9"/>
      <c r="BB3494" s="9"/>
      <c r="BC3494" s="9"/>
      <c r="BD3494" s="9"/>
      <c r="BE3494" s="9"/>
      <c r="BF3494" s="9"/>
      <c r="BG3494" s="9"/>
      <c r="BH3494" s="9"/>
      <c r="BI3494" s="9"/>
      <c r="BJ3494" s="9"/>
      <c r="BK3494" s="9"/>
      <c r="BL3494" s="9">
        <f t="shared" si="116"/>
        <v>71941.662785630979</v>
      </c>
      <c r="BM3494" s="9">
        <f t="shared" si="117"/>
        <v>71900</v>
      </c>
    </row>
    <row r="3495" spans="1:65" x14ac:dyDescent="0.3">
      <c r="A3495" t="s">
        <v>3444</v>
      </c>
      <c r="B3495" s="9">
        <v>723</v>
      </c>
      <c r="C3495">
        <v>540951</v>
      </c>
      <c r="D3495">
        <v>1</v>
      </c>
      <c r="E3495">
        <v>0</v>
      </c>
      <c r="F3495">
        <v>0</v>
      </c>
      <c r="G3495">
        <v>0</v>
      </c>
      <c r="H3495">
        <v>0</v>
      </c>
      <c r="I3495" t="s">
        <v>86</v>
      </c>
      <c r="J3495">
        <v>540111</v>
      </c>
      <c r="K3495" t="s">
        <v>576</v>
      </c>
      <c r="L3495">
        <v>540111</v>
      </c>
      <c r="M3495" t="s">
        <v>576</v>
      </c>
      <c r="N3495">
        <v>540111</v>
      </c>
      <c r="O3495" t="s">
        <v>576</v>
      </c>
      <c r="P3495">
        <v>540111</v>
      </c>
      <c r="Q3495" t="s">
        <v>576</v>
      </c>
      <c r="R3495" s="9">
        <v>171526.07270751611</v>
      </c>
      <c r="S3495" s="9"/>
      <c r="T3495" s="9"/>
      <c r="U3495" s="9"/>
      <c r="V3495" s="9"/>
      <c r="W3495" s="9"/>
      <c r="X3495" s="9"/>
      <c r="Y3495" s="9"/>
      <c r="Z3495" s="9"/>
      <c r="AA3495" s="9"/>
      <c r="AB3495" s="9"/>
      <c r="AC3495" s="9"/>
      <c r="AD3495" s="9"/>
      <c r="AE3495" s="9"/>
      <c r="AF3495" s="9"/>
      <c r="AG3495" s="9"/>
      <c r="AH3495" s="9"/>
      <c r="AI3495" s="9"/>
      <c r="AJ3495" s="9"/>
      <c r="AK3495" s="9"/>
      <c r="AL3495" s="9"/>
      <c r="AM3495" s="9"/>
      <c r="AN3495" s="9"/>
      <c r="AO3495" s="9"/>
      <c r="AP3495" s="9"/>
      <c r="AQ3495" s="15"/>
      <c r="AR3495" s="9"/>
      <c r="AS3495" s="9"/>
      <c r="AT3495" s="9"/>
      <c r="AU3495" s="9"/>
      <c r="AV3495" s="9"/>
      <c r="AW3495" s="9"/>
      <c r="AX3495" s="9"/>
      <c r="AY3495" s="9"/>
      <c r="AZ3495" s="9"/>
      <c r="BA3495" s="9"/>
      <c r="BB3495" s="9"/>
      <c r="BC3495" s="9"/>
      <c r="BD3495" s="9"/>
      <c r="BE3495" s="9"/>
      <c r="BF3495" s="9"/>
      <c r="BG3495" s="9"/>
      <c r="BH3495" s="9"/>
      <c r="BI3495" s="9"/>
      <c r="BJ3495" s="9"/>
      <c r="BK3495" s="9"/>
      <c r="BL3495" s="9">
        <f t="shared" si="116"/>
        <v>171526.07270751611</v>
      </c>
      <c r="BM3495" s="9">
        <f t="shared" si="117"/>
        <v>171500</v>
      </c>
    </row>
    <row r="3496" spans="1:65" x14ac:dyDescent="0.3">
      <c r="A3496" s="2" t="s">
        <v>1232</v>
      </c>
      <c r="B3496" s="9">
        <v>795</v>
      </c>
      <c r="C3496">
        <v>548472</v>
      </c>
      <c r="D3496">
        <v>1</v>
      </c>
      <c r="E3496">
        <v>1</v>
      </c>
      <c r="F3496">
        <v>0</v>
      </c>
      <c r="G3496">
        <v>0</v>
      </c>
      <c r="H3496">
        <v>0</v>
      </c>
      <c r="I3496" t="s">
        <v>123</v>
      </c>
      <c r="J3496">
        <v>548472</v>
      </c>
      <c r="K3496" t="s">
        <v>1232</v>
      </c>
      <c r="L3496">
        <v>548511</v>
      </c>
      <c r="M3496" t="s">
        <v>693</v>
      </c>
      <c r="N3496">
        <v>548511</v>
      </c>
      <c r="O3496" t="s">
        <v>693</v>
      </c>
      <c r="P3496">
        <v>548511</v>
      </c>
      <c r="Q3496" t="s">
        <v>693</v>
      </c>
      <c r="R3496" s="9">
        <v>188332.49169827471</v>
      </c>
      <c r="S3496" s="9">
        <f>SUMIFS($B:$B,$J:$J,$C3496)</f>
        <v>1439</v>
      </c>
      <c r="T3496" s="9">
        <v>78367.233991390443</v>
      </c>
      <c r="U3496" s="9">
        <v>0</v>
      </c>
      <c r="V3496" s="9">
        <f>U3496*768</f>
        <v>0</v>
      </c>
      <c r="W3496" s="9">
        <v>1</v>
      </c>
      <c r="X3496" s="9">
        <f>W3496*3072</f>
        <v>3072</v>
      </c>
      <c r="Y3496" s="9">
        <v>7</v>
      </c>
      <c r="Z3496" s="9">
        <f>Y3496*1024</f>
        <v>7168</v>
      </c>
      <c r="AA3496" s="9">
        <v>0</v>
      </c>
      <c r="AB3496" s="9">
        <f>AA3496*256</f>
        <v>0</v>
      </c>
      <c r="AC3496" s="9"/>
      <c r="AD3496" s="9"/>
      <c r="AE3496" s="9"/>
      <c r="AF3496" s="9"/>
      <c r="AG3496" s="9"/>
      <c r="AH3496" s="9"/>
      <c r="AI3496" s="9"/>
      <c r="AJ3496" s="9"/>
      <c r="AK3496" s="9"/>
      <c r="AL3496" s="9"/>
      <c r="AM3496" s="9"/>
      <c r="AN3496" s="9"/>
      <c r="AO3496" s="9"/>
      <c r="AP3496" s="9"/>
      <c r="AQ3496" s="15"/>
      <c r="AR3496" s="9"/>
      <c r="AS3496" s="9"/>
      <c r="AT3496" s="9"/>
      <c r="AU3496" s="9"/>
      <c r="AV3496" s="9"/>
      <c r="AW3496" s="9"/>
      <c r="AX3496" s="9"/>
      <c r="AY3496" s="9"/>
      <c r="AZ3496" s="9"/>
      <c r="BA3496" s="9"/>
      <c r="BB3496" s="9"/>
      <c r="BC3496" s="9"/>
      <c r="BD3496" s="9"/>
      <c r="BE3496" s="9"/>
      <c r="BF3496" s="9"/>
      <c r="BG3496" s="9"/>
      <c r="BH3496" s="9"/>
      <c r="BI3496" s="9"/>
      <c r="BJ3496" s="9"/>
      <c r="BK3496" s="9"/>
      <c r="BL3496" s="9">
        <f t="shared" si="116"/>
        <v>276939.72568966518</v>
      </c>
      <c r="BM3496" s="9">
        <f t="shared" si="117"/>
        <v>276900</v>
      </c>
    </row>
    <row r="3497" spans="1:65" x14ac:dyDescent="0.3">
      <c r="A3497" t="s">
        <v>3445</v>
      </c>
      <c r="B3497" s="9">
        <v>2049</v>
      </c>
      <c r="C3497">
        <v>567337</v>
      </c>
      <c r="D3497">
        <v>1</v>
      </c>
      <c r="E3497">
        <v>0</v>
      </c>
      <c r="F3497">
        <v>0</v>
      </c>
      <c r="G3497">
        <v>0</v>
      </c>
      <c r="H3497">
        <v>0</v>
      </c>
      <c r="I3497" t="s">
        <v>131</v>
      </c>
      <c r="J3497">
        <v>567027</v>
      </c>
      <c r="K3497" t="s">
        <v>232</v>
      </c>
      <c r="L3497">
        <v>567027</v>
      </c>
      <c r="M3497" t="s">
        <v>232</v>
      </c>
      <c r="N3497">
        <v>567027</v>
      </c>
      <c r="O3497" t="s">
        <v>232</v>
      </c>
      <c r="P3497">
        <v>567027</v>
      </c>
      <c r="Q3497" t="s">
        <v>232</v>
      </c>
      <c r="R3497" s="9">
        <v>476329.67977617629</v>
      </c>
      <c r="S3497" s="9"/>
      <c r="T3497" s="9"/>
      <c r="U3497" s="9"/>
      <c r="V3497" s="9"/>
      <c r="W3497" s="9"/>
      <c r="X3497" s="9"/>
      <c r="Y3497" s="9"/>
      <c r="Z3497" s="9"/>
      <c r="AA3497" s="9"/>
      <c r="AB3497" s="9"/>
      <c r="AC3497" s="9"/>
      <c r="AD3497" s="9"/>
      <c r="AE3497" s="9"/>
      <c r="AF3497" s="9"/>
      <c r="AG3497" s="9"/>
      <c r="AH3497" s="9"/>
      <c r="AI3497" s="9"/>
      <c r="AJ3497" s="9"/>
      <c r="AK3497" s="9"/>
      <c r="AL3497" s="9"/>
      <c r="AM3497" s="9"/>
      <c r="AN3497" s="9"/>
      <c r="AO3497" s="9"/>
      <c r="AP3497" s="9"/>
      <c r="AQ3497" s="15"/>
      <c r="AR3497" s="9">
        <v>6</v>
      </c>
      <c r="AS3497" s="9">
        <f>AR3497*30500</f>
        <v>183000</v>
      </c>
      <c r="AT3497" s="9"/>
      <c r="AU3497" s="9"/>
      <c r="AV3497" s="9"/>
      <c r="AW3497" s="9"/>
      <c r="AX3497" s="9"/>
      <c r="AY3497" s="9"/>
      <c r="AZ3497" s="9"/>
      <c r="BA3497" s="9"/>
      <c r="BB3497" s="9"/>
      <c r="BC3497" s="9"/>
      <c r="BD3497" s="9"/>
      <c r="BE3497" s="9"/>
      <c r="BF3497" s="9"/>
      <c r="BG3497" s="9"/>
      <c r="BH3497" s="9"/>
      <c r="BI3497" s="9"/>
      <c r="BJ3497" s="9"/>
      <c r="BK3497" s="9"/>
      <c r="BL3497" s="9">
        <f t="shared" si="116"/>
        <v>659329.67977617634</v>
      </c>
      <c r="BM3497" s="9">
        <f t="shared" si="117"/>
        <v>659300</v>
      </c>
    </row>
    <row r="3498" spans="1:65" x14ac:dyDescent="0.3">
      <c r="A3498" t="s">
        <v>3446</v>
      </c>
      <c r="B3498" s="9">
        <v>245</v>
      </c>
      <c r="C3498">
        <v>570893</v>
      </c>
      <c r="D3498">
        <v>1</v>
      </c>
      <c r="E3498">
        <v>0</v>
      </c>
      <c r="F3498">
        <v>0</v>
      </c>
      <c r="G3498">
        <v>0</v>
      </c>
      <c r="H3498">
        <v>0</v>
      </c>
      <c r="I3498" t="s">
        <v>86</v>
      </c>
      <c r="J3498">
        <v>535702</v>
      </c>
      <c r="K3498" t="s">
        <v>1273</v>
      </c>
      <c r="L3498">
        <v>535702</v>
      </c>
      <c r="M3498" t="s">
        <v>1273</v>
      </c>
      <c r="N3498">
        <v>535419</v>
      </c>
      <c r="O3498" t="s">
        <v>170</v>
      </c>
      <c r="P3498">
        <v>535419</v>
      </c>
      <c r="Q3498" t="s">
        <v>170</v>
      </c>
      <c r="R3498" s="9">
        <v>71941.662785630979</v>
      </c>
      <c r="S3498" s="9"/>
      <c r="T3498" s="9"/>
      <c r="U3498" s="9"/>
      <c r="V3498" s="9"/>
      <c r="W3498" s="9"/>
      <c r="X3498" s="9"/>
      <c r="Y3498" s="9"/>
      <c r="Z3498" s="9"/>
      <c r="AA3498" s="9"/>
      <c r="AB3498" s="9"/>
      <c r="AC3498" s="9"/>
      <c r="AD3498" s="9"/>
      <c r="AE3498" s="9"/>
      <c r="AF3498" s="9"/>
      <c r="AG3498" s="9"/>
      <c r="AH3498" s="9"/>
      <c r="AI3498" s="9"/>
      <c r="AJ3498" s="9"/>
      <c r="AK3498" s="9"/>
      <c r="AL3498" s="9"/>
      <c r="AM3498" s="9"/>
      <c r="AN3498" s="9"/>
      <c r="AO3498" s="9"/>
      <c r="AP3498" s="9"/>
      <c r="AQ3498" s="15"/>
      <c r="AR3498" s="9"/>
      <c r="AS3498" s="9"/>
      <c r="AT3498" s="9"/>
      <c r="AU3498" s="9"/>
      <c r="AV3498" s="9"/>
      <c r="AW3498" s="9"/>
      <c r="AX3498" s="9"/>
      <c r="AY3498" s="9"/>
      <c r="AZ3498" s="9"/>
      <c r="BA3498" s="9"/>
      <c r="BB3498" s="9"/>
      <c r="BC3498" s="9"/>
      <c r="BD3498" s="9"/>
      <c r="BE3498" s="9"/>
      <c r="BF3498" s="9"/>
      <c r="BG3498" s="9"/>
      <c r="BH3498" s="9"/>
      <c r="BI3498" s="9"/>
      <c r="BJ3498" s="9"/>
      <c r="BK3498" s="9"/>
      <c r="BL3498" s="9">
        <f t="shared" si="116"/>
        <v>71941.662785630979</v>
      </c>
      <c r="BM3498" s="9">
        <f t="shared" si="117"/>
        <v>71900</v>
      </c>
    </row>
    <row r="3499" spans="1:65" x14ac:dyDescent="0.3">
      <c r="A3499" t="s">
        <v>3447</v>
      </c>
      <c r="B3499" s="9">
        <v>253</v>
      </c>
      <c r="C3499">
        <v>536407</v>
      </c>
      <c r="D3499">
        <v>1</v>
      </c>
      <c r="E3499">
        <v>0</v>
      </c>
      <c r="F3499">
        <v>0</v>
      </c>
      <c r="G3499">
        <v>0</v>
      </c>
      <c r="H3499">
        <v>0</v>
      </c>
      <c r="I3499" t="s">
        <v>86</v>
      </c>
      <c r="J3499">
        <v>535702</v>
      </c>
      <c r="K3499" t="s">
        <v>1273</v>
      </c>
      <c r="L3499">
        <v>535702</v>
      </c>
      <c r="M3499" t="s">
        <v>1273</v>
      </c>
      <c r="N3499">
        <v>535419</v>
      </c>
      <c r="O3499" t="s">
        <v>170</v>
      </c>
      <c r="P3499">
        <v>535419</v>
      </c>
      <c r="Q3499" t="s">
        <v>170</v>
      </c>
      <c r="R3499" s="9">
        <v>71941.662785630979</v>
      </c>
      <c r="S3499" s="9"/>
      <c r="T3499" s="9"/>
      <c r="U3499" s="9"/>
      <c r="V3499" s="9"/>
      <c r="W3499" s="9"/>
      <c r="X3499" s="9"/>
      <c r="Y3499" s="9"/>
      <c r="Z3499" s="9"/>
      <c r="AA3499" s="9"/>
      <c r="AB3499" s="9"/>
      <c r="AC3499" s="9"/>
      <c r="AD3499" s="9"/>
      <c r="AE3499" s="9"/>
      <c r="AF3499" s="9"/>
      <c r="AG3499" s="9"/>
      <c r="AH3499" s="9"/>
      <c r="AI3499" s="9"/>
      <c r="AJ3499" s="9"/>
      <c r="AK3499" s="9"/>
      <c r="AL3499" s="9"/>
      <c r="AM3499" s="9"/>
      <c r="AN3499" s="9"/>
      <c r="AO3499" s="9"/>
      <c r="AP3499" s="9"/>
      <c r="AQ3499" s="15"/>
      <c r="AR3499" s="9"/>
      <c r="AS3499" s="9"/>
      <c r="AT3499" s="9"/>
      <c r="AU3499" s="9"/>
      <c r="AV3499" s="9"/>
      <c r="AW3499" s="9"/>
      <c r="AX3499" s="9"/>
      <c r="AY3499" s="9"/>
      <c r="AZ3499" s="9"/>
      <c r="BA3499" s="9"/>
      <c r="BB3499" s="9"/>
      <c r="BC3499" s="9"/>
      <c r="BD3499" s="9"/>
      <c r="BE3499" s="9"/>
      <c r="BF3499" s="9"/>
      <c r="BG3499" s="9"/>
      <c r="BH3499" s="9"/>
      <c r="BI3499" s="9"/>
      <c r="BJ3499" s="9"/>
      <c r="BK3499" s="9"/>
      <c r="BL3499" s="9">
        <f t="shared" si="116"/>
        <v>71941.662785630979</v>
      </c>
      <c r="BM3499" s="9">
        <f t="shared" si="117"/>
        <v>71900</v>
      </c>
    </row>
    <row r="3500" spans="1:65" x14ac:dyDescent="0.3">
      <c r="A3500" s="2" t="s">
        <v>3448</v>
      </c>
      <c r="B3500" s="9">
        <v>1718</v>
      </c>
      <c r="C3500">
        <v>535133</v>
      </c>
      <c r="D3500">
        <v>1</v>
      </c>
      <c r="E3500">
        <v>1</v>
      </c>
      <c r="F3500">
        <v>0</v>
      </c>
      <c r="G3500">
        <v>0</v>
      </c>
      <c r="H3500">
        <v>0</v>
      </c>
      <c r="I3500" t="s">
        <v>86</v>
      </c>
      <c r="J3500">
        <v>535133</v>
      </c>
      <c r="K3500" t="s">
        <v>3448</v>
      </c>
      <c r="L3500">
        <v>535087</v>
      </c>
      <c r="M3500" t="s">
        <v>960</v>
      </c>
      <c r="N3500">
        <v>535087</v>
      </c>
      <c r="O3500" t="s">
        <v>960</v>
      </c>
      <c r="P3500">
        <v>535087</v>
      </c>
      <c r="Q3500" t="s">
        <v>960</v>
      </c>
      <c r="R3500" s="9">
        <v>401058.21627444652</v>
      </c>
      <c r="S3500" s="9">
        <f>SUMIFS($B:$B,$J:$J,$C3500)</f>
        <v>1718</v>
      </c>
      <c r="T3500" s="9">
        <v>93529.476612448954</v>
      </c>
      <c r="U3500" s="9">
        <v>0</v>
      </c>
      <c r="V3500" s="9">
        <f>U3500*768</f>
        <v>0</v>
      </c>
      <c r="W3500" s="9">
        <v>74</v>
      </c>
      <c r="X3500" s="9">
        <f>W3500*3072</f>
        <v>227328</v>
      </c>
      <c r="Y3500" s="9">
        <v>1</v>
      </c>
      <c r="Z3500" s="9">
        <f>Y3500*1024</f>
        <v>1024</v>
      </c>
      <c r="AA3500" s="9">
        <v>3</v>
      </c>
      <c r="AB3500" s="9">
        <f>AA3500*256</f>
        <v>768</v>
      </c>
      <c r="AC3500" s="9"/>
      <c r="AD3500" s="9"/>
      <c r="AE3500" s="9"/>
      <c r="AF3500" s="9"/>
      <c r="AG3500" s="9"/>
      <c r="AH3500" s="9"/>
      <c r="AI3500" s="9"/>
      <c r="AJ3500" s="9"/>
      <c r="AK3500" s="9"/>
      <c r="AL3500" s="9"/>
      <c r="AM3500" s="9"/>
      <c r="AN3500" s="9"/>
      <c r="AO3500" s="9"/>
      <c r="AP3500" s="9"/>
      <c r="AQ3500" s="15"/>
      <c r="AR3500" s="9">
        <v>1</v>
      </c>
      <c r="AS3500" s="9">
        <f>AR3500*30500</f>
        <v>30500</v>
      </c>
      <c r="AT3500" s="9"/>
      <c r="AU3500" s="9"/>
      <c r="AV3500" s="9"/>
      <c r="AW3500" s="9"/>
      <c r="AX3500" s="9"/>
      <c r="AY3500" s="9"/>
      <c r="AZ3500" s="9"/>
      <c r="BA3500" s="9"/>
      <c r="BB3500" s="9"/>
      <c r="BC3500" s="9"/>
      <c r="BD3500" s="9"/>
      <c r="BE3500" s="9"/>
      <c r="BF3500" s="9"/>
      <c r="BG3500" s="9"/>
      <c r="BH3500" s="9"/>
      <c r="BI3500" s="9"/>
      <c r="BJ3500" s="9"/>
      <c r="BK3500" s="9"/>
      <c r="BL3500" s="9">
        <f t="shared" si="116"/>
        <v>754207.6928868955</v>
      </c>
      <c r="BM3500" s="9">
        <f t="shared" si="117"/>
        <v>754200</v>
      </c>
    </row>
    <row r="3501" spans="1:65" x14ac:dyDescent="0.3">
      <c r="A3501" t="s">
        <v>3449</v>
      </c>
      <c r="B3501" s="9">
        <v>454</v>
      </c>
      <c r="C3501">
        <v>596281</v>
      </c>
      <c r="D3501">
        <v>1</v>
      </c>
      <c r="E3501">
        <v>0</v>
      </c>
      <c r="F3501">
        <v>0</v>
      </c>
      <c r="G3501">
        <v>0</v>
      </c>
      <c r="H3501">
        <v>0</v>
      </c>
      <c r="I3501" t="s">
        <v>123</v>
      </c>
      <c r="J3501">
        <v>595209</v>
      </c>
      <c r="K3501" t="s">
        <v>480</v>
      </c>
      <c r="L3501">
        <v>595209</v>
      </c>
      <c r="M3501" t="s">
        <v>480</v>
      </c>
      <c r="N3501">
        <v>595209</v>
      </c>
      <c r="O3501" t="s">
        <v>480</v>
      </c>
      <c r="P3501">
        <v>595209</v>
      </c>
      <c r="Q3501" t="s">
        <v>480</v>
      </c>
      <c r="R3501" s="9">
        <v>108383.76019222831</v>
      </c>
      <c r="S3501" s="9"/>
      <c r="T3501" s="9"/>
      <c r="U3501" s="9"/>
      <c r="V3501" s="9"/>
      <c r="W3501" s="9"/>
      <c r="X3501" s="9"/>
      <c r="Y3501" s="9"/>
      <c r="Z3501" s="9"/>
      <c r="AA3501" s="9"/>
      <c r="AB3501" s="9"/>
      <c r="AC3501" s="9"/>
      <c r="AD3501" s="9"/>
      <c r="AE3501" s="9"/>
      <c r="AF3501" s="9"/>
      <c r="AG3501" s="9"/>
      <c r="AH3501" s="9"/>
      <c r="AI3501" s="9"/>
      <c r="AJ3501" s="9"/>
      <c r="AK3501" s="9"/>
      <c r="AL3501" s="9"/>
      <c r="AM3501" s="9"/>
      <c r="AN3501" s="9"/>
      <c r="AO3501" s="9"/>
      <c r="AP3501" s="9"/>
      <c r="AQ3501" s="15"/>
      <c r="AR3501" s="9"/>
      <c r="AS3501" s="9"/>
      <c r="AT3501" s="9"/>
      <c r="AU3501" s="9"/>
      <c r="AV3501" s="9"/>
      <c r="AW3501" s="9"/>
      <c r="AX3501" s="9"/>
      <c r="AY3501" s="9"/>
      <c r="AZ3501" s="9"/>
      <c r="BA3501" s="9"/>
      <c r="BB3501" s="9"/>
      <c r="BC3501" s="9"/>
      <c r="BD3501" s="9"/>
      <c r="BE3501" s="9"/>
      <c r="BF3501" s="9"/>
      <c r="BG3501" s="9"/>
      <c r="BH3501" s="9"/>
      <c r="BI3501" s="9"/>
      <c r="BJ3501" s="9"/>
      <c r="BK3501" s="9"/>
      <c r="BL3501" s="9">
        <f t="shared" si="116"/>
        <v>108383.76019222831</v>
      </c>
      <c r="BM3501" s="9">
        <f t="shared" si="117"/>
        <v>108400</v>
      </c>
    </row>
    <row r="3502" spans="1:65" x14ac:dyDescent="0.3">
      <c r="A3502" t="s">
        <v>3450</v>
      </c>
      <c r="B3502" s="9">
        <v>225</v>
      </c>
      <c r="C3502">
        <v>541915</v>
      </c>
      <c r="D3502">
        <v>1</v>
      </c>
      <c r="E3502">
        <v>0</v>
      </c>
      <c r="F3502">
        <v>0</v>
      </c>
      <c r="G3502">
        <v>0</v>
      </c>
      <c r="H3502">
        <v>0</v>
      </c>
      <c r="I3502" t="s">
        <v>151</v>
      </c>
      <c r="J3502">
        <v>555771</v>
      </c>
      <c r="K3502" t="s">
        <v>247</v>
      </c>
      <c r="L3502">
        <v>555771</v>
      </c>
      <c r="M3502" t="s">
        <v>247</v>
      </c>
      <c r="N3502">
        <v>555771</v>
      </c>
      <c r="O3502" t="s">
        <v>247</v>
      </c>
      <c r="P3502">
        <v>555771</v>
      </c>
      <c r="Q3502" t="s">
        <v>247</v>
      </c>
      <c r="R3502" s="9">
        <v>71941.662785630979</v>
      </c>
      <c r="S3502" s="9"/>
      <c r="T3502" s="9"/>
      <c r="U3502" s="9"/>
      <c r="V3502" s="9"/>
      <c r="W3502" s="9"/>
      <c r="X3502" s="9"/>
      <c r="Y3502" s="9"/>
      <c r="Z3502" s="9"/>
      <c r="AA3502" s="9"/>
      <c r="AB3502" s="9"/>
      <c r="AC3502" s="9"/>
      <c r="AD3502" s="9"/>
      <c r="AE3502" s="9"/>
      <c r="AF3502" s="9"/>
      <c r="AG3502" s="9"/>
      <c r="AH3502" s="9"/>
      <c r="AI3502" s="9"/>
      <c r="AJ3502" s="9"/>
      <c r="AK3502" s="9"/>
      <c r="AL3502" s="9"/>
      <c r="AM3502" s="9"/>
      <c r="AN3502" s="9"/>
      <c r="AO3502" s="9"/>
      <c r="AP3502" s="9"/>
      <c r="AQ3502" s="15"/>
      <c r="AR3502" s="9"/>
      <c r="AS3502" s="9"/>
      <c r="AT3502" s="9"/>
      <c r="AU3502" s="9"/>
      <c r="AV3502" s="9"/>
      <c r="AW3502" s="9"/>
      <c r="AX3502" s="9"/>
      <c r="AY3502" s="9"/>
      <c r="AZ3502" s="9"/>
      <c r="BA3502" s="9"/>
      <c r="BB3502" s="9"/>
      <c r="BC3502" s="9"/>
      <c r="BD3502" s="9"/>
      <c r="BE3502" s="9"/>
      <c r="BF3502" s="9"/>
      <c r="BG3502" s="9"/>
      <c r="BH3502" s="9"/>
      <c r="BI3502" s="9"/>
      <c r="BJ3502" s="9"/>
      <c r="BK3502" s="9"/>
      <c r="BL3502" s="9">
        <f t="shared" si="116"/>
        <v>71941.662785630979</v>
      </c>
      <c r="BM3502" s="9">
        <f t="shared" si="117"/>
        <v>71900</v>
      </c>
    </row>
    <row r="3503" spans="1:65" x14ac:dyDescent="0.3">
      <c r="A3503" t="s">
        <v>3451</v>
      </c>
      <c r="B3503" s="9">
        <v>324</v>
      </c>
      <c r="C3503">
        <v>510980</v>
      </c>
      <c r="D3503">
        <v>1</v>
      </c>
      <c r="E3503">
        <v>0</v>
      </c>
      <c r="F3503">
        <v>0</v>
      </c>
      <c r="G3503">
        <v>0</v>
      </c>
      <c r="H3503">
        <v>0</v>
      </c>
      <c r="I3503" t="s">
        <v>123</v>
      </c>
      <c r="J3503">
        <v>591211</v>
      </c>
      <c r="K3503" t="s">
        <v>764</v>
      </c>
      <c r="L3503">
        <v>591211</v>
      </c>
      <c r="M3503" t="s">
        <v>764</v>
      </c>
      <c r="N3503">
        <v>591211</v>
      </c>
      <c r="O3503" t="s">
        <v>764</v>
      </c>
      <c r="P3503">
        <v>591211</v>
      </c>
      <c r="Q3503" t="s">
        <v>764</v>
      </c>
      <c r="R3503" s="9">
        <v>77637.422589392256</v>
      </c>
      <c r="S3503" s="9"/>
      <c r="T3503" s="9"/>
      <c r="U3503" s="9"/>
      <c r="V3503" s="9"/>
      <c r="W3503" s="9"/>
      <c r="X3503" s="9"/>
      <c r="Y3503" s="9"/>
      <c r="Z3503" s="9"/>
      <c r="AA3503" s="9"/>
      <c r="AB3503" s="9"/>
      <c r="AC3503" s="9"/>
      <c r="AD3503" s="9"/>
      <c r="AE3503" s="9"/>
      <c r="AF3503" s="9"/>
      <c r="AG3503" s="9"/>
      <c r="AH3503" s="9"/>
      <c r="AI3503" s="9"/>
      <c r="AJ3503" s="9"/>
      <c r="AK3503" s="9"/>
      <c r="AL3503" s="9"/>
      <c r="AM3503" s="9"/>
      <c r="AN3503" s="9"/>
      <c r="AO3503" s="9"/>
      <c r="AP3503" s="9"/>
      <c r="AQ3503" s="15"/>
      <c r="AR3503" s="9"/>
      <c r="AS3503" s="9"/>
      <c r="AT3503" s="9"/>
      <c r="AU3503" s="9"/>
      <c r="AV3503" s="9"/>
      <c r="AW3503" s="9"/>
      <c r="AX3503" s="9"/>
      <c r="AY3503" s="9"/>
      <c r="AZ3503" s="9"/>
      <c r="BA3503" s="9"/>
      <c r="BB3503" s="9"/>
      <c r="BC3503" s="9"/>
      <c r="BD3503" s="9"/>
      <c r="BE3503" s="9"/>
      <c r="BF3503" s="9"/>
      <c r="BG3503" s="9"/>
      <c r="BH3503" s="9"/>
      <c r="BI3503" s="9"/>
      <c r="BJ3503" s="9"/>
      <c r="BK3503" s="9"/>
      <c r="BL3503" s="9">
        <f t="shared" si="116"/>
        <v>77637.422589392256</v>
      </c>
      <c r="BM3503" s="9">
        <f t="shared" si="117"/>
        <v>77600</v>
      </c>
    </row>
    <row r="3504" spans="1:65" x14ac:dyDescent="0.3">
      <c r="A3504" t="s">
        <v>3452</v>
      </c>
      <c r="B3504" s="9">
        <v>233</v>
      </c>
      <c r="C3504">
        <v>576557</v>
      </c>
      <c r="D3504">
        <v>1</v>
      </c>
      <c r="E3504">
        <v>0</v>
      </c>
      <c r="F3504">
        <v>0</v>
      </c>
      <c r="G3504">
        <v>0</v>
      </c>
      <c r="H3504">
        <v>0</v>
      </c>
      <c r="I3504" t="s">
        <v>90</v>
      </c>
      <c r="J3504">
        <v>576590</v>
      </c>
      <c r="K3504" t="s">
        <v>1088</v>
      </c>
      <c r="L3504">
        <v>576590</v>
      </c>
      <c r="M3504" t="s">
        <v>1088</v>
      </c>
      <c r="N3504">
        <v>576590</v>
      </c>
      <c r="O3504" t="s">
        <v>1088</v>
      </c>
      <c r="P3504">
        <v>576271</v>
      </c>
      <c r="Q3504" t="s">
        <v>160</v>
      </c>
      <c r="R3504" s="9">
        <v>71941.662785630979</v>
      </c>
      <c r="S3504" s="9"/>
      <c r="T3504" s="9"/>
      <c r="U3504" s="9"/>
      <c r="V3504" s="9"/>
      <c r="W3504" s="9"/>
      <c r="X3504" s="9"/>
      <c r="Y3504" s="9"/>
      <c r="Z3504" s="9"/>
      <c r="AA3504" s="9"/>
      <c r="AB3504" s="9"/>
      <c r="AC3504" s="9"/>
      <c r="AD3504" s="9"/>
      <c r="AE3504" s="9"/>
      <c r="AF3504" s="9"/>
      <c r="AG3504" s="9"/>
      <c r="AH3504" s="9"/>
      <c r="AI3504" s="9"/>
      <c r="AJ3504" s="9"/>
      <c r="AK3504" s="9"/>
      <c r="AL3504" s="9"/>
      <c r="AM3504" s="9"/>
      <c r="AN3504" s="9"/>
      <c r="AO3504" s="9"/>
      <c r="AP3504" s="9"/>
      <c r="AQ3504" s="15"/>
      <c r="AR3504" s="9"/>
      <c r="AS3504" s="9"/>
      <c r="AT3504" s="9"/>
      <c r="AU3504" s="9"/>
      <c r="AV3504" s="9"/>
      <c r="AW3504" s="9"/>
      <c r="AX3504" s="9"/>
      <c r="AY3504" s="9"/>
      <c r="AZ3504" s="9"/>
      <c r="BA3504" s="9"/>
      <c r="BB3504" s="9"/>
      <c r="BC3504" s="9"/>
      <c r="BD3504" s="9"/>
      <c r="BE3504" s="9"/>
      <c r="BF3504" s="9"/>
      <c r="BG3504" s="9"/>
      <c r="BH3504" s="9"/>
      <c r="BI3504" s="9"/>
      <c r="BJ3504" s="9"/>
      <c r="BK3504" s="9"/>
      <c r="BL3504" s="9">
        <f t="shared" si="116"/>
        <v>71941.662785630979</v>
      </c>
      <c r="BM3504" s="9">
        <f t="shared" si="117"/>
        <v>71900</v>
      </c>
    </row>
    <row r="3505" spans="1:65" x14ac:dyDescent="0.3">
      <c r="A3505" t="s">
        <v>3453</v>
      </c>
      <c r="B3505" s="9">
        <v>362</v>
      </c>
      <c r="C3505">
        <v>566527</v>
      </c>
      <c r="D3505">
        <v>1</v>
      </c>
      <c r="E3505">
        <v>0</v>
      </c>
      <c r="F3505">
        <v>0</v>
      </c>
      <c r="G3505">
        <v>0</v>
      </c>
      <c r="H3505">
        <v>0</v>
      </c>
      <c r="I3505" t="s">
        <v>131</v>
      </c>
      <c r="J3505">
        <v>566616</v>
      </c>
      <c r="K3505" t="s">
        <v>436</v>
      </c>
      <c r="L3505">
        <v>566616</v>
      </c>
      <c r="M3505" t="s">
        <v>436</v>
      </c>
      <c r="N3505">
        <v>566616</v>
      </c>
      <c r="O3505" t="s">
        <v>436</v>
      </c>
      <c r="P3505">
        <v>566616</v>
      </c>
      <c r="Q3505" t="s">
        <v>436</v>
      </c>
      <c r="R3505" s="9">
        <v>86642.707665743423</v>
      </c>
      <c r="S3505" s="9"/>
      <c r="T3505" s="9"/>
      <c r="U3505" s="9"/>
      <c r="V3505" s="9"/>
      <c r="W3505" s="9"/>
      <c r="X3505" s="9"/>
      <c r="Y3505" s="9"/>
      <c r="Z3505" s="9"/>
      <c r="AA3505" s="9"/>
      <c r="AB3505" s="9"/>
      <c r="AC3505" s="9"/>
      <c r="AD3505" s="9"/>
      <c r="AE3505" s="9"/>
      <c r="AF3505" s="9"/>
      <c r="AG3505" s="9"/>
      <c r="AH3505" s="9"/>
      <c r="AI3505" s="9"/>
      <c r="AJ3505" s="9"/>
      <c r="AK3505" s="9"/>
      <c r="AL3505" s="9"/>
      <c r="AM3505" s="9"/>
      <c r="AN3505" s="9"/>
      <c r="AO3505" s="9"/>
      <c r="AP3505" s="9"/>
      <c r="AQ3505" s="15"/>
      <c r="AR3505" s="9"/>
      <c r="AS3505" s="9"/>
      <c r="AT3505" s="9"/>
      <c r="AU3505" s="9"/>
      <c r="AV3505" s="9"/>
      <c r="AW3505" s="9"/>
      <c r="AX3505" s="9"/>
      <c r="AY3505" s="9"/>
      <c r="AZ3505" s="9"/>
      <c r="BA3505" s="9"/>
      <c r="BB3505" s="9"/>
      <c r="BC3505" s="9"/>
      <c r="BD3505" s="9"/>
      <c r="BE3505" s="9"/>
      <c r="BF3505" s="9"/>
      <c r="BG3505" s="9"/>
      <c r="BH3505" s="9"/>
      <c r="BI3505" s="9"/>
      <c r="BJ3505" s="9"/>
      <c r="BK3505" s="9"/>
      <c r="BL3505" s="9">
        <f t="shared" si="116"/>
        <v>86642.707665743423</v>
      </c>
      <c r="BM3505" s="9">
        <f t="shared" si="117"/>
        <v>86600</v>
      </c>
    </row>
    <row r="3506" spans="1:65" x14ac:dyDescent="0.3">
      <c r="A3506" s="4" t="s">
        <v>206</v>
      </c>
      <c r="B3506" s="9">
        <v>6547</v>
      </c>
      <c r="C3506">
        <v>538574</v>
      </c>
      <c r="D3506">
        <v>1</v>
      </c>
      <c r="E3506">
        <v>1</v>
      </c>
      <c r="F3506">
        <v>1</v>
      </c>
      <c r="G3506">
        <v>1</v>
      </c>
      <c r="H3506">
        <v>0</v>
      </c>
      <c r="I3506" t="s">
        <v>86</v>
      </c>
      <c r="J3506">
        <v>538574</v>
      </c>
      <c r="K3506" t="s">
        <v>206</v>
      </c>
      <c r="L3506">
        <v>538574</v>
      </c>
      <c r="M3506" t="s">
        <v>206</v>
      </c>
      <c r="N3506">
        <v>538574</v>
      </c>
      <c r="O3506" t="s">
        <v>206</v>
      </c>
      <c r="P3506">
        <v>538094</v>
      </c>
      <c r="Q3506" t="s">
        <v>207</v>
      </c>
      <c r="R3506" s="9">
        <v>1464813.716171216</v>
      </c>
      <c r="S3506" s="9">
        <f>SUMIFS($B:$B,$J:$J,$C3506)</f>
        <v>8247</v>
      </c>
      <c r="T3506" s="9">
        <v>446830.30199636769</v>
      </c>
      <c r="U3506" s="9">
        <v>2</v>
      </c>
      <c r="V3506" s="9">
        <f>U3506*768</f>
        <v>1536</v>
      </c>
      <c r="W3506" s="9">
        <v>20</v>
      </c>
      <c r="X3506" s="9">
        <f>W3506*3072</f>
        <v>61440</v>
      </c>
      <c r="Y3506" s="9">
        <v>23</v>
      </c>
      <c r="Z3506" s="9">
        <f>Y3506*1024</f>
        <v>23552</v>
      </c>
      <c r="AA3506" s="9">
        <v>23</v>
      </c>
      <c r="AB3506" s="9">
        <f>AA3506*256</f>
        <v>5888</v>
      </c>
      <c r="AC3506" s="9">
        <f>SUMIFS($B:$B,$L:$L,$C3506)</f>
        <v>8247</v>
      </c>
      <c r="AD3506" s="9">
        <v>1025288.4239714289</v>
      </c>
      <c r="AE3506" s="9"/>
      <c r="AF3506" s="9"/>
      <c r="AG3506" s="9">
        <f>SUMIFS($B:$B,$N:$N,$C3506)</f>
        <v>29147</v>
      </c>
      <c r="AH3506" s="9">
        <v>3237579.6151578422</v>
      </c>
      <c r="AI3506" s="9"/>
      <c r="AJ3506" s="9"/>
      <c r="AK3506" s="9"/>
      <c r="AL3506" s="9"/>
      <c r="AM3506" s="9"/>
      <c r="AN3506" s="9"/>
      <c r="AO3506" s="9"/>
      <c r="AP3506" s="9"/>
      <c r="AQ3506" s="15"/>
      <c r="AR3506" s="9">
        <v>3</v>
      </c>
      <c r="AS3506" s="9">
        <f>AR3506*30500</f>
        <v>91500</v>
      </c>
      <c r="AT3506" s="9"/>
      <c r="AU3506" s="9"/>
      <c r="AV3506" s="9"/>
      <c r="AW3506" s="9"/>
      <c r="AX3506" s="9"/>
      <c r="AY3506" s="9"/>
      <c r="AZ3506" s="9"/>
      <c r="BA3506" s="9"/>
      <c r="BB3506" s="9"/>
      <c r="BC3506" s="9"/>
      <c r="BD3506" s="9"/>
      <c r="BE3506" s="9"/>
      <c r="BF3506" s="9"/>
      <c r="BG3506" s="9"/>
      <c r="BH3506" s="9"/>
      <c r="BI3506" s="9"/>
      <c r="BJ3506" s="9"/>
      <c r="BK3506" s="9"/>
      <c r="BL3506" s="9">
        <f t="shared" si="116"/>
        <v>6358428.0572968554</v>
      </c>
      <c r="BM3506" s="9">
        <f t="shared" si="117"/>
        <v>6358400</v>
      </c>
    </row>
    <row r="3507" spans="1:65" x14ac:dyDescent="0.3">
      <c r="A3507" t="s">
        <v>3454</v>
      </c>
      <c r="B3507" s="9">
        <v>237</v>
      </c>
      <c r="C3507">
        <v>539554</v>
      </c>
      <c r="D3507">
        <v>1</v>
      </c>
      <c r="E3507">
        <v>0</v>
      </c>
      <c r="F3507">
        <v>0</v>
      </c>
      <c r="G3507">
        <v>0</v>
      </c>
      <c r="H3507">
        <v>0</v>
      </c>
      <c r="I3507" t="s">
        <v>77</v>
      </c>
      <c r="J3507">
        <v>554693</v>
      </c>
      <c r="K3507" t="s">
        <v>3116</v>
      </c>
      <c r="L3507">
        <v>554481</v>
      </c>
      <c r="M3507" t="s">
        <v>1359</v>
      </c>
      <c r="N3507">
        <v>554481</v>
      </c>
      <c r="O3507" t="s">
        <v>1359</v>
      </c>
      <c r="P3507">
        <v>554481</v>
      </c>
      <c r="Q3507" t="s">
        <v>1359</v>
      </c>
      <c r="R3507" s="9">
        <v>71941.662785630979</v>
      </c>
      <c r="S3507" s="9"/>
      <c r="T3507" s="9"/>
      <c r="U3507" s="9"/>
      <c r="V3507" s="9"/>
      <c r="W3507" s="9"/>
      <c r="X3507" s="9"/>
      <c r="Y3507" s="9"/>
      <c r="Z3507" s="9"/>
      <c r="AA3507" s="9"/>
      <c r="AB3507" s="9"/>
      <c r="AC3507" s="9"/>
      <c r="AD3507" s="9"/>
      <c r="AE3507" s="9"/>
      <c r="AF3507" s="9"/>
      <c r="AG3507" s="9"/>
      <c r="AH3507" s="9"/>
      <c r="AI3507" s="9"/>
      <c r="AJ3507" s="9"/>
      <c r="AK3507" s="9"/>
      <c r="AL3507" s="9"/>
      <c r="AM3507" s="9"/>
      <c r="AN3507" s="9"/>
      <c r="AO3507" s="9"/>
      <c r="AP3507" s="9"/>
      <c r="AQ3507" s="15"/>
      <c r="AR3507" s="9"/>
      <c r="AS3507" s="9"/>
      <c r="AT3507" s="9"/>
      <c r="AU3507" s="9"/>
      <c r="AV3507" s="9"/>
      <c r="AW3507" s="9"/>
      <c r="AX3507" s="9"/>
      <c r="AY3507" s="9"/>
      <c r="AZ3507" s="9"/>
      <c r="BA3507" s="9"/>
      <c r="BB3507" s="9"/>
      <c r="BC3507" s="9"/>
      <c r="BD3507" s="9"/>
      <c r="BE3507" s="9"/>
      <c r="BF3507" s="9"/>
      <c r="BG3507" s="9"/>
      <c r="BH3507" s="9"/>
      <c r="BI3507" s="9"/>
      <c r="BJ3507" s="9"/>
      <c r="BK3507" s="9"/>
      <c r="BL3507" s="9">
        <f t="shared" si="116"/>
        <v>71941.662785630979</v>
      </c>
      <c r="BM3507" s="9">
        <f t="shared" si="117"/>
        <v>71900</v>
      </c>
    </row>
    <row r="3508" spans="1:65" x14ac:dyDescent="0.3">
      <c r="A3508" t="s">
        <v>3455</v>
      </c>
      <c r="B3508" s="9">
        <v>217</v>
      </c>
      <c r="C3508">
        <v>583529</v>
      </c>
      <c r="D3508">
        <v>1</v>
      </c>
      <c r="E3508">
        <v>0</v>
      </c>
      <c r="F3508">
        <v>0</v>
      </c>
      <c r="G3508">
        <v>0</v>
      </c>
      <c r="H3508">
        <v>0</v>
      </c>
      <c r="I3508" t="s">
        <v>81</v>
      </c>
      <c r="J3508">
        <v>584801</v>
      </c>
      <c r="K3508" t="s">
        <v>665</v>
      </c>
      <c r="L3508">
        <v>584801</v>
      </c>
      <c r="M3508" t="s">
        <v>665</v>
      </c>
      <c r="N3508">
        <v>584801</v>
      </c>
      <c r="O3508" t="s">
        <v>665</v>
      </c>
      <c r="P3508">
        <v>584801</v>
      </c>
      <c r="Q3508" t="s">
        <v>665</v>
      </c>
      <c r="R3508" s="9">
        <v>71941.662785630979</v>
      </c>
      <c r="S3508" s="9"/>
      <c r="T3508" s="9"/>
      <c r="U3508" s="9"/>
      <c r="V3508" s="9"/>
      <c r="W3508" s="9"/>
      <c r="X3508" s="9"/>
      <c r="Y3508" s="9"/>
      <c r="Z3508" s="9"/>
      <c r="AA3508" s="9"/>
      <c r="AB3508" s="9"/>
      <c r="AC3508" s="9"/>
      <c r="AD3508" s="9"/>
      <c r="AE3508" s="9"/>
      <c r="AF3508" s="9"/>
      <c r="AG3508" s="9"/>
      <c r="AH3508" s="9"/>
      <c r="AI3508" s="9"/>
      <c r="AJ3508" s="9"/>
      <c r="AK3508" s="9"/>
      <c r="AL3508" s="9"/>
      <c r="AM3508" s="9"/>
      <c r="AN3508" s="9"/>
      <c r="AO3508" s="9"/>
      <c r="AP3508" s="9"/>
      <c r="AQ3508" s="15"/>
      <c r="AR3508" s="9"/>
      <c r="AS3508" s="9"/>
      <c r="AT3508" s="9"/>
      <c r="AU3508" s="9"/>
      <c r="AV3508" s="9"/>
      <c r="AW3508" s="9"/>
      <c r="AX3508" s="9"/>
      <c r="AY3508" s="9"/>
      <c r="AZ3508" s="9"/>
      <c r="BA3508" s="9"/>
      <c r="BB3508" s="9"/>
      <c r="BC3508" s="9"/>
      <c r="BD3508" s="9"/>
      <c r="BE3508" s="9"/>
      <c r="BF3508" s="9"/>
      <c r="BG3508" s="9"/>
      <c r="BH3508" s="9"/>
      <c r="BI3508" s="9"/>
      <c r="BJ3508" s="9"/>
      <c r="BK3508" s="9"/>
      <c r="BL3508" s="9">
        <f t="shared" si="116"/>
        <v>71941.662785630979</v>
      </c>
      <c r="BM3508" s="9">
        <f t="shared" si="117"/>
        <v>71900</v>
      </c>
    </row>
    <row r="3509" spans="1:65" x14ac:dyDescent="0.3">
      <c r="A3509" s="5" t="s">
        <v>1525</v>
      </c>
      <c r="B3509" s="9">
        <v>7314</v>
      </c>
      <c r="C3509">
        <v>599701</v>
      </c>
      <c r="D3509">
        <v>1</v>
      </c>
      <c r="E3509">
        <v>1</v>
      </c>
      <c r="F3509">
        <v>1</v>
      </c>
      <c r="G3509">
        <v>1</v>
      </c>
      <c r="H3509">
        <v>1</v>
      </c>
      <c r="I3509" t="s">
        <v>94</v>
      </c>
      <c r="J3509">
        <v>599701</v>
      </c>
      <c r="K3509" t="s">
        <v>1525</v>
      </c>
      <c r="L3509">
        <v>599701</v>
      </c>
      <c r="M3509" t="s">
        <v>1525</v>
      </c>
      <c r="N3509">
        <v>599701</v>
      </c>
      <c r="O3509" t="s">
        <v>1525</v>
      </c>
      <c r="P3509">
        <v>599701</v>
      </c>
      <c r="Q3509" t="s">
        <v>1525</v>
      </c>
      <c r="R3509" s="9">
        <v>345116.68176341307</v>
      </c>
      <c r="S3509" s="9">
        <f>SUMIFS($B:$B,$J:$J,$C3509)</f>
        <v>9856</v>
      </c>
      <c r="T3509" s="9">
        <v>216249.44329661521</v>
      </c>
      <c r="U3509" s="9">
        <v>0</v>
      </c>
      <c r="V3509" s="9">
        <f>U3509*768</f>
        <v>0</v>
      </c>
      <c r="W3509" s="9">
        <v>61</v>
      </c>
      <c r="X3509" s="9">
        <f>W3509*3072</f>
        <v>187392</v>
      </c>
      <c r="Y3509" s="9">
        <v>171</v>
      </c>
      <c r="Z3509" s="9">
        <f>Y3509*1024</f>
        <v>175104</v>
      </c>
      <c r="AA3509" s="9">
        <v>34</v>
      </c>
      <c r="AB3509" s="9">
        <f>AA3509*256</f>
        <v>8704</v>
      </c>
      <c r="AC3509" s="9">
        <f>SUMIFS($B:$B,$L:$L,$C3509)</f>
        <v>11149</v>
      </c>
      <c r="AD3509" s="9">
        <v>719182.92464120674</v>
      </c>
      <c r="AE3509" s="9">
        <f>SUMIFS($B:$B,$P:$P,$C3509)</f>
        <v>16846</v>
      </c>
      <c r="AF3509" s="9">
        <v>1040738.720545875</v>
      </c>
      <c r="AG3509" s="9">
        <f>SUMIFS($B:$B,$N:$N,$C3509)</f>
        <v>11149</v>
      </c>
      <c r="AH3509" s="9">
        <v>1974792.8197687659</v>
      </c>
      <c r="AI3509" s="9">
        <f>SUMIFS($B:$B,$P:$P,$C3509)</f>
        <v>16846</v>
      </c>
      <c r="AJ3509" s="9">
        <v>11436963.10787164</v>
      </c>
      <c r="AK3509" s="9"/>
      <c r="AL3509" s="9">
        <v>2079</v>
      </c>
      <c r="AM3509" s="9">
        <f>AL3509*141</f>
        <v>293139</v>
      </c>
      <c r="AN3509" s="9"/>
      <c r="AO3509" s="9"/>
      <c r="AP3509" s="9"/>
      <c r="AQ3509" s="15"/>
      <c r="AR3509" s="9">
        <v>5</v>
      </c>
      <c r="AS3509" s="9">
        <f>AR3509*30500</f>
        <v>152500</v>
      </c>
      <c r="AT3509" s="9">
        <v>101</v>
      </c>
      <c r="AU3509" s="9">
        <f>AT3509*2742</f>
        <v>276942</v>
      </c>
      <c r="AV3509" s="9">
        <v>5</v>
      </c>
      <c r="AW3509" s="9">
        <f>AV3509*914</f>
        <v>4570</v>
      </c>
      <c r="AX3509" s="9">
        <v>534</v>
      </c>
      <c r="AY3509" s="9">
        <f>AX3509*141</f>
        <v>75294</v>
      </c>
      <c r="AZ3509" s="9">
        <v>554</v>
      </c>
      <c r="BA3509" s="9">
        <f>AZ3509*343</f>
        <v>190022</v>
      </c>
      <c r="BB3509" s="9">
        <v>577</v>
      </c>
      <c r="BC3509" s="9">
        <f>BB3509*109</f>
        <v>62893</v>
      </c>
      <c r="BD3509" s="9">
        <v>134</v>
      </c>
      <c r="BE3509" s="9">
        <f>BD3509*82</f>
        <v>10988</v>
      </c>
      <c r="BF3509" s="9">
        <v>647</v>
      </c>
      <c r="BG3509" s="9">
        <f>BF3509*328</f>
        <v>212216</v>
      </c>
      <c r="BH3509" s="9">
        <v>151</v>
      </c>
      <c r="BI3509" s="9">
        <f>BH3509*410</f>
        <v>61910</v>
      </c>
      <c r="BJ3509" s="9">
        <v>0</v>
      </c>
      <c r="BK3509" s="9">
        <f>BJ3509*219</f>
        <v>0</v>
      </c>
      <c r="BL3509" s="9">
        <f t="shared" si="116"/>
        <v>17444717.697887518</v>
      </c>
      <c r="BM3509" s="9">
        <f t="shared" si="117"/>
        <v>17444700</v>
      </c>
    </row>
    <row r="3510" spans="1:65" x14ac:dyDescent="0.3">
      <c r="A3510" t="s">
        <v>3456</v>
      </c>
      <c r="B3510" s="9">
        <v>314</v>
      </c>
      <c r="C3510">
        <v>537551</v>
      </c>
      <c r="D3510">
        <v>1</v>
      </c>
      <c r="E3510">
        <v>0</v>
      </c>
      <c r="F3510">
        <v>0</v>
      </c>
      <c r="G3510">
        <v>0</v>
      </c>
      <c r="H3510">
        <v>0</v>
      </c>
      <c r="I3510" t="s">
        <v>86</v>
      </c>
      <c r="J3510">
        <v>537683</v>
      </c>
      <c r="K3510" t="s">
        <v>324</v>
      </c>
      <c r="L3510">
        <v>537683</v>
      </c>
      <c r="M3510" t="s">
        <v>324</v>
      </c>
      <c r="N3510">
        <v>537683</v>
      </c>
      <c r="O3510" t="s">
        <v>324</v>
      </c>
      <c r="P3510">
        <v>537683</v>
      </c>
      <c r="Q3510" t="s">
        <v>324</v>
      </c>
      <c r="R3510" s="9">
        <v>75264.982100837937</v>
      </c>
      <c r="S3510" s="9"/>
      <c r="T3510" s="9"/>
      <c r="U3510" s="9"/>
      <c r="V3510" s="9"/>
      <c r="W3510" s="9"/>
      <c r="X3510" s="9"/>
      <c r="Y3510" s="9"/>
      <c r="Z3510" s="9"/>
      <c r="AA3510" s="9"/>
      <c r="AB3510" s="9"/>
      <c r="AC3510" s="9"/>
      <c r="AD3510" s="9"/>
      <c r="AE3510" s="9"/>
      <c r="AF3510" s="9"/>
      <c r="AG3510" s="9"/>
      <c r="AH3510" s="9"/>
      <c r="AI3510" s="9"/>
      <c r="AJ3510" s="9"/>
      <c r="AK3510" s="9"/>
      <c r="AL3510" s="9"/>
      <c r="AM3510" s="9"/>
      <c r="AN3510" s="9"/>
      <c r="AO3510" s="9"/>
      <c r="AP3510" s="9"/>
      <c r="AQ3510" s="15"/>
      <c r="AR3510" s="9">
        <v>1</v>
      </c>
      <c r="AS3510" s="9">
        <f>AR3510*30500</f>
        <v>30500</v>
      </c>
      <c r="AT3510" s="9"/>
      <c r="AU3510" s="9"/>
      <c r="AV3510" s="9"/>
      <c r="AW3510" s="9"/>
      <c r="AX3510" s="9"/>
      <c r="AY3510" s="9"/>
      <c r="AZ3510" s="9"/>
      <c r="BA3510" s="9"/>
      <c r="BB3510" s="9"/>
      <c r="BC3510" s="9"/>
      <c r="BD3510" s="9"/>
      <c r="BE3510" s="9"/>
      <c r="BF3510" s="9"/>
      <c r="BG3510" s="9"/>
      <c r="BH3510" s="9"/>
      <c r="BI3510" s="9"/>
      <c r="BJ3510" s="9"/>
      <c r="BK3510" s="9"/>
      <c r="BL3510" s="9">
        <f t="shared" si="116"/>
        <v>105764.98210083794</v>
      </c>
      <c r="BM3510" s="9">
        <f t="shared" si="117"/>
        <v>105800</v>
      </c>
    </row>
    <row r="3511" spans="1:65" x14ac:dyDescent="0.3">
      <c r="A3511" t="s">
        <v>3457</v>
      </c>
      <c r="B3511" s="9">
        <v>90</v>
      </c>
      <c r="C3511">
        <v>591289</v>
      </c>
      <c r="D3511">
        <v>1</v>
      </c>
      <c r="E3511">
        <v>0</v>
      </c>
      <c r="F3511">
        <v>0</v>
      </c>
      <c r="G3511">
        <v>0</v>
      </c>
      <c r="H3511">
        <v>0</v>
      </c>
      <c r="I3511" t="s">
        <v>123</v>
      </c>
      <c r="J3511">
        <v>590673</v>
      </c>
      <c r="K3511" t="s">
        <v>162</v>
      </c>
      <c r="L3511">
        <v>590673</v>
      </c>
      <c r="M3511" t="s">
        <v>162</v>
      </c>
      <c r="N3511">
        <v>590673</v>
      </c>
      <c r="O3511" t="s">
        <v>162</v>
      </c>
      <c r="P3511">
        <v>590266</v>
      </c>
      <c r="Q3511" t="s">
        <v>163</v>
      </c>
      <c r="R3511" s="9">
        <v>71941.662785630979</v>
      </c>
      <c r="S3511" s="9"/>
      <c r="T3511" s="9"/>
      <c r="U3511" s="9"/>
      <c r="V3511" s="9"/>
      <c r="W3511" s="9"/>
      <c r="X3511" s="9"/>
      <c r="Y3511" s="9"/>
      <c r="Z3511" s="9"/>
      <c r="AA3511" s="9"/>
      <c r="AB3511" s="9"/>
      <c r="AC3511" s="9"/>
      <c r="AD3511" s="9"/>
      <c r="AE3511" s="9"/>
      <c r="AF3511" s="9"/>
      <c r="AG3511" s="9"/>
      <c r="AH3511" s="9"/>
      <c r="AI3511" s="9"/>
      <c r="AJ3511" s="9"/>
      <c r="AK3511" s="9"/>
      <c r="AL3511" s="9"/>
      <c r="AM3511" s="9"/>
      <c r="AN3511" s="9"/>
      <c r="AO3511" s="9"/>
      <c r="AP3511" s="9"/>
      <c r="AQ3511" s="15"/>
      <c r="AR3511" s="9"/>
      <c r="AS3511" s="9"/>
      <c r="AT3511" s="9"/>
      <c r="AU3511" s="9"/>
      <c r="AV3511" s="9"/>
      <c r="AW3511" s="9"/>
      <c r="AX3511" s="9"/>
      <c r="AY3511" s="9"/>
      <c r="AZ3511" s="9"/>
      <c r="BA3511" s="9"/>
      <c r="BB3511" s="9"/>
      <c r="BC3511" s="9"/>
      <c r="BD3511" s="9"/>
      <c r="BE3511" s="9"/>
      <c r="BF3511" s="9"/>
      <c r="BG3511" s="9"/>
      <c r="BH3511" s="9"/>
      <c r="BI3511" s="9"/>
      <c r="BJ3511" s="9"/>
      <c r="BK3511" s="9"/>
      <c r="BL3511" s="9">
        <f t="shared" si="116"/>
        <v>71941.662785630979</v>
      </c>
      <c r="BM3511" s="9">
        <f t="shared" si="117"/>
        <v>71900</v>
      </c>
    </row>
    <row r="3512" spans="1:65" x14ac:dyDescent="0.3">
      <c r="A3512" t="s">
        <v>3458</v>
      </c>
      <c r="B3512" s="9">
        <v>325</v>
      </c>
      <c r="C3512">
        <v>533556</v>
      </c>
      <c r="D3512">
        <v>1</v>
      </c>
      <c r="E3512">
        <v>0</v>
      </c>
      <c r="F3512">
        <v>0</v>
      </c>
      <c r="G3512">
        <v>0</v>
      </c>
      <c r="H3512">
        <v>0</v>
      </c>
      <c r="I3512" t="s">
        <v>86</v>
      </c>
      <c r="J3512">
        <v>533947</v>
      </c>
      <c r="K3512" t="s">
        <v>1368</v>
      </c>
      <c r="L3512">
        <v>533165</v>
      </c>
      <c r="M3512" t="s">
        <v>191</v>
      </c>
      <c r="N3512">
        <v>533165</v>
      </c>
      <c r="O3512" t="s">
        <v>191</v>
      </c>
      <c r="P3512">
        <v>533165</v>
      </c>
      <c r="Q3512" t="s">
        <v>191</v>
      </c>
      <c r="R3512" s="9">
        <v>77874.605211360598</v>
      </c>
      <c r="S3512" s="9"/>
      <c r="T3512" s="9"/>
      <c r="U3512" s="9"/>
      <c r="V3512" s="9"/>
      <c r="W3512" s="9"/>
      <c r="X3512" s="9"/>
      <c r="Y3512" s="9"/>
      <c r="Z3512" s="9"/>
      <c r="AA3512" s="9"/>
      <c r="AB3512" s="9"/>
      <c r="AC3512" s="9"/>
      <c r="AD3512" s="9"/>
      <c r="AE3512" s="9"/>
      <c r="AF3512" s="9"/>
      <c r="AG3512" s="9"/>
      <c r="AH3512" s="9"/>
      <c r="AI3512" s="9"/>
      <c r="AJ3512" s="9"/>
      <c r="AK3512" s="9"/>
      <c r="AL3512" s="9"/>
      <c r="AM3512" s="9"/>
      <c r="AN3512" s="9"/>
      <c r="AO3512" s="9"/>
      <c r="AP3512" s="9"/>
      <c r="AQ3512" s="15"/>
      <c r="AR3512" s="9"/>
      <c r="AS3512" s="9"/>
      <c r="AT3512" s="9"/>
      <c r="AU3512" s="9"/>
      <c r="AV3512" s="9"/>
      <c r="AW3512" s="9"/>
      <c r="AX3512" s="9"/>
      <c r="AY3512" s="9"/>
      <c r="AZ3512" s="9"/>
      <c r="BA3512" s="9"/>
      <c r="BB3512" s="9"/>
      <c r="BC3512" s="9"/>
      <c r="BD3512" s="9"/>
      <c r="BE3512" s="9"/>
      <c r="BF3512" s="9"/>
      <c r="BG3512" s="9"/>
      <c r="BH3512" s="9"/>
      <c r="BI3512" s="9"/>
      <c r="BJ3512" s="9"/>
      <c r="BK3512" s="9"/>
      <c r="BL3512" s="9">
        <f t="shared" si="116"/>
        <v>77874.605211360598</v>
      </c>
      <c r="BM3512" s="9">
        <f t="shared" si="117"/>
        <v>77900</v>
      </c>
    </row>
    <row r="3513" spans="1:65" x14ac:dyDescent="0.3">
      <c r="A3513" t="s">
        <v>3459</v>
      </c>
      <c r="B3513" s="9">
        <v>82</v>
      </c>
      <c r="C3513">
        <v>549185</v>
      </c>
      <c r="D3513">
        <v>1</v>
      </c>
      <c r="E3513">
        <v>0</v>
      </c>
      <c r="F3513">
        <v>0</v>
      </c>
      <c r="G3513">
        <v>0</v>
      </c>
      <c r="H3513">
        <v>0</v>
      </c>
      <c r="I3513" t="s">
        <v>90</v>
      </c>
      <c r="J3513">
        <v>573493</v>
      </c>
      <c r="K3513" t="s">
        <v>2825</v>
      </c>
      <c r="L3513">
        <v>573493</v>
      </c>
      <c r="M3513" t="s">
        <v>2825</v>
      </c>
      <c r="N3513">
        <v>573493</v>
      </c>
      <c r="O3513" t="s">
        <v>2825</v>
      </c>
      <c r="P3513">
        <v>572659</v>
      </c>
      <c r="Q3513" t="s">
        <v>158</v>
      </c>
      <c r="R3513" s="9">
        <v>71941.662785630979</v>
      </c>
      <c r="S3513" s="9"/>
      <c r="T3513" s="9"/>
      <c r="U3513" s="9"/>
      <c r="V3513" s="9"/>
      <c r="W3513" s="9"/>
      <c r="X3513" s="9"/>
      <c r="Y3513" s="9"/>
      <c r="Z3513" s="9"/>
      <c r="AA3513" s="9"/>
      <c r="AB3513" s="9"/>
      <c r="AC3513" s="9"/>
      <c r="AD3513" s="9"/>
      <c r="AE3513" s="9"/>
      <c r="AF3513" s="9"/>
      <c r="AG3513" s="9"/>
      <c r="AH3513" s="9"/>
      <c r="AI3513" s="9"/>
      <c r="AJ3513" s="9"/>
      <c r="AK3513" s="9"/>
      <c r="AL3513" s="9"/>
      <c r="AM3513" s="9"/>
      <c r="AN3513" s="9"/>
      <c r="AO3513" s="9"/>
      <c r="AP3513" s="9"/>
      <c r="AQ3513" s="15"/>
      <c r="AR3513" s="9"/>
      <c r="AS3513" s="9"/>
      <c r="AT3513" s="9"/>
      <c r="AU3513" s="9"/>
      <c r="AV3513" s="9"/>
      <c r="AW3513" s="9"/>
      <c r="AX3513" s="9"/>
      <c r="AY3513" s="9"/>
      <c r="AZ3513" s="9"/>
      <c r="BA3513" s="9"/>
      <c r="BB3513" s="9"/>
      <c r="BC3513" s="9"/>
      <c r="BD3513" s="9"/>
      <c r="BE3513" s="9"/>
      <c r="BF3513" s="9"/>
      <c r="BG3513" s="9"/>
      <c r="BH3513" s="9"/>
      <c r="BI3513" s="9"/>
      <c r="BJ3513" s="9"/>
      <c r="BK3513" s="9"/>
      <c r="BL3513" s="9">
        <f t="shared" si="116"/>
        <v>71941.662785630979</v>
      </c>
      <c r="BM3513" s="9">
        <f t="shared" si="117"/>
        <v>71900</v>
      </c>
    </row>
    <row r="3514" spans="1:65" x14ac:dyDescent="0.3">
      <c r="A3514" t="s">
        <v>3460</v>
      </c>
      <c r="B3514" s="9">
        <v>139</v>
      </c>
      <c r="C3514">
        <v>548910</v>
      </c>
      <c r="D3514">
        <v>1</v>
      </c>
      <c r="E3514">
        <v>0</v>
      </c>
      <c r="F3514">
        <v>0</v>
      </c>
      <c r="G3514">
        <v>0</v>
      </c>
      <c r="H3514">
        <v>0</v>
      </c>
      <c r="I3514" t="s">
        <v>90</v>
      </c>
      <c r="J3514">
        <v>572659</v>
      </c>
      <c r="K3514" t="s">
        <v>158</v>
      </c>
      <c r="L3514">
        <v>572659</v>
      </c>
      <c r="M3514" t="s">
        <v>158</v>
      </c>
      <c r="N3514">
        <v>572659</v>
      </c>
      <c r="O3514" t="s">
        <v>158</v>
      </c>
      <c r="P3514">
        <v>572659</v>
      </c>
      <c r="Q3514" t="s">
        <v>158</v>
      </c>
      <c r="R3514" s="9">
        <v>71941.662785630979</v>
      </c>
      <c r="S3514" s="9"/>
      <c r="T3514" s="9"/>
      <c r="U3514" s="9"/>
      <c r="V3514" s="9"/>
      <c r="W3514" s="9"/>
      <c r="X3514" s="9"/>
      <c r="Y3514" s="9"/>
      <c r="Z3514" s="9"/>
      <c r="AA3514" s="9"/>
      <c r="AB3514" s="9"/>
      <c r="AC3514" s="9"/>
      <c r="AD3514" s="9"/>
      <c r="AE3514" s="9"/>
      <c r="AF3514" s="9"/>
      <c r="AG3514" s="9"/>
      <c r="AH3514" s="9"/>
      <c r="AI3514" s="9"/>
      <c r="AJ3514" s="9"/>
      <c r="AK3514" s="9"/>
      <c r="AL3514" s="9"/>
      <c r="AM3514" s="9"/>
      <c r="AN3514" s="9"/>
      <c r="AO3514" s="9"/>
      <c r="AP3514" s="9"/>
      <c r="AQ3514" s="15"/>
      <c r="AR3514" s="9"/>
      <c r="AS3514" s="9"/>
      <c r="AT3514" s="9"/>
      <c r="AU3514" s="9"/>
      <c r="AV3514" s="9"/>
      <c r="AW3514" s="9"/>
      <c r="AX3514" s="9"/>
      <c r="AY3514" s="9"/>
      <c r="AZ3514" s="9"/>
      <c r="BA3514" s="9"/>
      <c r="BB3514" s="9"/>
      <c r="BC3514" s="9"/>
      <c r="BD3514" s="9"/>
      <c r="BE3514" s="9"/>
      <c r="BF3514" s="9"/>
      <c r="BG3514" s="9"/>
      <c r="BH3514" s="9"/>
      <c r="BI3514" s="9"/>
      <c r="BJ3514" s="9"/>
      <c r="BK3514" s="9"/>
      <c r="BL3514" s="9">
        <f t="shared" si="116"/>
        <v>71941.662785630979</v>
      </c>
      <c r="BM3514" s="9">
        <f t="shared" si="117"/>
        <v>71900</v>
      </c>
    </row>
    <row r="3515" spans="1:65" x14ac:dyDescent="0.3">
      <c r="A3515" t="s">
        <v>3461</v>
      </c>
      <c r="B3515" s="9">
        <v>704</v>
      </c>
      <c r="C3515">
        <v>567761</v>
      </c>
      <c r="D3515">
        <v>1</v>
      </c>
      <c r="E3515">
        <v>0</v>
      </c>
      <c r="F3515">
        <v>0</v>
      </c>
      <c r="G3515">
        <v>0</v>
      </c>
      <c r="H3515">
        <v>0</v>
      </c>
      <c r="I3515" t="s">
        <v>131</v>
      </c>
      <c r="J3515">
        <v>567451</v>
      </c>
      <c r="K3515" t="s">
        <v>386</v>
      </c>
      <c r="L3515">
        <v>567451</v>
      </c>
      <c r="M3515" t="s">
        <v>386</v>
      </c>
      <c r="N3515">
        <v>567451</v>
      </c>
      <c r="O3515" t="s">
        <v>386</v>
      </c>
      <c r="P3515">
        <v>567451</v>
      </c>
      <c r="Q3515" t="s">
        <v>386</v>
      </c>
      <c r="R3515" s="9">
        <v>167084.86174518129</v>
      </c>
      <c r="S3515" s="9"/>
      <c r="T3515" s="9"/>
      <c r="U3515" s="9"/>
      <c r="V3515" s="9"/>
      <c r="W3515" s="9"/>
      <c r="X3515" s="9"/>
      <c r="Y3515" s="9"/>
      <c r="Z3515" s="9"/>
      <c r="AA3515" s="9"/>
      <c r="AB3515" s="9"/>
      <c r="AC3515" s="9"/>
      <c r="AD3515" s="9"/>
      <c r="AE3515" s="9"/>
      <c r="AF3515" s="9"/>
      <c r="AG3515" s="9"/>
      <c r="AH3515" s="9"/>
      <c r="AI3515" s="9"/>
      <c r="AJ3515" s="9"/>
      <c r="AK3515" s="9"/>
      <c r="AL3515" s="9"/>
      <c r="AM3515" s="9"/>
      <c r="AN3515" s="9"/>
      <c r="AO3515" s="9"/>
      <c r="AP3515" s="9"/>
      <c r="AQ3515" s="15"/>
      <c r="AR3515" s="9"/>
      <c r="AS3515" s="9"/>
      <c r="AT3515" s="9"/>
      <c r="AU3515" s="9"/>
      <c r="AV3515" s="9"/>
      <c r="AW3515" s="9"/>
      <c r="AX3515" s="9"/>
      <c r="AY3515" s="9"/>
      <c r="AZ3515" s="9"/>
      <c r="BA3515" s="9"/>
      <c r="BB3515" s="9"/>
      <c r="BC3515" s="9"/>
      <c r="BD3515" s="9"/>
      <c r="BE3515" s="9"/>
      <c r="BF3515" s="9"/>
      <c r="BG3515" s="9"/>
      <c r="BH3515" s="9"/>
      <c r="BI3515" s="9"/>
      <c r="BJ3515" s="9"/>
      <c r="BK3515" s="9"/>
      <c r="BL3515" s="9">
        <f t="shared" si="116"/>
        <v>167084.86174518129</v>
      </c>
      <c r="BM3515" s="9">
        <f t="shared" si="117"/>
        <v>167100</v>
      </c>
    </row>
    <row r="3516" spans="1:65" x14ac:dyDescent="0.3">
      <c r="A3516" t="s">
        <v>3462</v>
      </c>
      <c r="B3516" s="9">
        <v>510</v>
      </c>
      <c r="C3516">
        <v>576565</v>
      </c>
      <c r="D3516">
        <v>1</v>
      </c>
      <c r="E3516">
        <v>0</v>
      </c>
      <c r="F3516">
        <v>0</v>
      </c>
      <c r="G3516">
        <v>0</v>
      </c>
      <c r="H3516">
        <v>0</v>
      </c>
      <c r="I3516" t="s">
        <v>90</v>
      </c>
      <c r="J3516">
        <v>576271</v>
      </c>
      <c r="K3516" t="s">
        <v>160</v>
      </c>
      <c r="L3516">
        <v>576271</v>
      </c>
      <c r="M3516" t="s">
        <v>160</v>
      </c>
      <c r="N3516">
        <v>576271</v>
      </c>
      <c r="O3516" t="s">
        <v>160</v>
      </c>
      <c r="P3516">
        <v>576271</v>
      </c>
      <c r="Q3516" t="s">
        <v>160</v>
      </c>
      <c r="R3516" s="9">
        <v>121578.2932748684</v>
      </c>
      <c r="S3516" s="9"/>
      <c r="T3516" s="9"/>
      <c r="U3516" s="9"/>
      <c r="V3516" s="9"/>
      <c r="W3516" s="9"/>
      <c r="X3516" s="9"/>
      <c r="Y3516" s="9"/>
      <c r="Z3516" s="9"/>
      <c r="AA3516" s="9"/>
      <c r="AB3516" s="9"/>
      <c r="AC3516" s="9"/>
      <c r="AD3516" s="9"/>
      <c r="AE3516" s="9"/>
      <c r="AF3516" s="9"/>
      <c r="AG3516" s="9"/>
      <c r="AH3516" s="9"/>
      <c r="AI3516" s="9"/>
      <c r="AJ3516" s="9"/>
      <c r="AK3516" s="9"/>
      <c r="AL3516" s="9"/>
      <c r="AM3516" s="9"/>
      <c r="AN3516" s="9"/>
      <c r="AO3516" s="9"/>
      <c r="AP3516" s="9"/>
      <c r="AQ3516" s="15"/>
      <c r="AR3516" s="9"/>
      <c r="AS3516" s="9"/>
      <c r="AT3516" s="9"/>
      <c r="AU3516" s="9"/>
      <c r="AV3516" s="9"/>
      <c r="AW3516" s="9"/>
      <c r="AX3516" s="9"/>
      <c r="AY3516" s="9"/>
      <c r="AZ3516" s="9"/>
      <c r="BA3516" s="9"/>
      <c r="BB3516" s="9"/>
      <c r="BC3516" s="9"/>
      <c r="BD3516" s="9"/>
      <c r="BE3516" s="9"/>
      <c r="BF3516" s="9"/>
      <c r="BG3516" s="9"/>
      <c r="BH3516" s="9"/>
      <c r="BI3516" s="9"/>
      <c r="BJ3516" s="9"/>
      <c r="BK3516" s="9"/>
      <c r="BL3516" s="9">
        <f t="shared" si="116"/>
        <v>121578.2932748684</v>
      </c>
      <c r="BM3516" s="9">
        <f t="shared" si="117"/>
        <v>121600</v>
      </c>
    </row>
    <row r="3517" spans="1:65" x14ac:dyDescent="0.3">
      <c r="A3517" t="s">
        <v>3463</v>
      </c>
      <c r="B3517" s="9">
        <v>346</v>
      </c>
      <c r="C3517">
        <v>570516</v>
      </c>
      <c r="D3517">
        <v>1</v>
      </c>
      <c r="E3517">
        <v>0</v>
      </c>
      <c r="F3517">
        <v>0</v>
      </c>
      <c r="G3517">
        <v>0</v>
      </c>
      <c r="H3517">
        <v>0</v>
      </c>
      <c r="I3517" t="s">
        <v>90</v>
      </c>
      <c r="J3517">
        <v>570869</v>
      </c>
      <c r="K3517" t="s">
        <v>3464</v>
      </c>
      <c r="L3517">
        <v>570508</v>
      </c>
      <c r="M3517" t="s">
        <v>138</v>
      </c>
      <c r="N3517">
        <v>570508</v>
      </c>
      <c r="O3517" t="s">
        <v>138</v>
      </c>
      <c r="P3517">
        <v>570508</v>
      </c>
      <c r="Q3517" t="s">
        <v>138</v>
      </c>
      <c r="R3517" s="9">
        <v>82852.904245630634</v>
      </c>
      <c r="S3517" s="9"/>
      <c r="T3517" s="9"/>
      <c r="U3517" s="9"/>
      <c r="V3517" s="9"/>
      <c r="W3517" s="9"/>
      <c r="X3517" s="9"/>
      <c r="Y3517" s="9"/>
      <c r="Z3517" s="9"/>
      <c r="AA3517" s="9"/>
      <c r="AB3517" s="9"/>
      <c r="AC3517" s="9"/>
      <c r="AD3517" s="9"/>
      <c r="AE3517" s="9"/>
      <c r="AF3517" s="9"/>
      <c r="AG3517" s="9"/>
      <c r="AH3517" s="9"/>
      <c r="AI3517" s="9"/>
      <c r="AJ3517" s="9"/>
      <c r="AK3517" s="9"/>
      <c r="AL3517" s="9"/>
      <c r="AM3517" s="9"/>
      <c r="AN3517" s="9"/>
      <c r="AO3517" s="9"/>
      <c r="AP3517" s="9"/>
      <c r="AQ3517" s="15"/>
      <c r="AR3517" s="9"/>
      <c r="AS3517" s="9"/>
      <c r="AT3517" s="9"/>
      <c r="AU3517" s="9"/>
      <c r="AV3517" s="9"/>
      <c r="AW3517" s="9"/>
      <c r="AX3517" s="9"/>
      <c r="AY3517" s="9"/>
      <c r="AZ3517" s="9"/>
      <c r="BA3517" s="9"/>
      <c r="BB3517" s="9"/>
      <c r="BC3517" s="9"/>
      <c r="BD3517" s="9"/>
      <c r="BE3517" s="9"/>
      <c r="BF3517" s="9"/>
      <c r="BG3517" s="9"/>
      <c r="BH3517" s="9"/>
      <c r="BI3517" s="9"/>
      <c r="BJ3517" s="9"/>
      <c r="BK3517" s="9"/>
      <c r="BL3517" s="9">
        <f t="shared" si="116"/>
        <v>82852.904245630634</v>
      </c>
      <c r="BM3517" s="9">
        <f t="shared" si="117"/>
        <v>82900</v>
      </c>
    </row>
    <row r="3518" spans="1:65" x14ac:dyDescent="0.3">
      <c r="A3518" t="s">
        <v>3465</v>
      </c>
      <c r="B3518" s="9">
        <v>1120</v>
      </c>
      <c r="C3518">
        <v>577359</v>
      </c>
      <c r="D3518">
        <v>1</v>
      </c>
      <c r="E3518">
        <v>0</v>
      </c>
      <c r="F3518">
        <v>0</v>
      </c>
      <c r="G3518">
        <v>0</v>
      </c>
      <c r="H3518">
        <v>0</v>
      </c>
      <c r="I3518" t="s">
        <v>104</v>
      </c>
      <c r="J3518">
        <v>577626</v>
      </c>
      <c r="K3518" t="s">
        <v>1142</v>
      </c>
      <c r="L3518">
        <v>577626</v>
      </c>
      <c r="M3518" t="s">
        <v>1142</v>
      </c>
      <c r="N3518">
        <v>577626</v>
      </c>
      <c r="O3518" t="s">
        <v>1142</v>
      </c>
      <c r="P3518">
        <v>577626</v>
      </c>
      <c r="Q3518" t="s">
        <v>1142</v>
      </c>
      <c r="R3518" s="9">
        <v>263772.84196695039</v>
      </c>
      <c r="S3518" s="9"/>
      <c r="T3518" s="9"/>
      <c r="U3518" s="9"/>
      <c r="V3518" s="9"/>
      <c r="W3518" s="9"/>
      <c r="X3518" s="9"/>
      <c r="Y3518" s="9"/>
      <c r="Z3518" s="9"/>
      <c r="AA3518" s="9"/>
      <c r="AB3518" s="9"/>
      <c r="AC3518" s="9"/>
      <c r="AD3518" s="9"/>
      <c r="AE3518" s="9"/>
      <c r="AF3518" s="9"/>
      <c r="AG3518" s="9"/>
      <c r="AH3518" s="9"/>
      <c r="AI3518" s="9"/>
      <c r="AJ3518" s="9"/>
      <c r="AK3518" s="9"/>
      <c r="AL3518" s="9"/>
      <c r="AM3518" s="9"/>
      <c r="AN3518" s="9"/>
      <c r="AO3518" s="9"/>
      <c r="AP3518" s="9"/>
      <c r="AQ3518" s="15"/>
      <c r="AR3518" s="9"/>
      <c r="AS3518" s="9"/>
      <c r="AT3518" s="9"/>
      <c r="AU3518" s="9"/>
      <c r="AV3518" s="9"/>
      <c r="AW3518" s="9"/>
      <c r="AX3518" s="9"/>
      <c r="AY3518" s="9"/>
      <c r="AZ3518" s="9"/>
      <c r="BA3518" s="9"/>
      <c r="BB3518" s="9"/>
      <c r="BC3518" s="9"/>
      <c r="BD3518" s="9"/>
      <c r="BE3518" s="9"/>
      <c r="BF3518" s="9"/>
      <c r="BG3518" s="9"/>
      <c r="BH3518" s="9"/>
      <c r="BI3518" s="9"/>
      <c r="BJ3518" s="9"/>
      <c r="BK3518" s="9"/>
      <c r="BL3518" s="9">
        <f t="shared" si="116"/>
        <v>263772.84196695039</v>
      </c>
      <c r="BM3518" s="9">
        <f t="shared" si="117"/>
        <v>263800</v>
      </c>
    </row>
    <row r="3519" spans="1:65" x14ac:dyDescent="0.3">
      <c r="A3519" t="s">
        <v>3465</v>
      </c>
      <c r="B3519" s="9">
        <v>301</v>
      </c>
      <c r="C3519">
        <v>540960</v>
      </c>
      <c r="D3519">
        <v>1</v>
      </c>
      <c r="E3519">
        <v>0</v>
      </c>
      <c r="F3519">
        <v>0</v>
      </c>
      <c r="G3519">
        <v>0</v>
      </c>
      <c r="H3519">
        <v>0</v>
      </c>
      <c r="I3519" t="s">
        <v>86</v>
      </c>
      <c r="J3519">
        <v>540404</v>
      </c>
      <c r="K3519" t="s">
        <v>687</v>
      </c>
      <c r="L3519">
        <v>540404</v>
      </c>
      <c r="M3519" t="s">
        <v>687</v>
      </c>
      <c r="N3519">
        <v>539911</v>
      </c>
      <c r="O3519" t="s">
        <v>352</v>
      </c>
      <c r="P3519">
        <v>539911</v>
      </c>
      <c r="Q3519" t="s">
        <v>352</v>
      </c>
      <c r="R3519" s="9">
        <v>72179.117314643285</v>
      </c>
      <c r="S3519" s="9"/>
      <c r="T3519" s="9"/>
      <c r="U3519" s="9"/>
      <c r="V3519" s="9"/>
      <c r="W3519" s="9"/>
      <c r="X3519" s="9"/>
      <c r="Y3519" s="9"/>
      <c r="Z3519" s="9"/>
      <c r="AA3519" s="9"/>
      <c r="AB3519" s="9"/>
      <c r="AC3519" s="9"/>
      <c r="AD3519" s="9"/>
      <c r="AE3519" s="9"/>
      <c r="AF3519" s="9"/>
      <c r="AG3519" s="9"/>
      <c r="AH3519" s="9"/>
      <c r="AI3519" s="9"/>
      <c r="AJ3519" s="9"/>
      <c r="AK3519" s="9"/>
      <c r="AL3519" s="9"/>
      <c r="AM3519" s="9"/>
      <c r="AN3519" s="9"/>
      <c r="AO3519" s="9"/>
      <c r="AP3519" s="9"/>
      <c r="AQ3519" s="15"/>
      <c r="AR3519" s="9"/>
      <c r="AS3519" s="9"/>
      <c r="AT3519" s="9"/>
      <c r="AU3519" s="9"/>
      <c r="AV3519" s="9"/>
      <c r="AW3519" s="9"/>
      <c r="AX3519" s="9"/>
      <c r="AY3519" s="9"/>
      <c r="AZ3519" s="9"/>
      <c r="BA3519" s="9"/>
      <c r="BB3519" s="9"/>
      <c r="BC3519" s="9"/>
      <c r="BD3519" s="9"/>
      <c r="BE3519" s="9"/>
      <c r="BF3519" s="9"/>
      <c r="BG3519" s="9"/>
      <c r="BH3519" s="9"/>
      <c r="BI3519" s="9"/>
      <c r="BJ3519" s="9"/>
      <c r="BK3519" s="9"/>
      <c r="BL3519" s="9">
        <f t="shared" si="116"/>
        <v>72179.117314643285</v>
      </c>
      <c r="BM3519" s="9">
        <f t="shared" si="117"/>
        <v>72200</v>
      </c>
    </row>
    <row r="3520" spans="1:65" x14ac:dyDescent="0.3">
      <c r="A3520" t="s">
        <v>3466</v>
      </c>
      <c r="B3520" s="9">
        <v>1571</v>
      </c>
      <c r="C3520">
        <v>539503</v>
      </c>
      <c r="D3520">
        <v>1</v>
      </c>
      <c r="E3520">
        <v>0</v>
      </c>
      <c r="F3520">
        <v>0</v>
      </c>
      <c r="G3520">
        <v>0</v>
      </c>
      <c r="H3520">
        <v>0</v>
      </c>
      <c r="I3520" t="s">
        <v>86</v>
      </c>
      <c r="J3520">
        <v>539333</v>
      </c>
      <c r="K3520" t="s">
        <v>864</v>
      </c>
      <c r="L3520">
        <v>539325</v>
      </c>
      <c r="M3520" t="s">
        <v>775</v>
      </c>
      <c r="N3520">
        <v>539325</v>
      </c>
      <c r="O3520" t="s">
        <v>775</v>
      </c>
      <c r="P3520">
        <v>539139</v>
      </c>
      <c r="Q3520" t="s">
        <v>537</v>
      </c>
      <c r="R3520" s="9">
        <v>367474.18952716148</v>
      </c>
      <c r="S3520" s="9"/>
      <c r="T3520" s="9"/>
      <c r="U3520" s="9"/>
      <c r="V3520" s="9"/>
      <c r="W3520" s="9"/>
      <c r="X3520" s="9"/>
      <c r="Y3520" s="9"/>
      <c r="Z3520" s="9"/>
      <c r="AA3520" s="9"/>
      <c r="AB3520" s="9"/>
      <c r="AC3520" s="9"/>
      <c r="AD3520" s="9"/>
      <c r="AE3520" s="9"/>
      <c r="AF3520" s="9"/>
      <c r="AG3520" s="9"/>
      <c r="AH3520" s="9"/>
      <c r="AI3520" s="9"/>
      <c r="AJ3520" s="9"/>
      <c r="AK3520" s="9"/>
      <c r="AL3520" s="9"/>
      <c r="AM3520" s="9"/>
      <c r="AN3520" s="9"/>
      <c r="AO3520" s="9"/>
      <c r="AP3520" s="9"/>
      <c r="AQ3520" s="15"/>
      <c r="AR3520" s="9"/>
      <c r="AS3520" s="9"/>
      <c r="AT3520" s="9"/>
      <c r="AU3520" s="9"/>
      <c r="AV3520" s="9"/>
      <c r="AW3520" s="9"/>
      <c r="AX3520" s="9"/>
      <c r="AY3520" s="9"/>
      <c r="AZ3520" s="9"/>
      <c r="BA3520" s="9"/>
      <c r="BB3520" s="9"/>
      <c r="BC3520" s="9"/>
      <c r="BD3520" s="9"/>
      <c r="BE3520" s="9"/>
      <c r="BF3520" s="9"/>
      <c r="BG3520" s="9"/>
      <c r="BH3520" s="9"/>
      <c r="BI3520" s="9"/>
      <c r="BJ3520" s="9"/>
      <c r="BK3520" s="9"/>
      <c r="BL3520" s="9">
        <f t="shared" si="116"/>
        <v>367474.18952716148</v>
      </c>
      <c r="BM3520" s="9">
        <f t="shared" si="117"/>
        <v>367500</v>
      </c>
    </row>
    <row r="3521" spans="1:65" x14ac:dyDescent="0.3">
      <c r="A3521" t="s">
        <v>3467</v>
      </c>
      <c r="B3521" s="9">
        <v>468</v>
      </c>
      <c r="C3521">
        <v>589802</v>
      </c>
      <c r="D3521">
        <v>1</v>
      </c>
      <c r="E3521">
        <v>0</v>
      </c>
      <c r="F3521">
        <v>0</v>
      </c>
      <c r="G3521">
        <v>0</v>
      </c>
      <c r="H3521">
        <v>0</v>
      </c>
      <c r="I3521" t="s">
        <v>111</v>
      </c>
      <c r="J3521">
        <v>589896</v>
      </c>
      <c r="K3521" t="s">
        <v>634</v>
      </c>
      <c r="L3521">
        <v>589896</v>
      </c>
      <c r="M3521" t="s">
        <v>634</v>
      </c>
      <c r="N3521">
        <v>589250</v>
      </c>
      <c r="O3521" t="s">
        <v>113</v>
      </c>
      <c r="P3521">
        <v>589250</v>
      </c>
      <c r="Q3521" t="s">
        <v>113</v>
      </c>
      <c r="R3521" s="9">
        <v>111685.05519567319</v>
      </c>
      <c r="S3521" s="9"/>
      <c r="T3521" s="9"/>
      <c r="U3521" s="9"/>
      <c r="V3521" s="9"/>
      <c r="W3521" s="9"/>
      <c r="X3521" s="9"/>
      <c r="Y3521" s="9"/>
      <c r="Z3521" s="9"/>
      <c r="AA3521" s="9"/>
      <c r="AB3521" s="9"/>
      <c r="AC3521" s="9"/>
      <c r="AD3521" s="9"/>
      <c r="AE3521" s="9"/>
      <c r="AF3521" s="9"/>
      <c r="AG3521" s="9"/>
      <c r="AH3521" s="9"/>
      <c r="AI3521" s="9"/>
      <c r="AJ3521" s="9"/>
      <c r="AK3521" s="9"/>
      <c r="AL3521" s="9"/>
      <c r="AM3521" s="9"/>
      <c r="AN3521" s="9"/>
      <c r="AO3521" s="9"/>
      <c r="AP3521" s="9"/>
      <c r="AQ3521" s="15"/>
      <c r="AR3521" s="9"/>
      <c r="AS3521" s="9"/>
      <c r="AT3521" s="9"/>
      <c r="AU3521" s="9"/>
      <c r="AV3521" s="9"/>
      <c r="AW3521" s="9"/>
      <c r="AX3521" s="9"/>
      <c r="AY3521" s="9"/>
      <c r="AZ3521" s="9"/>
      <c r="BA3521" s="9"/>
      <c r="BB3521" s="9"/>
      <c r="BC3521" s="9"/>
      <c r="BD3521" s="9"/>
      <c r="BE3521" s="9"/>
      <c r="BF3521" s="9"/>
      <c r="BG3521" s="9"/>
      <c r="BH3521" s="9"/>
      <c r="BI3521" s="9"/>
      <c r="BJ3521" s="9"/>
      <c r="BK3521" s="9"/>
      <c r="BL3521" s="9">
        <f t="shared" si="116"/>
        <v>111685.05519567319</v>
      </c>
      <c r="BM3521" s="9">
        <f t="shared" si="117"/>
        <v>111700</v>
      </c>
    </row>
    <row r="3522" spans="1:65" x14ac:dyDescent="0.3">
      <c r="A3522" t="s">
        <v>3468</v>
      </c>
      <c r="B3522" s="9">
        <v>203</v>
      </c>
      <c r="C3522">
        <v>589811</v>
      </c>
      <c r="D3522">
        <v>1</v>
      </c>
      <c r="E3522">
        <v>0</v>
      </c>
      <c r="F3522">
        <v>0</v>
      </c>
      <c r="G3522">
        <v>0</v>
      </c>
      <c r="H3522">
        <v>0</v>
      </c>
      <c r="I3522" t="s">
        <v>111</v>
      </c>
      <c r="J3522">
        <v>589624</v>
      </c>
      <c r="K3522" t="s">
        <v>505</v>
      </c>
      <c r="L3522">
        <v>589624</v>
      </c>
      <c r="M3522" t="s">
        <v>505</v>
      </c>
      <c r="N3522">
        <v>589624</v>
      </c>
      <c r="O3522" t="s">
        <v>505</v>
      </c>
      <c r="P3522">
        <v>589624</v>
      </c>
      <c r="Q3522" t="s">
        <v>505</v>
      </c>
      <c r="R3522" s="9">
        <v>71941.662785630979</v>
      </c>
      <c r="S3522" s="9"/>
      <c r="T3522" s="9"/>
      <c r="U3522" s="9"/>
      <c r="V3522" s="9"/>
      <c r="W3522" s="9"/>
      <c r="X3522" s="9"/>
      <c r="Y3522" s="9"/>
      <c r="Z3522" s="9"/>
      <c r="AA3522" s="9"/>
      <c r="AB3522" s="9"/>
      <c r="AC3522" s="9"/>
      <c r="AD3522" s="9"/>
      <c r="AE3522" s="9"/>
      <c r="AF3522" s="9"/>
      <c r="AG3522" s="9"/>
      <c r="AH3522" s="9"/>
      <c r="AI3522" s="9"/>
      <c r="AJ3522" s="9"/>
      <c r="AK3522" s="9"/>
      <c r="AL3522" s="9"/>
      <c r="AM3522" s="9"/>
      <c r="AN3522" s="9"/>
      <c r="AO3522" s="9"/>
      <c r="AP3522" s="9"/>
      <c r="AQ3522" s="15"/>
      <c r="AR3522" s="9"/>
      <c r="AS3522" s="9"/>
      <c r="AT3522" s="9"/>
      <c r="AU3522" s="9"/>
      <c r="AV3522" s="9"/>
      <c r="AW3522" s="9"/>
      <c r="AX3522" s="9"/>
      <c r="AY3522" s="9"/>
      <c r="AZ3522" s="9"/>
      <c r="BA3522" s="9"/>
      <c r="BB3522" s="9"/>
      <c r="BC3522" s="9"/>
      <c r="BD3522" s="9"/>
      <c r="BE3522" s="9"/>
      <c r="BF3522" s="9"/>
      <c r="BG3522" s="9"/>
      <c r="BH3522" s="9"/>
      <c r="BI3522" s="9"/>
      <c r="BJ3522" s="9"/>
      <c r="BK3522" s="9"/>
      <c r="BL3522" s="9">
        <f t="shared" si="116"/>
        <v>71941.662785630979</v>
      </c>
      <c r="BM3522" s="9">
        <f t="shared" si="117"/>
        <v>71900</v>
      </c>
    </row>
    <row r="3523" spans="1:65" x14ac:dyDescent="0.3">
      <c r="A3523" t="s">
        <v>3469</v>
      </c>
      <c r="B3523" s="9">
        <v>1560</v>
      </c>
      <c r="C3523">
        <v>583537</v>
      </c>
      <c r="D3523">
        <v>1</v>
      </c>
      <c r="E3523">
        <v>0</v>
      </c>
      <c r="F3523">
        <v>0</v>
      </c>
      <c r="G3523">
        <v>0</v>
      </c>
      <c r="H3523">
        <v>0</v>
      </c>
      <c r="I3523" t="s">
        <v>81</v>
      </c>
      <c r="J3523">
        <v>582824</v>
      </c>
      <c r="K3523" t="s">
        <v>145</v>
      </c>
      <c r="L3523">
        <v>582824</v>
      </c>
      <c r="M3523" t="s">
        <v>145</v>
      </c>
      <c r="N3523">
        <v>583952</v>
      </c>
      <c r="O3523" t="s">
        <v>146</v>
      </c>
      <c r="P3523">
        <v>583952</v>
      </c>
      <c r="Q3523" t="s">
        <v>146</v>
      </c>
      <c r="R3523" s="9">
        <v>364957.04966171819</v>
      </c>
      <c r="S3523" s="9"/>
      <c r="T3523" s="9"/>
      <c r="U3523" s="9"/>
      <c r="V3523" s="9"/>
      <c r="W3523" s="9"/>
      <c r="X3523" s="9"/>
      <c r="Y3523" s="9"/>
      <c r="Z3523" s="9"/>
      <c r="AA3523" s="9"/>
      <c r="AB3523" s="9"/>
      <c r="AC3523" s="9"/>
      <c r="AD3523" s="9"/>
      <c r="AE3523" s="9"/>
      <c r="AF3523" s="9"/>
      <c r="AG3523" s="9"/>
      <c r="AH3523" s="9"/>
      <c r="AI3523" s="9"/>
      <c r="AJ3523" s="9"/>
      <c r="AK3523" s="9"/>
      <c r="AL3523" s="9"/>
      <c r="AM3523" s="9"/>
      <c r="AN3523" s="9"/>
      <c r="AO3523" s="9"/>
      <c r="AP3523" s="9"/>
      <c r="AQ3523" s="15"/>
      <c r="AR3523" s="9"/>
      <c r="AS3523" s="9"/>
      <c r="AT3523" s="9"/>
      <c r="AU3523" s="9"/>
      <c r="AV3523" s="9"/>
      <c r="AW3523" s="9"/>
      <c r="AX3523" s="9"/>
      <c r="AY3523" s="9"/>
      <c r="AZ3523" s="9"/>
      <c r="BA3523" s="9"/>
      <c r="BB3523" s="9"/>
      <c r="BC3523" s="9"/>
      <c r="BD3523" s="9"/>
      <c r="BE3523" s="9"/>
      <c r="BF3523" s="9"/>
      <c r="BG3523" s="9"/>
      <c r="BH3523" s="9"/>
      <c r="BI3523" s="9"/>
      <c r="BJ3523" s="9"/>
      <c r="BK3523" s="9"/>
      <c r="BL3523" s="9">
        <f t="shared" si="116"/>
        <v>364957.04966171819</v>
      </c>
      <c r="BM3523" s="9">
        <f t="shared" si="117"/>
        <v>365000</v>
      </c>
    </row>
    <row r="3524" spans="1:65" x14ac:dyDescent="0.3">
      <c r="A3524" t="s">
        <v>3470</v>
      </c>
      <c r="B3524" s="9">
        <v>114</v>
      </c>
      <c r="C3524">
        <v>582123</v>
      </c>
      <c r="D3524">
        <v>1</v>
      </c>
      <c r="E3524">
        <v>0</v>
      </c>
      <c r="F3524">
        <v>0</v>
      </c>
      <c r="G3524">
        <v>0</v>
      </c>
      <c r="H3524">
        <v>0</v>
      </c>
      <c r="I3524" t="s">
        <v>81</v>
      </c>
      <c r="J3524">
        <v>581976</v>
      </c>
      <c r="K3524" t="s">
        <v>277</v>
      </c>
      <c r="L3524">
        <v>581976</v>
      </c>
      <c r="M3524" t="s">
        <v>277</v>
      </c>
      <c r="N3524">
        <v>584002</v>
      </c>
      <c r="O3524" t="s">
        <v>278</v>
      </c>
      <c r="P3524">
        <v>584002</v>
      </c>
      <c r="Q3524" t="s">
        <v>278</v>
      </c>
      <c r="R3524" s="9">
        <v>71941.662785630979</v>
      </c>
      <c r="S3524" s="9"/>
      <c r="T3524" s="9"/>
      <c r="U3524" s="9"/>
      <c r="V3524" s="9"/>
      <c r="W3524" s="9"/>
      <c r="X3524" s="9"/>
      <c r="Y3524" s="9"/>
      <c r="Z3524" s="9"/>
      <c r="AA3524" s="9"/>
      <c r="AB3524" s="9"/>
      <c r="AC3524" s="9"/>
      <c r="AD3524" s="9"/>
      <c r="AE3524" s="9"/>
      <c r="AF3524" s="9"/>
      <c r="AG3524" s="9"/>
      <c r="AH3524" s="9"/>
      <c r="AI3524" s="9"/>
      <c r="AJ3524" s="9"/>
      <c r="AK3524" s="9"/>
      <c r="AL3524" s="9"/>
      <c r="AM3524" s="9"/>
      <c r="AN3524" s="9"/>
      <c r="AO3524" s="9"/>
      <c r="AP3524" s="9"/>
      <c r="AQ3524" s="15"/>
      <c r="AR3524" s="9"/>
      <c r="AS3524" s="9"/>
      <c r="AT3524" s="9"/>
      <c r="AU3524" s="9"/>
      <c r="AV3524" s="9"/>
      <c r="AW3524" s="9"/>
      <c r="AX3524" s="9"/>
      <c r="AY3524" s="9"/>
      <c r="AZ3524" s="9"/>
      <c r="BA3524" s="9"/>
      <c r="BB3524" s="9"/>
      <c r="BC3524" s="9"/>
      <c r="BD3524" s="9"/>
      <c r="BE3524" s="9"/>
      <c r="BF3524" s="9"/>
      <c r="BG3524" s="9"/>
      <c r="BH3524" s="9"/>
      <c r="BI3524" s="9"/>
      <c r="BJ3524" s="9"/>
      <c r="BK3524" s="9"/>
      <c r="BL3524" s="9">
        <f t="shared" ref="BL3524:BL3587" si="118">SUMIF(R3524:R3524,"&lt;&gt;")+SUMIF(T3524:T3524,"&lt;&gt;")+SUMIF(V3524:V3524,"&lt;&gt;")+SUMIF(X3524:X3524,"&lt;&gt;")+SUMIF(Z3524:Z3524,"&lt;&gt;")+SUMIF(AB3524:AB3524,"&lt;&gt;")+SUMIF(AD3524:AD3524,"&lt;&gt;")+SUMIF(AF3524:AF3524,"&lt;&gt;")+SUMIF(AH3524:AH3524,"&lt;&gt;")+SUMIF(AJ3524:AJ3524,"&lt;&gt;")+SUMIF(AK3524:AK3524,"&lt;&gt;")+SUMIF(AM3524:AM3524,"&lt;&gt;")+SUMIF(AO3524:AO3524,"&lt;&gt;")+SUMIF(AQ3524:AQ3524,"&lt;&gt;")+SUMIF(AS3524:AS3524,"&lt;&gt;")+SUMIF(AU3524:AU3524,"&lt;&gt;")+SUMIF(AW3524:AW3524,"&lt;&gt;")+SUMIF(AY3524:AY3524,"&lt;&gt;")+SUMIF(BA3524:BA3524,"&lt;&gt;")+SUMIF(BC3524:BC3524,"&lt;&gt;")+SUMIF(BE3524:BE3524,"&lt;&gt;")+SUMIF(BG3524:BG3524,"&lt;&gt;")+SUMIF(BI3524:BI3524,"&lt;&gt;")+SUMIF(BK3524:BK3524,"&lt;&gt;")</f>
        <v>71941.662785630979</v>
      </c>
      <c r="BM3524" s="9">
        <f t="shared" ref="BM3524:BM3587" si="119">ROUND(BL3524/100,0)*100</f>
        <v>71900</v>
      </c>
    </row>
    <row r="3525" spans="1:65" x14ac:dyDescent="0.3">
      <c r="A3525" t="s">
        <v>3471</v>
      </c>
      <c r="B3525" s="9">
        <v>100</v>
      </c>
      <c r="C3525">
        <v>591297</v>
      </c>
      <c r="D3525">
        <v>1</v>
      </c>
      <c r="E3525">
        <v>0</v>
      </c>
      <c r="F3525">
        <v>0</v>
      </c>
      <c r="G3525">
        <v>0</v>
      </c>
      <c r="H3525">
        <v>0</v>
      </c>
      <c r="I3525" t="s">
        <v>123</v>
      </c>
      <c r="J3525">
        <v>591211</v>
      </c>
      <c r="K3525" t="s">
        <v>764</v>
      </c>
      <c r="L3525">
        <v>591211</v>
      </c>
      <c r="M3525" t="s">
        <v>764</v>
      </c>
      <c r="N3525">
        <v>591211</v>
      </c>
      <c r="O3525" t="s">
        <v>764</v>
      </c>
      <c r="P3525">
        <v>591211</v>
      </c>
      <c r="Q3525" t="s">
        <v>764</v>
      </c>
      <c r="R3525" s="9">
        <v>71941.662785630979</v>
      </c>
      <c r="S3525" s="9"/>
      <c r="T3525" s="9"/>
      <c r="U3525" s="9"/>
      <c r="V3525" s="9"/>
      <c r="W3525" s="9"/>
      <c r="X3525" s="9"/>
      <c r="Y3525" s="9"/>
      <c r="Z3525" s="9"/>
      <c r="AA3525" s="9"/>
      <c r="AB3525" s="9"/>
      <c r="AC3525" s="9"/>
      <c r="AD3525" s="9"/>
      <c r="AE3525" s="9"/>
      <c r="AF3525" s="9"/>
      <c r="AG3525" s="9"/>
      <c r="AH3525" s="9"/>
      <c r="AI3525" s="9"/>
      <c r="AJ3525" s="9"/>
      <c r="AK3525" s="9"/>
      <c r="AL3525" s="9"/>
      <c r="AM3525" s="9"/>
      <c r="AN3525" s="9"/>
      <c r="AO3525" s="9"/>
      <c r="AP3525" s="9"/>
      <c r="AQ3525" s="15"/>
      <c r="AR3525" s="9"/>
      <c r="AS3525" s="9"/>
      <c r="AT3525" s="9"/>
      <c r="AU3525" s="9"/>
      <c r="AV3525" s="9"/>
      <c r="AW3525" s="9"/>
      <c r="AX3525" s="9"/>
      <c r="AY3525" s="9"/>
      <c r="AZ3525" s="9"/>
      <c r="BA3525" s="9"/>
      <c r="BB3525" s="9"/>
      <c r="BC3525" s="9"/>
      <c r="BD3525" s="9"/>
      <c r="BE3525" s="9"/>
      <c r="BF3525" s="9"/>
      <c r="BG3525" s="9"/>
      <c r="BH3525" s="9"/>
      <c r="BI3525" s="9"/>
      <c r="BJ3525" s="9"/>
      <c r="BK3525" s="9"/>
      <c r="BL3525" s="9">
        <f t="shared" si="118"/>
        <v>71941.662785630979</v>
      </c>
      <c r="BM3525" s="9">
        <f t="shared" si="119"/>
        <v>71900</v>
      </c>
    </row>
    <row r="3526" spans="1:65" x14ac:dyDescent="0.3">
      <c r="A3526" t="s">
        <v>3472</v>
      </c>
      <c r="B3526" s="9">
        <v>348</v>
      </c>
      <c r="C3526">
        <v>561886</v>
      </c>
      <c r="D3526">
        <v>1</v>
      </c>
      <c r="E3526">
        <v>0</v>
      </c>
      <c r="F3526">
        <v>0</v>
      </c>
      <c r="G3526">
        <v>0</v>
      </c>
      <c r="H3526">
        <v>0</v>
      </c>
      <c r="I3526" t="s">
        <v>104</v>
      </c>
      <c r="J3526">
        <v>561495</v>
      </c>
      <c r="K3526" t="s">
        <v>354</v>
      </c>
      <c r="L3526">
        <v>561495</v>
      </c>
      <c r="M3526" t="s">
        <v>354</v>
      </c>
      <c r="N3526">
        <v>561495</v>
      </c>
      <c r="O3526" t="s">
        <v>354</v>
      </c>
      <c r="P3526">
        <v>561380</v>
      </c>
      <c r="Q3526" t="s">
        <v>355</v>
      </c>
      <c r="R3526" s="9">
        <v>83326.778612713635</v>
      </c>
      <c r="S3526" s="9"/>
      <c r="T3526" s="9"/>
      <c r="U3526" s="9"/>
      <c r="V3526" s="9"/>
      <c r="W3526" s="9"/>
      <c r="X3526" s="9"/>
      <c r="Y3526" s="9"/>
      <c r="Z3526" s="9"/>
      <c r="AA3526" s="9"/>
      <c r="AB3526" s="9"/>
      <c r="AC3526" s="9"/>
      <c r="AD3526" s="9"/>
      <c r="AE3526" s="9"/>
      <c r="AF3526" s="9"/>
      <c r="AG3526" s="9"/>
      <c r="AH3526" s="9"/>
      <c r="AI3526" s="9"/>
      <c r="AJ3526" s="9"/>
      <c r="AK3526" s="9"/>
      <c r="AL3526" s="9"/>
      <c r="AM3526" s="9"/>
      <c r="AN3526" s="9"/>
      <c r="AO3526" s="9"/>
      <c r="AP3526" s="9"/>
      <c r="AQ3526" s="15"/>
      <c r="AR3526" s="9"/>
      <c r="AS3526" s="9"/>
      <c r="AT3526" s="9"/>
      <c r="AU3526" s="9"/>
      <c r="AV3526" s="9"/>
      <c r="AW3526" s="9"/>
      <c r="AX3526" s="9"/>
      <c r="AY3526" s="9"/>
      <c r="AZ3526" s="9"/>
      <c r="BA3526" s="9"/>
      <c r="BB3526" s="9"/>
      <c r="BC3526" s="9"/>
      <c r="BD3526" s="9"/>
      <c r="BE3526" s="9"/>
      <c r="BF3526" s="9"/>
      <c r="BG3526" s="9"/>
      <c r="BH3526" s="9"/>
      <c r="BI3526" s="9"/>
      <c r="BJ3526" s="9"/>
      <c r="BK3526" s="9"/>
      <c r="BL3526" s="9">
        <f t="shared" si="118"/>
        <v>83326.778612713635</v>
      </c>
      <c r="BM3526" s="9">
        <f t="shared" si="119"/>
        <v>83300</v>
      </c>
    </row>
    <row r="3527" spans="1:65" x14ac:dyDescent="0.3">
      <c r="A3527" t="s">
        <v>3473</v>
      </c>
      <c r="B3527" s="9">
        <v>113</v>
      </c>
      <c r="C3527">
        <v>571334</v>
      </c>
      <c r="D3527">
        <v>1</v>
      </c>
      <c r="E3527">
        <v>0</v>
      </c>
      <c r="F3527">
        <v>0</v>
      </c>
      <c r="G3527">
        <v>0</v>
      </c>
      <c r="H3527">
        <v>0</v>
      </c>
      <c r="I3527" t="s">
        <v>86</v>
      </c>
      <c r="J3527">
        <v>539813</v>
      </c>
      <c r="K3527" t="s">
        <v>1103</v>
      </c>
      <c r="L3527">
        <v>539813</v>
      </c>
      <c r="M3527" t="s">
        <v>1103</v>
      </c>
      <c r="N3527">
        <v>539627</v>
      </c>
      <c r="O3527" t="s">
        <v>1104</v>
      </c>
      <c r="P3527">
        <v>539139</v>
      </c>
      <c r="Q3527" t="s">
        <v>537</v>
      </c>
      <c r="R3527" s="9">
        <v>71941.662785630979</v>
      </c>
      <c r="S3527" s="9"/>
      <c r="T3527" s="9"/>
      <c r="U3527" s="9"/>
      <c r="V3527" s="9"/>
      <c r="W3527" s="9"/>
      <c r="X3527" s="9"/>
      <c r="Y3527" s="9"/>
      <c r="Z3527" s="9"/>
      <c r="AA3527" s="9"/>
      <c r="AB3527" s="9"/>
      <c r="AC3527" s="9"/>
      <c r="AD3527" s="9"/>
      <c r="AE3527" s="9"/>
      <c r="AF3527" s="9"/>
      <c r="AG3527" s="9"/>
      <c r="AH3527" s="9"/>
      <c r="AI3527" s="9"/>
      <c r="AJ3527" s="9"/>
      <c r="AK3527" s="9"/>
      <c r="AL3527" s="9"/>
      <c r="AM3527" s="9"/>
      <c r="AN3527" s="9"/>
      <c r="AO3527" s="9"/>
      <c r="AP3527" s="9"/>
      <c r="AQ3527" s="15"/>
      <c r="AR3527" s="9"/>
      <c r="AS3527" s="9"/>
      <c r="AT3527" s="9"/>
      <c r="AU3527" s="9"/>
      <c r="AV3527" s="9"/>
      <c r="AW3527" s="9"/>
      <c r="AX3527" s="9"/>
      <c r="AY3527" s="9"/>
      <c r="AZ3527" s="9"/>
      <c r="BA3527" s="9"/>
      <c r="BB3527" s="9"/>
      <c r="BC3527" s="9"/>
      <c r="BD3527" s="9"/>
      <c r="BE3527" s="9"/>
      <c r="BF3527" s="9"/>
      <c r="BG3527" s="9"/>
      <c r="BH3527" s="9"/>
      <c r="BI3527" s="9"/>
      <c r="BJ3527" s="9"/>
      <c r="BK3527" s="9"/>
      <c r="BL3527" s="9">
        <f t="shared" si="118"/>
        <v>71941.662785630979</v>
      </c>
      <c r="BM3527" s="9">
        <f t="shared" si="119"/>
        <v>71900</v>
      </c>
    </row>
    <row r="3528" spans="1:65" x14ac:dyDescent="0.3">
      <c r="A3528" t="s">
        <v>3474</v>
      </c>
      <c r="B3528" s="9">
        <v>437</v>
      </c>
      <c r="C3528">
        <v>563269</v>
      </c>
      <c r="D3528">
        <v>1</v>
      </c>
      <c r="E3528">
        <v>0</v>
      </c>
      <c r="F3528">
        <v>0</v>
      </c>
      <c r="G3528">
        <v>0</v>
      </c>
      <c r="H3528">
        <v>0</v>
      </c>
      <c r="I3528" t="s">
        <v>131</v>
      </c>
      <c r="J3528">
        <v>563285</v>
      </c>
      <c r="K3528" t="s">
        <v>3475</v>
      </c>
      <c r="L3528">
        <v>563129</v>
      </c>
      <c r="M3528" t="s">
        <v>1370</v>
      </c>
      <c r="N3528">
        <v>563129</v>
      </c>
      <c r="O3528" t="s">
        <v>1370</v>
      </c>
      <c r="P3528">
        <v>563102</v>
      </c>
      <c r="Q3528" t="s">
        <v>1371</v>
      </c>
      <c r="R3528" s="9">
        <v>104372.5922734513</v>
      </c>
      <c r="S3528" s="9"/>
      <c r="T3528" s="9"/>
      <c r="U3528" s="9"/>
      <c r="V3528" s="9"/>
      <c r="W3528" s="9"/>
      <c r="X3528" s="9"/>
      <c r="Y3528" s="9"/>
      <c r="Z3528" s="9"/>
      <c r="AA3528" s="9"/>
      <c r="AB3528" s="9"/>
      <c r="AC3528" s="9"/>
      <c r="AD3528" s="9"/>
      <c r="AE3528" s="9"/>
      <c r="AF3528" s="9"/>
      <c r="AG3528" s="9"/>
      <c r="AH3528" s="9"/>
      <c r="AI3528" s="9"/>
      <c r="AJ3528" s="9"/>
      <c r="AK3528" s="9"/>
      <c r="AL3528" s="9"/>
      <c r="AM3528" s="9"/>
      <c r="AN3528" s="9"/>
      <c r="AO3528" s="9"/>
      <c r="AP3528" s="9"/>
      <c r="AQ3528" s="15"/>
      <c r="AR3528" s="9"/>
      <c r="AS3528" s="9"/>
      <c r="AT3528" s="9"/>
      <c r="AU3528" s="9"/>
      <c r="AV3528" s="9"/>
      <c r="AW3528" s="9"/>
      <c r="AX3528" s="9"/>
      <c r="AY3528" s="9"/>
      <c r="AZ3528" s="9"/>
      <c r="BA3528" s="9"/>
      <c r="BB3528" s="9"/>
      <c r="BC3528" s="9"/>
      <c r="BD3528" s="9"/>
      <c r="BE3528" s="9"/>
      <c r="BF3528" s="9"/>
      <c r="BG3528" s="9"/>
      <c r="BH3528" s="9"/>
      <c r="BI3528" s="9"/>
      <c r="BJ3528" s="9"/>
      <c r="BK3528" s="9"/>
      <c r="BL3528" s="9">
        <f t="shared" si="118"/>
        <v>104372.5922734513</v>
      </c>
      <c r="BM3528" s="9">
        <f t="shared" si="119"/>
        <v>104400</v>
      </c>
    </row>
    <row r="3529" spans="1:65" x14ac:dyDescent="0.3">
      <c r="A3529" t="s">
        <v>3476</v>
      </c>
      <c r="B3529" s="9">
        <v>616</v>
      </c>
      <c r="C3529">
        <v>582131</v>
      </c>
      <c r="D3529">
        <v>1</v>
      </c>
      <c r="E3529">
        <v>0</v>
      </c>
      <c r="F3529">
        <v>0</v>
      </c>
      <c r="G3529">
        <v>0</v>
      </c>
      <c r="H3529">
        <v>0</v>
      </c>
      <c r="I3529" t="s">
        <v>81</v>
      </c>
      <c r="J3529">
        <v>581330</v>
      </c>
      <c r="K3529" t="s">
        <v>301</v>
      </c>
      <c r="L3529">
        <v>581372</v>
      </c>
      <c r="M3529" t="s">
        <v>243</v>
      </c>
      <c r="N3529">
        <v>581372</v>
      </c>
      <c r="O3529" t="s">
        <v>243</v>
      </c>
      <c r="P3529">
        <v>581372</v>
      </c>
      <c r="Q3529" t="s">
        <v>243</v>
      </c>
      <c r="R3529" s="9">
        <v>146479.79804084991</v>
      </c>
      <c r="S3529" s="9"/>
      <c r="T3529" s="9"/>
      <c r="U3529" s="9"/>
      <c r="V3529" s="9"/>
      <c r="W3529" s="9"/>
      <c r="X3529" s="9"/>
      <c r="Y3529" s="9"/>
      <c r="Z3529" s="9"/>
      <c r="AA3529" s="9"/>
      <c r="AB3529" s="9"/>
      <c r="AC3529" s="9"/>
      <c r="AD3529" s="9"/>
      <c r="AE3529" s="9"/>
      <c r="AF3529" s="9"/>
      <c r="AG3529" s="9"/>
      <c r="AH3529" s="9"/>
      <c r="AI3529" s="9"/>
      <c r="AJ3529" s="9"/>
      <c r="AK3529" s="9"/>
      <c r="AL3529" s="9"/>
      <c r="AM3529" s="9"/>
      <c r="AN3529" s="9"/>
      <c r="AO3529" s="9"/>
      <c r="AP3529" s="9"/>
      <c r="AQ3529" s="15"/>
      <c r="AR3529" s="9"/>
      <c r="AS3529" s="9"/>
      <c r="AT3529" s="9"/>
      <c r="AU3529" s="9"/>
      <c r="AV3529" s="9"/>
      <c r="AW3529" s="9"/>
      <c r="AX3529" s="9"/>
      <c r="AY3529" s="9"/>
      <c r="AZ3529" s="9"/>
      <c r="BA3529" s="9"/>
      <c r="BB3529" s="9"/>
      <c r="BC3529" s="9"/>
      <c r="BD3529" s="9"/>
      <c r="BE3529" s="9"/>
      <c r="BF3529" s="9"/>
      <c r="BG3529" s="9"/>
      <c r="BH3529" s="9"/>
      <c r="BI3529" s="9"/>
      <c r="BJ3529" s="9"/>
      <c r="BK3529" s="9"/>
      <c r="BL3529" s="9">
        <f t="shared" si="118"/>
        <v>146479.79804084991</v>
      </c>
      <c r="BM3529" s="9">
        <f t="shared" si="119"/>
        <v>146500</v>
      </c>
    </row>
    <row r="3530" spans="1:65" x14ac:dyDescent="0.3">
      <c r="A3530" t="s">
        <v>3476</v>
      </c>
      <c r="B3530" s="9">
        <v>580</v>
      </c>
      <c r="C3530">
        <v>561894</v>
      </c>
      <c r="D3530">
        <v>1</v>
      </c>
      <c r="E3530">
        <v>0</v>
      </c>
      <c r="F3530">
        <v>0</v>
      </c>
      <c r="G3530">
        <v>0</v>
      </c>
      <c r="H3530">
        <v>0</v>
      </c>
      <c r="I3530" t="s">
        <v>104</v>
      </c>
      <c r="J3530">
        <v>561860</v>
      </c>
      <c r="K3530" t="s">
        <v>951</v>
      </c>
      <c r="L3530">
        <v>561860</v>
      </c>
      <c r="M3530" t="s">
        <v>951</v>
      </c>
      <c r="N3530">
        <v>561860</v>
      </c>
      <c r="O3530" t="s">
        <v>951</v>
      </c>
      <c r="P3530">
        <v>561860</v>
      </c>
      <c r="Q3530" t="s">
        <v>951</v>
      </c>
      <c r="R3530" s="9">
        <v>138033.07607863451</v>
      </c>
      <c r="S3530" s="9"/>
      <c r="T3530" s="9"/>
      <c r="U3530" s="9"/>
      <c r="V3530" s="9"/>
      <c r="W3530" s="9"/>
      <c r="X3530" s="9"/>
      <c r="Y3530" s="9"/>
      <c r="Z3530" s="9"/>
      <c r="AA3530" s="9"/>
      <c r="AB3530" s="9"/>
      <c r="AC3530" s="9"/>
      <c r="AD3530" s="9"/>
      <c r="AE3530" s="9"/>
      <c r="AF3530" s="9"/>
      <c r="AG3530" s="9"/>
      <c r="AH3530" s="9"/>
      <c r="AI3530" s="9"/>
      <c r="AJ3530" s="9"/>
      <c r="AK3530" s="9"/>
      <c r="AL3530" s="9"/>
      <c r="AM3530" s="9"/>
      <c r="AN3530" s="9"/>
      <c r="AO3530" s="9"/>
      <c r="AP3530" s="9"/>
      <c r="AQ3530" s="15"/>
      <c r="AR3530" s="9"/>
      <c r="AS3530" s="9"/>
      <c r="AT3530" s="9"/>
      <c r="AU3530" s="9"/>
      <c r="AV3530" s="9"/>
      <c r="AW3530" s="9"/>
      <c r="AX3530" s="9"/>
      <c r="AY3530" s="9"/>
      <c r="AZ3530" s="9"/>
      <c r="BA3530" s="9"/>
      <c r="BB3530" s="9"/>
      <c r="BC3530" s="9"/>
      <c r="BD3530" s="9"/>
      <c r="BE3530" s="9"/>
      <c r="BF3530" s="9"/>
      <c r="BG3530" s="9"/>
      <c r="BH3530" s="9"/>
      <c r="BI3530" s="9"/>
      <c r="BJ3530" s="9"/>
      <c r="BK3530" s="9"/>
      <c r="BL3530" s="9">
        <f t="shared" si="118"/>
        <v>138033.07607863451</v>
      </c>
      <c r="BM3530" s="9">
        <f t="shared" si="119"/>
        <v>138000</v>
      </c>
    </row>
    <row r="3531" spans="1:65" x14ac:dyDescent="0.3">
      <c r="A3531" t="s">
        <v>3476</v>
      </c>
      <c r="B3531" s="9">
        <v>254</v>
      </c>
      <c r="C3531">
        <v>538922</v>
      </c>
      <c r="D3531">
        <v>1</v>
      </c>
      <c r="E3531">
        <v>0</v>
      </c>
      <c r="F3531">
        <v>0</v>
      </c>
      <c r="G3531">
        <v>0</v>
      </c>
      <c r="H3531">
        <v>0</v>
      </c>
      <c r="I3531" t="s">
        <v>77</v>
      </c>
      <c r="J3531">
        <v>554502</v>
      </c>
      <c r="K3531" t="s">
        <v>1358</v>
      </c>
      <c r="L3531">
        <v>554481</v>
      </c>
      <c r="M3531" t="s">
        <v>1359</v>
      </c>
      <c r="N3531">
        <v>554481</v>
      </c>
      <c r="O3531" t="s">
        <v>1359</v>
      </c>
      <c r="P3531">
        <v>554481</v>
      </c>
      <c r="Q3531" t="s">
        <v>1359</v>
      </c>
      <c r="R3531" s="9">
        <v>71941.662785630979</v>
      </c>
      <c r="S3531" s="9"/>
      <c r="T3531" s="9"/>
      <c r="U3531" s="9"/>
      <c r="V3531" s="9"/>
      <c r="W3531" s="9"/>
      <c r="X3531" s="9"/>
      <c r="Y3531" s="9"/>
      <c r="Z3531" s="9"/>
      <c r="AA3531" s="9"/>
      <c r="AB3531" s="9"/>
      <c r="AC3531" s="9"/>
      <c r="AD3531" s="9"/>
      <c r="AE3531" s="9"/>
      <c r="AF3531" s="9"/>
      <c r="AG3531" s="9"/>
      <c r="AH3531" s="9"/>
      <c r="AI3531" s="9"/>
      <c r="AJ3531" s="9"/>
      <c r="AK3531" s="9"/>
      <c r="AL3531" s="9"/>
      <c r="AM3531" s="9"/>
      <c r="AN3531" s="9"/>
      <c r="AO3531" s="9"/>
      <c r="AP3531" s="9"/>
      <c r="AQ3531" s="15"/>
      <c r="AR3531" s="9"/>
      <c r="AS3531" s="9"/>
      <c r="AT3531" s="9"/>
      <c r="AU3531" s="9"/>
      <c r="AV3531" s="9"/>
      <c r="AW3531" s="9"/>
      <c r="AX3531" s="9"/>
      <c r="AY3531" s="9"/>
      <c r="AZ3531" s="9"/>
      <c r="BA3531" s="9"/>
      <c r="BB3531" s="9"/>
      <c r="BC3531" s="9"/>
      <c r="BD3531" s="9"/>
      <c r="BE3531" s="9"/>
      <c r="BF3531" s="9"/>
      <c r="BG3531" s="9"/>
      <c r="BH3531" s="9"/>
      <c r="BI3531" s="9"/>
      <c r="BJ3531" s="9"/>
      <c r="BK3531" s="9"/>
      <c r="BL3531" s="9">
        <f t="shared" si="118"/>
        <v>71941.662785630979</v>
      </c>
      <c r="BM3531" s="9">
        <f t="shared" si="119"/>
        <v>71900</v>
      </c>
    </row>
    <row r="3532" spans="1:65" x14ac:dyDescent="0.3">
      <c r="A3532" t="s">
        <v>3476</v>
      </c>
      <c r="B3532" s="9">
        <v>67</v>
      </c>
      <c r="C3532">
        <v>529877</v>
      </c>
      <c r="D3532">
        <v>1</v>
      </c>
      <c r="E3532">
        <v>0</v>
      </c>
      <c r="F3532">
        <v>0</v>
      </c>
      <c r="G3532">
        <v>0</v>
      </c>
      <c r="H3532">
        <v>0</v>
      </c>
      <c r="I3532" t="s">
        <v>83</v>
      </c>
      <c r="J3532">
        <v>549576</v>
      </c>
      <c r="K3532" t="s">
        <v>317</v>
      </c>
      <c r="L3532">
        <v>549576</v>
      </c>
      <c r="M3532" t="s">
        <v>317</v>
      </c>
      <c r="N3532">
        <v>549576</v>
      </c>
      <c r="O3532" t="s">
        <v>317</v>
      </c>
      <c r="P3532">
        <v>549576</v>
      </c>
      <c r="Q3532" t="s">
        <v>317</v>
      </c>
      <c r="R3532" s="9">
        <v>71941.662785630979</v>
      </c>
      <c r="S3532" s="9"/>
      <c r="T3532" s="9"/>
      <c r="U3532" s="9"/>
      <c r="V3532" s="9"/>
      <c r="W3532" s="9"/>
      <c r="X3532" s="9"/>
      <c r="Y3532" s="9"/>
      <c r="Z3532" s="9"/>
      <c r="AA3532" s="9"/>
      <c r="AB3532" s="9"/>
      <c r="AC3532" s="9"/>
      <c r="AD3532" s="9"/>
      <c r="AE3532" s="9"/>
      <c r="AF3532" s="9"/>
      <c r="AG3532" s="9"/>
      <c r="AH3532" s="9"/>
      <c r="AI3532" s="9"/>
      <c r="AJ3532" s="9"/>
      <c r="AK3532" s="9"/>
      <c r="AL3532" s="9"/>
      <c r="AM3532" s="9"/>
      <c r="AN3532" s="9"/>
      <c r="AO3532" s="9"/>
      <c r="AP3532" s="9"/>
      <c r="AQ3532" s="15"/>
      <c r="AR3532" s="9"/>
      <c r="AS3532" s="9"/>
      <c r="AT3532" s="9"/>
      <c r="AU3532" s="9"/>
      <c r="AV3532" s="9"/>
      <c r="AW3532" s="9"/>
      <c r="AX3532" s="9"/>
      <c r="AY3532" s="9"/>
      <c r="AZ3532" s="9"/>
      <c r="BA3532" s="9"/>
      <c r="BB3532" s="9"/>
      <c r="BC3532" s="9"/>
      <c r="BD3532" s="9"/>
      <c r="BE3532" s="9"/>
      <c r="BF3532" s="9"/>
      <c r="BG3532" s="9"/>
      <c r="BH3532" s="9"/>
      <c r="BI3532" s="9"/>
      <c r="BJ3532" s="9"/>
      <c r="BK3532" s="9"/>
      <c r="BL3532" s="9">
        <f t="shared" si="118"/>
        <v>71941.662785630979</v>
      </c>
      <c r="BM3532" s="9">
        <f t="shared" si="119"/>
        <v>71900</v>
      </c>
    </row>
    <row r="3533" spans="1:65" x14ac:dyDescent="0.3">
      <c r="A3533" t="s">
        <v>3477</v>
      </c>
      <c r="B3533" s="9">
        <v>217</v>
      </c>
      <c r="C3533">
        <v>562475</v>
      </c>
      <c r="D3533">
        <v>1</v>
      </c>
      <c r="E3533">
        <v>0</v>
      </c>
      <c r="F3533">
        <v>0</v>
      </c>
      <c r="G3533">
        <v>0</v>
      </c>
      <c r="H3533">
        <v>0</v>
      </c>
      <c r="I3533" t="s">
        <v>83</v>
      </c>
      <c r="J3533">
        <v>546801</v>
      </c>
      <c r="K3533" t="s">
        <v>239</v>
      </c>
      <c r="L3533">
        <v>546801</v>
      </c>
      <c r="M3533" t="s">
        <v>239</v>
      </c>
      <c r="N3533">
        <v>545881</v>
      </c>
      <c r="O3533" t="s">
        <v>238</v>
      </c>
      <c r="P3533">
        <v>545881</v>
      </c>
      <c r="Q3533" t="s">
        <v>238</v>
      </c>
      <c r="R3533" s="9">
        <v>71941.662785630979</v>
      </c>
      <c r="S3533" s="9"/>
      <c r="T3533" s="9"/>
      <c r="U3533" s="9"/>
      <c r="V3533" s="9"/>
      <c r="W3533" s="9"/>
      <c r="X3533" s="9"/>
      <c r="Y3533" s="9"/>
      <c r="Z3533" s="9"/>
      <c r="AA3533" s="9"/>
      <c r="AB3533" s="9"/>
      <c r="AC3533" s="9"/>
      <c r="AD3533" s="9"/>
      <c r="AE3533" s="9"/>
      <c r="AF3533" s="9"/>
      <c r="AG3533" s="9"/>
      <c r="AH3533" s="9"/>
      <c r="AI3533" s="9"/>
      <c r="AJ3533" s="9"/>
      <c r="AK3533" s="9"/>
      <c r="AL3533" s="9"/>
      <c r="AM3533" s="9"/>
      <c r="AN3533" s="9"/>
      <c r="AO3533" s="9"/>
      <c r="AP3533" s="9"/>
      <c r="AQ3533" s="15"/>
      <c r="AR3533" s="9"/>
      <c r="AS3533" s="9"/>
      <c r="AT3533" s="9"/>
      <c r="AU3533" s="9"/>
      <c r="AV3533" s="9"/>
      <c r="AW3533" s="9"/>
      <c r="AX3533" s="9"/>
      <c r="AY3533" s="9"/>
      <c r="AZ3533" s="9"/>
      <c r="BA3533" s="9"/>
      <c r="BB3533" s="9"/>
      <c r="BC3533" s="9"/>
      <c r="BD3533" s="9"/>
      <c r="BE3533" s="9"/>
      <c r="BF3533" s="9"/>
      <c r="BG3533" s="9"/>
      <c r="BH3533" s="9"/>
      <c r="BI3533" s="9"/>
      <c r="BJ3533" s="9"/>
      <c r="BK3533" s="9"/>
      <c r="BL3533" s="9">
        <f t="shared" si="118"/>
        <v>71941.662785630979</v>
      </c>
      <c r="BM3533" s="9">
        <f t="shared" si="119"/>
        <v>71900</v>
      </c>
    </row>
    <row r="3534" spans="1:65" x14ac:dyDescent="0.3">
      <c r="A3534" t="s">
        <v>3478</v>
      </c>
      <c r="B3534" s="9">
        <v>1363</v>
      </c>
      <c r="C3534">
        <v>569186</v>
      </c>
      <c r="D3534">
        <v>1</v>
      </c>
      <c r="E3534">
        <v>0</v>
      </c>
      <c r="F3534">
        <v>0</v>
      </c>
      <c r="G3534">
        <v>0</v>
      </c>
      <c r="H3534">
        <v>0</v>
      </c>
      <c r="I3534" t="s">
        <v>123</v>
      </c>
      <c r="J3534">
        <v>568414</v>
      </c>
      <c r="K3534" t="s">
        <v>166</v>
      </c>
      <c r="L3534">
        <v>568414</v>
      </c>
      <c r="M3534" t="s">
        <v>166</v>
      </c>
      <c r="N3534">
        <v>568414</v>
      </c>
      <c r="O3534" t="s">
        <v>166</v>
      </c>
      <c r="P3534">
        <v>568414</v>
      </c>
      <c r="Q3534" t="s">
        <v>166</v>
      </c>
      <c r="R3534" s="9">
        <v>319777.73348337231</v>
      </c>
      <c r="S3534" s="9"/>
      <c r="T3534" s="9"/>
      <c r="U3534" s="9"/>
      <c r="V3534" s="9"/>
      <c r="W3534" s="9"/>
      <c r="X3534" s="9"/>
      <c r="Y3534" s="9"/>
      <c r="Z3534" s="9"/>
      <c r="AA3534" s="9"/>
      <c r="AB3534" s="9"/>
      <c r="AC3534" s="9"/>
      <c r="AD3534" s="9"/>
      <c r="AE3534" s="9"/>
      <c r="AF3534" s="9"/>
      <c r="AG3534" s="9"/>
      <c r="AH3534" s="9"/>
      <c r="AI3534" s="9"/>
      <c r="AJ3534" s="9"/>
      <c r="AK3534" s="9"/>
      <c r="AL3534" s="9"/>
      <c r="AM3534" s="9"/>
      <c r="AN3534" s="9"/>
      <c r="AO3534" s="9"/>
      <c r="AP3534" s="9"/>
      <c r="AQ3534" s="15"/>
      <c r="AR3534" s="9"/>
      <c r="AS3534" s="9"/>
      <c r="AT3534" s="9"/>
      <c r="AU3534" s="9"/>
      <c r="AV3534" s="9"/>
      <c r="AW3534" s="9"/>
      <c r="AX3534" s="9"/>
      <c r="AY3534" s="9"/>
      <c r="AZ3534" s="9"/>
      <c r="BA3534" s="9"/>
      <c r="BB3534" s="9"/>
      <c r="BC3534" s="9"/>
      <c r="BD3534" s="9"/>
      <c r="BE3534" s="9"/>
      <c r="BF3534" s="9"/>
      <c r="BG3534" s="9"/>
      <c r="BH3534" s="9"/>
      <c r="BI3534" s="9"/>
      <c r="BJ3534" s="9"/>
      <c r="BK3534" s="9"/>
      <c r="BL3534" s="9">
        <f t="shared" si="118"/>
        <v>319777.73348337231</v>
      </c>
      <c r="BM3534" s="9">
        <f t="shared" si="119"/>
        <v>319800</v>
      </c>
    </row>
    <row r="3535" spans="1:65" x14ac:dyDescent="0.3">
      <c r="A3535" t="s">
        <v>3479</v>
      </c>
      <c r="B3535" s="9">
        <v>289</v>
      </c>
      <c r="C3535">
        <v>548588</v>
      </c>
      <c r="D3535">
        <v>1</v>
      </c>
      <c r="E3535">
        <v>0</v>
      </c>
      <c r="F3535">
        <v>0</v>
      </c>
      <c r="G3535">
        <v>0</v>
      </c>
      <c r="H3535">
        <v>0</v>
      </c>
      <c r="I3535" t="s">
        <v>123</v>
      </c>
      <c r="J3535">
        <v>568414</v>
      </c>
      <c r="K3535" t="s">
        <v>166</v>
      </c>
      <c r="L3535">
        <v>569593</v>
      </c>
      <c r="M3535" t="s">
        <v>3480</v>
      </c>
      <c r="N3535">
        <v>568414</v>
      </c>
      <c r="O3535" t="s">
        <v>166</v>
      </c>
      <c r="P3535">
        <v>568414</v>
      </c>
      <c r="Q3535" t="s">
        <v>166</v>
      </c>
      <c r="R3535" s="9">
        <v>71941.662785630979</v>
      </c>
      <c r="S3535" s="9"/>
      <c r="T3535" s="9"/>
      <c r="U3535" s="9"/>
      <c r="V3535" s="9"/>
      <c r="W3535" s="9"/>
      <c r="X3535" s="9"/>
      <c r="Y3535" s="9"/>
      <c r="Z3535" s="9"/>
      <c r="AA3535" s="9"/>
      <c r="AB3535" s="9"/>
      <c r="AC3535" s="9"/>
      <c r="AD3535" s="9"/>
      <c r="AE3535" s="9"/>
      <c r="AF3535" s="9"/>
      <c r="AG3535" s="9"/>
      <c r="AH3535" s="9"/>
      <c r="AI3535" s="9"/>
      <c r="AJ3535" s="9"/>
      <c r="AK3535" s="9"/>
      <c r="AL3535" s="9"/>
      <c r="AM3535" s="9"/>
      <c r="AN3535" s="9"/>
      <c r="AO3535" s="9"/>
      <c r="AP3535" s="9"/>
      <c r="AQ3535" s="15"/>
      <c r="AR3535" s="9"/>
      <c r="AS3535" s="9"/>
      <c r="AT3535" s="9"/>
      <c r="AU3535" s="9"/>
      <c r="AV3535" s="9"/>
      <c r="AW3535" s="9"/>
      <c r="AX3535" s="9"/>
      <c r="AY3535" s="9"/>
      <c r="AZ3535" s="9"/>
      <c r="BA3535" s="9"/>
      <c r="BB3535" s="9"/>
      <c r="BC3535" s="9"/>
      <c r="BD3535" s="9"/>
      <c r="BE3535" s="9"/>
      <c r="BF3535" s="9"/>
      <c r="BG3535" s="9"/>
      <c r="BH3535" s="9"/>
      <c r="BI3535" s="9"/>
      <c r="BJ3535" s="9"/>
      <c r="BK3535" s="9"/>
      <c r="BL3535" s="9">
        <f t="shared" si="118"/>
        <v>71941.662785630979</v>
      </c>
      <c r="BM3535" s="9">
        <f t="shared" si="119"/>
        <v>71900</v>
      </c>
    </row>
    <row r="3536" spans="1:65" x14ac:dyDescent="0.3">
      <c r="A3536" t="s">
        <v>3481</v>
      </c>
      <c r="B3536" s="9">
        <v>805</v>
      </c>
      <c r="C3536">
        <v>539511</v>
      </c>
      <c r="D3536">
        <v>1</v>
      </c>
      <c r="E3536">
        <v>0</v>
      </c>
      <c r="F3536">
        <v>0</v>
      </c>
      <c r="G3536">
        <v>0</v>
      </c>
      <c r="H3536">
        <v>0</v>
      </c>
      <c r="I3536" t="s">
        <v>86</v>
      </c>
      <c r="J3536">
        <v>539333</v>
      </c>
      <c r="K3536" t="s">
        <v>864</v>
      </c>
      <c r="L3536">
        <v>539333</v>
      </c>
      <c r="M3536" t="s">
        <v>864</v>
      </c>
      <c r="N3536">
        <v>539333</v>
      </c>
      <c r="O3536" t="s">
        <v>864</v>
      </c>
      <c r="P3536">
        <v>539139</v>
      </c>
      <c r="Q3536" t="s">
        <v>537</v>
      </c>
      <c r="R3536" s="9">
        <v>190663.85366584061</v>
      </c>
      <c r="S3536" s="9"/>
      <c r="T3536" s="9"/>
      <c r="U3536" s="9"/>
      <c r="V3536" s="9"/>
      <c r="W3536" s="9"/>
      <c r="X3536" s="9"/>
      <c r="Y3536" s="9"/>
      <c r="Z3536" s="9"/>
      <c r="AA3536" s="9"/>
      <c r="AB3536" s="9"/>
      <c r="AC3536" s="9"/>
      <c r="AD3536" s="9"/>
      <c r="AE3536" s="9"/>
      <c r="AF3536" s="9"/>
      <c r="AG3536" s="9"/>
      <c r="AH3536" s="9"/>
      <c r="AI3536" s="9"/>
      <c r="AJ3536" s="9"/>
      <c r="AK3536" s="9"/>
      <c r="AL3536" s="9"/>
      <c r="AM3536" s="9"/>
      <c r="AN3536" s="9"/>
      <c r="AO3536" s="9"/>
      <c r="AP3536" s="9"/>
      <c r="AQ3536" s="15"/>
      <c r="AR3536" s="9"/>
      <c r="AS3536" s="9"/>
      <c r="AT3536" s="9"/>
      <c r="AU3536" s="9"/>
      <c r="AV3536" s="9"/>
      <c r="AW3536" s="9"/>
      <c r="AX3536" s="9"/>
      <c r="AY3536" s="9"/>
      <c r="AZ3536" s="9"/>
      <c r="BA3536" s="9"/>
      <c r="BB3536" s="9"/>
      <c r="BC3536" s="9"/>
      <c r="BD3536" s="9"/>
      <c r="BE3536" s="9"/>
      <c r="BF3536" s="9"/>
      <c r="BG3536" s="9"/>
      <c r="BH3536" s="9"/>
      <c r="BI3536" s="9"/>
      <c r="BJ3536" s="9"/>
      <c r="BK3536" s="9"/>
      <c r="BL3536" s="9">
        <f t="shared" si="118"/>
        <v>190663.85366584061</v>
      </c>
      <c r="BM3536" s="9">
        <f t="shared" si="119"/>
        <v>190700</v>
      </c>
    </row>
    <row r="3537" spans="1:65" x14ac:dyDescent="0.3">
      <c r="A3537" t="s">
        <v>3482</v>
      </c>
      <c r="B3537" s="9">
        <v>213</v>
      </c>
      <c r="C3537">
        <v>534251</v>
      </c>
      <c r="D3537">
        <v>1</v>
      </c>
      <c r="E3537">
        <v>0</v>
      </c>
      <c r="F3537">
        <v>0</v>
      </c>
      <c r="G3537">
        <v>0</v>
      </c>
      <c r="H3537">
        <v>0</v>
      </c>
      <c r="I3537" t="s">
        <v>86</v>
      </c>
      <c r="J3537">
        <v>534668</v>
      </c>
      <c r="K3537" t="s">
        <v>1829</v>
      </c>
      <c r="L3537">
        <v>534005</v>
      </c>
      <c r="M3537" t="s">
        <v>88</v>
      </c>
      <c r="N3537">
        <v>534005</v>
      </c>
      <c r="O3537" t="s">
        <v>88</v>
      </c>
      <c r="P3537">
        <v>534005</v>
      </c>
      <c r="Q3537" t="s">
        <v>88</v>
      </c>
      <c r="R3537" s="9">
        <v>71941.662785630979</v>
      </c>
      <c r="S3537" s="9"/>
      <c r="T3537" s="9"/>
      <c r="U3537" s="9"/>
      <c r="V3537" s="9"/>
      <c r="W3537" s="9"/>
      <c r="X3537" s="9"/>
      <c r="Y3537" s="9"/>
      <c r="Z3537" s="9"/>
      <c r="AA3537" s="9"/>
      <c r="AB3537" s="9"/>
      <c r="AC3537" s="9"/>
      <c r="AD3537" s="9"/>
      <c r="AE3537" s="9"/>
      <c r="AF3537" s="9"/>
      <c r="AG3537" s="9"/>
      <c r="AH3537" s="9"/>
      <c r="AI3537" s="9"/>
      <c r="AJ3537" s="9"/>
      <c r="AK3537" s="9"/>
      <c r="AL3537" s="9"/>
      <c r="AM3537" s="9"/>
      <c r="AN3537" s="9"/>
      <c r="AO3537" s="9"/>
      <c r="AP3537" s="9"/>
      <c r="AQ3537" s="15"/>
      <c r="AR3537" s="9"/>
      <c r="AS3537" s="9"/>
      <c r="AT3537" s="9"/>
      <c r="AU3537" s="9"/>
      <c r="AV3537" s="9"/>
      <c r="AW3537" s="9"/>
      <c r="AX3537" s="9"/>
      <c r="AY3537" s="9"/>
      <c r="AZ3537" s="9"/>
      <c r="BA3537" s="9"/>
      <c r="BB3537" s="9"/>
      <c r="BC3537" s="9"/>
      <c r="BD3537" s="9"/>
      <c r="BE3537" s="9"/>
      <c r="BF3537" s="9"/>
      <c r="BG3537" s="9"/>
      <c r="BH3537" s="9"/>
      <c r="BI3537" s="9"/>
      <c r="BJ3537" s="9"/>
      <c r="BK3537" s="9"/>
      <c r="BL3537" s="9">
        <f t="shared" si="118"/>
        <v>71941.662785630979</v>
      </c>
      <c r="BM3537" s="9">
        <f t="shared" si="119"/>
        <v>71900</v>
      </c>
    </row>
    <row r="3538" spans="1:65" x14ac:dyDescent="0.3">
      <c r="A3538" t="s">
        <v>3483</v>
      </c>
      <c r="B3538" s="9">
        <v>194</v>
      </c>
      <c r="C3538">
        <v>546933</v>
      </c>
      <c r="D3538">
        <v>1</v>
      </c>
      <c r="E3538">
        <v>0</v>
      </c>
      <c r="F3538">
        <v>0</v>
      </c>
      <c r="G3538">
        <v>0</v>
      </c>
      <c r="H3538">
        <v>0</v>
      </c>
      <c r="I3538" t="s">
        <v>123</v>
      </c>
      <c r="J3538">
        <v>590266</v>
      </c>
      <c r="K3538" t="s">
        <v>163</v>
      </c>
      <c r="L3538">
        <v>590266</v>
      </c>
      <c r="M3538" t="s">
        <v>163</v>
      </c>
      <c r="N3538">
        <v>590266</v>
      </c>
      <c r="O3538" t="s">
        <v>163</v>
      </c>
      <c r="P3538">
        <v>590266</v>
      </c>
      <c r="Q3538" t="s">
        <v>163</v>
      </c>
      <c r="R3538" s="9">
        <v>71941.662785630979</v>
      </c>
      <c r="S3538" s="9"/>
      <c r="T3538" s="9"/>
      <c r="U3538" s="9"/>
      <c r="V3538" s="9"/>
      <c r="W3538" s="9"/>
      <c r="X3538" s="9"/>
      <c r="Y3538" s="9"/>
      <c r="Z3538" s="9"/>
      <c r="AA3538" s="9"/>
      <c r="AB3538" s="9"/>
      <c r="AC3538" s="9"/>
      <c r="AD3538" s="9"/>
      <c r="AE3538" s="9"/>
      <c r="AF3538" s="9"/>
      <c r="AG3538" s="9"/>
      <c r="AH3538" s="9"/>
      <c r="AI3538" s="9"/>
      <c r="AJ3538" s="9"/>
      <c r="AK3538" s="9"/>
      <c r="AL3538" s="9"/>
      <c r="AM3538" s="9"/>
      <c r="AN3538" s="9"/>
      <c r="AO3538" s="9"/>
      <c r="AP3538" s="9"/>
      <c r="AQ3538" s="15"/>
      <c r="AR3538" s="9"/>
      <c r="AS3538" s="9"/>
      <c r="AT3538" s="9"/>
      <c r="AU3538" s="9"/>
      <c r="AV3538" s="9"/>
      <c r="AW3538" s="9"/>
      <c r="AX3538" s="9"/>
      <c r="AY3538" s="9"/>
      <c r="AZ3538" s="9"/>
      <c r="BA3538" s="9"/>
      <c r="BB3538" s="9"/>
      <c r="BC3538" s="9"/>
      <c r="BD3538" s="9"/>
      <c r="BE3538" s="9"/>
      <c r="BF3538" s="9"/>
      <c r="BG3538" s="9"/>
      <c r="BH3538" s="9"/>
      <c r="BI3538" s="9"/>
      <c r="BJ3538" s="9"/>
      <c r="BK3538" s="9"/>
      <c r="BL3538" s="9">
        <f t="shared" si="118"/>
        <v>71941.662785630979</v>
      </c>
      <c r="BM3538" s="9">
        <f t="shared" si="119"/>
        <v>71900</v>
      </c>
    </row>
    <row r="3539" spans="1:65" x14ac:dyDescent="0.3">
      <c r="A3539" t="s">
        <v>3484</v>
      </c>
      <c r="B3539" s="9">
        <v>202</v>
      </c>
      <c r="C3539">
        <v>537560</v>
      </c>
      <c r="D3539">
        <v>1</v>
      </c>
      <c r="E3539">
        <v>0</v>
      </c>
      <c r="F3539">
        <v>0</v>
      </c>
      <c r="G3539">
        <v>0</v>
      </c>
      <c r="H3539">
        <v>0</v>
      </c>
      <c r="I3539" t="s">
        <v>86</v>
      </c>
      <c r="J3539">
        <v>537683</v>
      </c>
      <c r="K3539" t="s">
        <v>324</v>
      </c>
      <c r="L3539">
        <v>537683</v>
      </c>
      <c r="M3539" t="s">
        <v>324</v>
      </c>
      <c r="N3539">
        <v>537683</v>
      </c>
      <c r="O3539" t="s">
        <v>324</v>
      </c>
      <c r="P3539">
        <v>537683</v>
      </c>
      <c r="Q3539" t="s">
        <v>324</v>
      </c>
      <c r="R3539" s="9">
        <v>71941.662785630979</v>
      </c>
      <c r="S3539" s="9"/>
      <c r="T3539" s="9"/>
      <c r="U3539" s="9"/>
      <c r="V3539" s="9"/>
      <c r="W3539" s="9"/>
      <c r="X3539" s="9"/>
      <c r="Y3539" s="9"/>
      <c r="Z3539" s="9"/>
      <c r="AA3539" s="9"/>
      <c r="AB3539" s="9"/>
      <c r="AC3539" s="9"/>
      <c r="AD3539" s="9"/>
      <c r="AE3539" s="9"/>
      <c r="AF3539" s="9"/>
      <c r="AG3539" s="9"/>
      <c r="AH3539" s="9"/>
      <c r="AI3539" s="9"/>
      <c r="AJ3539" s="9"/>
      <c r="AK3539" s="9"/>
      <c r="AL3539" s="9"/>
      <c r="AM3539" s="9"/>
      <c r="AN3539" s="9"/>
      <c r="AO3539" s="9"/>
      <c r="AP3539" s="9"/>
      <c r="AQ3539" s="15"/>
      <c r="AR3539" s="9"/>
      <c r="AS3539" s="9"/>
      <c r="AT3539" s="9"/>
      <c r="AU3539" s="9"/>
      <c r="AV3539" s="9"/>
      <c r="AW3539" s="9"/>
      <c r="AX3539" s="9"/>
      <c r="AY3539" s="9"/>
      <c r="AZ3539" s="9"/>
      <c r="BA3539" s="9"/>
      <c r="BB3539" s="9"/>
      <c r="BC3539" s="9"/>
      <c r="BD3539" s="9"/>
      <c r="BE3539" s="9"/>
      <c r="BF3539" s="9"/>
      <c r="BG3539" s="9"/>
      <c r="BH3539" s="9"/>
      <c r="BI3539" s="9"/>
      <c r="BJ3539" s="9"/>
      <c r="BK3539" s="9"/>
      <c r="BL3539" s="9">
        <f t="shared" si="118"/>
        <v>71941.662785630979</v>
      </c>
      <c r="BM3539" s="9">
        <f t="shared" si="119"/>
        <v>71900</v>
      </c>
    </row>
    <row r="3540" spans="1:65" x14ac:dyDescent="0.3">
      <c r="A3540" s="3" t="s">
        <v>677</v>
      </c>
      <c r="B3540" s="9">
        <v>2018</v>
      </c>
      <c r="C3540">
        <v>591301</v>
      </c>
      <c r="D3540">
        <v>1</v>
      </c>
      <c r="E3540">
        <v>1</v>
      </c>
      <c r="F3540">
        <v>1</v>
      </c>
      <c r="G3540">
        <v>0</v>
      </c>
      <c r="H3540">
        <v>0</v>
      </c>
      <c r="I3540" t="s">
        <v>123</v>
      </c>
      <c r="J3540">
        <v>591301</v>
      </c>
      <c r="K3540" t="s">
        <v>677</v>
      </c>
      <c r="L3540">
        <v>591301</v>
      </c>
      <c r="M3540" t="s">
        <v>677</v>
      </c>
      <c r="N3540">
        <v>590266</v>
      </c>
      <c r="O3540" t="s">
        <v>163</v>
      </c>
      <c r="P3540">
        <v>590266</v>
      </c>
      <c r="Q3540" t="s">
        <v>163</v>
      </c>
      <c r="R3540" s="9">
        <v>469299.71982989478</v>
      </c>
      <c r="S3540" s="9">
        <f>SUMIFS($B:$B,$J:$J,$C3540)</f>
        <v>4761</v>
      </c>
      <c r="T3540" s="9">
        <v>258500.93609765539</v>
      </c>
      <c r="U3540" s="9">
        <v>0</v>
      </c>
      <c r="V3540" s="9">
        <f>U3540*768</f>
        <v>0</v>
      </c>
      <c r="W3540" s="9">
        <v>50</v>
      </c>
      <c r="X3540" s="9">
        <f>W3540*3072</f>
        <v>153600</v>
      </c>
      <c r="Y3540" s="9">
        <v>23</v>
      </c>
      <c r="Z3540" s="9">
        <f>Y3540*1024</f>
        <v>23552</v>
      </c>
      <c r="AA3540" s="9">
        <v>3</v>
      </c>
      <c r="AB3540" s="9">
        <f>AA3540*256</f>
        <v>768</v>
      </c>
      <c r="AC3540" s="9">
        <f>SUMIFS($B:$B,$L:$L,$C3540)</f>
        <v>6967</v>
      </c>
      <c r="AD3540" s="9">
        <v>867764.11657576612</v>
      </c>
      <c r="AE3540" s="9"/>
      <c r="AF3540" s="9"/>
      <c r="AG3540" s="9"/>
      <c r="AH3540" s="9"/>
      <c r="AI3540" s="9"/>
      <c r="AJ3540" s="9"/>
      <c r="AK3540" s="9"/>
      <c r="AL3540" s="9"/>
      <c r="AM3540" s="9"/>
      <c r="AN3540" s="9"/>
      <c r="AO3540" s="9"/>
      <c r="AP3540" s="9"/>
      <c r="AQ3540" s="15"/>
      <c r="AR3540" s="9">
        <v>4</v>
      </c>
      <c r="AS3540" s="9">
        <f>AR3540*30500</f>
        <v>122000</v>
      </c>
      <c r="AT3540" s="9"/>
      <c r="AU3540" s="9"/>
      <c r="AV3540" s="9"/>
      <c r="AW3540" s="9"/>
      <c r="AX3540" s="9"/>
      <c r="AY3540" s="9"/>
      <c r="AZ3540" s="9"/>
      <c r="BA3540" s="9"/>
      <c r="BB3540" s="9"/>
      <c r="BC3540" s="9"/>
      <c r="BD3540" s="9"/>
      <c r="BE3540" s="9"/>
      <c r="BF3540" s="9"/>
      <c r="BG3540" s="9"/>
      <c r="BH3540" s="9"/>
      <c r="BI3540" s="9"/>
      <c r="BJ3540" s="9"/>
      <c r="BK3540" s="9"/>
      <c r="BL3540" s="9">
        <f t="shared" si="118"/>
        <v>1895484.7725033164</v>
      </c>
      <c r="BM3540" s="9">
        <f t="shared" si="119"/>
        <v>1895500</v>
      </c>
    </row>
    <row r="3541" spans="1:65" x14ac:dyDescent="0.3">
      <c r="A3541" t="s">
        <v>3485</v>
      </c>
      <c r="B3541" s="9">
        <v>735</v>
      </c>
      <c r="C3541">
        <v>554049</v>
      </c>
      <c r="D3541">
        <v>1</v>
      </c>
      <c r="E3541">
        <v>0</v>
      </c>
      <c r="F3541">
        <v>0</v>
      </c>
      <c r="G3541">
        <v>0</v>
      </c>
      <c r="H3541">
        <v>0</v>
      </c>
      <c r="I3541" t="s">
        <v>94</v>
      </c>
      <c r="J3541">
        <v>599549</v>
      </c>
      <c r="K3541" t="s">
        <v>2336</v>
      </c>
      <c r="L3541">
        <v>599247</v>
      </c>
      <c r="M3541" t="s">
        <v>109</v>
      </c>
      <c r="N3541">
        <v>554821</v>
      </c>
      <c r="O3541" t="s">
        <v>973</v>
      </c>
      <c r="P3541">
        <v>554821</v>
      </c>
      <c r="Q3541" t="s">
        <v>973</v>
      </c>
      <c r="R3541" s="9">
        <v>174329.69812190629</v>
      </c>
      <c r="S3541" s="9"/>
      <c r="T3541" s="9"/>
      <c r="U3541" s="9"/>
      <c r="V3541" s="9"/>
      <c r="W3541" s="9"/>
      <c r="X3541" s="9"/>
      <c r="Y3541" s="9"/>
      <c r="Z3541" s="9"/>
      <c r="AA3541" s="9"/>
      <c r="AB3541" s="9"/>
      <c r="AC3541" s="9"/>
      <c r="AD3541" s="9"/>
      <c r="AE3541" s="9"/>
      <c r="AF3541" s="9"/>
      <c r="AG3541" s="9"/>
      <c r="AH3541" s="9"/>
      <c r="AI3541" s="9"/>
      <c r="AJ3541" s="9"/>
      <c r="AK3541" s="9"/>
      <c r="AL3541" s="9"/>
      <c r="AM3541" s="9"/>
      <c r="AN3541" s="9"/>
      <c r="AO3541" s="9"/>
      <c r="AP3541" s="9"/>
      <c r="AQ3541" s="15"/>
      <c r="AR3541" s="9"/>
      <c r="AS3541" s="9"/>
      <c r="AT3541" s="9"/>
      <c r="AU3541" s="9"/>
      <c r="AV3541" s="9"/>
      <c r="AW3541" s="9"/>
      <c r="AX3541" s="9"/>
      <c r="AY3541" s="9"/>
      <c r="AZ3541" s="9"/>
      <c r="BA3541" s="9"/>
      <c r="BB3541" s="9"/>
      <c r="BC3541" s="9"/>
      <c r="BD3541" s="9"/>
      <c r="BE3541" s="9"/>
      <c r="BF3541" s="9"/>
      <c r="BG3541" s="9"/>
      <c r="BH3541" s="9"/>
      <c r="BI3541" s="9"/>
      <c r="BJ3541" s="9"/>
      <c r="BK3541" s="9"/>
      <c r="BL3541" s="9">
        <f t="shared" si="118"/>
        <v>174329.69812190629</v>
      </c>
      <c r="BM3541" s="9">
        <f t="shared" si="119"/>
        <v>174300</v>
      </c>
    </row>
    <row r="3542" spans="1:65" x14ac:dyDescent="0.3">
      <c r="A3542" t="s">
        <v>3485</v>
      </c>
      <c r="B3542" s="9">
        <v>221</v>
      </c>
      <c r="C3542">
        <v>552259</v>
      </c>
      <c r="D3542">
        <v>1</v>
      </c>
      <c r="E3542">
        <v>0</v>
      </c>
      <c r="F3542">
        <v>0</v>
      </c>
      <c r="G3542">
        <v>0</v>
      </c>
      <c r="H3542">
        <v>0</v>
      </c>
      <c r="I3542" t="s">
        <v>111</v>
      </c>
      <c r="J3542">
        <v>502839</v>
      </c>
      <c r="K3542" t="s">
        <v>394</v>
      </c>
      <c r="L3542">
        <v>504505</v>
      </c>
      <c r="M3542" t="s">
        <v>1396</v>
      </c>
      <c r="N3542">
        <v>503444</v>
      </c>
      <c r="O3542" t="s">
        <v>374</v>
      </c>
      <c r="P3542">
        <v>503444</v>
      </c>
      <c r="Q3542" t="s">
        <v>374</v>
      </c>
      <c r="R3542" s="9">
        <v>71941.662785630979</v>
      </c>
      <c r="S3542" s="9"/>
      <c r="T3542" s="9"/>
      <c r="U3542" s="9"/>
      <c r="V3542" s="9"/>
      <c r="W3542" s="9"/>
      <c r="X3542" s="9"/>
      <c r="Y3542" s="9"/>
      <c r="Z3542" s="9"/>
      <c r="AA3542" s="9"/>
      <c r="AB3542" s="9"/>
      <c r="AC3542" s="9"/>
      <c r="AD3542" s="9"/>
      <c r="AE3542" s="9"/>
      <c r="AF3542" s="9"/>
      <c r="AG3542" s="9"/>
      <c r="AH3542" s="9"/>
      <c r="AI3542" s="9"/>
      <c r="AJ3542" s="9"/>
      <c r="AK3542" s="9"/>
      <c r="AL3542" s="9"/>
      <c r="AM3542" s="9"/>
      <c r="AN3542" s="9"/>
      <c r="AO3542" s="9"/>
      <c r="AP3542" s="9"/>
      <c r="AQ3542" s="15"/>
      <c r="AR3542" s="9"/>
      <c r="AS3542" s="9"/>
      <c r="AT3542" s="9"/>
      <c r="AU3542" s="9"/>
      <c r="AV3542" s="9"/>
      <c r="AW3542" s="9"/>
      <c r="AX3542" s="9"/>
      <c r="AY3542" s="9"/>
      <c r="AZ3542" s="9"/>
      <c r="BA3542" s="9"/>
      <c r="BB3542" s="9"/>
      <c r="BC3542" s="9"/>
      <c r="BD3542" s="9"/>
      <c r="BE3542" s="9"/>
      <c r="BF3542" s="9"/>
      <c r="BG3542" s="9"/>
      <c r="BH3542" s="9"/>
      <c r="BI3542" s="9"/>
      <c r="BJ3542" s="9"/>
      <c r="BK3542" s="9"/>
      <c r="BL3542" s="9">
        <f t="shared" si="118"/>
        <v>71941.662785630979</v>
      </c>
      <c r="BM3542" s="9">
        <f t="shared" si="119"/>
        <v>71900</v>
      </c>
    </row>
    <row r="3543" spans="1:65" x14ac:dyDescent="0.3">
      <c r="A3543" t="s">
        <v>3486</v>
      </c>
      <c r="B3543" s="9">
        <v>532</v>
      </c>
      <c r="C3543">
        <v>594555</v>
      </c>
      <c r="D3543">
        <v>1</v>
      </c>
      <c r="E3543">
        <v>0</v>
      </c>
      <c r="F3543">
        <v>0</v>
      </c>
      <c r="G3543">
        <v>0</v>
      </c>
      <c r="H3543">
        <v>0</v>
      </c>
      <c r="I3543" t="s">
        <v>81</v>
      </c>
      <c r="J3543">
        <v>593711</v>
      </c>
      <c r="K3543" t="s">
        <v>185</v>
      </c>
      <c r="L3543">
        <v>593711</v>
      </c>
      <c r="M3543" t="s">
        <v>185</v>
      </c>
      <c r="N3543">
        <v>593711</v>
      </c>
      <c r="O3543" t="s">
        <v>185</v>
      </c>
      <c r="P3543">
        <v>593711</v>
      </c>
      <c r="Q3543" t="s">
        <v>185</v>
      </c>
      <c r="R3543" s="9">
        <v>126754.2693997351</v>
      </c>
      <c r="S3543" s="9"/>
      <c r="T3543" s="9"/>
      <c r="U3543" s="9"/>
      <c r="V3543" s="9"/>
      <c r="W3543" s="9"/>
      <c r="X3543" s="9"/>
      <c r="Y3543" s="9"/>
      <c r="Z3543" s="9"/>
      <c r="AA3543" s="9"/>
      <c r="AB3543" s="9"/>
      <c r="AC3543" s="9"/>
      <c r="AD3543" s="9"/>
      <c r="AE3543" s="9"/>
      <c r="AF3543" s="9"/>
      <c r="AG3543" s="9"/>
      <c r="AH3543" s="9"/>
      <c r="AI3543" s="9"/>
      <c r="AJ3543" s="9"/>
      <c r="AK3543" s="9"/>
      <c r="AL3543" s="9"/>
      <c r="AM3543" s="9"/>
      <c r="AN3543" s="9"/>
      <c r="AO3543" s="9"/>
      <c r="AP3543" s="9"/>
      <c r="AQ3543" s="15"/>
      <c r="AR3543" s="9"/>
      <c r="AS3543" s="9"/>
      <c r="AT3543" s="9"/>
      <c r="AU3543" s="9"/>
      <c r="AV3543" s="9"/>
      <c r="AW3543" s="9"/>
      <c r="AX3543" s="9"/>
      <c r="AY3543" s="9"/>
      <c r="AZ3543" s="9"/>
      <c r="BA3543" s="9"/>
      <c r="BB3543" s="9"/>
      <c r="BC3543" s="9"/>
      <c r="BD3543" s="9"/>
      <c r="BE3543" s="9"/>
      <c r="BF3543" s="9"/>
      <c r="BG3543" s="9"/>
      <c r="BH3543" s="9"/>
      <c r="BI3543" s="9"/>
      <c r="BJ3543" s="9"/>
      <c r="BK3543" s="9"/>
      <c r="BL3543" s="9">
        <f t="shared" si="118"/>
        <v>126754.2693997351</v>
      </c>
      <c r="BM3543" s="9">
        <f t="shared" si="119"/>
        <v>126800</v>
      </c>
    </row>
    <row r="3544" spans="1:65" x14ac:dyDescent="0.3">
      <c r="A3544" t="s">
        <v>3487</v>
      </c>
      <c r="B3544" s="9">
        <v>81</v>
      </c>
      <c r="C3544">
        <v>566888</v>
      </c>
      <c r="D3544">
        <v>1</v>
      </c>
      <c r="E3544">
        <v>0</v>
      </c>
      <c r="F3544">
        <v>0</v>
      </c>
      <c r="G3544">
        <v>0</v>
      </c>
      <c r="H3544">
        <v>0</v>
      </c>
      <c r="I3544" t="s">
        <v>151</v>
      </c>
      <c r="J3544">
        <v>560812</v>
      </c>
      <c r="K3544" t="s">
        <v>1044</v>
      </c>
      <c r="L3544">
        <v>561215</v>
      </c>
      <c r="M3544" t="s">
        <v>307</v>
      </c>
      <c r="N3544">
        <v>561215</v>
      </c>
      <c r="O3544" t="s">
        <v>307</v>
      </c>
      <c r="P3544">
        <v>561215</v>
      </c>
      <c r="Q3544" t="s">
        <v>307</v>
      </c>
      <c r="R3544" s="9">
        <v>71941.662785630979</v>
      </c>
      <c r="S3544" s="9"/>
      <c r="T3544" s="9"/>
      <c r="U3544" s="9"/>
      <c r="V3544" s="9"/>
      <c r="W3544" s="9"/>
      <c r="X3544" s="9"/>
      <c r="Y3544" s="9"/>
      <c r="Z3544" s="9"/>
      <c r="AA3544" s="9"/>
      <c r="AB3544" s="9"/>
      <c r="AC3544" s="9"/>
      <c r="AD3544" s="9"/>
      <c r="AE3544" s="9"/>
      <c r="AF3544" s="9"/>
      <c r="AG3544" s="9"/>
      <c r="AH3544" s="9"/>
      <c r="AI3544" s="9"/>
      <c r="AJ3544" s="9"/>
      <c r="AK3544" s="9"/>
      <c r="AL3544" s="9"/>
      <c r="AM3544" s="9"/>
      <c r="AN3544" s="9"/>
      <c r="AO3544" s="9"/>
      <c r="AP3544" s="9"/>
      <c r="AQ3544" s="15"/>
      <c r="AR3544" s="9"/>
      <c r="AS3544" s="9"/>
      <c r="AT3544" s="9"/>
      <c r="AU3544" s="9"/>
      <c r="AV3544" s="9"/>
      <c r="AW3544" s="9"/>
      <c r="AX3544" s="9"/>
      <c r="AY3544" s="9"/>
      <c r="AZ3544" s="9"/>
      <c r="BA3544" s="9"/>
      <c r="BB3544" s="9"/>
      <c r="BC3544" s="9"/>
      <c r="BD3544" s="9"/>
      <c r="BE3544" s="9"/>
      <c r="BF3544" s="9"/>
      <c r="BG3544" s="9"/>
      <c r="BH3544" s="9"/>
      <c r="BI3544" s="9"/>
      <c r="BJ3544" s="9"/>
      <c r="BK3544" s="9"/>
      <c r="BL3544" s="9">
        <f t="shared" si="118"/>
        <v>71941.662785630979</v>
      </c>
      <c r="BM3544" s="9">
        <f t="shared" si="119"/>
        <v>71900</v>
      </c>
    </row>
    <row r="3545" spans="1:65" x14ac:dyDescent="0.3">
      <c r="A3545" s="2" t="s">
        <v>525</v>
      </c>
      <c r="B3545" s="9">
        <v>1163</v>
      </c>
      <c r="C3545">
        <v>594563</v>
      </c>
      <c r="D3545">
        <v>1</v>
      </c>
      <c r="E3545">
        <v>1</v>
      </c>
      <c r="F3545">
        <v>0</v>
      </c>
      <c r="G3545">
        <v>0</v>
      </c>
      <c r="H3545">
        <v>0</v>
      </c>
      <c r="I3545" t="s">
        <v>81</v>
      </c>
      <c r="J3545">
        <v>594563</v>
      </c>
      <c r="K3545" t="s">
        <v>525</v>
      </c>
      <c r="L3545">
        <v>594482</v>
      </c>
      <c r="M3545" t="s">
        <v>526</v>
      </c>
      <c r="N3545">
        <v>594482</v>
      </c>
      <c r="O3545" t="s">
        <v>526</v>
      </c>
      <c r="P3545">
        <v>594482</v>
      </c>
      <c r="Q3545" t="s">
        <v>526</v>
      </c>
      <c r="R3545" s="9">
        <v>273706.65880409727</v>
      </c>
      <c r="S3545" s="9">
        <f>SUMIFS($B:$B,$J:$J,$C3545)</f>
        <v>3730</v>
      </c>
      <c r="T3545" s="9">
        <v>202677.98581795601</v>
      </c>
      <c r="U3545" s="9">
        <v>1</v>
      </c>
      <c r="V3545" s="9">
        <f>U3545*768</f>
        <v>768</v>
      </c>
      <c r="W3545" s="9">
        <v>15</v>
      </c>
      <c r="X3545" s="9">
        <f>W3545*3072</f>
        <v>46080</v>
      </c>
      <c r="Y3545" s="9">
        <v>18</v>
      </c>
      <c r="Z3545" s="9">
        <f>Y3545*1024</f>
        <v>18432</v>
      </c>
      <c r="AA3545" s="9">
        <v>5</v>
      </c>
      <c r="AB3545" s="9">
        <f>AA3545*256</f>
        <v>1280</v>
      </c>
      <c r="AC3545" s="9"/>
      <c r="AD3545" s="9"/>
      <c r="AE3545" s="9"/>
      <c r="AF3545" s="9"/>
      <c r="AG3545" s="9"/>
      <c r="AH3545" s="9"/>
      <c r="AI3545" s="9"/>
      <c r="AJ3545" s="9"/>
      <c r="AK3545" s="9"/>
      <c r="AL3545" s="9"/>
      <c r="AM3545" s="9"/>
      <c r="AN3545" s="9"/>
      <c r="AO3545" s="9"/>
      <c r="AP3545" s="9"/>
      <c r="AQ3545" s="15"/>
      <c r="AR3545" s="9">
        <v>1</v>
      </c>
      <c r="AS3545" s="9">
        <f>AR3545*30500</f>
        <v>30500</v>
      </c>
      <c r="AT3545" s="9"/>
      <c r="AU3545" s="9"/>
      <c r="AV3545" s="9"/>
      <c r="AW3545" s="9"/>
      <c r="AX3545" s="9"/>
      <c r="AY3545" s="9"/>
      <c r="AZ3545" s="9"/>
      <c r="BA3545" s="9"/>
      <c r="BB3545" s="9"/>
      <c r="BC3545" s="9"/>
      <c r="BD3545" s="9"/>
      <c r="BE3545" s="9"/>
      <c r="BF3545" s="9"/>
      <c r="BG3545" s="9"/>
      <c r="BH3545" s="9"/>
      <c r="BI3545" s="9"/>
      <c r="BJ3545" s="9"/>
      <c r="BK3545" s="9"/>
      <c r="BL3545" s="9">
        <f t="shared" si="118"/>
        <v>573444.64462205325</v>
      </c>
      <c r="BM3545" s="9">
        <f t="shared" si="119"/>
        <v>573400</v>
      </c>
    </row>
    <row r="3546" spans="1:65" x14ac:dyDescent="0.3">
      <c r="A3546" t="s">
        <v>525</v>
      </c>
      <c r="B3546" s="9">
        <v>1397</v>
      </c>
      <c r="C3546">
        <v>530344</v>
      </c>
      <c r="D3546">
        <v>1</v>
      </c>
      <c r="E3546">
        <v>0</v>
      </c>
      <c r="F3546">
        <v>0</v>
      </c>
      <c r="G3546">
        <v>0</v>
      </c>
      <c r="H3546">
        <v>0</v>
      </c>
      <c r="I3546" t="s">
        <v>86</v>
      </c>
      <c r="J3546">
        <v>530905</v>
      </c>
      <c r="K3546" t="s">
        <v>1073</v>
      </c>
      <c r="L3546">
        <v>530905</v>
      </c>
      <c r="M3546" t="s">
        <v>1073</v>
      </c>
      <c r="N3546">
        <v>530905</v>
      </c>
      <c r="O3546" t="s">
        <v>1073</v>
      </c>
      <c r="P3546">
        <v>530905</v>
      </c>
      <c r="Q3546" t="s">
        <v>1073</v>
      </c>
      <c r="R3546" s="9">
        <v>327588.95210413128</v>
      </c>
      <c r="S3546" s="9"/>
      <c r="T3546" s="9"/>
      <c r="U3546" s="9"/>
      <c r="V3546" s="9"/>
      <c r="W3546" s="9"/>
      <c r="X3546" s="9"/>
      <c r="Y3546" s="9"/>
      <c r="Z3546" s="9"/>
      <c r="AA3546" s="9"/>
      <c r="AB3546" s="9"/>
      <c r="AC3546" s="9"/>
      <c r="AD3546" s="9"/>
      <c r="AE3546" s="9"/>
      <c r="AF3546" s="9"/>
      <c r="AG3546" s="9"/>
      <c r="AH3546" s="9"/>
      <c r="AI3546" s="9"/>
      <c r="AJ3546" s="9"/>
      <c r="AK3546" s="9"/>
      <c r="AL3546" s="9"/>
      <c r="AM3546" s="9"/>
      <c r="AN3546" s="9"/>
      <c r="AO3546" s="9"/>
      <c r="AP3546" s="9"/>
      <c r="AQ3546" s="15"/>
      <c r="AR3546" s="9"/>
      <c r="AS3546" s="9"/>
      <c r="AT3546" s="9"/>
      <c r="AU3546" s="9"/>
      <c r="AV3546" s="9"/>
      <c r="AW3546" s="9"/>
      <c r="AX3546" s="9"/>
      <c r="AY3546" s="9"/>
      <c r="AZ3546" s="9"/>
      <c r="BA3546" s="9"/>
      <c r="BB3546" s="9"/>
      <c r="BC3546" s="9"/>
      <c r="BD3546" s="9"/>
      <c r="BE3546" s="9"/>
      <c r="BF3546" s="9"/>
      <c r="BG3546" s="9"/>
      <c r="BH3546" s="9"/>
      <c r="BI3546" s="9"/>
      <c r="BJ3546" s="9"/>
      <c r="BK3546" s="9"/>
      <c r="BL3546" s="9">
        <f t="shared" si="118"/>
        <v>327588.95210413128</v>
      </c>
      <c r="BM3546" s="9">
        <f t="shared" si="119"/>
        <v>327600</v>
      </c>
    </row>
    <row r="3547" spans="1:65" x14ac:dyDescent="0.3">
      <c r="A3547" t="s">
        <v>3488</v>
      </c>
      <c r="B3547" s="9">
        <v>245</v>
      </c>
      <c r="C3547">
        <v>552798</v>
      </c>
      <c r="D3547">
        <v>1</v>
      </c>
      <c r="E3547">
        <v>0</v>
      </c>
      <c r="F3547">
        <v>0</v>
      </c>
      <c r="G3547">
        <v>0</v>
      </c>
      <c r="H3547">
        <v>0</v>
      </c>
      <c r="I3547" t="s">
        <v>83</v>
      </c>
      <c r="J3547">
        <v>552704</v>
      </c>
      <c r="K3547" t="s">
        <v>279</v>
      </c>
      <c r="L3547">
        <v>552704</v>
      </c>
      <c r="M3547" t="s">
        <v>279</v>
      </c>
      <c r="N3547">
        <v>552704</v>
      </c>
      <c r="O3547" t="s">
        <v>279</v>
      </c>
      <c r="P3547">
        <v>552046</v>
      </c>
      <c r="Q3547" t="s">
        <v>174</v>
      </c>
      <c r="R3547" s="9">
        <v>71941.662785630979</v>
      </c>
      <c r="S3547" s="9"/>
      <c r="T3547" s="9"/>
      <c r="U3547" s="9"/>
      <c r="V3547" s="9"/>
      <c r="W3547" s="9"/>
      <c r="X3547" s="9"/>
      <c r="Y3547" s="9"/>
      <c r="Z3547" s="9"/>
      <c r="AA3547" s="9"/>
      <c r="AB3547" s="9"/>
      <c r="AC3547" s="9"/>
      <c r="AD3547" s="9"/>
      <c r="AE3547" s="9"/>
      <c r="AF3547" s="9"/>
      <c r="AG3547" s="9"/>
      <c r="AH3547" s="9"/>
      <c r="AI3547" s="9"/>
      <c r="AJ3547" s="9"/>
      <c r="AK3547" s="9"/>
      <c r="AL3547" s="9"/>
      <c r="AM3547" s="9"/>
      <c r="AN3547" s="9"/>
      <c r="AO3547" s="9"/>
      <c r="AP3547" s="9"/>
      <c r="AQ3547" s="15"/>
      <c r="AR3547" s="9"/>
      <c r="AS3547" s="9"/>
      <c r="AT3547" s="9"/>
      <c r="AU3547" s="9"/>
      <c r="AV3547" s="9"/>
      <c r="AW3547" s="9"/>
      <c r="AX3547" s="9"/>
      <c r="AY3547" s="9"/>
      <c r="AZ3547" s="9"/>
      <c r="BA3547" s="9"/>
      <c r="BB3547" s="9"/>
      <c r="BC3547" s="9"/>
      <c r="BD3547" s="9"/>
      <c r="BE3547" s="9"/>
      <c r="BF3547" s="9"/>
      <c r="BG3547" s="9"/>
      <c r="BH3547" s="9"/>
      <c r="BI3547" s="9"/>
      <c r="BJ3547" s="9"/>
      <c r="BK3547" s="9"/>
      <c r="BL3547" s="9">
        <f t="shared" si="118"/>
        <v>71941.662785630979</v>
      </c>
      <c r="BM3547" s="9">
        <f t="shared" si="119"/>
        <v>71900</v>
      </c>
    </row>
    <row r="3548" spans="1:65" x14ac:dyDescent="0.3">
      <c r="A3548" t="s">
        <v>3488</v>
      </c>
      <c r="B3548" s="9">
        <v>110</v>
      </c>
      <c r="C3548">
        <v>515825</v>
      </c>
      <c r="D3548">
        <v>1</v>
      </c>
      <c r="E3548">
        <v>0</v>
      </c>
      <c r="F3548">
        <v>0</v>
      </c>
      <c r="G3548">
        <v>0</v>
      </c>
      <c r="H3548">
        <v>0</v>
      </c>
      <c r="I3548" t="s">
        <v>111</v>
      </c>
      <c r="J3548">
        <v>517534</v>
      </c>
      <c r="K3548" t="s">
        <v>831</v>
      </c>
      <c r="L3548">
        <v>511382</v>
      </c>
      <c r="M3548" t="s">
        <v>311</v>
      </c>
      <c r="N3548">
        <v>511382</v>
      </c>
      <c r="O3548" t="s">
        <v>311</v>
      </c>
      <c r="P3548">
        <v>511382</v>
      </c>
      <c r="Q3548" t="s">
        <v>311</v>
      </c>
      <c r="R3548" s="9">
        <v>71941.662785630979</v>
      </c>
      <c r="S3548" s="9"/>
      <c r="T3548" s="9"/>
      <c r="U3548" s="9"/>
      <c r="V3548" s="9"/>
      <c r="W3548" s="9"/>
      <c r="X3548" s="9"/>
      <c r="Y3548" s="9"/>
      <c r="Z3548" s="9"/>
      <c r="AA3548" s="9"/>
      <c r="AB3548" s="9"/>
      <c r="AC3548" s="9"/>
      <c r="AD3548" s="9"/>
      <c r="AE3548" s="9"/>
      <c r="AF3548" s="9"/>
      <c r="AG3548" s="9"/>
      <c r="AH3548" s="9"/>
      <c r="AI3548" s="9"/>
      <c r="AJ3548" s="9"/>
      <c r="AK3548" s="9"/>
      <c r="AL3548" s="9"/>
      <c r="AM3548" s="9"/>
      <c r="AN3548" s="9"/>
      <c r="AO3548" s="9"/>
      <c r="AP3548" s="9"/>
      <c r="AQ3548" s="15"/>
      <c r="AR3548" s="9"/>
      <c r="AS3548" s="9"/>
      <c r="AT3548" s="9"/>
      <c r="AU3548" s="9"/>
      <c r="AV3548" s="9"/>
      <c r="AW3548" s="9"/>
      <c r="AX3548" s="9"/>
      <c r="AY3548" s="9"/>
      <c r="AZ3548" s="9"/>
      <c r="BA3548" s="9"/>
      <c r="BB3548" s="9"/>
      <c r="BC3548" s="9"/>
      <c r="BD3548" s="9"/>
      <c r="BE3548" s="9"/>
      <c r="BF3548" s="9"/>
      <c r="BG3548" s="9"/>
      <c r="BH3548" s="9"/>
      <c r="BI3548" s="9"/>
      <c r="BJ3548" s="9"/>
      <c r="BK3548" s="9"/>
      <c r="BL3548" s="9">
        <f t="shared" si="118"/>
        <v>71941.662785630979</v>
      </c>
      <c r="BM3548" s="9">
        <f t="shared" si="119"/>
        <v>71900</v>
      </c>
    </row>
    <row r="3549" spans="1:65" x14ac:dyDescent="0.3">
      <c r="A3549" t="s">
        <v>3489</v>
      </c>
      <c r="B3549" s="9">
        <v>840</v>
      </c>
      <c r="C3549">
        <v>564281</v>
      </c>
      <c r="D3549">
        <v>1</v>
      </c>
      <c r="E3549">
        <v>0</v>
      </c>
      <c r="F3549">
        <v>0</v>
      </c>
      <c r="G3549">
        <v>0</v>
      </c>
      <c r="H3549">
        <v>0</v>
      </c>
      <c r="I3549" t="s">
        <v>104</v>
      </c>
      <c r="J3549">
        <v>564117</v>
      </c>
      <c r="K3549" t="s">
        <v>398</v>
      </c>
      <c r="L3549">
        <v>564117</v>
      </c>
      <c r="M3549" t="s">
        <v>398</v>
      </c>
      <c r="N3549">
        <v>564117</v>
      </c>
      <c r="O3549" t="s">
        <v>398</v>
      </c>
      <c r="P3549">
        <v>563889</v>
      </c>
      <c r="Q3549" t="s">
        <v>370</v>
      </c>
      <c r="R3549" s="9">
        <v>198818.2670886046</v>
      </c>
      <c r="S3549" s="9"/>
      <c r="T3549" s="9"/>
      <c r="U3549" s="9"/>
      <c r="V3549" s="9"/>
      <c r="W3549" s="9"/>
      <c r="X3549" s="9"/>
      <c r="Y3549" s="9"/>
      <c r="Z3549" s="9"/>
      <c r="AA3549" s="9"/>
      <c r="AB3549" s="9"/>
      <c r="AC3549" s="9"/>
      <c r="AD3549" s="9"/>
      <c r="AE3549" s="9"/>
      <c r="AF3549" s="9"/>
      <c r="AG3549" s="9"/>
      <c r="AH3549" s="9"/>
      <c r="AI3549" s="9"/>
      <c r="AJ3549" s="9"/>
      <c r="AK3549" s="9"/>
      <c r="AL3549" s="9"/>
      <c r="AM3549" s="9"/>
      <c r="AN3549" s="9"/>
      <c r="AO3549" s="9"/>
      <c r="AP3549" s="9"/>
      <c r="AQ3549" s="15"/>
      <c r="AR3549" s="9"/>
      <c r="AS3549" s="9"/>
      <c r="AT3549" s="9"/>
      <c r="AU3549" s="9"/>
      <c r="AV3549" s="9"/>
      <c r="AW3549" s="9"/>
      <c r="AX3549" s="9"/>
      <c r="AY3549" s="9"/>
      <c r="AZ3549" s="9"/>
      <c r="BA3549" s="9"/>
      <c r="BB3549" s="9"/>
      <c r="BC3549" s="9"/>
      <c r="BD3549" s="9"/>
      <c r="BE3549" s="9"/>
      <c r="BF3549" s="9"/>
      <c r="BG3549" s="9"/>
      <c r="BH3549" s="9"/>
      <c r="BI3549" s="9"/>
      <c r="BJ3549" s="9"/>
      <c r="BK3549" s="9"/>
      <c r="BL3549" s="9">
        <f t="shared" si="118"/>
        <v>198818.2670886046</v>
      </c>
      <c r="BM3549" s="9">
        <f t="shared" si="119"/>
        <v>198800</v>
      </c>
    </row>
    <row r="3550" spans="1:65" x14ac:dyDescent="0.3">
      <c r="A3550" t="s">
        <v>3490</v>
      </c>
      <c r="B3550" s="9">
        <v>388</v>
      </c>
      <c r="C3550">
        <v>549444</v>
      </c>
      <c r="D3550">
        <v>1</v>
      </c>
      <c r="E3550">
        <v>0</v>
      </c>
      <c r="F3550">
        <v>0</v>
      </c>
      <c r="G3550">
        <v>0</v>
      </c>
      <c r="H3550">
        <v>0</v>
      </c>
      <c r="I3550" t="s">
        <v>135</v>
      </c>
      <c r="J3550">
        <v>585513</v>
      </c>
      <c r="K3550" t="s">
        <v>1557</v>
      </c>
      <c r="L3550">
        <v>585513</v>
      </c>
      <c r="M3550" t="s">
        <v>1557</v>
      </c>
      <c r="N3550">
        <v>585513</v>
      </c>
      <c r="O3550" t="s">
        <v>1557</v>
      </c>
      <c r="P3550">
        <v>585599</v>
      </c>
      <c r="Q3550" t="s">
        <v>292</v>
      </c>
      <c r="R3550" s="9">
        <v>92795.441547240291</v>
      </c>
      <c r="S3550" s="9"/>
      <c r="T3550" s="9"/>
      <c r="U3550" s="9"/>
      <c r="V3550" s="9"/>
      <c r="W3550" s="9"/>
      <c r="X3550" s="9"/>
      <c r="Y3550" s="9"/>
      <c r="Z3550" s="9"/>
      <c r="AA3550" s="9"/>
      <c r="AB3550" s="9"/>
      <c r="AC3550" s="9"/>
      <c r="AD3550" s="9"/>
      <c r="AE3550" s="9"/>
      <c r="AF3550" s="9"/>
      <c r="AG3550" s="9"/>
      <c r="AH3550" s="9"/>
      <c r="AI3550" s="9"/>
      <c r="AJ3550" s="9"/>
      <c r="AK3550" s="9"/>
      <c r="AL3550" s="9"/>
      <c r="AM3550" s="9"/>
      <c r="AN3550" s="9"/>
      <c r="AO3550" s="9"/>
      <c r="AP3550" s="9"/>
      <c r="AQ3550" s="15"/>
      <c r="AR3550" s="9"/>
      <c r="AS3550" s="9"/>
      <c r="AT3550" s="9"/>
      <c r="AU3550" s="9"/>
      <c r="AV3550" s="9"/>
      <c r="AW3550" s="9"/>
      <c r="AX3550" s="9"/>
      <c r="AY3550" s="9"/>
      <c r="AZ3550" s="9"/>
      <c r="BA3550" s="9"/>
      <c r="BB3550" s="9"/>
      <c r="BC3550" s="9"/>
      <c r="BD3550" s="9"/>
      <c r="BE3550" s="9"/>
      <c r="BF3550" s="9"/>
      <c r="BG3550" s="9"/>
      <c r="BH3550" s="9"/>
      <c r="BI3550" s="9"/>
      <c r="BJ3550" s="9"/>
      <c r="BK3550" s="9"/>
      <c r="BL3550" s="9">
        <f t="shared" si="118"/>
        <v>92795.441547240291</v>
      </c>
      <c r="BM3550" s="9">
        <f t="shared" si="119"/>
        <v>92800</v>
      </c>
    </row>
    <row r="3551" spans="1:65" x14ac:dyDescent="0.3">
      <c r="A3551" t="s">
        <v>3491</v>
      </c>
      <c r="B3551" s="9">
        <v>667</v>
      </c>
      <c r="C3551">
        <v>578479</v>
      </c>
      <c r="D3551">
        <v>1</v>
      </c>
      <c r="E3551">
        <v>0</v>
      </c>
      <c r="F3551">
        <v>0</v>
      </c>
      <c r="G3551">
        <v>0</v>
      </c>
      <c r="H3551">
        <v>0</v>
      </c>
      <c r="I3551" t="s">
        <v>96</v>
      </c>
      <c r="J3551">
        <v>578576</v>
      </c>
      <c r="K3551" t="s">
        <v>580</v>
      </c>
      <c r="L3551">
        <v>578576</v>
      </c>
      <c r="M3551" t="s">
        <v>580</v>
      </c>
      <c r="N3551">
        <v>578576</v>
      </c>
      <c r="O3551" t="s">
        <v>580</v>
      </c>
      <c r="P3551">
        <v>578576</v>
      </c>
      <c r="Q3551" t="s">
        <v>580</v>
      </c>
      <c r="R3551" s="9">
        <v>158428.53739955</v>
      </c>
      <c r="S3551" s="9"/>
      <c r="T3551" s="9"/>
      <c r="U3551" s="9"/>
      <c r="V3551" s="9"/>
      <c r="W3551" s="9"/>
      <c r="X3551" s="9"/>
      <c r="Y3551" s="9"/>
      <c r="Z3551" s="9"/>
      <c r="AA3551" s="9"/>
      <c r="AB3551" s="9"/>
      <c r="AC3551" s="9"/>
      <c r="AD3551" s="9"/>
      <c r="AE3551" s="9"/>
      <c r="AF3551" s="9"/>
      <c r="AG3551" s="9"/>
      <c r="AH3551" s="9"/>
      <c r="AI3551" s="9"/>
      <c r="AJ3551" s="9"/>
      <c r="AK3551" s="9"/>
      <c r="AL3551" s="9"/>
      <c r="AM3551" s="9"/>
      <c r="AN3551" s="9"/>
      <c r="AO3551" s="9"/>
      <c r="AP3551" s="9"/>
      <c r="AQ3551" s="15"/>
      <c r="AR3551" s="9"/>
      <c r="AS3551" s="9"/>
      <c r="AT3551" s="9"/>
      <c r="AU3551" s="9"/>
      <c r="AV3551" s="9"/>
      <c r="AW3551" s="9"/>
      <c r="AX3551" s="9"/>
      <c r="AY3551" s="9"/>
      <c r="AZ3551" s="9"/>
      <c r="BA3551" s="9"/>
      <c r="BB3551" s="9"/>
      <c r="BC3551" s="9"/>
      <c r="BD3551" s="9"/>
      <c r="BE3551" s="9"/>
      <c r="BF3551" s="9"/>
      <c r="BG3551" s="9"/>
      <c r="BH3551" s="9"/>
      <c r="BI3551" s="9"/>
      <c r="BJ3551" s="9"/>
      <c r="BK3551" s="9"/>
      <c r="BL3551" s="9">
        <f t="shared" si="118"/>
        <v>158428.53739955</v>
      </c>
      <c r="BM3551" s="9">
        <f t="shared" si="119"/>
        <v>158400</v>
      </c>
    </row>
    <row r="3552" spans="1:65" x14ac:dyDescent="0.3">
      <c r="A3552" t="s">
        <v>3492</v>
      </c>
      <c r="B3552" s="9">
        <v>1468</v>
      </c>
      <c r="C3552">
        <v>509574</v>
      </c>
      <c r="D3552">
        <v>1</v>
      </c>
      <c r="E3552">
        <v>0</v>
      </c>
      <c r="F3552">
        <v>0</v>
      </c>
      <c r="G3552">
        <v>0</v>
      </c>
      <c r="H3552">
        <v>0</v>
      </c>
      <c r="I3552" t="s">
        <v>94</v>
      </c>
      <c r="J3552">
        <v>505927</v>
      </c>
      <c r="K3552" t="s">
        <v>668</v>
      </c>
      <c r="L3552">
        <v>505927</v>
      </c>
      <c r="M3552" t="s">
        <v>668</v>
      </c>
      <c r="N3552">
        <v>505927</v>
      </c>
      <c r="O3552" t="s">
        <v>668</v>
      </c>
      <c r="P3552">
        <v>505927</v>
      </c>
      <c r="Q3552" t="s">
        <v>668</v>
      </c>
      <c r="R3552" s="9">
        <v>343881.86928971589</v>
      </c>
      <c r="S3552" s="9"/>
      <c r="T3552" s="9"/>
      <c r="U3552" s="9"/>
      <c r="V3552" s="9"/>
      <c r="W3552" s="9"/>
      <c r="X3552" s="9"/>
      <c r="Y3552" s="9"/>
      <c r="Z3552" s="9"/>
      <c r="AA3552" s="9"/>
      <c r="AB3552" s="9"/>
      <c r="AC3552" s="9"/>
      <c r="AD3552" s="9"/>
      <c r="AE3552" s="9"/>
      <c r="AF3552" s="9"/>
      <c r="AG3552" s="9"/>
      <c r="AH3552" s="9"/>
      <c r="AI3552" s="9"/>
      <c r="AJ3552" s="9"/>
      <c r="AK3552" s="9"/>
      <c r="AL3552" s="9"/>
      <c r="AM3552" s="9"/>
      <c r="AN3552" s="9"/>
      <c r="AO3552" s="9"/>
      <c r="AP3552" s="9"/>
      <c r="AQ3552" s="15"/>
      <c r="AR3552" s="9"/>
      <c r="AS3552" s="9"/>
      <c r="AT3552" s="9"/>
      <c r="AU3552" s="9"/>
      <c r="AV3552" s="9"/>
      <c r="AW3552" s="9"/>
      <c r="AX3552" s="9"/>
      <c r="AY3552" s="9"/>
      <c r="AZ3552" s="9"/>
      <c r="BA3552" s="9"/>
      <c r="BB3552" s="9"/>
      <c r="BC3552" s="9"/>
      <c r="BD3552" s="9"/>
      <c r="BE3552" s="9"/>
      <c r="BF3552" s="9"/>
      <c r="BG3552" s="9"/>
      <c r="BH3552" s="9"/>
      <c r="BI3552" s="9"/>
      <c r="BJ3552" s="9"/>
      <c r="BK3552" s="9"/>
      <c r="BL3552" s="9">
        <f t="shared" si="118"/>
        <v>343881.86928971589</v>
      </c>
      <c r="BM3552" s="9">
        <f t="shared" si="119"/>
        <v>343900</v>
      </c>
    </row>
    <row r="3553" spans="1:65" x14ac:dyDescent="0.3">
      <c r="A3553" t="s">
        <v>3493</v>
      </c>
      <c r="B3553" s="9">
        <v>662</v>
      </c>
      <c r="C3553">
        <v>594571</v>
      </c>
      <c r="D3553">
        <v>1</v>
      </c>
      <c r="E3553">
        <v>0</v>
      </c>
      <c r="F3553">
        <v>0</v>
      </c>
      <c r="G3553">
        <v>0</v>
      </c>
      <c r="H3553">
        <v>0</v>
      </c>
      <c r="I3553" t="s">
        <v>81</v>
      </c>
      <c r="J3553">
        <v>594709</v>
      </c>
      <c r="K3553" t="s">
        <v>184</v>
      </c>
      <c r="L3553">
        <v>594709</v>
      </c>
      <c r="M3553" t="s">
        <v>184</v>
      </c>
      <c r="N3553">
        <v>593711</v>
      </c>
      <c r="O3553" t="s">
        <v>185</v>
      </c>
      <c r="P3553">
        <v>593711</v>
      </c>
      <c r="Q3553" t="s">
        <v>185</v>
      </c>
      <c r="R3553" s="9">
        <v>157257.9760384924</v>
      </c>
      <c r="S3553" s="9"/>
      <c r="T3553" s="9"/>
      <c r="U3553" s="9"/>
      <c r="V3553" s="9"/>
      <c r="W3553" s="9"/>
      <c r="X3553" s="9"/>
      <c r="Y3553" s="9"/>
      <c r="Z3553" s="9"/>
      <c r="AA3553" s="9"/>
      <c r="AB3553" s="9"/>
      <c r="AC3553" s="9"/>
      <c r="AD3553" s="9"/>
      <c r="AE3553" s="9"/>
      <c r="AF3553" s="9"/>
      <c r="AG3553" s="9"/>
      <c r="AH3553" s="9"/>
      <c r="AI3553" s="9"/>
      <c r="AJ3553" s="9"/>
      <c r="AK3553" s="9"/>
      <c r="AL3553" s="9"/>
      <c r="AM3553" s="9"/>
      <c r="AN3553" s="9"/>
      <c r="AO3553" s="9"/>
      <c r="AP3553" s="9"/>
      <c r="AQ3553" s="15"/>
      <c r="AR3553" s="9"/>
      <c r="AS3553" s="9"/>
      <c r="AT3553" s="9"/>
      <c r="AU3553" s="9"/>
      <c r="AV3553" s="9"/>
      <c r="AW3553" s="9"/>
      <c r="AX3553" s="9"/>
      <c r="AY3553" s="9"/>
      <c r="AZ3553" s="9"/>
      <c r="BA3553" s="9"/>
      <c r="BB3553" s="9"/>
      <c r="BC3553" s="9"/>
      <c r="BD3553" s="9"/>
      <c r="BE3553" s="9"/>
      <c r="BF3553" s="9"/>
      <c r="BG3553" s="9"/>
      <c r="BH3553" s="9"/>
      <c r="BI3553" s="9"/>
      <c r="BJ3553" s="9"/>
      <c r="BK3553" s="9"/>
      <c r="BL3553" s="9">
        <f t="shared" si="118"/>
        <v>157257.9760384924</v>
      </c>
      <c r="BM3553" s="9">
        <f t="shared" si="119"/>
        <v>157300</v>
      </c>
    </row>
    <row r="3554" spans="1:65" x14ac:dyDescent="0.3">
      <c r="A3554" t="s">
        <v>3494</v>
      </c>
      <c r="B3554" s="9">
        <v>182</v>
      </c>
      <c r="C3554">
        <v>569208</v>
      </c>
      <c r="D3554">
        <v>1</v>
      </c>
      <c r="E3554">
        <v>0</v>
      </c>
      <c r="F3554">
        <v>0</v>
      </c>
      <c r="G3554">
        <v>0</v>
      </c>
      <c r="H3554">
        <v>0</v>
      </c>
      <c r="I3554" t="s">
        <v>123</v>
      </c>
      <c r="J3554">
        <v>569321</v>
      </c>
      <c r="K3554" t="s">
        <v>1214</v>
      </c>
      <c r="L3554">
        <v>569321</v>
      </c>
      <c r="M3554" t="s">
        <v>1214</v>
      </c>
      <c r="N3554">
        <v>569321</v>
      </c>
      <c r="O3554" t="s">
        <v>1214</v>
      </c>
      <c r="P3554">
        <v>568414</v>
      </c>
      <c r="Q3554" t="s">
        <v>166</v>
      </c>
      <c r="R3554" s="9">
        <v>71941.662785630979</v>
      </c>
      <c r="S3554" s="9"/>
      <c r="T3554" s="9"/>
      <c r="U3554" s="9"/>
      <c r="V3554" s="9"/>
      <c r="W3554" s="9"/>
      <c r="X3554" s="9"/>
      <c r="Y3554" s="9"/>
      <c r="Z3554" s="9"/>
      <c r="AA3554" s="9"/>
      <c r="AB3554" s="9"/>
      <c r="AC3554" s="9"/>
      <c r="AD3554" s="9"/>
      <c r="AE3554" s="9"/>
      <c r="AF3554" s="9"/>
      <c r="AG3554" s="9"/>
      <c r="AH3554" s="9"/>
      <c r="AI3554" s="9"/>
      <c r="AJ3554" s="9"/>
      <c r="AK3554" s="9"/>
      <c r="AL3554" s="9"/>
      <c r="AM3554" s="9"/>
      <c r="AN3554" s="9"/>
      <c r="AO3554" s="9"/>
      <c r="AP3554" s="9"/>
      <c r="AQ3554" s="15"/>
      <c r="AR3554" s="9"/>
      <c r="AS3554" s="9"/>
      <c r="AT3554" s="9"/>
      <c r="AU3554" s="9"/>
      <c r="AV3554" s="9"/>
      <c r="AW3554" s="9"/>
      <c r="AX3554" s="9"/>
      <c r="AY3554" s="9"/>
      <c r="AZ3554" s="9"/>
      <c r="BA3554" s="9"/>
      <c r="BB3554" s="9"/>
      <c r="BC3554" s="9"/>
      <c r="BD3554" s="9"/>
      <c r="BE3554" s="9"/>
      <c r="BF3554" s="9"/>
      <c r="BG3554" s="9"/>
      <c r="BH3554" s="9"/>
      <c r="BI3554" s="9"/>
      <c r="BJ3554" s="9"/>
      <c r="BK3554" s="9"/>
      <c r="BL3554" s="9">
        <f t="shared" si="118"/>
        <v>71941.662785630979</v>
      </c>
      <c r="BM3554" s="9">
        <f t="shared" si="119"/>
        <v>71900</v>
      </c>
    </row>
    <row r="3555" spans="1:65" x14ac:dyDescent="0.3">
      <c r="A3555" t="s">
        <v>3495</v>
      </c>
      <c r="B3555" s="9">
        <v>976</v>
      </c>
      <c r="C3555">
        <v>533564</v>
      </c>
      <c r="D3555">
        <v>1</v>
      </c>
      <c r="E3555">
        <v>0</v>
      </c>
      <c r="F3555">
        <v>0</v>
      </c>
      <c r="G3555">
        <v>0</v>
      </c>
      <c r="H3555">
        <v>0</v>
      </c>
      <c r="I3555" t="s">
        <v>86</v>
      </c>
      <c r="J3555">
        <v>533416</v>
      </c>
      <c r="K3555" t="s">
        <v>1030</v>
      </c>
      <c r="L3555">
        <v>533416</v>
      </c>
      <c r="M3555" t="s">
        <v>1030</v>
      </c>
      <c r="N3555">
        <v>533416</v>
      </c>
      <c r="O3555" t="s">
        <v>1030</v>
      </c>
      <c r="P3555">
        <v>538728</v>
      </c>
      <c r="Q3555" t="s">
        <v>141</v>
      </c>
      <c r="R3555" s="9">
        <v>230427.9024862599</v>
      </c>
      <c r="S3555" s="9"/>
      <c r="T3555" s="9"/>
      <c r="U3555" s="9"/>
      <c r="V3555" s="9"/>
      <c r="W3555" s="9"/>
      <c r="X3555" s="9"/>
      <c r="Y3555" s="9"/>
      <c r="Z3555" s="9"/>
      <c r="AA3555" s="9"/>
      <c r="AB3555" s="9"/>
      <c r="AC3555" s="9"/>
      <c r="AD3555" s="9"/>
      <c r="AE3555" s="9"/>
      <c r="AF3555" s="9"/>
      <c r="AG3555" s="9"/>
      <c r="AH3555" s="9"/>
      <c r="AI3555" s="9"/>
      <c r="AJ3555" s="9"/>
      <c r="AK3555" s="9"/>
      <c r="AL3555" s="9"/>
      <c r="AM3555" s="9"/>
      <c r="AN3555" s="9"/>
      <c r="AO3555" s="9"/>
      <c r="AP3555" s="9"/>
      <c r="AQ3555" s="15"/>
      <c r="AR3555" s="9"/>
      <c r="AS3555" s="9"/>
      <c r="AT3555" s="9"/>
      <c r="AU3555" s="9"/>
      <c r="AV3555" s="9"/>
      <c r="AW3555" s="9"/>
      <c r="AX3555" s="9"/>
      <c r="AY3555" s="9"/>
      <c r="AZ3555" s="9"/>
      <c r="BA3555" s="9"/>
      <c r="BB3555" s="9"/>
      <c r="BC3555" s="9"/>
      <c r="BD3555" s="9"/>
      <c r="BE3555" s="9"/>
      <c r="BF3555" s="9"/>
      <c r="BG3555" s="9"/>
      <c r="BH3555" s="9"/>
      <c r="BI3555" s="9"/>
      <c r="BJ3555" s="9"/>
      <c r="BK3555" s="9"/>
      <c r="BL3555" s="9">
        <f t="shared" si="118"/>
        <v>230427.9024862599</v>
      </c>
      <c r="BM3555" s="9">
        <f t="shared" si="119"/>
        <v>230400</v>
      </c>
    </row>
    <row r="3556" spans="1:65" x14ac:dyDescent="0.3">
      <c r="A3556" t="s">
        <v>3496</v>
      </c>
      <c r="B3556" s="9">
        <v>105</v>
      </c>
      <c r="C3556">
        <v>542440</v>
      </c>
      <c r="D3556">
        <v>1</v>
      </c>
      <c r="E3556">
        <v>0</v>
      </c>
      <c r="F3556">
        <v>0</v>
      </c>
      <c r="G3556">
        <v>0</v>
      </c>
      <c r="H3556">
        <v>0</v>
      </c>
      <c r="I3556" t="s">
        <v>131</v>
      </c>
      <c r="J3556">
        <v>564591</v>
      </c>
      <c r="K3556" t="s">
        <v>522</v>
      </c>
      <c r="L3556">
        <v>565555</v>
      </c>
      <c r="M3556" t="s">
        <v>253</v>
      </c>
      <c r="N3556">
        <v>564567</v>
      </c>
      <c r="O3556" t="s">
        <v>523</v>
      </c>
      <c r="P3556">
        <v>564567</v>
      </c>
      <c r="Q3556" t="s">
        <v>523</v>
      </c>
      <c r="R3556" s="9">
        <v>71941.662785630979</v>
      </c>
      <c r="S3556" s="9"/>
      <c r="T3556" s="9"/>
      <c r="U3556" s="9"/>
      <c r="V3556" s="9"/>
      <c r="W3556" s="9"/>
      <c r="X3556" s="9"/>
      <c r="Y3556" s="9"/>
      <c r="Z3556" s="9"/>
      <c r="AA3556" s="9"/>
      <c r="AB3556" s="9"/>
      <c r="AC3556" s="9"/>
      <c r="AD3556" s="9"/>
      <c r="AE3556" s="9"/>
      <c r="AF3556" s="9"/>
      <c r="AG3556" s="9"/>
      <c r="AH3556" s="9"/>
      <c r="AI3556" s="9"/>
      <c r="AJ3556" s="9"/>
      <c r="AK3556" s="9"/>
      <c r="AL3556" s="9"/>
      <c r="AM3556" s="9"/>
      <c r="AN3556" s="9"/>
      <c r="AO3556" s="9"/>
      <c r="AP3556" s="9"/>
      <c r="AQ3556" s="15"/>
      <c r="AR3556" s="9"/>
      <c r="AS3556" s="9"/>
      <c r="AT3556" s="9"/>
      <c r="AU3556" s="9"/>
      <c r="AV3556" s="9"/>
      <c r="AW3556" s="9"/>
      <c r="AX3556" s="9"/>
      <c r="AY3556" s="9"/>
      <c r="AZ3556" s="9"/>
      <c r="BA3556" s="9"/>
      <c r="BB3556" s="9"/>
      <c r="BC3556" s="9"/>
      <c r="BD3556" s="9"/>
      <c r="BE3556" s="9"/>
      <c r="BF3556" s="9"/>
      <c r="BG3556" s="9"/>
      <c r="BH3556" s="9"/>
      <c r="BI3556" s="9"/>
      <c r="BJ3556" s="9"/>
      <c r="BK3556" s="9"/>
      <c r="BL3556" s="9">
        <f t="shared" si="118"/>
        <v>71941.662785630979</v>
      </c>
      <c r="BM3556" s="9">
        <f t="shared" si="119"/>
        <v>71900</v>
      </c>
    </row>
    <row r="3557" spans="1:65" x14ac:dyDescent="0.3">
      <c r="A3557" t="s">
        <v>3497</v>
      </c>
      <c r="B3557" s="9">
        <v>376</v>
      </c>
      <c r="C3557">
        <v>569216</v>
      </c>
      <c r="D3557">
        <v>1</v>
      </c>
      <c r="E3557">
        <v>0</v>
      </c>
      <c r="F3557">
        <v>0</v>
      </c>
      <c r="G3557">
        <v>0</v>
      </c>
      <c r="H3557">
        <v>0</v>
      </c>
      <c r="I3557" t="s">
        <v>123</v>
      </c>
      <c r="J3557">
        <v>568414</v>
      </c>
      <c r="K3557" t="s">
        <v>166</v>
      </c>
      <c r="L3557">
        <v>568414</v>
      </c>
      <c r="M3557" t="s">
        <v>166</v>
      </c>
      <c r="N3557">
        <v>568414</v>
      </c>
      <c r="O3557" t="s">
        <v>166</v>
      </c>
      <c r="P3557">
        <v>568414</v>
      </c>
      <c r="Q3557" t="s">
        <v>166</v>
      </c>
      <c r="R3557" s="9">
        <v>89956.582078604566</v>
      </c>
      <c r="S3557" s="9"/>
      <c r="T3557" s="9"/>
      <c r="U3557" s="9"/>
      <c r="V3557" s="9"/>
      <c r="W3557" s="9"/>
      <c r="X3557" s="9"/>
      <c r="Y3557" s="9"/>
      <c r="Z3557" s="9"/>
      <c r="AA3557" s="9"/>
      <c r="AB3557" s="9"/>
      <c r="AC3557" s="9"/>
      <c r="AD3557" s="9"/>
      <c r="AE3557" s="9"/>
      <c r="AF3557" s="9"/>
      <c r="AG3557" s="9"/>
      <c r="AH3557" s="9"/>
      <c r="AI3557" s="9"/>
      <c r="AJ3557" s="9"/>
      <c r="AK3557" s="9"/>
      <c r="AL3557" s="9"/>
      <c r="AM3557" s="9"/>
      <c r="AN3557" s="9"/>
      <c r="AO3557" s="9"/>
      <c r="AP3557" s="9"/>
      <c r="AQ3557" s="15"/>
      <c r="AR3557" s="9"/>
      <c r="AS3557" s="9"/>
      <c r="AT3557" s="9"/>
      <c r="AU3557" s="9"/>
      <c r="AV3557" s="9"/>
      <c r="AW3557" s="9"/>
      <c r="AX3557" s="9"/>
      <c r="AY3557" s="9"/>
      <c r="AZ3557" s="9"/>
      <c r="BA3557" s="9"/>
      <c r="BB3557" s="9"/>
      <c r="BC3557" s="9"/>
      <c r="BD3557" s="9"/>
      <c r="BE3557" s="9"/>
      <c r="BF3557" s="9"/>
      <c r="BG3557" s="9"/>
      <c r="BH3557" s="9"/>
      <c r="BI3557" s="9"/>
      <c r="BJ3557" s="9"/>
      <c r="BK3557" s="9"/>
      <c r="BL3557" s="9">
        <f t="shared" si="118"/>
        <v>89956.582078604566</v>
      </c>
      <c r="BM3557" s="9">
        <f t="shared" si="119"/>
        <v>90000</v>
      </c>
    </row>
    <row r="3558" spans="1:65" x14ac:dyDescent="0.3">
      <c r="A3558" t="s">
        <v>3497</v>
      </c>
      <c r="B3558" s="9">
        <v>136</v>
      </c>
      <c r="C3558">
        <v>562190</v>
      </c>
      <c r="D3558">
        <v>1</v>
      </c>
      <c r="E3558">
        <v>0</v>
      </c>
      <c r="F3558">
        <v>0</v>
      </c>
      <c r="G3558">
        <v>0</v>
      </c>
      <c r="H3558">
        <v>0</v>
      </c>
      <c r="I3558" t="s">
        <v>83</v>
      </c>
      <c r="J3558">
        <v>549240</v>
      </c>
      <c r="K3558" t="s">
        <v>102</v>
      </c>
      <c r="L3558">
        <v>549266</v>
      </c>
      <c r="M3558" t="s">
        <v>315</v>
      </c>
      <c r="N3558">
        <v>549240</v>
      </c>
      <c r="O3558" t="s">
        <v>102</v>
      </c>
      <c r="P3558">
        <v>549240</v>
      </c>
      <c r="Q3558" t="s">
        <v>102</v>
      </c>
      <c r="R3558" s="9">
        <v>71941.662785630979</v>
      </c>
      <c r="S3558" s="9"/>
      <c r="T3558" s="9"/>
      <c r="U3558" s="9"/>
      <c r="V3558" s="9"/>
      <c r="W3558" s="9"/>
      <c r="X3558" s="9"/>
      <c r="Y3558" s="9"/>
      <c r="Z3558" s="9"/>
      <c r="AA3558" s="9"/>
      <c r="AB3558" s="9"/>
      <c r="AC3558" s="9"/>
      <c r="AD3558" s="9"/>
      <c r="AE3558" s="9"/>
      <c r="AF3558" s="9"/>
      <c r="AG3558" s="9"/>
      <c r="AH3558" s="9"/>
      <c r="AI3558" s="9"/>
      <c r="AJ3558" s="9"/>
      <c r="AK3558" s="9"/>
      <c r="AL3558" s="9"/>
      <c r="AM3558" s="9"/>
      <c r="AN3558" s="9"/>
      <c r="AO3558" s="9"/>
      <c r="AP3558" s="9"/>
      <c r="AQ3558" s="15"/>
      <c r="AR3558" s="9"/>
      <c r="AS3558" s="9"/>
      <c r="AT3558" s="9"/>
      <c r="AU3558" s="9"/>
      <c r="AV3558" s="9"/>
      <c r="AW3558" s="9"/>
      <c r="AX3558" s="9"/>
      <c r="AY3558" s="9"/>
      <c r="AZ3558" s="9"/>
      <c r="BA3558" s="9"/>
      <c r="BB3558" s="9"/>
      <c r="BC3558" s="9"/>
      <c r="BD3558" s="9"/>
      <c r="BE3558" s="9"/>
      <c r="BF3558" s="9"/>
      <c r="BG3558" s="9"/>
      <c r="BH3558" s="9"/>
      <c r="BI3558" s="9"/>
      <c r="BJ3558" s="9"/>
      <c r="BK3558" s="9"/>
      <c r="BL3558" s="9">
        <f t="shared" si="118"/>
        <v>71941.662785630979</v>
      </c>
      <c r="BM3558" s="9">
        <f t="shared" si="119"/>
        <v>71900</v>
      </c>
    </row>
    <row r="3559" spans="1:65" x14ac:dyDescent="0.3">
      <c r="A3559" t="s">
        <v>3497</v>
      </c>
      <c r="B3559" s="9">
        <v>559</v>
      </c>
      <c r="C3559">
        <v>561967</v>
      </c>
      <c r="D3559">
        <v>1</v>
      </c>
      <c r="E3559">
        <v>0</v>
      </c>
      <c r="F3559">
        <v>0</v>
      </c>
      <c r="G3559">
        <v>0</v>
      </c>
      <c r="H3559">
        <v>0</v>
      </c>
      <c r="I3559" t="s">
        <v>123</v>
      </c>
      <c r="J3559">
        <v>547492</v>
      </c>
      <c r="K3559" t="s">
        <v>125</v>
      </c>
      <c r="L3559">
        <v>547492</v>
      </c>
      <c r="M3559" t="s">
        <v>125</v>
      </c>
      <c r="N3559">
        <v>547492</v>
      </c>
      <c r="O3559" t="s">
        <v>125</v>
      </c>
      <c r="P3559">
        <v>547492</v>
      </c>
      <c r="Q3559" t="s">
        <v>125</v>
      </c>
      <c r="R3559" s="9">
        <v>133100.9615017726</v>
      </c>
      <c r="S3559" s="9"/>
      <c r="T3559" s="9"/>
      <c r="U3559" s="9"/>
      <c r="V3559" s="9"/>
      <c r="W3559" s="9"/>
      <c r="X3559" s="9"/>
      <c r="Y3559" s="9"/>
      <c r="Z3559" s="9"/>
      <c r="AA3559" s="9"/>
      <c r="AB3559" s="9"/>
      <c r="AC3559" s="9"/>
      <c r="AD3559" s="9"/>
      <c r="AE3559" s="9"/>
      <c r="AF3559" s="9"/>
      <c r="AG3559" s="9"/>
      <c r="AH3559" s="9"/>
      <c r="AI3559" s="9"/>
      <c r="AJ3559" s="9"/>
      <c r="AK3559" s="9"/>
      <c r="AL3559" s="9"/>
      <c r="AM3559" s="9"/>
      <c r="AN3559" s="9"/>
      <c r="AO3559" s="9"/>
      <c r="AP3559" s="9"/>
      <c r="AQ3559" s="15"/>
      <c r="AR3559" s="9"/>
      <c r="AS3559" s="9"/>
      <c r="AT3559" s="9"/>
      <c r="AU3559" s="9"/>
      <c r="AV3559" s="9"/>
      <c r="AW3559" s="9"/>
      <c r="AX3559" s="9"/>
      <c r="AY3559" s="9"/>
      <c r="AZ3559" s="9"/>
      <c r="BA3559" s="9"/>
      <c r="BB3559" s="9"/>
      <c r="BC3559" s="9"/>
      <c r="BD3559" s="9"/>
      <c r="BE3559" s="9"/>
      <c r="BF3559" s="9"/>
      <c r="BG3559" s="9"/>
      <c r="BH3559" s="9"/>
      <c r="BI3559" s="9"/>
      <c r="BJ3559" s="9"/>
      <c r="BK3559" s="9"/>
      <c r="BL3559" s="9">
        <f t="shared" si="118"/>
        <v>133100.9615017726</v>
      </c>
      <c r="BM3559" s="9">
        <f t="shared" si="119"/>
        <v>133100</v>
      </c>
    </row>
    <row r="3560" spans="1:65" x14ac:dyDescent="0.3">
      <c r="A3560" t="s">
        <v>3497</v>
      </c>
      <c r="B3560" s="9">
        <v>631</v>
      </c>
      <c r="C3560">
        <v>542199</v>
      </c>
      <c r="D3560">
        <v>1</v>
      </c>
      <c r="E3560">
        <v>0</v>
      </c>
      <c r="F3560">
        <v>0</v>
      </c>
      <c r="G3560">
        <v>0</v>
      </c>
      <c r="H3560">
        <v>0</v>
      </c>
      <c r="I3560" t="s">
        <v>86</v>
      </c>
      <c r="J3560">
        <v>541656</v>
      </c>
      <c r="K3560" t="s">
        <v>227</v>
      </c>
      <c r="L3560">
        <v>541656</v>
      </c>
      <c r="M3560" t="s">
        <v>227</v>
      </c>
      <c r="N3560">
        <v>541656</v>
      </c>
      <c r="O3560" t="s">
        <v>227</v>
      </c>
      <c r="P3560">
        <v>541656</v>
      </c>
      <c r="Q3560" t="s">
        <v>227</v>
      </c>
      <c r="R3560" s="9">
        <v>149996.22583169799</v>
      </c>
      <c r="S3560" s="9"/>
      <c r="T3560" s="9"/>
      <c r="U3560" s="9"/>
      <c r="V3560" s="9"/>
      <c r="W3560" s="9"/>
      <c r="X3560" s="9"/>
      <c r="Y3560" s="9"/>
      <c r="Z3560" s="9"/>
      <c r="AA3560" s="9"/>
      <c r="AB3560" s="9"/>
      <c r="AC3560" s="9"/>
      <c r="AD3560" s="9"/>
      <c r="AE3560" s="9"/>
      <c r="AF3560" s="9"/>
      <c r="AG3560" s="9"/>
      <c r="AH3560" s="9"/>
      <c r="AI3560" s="9"/>
      <c r="AJ3560" s="9"/>
      <c r="AK3560" s="9"/>
      <c r="AL3560" s="9"/>
      <c r="AM3560" s="9"/>
      <c r="AN3560" s="9"/>
      <c r="AO3560" s="9"/>
      <c r="AP3560" s="9"/>
      <c r="AQ3560" s="15"/>
      <c r="AR3560" s="9"/>
      <c r="AS3560" s="9"/>
      <c r="AT3560" s="9"/>
      <c r="AU3560" s="9"/>
      <c r="AV3560" s="9"/>
      <c r="AW3560" s="9"/>
      <c r="AX3560" s="9"/>
      <c r="AY3560" s="9"/>
      <c r="AZ3560" s="9"/>
      <c r="BA3560" s="9"/>
      <c r="BB3560" s="9"/>
      <c r="BC3560" s="9"/>
      <c r="BD3560" s="9"/>
      <c r="BE3560" s="9"/>
      <c r="BF3560" s="9"/>
      <c r="BG3560" s="9"/>
      <c r="BH3560" s="9"/>
      <c r="BI3560" s="9"/>
      <c r="BJ3560" s="9"/>
      <c r="BK3560" s="9"/>
      <c r="BL3560" s="9">
        <f t="shared" si="118"/>
        <v>149996.22583169799</v>
      </c>
      <c r="BM3560" s="9">
        <f t="shared" si="119"/>
        <v>150000</v>
      </c>
    </row>
    <row r="3561" spans="1:65" x14ac:dyDescent="0.3">
      <c r="A3561" t="s">
        <v>3497</v>
      </c>
      <c r="B3561" s="9">
        <v>466</v>
      </c>
      <c r="C3561">
        <v>531626</v>
      </c>
      <c r="D3561">
        <v>1</v>
      </c>
      <c r="E3561">
        <v>0</v>
      </c>
      <c r="F3561">
        <v>0</v>
      </c>
      <c r="G3561">
        <v>0</v>
      </c>
      <c r="H3561">
        <v>0</v>
      </c>
      <c r="I3561" t="s">
        <v>86</v>
      </c>
      <c r="J3561">
        <v>531995</v>
      </c>
      <c r="K3561" t="s">
        <v>2223</v>
      </c>
      <c r="L3561">
        <v>531189</v>
      </c>
      <c r="M3561" t="s">
        <v>338</v>
      </c>
      <c r="N3561">
        <v>531189</v>
      </c>
      <c r="O3561" t="s">
        <v>338</v>
      </c>
      <c r="P3561">
        <v>531189</v>
      </c>
      <c r="Q3561" t="s">
        <v>338</v>
      </c>
      <c r="R3561" s="9">
        <v>111213.55206087889</v>
      </c>
      <c r="S3561" s="9"/>
      <c r="T3561" s="9"/>
      <c r="U3561" s="9"/>
      <c r="V3561" s="9"/>
      <c r="W3561" s="9"/>
      <c r="X3561" s="9"/>
      <c r="Y3561" s="9"/>
      <c r="Z3561" s="9"/>
      <c r="AA3561" s="9"/>
      <c r="AB3561" s="9"/>
      <c r="AC3561" s="9"/>
      <c r="AD3561" s="9"/>
      <c r="AE3561" s="9"/>
      <c r="AF3561" s="9"/>
      <c r="AG3561" s="9"/>
      <c r="AH3561" s="9"/>
      <c r="AI3561" s="9"/>
      <c r="AJ3561" s="9"/>
      <c r="AK3561" s="9"/>
      <c r="AL3561" s="9"/>
      <c r="AM3561" s="9"/>
      <c r="AN3561" s="9"/>
      <c r="AO3561" s="9"/>
      <c r="AP3561" s="9"/>
      <c r="AQ3561" s="15"/>
      <c r="AR3561" s="9"/>
      <c r="AS3561" s="9"/>
      <c r="AT3561" s="9"/>
      <c r="AU3561" s="9"/>
      <c r="AV3561" s="9"/>
      <c r="AW3561" s="9"/>
      <c r="AX3561" s="9"/>
      <c r="AY3561" s="9"/>
      <c r="AZ3561" s="9"/>
      <c r="BA3561" s="9"/>
      <c r="BB3561" s="9"/>
      <c r="BC3561" s="9"/>
      <c r="BD3561" s="9"/>
      <c r="BE3561" s="9"/>
      <c r="BF3561" s="9"/>
      <c r="BG3561" s="9"/>
      <c r="BH3561" s="9"/>
      <c r="BI3561" s="9"/>
      <c r="BJ3561" s="9"/>
      <c r="BK3561" s="9"/>
      <c r="BL3561" s="9">
        <f t="shared" si="118"/>
        <v>111213.55206087889</v>
      </c>
      <c r="BM3561" s="9">
        <f t="shared" si="119"/>
        <v>111200</v>
      </c>
    </row>
    <row r="3562" spans="1:65" x14ac:dyDescent="0.3">
      <c r="A3562" s="3" t="s">
        <v>942</v>
      </c>
      <c r="B3562" s="9">
        <v>1620</v>
      </c>
      <c r="C3562">
        <v>582158</v>
      </c>
      <c r="D3562">
        <v>1</v>
      </c>
      <c r="E3562">
        <v>1</v>
      </c>
      <c r="F3562">
        <v>1</v>
      </c>
      <c r="G3562">
        <v>0</v>
      </c>
      <c r="H3562">
        <v>0</v>
      </c>
      <c r="I3562" t="s">
        <v>81</v>
      </c>
      <c r="J3562">
        <v>582158</v>
      </c>
      <c r="K3562" t="s">
        <v>942</v>
      </c>
      <c r="L3562">
        <v>582158</v>
      </c>
      <c r="M3562" t="s">
        <v>942</v>
      </c>
      <c r="N3562">
        <v>581372</v>
      </c>
      <c r="O3562" t="s">
        <v>243</v>
      </c>
      <c r="P3562">
        <v>581372</v>
      </c>
      <c r="Q3562" t="s">
        <v>243</v>
      </c>
      <c r="R3562" s="9">
        <v>378679.97614204598</v>
      </c>
      <c r="S3562" s="9">
        <f>SUMIFS($B:$B,$J:$J,$C3562)</f>
        <v>2458</v>
      </c>
      <c r="T3562" s="9">
        <v>133710.09813640101</v>
      </c>
      <c r="U3562" s="9">
        <v>0</v>
      </c>
      <c r="V3562" s="9">
        <f>U3562*768</f>
        <v>0</v>
      </c>
      <c r="W3562" s="9">
        <v>12</v>
      </c>
      <c r="X3562" s="9">
        <f>W3562*3072</f>
        <v>36864</v>
      </c>
      <c r="Y3562" s="9">
        <v>17</v>
      </c>
      <c r="Z3562" s="9">
        <f>Y3562*1024</f>
        <v>17408</v>
      </c>
      <c r="AA3562" s="9">
        <v>3</v>
      </c>
      <c r="AB3562" s="9">
        <f>AA3562*256</f>
        <v>768</v>
      </c>
      <c r="AC3562" s="9">
        <f>SUMIFS($B:$B,$L:$L,$C3562)</f>
        <v>2458</v>
      </c>
      <c r="AD3562" s="9">
        <v>308798.81739822845</v>
      </c>
      <c r="AE3562" s="9"/>
      <c r="AF3562" s="9"/>
      <c r="AG3562" s="9"/>
      <c r="AH3562" s="9"/>
      <c r="AI3562" s="9"/>
      <c r="AJ3562" s="9"/>
      <c r="AK3562" s="9"/>
      <c r="AL3562" s="9"/>
      <c r="AM3562" s="9"/>
      <c r="AN3562" s="9"/>
      <c r="AO3562" s="9"/>
      <c r="AP3562" s="9"/>
      <c r="AQ3562" s="15"/>
      <c r="AR3562" s="9"/>
      <c r="AS3562" s="9"/>
      <c r="AT3562" s="9"/>
      <c r="AU3562" s="9"/>
      <c r="AV3562" s="9"/>
      <c r="AW3562" s="9"/>
      <c r="AX3562" s="9"/>
      <c r="AY3562" s="9"/>
      <c r="AZ3562" s="9"/>
      <c r="BA3562" s="9"/>
      <c r="BB3562" s="9"/>
      <c r="BC3562" s="9"/>
      <c r="BD3562" s="9"/>
      <c r="BE3562" s="9"/>
      <c r="BF3562" s="9"/>
      <c r="BG3562" s="9"/>
      <c r="BH3562" s="9"/>
      <c r="BI3562" s="9"/>
      <c r="BJ3562" s="9"/>
      <c r="BK3562" s="9"/>
      <c r="BL3562" s="9">
        <f t="shared" si="118"/>
        <v>876228.89167667541</v>
      </c>
      <c r="BM3562" s="9">
        <f t="shared" si="119"/>
        <v>876200</v>
      </c>
    </row>
    <row r="3563" spans="1:65" x14ac:dyDescent="0.3">
      <c r="A3563" t="s">
        <v>942</v>
      </c>
      <c r="B3563" s="9">
        <v>235</v>
      </c>
      <c r="C3563">
        <v>577367</v>
      </c>
      <c r="D3563">
        <v>1</v>
      </c>
      <c r="E3563">
        <v>0</v>
      </c>
      <c r="F3563">
        <v>0</v>
      </c>
      <c r="G3563">
        <v>0</v>
      </c>
      <c r="H3563">
        <v>0</v>
      </c>
      <c r="I3563" t="s">
        <v>104</v>
      </c>
      <c r="J3563">
        <v>577626</v>
      </c>
      <c r="K3563" t="s">
        <v>1142</v>
      </c>
      <c r="L3563">
        <v>577626</v>
      </c>
      <c r="M3563" t="s">
        <v>1142</v>
      </c>
      <c r="N3563">
        <v>577626</v>
      </c>
      <c r="O3563" t="s">
        <v>1142</v>
      </c>
      <c r="P3563">
        <v>577626</v>
      </c>
      <c r="Q3563" t="s">
        <v>1142</v>
      </c>
      <c r="R3563" s="9">
        <v>71941.662785630979</v>
      </c>
      <c r="S3563" s="9"/>
      <c r="T3563" s="9"/>
      <c r="U3563" s="9"/>
      <c r="V3563" s="9"/>
      <c r="W3563" s="9"/>
      <c r="X3563" s="9"/>
      <c r="Y3563" s="9"/>
      <c r="Z3563" s="9"/>
      <c r="AA3563" s="9"/>
      <c r="AB3563" s="9"/>
      <c r="AC3563" s="9"/>
      <c r="AD3563" s="9"/>
      <c r="AE3563" s="9"/>
      <c r="AF3563" s="9"/>
      <c r="AG3563" s="9"/>
      <c r="AH3563" s="9"/>
      <c r="AI3563" s="9"/>
      <c r="AJ3563" s="9"/>
      <c r="AK3563" s="9"/>
      <c r="AL3563" s="9"/>
      <c r="AM3563" s="9"/>
      <c r="AN3563" s="9"/>
      <c r="AO3563" s="9"/>
      <c r="AP3563" s="9"/>
      <c r="AQ3563" s="15"/>
      <c r="AR3563" s="9"/>
      <c r="AS3563" s="9"/>
      <c r="AT3563" s="9"/>
      <c r="AU3563" s="9"/>
      <c r="AV3563" s="9"/>
      <c r="AW3563" s="9"/>
      <c r="AX3563" s="9"/>
      <c r="AY3563" s="9"/>
      <c r="AZ3563" s="9"/>
      <c r="BA3563" s="9"/>
      <c r="BB3563" s="9"/>
      <c r="BC3563" s="9"/>
      <c r="BD3563" s="9"/>
      <c r="BE3563" s="9"/>
      <c r="BF3563" s="9"/>
      <c r="BG3563" s="9"/>
      <c r="BH3563" s="9"/>
      <c r="BI3563" s="9"/>
      <c r="BJ3563" s="9"/>
      <c r="BK3563" s="9"/>
      <c r="BL3563" s="9">
        <f t="shared" si="118"/>
        <v>71941.662785630979</v>
      </c>
      <c r="BM3563" s="9">
        <f t="shared" si="119"/>
        <v>71900</v>
      </c>
    </row>
    <row r="3564" spans="1:65" x14ac:dyDescent="0.3">
      <c r="A3564" t="s">
        <v>942</v>
      </c>
      <c r="B3564" s="9">
        <v>482</v>
      </c>
      <c r="C3564">
        <v>576581</v>
      </c>
      <c r="D3564">
        <v>1</v>
      </c>
      <c r="E3564">
        <v>0</v>
      </c>
      <c r="F3564">
        <v>0</v>
      </c>
      <c r="G3564">
        <v>0</v>
      </c>
      <c r="H3564">
        <v>0</v>
      </c>
      <c r="I3564" t="s">
        <v>90</v>
      </c>
      <c r="J3564">
        <v>576361</v>
      </c>
      <c r="K3564" t="s">
        <v>100</v>
      </c>
      <c r="L3564">
        <v>576361</v>
      </c>
      <c r="M3564" t="s">
        <v>100</v>
      </c>
      <c r="N3564">
        <v>576361</v>
      </c>
      <c r="O3564" t="s">
        <v>100</v>
      </c>
      <c r="P3564">
        <v>576361</v>
      </c>
      <c r="Q3564" t="s">
        <v>100</v>
      </c>
      <c r="R3564" s="9">
        <v>114984.5572883627</v>
      </c>
      <c r="S3564" s="9"/>
      <c r="T3564" s="9"/>
      <c r="U3564" s="9"/>
      <c r="V3564" s="9"/>
      <c r="W3564" s="9"/>
      <c r="X3564" s="9"/>
      <c r="Y3564" s="9"/>
      <c r="Z3564" s="9"/>
      <c r="AA3564" s="9"/>
      <c r="AB3564" s="9"/>
      <c r="AC3564" s="9"/>
      <c r="AD3564" s="9"/>
      <c r="AE3564" s="9"/>
      <c r="AF3564" s="9"/>
      <c r="AG3564" s="9"/>
      <c r="AH3564" s="9"/>
      <c r="AI3564" s="9"/>
      <c r="AJ3564" s="9"/>
      <c r="AK3564" s="9"/>
      <c r="AL3564" s="9"/>
      <c r="AM3564" s="9"/>
      <c r="AN3564" s="9"/>
      <c r="AO3564" s="9"/>
      <c r="AP3564" s="9"/>
      <c r="AQ3564" s="15"/>
      <c r="AR3564" s="9"/>
      <c r="AS3564" s="9"/>
      <c r="AT3564" s="9"/>
      <c r="AU3564" s="9"/>
      <c r="AV3564" s="9"/>
      <c r="AW3564" s="9"/>
      <c r="AX3564" s="9"/>
      <c r="AY3564" s="9"/>
      <c r="AZ3564" s="9"/>
      <c r="BA3564" s="9"/>
      <c r="BB3564" s="9"/>
      <c r="BC3564" s="9"/>
      <c r="BD3564" s="9"/>
      <c r="BE3564" s="9"/>
      <c r="BF3564" s="9"/>
      <c r="BG3564" s="9"/>
      <c r="BH3564" s="9"/>
      <c r="BI3564" s="9"/>
      <c r="BJ3564" s="9"/>
      <c r="BK3564" s="9"/>
      <c r="BL3564" s="9">
        <f t="shared" si="118"/>
        <v>114984.5572883627</v>
      </c>
      <c r="BM3564" s="9">
        <f t="shared" si="119"/>
        <v>115000</v>
      </c>
    </row>
    <row r="3565" spans="1:65" x14ac:dyDescent="0.3">
      <c r="A3565" t="s">
        <v>942</v>
      </c>
      <c r="B3565" s="9">
        <v>388</v>
      </c>
      <c r="C3565">
        <v>570524</v>
      </c>
      <c r="D3565">
        <v>1</v>
      </c>
      <c r="E3565">
        <v>0</v>
      </c>
      <c r="F3565">
        <v>0</v>
      </c>
      <c r="G3565">
        <v>0</v>
      </c>
      <c r="H3565">
        <v>0</v>
      </c>
      <c r="I3565" t="s">
        <v>90</v>
      </c>
      <c r="J3565">
        <v>570109</v>
      </c>
      <c r="K3565" t="s">
        <v>139</v>
      </c>
      <c r="L3565">
        <v>570109</v>
      </c>
      <c r="M3565" t="s">
        <v>139</v>
      </c>
      <c r="N3565">
        <v>570109</v>
      </c>
      <c r="O3565" t="s">
        <v>139</v>
      </c>
      <c r="P3565">
        <v>569810</v>
      </c>
      <c r="Q3565" t="s">
        <v>284</v>
      </c>
      <c r="R3565" s="9">
        <v>92795.441547240291</v>
      </c>
      <c r="S3565" s="9"/>
      <c r="T3565" s="9"/>
      <c r="U3565" s="9"/>
      <c r="V3565" s="9"/>
      <c r="W3565" s="9"/>
      <c r="X3565" s="9"/>
      <c r="Y3565" s="9"/>
      <c r="Z3565" s="9"/>
      <c r="AA3565" s="9"/>
      <c r="AB3565" s="9"/>
      <c r="AC3565" s="9"/>
      <c r="AD3565" s="9"/>
      <c r="AE3565" s="9"/>
      <c r="AF3565" s="9"/>
      <c r="AG3565" s="9"/>
      <c r="AH3565" s="9"/>
      <c r="AI3565" s="9"/>
      <c r="AJ3565" s="9"/>
      <c r="AK3565" s="9"/>
      <c r="AL3565" s="9"/>
      <c r="AM3565" s="9"/>
      <c r="AN3565" s="9"/>
      <c r="AO3565" s="9"/>
      <c r="AP3565" s="9"/>
      <c r="AQ3565" s="15"/>
      <c r="AR3565" s="9"/>
      <c r="AS3565" s="9"/>
      <c r="AT3565" s="9"/>
      <c r="AU3565" s="9"/>
      <c r="AV3565" s="9"/>
      <c r="AW3565" s="9"/>
      <c r="AX3565" s="9"/>
      <c r="AY3565" s="9"/>
      <c r="AZ3565" s="9"/>
      <c r="BA3565" s="9"/>
      <c r="BB3565" s="9"/>
      <c r="BC3565" s="9"/>
      <c r="BD3565" s="9"/>
      <c r="BE3565" s="9"/>
      <c r="BF3565" s="9"/>
      <c r="BG3565" s="9"/>
      <c r="BH3565" s="9"/>
      <c r="BI3565" s="9"/>
      <c r="BJ3565" s="9"/>
      <c r="BK3565" s="9"/>
      <c r="BL3565" s="9">
        <f t="shared" si="118"/>
        <v>92795.441547240291</v>
      </c>
      <c r="BM3565" s="9">
        <f t="shared" si="119"/>
        <v>92800</v>
      </c>
    </row>
    <row r="3566" spans="1:65" x14ac:dyDescent="0.3">
      <c r="A3566" t="s">
        <v>942</v>
      </c>
      <c r="B3566" s="9">
        <v>897</v>
      </c>
      <c r="C3566">
        <v>544884</v>
      </c>
      <c r="D3566">
        <v>1</v>
      </c>
      <c r="E3566">
        <v>0</v>
      </c>
      <c r="F3566">
        <v>0</v>
      </c>
      <c r="G3566">
        <v>0</v>
      </c>
      <c r="H3566">
        <v>0</v>
      </c>
      <c r="I3566" t="s">
        <v>83</v>
      </c>
      <c r="J3566">
        <v>545171</v>
      </c>
      <c r="K3566" t="s">
        <v>584</v>
      </c>
      <c r="L3566">
        <v>545171</v>
      </c>
      <c r="M3566" t="s">
        <v>584</v>
      </c>
      <c r="N3566">
        <v>545171</v>
      </c>
      <c r="O3566" t="s">
        <v>584</v>
      </c>
      <c r="P3566">
        <v>545171</v>
      </c>
      <c r="Q3566" t="s">
        <v>584</v>
      </c>
      <c r="R3566" s="9">
        <v>212080.87655447159</v>
      </c>
      <c r="S3566" s="9"/>
      <c r="T3566" s="9"/>
      <c r="U3566" s="9"/>
      <c r="V3566" s="9"/>
      <c r="W3566" s="9"/>
      <c r="X3566" s="9"/>
      <c r="Y3566" s="9"/>
      <c r="Z3566" s="9"/>
      <c r="AA3566" s="9"/>
      <c r="AB3566" s="9"/>
      <c r="AC3566" s="9"/>
      <c r="AD3566" s="9"/>
      <c r="AE3566" s="9"/>
      <c r="AF3566" s="9"/>
      <c r="AG3566" s="9"/>
      <c r="AH3566" s="9"/>
      <c r="AI3566" s="9"/>
      <c r="AJ3566" s="9"/>
      <c r="AK3566" s="9"/>
      <c r="AL3566" s="9"/>
      <c r="AM3566" s="9"/>
      <c r="AN3566" s="9"/>
      <c r="AO3566" s="9"/>
      <c r="AP3566" s="9"/>
      <c r="AQ3566" s="15"/>
      <c r="AR3566" s="9"/>
      <c r="AS3566" s="9"/>
      <c r="AT3566" s="9"/>
      <c r="AU3566" s="9"/>
      <c r="AV3566" s="9"/>
      <c r="AW3566" s="9"/>
      <c r="AX3566" s="9"/>
      <c r="AY3566" s="9"/>
      <c r="AZ3566" s="9"/>
      <c r="BA3566" s="9"/>
      <c r="BB3566" s="9"/>
      <c r="BC3566" s="9"/>
      <c r="BD3566" s="9"/>
      <c r="BE3566" s="9"/>
      <c r="BF3566" s="9"/>
      <c r="BG3566" s="9"/>
      <c r="BH3566" s="9"/>
      <c r="BI3566" s="9"/>
      <c r="BJ3566" s="9"/>
      <c r="BK3566" s="9"/>
      <c r="BL3566" s="9">
        <f t="shared" si="118"/>
        <v>212080.87655447159</v>
      </c>
      <c r="BM3566" s="9">
        <f t="shared" si="119"/>
        <v>212100</v>
      </c>
    </row>
    <row r="3567" spans="1:65" x14ac:dyDescent="0.3">
      <c r="A3567" t="s">
        <v>3498</v>
      </c>
      <c r="B3567" s="9">
        <v>393</v>
      </c>
      <c r="C3567">
        <v>576573</v>
      </c>
      <c r="D3567">
        <v>1</v>
      </c>
      <c r="E3567">
        <v>0</v>
      </c>
      <c r="F3567">
        <v>0</v>
      </c>
      <c r="G3567">
        <v>0</v>
      </c>
      <c r="H3567">
        <v>0</v>
      </c>
      <c r="I3567" t="s">
        <v>90</v>
      </c>
      <c r="J3567">
        <v>576743</v>
      </c>
      <c r="K3567" t="s">
        <v>1181</v>
      </c>
      <c r="L3567">
        <v>576271</v>
      </c>
      <c r="M3567" t="s">
        <v>160</v>
      </c>
      <c r="N3567">
        <v>576271</v>
      </c>
      <c r="O3567" t="s">
        <v>160</v>
      </c>
      <c r="P3567">
        <v>576271</v>
      </c>
      <c r="Q3567" t="s">
        <v>160</v>
      </c>
      <c r="R3567" s="9">
        <v>93977.868843536868</v>
      </c>
      <c r="S3567" s="9"/>
      <c r="T3567" s="9"/>
      <c r="U3567" s="9"/>
      <c r="V3567" s="9"/>
      <c r="W3567" s="9"/>
      <c r="X3567" s="9"/>
      <c r="Y3567" s="9"/>
      <c r="Z3567" s="9"/>
      <c r="AA3567" s="9"/>
      <c r="AB3567" s="9"/>
      <c r="AC3567" s="9"/>
      <c r="AD3567" s="9"/>
      <c r="AE3567" s="9"/>
      <c r="AF3567" s="9"/>
      <c r="AG3567" s="9"/>
      <c r="AH3567" s="9"/>
      <c r="AI3567" s="9"/>
      <c r="AJ3567" s="9"/>
      <c r="AK3567" s="9"/>
      <c r="AL3567" s="9"/>
      <c r="AM3567" s="9"/>
      <c r="AN3567" s="9"/>
      <c r="AO3567" s="9"/>
      <c r="AP3567" s="9"/>
      <c r="AQ3567" s="15"/>
      <c r="AR3567" s="9"/>
      <c r="AS3567" s="9"/>
      <c r="AT3567" s="9"/>
      <c r="AU3567" s="9"/>
      <c r="AV3567" s="9"/>
      <c r="AW3567" s="9"/>
      <c r="AX3567" s="9"/>
      <c r="AY3567" s="9"/>
      <c r="AZ3567" s="9"/>
      <c r="BA3567" s="9"/>
      <c r="BB3567" s="9"/>
      <c r="BC3567" s="9"/>
      <c r="BD3567" s="9"/>
      <c r="BE3567" s="9"/>
      <c r="BF3567" s="9"/>
      <c r="BG3567" s="9"/>
      <c r="BH3567" s="9"/>
      <c r="BI3567" s="9"/>
      <c r="BJ3567" s="9"/>
      <c r="BK3567" s="9"/>
      <c r="BL3567" s="9">
        <f t="shared" si="118"/>
        <v>93977.868843536868</v>
      </c>
      <c r="BM3567" s="9">
        <f t="shared" si="119"/>
        <v>94000</v>
      </c>
    </row>
    <row r="3568" spans="1:65" x14ac:dyDescent="0.3">
      <c r="A3568" t="s">
        <v>3499</v>
      </c>
      <c r="B3568" s="9">
        <v>822</v>
      </c>
      <c r="C3568">
        <v>544892</v>
      </c>
      <c r="D3568">
        <v>1</v>
      </c>
      <c r="E3568">
        <v>0</v>
      </c>
      <c r="F3568">
        <v>0</v>
      </c>
      <c r="G3568">
        <v>0</v>
      </c>
      <c r="H3568">
        <v>0</v>
      </c>
      <c r="I3568" t="s">
        <v>83</v>
      </c>
      <c r="J3568">
        <v>544426</v>
      </c>
      <c r="K3568" t="s">
        <v>1466</v>
      </c>
      <c r="L3568">
        <v>544485</v>
      </c>
      <c r="M3568" t="s">
        <v>1467</v>
      </c>
      <c r="N3568">
        <v>544485</v>
      </c>
      <c r="O3568" t="s">
        <v>1467</v>
      </c>
      <c r="P3568">
        <v>544256</v>
      </c>
      <c r="Q3568" t="s">
        <v>85</v>
      </c>
      <c r="R3568" s="9">
        <v>194625.60264129439</v>
      </c>
      <c r="S3568" s="9"/>
      <c r="T3568" s="9"/>
      <c r="U3568" s="9"/>
      <c r="V3568" s="9"/>
      <c r="W3568" s="9"/>
      <c r="X3568" s="9"/>
      <c r="Y3568" s="9"/>
      <c r="Z3568" s="9"/>
      <c r="AA3568" s="9"/>
      <c r="AB3568" s="9"/>
      <c r="AC3568" s="9"/>
      <c r="AD3568" s="9"/>
      <c r="AE3568" s="9"/>
      <c r="AF3568" s="9"/>
      <c r="AG3568" s="9"/>
      <c r="AH3568" s="9"/>
      <c r="AI3568" s="9"/>
      <c r="AJ3568" s="9"/>
      <c r="AK3568" s="9"/>
      <c r="AL3568" s="9"/>
      <c r="AM3568" s="9"/>
      <c r="AN3568" s="9"/>
      <c r="AO3568" s="9"/>
      <c r="AP3568" s="9"/>
      <c r="AQ3568" s="15"/>
      <c r="AR3568" s="9"/>
      <c r="AS3568" s="9"/>
      <c r="AT3568" s="9"/>
      <c r="AU3568" s="9"/>
      <c r="AV3568" s="9"/>
      <c r="AW3568" s="9"/>
      <c r="AX3568" s="9"/>
      <c r="AY3568" s="9"/>
      <c r="AZ3568" s="9"/>
      <c r="BA3568" s="9"/>
      <c r="BB3568" s="9"/>
      <c r="BC3568" s="9"/>
      <c r="BD3568" s="9"/>
      <c r="BE3568" s="9"/>
      <c r="BF3568" s="9"/>
      <c r="BG3568" s="9"/>
      <c r="BH3568" s="9"/>
      <c r="BI3568" s="9"/>
      <c r="BJ3568" s="9"/>
      <c r="BK3568" s="9"/>
      <c r="BL3568" s="9">
        <f t="shared" si="118"/>
        <v>194625.60264129439</v>
      </c>
      <c r="BM3568" s="9">
        <f t="shared" si="119"/>
        <v>194600</v>
      </c>
    </row>
    <row r="3569" spans="1:65" x14ac:dyDescent="0.3">
      <c r="A3569" s="5" t="s">
        <v>287</v>
      </c>
      <c r="B3569" s="9">
        <v>103063</v>
      </c>
      <c r="C3569">
        <v>500496</v>
      </c>
      <c r="D3569">
        <v>1</v>
      </c>
      <c r="E3569">
        <v>1</v>
      </c>
      <c r="F3569">
        <v>1</v>
      </c>
      <c r="G3569">
        <v>1</v>
      </c>
      <c r="H3569">
        <v>1</v>
      </c>
      <c r="I3569" t="s">
        <v>111</v>
      </c>
      <c r="J3569">
        <v>500496</v>
      </c>
      <c r="K3569" t="s">
        <v>287</v>
      </c>
      <c r="L3569">
        <v>500496</v>
      </c>
      <c r="M3569" t="s">
        <v>287</v>
      </c>
      <c r="N3569">
        <v>500496</v>
      </c>
      <c r="O3569" t="s">
        <v>287</v>
      </c>
      <c r="P3569">
        <v>500496</v>
      </c>
      <c r="Q3569" t="s">
        <v>287</v>
      </c>
      <c r="R3569" s="9">
        <v>3948414.4151535509</v>
      </c>
      <c r="S3569" s="9">
        <f>SUMIFS($B:$B,$J:$J,$C3569)</f>
        <v>114820</v>
      </c>
      <c r="T3569" s="9">
        <v>2379129.3490500408</v>
      </c>
      <c r="U3569" s="9">
        <v>1899</v>
      </c>
      <c r="V3569" s="9">
        <f>U3569*768</f>
        <v>1458432</v>
      </c>
      <c r="W3569" s="9">
        <v>399</v>
      </c>
      <c r="X3569" s="9">
        <f>W3569*3072</f>
        <v>1225728</v>
      </c>
      <c r="Y3569" s="9">
        <v>1669</v>
      </c>
      <c r="Z3569" s="9">
        <f>Y3569*1024</f>
        <v>1709056</v>
      </c>
      <c r="AA3569" s="9">
        <v>589</v>
      </c>
      <c r="AB3569" s="9">
        <f>AA3569*256</f>
        <v>150784</v>
      </c>
      <c r="AC3569" s="9">
        <f>SUMIFS($B:$B,$L:$L,$C3569)</f>
        <v>120919</v>
      </c>
      <c r="AD3569" s="9">
        <v>6912097.3190218359</v>
      </c>
      <c r="AE3569" s="9">
        <f>SUMIFS($B:$B,$P:$P,$C3569)</f>
        <v>169437</v>
      </c>
      <c r="AF3569" s="9">
        <v>9317470.0392142665</v>
      </c>
      <c r="AG3569" s="9">
        <f>SUMIFS($B:$B,$N:$N,$C3569)</f>
        <v>165230</v>
      </c>
      <c r="AH3569" s="9">
        <v>24842756.90062828</v>
      </c>
      <c r="AI3569" s="9">
        <f>SUMIFS($B:$B,$P:$P,$C3569)</f>
        <v>169437</v>
      </c>
      <c r="AJ3569" s="9">
        <v>44509165.934387542</v>
      </c>
      <c r="AK3569" s="9"/>
      <c r="AL3569" s="9">
        <v>19381</v>
      </c>
      <c r="AM3569" s="9">
        <f>AL3569*141</f>
        <v>2732721</v>
      </c>
      <c r="AN3569" s="9"/>
      <c r="AO3569" s="9"/>
      <c r="AP3569" s="9">
        <v>33</v>
      </c>
      <c r="AQ3569" s="15">
        <v>144000</v>
      </c>
      <c r="AR3569" s="9">
        <v>105</v>
      </c>
      <c r="AS3569" s="9">
        <f>AR3569*30500</f>
        <v>3202500</v>
      </c>
      <c r="AT3569" s="9">
        <v>729</v>
      </c>
      <c r="AU3569" s="9">
        <f>AT3569*2742</f>
        <v>1998918</v>
      </c>
      <c r="AV3569" s="9">
        <v>126</v>
      </c>
      <c r="AW3569" s="9">
        <f>AV3569*914</f>
        <v>115164</v>
      </c>
      <c r="AX3569" s="9">
        <v>6207</v>
      </c>
      <c r="AY3569" s="9">
        <f>AX3569*141</f>
        <v>875187</v>
      </c>
      <c r="AZ3569" s="9">
        <v>10642</v>
      </c>
      <c r="BA3569" s="9">
        <f>AZ3569*343</f>
        <v>3650206</v>
      </c>
      <c r="BB3569" s="9">
        <v>3787</v>
      </c>
      <c r="BC3569" s="9">
        <f>BB3569*109</f>
        <v>412783</v>
      </c>
      <c r="BD3569" s="9">
        <v>451</v>
      </c>
      <c r="BE3569" s="9">
        <f>BD3569*82</f>
        <v>36982</v>
      </c>
      <c r="BF3569" s="9">
        <v>5127</v>
      </c>
      <c r="BG3569" s="9">
        <f>BF3569*328</f>
        <v>1681656</v>
      </c>
      <c r="BH3569" s="9">
        <v>473</v>
      </c>
      <c r="BI3569" s="9">
        <f>BH3569*410</f>
        <v>193930</v>
      </c>
      <c r="BJ3569" s="9">
        <v>189</v>
      </c>
      <c r="BK3569" s="9">
        <f>BJ3569*219</f>
        <v>41391</v>
      </c>
      <c r="BL3569" s="9">
        <f t="shared" si="118"/>
        <v>111538471.95745552</v>
      </c>
      <c r="BM3569" s="9">
        <f t="shared" si="119"/>
        <v>111538500</v>
      </c>
    </row>
    <row r="3570" spans="1:65" x14ac:dyDescent="0.3">
      <c r="A3570" t="s">
        <v>3500</v>
      </c>
      <c r="B3570" s="9">
        <v>1078</v>
      </c>
      <c r="C3570">
        <v>582166</v>
      </c>
      <c r="D3570">
        <v>1</v>
      </c>
      <c r="E3570">
        <v>0</v>
      </c>
      <c r="F3570">
        <v>0</v>
      </c>
      <c r="G3570">
        <v>0</v>
      </c>
      <c r="H3570">
        <v>0</v>
      </c>
      <c r="I3570" t="s">
        <v>81</v>
      </c>
      <c r="J3570">
        <v>581283</v>
      </c>
      <c r="K3570" t="s">
        <v>82</v>
      </c>
      <c r="L3570">
        <v>581283</v>
      </c>
      <c r="M3570" t="s">
        <v>82</v>
      </c>
      <c r="N3570">
        <v>581283</v>
      </c>
      <c r="O3570" t="s">
        <v>82</v>
      </c>
      <c r="P3570">
        <v>581283</v>
      </c>
      <c r="Q3570" t="s">
        <v>82</v>
      </c>
      <c r="R3570" s="9">
        <v>254059.85488434049</v>
      </c>
      <c r="S3570" s="9"/>
      <c r="T3570" s="9"/>
      <c r="U3570" s="9"/>
      <c r="V3570" s="9"/>
      <c r="W3570" s="9"/>
      <c r="X3570" s="9"/>
      <c r="Y3570" s="9"/>
      <c r="Z3570" s="9"/>
      <c r="AA3570" s="9"/>
      <c r="AB3570" s="9"/>
      <c r="AC3570" s="9"/>
      <c r="AD3570" s="9"/>
      <c r="AE3570" s="9"/>
      <c r="AF3570" s="9"/>
      <c r="AG3570" s="9"/>
      <c r="AH3570" s="9"/>
      <c r="AI3570" s="9"/>
      <c r="AJ3570" s="9"/>
      <c r="AK3570" s="9"/>
      <c r="AL3570" s="9"/>
      <c r="AM3570" s="9"/>
      <c r="AN3570" s="9"/>
      <c r="AO3570" s="9"/>
      <c r="AP3570" s="9"/>
      <c r="AQ3570" s="15"/>
      <c r="AR3570" s="9"/>
      <c r="AS3570" s="9"/>
      <c r="AT3570" s="9"/>
      <c r="AU3570" s="9"/>
      <c r="AV3570" s="9"/>
      <c r="AW3570" s="9"/>
      <c r="AX3570" s="9"/>
      <c r="AY3570" s="9"/>
      <c r="AZ3570" s="9"/>
      <c r="BA3570" s="9"/>
      <c r="BB3570" s="9"/>
      <c r="BC3570" s="9"/>
      <c r="BD3570" s="9"/>
      <c r="BE3570" s="9"/>
      <c r="BF3570" s="9"/>
      <c r="BG3570" s="9"/>
      <c r="BH3570" s="9"/>
      <c r="BI3570" s="9"/>
      <c r="BJ3570" s="9"/>
      <c r="BK3570" s="9"/>
      <c r="BL3570" s="9">
        <f t="shared" si="118"/>
        <v>254059.85488434049</v>
      </c>
      <c r="BM3570" s="9">
        <f t="shared" si="119"/>
        <v>254100</v>
      </c>
    </row>
    <row r="3571" spans="1:65" x14ac:dyDescent="0.3">
      <c r="A3571" s="2" t="s">
        <v>3501</v>
      </c>
      <c r="B3571" s="9">
        <v>1651</v>
      </c>
      <c r="C3571">
        <v>560588</v>
      </c>
      <c r="D3571">
        <v>1</v>
      </c>
      <c r="E3571">
        <v>1</v>
      </c>
      <c r="F3571">
        <v>0</v>
      </c>
      <c r="G3571">
        <v>0</v>
      </c>
      <c r="H3571">
        <v>0</v>
      </c>
      <c r="I3571" t="s">
        <v>77</v>
      </c>
      <c r="J3571">
        <v>560588</v>
      </c>
      <c r="K3571" t="s">
        <v>3501</v>
      </c>
      <c r="L3571">
        <v>560472</v>
      </c>
      <c r="M3571" t="s">
        <v>797</v>
      </c>
      <c r="N3571">
        <v>560472</v>
      </c>
      <c r="O3571" t="s">
        <v>797</v>
      </c>
      <c r="P3571">
        <v>560472</v>
      </c>
      <c r="Q3571" t="s">
        <v>797</v>
      </c>
      <c r="R3571" s="9">
        <v>385763.56938453222</v>
      </c>
      <c r="S3571" s="9">
        <f>SUMIFS($B:$B,$J:$J,$C3571)</f>
        <v>1651</v>
      </c>
      <c r="T3571" s="9">
        <v>89889.067344310432</v>
      </c>
      <c r="U3571" s="9">
        <v>0</v>
      </c>
      <c r="V3571" s="9">
        <f>U3571*768</f>
        <v>0</v>
      </c>
      <c r="W3571" s="9">
        <v>5</v>
      </c>
      <c r="X3571" s="9">
        <f>W3571*3072</f>
        <v>15360</v>
      </c>
      <c r="Y3571" s="9">
        <v>8</v>
      </c>
      <c r="Z3571" s="9">
        <f>Y3571*1024</f>
        <v>8192</v>
      </c>
      <c r="AA3571" s="9">
        <v>2</v>
      </c>
      <c r="AB3571" s="9">
        <f>AA3571*256</f>
        <v>512</v>
      </c>
      <c r="AC3571" s="9"/>
      <c r="AD3571" s="9"/>
      <c r="AE3571" s="9"/>
      <c r="AF3571" s="9"/>
      <c r="AG3571" s="9"/>
      <c r="AH3571" s="9"/>
      <c r="AI3571" s="9"/>
      <c r="AJ3571" s="9"/>
      <c r="AK3571" s="9"/>
      <c r="AL3571" s="9"/>
      <c r="AM3571" s="9"/>
      <c r="AN3571" s="9"/>
      <c r="AO3571" s="9"/>
      <c r="AP3571" s="9"/>
      <c r="AQ3571" s="15"/>
      <c r="AR3571" s="9">
        <v>2</v>
      </c>
      <c r="AS3571" s="9">
        <f>AR3571*30500</f>
        <v>61000</v>
      </c>
      <c r="AT3571" s="9"/>
      <c r="AU3571" s="9"/>
      <c r="AV3571" s="9"/>
      <c r="AW3571" s="9"/>
      <c r="AX3571" s="9"/>
      <c r="AY3571" s="9"/>
      <c r="AZ3571" s="9"/>
      <c r="BA3571" s="9"/>
      <c r="BB3571" s="9"/>
      <c r="BC3571" s="9"/>
      <c r="BD3571" s="9"/>
      <c r="BE3571" s="9"/>
      <c r="BF3571" s="9"/>
      <c r="BG3571" s="9"/>
      <c r="BH3571" s="9"/>
      <c r="BI3571" s="9"/>
      <c r="BJ3571" s="9"/>
      <c r="BK3571" s="9"/>
      <c r="BL3571" s="9">
        <f t="shared" si="118"/>
        <v>560716.63672884263</v>
      </c>
      <c r="BM3571" s="9">
        <f t="shared" si="119"/>
        <v>560700</v>
      </c>
    </row>
    <row r="3572" spans="1:65" x14ac:dyDescent="0.3">
      <c r="A3572" t="s">
        <v>3502</v>
      </c>
      <c r="B3572" s="9">
        <v>579</v>
      </c>
      <c r="C3572">
        <v>532673</v>
      </c>
      <c r="D3572">
        <v>1</v>
      </c>
      <c r="E3572">
        <v>0</v>
      </c>
      <c r="F3572">
        <v>0</v>
      </c>
      <c r="G3572">
        <v>0</v>
      </c>
      <c r="H3572">
        <v>0</v>
      </c>
      <c r="I3572" t="s">
        <v>86</v>
      </c>
      <c r="J3572">
        <v>534951</v>
      </c>
      <c r="K3572" t="s">
        <v>1279</v>
      </c>
      <c r="L3572">
        <v>534951</v>
      </c>
      <c r="M3572" t="s">
        <v>1279</v>
      </c>
      <c r="N3572">
        <v>534951</v>
      </c>
      <c r="O3572" t="s">
        <v>1279</v>
      </c>
      <c r="P3572">
        <v>534951</v>
      </c>
      <c r="Q3572" t="s">
        <v>1279</v>
      </c>
      <c r="R3572" s="9">
        <v>137798.29560595131</v>
      </c>
      <c r="S3572" s="9"/>
      <c r="T3572" s="9"/>
      <c r="U3572" s="9"/>
      <c r="V3572" s="9"/>
      <c r="W3572" s="9"/>
      <c r="X3572" s="9"/>
      <c r="Y3572" s="9"/>
      <c r="Z3572" s="9"/>
      <c r="AA3572" s="9"/>
      <c r="AB3572" s="9"/>
      <c r="AC3572" s="9"/>
      <c r="AD3572" s="9"/>
      <c r="AE3572" s="9"/>
      <c r="AF3572" s="9"/>
      <c r="AG3572" s="9"/>
      <c r="AH3572" s="9"/>
      <c r="AI3572" s="9"/>
      <c r="AJ3572" s="9"/>
      <c r="AK3572" s="9"/>
      <c r="AL3572" s="9"/>
      <c r="AM3572" s="9"/>
      <c r="AN3572" s="9"/>
      <c r="AO3572" s="9"/>
      <c r="AP3572" s="9"/>
      <c r="AQ3572" s="15"/>
      <c r="AR3572" s="9"/>
      <c r="AS3572" s="9"/>
      <c r="AT3572" s="9"/>
      <c r="AU3572" s="9"/>
      <c r="AV3572" s="9"/>
      <c r="AW3572" s="9"/>
      <c r="AX3572" s="9"/>
      <c r="AY3572" s="9"/>
      <c r="AZ3572" s="9"/>
      <c r="BA3572" s="9"/>
      <c r="BB3572" s="9"/>
      <c r="BC3572" s="9"/>
      <c r="BD3572" s="9"/>
      <c r="BE3572" s="9"/>
      <c r="BF3572" s="9"/>
      <c r="BG3572" s="9"/>
      <c r="BH3572" s="9"/>
      <c r="BI3572" s="9"/>
      <c r="BJ3572" s="9"/>
      <c r="BK3572" s="9"/>
      <c r="BL3572" s="9">
        <f t="shared" si="118"/>
        <v>137798.29560595131</v>
      </c>
      <c r="BM3572" s="9">
        <f t="shared" si="119"/>
        <v>137800</v>
      </c>
    </row>
    <row r="3573" spans="1:65" x14ac:dyDescent="0.3">
      <c r="A3573" t="s">
        <v>3503</v>
      </c>
      <c r="B3573" s="9">
        <v>82</v>
      </c>
      <c r="C3573">
        <v>587613</v>
      </c>
      <c r="D3573">
        <v>1</v>
      </c>
      <c r="E3573">
        <v>0</v>
      </c>
      <c r="F3573">
        <v>0</v>
      </c>
      <c r="G3573">
        <v>0</v>
      </c>
      <c r="H3573">
        <v>0</v>
      </c>
      <c r="I3573" t="s">
        <v>123</v>
      </c>
      <c r="J3573">
        <v>587923</v>
      </c>
      <c r="K3573" t="s">
        <v>3034</v>
      </c>
      <c r="L3573">
        <v>587591</v>
      </c>
      <c r="M3573" t="s">
        <v>506</v>
      </c>
      <c r="N3573">
        <v>588024</v>
      </c>
      <c r="O3573" t="s">
        <v>507</v>
      </c>
      <c r="P3573">
        <v>588024</v>
      </c>
      <c r="Q3573" t="s">
        <v>507</v>
      </c>
      <c r="R3573" s="9">
        <v>71941.662785630979</v>
      </c>
      <c r="S3573" s="9"/>
      <c r="T3573" s="9"/>
      <c r="U3573" s="9"/>
      <c r="V3573" s="9"/>
      <c r="W3573" s="9"/>
      <c r="X3573" s="9"/>
      <c r="Y3573" s="9"/>
      <c r="Z3573" s="9"/>
      <c r="AA3573" s="9"/>
      <c r="AB3573" s="9"/>
      <c r="AC3573" s="9"/>
      <c r="AD3573" s="9"/>
      <c r="AE3573" s="9"/>
      <c r="AF3573" s="9"/>
      <c r="AG3573" s="9"/>
      <c r="AH3573" s="9"/>
      <c r="AI3573" s="9"/>
      <c r="AJ3573" s="9"/>
      <c r="AK3573" s="9"/>
      <c r="AL3573" s="9"/>
      <c r="AM3573" s="9"/>
      <c r="AN3573" s="9"/>
      <c r="AO3573" s="9"/>
      <c r="AP3573" s="9"/>
      <c r="AQ3573" s="15"/>
      <c r="AR3573" s="9"/>
      <c r="AS3573" s="9"/>
      <c r="AT3573" s="9"/>
      <c r="AU3573" s="9"/>
      <c r="AV3573" s="9"/>
      <c r="AW3573" s="9"/>
      <c r="AX3573" s="9"/>
      <c r="AY3573" s="9"/>
      <c r="AZ3573" s="9"/>
      <c r="BA3573" s="9"/>
      <c r="BB3573" s="9"/>
      <c r="BC3573" s="9"/>
      <c r="BD3573" s="9"/>
      <c r="BE3573" s="9"/>
      <c r="BF3573" s="9"/>
      <c r="BG3573" s="9"/>
      <c r="BH3573" s="9"/>
      <c r="BI3573" s="9"/>
      <c r="BJ3573" s="9"/>
      <c r="BK3573" s="9"/>
      <c r="BL3573" s="9">
        <f t="shared" si="118"/>
        <v>71941.662785630979</v>
      </c>
      <c r="BM3573" s="9">
        <f t="shared" si="119"/>
        <v>71900</v>
      </c>
    </row>
    <row r="3574" spans="1:65" x14ac:dyDescent="0.3">
      <c r="A3574" t="s">
        <v>3503</v>
      </c>
      <c r="B3574" s="9">
        <v>647</v>
      </c>
      <c r="C3574">
        <v>550132</v>
      </c>
      <c r="D3574">
        <v>1</v>
      </c>
      <c r="E3574">
        <v>0</v>
      </c>
      <c r="F3574">
        <v>0</v>
      </c>
      <c r="G3574">
        <v>0</v>
      </c>
      <c r="H3574">
        <v>0</v>
      </c>
      <c r="I3574" t="s">
        <v>81</v>
      </c>
      <c r="J3574">
        <v>593559</v>
      </c>
      <c r="K3574" t="s">
        <v>1536</v>
      </c>
      <c r="L3574">
        <v>593559</v>
      </c>
      <c r="M3574" t="s">
        <v>1536</v>
      </c>
      <c r="N3574">
        <v>593559</v>
      </c>
      <c r="O3574" t="s">
        <v>1536</v>
      </c>
      <c r="P3574">
        <v>592889</v>
      </c>
      <c r="Q3574" t="s">
        <v>482</v>
      </c>
      <c r="R3574" s="9">
        <v>153745.14922842459</v>
      </c>
      <c r="S3574" s="9"/>
      <c r="T3574" s="9"/>
      <c r="U3574" s="9"/>
      <c r="V3574" s="9"/>
      <c r="W3574" s="9"/>
      <c r="X3574" s="9"/>
      <c r="Y3574" s="9"/>
      <c r="Z3574" s="9"/>
      <c r="AA3574" s="9"/>
      <c r="AB3574" s="9"/>
      <c r="AC3574" s="9"/>
      <c r="AD3574" s="9"/>
      <c r="AE3574" s="9"/>
      <c r="AF3574" s="9"/>
      <c r="AG3574" s="9"/>
      <c r="AH3574" s="9"/>
      <c r="AI3574" s="9"/>
      <c r="AJ3574" s="9"/>
      <c r="AK3574" s="9"/>
      <c r="AL3574" s="9"/>
      <c r="AM3574" s="9"/>
      <c r="AN3574" s="9"/>
      <c r="AO3574" s="9"/>
      <c r="AP3574" s="9"/>
      <c r="AQ3574" s="15"/>
      <c r="AR3574" s="9"/>
      <c r="AS3574" s="9"/>
      <c r="AT3574" s="9"/>
      <c r="AU3574" s="9"/>
      <c r="AV3574" s="9"/>
      <c r="AW3574" s="9"/>
      <c r="AX3574" s="9"/>
      <c r="AY3574" s="9"/>
      <c r="AZ3574" s="9"/>
      <c r="BA3574" s="9"/>
      <c r="BB3574" s="9"/>
      <c r="BC3574" s="9"/>
      <c r="BD3574" s="9"/>
      <c r="BE3574" s="9"/>
      <c r="BF3574" s="9"/>
      <c r="BG3574" s="9"/>
      <c r="BH3574" s="9"/>
      <c r="BI3574" s="9"/>
      <c r="BJ3574" s="9"/>
      <c r="BK3574" s="9"/>
      <c r="BL3574" s="9">
        <f t="shared" si="118"/>
        <v>153745.14922842459</v>
      </c>
      <c r="BM3574" s="9">
        <f t="shared" si="119"/>
        <v>153700</v>
      </c>
    </row>
    <row r="3575" spans="1:65" x14ac:dyDescent="0.3">
      <c r="A3575" t="s">
        <v>3503</v>
      </c>
      <c r="B3575" s="9">
        <v>203</v>
      </c>
      <c r="C3575">
        <v>541958</v>
      </c>
      <c r="D3575">
        <v>1</v>
      </c>
      <c r="E3575">
        <v>0</v>
      </c>
      <c r="F3575">
        <v>0</v>
      </c>
      <c r="G3575">
        <v>0</v>
      </c>
      <c r="H3575">
        <v>0</v>
      </c>
      <c r="I3575" t="s">
        <v>151</v>
      </c>
      <c r="J3575">
        <v>556912</v>
      </c>
      <c r="K3575" t="s">
        <v>2676</v>
      </c>
      <c r="L3575">
        <v>556254</v>
      </c>
      <c r="M3575" t="s">
        <v>782</v>
      </c>
      <c r="N3575">
        <v>556254</v>
      </c>
      <c r="O3575" t="s">
        <v>782</v>
      </c>
      <c r="P3575">
        <v>556254</v>
      </c>
      <c r="Q3575" t="s">
        <v>782</v>
      </c>
      <c r="R3575" s="9">
        <v>71941.662785630979</v>
      </c>
      <c r="S3575" s="9"/>
      <c r="T3575" s="9"/>
      <c r="U3575" s="9"/>
      <c r="V3575" s="9"/>
      <c r="W3575" s="9"/>
      <c r="X3575" s="9"/>
      <c r="Y3575" s="9"/>
      <c r="Z3575" s="9"/>
      <c r="AA3575" s="9"/>
      <c r="AB3575" s="9"/>
      <c r="AC3575" s="9"/>
      <c r="AD3575" s="9"/>
      <c r="AE3575" s="9"/>
      <c r="AF3575" s="9"/>
      <c r="AG3575" s="9"/>
      <c r="AH3575" s="9"/>
      <c r="AI3575" s="9"/>
      <c r="AJ3575" s="9"/>
      <c r="AK3575" s="9"/>
      <c r="AL3575" s="9"/>
      <c r="AM3575" s="9"/>
      <c r="AN3575" s="9"/>
      <c r="AO3575" s="9"/>
      <c r="AP3575" s="9"/>
      <c r="AQ3575" s="15"/>
      <c r="AR3575" s="9"/>
      <c r="AS3575" s="9"/>
      <c r="AT3575" s="9"/>
      <c r="AU3575" s="9"/>
      <c r="AV3575" s="9"/>
      <c r="AW3575" s="9"/>
      <c r="AX3575" s="9"/>
      <c r="AY3575" s="9"/>
      <c r="AZ3575" s="9"/>
      <c r="BA3575" s="9"/>
      <c r="BB3575" s="9"/>
      <c r="BC3575" s="9"/>
      <c r="BD3575" s="9"/>
      <c r="BE3575" s="9"/>
      <c r="BF3575" s="9"/>
      <c r="BG3575" s="9"/>
      <c r="BH3575" s="9"/>
      <c r="BI3575" s="9"/>
      <c r="BJ3575" s="9"/>
      <c r="BK3575" s="9"/>
      <c r="BL3575" s="9">
        <f t="shared" si="118"/>
        <v>71941.662785630979</v>
      </c>
      <c r="BM3575" s="9">
        <f t="shared" si="119"/>
        <v>71900</v>
      </c>
    </row>
    <row r="3576" spans="1:65" x14ac:dyDescent="0.3">
      <c r="A3576" t="s">
        <v>3503</v>
      </c>
      <c r="B3576" s="9">
        <v>1026</v>
      </c>
      <c r="C3576">
        <v>540510</v>
      </c>
      <c r="D3576">
        <v>1</v>
      </c>
      <c r="E3576">
        <v>0</v>
      </c>
      <c r="F3576">
        <v>0</v>
      </c>
      <c r="G3576">
        <v>0</v>
      </c>
      <c r="H3576">
        <v>0</v>
      </c>
      <c r="I3576" t="s">
        <v>111</v>
      </c>
      <c r="J3576">
        <v>540978</v>
      </c>
      <c r="K3576" t="s">
        <v>493</v>
      </c>
      <c r="L3576">
        <v>523704</v>
      </c>
      <c r="M3576" t="s">
        <v>464</v>
      </c>
      <c r="N3576">
        <v>523704</v>
      </c>
      <c r="O3576" t="s">
        <v>464</v>
      </c>
      <c r="P3576">
        <v>523704</v>
      </c>
      <c r="Q3576" t="s">
        <v>464</v>
      </c>
      <c r="R3576" s="9">
        <v>242019.97805508389</v>
      </c>
      <c r="S3576" s="9"/>
      <c r="T3576" s="9"/>
      <c r="U3576" s="9"/>
      <c r="V3576" s="9"/>
      <c r="W3576" s="9"/>
      <c r="X3576" s="9"/>
      <c r="Y3576" s="9"/>
      <c r="Z3576" s="9"/>
      <c r="AA3576" s="9"/>
      <c r="AB3576" s="9"/>
      <c r="AC3576" s="9"/>
      <c r="AD3576" s="9"/>
      <c r="AE3576" s="9"/>
      <c r="AF3576" s="9"/>
      <c r="AG3576" s="9"/>
      <c r="AH3576" s="9"/>
      <c r="AI3576" s="9"/>
      <c r="AJ3576" s="9"/>
      <c r="AK3576" s="9"/>
      <c r="AL3576" s="9"/>
      <c r="AM3576" s="9"/>
      <c r="AN3576" s="9"/>
      <c r="AO3576" s="9"/>
      <c r="AP3576" s="9"/>
      <c r="AQ3576" s="15"/>
      <c r="AR3576" s="9">
        <v>25</v>
      </c>
      <c r="AS3576" s="9">
        <f>AR3576*30500</f>
        <v>762500</v>
      </c>
      <c r="AT3576" s="9"/>
      <c r="AU3576" s="9"/>
      <c r="AV3576" s="9"/>
      <c r="AW3576" s="9"/>
      <c r="AX3576" s="9"/>
      <c r="AY3576" s="9"/>
      <c r="AZ3576" s="9"/>
      <c r="BA3576" s="9"/>
      <c r="BB3576" s="9"/>
      <c r="BC3576" s="9"/>
      <c r="BD3576" s="9"/>
      <c r="BE3576" s="9"/>
      <c r="BF3576" s="9"/>
      <c r="BG3576" s="9"/>
      <c r="BH3576" s="9"/>
      <c r="BI3576" s="9"/>
      <c r="BJ3576" s="9"/>
      <c r="BK3576" s="9"/>
      <c r="BL3576" s="9">
        <f t="shared" si="118"/>
        <v>1004519.9780550839</v>
      </c>
      <c r="BM3576" s="9">
        <f t="shared" si="119"/>
        <v>1004500</v>
      </c>
    </row>
    <row r="3577" spans="1:65" x14ac:dyDescent="0.3">
      <c r="A3577" t="s">
        <v>3504</v>
      </c>
      <c r="B3577" s="9">
        <v>1867</v>
      </c>
      <c r="C3577">
        <v>589829</v>
      </c>
      <c r="D3577">
        <v>1</v>
      </c>
      <c r="E3577">
        <v>0</v>
      </c>
      <c r="F3577">
        <v>0</v>
      </c>
      <c r="G3577">
        <v>0</v>
      </c>
      <c r="H3577">
        <v>0</v>
      </c>
      <c r="I3577" t="s">
        <v>111</v>
      </c>
      <c r="J3577">
        <v>589250</v>
      </c>
      <c r="K3577" t="s">
        <v>113</v>
      </c>
      <c r="L3577">
        <v>589250</v>
      </c>
      <c r="M3577" t="s">
        <v>113</v>
      </c>
      <c r="N3577">
        <v>589250</v>
      </c>
      <c r="O3577" t="s">
        <v>113</v>
      </c>
      <c r="P3577">
        <v>589250</v>
      </c>
      <c r="Q3577" t="s">
        <v>113</v>
      </c>
      <c r="R3577" s="9">
        <v>434999.84811509168</v>
      </c>
      <c r="S3577" s="9"/>
      <c r="T3577" s="9"/>
      <c r="U3577" s="9"/>
      <c r="V3577" s="9"/>
      <c r="W3577" s="9"/>
      <c r="X3577" s="9"/>
      <c r="Y3577" s="9"/>
      <c r="Z3577" s="9"/>
      <c r="AA3577" s="9"/>
      <c r="AB3577" s="9"/>
      <c r="AC3577" s="9"/>
      <c r="AD3577" s="9"/>
      <c r="AE3577" s="9"/>
      <c r="AF3577" s="9"/>
      <c r="AG3577" s="9"/>
      <c r="AH3577" s="9"/>
      <c r="AI3577" s="9"/>
      <c r="AJ3577" s="9"/>
      <c r="AK3577" s="9"/>
      <c r="AL3577" s="9"/>
      <c r="AM3577" s="9"/>
      <c r="AN3577" s="9"/>
      <c r="AO3577" s="9"/>
      <c r="AP3577" s="9"/>
      <c r="AQ3577" s="15"/>
      <c r="AR3577" s="9"/>
      <c r="AS3577" s="9"/>
      <c r="AT3577" s="9"/>
      <c r="AU3577" s="9"/>
      <c r="AV3577" s="9"/>
      <c r="AW3577" s="9"/>
      <c r="AX3577" s="9"/>
      <c r="AY3577" s="9"/>
      <c r="AZ3577" s="9"/>
      <c r="BA3577" s="9"/>
      <c r="BB3577" s="9"/>
      <c r="BC3577" s="9"/>
      <c r="BD3577" s="9"/>
      <c r="BE3577" s="9"/>
      <c r="BF3577" s="9"/>
      <c r="BG3577" s="9"/>
      <c r="BH3577" s="9"/>
      <c r="BI3577" s="9"/>
      <c r="BJ3577" s="9"/>
      <c r="BK3577" s="9"/>
      <c r="BL3577" s="9">
        <f t="shared" si="118"/>
        <v>434999.84811509168</v>
      </c>
      <c r="BM3577" s="9">
        <f t="shared" si="119"/>
        <v>435000</v>
      </c>
    </row>
    <row r="3578" spans="1:65" x14ac:dyDescent="0.3">
      <c r="A3578" t="s">
        <v>3505</v>
      </c>
      <c r="B3578" s="9">
        <v>355</v>
      </c>
      <c r="C3578">
        <v>596302</v>
      </c>
      <c r="D3578">
        <v>1</v>
      </c>
      <c r="E3578">
        <v>0</v>
      </c>
      <c r="F3578">
        <v>0</v>
      </c>
      <c r="G3578">
        <v>0</v>
      </c>
      <c r="H3578">
        <v>0</v>
      </c>
      <c r="I3578" t="s">
        <v>81</v>
      </c>
      <c r="J3578">
        <v>595551</v>
      </c>
      <c r="K3578" t="s">
        <v>558</v>
      </c>
      <c r="L3578">
        <v>584002</v>
      </c>
      <c r="M3578" t="s">
        <v>278</v>
      </c>
      <c r="N3578">
        <v>584002</v>
      </c>
      <c r="O3578" t="s">
        <v>278</v>
      </c>
      <c r="P3578">
        <v>584002</v>
      </c>
      <c r="Q3578" t="s">
        <v>278</v>
      </c>
      <c r="R3578" s="9">
        <v>84985.002613887918</v>
      </c>
      <c r="S3578" s="9"/>
      <c r="T3578" s="9"/>
      <c r="U3578" s="9"/>
      <c r="V3578" s="9"/>
      <c r="W3578" s="9"/>
      <c r="X3578" s="9"/>
      <c r="Y3578" s="9"/>
      <c r="Z3578" s="9"/>
      <c r="AA3578" s="9"/>
      <c r="AB3578" s="9"/>
      <c r="AC3578" s="9"/>
      <c r="AD3578" s="9"/>
      <c r="AE3578" s="9"/>
      <c r="AF3578" s="9"/>
      <c r="AG3578" s="9"/>
      <c r="AH3578" s="9"/>
      <c r="AI3578" s="9"/>
      <c r="AJ3578" s="9"/>
      <c r="AK3578" s="9"/>
      <c r="AL3578" s="9"/>
      <c r="AM3578" s="9"/>
      <c r="AN3578" s="9"/>
      <c r="AO3578" s="9"/>
      <c r="AP3578" s="9"/>
      <c r="AQ3578" s="15"/>
      <c r="AR3578" s="9"/>
      <c r="AS3578" s="9"/>
      <c r="AT3578" s="9"/>
      <c r="AU3578" s="9"/>
      <c r="AV3578" s="9"/>
      <c r="AW3578" s="9"/>
      <c r="AX3578" s="9"/>
      <c r="AY3578" s="9"/>
      <c r="AZ3578" s="9"/>
      <c r="BA3578" s="9"/>
      <c r="BB3578" s="9"/>
      <c r="BC3578" s="9"/>
      <c r="BD3578" s="9"/>
      <c r="BE3578" s="9"/>
      <c r="BF3578" s="9"/>
      <c r="BG3578" s="9"/>
      <c r="BH3578" s="9"/>
      <c r="BI3578" s="9"/>
      <c r="BJ3578" s="9"/>
      <c r="BK3578" s="9"/>
      <c r="BL3578" s="9">
        <f t="shared" si="118"/>
        <v>84985.002613887918</v>
      </c>
      <c r="BM3578" s="9">
        <f t="shared" si="119"/>
        <v>85000</v>
      </c>
    </row>
    <row r="3579" spans="1:65" x14ac:dyDescent="0.3">
      <c r="A3579" t="s">
        <v>3505</v>
      </c>
      <c r="B3579" s="9">
        <v>76</v>
      </c>
      <c r="C3579">
        <v>587214</v>
      </c>
      <c r="D3579">
        <v>1</v>
      </c>
      <c r="E3579">
        <v>0</v>
      </c>
      <c r="F3579">
        <v>0</v>
      </c>
      <c r="G3579">
        <v>0</v>
      </c>
      <c r="H3579">
        <v>0</v>
      </c>
      <c r="I3579" t="s">
        <v>123</v>
      </c>
      <c r="J3579">
        <v>588024</v>
      </c>
      <c r="K3579" t="s">
        <v>507</v>
      </c>
      <c r="L3579">
        <v>588024</v>
      </c>
      <c r="M3579" t="s">
        <v>507</v>
      </c>
      <c r="N3579">
        <v>588024</v>
      </c>
      <c r="O3579" t="s">
        <v>507</v>
      </c>
      <c r="P3579">
        <v>588024</v>
      </c>
      <c r="Q3579" t="s">
        <v>507</v>
      </c>
      <c r="R3579" s="9">
        <v>71941.662785630979</v>
      </c>
      <c r="S3579" s="9"/>
      <c r="T3579" s="9"/>
      <c r="U3579" s="9"/>
      <c r="V3579" s="9"/>
      <c r="W3579" s="9"/>
      <c r="X3579" s="9"/>
      <c r="Y3579" s="9"/>
      <c r="Z3579" s="9"/>
      <c r="AA3579" s="9"/>
      <c r="AB3579" s="9"/>
      <c r="AC3579" s="9"/>
      <c r="AD3579" s="9"/>
      <c r="AE3579" s="9"/>
      <c r="AF3579" s="9"/>
      <c r="AG3579" s="9"/>
      <c r="AH3579" s="9"/>
      <c r="AI3579" s="9"/>
      <c r="AJ3579" s="9"/>
      <c r="AK3579" s="9"/>
      <c r="AL3579" s="9"/>
      <c r="AM3579" s="9"/>
      <c r="AN3579" s="9"/>
      <c r="AO3579" s="9"/>
      <c r="AP3579" s="9"/>
      <c r="AQ3579" s="15"/>
      <c r="AR3579" s="9"/>
      <c r="AS3579" s="9"/>
      <c r="AT3579" s="9"/>
      <c r="AU3579" s="9"/>
      <c r="AV3579" s="9"/>
      <c r="AW3579" s="9"/>
      <c r="AX3579" s="9"/>
      <c r="AY3579" s="9"/>
      <c r="AZ3579" s="9"/>
      <c r="BA3579" s="9"/>
      <c r="BB3579" s="9"/>
      <c r="BC3579" s="9"/>
      <c r="BD3579" s="9"/>
      <c r="BE3579" s="9"/>
      <c r="BF3579" s="9"/>
      <c r="BG3579" s="9"/>
      <c r="BH3579" s="9"/>
      <c r="BI3579" s="9"/>
      <c r="BJ3579" s="9"/>
      <c r="BK3579" s="9"/>
      <c r="BL3579" s="9">
        <f t="shared" si="118"/>
        <v>71941.662785630979</v>
      </c>
      <c r="BM3579" s="9">
        <f t="shared" si="119"/>
        <v>71900</v>
      </c>
    </row>
    <row r="3580" spans="1:65" x14ac:dyDescent="0.3">
      <c r="A3580" t="s">
        <v>3506</v>
      </c>
      <c r="B3580" s="9">
        <v>525</v>
      </c>
      <c r="C3580">
        <v>552844</v>
      </c>
      <c r="D3580">
        <v>1</v>
      </c>
      <c r="E3580">
        <v>0</v>
      </c>
      <c r="F3580">
        <v>0</v>
      </c>
      <c r="G3580">
        <v>0</v>
      </c>
      <c r="H3580">
        <v>0</v>
      </c>
      <c r="I3580" t="s">
        <v>111</v>
      </c>
      <c r="J3580">
        <v>513750</v>
      </c>
      <c r="K3580" t="s">
        <v>290</v>
      </c>
      <c r="L3580">
        <v>513750</v>
      </c>
      <c r="M3580" t="s">
        <v>290</v>
      </c>
      <c r="N3580">
        <v>513750</v>
      </c>
      <c r="O3580" t="s">
        <v>290</v>
      </c>
      <c r="P3580">
        <v>513750</v>
      </c>
      <c r="Q3580" t="s">
        <v>290</v>
      </c>
      <c r="R3580" s="9">
        <v>125107.8208170931</v>
      </c>
      <c r="S3580" s="9"/>
      <c r="T3580" s="9"/>
      <c r="U3580" s="9"/>
      <c r="V3580" s="9"/>
      <c r="W3580" s="9"/>
      <c r="X3580" s="9"/>
      <c r="Y3580" s="9"/>
      <c r="Z3580" s="9"/>
      <c r="AA3580" s="9"/>
      <c r="AB3580" s="9"/>
      <c r="AC3580" s="9"/>
      <c r="AD3580" s="9"/>
      <c r="AE3580" s="9"/>
      <c r="AF3580" s="9"/>
      <c r="AG3580" s="9"/>
      <c r="AH3580" s="9"/>
      <c r="AI3580" s="9"/>
      <c r="AJ3580" s="9"/>
      <c r="AK3580" s="9"/>
      <c r="AL3580" s="9"/>
      <c r="AM3580" s="9"/>
      <c r="AN3580" s="9"/>
      <c r="AO3580" s="9"/>
      <c r="AP3580" s="9"/>
      <c r="AQ3580" s="15"/>
      <c r="AR3580" s="9"/>
      <c r="AS3580" s="9"/>
      <c r="AT3580" s="9"/>
      <c r="AU3580" s="9"/>
      <c r="AV3580" s="9"/>
      <c r="AW3580" s="9"/>
      <c r="AX3580" s="9"/>
      <c r="AY3580" s="9"/>
      <c r="AZ3580" s="9"/>
      <c r="BA3580" s="9"/>
      <c r="BB3580" s="9"/>
      <c r="BC3580" s="9"/>
      <c r="BD3580" s="9"/>
      <c r="BE3580" s="9"/>
      <c r="BF3580" s="9"/>
      <c r="BG3580" s="9"/>
      <c r="BH3580" s="9"/>
      <c r="BI3580" s="9"/>
      <c r="BJ3580" s="9"/>
      <c r="BK3580" s="9"/>
      <c r="BL3580" s="9">
        <f t="shared" si="118"/>
        <v>125107.8208170931</v>
      </c>
      <c r="BM3580" s="9">
        <f t="shared" si="119"/>
        <v>125100</v>
      </c>
    </row>
    <row r="3581" spans="1:65" x14ac:dyDescent="0.3">
      <c r="A3581" t="s">
        <v>3507</v>
      </c>
      <c r="B3581" s="9">
        <v>60</v>
      </c>
      <c r="C3581">
        <v>537365</v>
      </c>
      <c r="D3581">
        <v>1</v>
      </c>
      <c r="E3581">
        <v>0</v>
      </c>
      <c r="F3581">
        <v>0</v>
      </c>
      <c r="G3581">
        <v>0</v>
      </c>
      <c r="H3581">
        <v>0</v>
      </c>
      <c r="I3581" t="s">
        <v>83</v>
      </c>
      <c r="J3581">
        <v>550442</v>
      </c>
      <c r="K3581" t="s">
        <v>142</v>
      </c>
      <c r="L3581">
        <v>550442</v>
      </c>
      <c r="M3581" t="s">
        <v>142</v>
      </c>
      <c r="N3581">
        <v>550442</v>
      </c>
      <c r="O3581" t="s">
        <v>142</v>
      </c>
      <c r="P3581">
        <v>550094</v>
      </c>
      <c r="Q3581" t="s">
        <v>143</v>
      </c>
      <c r="R3581" s="9">
        <v>71941.662785630979</v>
      </c>
      <c r="S3581" s="9"/>
      <c r="T3581" s="9"/>
      <c r="U3581" s="9"/>
      <c r="V3581" s="9"/>
      <c r="W3581" s="9"/>
      <c r="X3581" s="9"/>
      <c r="Y3581" s="9"/>
      <c r="Z3581" s="9"/>
      <c r="AA3581" s="9"/>
      <c r="AB3581" s="9"/>
      <c r="AC3581" s="9"/>
      <c r="AD3581" s="9"/>
      <c r="AE3581" s="9"/>
      <c r="AF3581" s="9"/>
      <c r="AG3581" s="9"/>
      <c r="AH3581" s="9"/>
      <c r="AI3581" s="9"/>
      <c r="AJ3581" s="9"/>
      <c r="AK3581" s="9"/>
      <c r="AL3581" s="9"/>
      <c r="AM3581" s="9"/>
      <c r="AN3581" s="9"/>
      <c r="AO3581" s="9"/>
      <c r="AP3581" s="9"/>
      <c r="AQ3581" s="15"/>
      <c r="AR3581" s="9"/>
      <c r="AS3581" s="9"/>
      <c r="AT3581" s="9"/>
      <c r="AU3581" s="9"/>
      <c r="AV3581" s="9"/>
      <c r="AW3581" s="9"/>
      <c r="AX3581" s="9"/>
      <c r="AY3581" s="9"/>
      <c r="AZ3581" s="9"/>
      <c r="BA3581" s="9"/>
      <c r="BB3581" s="9"/>
      <c r="BC3581" s="9"/>
      <c r="BD3581" s="9"/>
      <c r="BE3581" s="9"/>
      <c r="BF3581" s="9"/>
      <c r="BG3581" s="9"/>
      <c r="BH3581" s="9"/>
      <c r="BI3581" s="9"/>
      <c r="BJ3581" s="9"/>
      <c r="BK3581" s="9"/>
      <c r="BL3581" s="9">
        <f t="shared" si="118"/>
        <v>71941.662785630979</v>
      </c>
      <c r="BM3581" s="9">
        <f t="shared" si="119"/>
        <v>71900</v>
      </c>
    </row>
    <row r="3582" spans="1:65" x14ac:dyDescent="0.3">
      <c r="A3582" t="s">
        <v>3508</v>
      </c>
      <c r="B3582" s="9">
        <v>829</v>
      </c>
      <c r="C3582">
        <v>583545</v>
      </c>
      <c r="D3582">
        <v>1</v>
      </c>
      <c r="E3582">
        <v>0</v>
      </c>
      <c r="F3582">
        <v>0</v>
      </c>
      <c r="G3582">
        <v>0</v>
      </c>
      <c r="H3582">
        <v>0</v>
      </c>
      <c r="I3582" t="s">
        <v>81</v>
      </c>
      <c r="J3582">
        <v>584029</v>
      </c>
      <c r="K3582" t="s">
        <v>3509</v>
      </c>
      <c r="L3582">
        <v>583910</v>
      </c>
      <c r="M3582" t="s">
        <v>3274</v>
      </c>
      <c r="N3582">
        <v>583952</v>
      </c>
      <c r="O3582" t="s">
        <v>146</v>
      </c>
      <c r="P3582">
        <v>583952</v>
      </c>
      <c r="Q3582" t="s">
        <v>146</v>
      </c>
      <c r="R3582" s="9">
        <v>196256.34205116451</v>
      </c>
      <c r="S3582" s="9"/>
      <c r="T3582" s="9"/>
      <c r="U3582" s="9"/>
      <c r="V3582" s="9"/>
      <c r="W3582" s="9"/>
      <c r="X3582" s="9"/>
      <c r="Y3582" s="9"/>
      <c r="Z3582" s="9"/>
      <c r="AA3582" s="9"/>
      <c r="AB3582" s="9"/>
      <c r="AC3582" s="9"/>
      <c r="AD3582" s="9"/>
      <c r="AE3582" s="9"/>
      <c r="AF3582" s="9"/>
      <c r="AG3582" s="9"/>
      <c r="AH3582" s="9"/>
      <c r="AI3582" s="9"/>
      <c r="AJ3582" s="9"/>
      <c r="AK3582" s="9"/>
      <c r="AL3582" s="9"/>
      <c r="AM3582" s="9"/>
      <c r="AN3582" s="9"/>
      <c r="AO3582" s="9"/>
      <c r="AP3582" s="9"/>
      <c r="AQ3582" s="15"/>
      <c r="AR3582" s="9"/>
      <c r="AS3582" s="9"/>
      <c r="AT3582" s="9"/>
      <c r="AU3582" s="9"/>
      <c r="AV3582" s="9"/>
      <c r="AW3582" s="9"/>
      <c r="AX3582" s="9"/>
      <c r="AY3582" s="9"/>
      <c r="AZ3582" s="9"/>
      <c r="BA3582" s="9"/>
      <c r="BB3582" s="9"/>
      <c r="BC3582" s="9"/>
      <c r="BD3582" s="9"/>
      <c r="BE3582" s="9"/>
      <c r="BF3582" s="9"/>
      <c r="BG3582" s="9"/>
      <c r="BH3582" s="9"/>
      <c r="BI3582" s="9"/>
      <c r="BJ3582" s="9"/>
      <c r="BK3582" s="9"/>
      <c r="BL3582" s="9">
        <f t="shared" si="118"/>
        <v>196256.34205116451</v>
      </c>
      <c r="BM3582" s="9">
        <f t="shared" si="119"/>
        <v>196300</v>
      </c>
    </row>
    <row r="3583" spans="1:65" x14ac:dyDescent="0.3">
      <c r="A3583" t="s">
        <v>3510</v>
      </c>
      <c r="B3583" s="9">
        <v>582</v>
      </c>
      <c r="C3583">
        <v>545660</v>
      </c>
      <c r="D3583">
        <v>1</v>
      </c>
      <c r="E3583">
        <v>0</v>
      </c>
      <c r="F3583">
        <v>0</v>
      </c>
      <c r="G3583">
        <v>0</v>
      </c>
      <c r="H3583">
        <v>0</v>
      </c>
      <c r="I3583" t="s">
        <v>83</v>
      </c>
      <c r="J3583">
        <v>545562</v>
      </c>
      <c r="K3583" t="s">
        <v>303</v>
      </c>
      <c r="L3583">
        <v>545562</v>
      </c>
      <c r="M3583" t="s">
        <v>303</v>
      </c>
      <c r="N3583">
        <v>545562</v>
      </c>
      <c r="O3583" t="s">
        <v>303</v>
      </c>
      <c r="P3583">
        <v>545562</v>
      </c>
      <c r="Q3583" t="s">
        <v>303</v>
      </c>
      <c r="R3583" s="9">
        <v>138502.6125617635</v>
      </c>
      <c r="S3583" s="9"/>
      <c r="T3583" s="9"/>
      <c r="U3583" s="9"/>
      <c r="V3583" s="9"/>
      <c r="W3583" s="9"/>
      <c r="X3583" s="9"/>
      <c r="Y3583" s="9"/>
      <c r="Z3583" s="9"/>
      <c r="AA3583" s="9"/>
      <c r="AB3583" s="9"/>
      <c r="AC3583" s="9"/>
      <c r="AD3583" s="9"/>
      <c r="AE3583" s="9"/>
      <c r="AF3583" s="9"/>
      <c r="AG3583" s="9"/>
      <c r="AH3583" s="9"/>
      <c r="AI3583" s="9"/>
      <c r="AJ3583" s="9"/>
      <c r="AK3583" s="9"/>
      <c r="AL3583" s="9"/>
      <c r="AM3583" s="9"/>
      <c r="AN3583" s="9"/>
      <c r="AO3583" s="9"/>
      <c r="AP3583" s="9"/>
      <c r="AQ3583" s="15"/>
      <c r="AR3583" s="9"/>
      <c r="AS3583" s="9"/>
      <c r="AT3583" s="9"/>
      <c r="AU3583" s="9"/>
      <c r="AV3583" s="9"/>
      <c r="AW3583" s="9"/>
      <c r="AX3583" s="9"/>
      <c r="AY3583" s="9"/>
      <c r="AZ3583" s="9"/>
      <c r="BA3583" s="9"/>
      <c r="BB3583" s="9"/>
      <c r="BC3583" s="9"/>
      <c r="BD3583" s="9"/>
      <c r="BE3583" s="9"/>
      <c r="BF3583" s="9"/>
      <c r="BG3583" s="9"/>
      <c r="BH3583" s="9"/>
      <c r="BI3583" s="9"/>
      <c r="BJ3583" s="9"/>
      <c r="BK3583" s="9"/>
      <c r="BL3583" s="9">
        <f t="shared" si="118"/>
        <v>138502.6125617635</v>
      </c>
      <c r="BM3583" s="9">
        <f t="shared" si="119"/>
        <v>138500</v>
      </c>
    </row>
    <row r="3584" spans="1:65" x14ac:dyDescent="0.3">
      <c r="A3584" t="s">
        <v>3511</v>
      </c>
      <c r="B3584" s="9">
        <v>345</v>
      </c>
      <c r="C3584">
        <v>589837</v>
      </c>
      <c r="D3584">
        <v>1</v>
      </c>
      <c r="E3584">
        <v>0</v>
      </c>
      <c r="F3584">
        <v>0</v>
      </c>
      <c r="G3584">
        <v>0</v>
      </c>
      <c r="H3584">
        <v>0</v>
      </c>
      <c r="I3584" t="s">
        <v>111</v>
      </c>
      <c r="J3584">
        <v>589322</v>
      </c>
      <c r="K3584" t="s">
        <v>718</v>
      </c>
      <c r="L3584">
        <v>589250</v>
      </c>
      <c r="M3584" t="s">
        <v>113</v>
      </c>
      <c r="N3584">
        <v>589250</v>
      </c>
      <c r="O3584" t="s">
        <v>113</v>
      </c>
      <c r="P3584">
        <v>589250</v>
      </c>
      <c r="Q3584" t="s">
        <v>113</v>
      </c>
      <c r="R3584" s="9">
        <v>82615.950967563855</v>
      </c>
      <c r="S3584" s="9"/>
      <c r="T3584" s="9"/>
      <c r="U3584" s="9"/>
      <c r="V3584" s="9"/>
      <c r="W3584" s="9"/>
      <c r="X3584" s="9"/>
      <c r="Y3584" s="9"/>
      <c r="Z3584" s="9"/>
      <c r="AA3584" s="9"/>
      <c r="AB3584" s="9"/>
      <c r="AC3584" s="9"/>
      <c r="AD3584" s="9"/>
      <c r="AE3584" s="9"/>
      <c r="AF3584" s="9"/>
      <c r="AG3584" s="9"/>
      <c r="AH3584" s="9"/>
      <c r="AI3584" s="9"/>
      <c r="AJ3584" s="9"/>
      <c r="AK3584" s="9"/>
      <c r="AL3584" s="9"/>
      <c r="AM3584" s="9"/>
      <c r="AN3584" s="9"/>
      <c r="AO3584" s="9"/>
      <c r="AP3584" s="9"/>
      <c r="AQ3584" s="15"/>
      <c r="AR3584" s="9"/>
      <c r="AS3584" s="9"/>
      <c r="AT3584" s="9"/>
      <c r="AU3584" s="9"/>
      <c r="AV3584" s="9"/>
      <c r="AW3584" s="9"/>
      <c r="AX3584" s="9"/>
      <c r="AY3584" s="9"/>
      <c r="AZ3584" s="9"/>
      <c r="BA3584" s="9"/>
      <c r="BB3584" s="9"/>
      <c r="BC3584" s="9"/>
      <c r="BD3584" s="9"/>
      <c r="BE3584" s="9"/>
      <c r="BF3584" s="9"/>
      <c r="BG3584" s="9"/>
      <c r="BH3584" s="9"/>
      <c r="BI3584" s="9"/>
      <c r="BJ3584" s="9"/>
      <c r="BK3584" s="9"/>
      <c r="BL3584" s="9">
        <f t="shared" si="118"/>
        <v>82615.950967563855</v>
      </c>
      <c r="BM3584" s="9">
        <f t="shared" si="119"/>
        <v>82600</v>
      </c>
    </row>
    <row r="3585" spans="1:65" x14ac:dyDescent="0.3">
      <c r="A3585" t="s">
        <v>3512</v>
      </c>
      <c r="B3585" s="9">
        <v>1883</v>
      </c>
      <c r="C3585">
        <v>538582</v>
      </c>
      <c r="D3585">
        <v>1</v>
      </c>
      <c r="E3585">
        <v>0</v>
      </c>
      <c r="F3585">
        <v>0</v>
      </c>
      <c r="G3585">
        <v>0</v>
      </c>
      <c r="H3585">
        <v>0</v>
      </c>
      <c r="I3585" t="s">
        <v>86</v>
      </c>
      <c r="J3585">
        <v>538493</v>
      </c>
      <c r="K3585" t="s">
        <v>1900</v>
      </c>
      <c r="L3585">
        <v>538493</v>
      </c>
      <c r="M3585" t="s">
        <v>1900</v>
      </c>
      <c r="N3585">
        <v>538728</v>
      </c>
      <c r="O3585" t="s">
        <v>141</v>
      </c>
      <c r="P3585">
        <v>538728</v>
      </c>
      <c r="Q3585" t="s">
        <v>141</v>
      </c>
      <c r="R3585" s="9">
        <v>438638.83680390718</v>
      </c>
      <c r="S3585" s="9"/>
      <c r="T3585" s="9"/>
      <c r="U3585" s="9"/>
      <c r="V3585" s="9"/>
      <c r="W3585" s="9"/>
      <c r="X3585" s="9"/>
      <c r="Y3585" s="9"/>
      <c r="Z3585" s="9"/>
      <c r="AA3585" s="9"/>
      <c r="AB3585" s="9"/>
      <c r="AC3585" s="9"/>
      <c r="AD3585" s="9"/>
      <c r="AE3585" s="9"/>
      <c r="AF3585" s="9"/>
      <c r="AG3585" s="9"/>
      <c r="AH3585" s="9"/>
      <c r="AI3585" s="9"/>
      <c r="AJ3585" s="9"/>
      <c r="AK3585" s="9"/>
      <c r="AL3585" s="9"/>
      <c r="AM3585" s="9"/>
      <c r="AN3585" s="9"/>
      <c r="AO3585" s="9"/>
      <c r="AP3585" s="9"/>
      <c r="AQ3585" s="15"/>
      <c r="AR3585" s="9"/>
      <c r="AS3585" s="9"/>
      <c r="AT3585" s="9"/>
      <c r="AU3585" s="9"/>
      <c r="AV3585" s="9"/>
      <c r="AW3585" s="9"/>
      <c r="AX3585" s="9"/>
      <c r="AY3585" s="9"/>
      <c r="AZ3585" s="9"/>
      <c r="BA3585" s="9"/>
      <c r="BB3585" s="9"/>
      <c r="BC3585" s="9"/>
      <c r="BD3585" s="9"/>
      <c r="BE3585" s="9"/>
      <c r="BF3585" s="9"/>
      <c r="BG3585" s="9"/>
      <c r="BH3585" s="9"/>
      <c r="BI3585" s="9"/>
      <c r="BJ3585" s="9"/>
      <c r="BK3585" s="9"/>
      <c r="BL3585" s="9">
        <f t="shared" si="118"/>
        <v>438638.83680390718</v>
      </c>
      <c r="BM3585" s="9">
        <f t="shared" si="119"/>
        <v>438600</v>
      </c>
    </row>
    <row r="3586" spans="1:65" x14ac:dyDescent="0.3">
      <c r="A3586" t="s">
        <v>3512</v>
      </c>
      <c r="B3586" s="9">
        <v>169</v>
      </c>
      <c r="C3586">
        <v>537691</v>
      </c>
      <c r="D3586">
        <v>1</v>
      </c>
      <c r="E3586">
        <v>0</v>
      </c>
      <c r="F3586">
        <v>0</v>
      </c>
      <c r="G3586">
        <v>0</v>
      </c>
      <c r="H3586">
        <v>0</v>
      </c>
      <c r="I3586" t="s">
        <v>123</v>
      </c>
      <c r="J3586">
        <v>547492</v>
      </c>
      <c r="K3586" t="s">
        <v>125</v>
      </c>
      <c r="L3586">
        <v>547492</v>
      </c>
      <c r="M3586" t="s">
        <v>125</v>
      </c>
      <c r="N3586">
        <v>547492</v>
      </c>
      <c r="O3586" t="s">
        <v>125</v>
      </c>
      <c r="P3586">
        <v>547492</v>
      </c>
      <c r="Q3586" t="s">
        <v>125</v>
      </c>
      <c r="R3586" s="9">
        <v>71941.662785630979</v>
      </c>
      <c r="S3586" s="9"/>
      <c r="T3586" s="9"/>
      <c r="U3586" s="9"/>
      <c r="V3586" s="9"/>
      <c r="W3586" s="9"/>
      <c r="X3586" s="9"/>
      <c r="Y3586" s="9"/>
      <c r="Z3586" s="9"/>
      <c r="AA3586" s="9"/>
      <c r="AB3586" s="9"/>
      <c r="AC3586" s="9"/>
      <c r="AD3586" s="9"/>
      <c r="AE3586" s="9"/>
      <c r="AF3586" s="9"/>
      <c r="AG3586" s="9"/>
      <c r="AH3586" s="9"/>
      <c r="AI3586" s="9"/>
      <c r="AJ3586" s="9"/>
      <c r="AK3586" s="9"/>
      <c r="AL3586" s="9"/>
      <c r="AM3586" s="9"/>
      <c r="AN3586" s="9"/>
      <c r="AO3586" s="9"/>
      <c r="AP3586" s="9"/>
      <c r="AQ3586" s="15"/>
      <c r="AR3586" s="9"/>
      <c r="AS3586" s="9"/>
      <c r="AT3586" s="9"/>
      <c r="AU3586" s="9"/>
      <c r="AV3586" s="9"/>
      <c r="AW3586" s="9"/>
      <c r="AX3586" s="9"/>
      <c r="AY3586" s="9"/>
      <c r="AZ3586" s="9"/>
      <c r="BA3586" s="9"/>
      <c r="BB3586" s="9"/>
      <c r="BC3586" s="9"/>
      <c r="BD3586" s="9"/>
      <c r="BE3586" s="9"/>
      <c r="BF3586" s="9"/>
      <c r="BG3586" s="9"/>
      <c r="BH3586" s="9"/>
      <c r="BI3586" s="9"/>
      <c r="BJ3586" s="9"/>
      <c r="BK3586" s="9"/>
      <c r="BL3586" s="9">
        <f t="shared" si="118"/>
        <v>71941.662785630979</v>
      </c>
      <c r="BM3586" s="9">
        <f t="shared" si="119"/>
        <v>71900</v>
      </c>
    </row>
    <row r="3587" spans="1:65" x14ac:dyDescent="0.3">
      <c r="A3587" t="s">
        <v>3513</v>
      </c>
      <c r="B3587" s="9">
        <v>356</v>
      </c>
      <c r="C3587">
        <v>534277</v>
      </c>
      <c r="D3587">
        <v>1</v>
      </c>
      <c r="E3587">
        <v>0</v>
      </c>
      <c r="F3587">
        <v>0</v>
      </c>
      <c r="G3587">
        <v>0</v>
      </c>
      <c r="H3587">
        <v>0</v>
      </c>
      <c r="I3587" t="s">
        <v>86</v>
      </c>
      <c r="J3587">
        <v>534498</v>
      </c>
      <c r="K3587" t="s">
        <v>1097</v>
      </c>
      <c r="L3587">
        <v>534498</v>
      </c>
      <c r="M3587" t="s">
        <v>1097</v>
      </c>
      <c r="N3587">
        <v>534498</v>
      </c>
      <c r="O3587" t="s">
        <v>1097</v>
      </c>
      <c r="P3587">
        <v>533955</v>
      </c>
      <c r="Q3587" t="s">
        <v>314</v>
      </c>
      <c r="R3587" s="9">
        <v>85221.849267750324</v>
      </c>
      <c r="S3587" s="9"/>
      <c r="T3587" s="9"/>
      <c r="U3587" s="9"/>
      <c r="V3587" s="9"/>
      <c r="W3587" s="9"/>
      <c r="X3587" s="9"/>
      <c r="Y3587" s="9"/>
      <c r="Z3587" s="9"/>
      <c r="AA3587" s="9"/>
      <c r="AB3587" s="9"/>
      <c r="AC3587" s="9"/>
      <c r="AD3587" s="9"/>
      <c r="AE3587" s="9"/>
      <c r="AF3587" s="9"/>
      <c r="AG3587" s="9"/>
      <c r="AH3587" s="9"/>
      <c r="AI3587" s="9"/>
      <c r="AJ3587" s="9"/>
      <c r="AK3587" s="9"/>
      <c r="AL3587" s="9"/>
      <c r="AM3587" s="9"/>
      <c r="AN3587" s="9"/>
      <c r="AO3587" s="9"/>
      <c r="AP3587" s="9"/>
      <c r="AQ3587" s="15"/>
      <c r="AR3587" s="9">
        <v>1</v>
      </c>
      <c r="AS3587" s="9">
        <f>AR3587*30500</f>
        <v>30500</v>
      </c>
      <c r="AT3587" s="9"/>
      <c r="AU3587" s="9"/>
      <c r="AV3587" s="9"/>
      <c r="AW3587" s="9"/>
      <c r="AX3587" s="9"/>
      <c r="AY3587" s="9"/>
      <c r="AZ3587" s="9"/>
      <c r="BA3587" s="9"/>
      <c r="BB3587" s="9"/>
      <c r="BC3587" s="9"/>
      <c r="BD3587" s="9"/>
      <c r="BE3587" s="9"/>
      <c r="BF3587" s="9"/>
      <c r="BG3587" s="9"/>
      <c r="BH3587" s="9"/>
      <c r="BI3587" s="9"/>
      <c r="BJ3587" s="9"/>
      <c r="BK3587" s="9"/>
      <c r="BL3587" s="9">
        <f t="shared" si="118"/>
        <v>115721.84926775032</v>
      </c>
      <c r="BM3587" s="9">
        <f t="shared" si="119"/>
        <v>115700</v>
      </c>
    </row>
    <row r="3588" spans="1:65" x14ac:dyDescent="0.3">
      <c r="A3588" t="s">
        <v>3514</v>
      </c>
      <c r="B3588" s="9">
        <v>77</v>
      </c>
      <c r="C3588">
        <v>594580</v>
      </c>
      <c r="D3588">
        <v>1</v>
      </c>
      <c r="E3588">
        <v>0</v>
      </c>
      <c r="F3588">
        <v>0</v>
      </c>
      <c r="G3588">
        <v>0</v>
      </c>
      <c r="H3588">
        <v>0</v>
      </c>
      <c r="I3588" t="s">
        <v>81</v>
      </c>
      <c r="J3588">
        <v>594911</v>
      </c>
      <c r="K3588" t="s">
        <v>416</v>
      </c>
      <c r="L3588">
        <v>594911</v>
      </c>
      <c r="M3588" t="s">
        <v>416</v>
      </c>
      <c r="N3588">
        <v>595098</v>
      </c>
      <c r="O3588" t="s">
        <v>417</v>
      </c>
      <c r="P3588">
        <v>593711</v>
      </c>
      <c r="Q3588" t="s">
        <v>185</v>
      </c>
      <c r="R3588" s="9">
        <v>71941.662785630979</v>
      </c>
      <c r="S3588" s="9"/>
      <c r="T3588" s="9"/>
      <c r="U3588" s="9"/>
      <c r="V3588" s="9"/>
      <c r="W3588" s="9"/>
      <c r="X3588" s="9"/>
      <c r="Y3588" s="9"/>
      <c r="Z3588" s="9"/>
      <c r="AA3588" s="9"/>
      <c r="AB3588" s="9"/>
      <c r="AC3588" s="9"/>
      <c r="AD3588" s="9"/>
      <c r="AE3588" s="9"/>
      <c r="AF3588" s="9"/>
      <c r="AG3588" s="9"/>
      <c r="AH3588" s="9"/>
      <c r="AI3588" s="9"/>
      <c r="AJ3588" s="9"/>
      <c r="AK3588" s="9"/>
      <c r="AL3588" s="9"/>
      <c r="AM3588" s="9"/>
      <c r="AN3588" s="9"/>
      <c r="AO3588" s="9"/>
      <c r="AP3588" s="9"/>
      <c r="AQ3588" s="15"/>
      <c r="AR3588" s="9"/>
      <c r="AS3588" s="9"/>
      <c r="AT3588" s="9"/>
      <c r="AU3588" s="9"/>
      <c r="AV3588" s="9"/>
      <c r="AW3588" s="9"/>
      <c r="AX3588" s="9"/>
      <c r="AY3588" s="9"/>
      <c r="AZ3588" s="9"/>
      <c r="BA3588" s="9"/>
      <c r="BB3588" s="9"/>
      <c r="BC3588" s="9"/>
      <c r="BD3588" s="9"/>
      <c r="BE3588" s="9"/>
      <c r="BF3588" s="9"/>
      <c r="BG3588" s="9"/>
      <c r="BH3588" s="9"/>
      <c r="BI3588" s="9"/>
      <c r="BJ3588" s="9"/>
      <c r="BK3588" s="9"/>
      <c r="BL3588" s="9">
        <f t="shared" ref="BL3588:BL3651" si="120">SUMIF(R3588:R3588,"&lt;&gt;")+SUMIF(T3588:T3588,"&lt;&gt;")+SUMIF(V3588:V3588,"&lt;&gt;")+SUMIF(X3588:X3588,"&lt;&gt;")+SUMIF(Z3588:Z3588,"&lt;&gt;")+SUMIF(AB3588:AB3588,"&lt;&gt;")+SUMIF(AD3588:AD3588,"&lt;&gt;")+SUMIF(AF3588:AF3588,"&lt;&gt;")+SUMIF(AH3588:AH3588,"&lt;&gt;")+SUMIF(AJ3588:AJ3588,"&lt;&gt;")+SUMIF(AK3588:AK3588,"&lt;&gt;")+SUMIF(AM3588:AM3588,"&lt;&gt;")+SUMIF(AO3588:AO3588,"&lt;&gt;")+SUMIF(AQ3588:AQ3588,"&lt;&gt;")+SUMIF(AS3588:AS3588,"&lt;&gt;")+SUMIF(AU3588:AU3588,"&lt;&gt;")+SUMIF(AW3588:AW3588,"&lt;&gt;")+SUMIF(AY3588:AY3588,"&lt;&gt;")+SUMIF(BA3588:BA3588,"&lt;&gt;")+SUMIF(BC3588:BC3588,"&lt;&gt;")+SUMIF(BE3588:BE3588,"&lt;&gt;")+SUMIF(BG3588:BG3588,"&lt;&gt;")+SUMIF(BI3588:BI3588,"&lt;&gt;")+SUMIF(BK3588:BK3588,"&lt;&gt;")</f>
        <v>71941.662785630979</v>
      </c>
      <c r="BM3588" s="9">
        <f t="shared" ref="BM3588:BM3651" si="121">ROUND(BL3588/100,0)*100</f>
        <v>71900</v>
      </c>
    </row>
    <row r="3589" spans="1:65" x14ac:dyDescent="0.3">
      <c r="A3589" t="s">
        <v>3514</v>
      </c>
      <c r="B3589" s="9">
        <v>229</v>
      </c>
      <c r="C3589">
        <v>548502</v>
      </c>
      <c r="D3589">
        <v>1</v>
      </c>
      <c r="E3589">
        <v>0</v>
      </c>
      <c r="F3589">
        <v>0</v>
      </c>
      <c r="G3589">
        <v>0</v>
      </c>
      <c r="H3589">
        <v>0</v>
      </c>
      <c r="I3589" t="s">
        <v>123</v>
      </c>
      <c r="J3589">
        <v>548171</v>
      </c>
      <c r="K3589" t="s">
        <v>124</v>
      </c>
      <c r="L3589">
        <v>547492</v>
      </c>
      <c r="M3589" t="s">
        <v>125</v>
      </c>
      <c r="N3589">
        <v>547492</v>
      </c>
      <c r="O3589" t="s">
        <v>125</v>
      </c>
      <c r="P3589">
        <v>547492</v>
      </c>
      <c r="Q3589" t="s">
        <v>125</v>
      </c>
      <c r="R3589" s="9">
        <v>71941.662785630979</v>
      </c>
      <c r="S3589" s="9"/>
      <c r="T3589" s="9"/>
      <c r="U3589" s="9"/>
      <c r="V3589" s="9"/>
      <c r="W3589" s="9"/>
      <c r="X3589" s="9"/>
      <c r="Y3589" s="9"/>
      <c r="Z3589" s="9"/>
      <c r="AA3589" s="9"/>
      <c r="AB3589" s="9"/>
      <c r="AC3589" s="9"/>
      <c r="AD3589" s="9"/>
      <c r="AE3589" s="9"/>
      <c r="AF3589" s="9"/>
      <c r="AG3589" s="9"/>
      <c r="AH3589" s="9"/>
      <c r="AI3589" s="9"/>
      <c r="AJ3589" s="9"/>
      <c r="AK3589" s="9"/>
      <c r="AL3589" s="9"/>
      <c r="AM3589" s="9"/>
      <c r="AN3589" s="9"/>
      <c r="AO3589" s="9"/>
      <c r="AP3589" s="9"/>
      <c r="AQ3589" s="15"/>
      <c r="AR3589" s="9">
        <v>1</v>
      </c>
      <c r="AS3589" s="9">
        <f>AR3589*30500</f>
        <v>30500</v>
      </c>
      <c r="AT3589" s="9"/>
      <c r="AU3589" s="9"/>
      <c r="AV3589" s="9"/>
      <c r="AW3589" s="9"/>
      <c r="AX3589" s="9"/>
      <c r="AY3589" s="9"/>
      <c r="AZ3589" s="9"/>
      <c r="BA3589" s="9"/>
      <c r="BB3589" s="9"/>
      <c r="BC3589" s="9"/>
      <c r="BD3589" s="9"/>
      <c r="BE3589" s="9"/>
      <c r="BF3589" s="9"/>
      <c r="BG3589" s="9"/>
      <c r="BH3589" s="9"/>
      <c r="BI3589" s="9"/>
      <c r="BJ3589" s="9"/>
      <c r="BK3589" s="9"/>
      <c r="BL3589" s="9">
        <f t="shared" si="120"/>
        <v>102441.66278563098</v>
      </c>
      <c r="BM3589" s="9">
        <f t="shared" si="121"/>
        <v>102400</v>
      </c>
    </row>
    <row r="3590" spans="1:65" x14ac:dyDescent="0.3">
      <c r="A3590" s="2" t="s">
        <v>3515</v>
      </c>
      <c r="B3590" s="9">
        <v>1433</v>
      </c>
      <c r="C3590">
        <v>552801</v>
      </c>
      <c r="D3590">
        <v>1</v>
      </c>
      <c r="E3590">
        <v>1</v>
      </c>
      <c r="F3590">
        <v>0</v>
      </c>
      <c r="G3590">
        <v>0</v>
      </c>
      <c r="H3590">
        <v>0</v>
      </c>
      <c r="I3590" t="s">
        <v>83</v>
      </c>
      <c r="J3590">
        <v>552801</v>
      </c>
      <c r="K3590" t="s">
        <v>3515</v>
      </c>
      <c r="L3590">
        <v>552046</v>
      </c>
      <c r="M3590" t="s">
        <v>174</v>
      </c>
      <c r="N3590">
        <v>552046</v>
      </c>
      <c r="O3590" t="s">
        <v>174</v>
      </c>
      <c r="P3590">
        <v>552046</v>
      </c>
      <c r="Q3590" t="s">
        <v>174</v>
      </c>
      <c r="R3590" s="9">
        <v>335853.2888204336</v>
      </c>
      <c r="S3590" s="9">
        <f>SUMIFS($B:$B,$J:$J,$C3590)</f>
        <v>1719</v>
      </c>
      <c r="T3590" s="9">
        <v>93583.807811238687</v>
      </c>
      <c r="U3590" s="9">
        <v>0</v>
      </c>
      <c r="V3590" s="9">
        <f>U3590*768</f>
        <v>0</v>
      </c>
      <c r="W3590" s="9">
        <v>4</v>
      </c>
      <c r="X3590" s="9">
        <f>W3590*3072</f>
        <v>12288</v>
      </c>
      <c r="Y3590" s="9">
        <v>7</v>
      </c>
      <c r="Z3590" s="9">
        <f>Y3590*1024</f>
        <v>7168</v>
      </c>
      <c r="AA3590" s="9">
        <v>4</v>
      </c>
      <c r="AB3590" s="9">
        <f>AA3590*256</f>
        <v>1024</v>
      </c>
      <c r="AC3590" s="9"/>
      <c r="AD3590" s="9"/>
      <c r="AE3590" s="9"/>
      <c r="AF3590" s="9"/>
      <c r="AG3590" s="9"/>
      <c r="AH3590" s="9"/>
      <c r="AI3590" s="9"/>
      <c r="AJ3590" s="9"/>
      <c r="AK3590" s="9"/>
      <c r="AL3590" s="9"/>
      <c r="AM3590" s="9"/>
      <c r="AN3590" s="9"/>
      <c r="AO3590" s="9"/>
      <c r="AP3590" s="9"/>
      <c r="AQ3590" s="15"/>
      <c r="AR3590" s="9"/>
      <c r="AS3590" s="9"/>
      <c r="AT3590" s="9"/>
      <c r="AU3590" s="9"/>
      <c r="AV3590" s="9"/>
      <c r="AW3590" s="9"/>
      <c r="AX3590" s="9"/>
      <c r="AY3590" s="9"/>
      <c r="AZ3590" s="9"/>
      <c r="BA3590" s="9"/>
      <c r="BB3590" s="9"/>
      <c r="BC3590" s="9"/>
      <c r="BD3590" s="9"/>
      <c r="BE3590" s="9"/>
      <c r="BF3590" s="9"/>
      <c r="BG3590" s="9"/>
      <c r="BH3590" s="9"/>
      <c r="BI3590" s="9"/>
      <c r="BJ3590" s="9"/>
      <c r="BK3590" s="9"/>
      <c r="BL3590" s="9">
        <f t="shared" si="120"/>
        <v>449917.09663167229</v>
      </c>
      <c r="BM3590" s="9">
        <f t="shared" si="121"/>
        <v>449900</v>
      </c>
    </row>
    <row r="3591" spans="1:65" x14ac:dyDescent="0.3">
      <c r="A3591" s="2" t="s">
        <v>3516</v>
      </c>
      <c r="B3591" s="9">
        <v>762</v>
      </c>
      <c r="C3591">
        <v>591319</v>
      </c>
      <c r="D3591">
        <v>1</v>
      </c>
      <c r="E3591">
        <v>1</v>
      </c>
      <c r="F3591">
        <v>0</v>
      </c>
      <c r="G3591">
        <v>0</v>
      </c>
      <c r="H3591">
        <v>0</v>
      </c>
      <c r="I3591" t="s">
        <v>123</v>
      </c>
      <c r="J3591">
        <v>591319</v>
      </c>
      <c r="K3591" t="s">
        <v>3516</v>
      </c>
      <c r="L3591">
        <v>591301</v>
      </c>
      <c r="M3591" t="s">
        <v>677</v>
      </c>
      <c r="N3591">
        <v>590266</v>
      </c>
      <c r="O3591" t="s">
        <v>163</v>
      </c>
      <c r="P3591">
        <v>590266</v>
      </c>
      <c r="Q3591" t="s">
        <v>163</v>
      </c>
      <c r="R3591" s="9">
        <v>180634.08831763049</v>
      </c>
      <c r="S3591" s="9">
        <f>SUMIFS($B:$B,$J:$J,$C3591)</f>
        <v>762</v>
      </c>
      <c r="T3591" s="9">
        <v>41539.86622083003</v>
      </c>
      <c r="U3591" s="9">
        <v>0</v>
      </c>
      <c r="V3591" s="9">
        <f>U3591*768</f>
        <v>0</v>
      </c>
      <c r="W3591" s="9">
        <v>1</v>
      </c>
      <c r="X3591" s="9">
        <f>W3591*3072</f>
        <v>3072</v>
      </c>
      <c r="Y3591" s="9">
        <v>0</v>
      </c>
      <c r="Z3591" s="9">
        <f>Y3591*1024</f>
        <v>0</v>
      </c>
      <c r="AA3591" s="9">
        <v>2</v>
      </c>
      <c r="AB3591" s="9">
        <f>AA3591*256</f>
        <v>512</v>
      </c>
      <c r="AC3591" s="9"/>
      <c r="AD3591" s="9"/>
      <c r="AE3591" s="9"/>
      <c r="AF3591" s="9"/>
      <c r="AG3591" s="9"/>
      <c r="AH3591" s="9"/>
      <c r="AI3591" s="9"/>
      <c r="AJ3591" s="9"/>
      <c r="AK3591" s="9"/>
      <c r="AL3591" s="9"/>
      <c r="AM3591" s="9"/>
      <c r="AN3591" s="9"/>
      <c r="AO3591" s="9"/>
      <c r="AP3591" s="9"/>
      <c r="AQ3591" s="15"/>
      <c r="AR3591" s="9"/>
      <c r="AS3591" s="9"/>
      <c r="AT3591" s="9"/>
      <c r="AU3591" s="9"/>
      <c r="AV3591" s="9"/>
      <c r="AW3591" s="9"/>
      <c r="AX3591" s="9"/>
      <c r="AY3591" s="9"/>
      <c r="AZ3591" s="9"/>
      <c r="BA3591" s="9"/>
      <c r="BB3591" s="9"/>
      <c r="BC3591" s="9"/>
      <c r="BD3591" s="9"/>
      <c r="BE3591" s="9"/>
      <c r="BF3591" s="9"/>
      <c r="BG3591" s="9"/>
      <c r="BH3591" s="9"/>
      <c r="BI3591" s="9"/>
      <c r="BJ3591" s="9"/>
      <c r="BK3591" s="9"/>
      <c r="BL3591" s="9">
        <f t="shared" si="120"/>
        <v>225757.95453846053</v>
      </c>
      <c r="BM3591" s="9">
        <f t="shared" si="121"/>
        <v>225800</v>
      </c>
    </row>
    <row r="3592" spans="1:65" x14ac:dyDescent="0.3">
      <c r="A3592" t="s">
        <v>3516</v>
      </c>
      <c r="B3592" s="9">
        <v>203</v>
      </c>
      <c r="C3592">
        <v>587621</v>
      </c>
      <c r="D3592">
        <v>1</v>
      </c>
      <c r="E3592">
        <v>0</v>
      </c>
      <c r="F3592">
        <v>0</v>
      </c>
      <c r="G3592">
        <v>0</v>
      </c>
      <c r="H3592">
        <v>0</v>
      </c>
      <c r="I3592" t="s">
        <v>123</v>
      </c>
      <c r="J3592">
        <v>587095</v>
      </c>
      <c r="K3592" t="s">
        <v>600</v>
      </c>
      <c r="L3592">
        <v>586846</v>
      </c>
      <c r="M3592" t="s">
        <v>129</v>
      </c>
      <c r="N3592">
        <v>586846</v>
      </c>
      <c r="O3592" t="s">
        <v>129</v>
      </c>
      <c r="P3592">
        <v>586846</v>
      </c>
      <c r="Q3592" t="s">
        <v>129</v>
      </c>
      <c r="R3592" s="9">
        <v>71941.662785630979</v>
      </c>
      <c r="S3592" s="9"/>
      <c r="T3592" s="9"/>
      <c r="U3592" s="9"/>
      <c r="V3592" s="9"/>
      <c r="W3592" s="9"/>
      <c r="X3592" s="9"/>
      <c r="Y3592" s="9"/>
      <c r="Z3592" s="9"/>
      <c r="AA3592" s="9"/>
      <c r="AB3592" s="9"/>
      <c r="AC3592" s="9"/>
      <c r="AD3592" s="9"/>
      <c r="AE3592" s="9"/>
      <c r="AF3592" s="9"/>
      <c r="AG3592" s="9"/>
      <c r="AH3592" s="9"/>
      <c r="AI3592" s="9"/>
      <c r="AJ3592" s="9"/>
      <c r="AK3592" s="9"/>
      <c r="AL3592" s="9"/>
      <c r="AM3592" s="9"/>
      <c r="AN3592" s="9"/>
      <c r="AO3592" s="9"/>
      <c r="AP3592" s="9"/>
      <c r="AQ3592" s="15"/>
      <c r="AR3592" s="9"/>
      <c r="AS3592" s="9"/>
      <c r="AT3592" s="9"/>
      <c r="AU3592" s="9"/>
      <c r="AV3592" s="9"/>
      <c r="AW3592" s="9"/>
      <c r="AX3592" s="9"/>
      <c r="AY3592" s="9"/>
      <c r="AZ3592" s="9"/>
      <c r="BA3592" s="9"/>
      <c r="BB3592" s="9"/>
      <c r="BC3592" s="9"/>
      <c r="BD3592" s="9"/>
      <c r="BE3592" s="9"/>
      <c r="BF3592" s="9"/>
      <c r="BG3592" s="9"/>
      <c r="BH3592" s="9"/>
      <c r="BI3592" s="9"/>
      <c r="BJ3592" s="9"/>
      <c r="BK3592" s="9"/>
      <c r="BL3592" s="9">
        <f t="shared" si="120"/>
        <v>71941.662785630979</v>
      </c>
      <c r="BM3592" s="9">
        <f t="shared" si="121"/>
        <v>71900</v>
      </c>
    </row>
    <row r="3593" spans="1:65" x14ac:dyDescent="0.3">
      <c r="A3593" t="s">
        <v>3516</v>
      </c>
      <c r="B3593" s="9">
        <v>1128</v>
      </c>
      <c r="C3593">
        <v>578487</v>
      </c>
      <c r="D3593">
        <v>1</v>
      </c>
      <c r="E3593">
        <v>0</v>
      </c>
      <c r="F3593">
        <v>0</v>
      </c>
      <c r="G3593">
        <v>0</v>
      </c>
      <c r="H3593">
        <v>0</v>
      </c>
      <c r="I3593" t="s">
        <v>96</v>
      </c>
      <c r="J3593">
        <v>577731</v>
      </c>
      <c r="K3593" t="s">
        <v>178</v>
      </c>
      <c r="L3593">
        <v>577731</v>
      </c>
      <c r="M3593" t="s">
        <v>178</v>
      </c>
      <c r="N3593">
        <v>577731</v>
      </c>
      <c r="O3593" t="s">
        <v>178</v>
      </c>
      <c r="P3593">
        <v>577731</v>
      </c>
      <c r="Q3593" t="s">
        <v>178</v>
      </c>
      <c r="R3593" s="9">
        <v>265621.7865776227</v>
      </c>
      <c r="S3593" s="9"/>
      <c r="T3593" s="9"/>
      <c r="U3593" s="9"/>
      <c r="V3593" s="9"/>
      <c r="W3593" s="9"/>
      <c r="X3593" s="9"/>
      <c r="Y3593" s="9"/>
      <c r="Z3593" s="9"/>
      <c r="AA3593" s="9"/>
      <c r="AB3593" s="9"/>
      <c r="AC3593" s="9"/>
      <c r="AD3593" s="9"/>
      <c r="AE3593" s="9"/>
      <c r="AF3593" s="9"/>
      <c r="AG3593" s="9"/>
      <c r="AH3593" s="9"/>
      <c r="AI3593" s="9"/>
      <c r="AJ3593" s="9"/>
      <c r="AK3593" s="9"/>
      <c r="AL3593" s="9"/>
      <c r="AM3593" s="9"/>
      <c r="AN3593" s="9"/>
      <c r="AO3593" s="9"/>
      <c r="AP3593" s="9"/>
      <c r="AQ3593" s="15"/>
      <c r="AR3593" s="9">
        <v>2</v>
      </c>
      <c r="AS3593" s="9">
        <f>AR3593*30500</f>
        <v>61000</v>
      </c>
      <c r="AT3593" s="9"/>
      <c r="AU3593" s="9"/>
      <c r="AV3593" s="9"/>
      <c r="AW3593" s="9"/>
      <c r="AX3593" s="9"/>
      <c r="AY3593" s="9"/>
      <c r="AZ3593" s="9"/>
      <c r="BA3593" s="9"/>
      <c r="BB3593" s="9"/>
      <c r="BC3593" s="9"/>
      <c r="BD3593" s="9"/>
      <c r="BE3593" s="9"/>
      <c r="BF3593" s="9"/>
      <c r="BG3593" s="9"/>
      <c r="BH3593" s="9"/>
      <c r="BI3593" s="9"/>
      <c r="BJ3593" s="9"/>
      <c r="BK3593" s="9"/>
      <c r="BL3593" s="9">
        <f t="shared" si="120"/>
        <v>326621.7865776227</v>
      </c>
      <c r="BM3593" s="9">
        <f t="shared" si="121"/>
        <v>326600</v>
      </c>
    </row>
    <row r="3594" spans="1:65" x14ac:dyDescent="0.3">
      <c r="A3594" t="s">
        <v>3517</v>
      </c>
      <c r="B3594" s="9">
        <v>736</v>
      </c>
      <c r="C3594">
        <v>572721</v>
      </c>
      <c r="D3594">
        <v>1</v>
      </c>
      <c r="E3594">
        <v>0</v>
      </c>
      <c r="F3594">
        <v>0</v>
      </c>
      <c r="G3594">
        <v>0</v>
      </c>
      <c r="H3594">
        <v>0</v>
      </c>
      <c r="I3594" t="s">
        <v>96</v>
      </c>
      <c r="J3594">
        <v>577731</v>
      </c>
      <c r="K3594" t="s">
        <v>178</v>
      </c>
      <c r="L3594">
        <v>577731</v>
      </c>
      <c r="M3594" t="s">
        <v>178</v>
      </c>
      <c r="N3594">
        <v>577731</v>
      </c>
      <c r="O3594" t="s">
        <v>178</v>
      </c>
      <c r="P3594">
        <v>577731</v>
      </c>
      <c r="Q3594" t="s">
        <v>178</v>
      </c>
      <c r="R3594" s="9">
        <v>174563.28677213329</v>
      </c>
      <c r="S3594" s="9"/>
      <c r="T3594" s="9"/>
      <c r="U3594" s="9"/>
      <c r="V3594" s="9"/>
      <c r="W3594" s="9"/>
      <c r="X3594" s="9"/>
      <c r="Y3594" s="9"/>
      <c r="Z3594" s="9"/>
      <c r="AA3594" s="9"/>
      <c r="AB3594" s="9"/>
      <c r="AC3594" s="9"/>
      <c r="AD3594" s="9"/>
      <c r="AE3594" s="9"/>
      <c r="AF3594" s="9"/>
      <c r="AG3594" s="9"/>
      <c r="AH3594" s="9"/>
      <c r="AI3594" s="9"/>
      <c r="AJ3594" s="9"/>
      <c r="AK3594" s="9"/>
      <c r="AL3594" s="9"/>
      <c r="AM3594" s="9"/>
      <c r="AN3594" s="9"/>
      <c r="AO3594" s="9"/>
      <c r="AP3594" s="9"/>
      <c r="AQ3594" s="15"/>
      <c r="AR3594" s="9"/>
      <c r="AS3594" s="9"/>
      <c r="AT3594" s="9"/>
      <c r="AU3594" s="9"/>
      <c r="AV3594" s="9"/>
      <c r="AW3594" s="9"/>
      <c r="AX3594" s="9"/>
      <c r="AY3594" s="9"/>
      <c r="AZ3594" s="9"/>
      <c r="BA3594" s="9"/>
      <c r="BB3594" s="9"/>
      <c r="BC3594" s="9"/>
      <c r="BD3594" s="9"/>
      <c r="BE3594" s="9"/>
      <c r="BF3594" s="9"/>
      <c r="BG3594" s="9"/>
      <c r="BH3594" s="9"/>
      <c r="BI3594" s="9"/>
      <c r="BJ3594" s="9"/>
      <c r="BK3594" s="9"/>
      <c r="BL3594" s="9">
        <f t="shared" si="120"/>
        <v>174563.28677213329</v>
      </c>
      <c r="BM3594" s="9">
        <f t="shared" si="121"/>
        <v>174600</v>
      </c>
    </row>
    <row r="3595" spans="1:65" x14ac:dyDescent="0.3">
      <c r="A3595" t="s">
        <v>898</v>
      </c>
      <c r="B3595" s="9">
        <v>1172</v>
      </c>
      <c r="C3595">
        <v>583553</v>
      </c>
      <c r="D3595">
        <v>1</v>
      </c>
      <c r="E3595">
        <v>0</v>
      </c>
      <c r="F3595">
        <v>0</v>
      </c>
      <c r="G3595">
        <v>0</v>
      </c>
      <c r="H3595">
        <v>0</v>
      </c>
      <c r="I3595" t="s">
        <v>81</v>
      </c>
      <c r="J3595">
        <v>583758</v>
      </c>
      <c r="K3595" t="s">
        <v>683</v>
      </c>
      <c r="L3595">
        <v>583758</v>
      </c>
      <c r="M3595" t="s">
        <v>683</v>
      </c>
      <c r="N3595">
        <v>584282</v>
      </c>
      <c r="O3595" t="s">
        <v>461</v>
      </c>
      <c r="P3595">
        <v>584282</v>
      </c>
      <c r="Q3595" t="s">
        <v>461</v>
      </c>
      <c r="R3595" s="9">
        <v>275784.51421446959</v>
      </c>
      <c r="S3595" s="9"/>
      <c r="T3595" s="9"/>
      <c r="U3595" s="9"/>
      <c r="V3595" s="9"/>
      <c r="W3595" s="9"/>
      <c r="X3595" s="9"/>
      <c r="Y3595" s="9"/>
      <c r="Z3595" s="9"/>
      <c r="AA3595" s="9"/>
      <c r="AB3595" s="9"/>
      <c r="AC3595" s="9"/>
      <c r="AD3595" s="9"/>
      <c r="AE3595" s="9"/>
      <c r="AF3595" s="9"/>
      <c r="AG3595" s="9"/>
      <c r="AH3595" s="9"/>
      <c r="AI3595" s="9"/>
      <c r="AJ3595" s="9"/>
      <c r="AK3595" s="9"/>
      <c r="AL3595" s="9"/>
      <c r="AM3595" s="9"/>
      <c r="AN3595" s="9"/>
      <c r="AO3595" s="9"/>
      <c r="AP3595" s="9"/>
      <c r="AQ3595" s="15"/>
      <c r="AR3595" s="9"/>
      <c r="AS3595" s="9"/>
      <c r="AT3595" s="9"/>
      <c r="AU3595" s="9"/>
      <c r="AV3595" s="9"/>
      <c r="AW3595" s="9"/>
      <c r="AX3595" s="9"/>
      <c r="AY3595" s="9"/>
      <c r="AZ3595" s="9"/>
      <c r="BA3595" s="9"/>
      <c r="BB3595" s="9"/>
      <c r="BC3595" s="9"/>
      <c r="BD3595" s="9"/>
      <c r="BE3595" s="9"/>
      <c r="BF3595" s="9"/>
      <c r="BG3595" s="9"/>
      <c r="BH3595" s="9"/>
      <c r="BI3595" s="9"/>
      <c r="BJ3595" s="9"/>
      <c r="BK3595" s="9"/>
      <c r="BL3595" s="9">
        <f t="shared" si="120"/>
        <v>275784.51421446959</v>
      </c>
      <c r="BM3595" s="9">
        <f t="shared" si="121"/>
        <v>275800</v>
      </c>
    </row>
    <row r="3596" spans="1:65" x14ac:dyDescent="0.3">
      <c r="A3596" s="3" t="s">
        <v>898</v>
      </c>
      <c r="B3596" s="9">
        <v>804</v>
      </c>
      <c r="C3596">
        <v>516201</v>
      </c>
      <c r="D3596">
        <v>1</v>
      </c>
      <c r="E3596">
        <v>1</v>
      </c>
      <c r="F3596">
        <v>1</v>
      </c>
      <c r="G3596">
        <v>0</v>
      </c>
      <c r="H3596">
        <v>0</v>
      </c>
      <c r="I3596" t="s">
        <v>111</v>
      </c>
      <c r="J3596">
        <v>516201</v>
      </c>
      <c r="K3596" t="s">
        <v>898</v>
      </c>
      <c r="L3596">
        <v>516201</v>
      </c>
      <c r="M3596" t="s">
        <v>898</v>
      </c>
      <c r="N3596">
        <v>513750</v>
      </c>
      <c r="O3596" t="s">
        <v>290</v>
      </c>
      <c r="P3596">
        <v>513750</v>
      </c>
      <c r="Q3596" t="s">
        <v>290</v>
      </c>
      <c r="R3596" s="9">
        <v>190430.74830615299</v>
      </c>
      <c r="S3596" s="9">
        <f>SUMIFS($B:$B,$J:$J,$C3596)</f>
        <v>1974</v>
      </c>
      <c r="T3596" s="9">
        <v>107435.2212432284</v>
      </c>
      <c r="U3596" s="9">
        <v>0</v>
      </c>
      <c r="V3596" s="9">
        <f>U3596*768</f>
        <v>0</v>
      </c>
      <c r="W3596" s="9">
        <v>3</v>
      </c>
      <c r="X3596" s="9">
        <f>W3596*3072</f>
        <v>9216</v>
      </c>
      <c r="Y3596" s="9">
        <v>4</v>
      </c>
      <c r="Z3596" s="9">
        <f>Y3596*1024</f>
        <v>4096</v>
      </c>
      <c r="AA3596" s="9">
        <v>1</v>
      </c>
      <c r="AB3596" s="9">
        <f>AA3596*256</f>
        <v>256</v>
      </c>
      <c r="AC3596" s="9">
        <f>SUMIFS($B:$B,$L:$L,$C3596)</f>
        <v>1974</v>
      </c>
      <c r="AD3596" s="9">
        <v>248319.92492830695</v>
      </c>
      <c r="AE3596" s="9"/>
      <c r="AF3596" s="9"/>
      <c r="AG3596" s="9"/>
      <c r="AH3596" s="9"/>
      <c r="AI3596" s="9"/>
      <c r="AJ3596" s="9"/>
      <c r="AK3596" s="9"/>
      <c r="AL3596" s="9"/>
      <c r="AM3596" s="9"/>
      <c r="AN3596" s="9"/>
      <c r="AO3596" s="9"/>
      <c r="AP3596" s="9"/>
      <c r="AQ3596" s="15"/>
      <c r="AR3596" s="9">
        <v>1</v>
      </c>
      <c r="AS3596" s="9">
        <f>AR3596*30500</f>
        <v>30500</v>
      </c>
      <c r="AT3596" s="9"/>
      <c r="AU3596" s="9"/>
      <c r="AV3596" s="9"/>
      <c r="AW3596" s="9"/>
      <c r="AX3596" s="9"/>
      <c r="AY3596" s="9"/>
      <c r="AZ3596" s="9"/>
      <c r="BA3596" s="9"/>
      <c r="BB3596" s="9"/>
      <c r="BC3596" s="9"/>
      <c r="BD3596" s="9"/>
      <c r="BE3596" s="9"/>
      <c r="BF3596" s="9"/>
      <c r="BG3596" s="9"/>
      <c r="BH3596" s="9"/>
      <c r="BI3596" s="9"/>
      <c r="BJ3596" s="9"/>
      <c r="BK3596" s="9"/>
      <c r="BL3596" s="9">
        <f t="shared" si="120"/>
        <v>590253.89447768836</v>
      </c>
      <c r="BM3596" s="9">
        <f t="shared" si="121"/>
        <v>590300</v>
      </c>
    </row>
    <row r="3597" spans="1:65" x14ac:dyDescent="0.3">
      <c r="A3597" t="s">
        <v>3518</v>
      </c>
      <c r="B3597" s="9">
        <v>181</v>
      </c>
      <c r="C3597">
        <v>530956</v>
      </c>
      <c r="D3597">
        <v>1</v>
      </c>
      <c r="E3597">
        <v>0</v>
      </c>
      <c r="F3597">
        <v>0</v>
      </c>
      <c r="G3597">
        <v>0</v>
      </c>
      <c r="H3597">
        <v>0</v>
      </c>
      <c r="I3597" t="s">
        <v>86</v>
      </c>
      <c r="J3597">
        <v>534021</v>
      </c>
      <c r="K3597" t="s">
        <v>463</v>
      </c>
      <c r="L3597">
        <v>534021</v>
      </c>
      <c r="M3597" t="s">
        <v>463</v>
      </c>
      <c r="N3597">
        <v>533955</v>
      </c>
      <c r="O3597" t="s">
        <v>314</v>
      </c>
      <c r="P3597">
        <v>533955</v>
      </c>
      <c r="Q3597" t="s">
        <v>314</v>
      </c>
      <c r="R3597" s="9">
        <v>71941.662785630979</v>
      </c>
      <c r="S3597" s="9"/>
      <c r="T3597" s="9"/>
      <c r="U3597" s="9"/>
      <c r="V3597" s="9"/>
      <c r="W3597" s="9"/>
      <c r="X3597" s="9"/>
      <c r="Y3597" s="9"/>
      <c r="Z3597" s="9"/>
      <c r="AA3597" s="9"/>
      <c r="AB3597" s="9"/>
      <c r="AC3597" s="9"/>
      <c r="AD3597" s="9"/>
      <c r="AE3597" s="9"/>
      <c r="AF3597" s="9"/>
      <c r="AG3597" s="9"/>
      <c r="AH3597" s="9"/>
      <c r="AI3597" s="9"/>
      <c r="AJ3597" s="9"/>
      <c r="AK3597" s="9"/>
      <c r="AL3597" s="9"/>
      <c r="AM3597" s="9"/>
      <c r="AN3597" s="9"/>
      <c r="AO3597" s="9"/>
      <c r="AP3597" s="9"/>
      <c r="AQ3597" s="15"/>
      <c r="AR3597" s="9"/>
      <c r="AS3597" s="9"/>
      <c r="AT3597" s="9"/>
      <c r="AU3597" s="9"/>
      <c r="AV3597" s="9"/>
      <c r="AW3597" s="9"/>
      <c r="AX3597" s="9"/>
      <c r="AY3597" s="9"/>
      <c r="AZ3597" s="9"/>
      <c r="BA3597" s="9"/>
      <c r="BB3597" s="9"/>
      <c r="BC3597" s="9"/>
      <c r="BD3597" s="9"/>
      <c r="BE3597" s="9"/>
      <c r="BF3597" s="9"/>
      <c r="BG3597" s="9"/>
      <c r="BH3597" s="9"/>
      <c r="BI3597" s="9"/>
      <c r="BJ3597" s="9"/>
      <c r="BK3597" s="9"/>
      <c r="BL3597" s="9">
        <f t="shared" si="120"/>
        <v>71941.662785630979</v>
      </c>
      <c r="BM3597" s="9">
        <f t="shared" si="121"/>
        <v>71900</v>
      </c>
    </row>
    <row r="3598" spans="1:65" x14ac:dyDescent="0.3">
      <c r="A3598" t="s">
        <v>3519</v>
      </c>
      <c r="B3598" s="9">
        <v>2912</v>
      </c>
      <c r="C3598">
        <v>575429</v>
      </c>
      <c r="D3598">
        <v>1</v>
      </c>
      <c r="E3598">
        <v>0</v>
      </c>
      <c r="F3598">
        <v>0</v>
      </c>
      <c r="G3598">
        <v>0</v>
      </c>
      <c r="H3598">
        <v>0</v>
      </c>
      <c r="I3598" t="s">
        <v>96</v>
      </c>
      <c r="J3598">
        <v>555134</v>
      </c>
      <c r="K3598" t="s">
        <v>187</v>
      </c>
      <c r="L3598">
        <v>555134</v>
      </c>
      <c r="M3598" t="s">
        <v>187</v>
      </c>
      <c r="N3598">
        <v>555134</v>
      </c>
      <c r="O3598" t="s">
        <v>187</v>
      </c>
      <c r="P3598">
        <v>555134</v>
      </c>
      <c r="Q3598" t="s">
        <v>187</v>
      </c>
      <c r="R3598" s="9">
        <v>670566.36922262644</v>
      </c>
      <c r="S3598" s="9"/>
      <c r="T3598" s="9"/>
      <c r="U3598" s="9"/>
      <c r="V3598" s="9"/>
      <c r="W3598" s="9"/>
      <c r="X3598" s="9"/>
      <c r="Y3598" s="9"/>
      <c r="Z3598" s="9"/>
      <c r="AA3598" s="9"/>
      <c r="AB3598" s="9"/>
      <c r="AC3598" s="9"/>
      <c r="AD3598" s="9"/>
      <c r="AE3598" s="9"/>
      <c r="AF3598" s="9"/>
      <c r="AG3598" s="9"/>
      <c r="AH3598" s="9"/>
      <c r="AI3598" s="9"/>
      <c r="AJ3598" s="9"/>
      <c r="AK3598" s="9"/>
      <c r="AL3598" s="9"/>
      <c r="AM3598" s="9"/>
      <c r="AN3598" s="9"/>
      <c r="AO3598" s="9"/>
      <c r="AP3598" s="9"/>
      <c r="AQ3598" s="15"/>
      <c r="AR3598" s="9"/>
      <c r="AS3598" s="9"/>
      <c r="AT3598" s="9"/>
      <c r="AU3598" s="9"/>
      <c r="AV3598" s="9"/>
      <c r="AW3598" s="9"/>
      <c r="AX3598" s="9"/>
      <c r="AY3598" s="9"/>
      <c r="AZ3598" s="9"/>
      <c r="BA3598" s="9"/>
      <c r="BB3598" s="9"/>
      <c r="BC3598" s="9"/>
      <c r="BD3598" s="9"/>
      <c r="BE3598" s="9"/>
      <c r="BF3598" s="9"/>
      <c r="BG3598" s="9"/>
      <c r="BH3598" s="9"/>
      <c r="BI3598" s="9"/>
      <c r="BJ3598" s="9"/>
      <c r="BK3598" s="9"/>
      <c r="BL3598" s="9">
        <f t="shared" si="120"/>
        <v>670566.36922262644</v>
      </c>
      <c r="BM3598" s="9">
        <f t="shared" si="121"/>
        <v>670600</v>
      </c>
    </row>
    <row r="3599" spans="1:65" x14ac:dyDescent="0.3">
      <c r="A3599" s="5" t="s">
        <v>668</v>
      </c>
      <c r="B3599" s="9">
        <v>55109</v>
      </c>
      <c r="C3599">
        <v>505927</v>
      </c>
      <c r="D3599">
        <v>1</v>
      </c>
      <c r="E3599">
        <v>1</v>
      </c>
      <c r="F3599">
        <v>1</v>
      </c>
      <c r="G3599">
        <v>1</v>
      </c>
      <c r="H3599">
        <v>1</v>
      </c>
      <c r="I3599" t="s">
        <v>94</v>
      </c>
      <c r="J3599">
        <v>505927</v>
      </c>
      <c r="K3599" t="s">
        <v>668</v>
      </c>
      <c r="L3599">
        <v>505927</v>
      </c>
      <c r="M3599" t="s">
        <v>668</v>
      </c>
      <c r="N3599">
        <v>505927</v>
      </c>
      <c r="O3599" t="s">
        <v>668</v>
      </c>
      <c r="P3599">
        <v>505927</v>
      </c>
      <c r="Q3599" t="s">
        <v>668</v>
      </c>
      <c r="R3599" s="9">
        <v>2267511.1993056182</v>
      </c>
      <c r="S3599" s="9">
        <f>SUMIFS($B:$B,$J:$J,$C3599)</f>
        <v>72847</v>
      </c>
      <c r="T3599" s="9">
        <v>1571449.6521405799</v>
      </c>
      <c r="U3599" s="9">
        <v>712</v>
      </c>
      <c r="V3599" s="9">
        <f>U3599*768</f>
        <v>546816</v>
      </c>
      <c r="W3599" s="9">
        <v>246</v>
      </c>
      <c r="X3599" s="9">
        <f>W3599*3072</f>
        <v>755712</v>
      </c>
      <c r="Y3599" s="9">
        <v>1132</v>
      </c>
      <c r="Z3599" s="9">
        <f>Y3599*1024</f>
        <v>1159168</v>
      </c>
      <c r="AA3599" s="9">
        <v>320</v>
      </c>
      <c r="AB3599" s="9">
        <f>AA3599*256</f>
        <v>81920</v>
      </c>
      <c r="AC3599" s="9">
        <f>SUMIFS($B:$B,$L:$L,$C3599)</f>
        <v>78407</v>
      </c>
      <c r="AD3599" s="9">
        <v>4707896.5518102124</v>
      </c>
      <c r="AE3599" s="9">
        <f>SUMIFS($B:$B,$P:$P,$C3599)</f>
        <v>99929</v>
      </c>
      <c r="AF3599" s="9">
        <v>5711893.5205460694</v>
      </c>
      <c r="AG3599" s="9">
        <f>SUMIFS($B:$B,$N:$N,$C3599)</f>
        <v>99929</v>
      </c>
      <c r="AH3599" s="9">
        <v>15829962.452722291</v>
      </c>
      <c r="AI3599" s="9">
        <f>SUMIFS($B:$B,$P:$P,$C3599)</f>
        <v>99929</v>
      </c>
      <c r="AJ3599" s="9">
        <v>33091122.495918069</v>
      </c>
      <c r="AK3599" s="9"/>
      <c r="AL3599" s="9">
        <v>11263</v>
      </c>
      <c r="AM3599" s="9">
        <f>AL3599*141</f>
        <v>1588083</v>
      </c>
      <c r="AN3599" s="9"/>
      <c r="AO3599" s="9"/>
      <c r="AP3599" s="9"/>
      <c r="AQ3599" s="15"/>
      <c r="AR3599" s="9">
        <v>138</v>
      </c>
      <c r="AS3599" s="9">
        <f>AR3599*30500</f>
        <v>4209000</v>
      </c>
      <c r="AT3599" s="9">
        <v>377</v>
      </c>
      <c r="AU3599" s="9">
        <f>AT3599*2742</f>
        <v>1033734</v>
      </c>
      <c r="AV3599" s="9">
        <v>13</v>
      </c>
      <c r="AW3599" s="9">
        <f>AV3599*914</f>
        <v>11882</v>
      </c>
      <c r="AX3599" s="9">
        <v>3249</v>
      </c>
      <c r="AY3599" s="9">
        <f>AX3599*141</f>
        <v>458109</v>
      </c>
      <c r="AZ3599" s="9">
        <v>4170</v>
      </c>
      <c r="BA3599" s="9">
        <f>AZ3599*343</f>
        <v>1430310</v>
      </c>
      <c r="BB3599" s="9">
        <v>1804</v>
      </c>
      <c r="BC3599" s="9">
        <f>BB3599*109</f>
        <v>196636</v>
      </c>
      <c r="BD3599" s="9">
        <v>153</v>
      </c>
      <c r="BE3599" s="9">
        <f>BD3599*82</f>
        <v>12546</v>
      </c>
      <c r="BF3599" s="9">
        <v>2668</v>
      </c>
      <c r="BG3599" s="9">
        <f>BF3599*328</f>
        <v>875104</v>
      </c>
      <c r="BH3599" s="9">
        <v>183</v>
      </c>
      <c r="BI3599" s="9">
        <f>BH3599*410</f>
        <v>75030</v>
      </c>
      <c r="BJ3599" s="9">
        <v>66</v>
      </c>
      <c r="BK3599" s="9">
        <f>BJ3599*219</f>
        <v>14454</v>
      </c>
      <c r="BL3599" s="9">
        <f t="shared" si="120"/>
        <v>75628339.872442842</v>
      </c>
      <c r="BM3599" s="9">
        <f t="shared" si="121"/>
        <v>75628300</v>
      </c>
    </row>
    <row r="3600" spans="1:65" x14ac:dyDescent="0.3">
      <c r="A3600" t="s">
        <v>3520</v>
      </c>
      <c r="B3600" s="9">
        <v>115</v>
      </c>
      <c r="C3600">
        <v>571679</v>
      </c>
      <c r="D3600">
        <v>1</v>
      </c>
      <c r="E3600">
        <v>0</v>
      </c>
      <c r="F3600">
        <v>0</v>
      </c>
      <c r="G3600">
        <v>0</v>
      </c>
      <c r="H3600">
        <v>0</v>
      </c>
      <c r="I3600" t="s">
        <v>86</v>
      </c>
      <c r="J3600">
        <v>533416</v>
      </c>
      <c r="K3600" t="s">
        <v>1030</v>
      </c>
      <c r="L3600">
        <v>533416</v>
      </c>
      <c r="M3600" t="s">
        <v>1030</v>
      </c>
      <c r="N3600">
        <v>533416</v>
      </c>
      <c r="O3600" t="s">
        <v>1030</v>
      </c>
      <c r="P3600">
        <v>538728</v>
      </c>
      <c r="Q3600" t="s">
        <v>141</v>
      </c>
      <c r="R3600" s="9">
        <v>71941.662785630979</v>
      </c>
      <c r="S3600" s="9"/>
      <c r="T3600" s="9"/>
      <c r="U3600" s="9"/>
      <c r="V3600" s="9"/>
      <c r="W3600" s="9"/>
      <c r="X3600" s="9"/>
      <c r="Y3600" s="9"/>
      <c r="Z3600" s="9"/>
      <c r="AA3600" s="9"/>
      <c r="AB3600" s="9"/>
      <c r="AC3600" s="9"/>
      <c r="AD3600" s="9"/>
      <c r="AE3600" s="9"/>
      <c r="AF3600" s="9"/>
      <c r="AG3600" s="9"/>
      <c r="AH3600" s="9"/>
      <c r="AI3600" s="9"/>
      <c r="AJ3600" s="9"/>
      <c r="AK3600" s="9"/>
      <c r="AL3600" s="9"/>
      <c r="AM3600" s="9"/>
      <c r="AN3600" s="9"/>
      <c r="AO3600" s="9"/>
      <c r="AP3600" s="9"/>
      <c r="AQ3600" s="15"/>
      <c r="AR3600" s="9"/>
      <c r="AS3600" s="9"/>
      <c r="AT3600" s="9"/>
      <c r="AU3600" s="9"/>
      <c r="AV3600" s="9"/>
      <c r="AW3600" s="9"/>
      <c r="AX3600" s="9"/>
      <c r="AY3600" s="9"/>
      <c r="AZ3600" s="9"/>
      <c r="BA3600" s="9"/>
      <c r="BB3600" s="9"/>
      <c r="BC3600" s="9"/>
      <c r="BD3600" s="9"/>
      <c r="BE3600" s="9"/>
      <c r="BF3600" s="9"/>
      <c r="BG3600" s="9"/>
      <c r="BH3600" s="9"/>
      <c r="BI3600" s="9"/>
      <c r="BJ3600" s="9"/>
      <c r="BK3600" s="9"/>
      <c r="BL3600" s="9">
        <f t="shared" si="120"/>
        <v>71941.662785630979</v>
      </c>
      <c r="BM3600" s="9">
        <f t="shared" si="121"/>
        <v>71900</v>
      </c>
    </row>
    <row r="3601" spans="1:65" x14ac:dyDescent="0.3">
      <c r="A3601" t="s">
        <v>3521</v>
      </c>
      <c r="B3601" s="9">
        <v>375</v>
      </c>
      <c r="C3601">
        <v>553000</v>
      </c>
      <c r="D3601">
        <v>1</v>
      </c>
      <c r="E3601">
        <v>0</v>
      </c>
      <c r="F3601">
        <v>0</v>
      </c>
      <c r="G3601">
        <v>0</v>
      </c>
      <c r="H3601">
        <v>0</v>
      </c>
      <c r="I3601" t="s">
        <v>111</v>
      </c>
      <c r="J3601">
        <v>519146</v>
      </c>
      <c r="K3601" t="s">
        <v>2891</v>
      </c>
      <c r="L3601">
        <v>519146</v>
      </c>
      <c r="M3601" t="s">
        <v>2891</v>
      </c>
      <c r="N3601">
        <v>514055</v>
      </c>
      <c r="O3601" t="s">
        <v>2383</v>
      </c>
      <c r="P3601">
        <v>511382</v>
      </c>
      <c r="Q3601" t="s">
        <v>311</v>
      </c>
      <c r="R3601" s="9">
        <v>89719.944018305061</v>
      </c>
      <c r="S3601" s="9"/>
      <c r="T3601" s="9"/>
      <c r="U3601" s="9"/>
      <c r="V3601" s="9"/>
      <c r="W3601" s="9"/>
      <c r="X3601" s="9"/>
      <c r="Y3601" s="9"/>
      <c r="Z3601" s="9"/>
      <c r="AA3601" s="9"/>
      <c r="AB3601" s="9"/>
      <c r="AC3601" s="9"/>
      <c r="AD3601" s="9"/>
      <c r="AE3601" s="9"/>
      <c r="AF3601" s="9"/>
      <c r="AG3601" s="9"/>
      <c r="AH3601" s="9"/>
      <c r="AI3601" s="9"/>
      <c r="AJ3601" s="9"/>
      <c r="AK3601" s="9"/>
      <c r="AL3601" s="9"/>
      <c r="AM3601" s="9"/>
      <c r="AN3601" s="9"/>
      <c r="AO3601" s="9"/>
      <c r="AP3601" s="9"/>
      <c r="AQ3601" s="15"/>
      <c r="AR3601" s="9"/>
      <c r="AS3601" s="9"/>
      <c r="AT3601" s="9"/>
      <c r="AU3601" s="9"/>
      <c r="AV3601" s="9"/>
      <c r="AW3601" s="9"/>
      <c r="AX3601" s="9"/>
      <c r="AY3601" s="9"/>
      <c r="AZ3601" s="9"/>
      <c r="BA3601" s="9"/>
      <c r="BB3601" s="9"/>
      <c r="BC3601" s="9"/>
      <c r="BD3601" s="9"/>
      <c r="BE3601" s="9"/>
      <c r="BF3601" s="9"/>
      <c r="BG3601" s="9"/>
      <c r="BH3601" s="9"/>
      <c r="BI3601" s="9"/>
      <c r="BJ3601" s="9"/>
      <c r="BK3601" s="9"/>
      <c r="BL3601" s="9">
        <f t="shared" si="120"/>
        <v>89719.944018305061</v>
      </c>
      <c r="BM3601" s="9">
        <f t="shared" si="121"/>
        <v>89700</v>
      </c>
    </row>
    <row r="3602" spans="1:65" x14ac:dyDescent="0.3">
      <c r="A3602" t="s">
        <v>3522</v>
      </c>
      <c r="B3602" s="9">
        <v>350</v>
      </c>
      <c r="C3602">
        <v>539783</v>
      </c>
      <c r="D3602">
        <v>1</v>
      </c>
      <c r="E3602">
        <v>0</v>
      </c>
      <c r="F3602">
        <v>0</v>
      </c>
      <c r="G3602">
        <v>0</v>
      </c>
      <c r="H3602">
        <v>0</v>
      </c>
      <c r="I3602" t="s">
        <v>151</v>
      </c>
      <c r="J3602">
        <v>558249</v>
      </c>
      <c r="K3602" t="s">
        <v>550</v>
      </c>
      <c r="L3602">
        <v>558249</v>
      </c>
      <c r="M3602" t="s">
        <v>550</v>
      </c>
      <c r="N3602">
        <v>558249</v>
      </c>
      <c r="O3602" t="s">
        <v>550</v>
      </c>
      <c r="P3602">
        <v>558249</v>
      </c>
      <c r="Q3602" t="s">
        <v>550</v>
      </c>
      <c r="R3602" s="9">
        <v>83800.610169669671</v>
      </c>
      <c r="S3602" s="9"/>
      <c r="T3602" s="9"/>
      <c r="U3602" s="9"/>
      <c r="V3602" s="9"/>
      <c r="W3602" s="9"/>
      <c r="X3602" s="9"/>
      <c r="Y3602" s="9"/>
      <c r="Z3602" s="9"/>
      <c r="AA3602" s="9"/>
      <c r="AB3602" s="9"/>
      <c r="AC3602" s="9"/>
      <c r="AD3602" s="9"/>
      <c r="AE3602" s="9"/>
      <c r="AF3602" s="9"/>
      <c r="AG3602" s="9"/>
      <c r="AH3602" s="9"/>
      <c r="AI3602" s="9"/>
      <c r="AJ3602" s="9"/>
      <c r="AK3602" s="9"/>
      <c r="AL3602" s="9"/>
      <c r="AM3602" s="9"/>
      <c r="AN3602" s="9"/>
      <c r="AO3602" s="9"/>
      <c r="AP3602" s="9"/>
      <c r="AQ3602" s="15"/>
      <c r="AR3602" s="9"/>
      <c r="AS3602" s="9"/>
      <c r="AT3602" s="9"/>
      <c r="AU3602" s="9"/>
      <c r="AV3602" s="9"/>
      <c r="AW3602" s="9"/>
      <c r="AX3602" s="9"/>
      <c r="AY3602" s="9"/>
      <c r="AZ3602" s="9"/>
      <c r="BA3602" s="9"/>
      <c r="BB3602" s="9"/>
      <c r="BC3602" s="9"/>
      <c r="BD3602" s="9"/>
      <c r="BE3602" s="9"/>
      <c r="BF3602" s="9"/>
      <c r="BG3602" s="9"/>
      <c r="BH3602" s="9"/>
      <c r="BI3602" s="9"/>
      <c r="BJ3602" s="9"/>
      <c r="BK3602" s="9"/>
      <c r="BL3602" s="9">
        <f t="shared" si="120"/>
        <v>83800.610169669671</v>
      </c>
      <c r="BM3602" s="9">
        <f t="shared" si="121"/>
        <v>83800</v>
      </c>
    </row>
    <row r="3603" spans="1:65" x14ac:dyDescent="0.3">
      <c r="A3603" t="s">
        <v>3523</v>
      </c>
      <c r="B3603" s="9">
        <v>464</v>
      </c>
      <c r="C3603">
        <v>537578</v>
      </c>
      <c r="D3603">
        <v>1</v>
      </c>
      <c r="E3603">
        <v>0</v>
      </c>
      <c r="F3603">
        <v>0</v>
      </c>
      <c r="G3603">
        <v>0</v>
      </c>
      <c r="H3603">
        <v>0</v>
      </c>
      <c r="I3603" t="s">
        <v>86</v>
      </c>
      <c r="J3603">
        <v>537489</v>
      </c>
      <c r="K3603" t="s">
        <v>323</v>
      </c>
      <c r="L3603">
        <v>537489</v>
      </c>
      <c r="M3603" t="s">
        <v>323</v>
      </c>
      <c r="N3603">
        <v>537489</v>
      </c>
      <c r="O3603" t="s">
        <v>323</v>
      </c>
      <c r="P3603">
        <v>537683</v>
      </c>
      <c r="Q3603" t="s">
        <v>324</v>
      </c>
      <c r="R3603" s="9">
        <v>110742.0122547022</v>
      </c>
      <c r="S3603" s="9"/>
      <c r="T3603" s="9"/>
      <c r="U3603" s="9"/>
      <c r="V3603" s="9"/>
      <c r="W3603" s="9"/>
      <c r="X3603" s="9"/>
      <c r="Y3603" s="9"/>
      <c r="Z3603" s="9"/>
      <c r="AA3603" s="9"/>
      <c r="AB3603" s="9"/>
      <c r="AC3603" s="9"/>
      <c r="AD3603" s="9"/>
      <c r="AE3603" s="9"/>
      <c r="AF3603" s="9"/>
      <c r="AG3603" s="9"/>
      <c r="AH3603" s="9"/>
      <c r="AI3603" s="9"/>
      <c r="AJ3603" s="9"/>
      <c r="AK3603" s="9"/>
      <c r="AL3603" s="9"/>
      <c r="AM3603" s="9"/>
      <c r="AN3603" s="9"/>
      <c r="AO3603" s="9"/>
      <c r="AP3603" s="9"/>
      <c r="AQ3603" s="15"/>
      <c r="AR3603" s="9"/>
      <c r="AS3603" s="9"/>
      <c r="AT3603" s="9"/>
      <c r="AU3603" s="9"/>
      <c r="AV3603" s="9"/>
      <c r="AW3603" s="9"/>
      <c r="AX3603" s="9"/>
      <c r="AY3603" s="9"/>
      <c r="AZ3603" s="9"/>
      <c r="BA3603" s="9"/>
      <c r="BB3603" s="9"/>
      <c r="BC3603" s="9"/>
      <c r="BD3603" s="9"/>
      <c r="BE3603" s="9"/>
      <c r="BF3603" s="9"/>
      <c r="BG3603" s="9"/>
      <c r="BH3603" s="9"/>
      <c r="BI3603" s="9"/>
      <c r="BJ3603" s="9"/>
      <c r="BK3603" s="9"/>
      <c r="BL3603" s="9">
        <f t="shared" si="120"/>
        <v>110742.0122547022</v>
      </c>
      <c r="BM3603" s="9">
        <f t="shared" si="121"/>
        <v>110700</v>
      </c>
    </row>
    <row r="3604" spans="1:65" x14ac:dyDescent="0.3">
      <c r="A3604" s="4" t="s">
        <v>1088</v>
      </c>
      <c r="B3604" s="9">
        <v>3148</v>
      </c>
      <c r="C3604">
        <v>576590</v>
      </c>
      <c r="D3604">
        <v>1</v>
      </c>
      <c r="E3604">
        <v>1</v>
      </c>
      <c r="F3604">
        <v>1</v>
      </c>
      <c r="G3604">
        <v>1</v>
      </c>
      <c r="H3604">
        <v>0</v>
      </c>
      <c r="I3604" t="s">
        <v>90</v>
      </c>
      <c r="J3604">
        <v>576590</v>
      </c>
      <c r="K3604" t="s">
        <v>1088</v>
      </c>
      <c r="L3604">
        <v>576590</v>
      </c>
      <c r="M3604" t="s">
        <v>1088</v>
      </c>
      <c r="N3604">
        <v>576590</v>
      </c>
      <c r="O3604" t="s">
        <v>1088</v>
      </c>
      <c r="P3604">
        <v>576271</v>
      </c>
      <c r="Q3604" t="s">
        <v>160</v>
      </c>
      <c r="R3604" s="9">
        <v>723230.1834647248</v>
      </c>
      <c r="S3604" s="9">
        <f>SUMIFS($B:$B,$J:$J,$C3604)</f>
        <v>5401</v>
      </c>
      <c r="T3604" s="9">
        <v>293122.44441557862</v>
      </c>
      <c r="U3604" s="9">
        <v>0</v>
      </c>
      <c r="V3604" s="9">
        <f>U3604*768</f>
        <v>0</v>
      </c>
      <c r="W3604" s="9">
        <v>33</v>
      </c>
      <c r="X3604" s="9">
        <f>W3604*3072</f>
        <v>101376</v>
      </c>
      <c r="Y3604" s="9">
        <v>92</v>
      </c>
      <c r="Z3604" s="9">
        <f>Y3604*1024</f>
        <v>94208</v>
      </c>
      <c r="AA3604" s="9">
        <v>11</v>
      </c>
      <c r="AB3604" s="9">
        <f>AA3604*256</f>
        <v>2816</v>
      </c>
      <c r="AC3604" s="9">
        <f>SUMIFS($B:$B,$L:$L,$C3604)</f>
        <v>8649</v>
      </c>
      <c r="AD3604" s="9">
        <v>1074672.8845613699</v>
      </c>
      <c r="AE3604" s="9"/>
      <c r="AF3604" s="9"/>
      <c r="AG3604" s="9">
        <f>SUMIFS($B:$B,$N:$N,$C3604)</f>
        <v>8002</v>
      </c>
      <c r="AH3604" s="9">
        <v>901362.22843864979</v>
      </c>
      <c r="AI3604" s="9"/>
      <c r="AJ3604" s="9"/>
      <c r="AK3604" s="9"/>
      <c r="AL3604" s="9"/>
      <c r="AM3604" s="9"/>
      <c r="AN3604" s="9"/>
      <c r="AO3604" s="9"/>
      <c r="AP3604" s="9"/>
      <c r="AQ3604" s="15"/>
      <c r="AR3604" s="9">
        <v>13</v>
      </c>
      <c r="AS3604" s="9">
        <f>AR3604*30500</f>
        <v>396500</v>
      </c>
      <c r="AT3604" s="9"/>
      <c r="AU3604" s="9"/>
      <c r="AV3604" s="9"/>
      <c r="AW3604" s="9"/>
      <c r="AX3604" s="9"/>
      <c r="AY3604" s="9"/>
      <c r="AZ3604" s="9"/>
      <c r="BA3604" s="9"/>
      <c r="BB3604" s="9"/>
      <c r="BC3604" s="9"/>
      <c r="BD3604" s="9"/>
      <c r="BE3604" s="9"/>
      <c r="BF3604" s="9"/>
      <c r="BG3604" s="9"/>
      <c r="BH3604" s="9"/>
      <c r="BI3604" s="9"/>
      <c r="BJ3604" s="9"/>
      <c r="BK3604" s="9"/>
      <c r="BL3604" s="9">
        <f t="shared" si="120"/>
        <v>3587287.7408803231</v>
      </c>
      <c r="BM3604" s="9">
        <f t="shared" si="121"/>
        <v>3587300</v>
      </c>
    </row>
    <row r="3605" spans="1:65" x14ac:dyDescent="0.3">
      <c r="A3605" t="s">
        <v>1088</v>
      </c>
      <c r="B3605" s="9">
        <v>117</v>
      </c>
      <c r="C3605">
        <v>542555</v>
      </c>
      <c r="D3605">
        <v>1</v>
      </c>
      <c r="E3605">
        <v>0</v>
      </c>
      <c r="F3605">
        <v>0</v>
      </c>
      <c r="G3605">
        <v>0</v>
      </c>
      <c r="H3605">
        <v>0</v>
      </c>
      <c r="I3605" t="s">
        <v>131</v>
      </c>
      <c r="J3605">
        <v>566217</v>
      </c>
      <c r="K3605" t="s">
        <v>1378</v>
      </c>
      <c r="L3605">
        <v>565971</v>
      </c>
      <c r="M3605" t="s">
        <v>459</v>
      </c>
      <c r="N3605">
        <v>565971</v>
      </c>
      <c r="O3605" t="s">
        <v>459</v>
      </c>
      <c r="P3605">
        <v>565971</v>
      </c>
      <c r="Q3605" t="s">
        <v>459</v>
      </c>
      <c r="R3605" s="9">
        <v>71941.662785630979</v>
      </c>
      <c r="S3605" s="9"/>
      <c r="T3605" s="9"/>
      <c r="U3605" s="9"/>
      <c r="V3605" s="9"/>
      <c r="W3605" s="9"/>
      <c r="X3605" s="9"/>
      <c r="Y3605" s="9"/>
      <c r="Z3605" s="9"/>
      <c r="AA3605" s="9"/>
      <c r="AB3605" s="9"/>
      <c r="AC3605" s="9"/>
      <c r="AD3605" s="9"/>
      <c r="AE3605" s="9"/>
      <c r="AF3605" s="9"/>
      <c r="AG3605" s="9"/>
      <c r="AH3605" s="9"/>
      <c r="AI3605" s="9"/>
      <c r="AJ3605" s="9"/>
      <c r="AK3605" s="9"/>
      <c r="AL3605" s="9"/>
      <c r="AM3605" s="9"/>
      <c r="AN3605" s="9"/>
      <c r="AO3605" s="9"/>
      <c r="AP3605" s="9"/>
      <c r="AQ3605" s="15"/>
      <c r="AR3605" s="9"/>
      <c r="AS3605" s="9"/>
      <c r="AT3605" s="9"/>
      <c r="AU3605" s="9"/>
      <c r="AV3605" s="9"/>
      <c r="AW3605" s="9"/>
      <c r="AX3605" s="9"/>
      <c r="AY3605" s="9"/>
      <c r="AZ3605" s="9"/>
      <c r="BA3605" s="9"/>
      <c r="BB3605" s="9"/>
      <c r="BC3605" s="9"/>
      <c r="BD3605" s="9"/>
      <c r="BE3605" s="9"/>
      <c r="BF3605" s="9"/>
      <c r="BG3605" s="9"/>
      <c r="BH3605" s="9"/>
      <c r="BI3605" s="9"/>
      <c r="BJ3605" s="9"/>
      <c r="BK3605" s="9"/>
      <c r="BL3605" s="9">
        <f t="shared" si="120"/>
        <v>71941.662785630979</v>
      </c>
      <c r="BM3605" s="9">
        <f t="shared" si="121"/>
        <v>71900</v>
      </c>
    </row>
    <row r="3606" spans="1:65" x14ac:dyDescent="0.3">
      <c r="A3606" t="s">
        <v>3524</v>
      </c>
      <c r="B3606" s="9">
        <v>935</v>
      </c>
      <c r="C3606">
        <v>537586</v>
      </c>
      <c r="D3606">
        <v>1</v>
      </c>
      <c r="E3606">
        <v>0</v>
      </c>
      <c r="F3606">
        <v>0</v>
      </c>
      <c r="G3606">
        <v>0</v>
      </c>
      <c r="H3606">
        <v>0</v>
      </c>
      <c r="I3606" t="s">
        <v>86</v>
      </c>
      <c r="J3606">
        <v>537772</v>
      </c>
      <c r="K3606" t="s">
        <v>1271</v>
      </c>
      <c r="L3606">
        <v>537683</v>
      </c>
      <c r="M3606" t="s">
        <v>324</v>
      </c>
      <c r="N3606">
        <v>537683</v>
      </c>
      <c r="O3606" t="s">
        <v>324</v>
      </c>
      <c r="P3606">
        <v>537683</v>
      </c>
      <c r="Q3606" t="s">
        <v>324</v>
      </c>
      <c r="R3606" s="9">
        <v>220910.93482535789</v>
      </c>
      <c r="S3606" s="9"/>
      <c r="T3606" s="9"/>
      <c r="U3606" s="9"/>
      <c r="V3606" s="9"/>
      <c r="W3606" s="9"/>
      <c r="X3606" s="9"/>
      <c r="Y3606" s="9"/>
      <c r="Z3606" s="9"/>
      <c r="AA3606" s="9"/>
      <c r="AB3606" s="9"/>
      <c r="AC3606" s="9"/>
      <c r="AD3606" s="9"/>
      <c r="AE3606" s="9"/>
      <c r="AF3606" s="9"/>
      <c r="AG3606" s="9"/>
      <c r="AH3606" s="9"/>
      <c r="AI3606" s="9"/>
      <c r="AJ3606" s="9"/>
      <c r="AK3606" s="9"/>
      <c r="AL3606" s="9"/>
      <c r="AM3606" s="9"/>
      <c r="AN3606" s="9"/>
      <c r="AO3606" s="9"/>
      <c r="AP3606" s="9"/>
      <c r="AQ3606" s="15"/>
      <c r="AR3606" s="9">
        <v>1</v>
      </c>
      <c r="AS3606" s="9">
        <f>AR3606*30500</f>
        <v>30500</v>
      </c>
      <c r="AT3606" s="9"/>
      <c r="AU3606" s="9"/>
      <c r="AV3606" s="9"/>
      <c r="AW3606" s="9"/>
      <c r="AX3606" s="9"/>
      <c r="AY3606" s="9"/>
      <c r="AZ3606" s="9"/>
      <c r="BA3606" s="9"/>
      <c r="BB3606" s="9"/>
      <c r="BC3606" s="9"/>
      <c r="BD3606" s="9"/>
      <c r="BE3606" s="9"/>
      <c r="BF3606" s="9"/>
      <c r="BG3606" s="9"/>
      <c r="BH3606" s="9"/>
      <c r="BI3606" s="9"/>
      <c r="BJ3606" s="9"/>
      <c r="BK3606" s="9"/>
      <c r="BL3606" s="9">
        <f t="shared" si="120"/>
        <v>251410.93482535789</v>
      </c>
      <c r="BM3606" s="9">
        <f t="shared" si="121"/>
        <v>251400</v>
      </c>
    </row>
    <row r="3607" spans="1:65" x14ac:dyDescent="0.3">
      <c r="A3607" t="s">
        <v>3525</v>
      </c>
      <c r="B3607" s="9">
        <v>183</v>
      </c>
      <c r="C3607">
        <v>591327</v>
      </c>
      <c r="D3607">
        <v>1</v>
      </c>
      <c r="E3607">
        <v>0</v>
      </c>
      <c r="F3607">
        <v>0</v>
      </c>
      <c r="G3607">
        <v>0</v>
      </c>
      <c r="H3607">
        <v>0</v>
      </c>
      <c r="I3607" t="s">
        <v>123</v>
      </c>
      <c r="J3607">
        <v>590789</v>
      </c>
      <c r="K3607" t="s">
        <v>168</v>
      </c>
      <c r="L3607">
        <v>590789</v>
      </c>
      <c r="M3607" t="s">
        <v>168</v>
      </c>
      <c r="N3607">
        <v>590789</v>
      </c>
      <c r="O3607" t="s">
        <v>168</v>
      </c>
      <c r="P3607">
        <v>591181</v>
      </c>
      <c r="Q3607" t="s">
        <v>137</v>
      </c>
      <c r="R3607" s="9">
        <v>71941.662785630979</v>
      </c>
      <c r="S3607" s="9"/>
      <c r="T3607" s="9"/>
      <c r="U3607" s="9"/>
      <c r="V3607" s="9"/>
      <c r="W3607" s="9"/>
      <c r="X3607" s="9"/>
      <c r="Y3607" s="9"/>
      <c r="Z3607" s="9"/>
      <c r="AA3607" s="9"/>
      <c r="AB3607" s="9"/>
      <c r="AC3607" s="9"/>
      <c r="AD3607" s="9"/>
      <c r="AE3607" s="9"/>
      <c r="AF3607" s="9"/>
      <c r="AG3607" s="9"/>
      <c r="AH3607" s="9"/>
      <c r="AI3607" s="9"/>
      <c r="AJ3607" s="9"/>
      <c r="AK3607" s="9"/>
      <c r="AL3607" s="9"/>
      <c r="AM3607" s="9"/>
      <c r="AN3607" s="9"/>
      <c r="AO3607" s="9"/>
      <c r="AP3607" s="9"/>
      <c r="AQ3607" s="15"/>
      <c r="AR3607" s="9"/>
      <c r="AS3607" s="9"/>
      <c r="AT3607" s="9"/>
      <c r="AU3607" s="9"/>
      <c r="AV3607" s="9"/>
      <c r="AW3607" s="9"/>
      <c r="AX3607" s="9"/>
      <c r="AY3607" s="9"/>
      <c r="AZ3607" s="9"/>
      <c r="BA3607" s="9"/>
      <c r="BB3607" s="9"/>
      <c r="BC3607" s="9"/>
      <c r="BD3607" s="9"/>
      <c r="BE3607" s="9"/>
      <c r="BF3607" s="9"/>
      <c r="BG3607" s="9"/>
      <c r="BH3607" s="9"/>
      <c r="BI3607" s="9"/>
      <c r="BJ3607" s="9"/>
      <c r="BK3607" s="9"/>
      <c r="BL3607" s="9">
        <f t="shared" si="120"/>
        <v>71941.662785630979</v>
      </c>
      <c r="BM3607" s="9">
        <f t="shared" si="121"/>
        <v>71900</v>
      </c>
    </row>
    <row r="3608" spans="1:65" x14ac:dyDescent="0.3">
      <c r="A3608" t="s">
        <v>3526</v>
      </c>
      <c r="B3608" s="9">
        <v>85</v>
      </c>
      <c r="C3608">
        <v>516350</v>
      </c>
      <c r="D3608">
        <v>1</v>
      </c>
      <c r="E3608">
        <v>0</v>
      </c>
      <c r="F3608">
        <v>0</v>
      </c>
      <c r="G3608">
        <v>0</v>
      </c>
      <c r="H3608">
        <v>0</v>
      </c>
      <c r="I3608" t="s">
        <v>111</v>
      </c>
      <c r="J3608">
        <v>511382</v>
      </c>
      <c r="K3608" t="s">
        <v>311</v>
      </c>
      <c r="L3608">
        <v>513229</v>
      </c>
      <c r="M3608" t="s">
        <v>361</v>
      </c>
      <c r="N3608">
        <v>511382</v>
      </c>
      <c r="O3608" t="s">
        <v>311</v>
      </c>
      <c r="P3608">
        <v>511382</v>
      </c>
      <c r="Q3608" t="s">
        <v>311</v>
      </c>
      <c r="R3608" s="9">
        <v>71941.662785630979</v>
      </c>
      <c r="S3608" s="9"/>
      <c r="T3608" s="9"/>
      <c r="U3608" s="9"/>
      <c r="V3608" s="9"/>
      <c r="W3608" s="9"/>
      <c r="X3608" s="9"/>
      <c r="Y3608" s="9"/>
      <c r="Z3608" s="9"/>
      <c r="AA3608" s="9"/>
      <c r="AB3608" s="9"/>
      <c r="AC3608" s="9"/>
      <c r="AD3608" s="9"/>
      <c r="AE3608" s="9"/>
      <c r="AF3608" s="9"/>
      <c r="AG3608" s="9"/>
      <c r="AH3608" s="9"/>
      <c r="AI3608" s="9"/>
      <c r="AJ3608" s="9"/>
      <c r="AK3608" s="9"/>
      <c r="AL3608" s="9"/>
      <c r="AM3608" s="9"/>
      <c r="AN3608" s="9"/>
      <c r="AO3608" s="9"/>
      <c r="AP3608" s="9"/>
      <c r="AQ3608" s="15"/>
      <c r="AR3608" s="9"/>
      <c r="AS3608" s="9"/>
      <c r="AT3608" s="9"/>
      <c r="AU3608" s="9"/>
      <c r="AV3608" s="9"/>
      <c r="AW3608" s="9"/>
      <c r="AX3608" s="9"/>
      <c r="AY3608" s="9"/>
      <c r="AZ3608" s="9"/>
      <c r="BA3608" s="9"/>
      <c r="BB3608" s="9"/>
      <c r="BC3608" s="9"/>
      <c r="BD3608" s="9"/>
      <c r="BE3608" s="9"/>
      <c r="BF3608" s="9"/>
      <c r="BG3608" s="9"/>
      <c r="BH3608" s="9"/>
      <c r="BI3608" s="9"/>
      <c r="BJ3608" s="9"/>
      <c r="BK3608" s="9"/>
      <c r="BL3608" s="9">
        <f t="shared" si="120"/>
        <v>71941.662785630979</v>
      </c>
      <c r="BM3608" s="9">
        <f t="shared" si="121"/>
        <v>71900</v>
      </c>
    </row>
    <row r="3609" spans="1:65" x14ac:dyDescent="0.3">
      <c r="A3609" t="s">
        <v>3527</v>
      </c>
      <c r="B3609" s="9">
        <v>381</v>
      </c>
      <c r="C3609">
        <v>542202</v>
      </c>
      <c r="D3609">
        <v>1</v>
      </c>
      <c r="E3609">
        <v>0</v>
      </c>
      <c r="F3609">
        <v>0</v>
      </c>
      <c r="G3609">
        <v>0</v>
      </c>
      <c r="H3609">
        <v>0</v>
      </c>
      <c r="I3609" t="s">
        <v>86</v>
      </c>
      <c r="J3609">
        <v>541834</v>
      </c>
      <c r="K3609" t="s">
        <v>775</v>
      </c>
      <c r="L3609">
        <v>541834</v>
      </c>
      <c r="M3609" t="s">
        <v>775</v>
      </c>
      <c r="N3609">
        <v>541834</v>
      </c>
      <c r="O3609" t="s">
        <v>775</v>
      </c>
      <c r="P3609">
        <v>541656</v>
      </c>
      <c r="Q3609" t="s">
        <v>227</v>
      </c>
      <c r="R3609" s="9">
        <v>91139.618563822718</v>
      </c>
      <c r="S3609" s="9"/>
      <c r="T3609" s="9"/>
      <c r="U3609" s="9"/>
      <c r="V3609" s="9"/>
      <c r="W3609" s="9"/>
      <c r="X3609" s="9"/>
      <c r="Y3609" s="9"/>
      <c r="Z3609" s="9"/>
      <c r="AA3609" s="9"/>
      <c r="AB3609" s="9"/>
      <c r="AC3609" s="9"/>
      <c r="AD3609" s="9"/>
      <c r="AE3609" s="9"/>
      <c r="AF3609" s="9"/>
      <c r="AG3609" s="9"/>
      <c r="AH3609" s="9"/>
      <c r="AI3609" s="9"/>
      <c r="AJ3609" s="9"/>
      <c r="AK3609" s="9"/>
      <c r="AL3609" s="9"/>
      <c r="AM3609" s="9"/>
      <c r="AN3609" s="9"/>
      <c r="AO3609" s="9"/>
      <c r="AP3609" s="9"/>
      <c r="AQ3609" s="15"/>
      <c r="AR3609" s="9"/>
      <c r="AS3609" s="9"/>
      <c r="AT3609" s="9"/>
      <c r="AU3609" s="9"/>
      <c r="AV3609" s="9"/>
      <c r="AW3609" s="9"/>
      <c r="AX3609" s="9"/>
      <c r="AY3609" s="9"/>
      <c r="AZ3609" s="9"/>
      <c r="BA3609" s="9"/>
      <c r="BB3609" s="9"/>
      <c r="BC3609" s="9"/>
      <c r="BD3609" s="9"/>
      <c r="BE3609" s="9"/>
      <c r="BF3609" s="9"/>
      <c r="BG3609" s="9"/>
      <c r="BH3609" s="9"/>
      <c r="BI3609" s="9"/>
      <c r="BJ3609" s="9"/>
      <c r="BK3609" s="9"/>
      <c r="BL3609" s="9">
        <f t="shared" si="120"/>
        <v>91139.618563822718</v>
      </c>
      <c r="BM3609" s="9">
        <f t="shared" si="121"/>
        <v>91100</v>
      </c>
    </row>
    <row r="3610" spans="1:65" x14ac:dyDescent="0.3">
      <c r="A3610" t="s">
        <v>3528</v>
      </c>
      <c r="B3610" s="9">
        <v>803</v>
      </c>
      <c r="C3610">
        <v>571962</v>
      </c>
      <c r="D3610">
        <v>1</v>
      </c>
      <c r="E3610">
        <v>0</v>
      </c>
      <c r="F3610">
        <v>0</v>
      </c>
      <c r="G3610">
        <v>0</v>
      </c>
      <c r="H3610">
        <v>0</v>
      </c>
      <c r="I3610" t="s">
        <v>96</v>
      </c>
      <c r="J3610">
        <v>571164</v>
      </c>
      <c r="K3610" t="s">
        <v>334</v>
      </c>
      <c r="L3610">
        <v>571164</v>
      </c>
      <c r="M3610" t="s">
        <v>334</v>
      </c>
      <c r="N3610">
        <v>571164</v>
      </c>
      <c r="O3610" t="s">
        <v>334</v>
      </c>
      <c r="P3610">
        <v>571164</v>
      </c>
      <c r="Q3610" t="s">
        <v>334</v>
      </c>
      <c r="R3610" s="9">
        <v>190197.6361061334</v>
      </c>
      <c r="S3610" s="9"/>
      <c r="T3610" s="9"/>
      <c r="U3610" s="9"/>
      <c r="V3610" s="9"/>
      <c r="W3610" s="9"/>
      <c r="X3610" s="9"/>
      <c r="Y3610" s="9"/>
      <c r="Z3610" s="9"/>
      <c r="AA3610" s="9"/>
      <c r="AB3610" s="9"/>
      <c r="AC3610" s="9"/>
      <c r="AD3610" s="9"/>
      <c r="AE3610" s="9"/>
      <c r="AF3610" s="9"/>
      <c r="AG3610" s="9"/>
      <c r="AH3610" s="9"/>
      <c r="AI3610" s="9"/>
      <c r="AJ3610" s="9"/>
      <c r="AK3610" s="9"/>
      <c r="AL3610" s="9"/>
      <c r="AM3610" s="9"/>
      <c r="AN3610" s="9"/>
      <c r="AO3610" s="9"/>
      <c r="AP3610" s="9"/>
      <c r="AQ3610" s="15"/>
      <c r="AR3610" s="9"/>
      <c r="AS3610" s="9"/>
      <c r="AT3610" s="9"/>
      <c r="AU3610" s="9"/>
      <c r="AV3610" s="9"/>
      <c r="AW3610" s="9"/>
      <c r="AX3610" s="9"/>
      <c r="AY3610" s="9"/>
      <c r="AZ3610" s="9"/>
      <c r="BA3610" s="9"/>
      <c r="BB3610" s="9"/>
      <c r="BC3610" s="9"/>
      <c r="BD3610" s="9"/>
      <c r="BE3610" s="9"/>
      <c r="BF3610" s="9"/>
      <c r="BG3610" s="9"/>
      <c r="BH3610" s="9"/>
      <c r="BI3610" s="9"/>
      <c r="BJ3610" s="9"/>
      <c r="BK3610" s="9"/>
      <c r="BL3610" s="9">
        <f t="shared" si="120"/>
        <v>190197.6361061334</v>
      </c>
      <c r="BM3610" s="9">
        <f t="shared" si="121"/>
        <v>190200</v>
      </c>
    </row>
    <row r="3611" spans="1:65" x14ac:dyDescent="0.3">
      <c r="A3611" t="s">
        <v>3529</v>
      </c>
      <c r="B3611" s="9">
        <v>687</v>
      </c>
      <c r="C3611">
        <v>580716</v>
      </c>
      <c r="D3611">
        <v>1</v>
      </c>
      <c r="E3611">
        <v>0</v>
      </c>
      <c r="F3611">
        <v>0</v>
      </c>
      <c r="G3611">
        <v>0</v>
      </c>
      <c r="H3611">
        <v>0</v>
      </c>
      <c r="I3611" t="s">
        <v>96</v>
      </c>
      <c r="J3611">
        <v>579891</v>
      </c>
      <c r="K3611" t="s">
        <v>658</v>
      </c>
      <c r="L3611">
        <v>579891</v>
      </c>
      <c r="M3611" t="s">
        <v>658</v>
      </c>
      <c r="N3611">
        <v>579891</v>
      </c>
      <c r="O3611" t="s">
        <v>658</v>
      </c>
      <c r="P3611">
        <v>579891</v>
      </c>
      <c r="Q3611" t="s">
        <v>658</v>
      </c>
      <c r="R3611" s="9">
        <v>163108.89872012741</v>
      </c>
      <c r="S3611" s="9"/>
      <c r="T3611" s="9"/>
      <c r="U3611" s="9"/>
      <c r="V3611" s="9"/>
      <c r="W3611" s="9"/>
      <c r="X3611" s="9"/>
      <c r="Y3611" s="9"/>
      <c r="Z3611" s="9"/>
      <c r="AA3611" s="9"/>
      <c r="AB3611" s="9"/>
      <c r="AC3611" s="9"/>
      <c r="AD3611" s="9"/>
      <c r="AE3611" s="9"/>
      <c r="AF3611" s="9"/>
      <c r="AG3611" s="9"/>
      <c r="AH3611" s="9"/>
      <c r="AI3611" s="9"/>
      <c r="AJ3611" s="9"/>
      <c r="AK3611" s="9"/>
      <c r="AL3611" s="9"/>
      <c r="AM3611" s="9"/>
      <c r="AN3611" s="9"/>
      <c r="AO3611" s="9"/>
      <c r="AP3611" s="9"/>
      <c r="AQ3611" s="15"/>
      <c r="AR3611" s="9">
        <v>1</v>
      </c>
      <c r="AS3611" s="9">
        <f>AR3611*30500</f>
        <v>30500</v>
      </c>
      <c r="AT3611" s="9"/>
      <c r="AU3611" s="9"/>
      <c r="AV3611" s="9"/>
      <c r="AW3611" s="9"/>
      <c r="AX3611" s="9"/>
      <c r="AY3611" s="9"/>
      <c r="AZ3611" s="9"/>
      <c r="BA3611" s="9"/>
      <c r="BB3611" s="9"/>
      <c r="BC3611" s="9"/>
      <c r="BD3611" s="9"/>
      <c r="BE3611" s="9"/>
      <c r="BF3611" s="9"/>
      <c r="BG3611" s="9"/>
      <c r="BH3611" s="9"/>
      <c r="BI3611" s="9"/>
      <c r="BJ3611" s="9"/>
      <c r="BK3611" s="9"/>
      <c r="BL3611" s="9">
        <f t="shared" si="120"/>
        <v>193608.89872012741</v>
      </c>
      <c r="BM3611" s="9">
        <f t="shared" si="121"/>
        <v>193600</v>
      </c>
    </row>
    <row r="3612" spans="1:65" x14ac:dyDescent="0.3">
      <c r="A3612" t="s">
        <v>3530</v>
      </c>
      <c r="B3612" s="9">
        <v>205</v>
      </c>
      <c r="C3612">
        <v>576603</v>
      </c>
      <c r="D3612">
        <v>1</v>
      </c>
      <c r="E3612">
        <v>0</v>
      </c>
      <c r="F3612">
        <v>0</v>
      </c>
      <c r="G3612">
        <v>0</v>
      </c>
      <c r="H3612">
        <v>0</v>
      </c>
      <c r="I3612" t="s">
        <v>90</v>
      </c>
      <c r="J3612">
        <v>576701</v>
      </c>
      <c r="K3612" t="s">
        <v>195</v>
      </c>
      <c r="L3612">
        <v>576701</v>
      </c>
      <c r="M3612" t="s">
        <v>195</v>
      </c>
      <c r="N3612">
        <v>576701</v>
      </c>
      <c r="O3612" t="s">
        <v>195</v>
      </c>
      <c r="P3612">
        <v>576069</v>
      </c>
      <c r="Q3612" t="s">
        <v>196</v>
      </c>
      <c r="R3612" s="9">
        <v>71941.662785630979</v>
      </c>
      <c r="S3612" s="9"/>
      <c r="T3612" s="9"/>
      <c r="U3612" s="9"/>
      <c r="V3612" s="9"/>
      <c r="W3612" s="9"/>
      <c r="X3612" s="9"/>
      <c r="Y3612" s="9"/>
      <c r="Z3612" s="9"/>
      <c r="AA3612" s="9"/>
      <c r="AB3612" s="9"/>
      <c r="AC3612" s="9"/>
      <c r="AD3612" s="9"/>
      <c r="AE3612" s="9"/>
      <c r="AF3612" s="9"/>
      <c r="AG3612" s="9"/>
      <c r="AH3612" s="9"/>
      <c r="AI3612" s="9"/>
      <c r="AJ3612" s="9"/>
      <c r="AK3612" s="9"/>
      <c r="AL3612" s="9"/>
      <c r="AM3612" s="9"/>
      <c r="AN3612" s="9"/>
      <c r="AO3612" s="9"/>
      <c r="AP3612" s="9"/>
      <c r="AQ3612" s="15"/>
      <c r="AR3612" s="9"/>
      <c r="AS3612" s="9"/>
      <c r="AT3612" s="9"/>
      <c r="AU3612" s="9"/>
      <c r="AV3612" s="9"/>
      <c r="AW3612" s="9"/>
      <c r="AX3612" s="9"/>
      <c r="AY3612" s="9"/>
      <c r="AZ3612" s="9"/>
      <c r="BA3612" s="9"/>
      <c r="BB3612" s="9"/>
      <c r="BC3612" s="9"/>
      <c r="BD3612" s="9"/>
      <c r="BE3612" s="9"/>
      <c r="BF3612" s="9"/>
      <c r="BG3612" s="9"/>
      <c r="BH3612" s="9"/>
      <c r="BI3612" s="9"/>
      <c r="BJ3612" s="9"/>
      <c r="BK3612" s="9"/>
      <c r="BL3612" s="9">
        <f t="shared" si="120"/>
        <v>71941.662785630979</v>
      </c>
      <c r="BM3612" s="9">
        <f t="shared" si="121"/>
        <v>71900</v>
      </c>
    </row>
    <row r="3613" spans="1:65" x14ac:dyDescent="0.3">
      <c r="A3613" t="s">
        <v>3531</v>
      </c>
      <c r="B3613" s="9">
        <v>275</v>
      </c>
      <c r="C3613">
        <v>580724</v>
      </c>
      <c r="D3613">
        <v>1</v>
      </c>
      <c r="E3613">
        <v>0</v>
      </c>
      <c r="F3613">
        <v>0</v>
      </c>
      <c r="G3613">
        <v>0</v>
      </c>
      <c r="H3613">
        <v>0</v>
      </c>
      <c r="I3613" t="s">
        <v>96</v>
      </c>
      <c r="J3613">
        <v>580376</v>
      </c>
      <c r="K3613" t="s">
        <v>888</v>
      </c>
      <c r="L3613">
        <v>580376</v>
      </c>
      <c r="M3613" t="s">
        <v>888</v>
      </c>
      <c r="N3613">
        <v>580376</v>
      </c>
      <c r="O3613" t="s">
        <v>888</v>
      </c>
      <c r="P3613">
        <v>581259</v>
      </c>
      <c r="Q3613" t="s">
        <v>889</v>
      </c>
      <c r="R3613" s="9">
        <v>71941.662785630979</v>
      </c>
      <c r="S3613" s="9"/>
      <c r="T3613" s="9"/>
      <c r="U3613" s="9"/>
      <c r="V3613" s="9"/>
      <c r="W3613" s="9"/>
      <c r="X3613" s="9"/>
      <c r="Y3613" s="9"/>
      <c r="Z3613" s="9"/>
      <c r="AA3613" s="9"/>
      <c r="AB3613" s="9"/>
      <c r="AC3613" s="9"/>
      <c r="AD3613" s="9"/>
      <c r="AE3613" s="9"/>
      <c r="AF3613" s="9"/>
      <c r="AG3613" s="9"/>
      <c r="AH3613" s="9"/>
      <c r="AI3613" s="9"/>
      <c r="AJ3613" s="9"/>
      <c r="AK3613" s="9"/>
      <c r="AL3613" s="9"/>
      <c r="AM3613" s="9"/>
      <c r="AN3613" s="9"/>
      <c r="AO3613" s="9"/>
      <c r="AP3613" s="9"/>
      <c r="AQ3613" s="15"/>
      <c r="AR3613" s="9">
        <v>1</v>
      </c>
      <c r="AS3613" s="9">
        <f>AR3613*30500</f>
        <v>30500</v>
      </c>
      <c r="AT3613" s="9"/>
      <c r="AU3613" s="9"/>
      <c r="AV3613" s="9"/>
      <c r="AW3613" s="9"/>
      <c r="AX3613" s="9"/>
      <c r="AY3613" s="9"/>
      <c r="AZ3613" s="9"/>
      <c r="BA3613" s="9"/>
      <c r="BB3613" s="9"/>
      <c r="BC3613" s="9"/>
      <c r="BD3613" s="9"/>
      <c r="BE3613" s="9"/>
      <c r="BF3613" s="9"/>
      <c r="BG3613" s="9"/>
      <c r="BH3613" s="9"/>
      <c r="BI3613" s="9"/>
      <c r="BJ3613" s="9"/>
      <c r="BK3613" s="9"/>
      <c r="BL3613" s="9">
        <f t="shared" si="120"/>
        <v>102441.66278563098</v>
      </c>
      <c r="BM3613" s="9">
        <f t="shared" si="121"/>
        <v>102400</v>
      </c>
    </row>
    <row r="3614" spans="1:65" x14ac:dyDescent="0.3">
      <c r="A3614" s="2" t="s">
        <v>2507</v>
      </c>
      <c r="B3614" s="9">
        <v>301</v>
      </c>
      <c r="C3614">
        <v>549681</v>
      </c>
      <c r="D3614">
        <v>1</v>
      </c>
      <c r="E3614">
        <v>1</v>
      </c>
      <c r="F3614">
        <v>0</v>
      </c>
      <c r="G3614">
        <v>0</v>
      </c>
      <c r="H3614">
        <v>0</v>
      </c>
      <c r="I3614" t="s">
        <v>83</v>
      </c>
      <c r="J3614">
        <v>549681</v>
      </c>
      <c r="K3614" t="s">
        <v>2507</v>
      </c>
      <c r="L3614">
        <v>549592</v>
      </c>
      <c r="M3614" t="s">
        <v>1788</v>
      </c>
      <c r="N3614">
        <v>549592</v>
      </c>
      <c r="O3614" t="s">
        <v>1788</v>
      </c>
      <c r="P3614">
        <v>549240</v>
      </c>
      <c r="Q3614" t="s">
        <v>102</v>
      </c>
      <c r="R3614" s="9">
        <v>72179.117314643285</v>
      </c>
      <c r="S3614" s="9">
        <f>SUMIFS($B:$B,$J:$J,$C3614)</f>
        <v>761</v>
      </c>
      <c r="T3614" s="9">
        <v>41485.425117523882</v>
      </c>
      <c r="U3614" s="9">
        <v>0</v>
      </c>
      <c r="V3614" s="9">
        <f>U3614*768</f>
        <v>0</v>
      </c>
      <c r="W3614" s="9">
        <v>15</v>
      </c>
      <c r="X3614" s="9">
        <f>W3614*3072</f>
        <v>46080</v>
      </c>
      <c r="Y3614" s="9">
        <v>6</v>
      </c>
      <c r="Z3614" s="9">
        <f>Y3614*1024</f>
        <v>6144</v>
      </c>
      <c r="AA3614" s="9">
        <v>0</v>
      </c>
      <c r="AB3614" s="9">
        <f>AA3614*256</f>
        <v>0</v>
      </c>
      <c r="AC3614" s="9"/>
      <c r="AD3614" s="9"/>
      <c r="AE3614" s="9"/>
      <c r="AF3614" s="9"/>
      <c r="AG3614" s="9"/>
      <c r="AH3614" s="9"/>
      <c r="AI3614" s="9"/>
      <c r="AJ3614" s="9"/>
      <c r="AK3614" s="9"/>
      <c r="AL3614" s="9"/>
      <c r="AM3614" s="9"/>
      <c r="AN3614" s="9"/>
      <c r="AO3614" s="9"/>
      <c r="AP3614" s="9"/>
      <c r="AQ3614" s="15"/>
      <c r="AR3614" s="9"/>
      <c r="AS3614" s="9"/>
      <c r="AT3614" s="9"/>
      <c r="AU3614" s="9"/>
      <c r="AV3614" s="9"/>
      <c r="AW3614" s="9"/>
      <c r="AX3614" s="9"/>
      <c r="AY3614" s="9"/>
      <c r="AZ3614" s="9"/>
      <c r="BA3614" s="9"/>
      <c r="BB3614" s="9"/>
      <c r="BC3614" s="9"/>
      <c r="BD3614" s="9"/>
      <c r="BE3614" s="9"/>
      <c r="BF3614" s="9"/>
      <c r="BG3614" s="9"/>
      <c r="BH3614" s="9"/>
      <c r="BI3614" s="9"/>
      <c r="BJ3614" s="9"/>
      <c r="BK3614" s="9"/>
      <c r="BL3614" s="9">
        <f t="shared" si="120"/>
        <v>165888.54243216716</v>
      </c>
      <c r="BM3614" s="9">
        <f t="shared" si="121"/>
        <v>165900</v>
      </c>
    </row>
    <row r="3615" spans="1:65" x14ac:dyDescent="0.3">
      <c r="A3615" s="5" t="s">
        <v>1385</v>
      </c>
      <c r="B3615" s="9">
        <v>27540</v>
      </c>
      <c r="C3615">
        <v>599069</v>
      </c>
      <c r="D3615">
        <v>1</v>
      </c>
      <c r="E3615">
        <v>1</v>
      </c>
      <c r="F3615">
        <v>1</v>
      </c>
      <c r="G3615">
        <v>1</v>
      </c>
      <c r="H3615">
        <v>1</v>
      </c>
      <c r="I3615" t="s">
        <v>94</v>
      </c>
      <c r="J3615">
        <v>599069</v>
      </c>
      <c r="K3615" t="s">
        <v>1385</v>
      </c>
      <c r="L3615">
        <v>599069</v>
      </c>
      <c r="M3615" t="s">
        <v>1385</v>
      </c>
      <c r="N3615">
        <v>599069</v>
      </c>
      <c r="O3615" t="s">
        <v>1385</v>
      </c>
      <c r="P3615">
        <v>599069</v>
      </c>
      <c r="Q3615" t="s">
        <v>1385</v>
      </c>
      <c r="R3615" s="9">
        <v>1204224.3888298159</v>
      </c>
      <c r="S3615" s="9">
        <f>SUMIFS($B:$B,$J:$J,$C3615)</f>
        <v>28686</v>
      </c>
      <c r="T3615" s="9">
        <v>593333.79927677591</v>
      </c>
      <c r="U3615" s="9">
        <v>1</v>
      </c>
      <c r="V3615" s="9">
        <f>U3615*768</f>
        <v>768</v>
      </c>
      <c r="W3615" s="9">
        <v>95</v>
      </c>
      <c r="X3615" s="9">
        <f>W3615*3072</f>
        <v>291840</v>
      </c>
      <c r="Y3615" s="9">
        <v>238</v>
      </c>
      <c r="Z3615" s="9">
        <f>Y3615*1024</f>
        <v>243712</v>
      </c>
      <c r="AA3615" s="9">
        <v>70</v>
      </c>
      <c r="AB3615" s="9">
        <f>AA3615*256</f>
        <v>17920</v>
      </c>
      <c r="AC3615" s="9">
        <f>SUMIFS($B:$B,$L:$L,$C3615)</f>
        <v>27540</v>
      </c>
      <c r="AD3615" s="9">
        <v>1643812.9155279619</v>
      </c>
      <c r="AE3615" s="9">
        <f>SUMIFS($B:$B,$P:$P,$C3615)</f>
        <v>36095</v>
      </c>
      <c r="AF3615" s="9">
        <v>2081543.709527432</v>
      </c>
      <c r="AG3615" s="9">
        <f>SUMIFS($B:$B,$N:$N,$C3615)</f>
        <v>36095</v>
      </c>
      <c r="AH3615" s="9">
        <v>6038463.3847715929</v>
      </c>
      <c r="AI3615" s="9">
        <f>SUMIFS($B:$B,$P:$P,$C3615)</f>
        <v>36095</v>
      </c>
      <c r="AJ3615" s="9">
        <v>17832444.30155807</v>
      </c>
      <c r="AK3615" s="9"/>
      <c r="AL3615" s="9">
        <v>4402</v>
      </c>
      <c r="AM3615" s="9">
        <f>AL3615*141</f>
        <v>620682</v>
      </c>
      <c r="AN3615" s="9"/>
      <c r="AO3615" s="9"/>
      <c r="AP3615" s="9"/>
      <c r="AQ3615" s="15"/>
      <c r="AR3615" s="9">
        <v>64</v>
      </c>
      <c r="AS3615" s="9">
        <f>AR3615*30500</f>
        <v>1952000</v>
      </c>
      <c r="AT3615" s="9">
        <v>135</v>
      </c>
      <c r="AU3615" s="9">
        <f>AT3615*2742</f>
        <v>370170</v>
      </c>
      <c r="AV3615" s="9">
        <v>0</v>
      </c>
      <c r="AW3615" s="9">
        <f>AV3615*914</f>
        <v>0</v>
      </c>
      <c r="AX3615" s="9">
        <v>945</v>
      </c>
      <c r="AY3615" s="9">
        <f>AX3615*141</f>
        <v>133245</v>
      </c>
      <c r="AZ3615" s="9">
        <v>1256</v>
      </c>
      <c r="BA3615" s="9">
        <f>AZ3615*343</f>
        <v>430808</v>
      </c>
      <c r="BB3615" s="9">
        <v>649</v>
      </c>
      <c r="BC3615" s="9">
        <f>BB3615*109</f>
        <v>70741</v>
      </c>
      <c r="BD3615" s="9">
        <v>18</v>
      </c>
      <c r="BE3615" s="9">
        <f>BD3615*82</f>
        <v>1476</v>
      </c>
      <c r="BF3615" s="9">
        <v>757</v>
      </c>
      <c r="BG3615" s="9">
        <f>BF3615*328</f>
        <v>248296</v>
      </c>
      <c r="BH3615" s="9">
        <v>20</v>
      </c>
      <c r="BI3615" s="9">
        <f>BH3615*410</f>
        <v>8200</v>
      </c>
      <c r="BJ3615" s="9">
        <v>0</v>
      </c>
      <c r="BK3615" s="9">
        <f>BJ3615*219</f>
        <v>0</v>
      </c>
      <c r="BL3615" s="9">
        <f t="shared" si="120"/>
        <v>33783680.499491647</v>
      </c>
      <c r="BM3615" s="9">
        <f t="shared" si="121"/>
        <v>33783700</v>
      </c>
    </row>
    <row r="3616" spans="1:65" x14ac:dyDescent="0.3">
      <c r="A3616" t="s">
        <v>3532</v>
      </c>
      <c r="B3616" s="9">
        <v>304</v>
      </c>
      <c r="C3616">
        <v>593460</v>
      </c>
      <c r="D3616">
        <v>1</v>
      </c>
      <c r="E3616">
        <v>0</v>
      </c>
      <c r="F3616">
        <v>0</v>
      </c>
      <c r="G3616">
        <v>0</v>
      </c>
      <c r="H3616">
        <v>0</v>
      </c>
      <c r="I3616" t="s">
        <v>81</v>
      </c>
      <c r="J3616">
        <v>592889</v>
      </c>
      <c r="K3616" t="s">
        <v>482</v>
      </c>
      <c r="L3616">
        <v>593117</v>
      </c>
      <c r="M3616" t="s">
        <v>1187</v>
      </c>
      <c r="N3616">
        <v>593117</v>
      </c>
      <c r="O3616" t="s">
        <v>1187</v>
      </c>
      <c r="P3616">
        <v>592889</v>
      </c>
      <c r="Q3616" t="s">
        <v>482</v>
      </c>
      <c r="R3616" s="9">
        <v>72891.411664068946</v>
      </c>
      <c r="S3616" s="9"/>
      <c r="T3616" s="9"/>
      <c r="U3616" s="9"/>
      <c r="V3616" s="9"/>
      <c r="W3616" s="9"/>
      <c r="X3616" s="9"/>
      <c r="Y3616" s="9"/>
      <c r="Z3616" s="9"/>
      <c r="AA3616" s="9"/>
      <c r="AB3616" s="9"/>
      <c r="AC3616" s="9"/>
      <c r="AD3616" s="9"/>
      <c r="AE3616" s="9"/>
      <c r="AF3616" s="9"/>
      <c r="AG3616" s="9"/>
      <c r="AH3616" s="9"/>
      <c r="AI3616" s="9"/>
      <c r="AJ3616" s="9"/>
      <c r="AK3616" s="9"/>
      <c r="AL3616" s="9"/>
      <c r="AM3616" s="9"/>
      <c r="AN3616" s="9"/>
      <c r="AO3616" s="9"/>
      <c r="AP3616" s="9"/>
      <c r="AQ3616" s="15"/>
      <c r="AR3616" s="9"/>
      <c r="AS3616" s="9"/>
      <c r="AT3616" s="9"/>
      <c r="AU3616" s="9"/>
      <c r="AV3616" s="9"/>
      <c r="AW3616" s="9"/>
      <c r="AX3616" s="9"/>
      <c r="AY3616" s="9"/>
      <c r="AZ3616" s="9"/>
      <c r="BA3616" s="9"/>
      <c r="BB3616" s="9"/>
      <c r="BC3616" s="9"/>
      <c r="BD3616" s="9"/>
      <c r="BE3616" s="9"/>
      <c r="BF3616" s="9"/>
      <c r="BG3616" s="9"/>
      <c r="BH3616" s="9"/>
      <c r="BI3616" s="9"/>
      <c r="BJ3616" s="9"/>
      <c r="BK3616" s="9"/>
      <c r="BL3616" s="9">
        <f t="shared" si="120"/>
        <v>72891.411664068946</v>
      </c>
      <c r="BM3616" s="9">
        <f t="shared" si="121"/>
        <v>72900</v>
      </c>
    </row>
    <row r="3617" spans="1:65" x14ac:dyDescent="0.3">
      <c r="A3617" t="s">
        <v>3533</v>
      </c>
      <c r="B3617" s="9">
        <v>963</v>
      </c>
      <c r="C3617">
        <v>539520</v>
      </c>
      <c r="D3617">
        <v>1</v>
      </c>
      <c r="E3617">
        <v>0</v>
      </c>
      <c r="F3617">
        <v>0</v>
      </c>
      <c r="G3617">
        <v>0</v>
      </c>
      <c r="H3617">
        <v>0</v>
      </c>
      <c r="I3617" t="s">
        <v>86</v>
      </c>
      <c r="J3617">
        <v>539350</v>
      </c>
      <c r="K3617" t="s">
        <v>1264</v>
      </c>
      <c r="L3617">
        <v>539139</v>
      </c>
      <c r="M3617" t="s">
        <v>537</v>
      </c>
      <c r="N3617">
        <v>539244</v>
      </c>
      <c r="O3617" t="s">
        <v>1072</v>
      </c>
      <c r="P3617">
        <v>539139</v>
      </c>
      <c r="Q3617" t="s">
        <v>537</v>
      </c>
      <c r="R3617" s="9">
        <v>227411.45917018151</v>
      </c>
      <c r="S3617" s="9"/>
      <c r="T3617" s="9"/>
      <c r="U3617" s="9"/>
      <c r="V3617" s="9"/>
      <c r="W3617" s="9"/>
      <c r="X3617" s="9"/>
      <c r="Y3617" s="9"/>
      <c r="Z3617" s="9"/>
      <c r="AA3617" s="9"/>
      <c r="AB3617" s="9"/>
      <c r="AC3617" s="9"/>
      <c r="AD3617" s="9"/>
      <c r="AE3617" s="9"/>
      <c r="AF3617" s="9"/>
      <c r="AG3617" s="9"/>
      <c r="AH3617" s="9"/>
      <c r="AI3617" s="9"/>
      <c r="AJ3617" s="9"/>
      <c r="AK3617" s="9"/>
      <c r="AL3617" s="9"/>
      <c r="AM3617" s="9"/>
      <c r="AN3617" s="9"/>
      <c r="AO3617" s="9"/>
      <c r="AP3617" s="9"/>
      <c r="AQ3617" s="15"/>
      <c r="AR3617" s="9"/>
      <c r="AS3617" s="9"/>
      <c r="AT3617" s="9"/>
      <c r="AU3617" s="9"/>
      <c r="AV3617" s="9"/>
      <c r="AW3617" s="9"/>
      <c r="AX3617" s="9"/>
      <c r="AY3617" s="9"/>
      <c r="AZ3617" s="9"/>
      <c r="BA3617" s="9"/>
      <c r="BB3617" s="9"/>
      <c r="BC3617" s="9"/>
      <c r="BD3617" s="9"/>
      <c r="BE3617" s="9"/>
      <c r="BF3617" s="9"/>
      <c r="BG3617" s="9"/>
      <c r="BH3617" s="9"/>
      <c r="BI3617" s="9"/>
      <c r="BJ3617" s="9"/>
      <c r="BK3617" s="9"/>
      <c r="BL3617" s="9">
        <f t="shared" si="120"/>
        <v>227411.45917018151</v>
      </c>
      <c r="BM3617" s="9">
        <f t="shared" si="121"/>
        <v>227400</v>
      </c>
    </row>
    <row r="3618" spans="1:65" x14ac:dyDescent="0.3">
      <c r="A3618" t="s">
        <v>3534</v>
      </c>
      <c r="B3618" s="9">
        <v>350</v>
      </c>
      <c r="C3618">
        <v>596329</v>
      </c>
      <c r="D3618">
        <v>1</v>
      </c>
      <c r="E3618">
        <v>0</v>
      </c>
      <c r="F3618">
        <v>0</v>
      </c>
      <c r="G3618">
        <v>0</v>
      </c>
      <c r="H3618">
        <v>0</v>
      </c>
      <c r="I3618" t="s">
        <v>123</v>
      </c>
      <c r="J3618">
        <v>596345</v>
      </c>
      <c r="K3618" t="s">
        <v>752</v>
      </c>
      <c r="L3618">
        <v>597007</v>
      </c>
      <c r="M3618" t="s">
        <v>172</v>
      </c>
      <c r="N3618">
        <v>597007</v>
      </c>
      <c r="O3618" t="s">
        <v>172</v>
      </c>
      <c r="P3618">
        <v>597007</v>
      </c>
      <c r="Q3618" t="s">
        <v>172</v>
      </c>
      <c r="R3618" s="9">
        <v>83800.610169669671</v>
      </c>
      <c r="S3618" s="9"/>
      <c r="T3618" s="9"/>
      <c r="U3618" s="9"/>
      <c r="V3618" s="9"/>
      <c r="W3618" s="9"/>
      <c r="X3618" s="9"/>
      <c r="Y3618" s="9"/>
      <c r="Z3618" s="9"/>
      <c r="AA3618" s="9"/>
      <c r="AB3618" s="9"/>
      <c r="AC3618" s="9"/>
      <c r="AD3618" s="9"/>
      <c r="AE3618" s="9"/>
      <c r="AF3618" s="9"/>
      <c r="AG3618" s="9"/>
      <c r="AH3618" s="9"/>
      <c r="AI3618" s="9"/>
      <c r="AJ3618" s="9"/>
      <c r="AK3618" s="9"/>
      <c r="AL3618" s="9"/>
      <c r="AM3618" s="9"/>
      <c r="AN3618" s="9"/>
      <c r="AO3618" s="9"/>
      <c r="AP3618" s="9"/>
      <c r="AQ3618" s="15"/>
      <c r="AR3618" s="9"/>
      <c r="AS3618" s="9"/>
      <c r="AT3618" s="9"/>
      <c r="AU3618" s="9"/>
      <c r="AV3618" s="9"/>
      <c r="AW3618" s="9"/>
      <c r="AX3618" s="9"/>
      <c r="AY3618" s="9"/>
      <c r="AZ3618" s="9"/>
      <c r="BA3618" s="9"/>
      <c r="BB3618" s="9"/>
      <c r="BC3618" s="9"/>
      <c r="BD3618" s="9"/>
      <c r="BE3618" s="9"/>
      <c r="BF3618" s="9"/>
      <c r="BG3618" s="9"/>
      <c r="BH3618" s="9"/>
      <c r="BI3618" s="9"/>
      <c r="BJ3618" s="9"/>
      <c r="BK3618" s="9"/>
      <c r="BL3618" s="9">
        <f t="shared" si="120"/>
        <v>83800.610169669671</v>
      </c>
      <c r="BM3618" s="9">
        <f t="shared" si="121"/>
        <v>83800</v>
      </c>
    </row>
    <row r="3619" spans="1:65" x14ac:dyDescent="0.3">
      <c r="A3619" t="s">
        <v>3534</v>
      </c>
      <c r="B3619" s="9">
        <v>797</v>
      </c>
      <c r="C3619">
        <v>592447</v>
      </c>
      <c r="D3619">
        <v>1</v>
      </c>
      <c r="E3619">
        <v>0</v>
      </c>
      <c r="F3619">
        <v>0</v>
      </c>
      <c r="G3619">
        <v>0</v>
      </c>
      <c r="H3619">
        <v>0</v>
      </c>
      <c r="I3619" t="s">
        <v>135</v>
      </c>
      <c r="J3619">
        <v>592510</v>
      </c>
      <c r="K3619" t="s">
        <v>3280</v>
      </c>
      <c r="L3619">
        <v>592510</v>
      </c>
      <c r="M3619" t="s">
        <v>3280</v>
      </c>
      <c r="N3619">
        <v>592005</v>
      </c>
      <c r="O3619" t="s">
        <v>136</v>
      </c>
      <c r="P3619">
        <v>592005</v>
      </c>
      <c r="Q3619" t="s">
        <v>136</v>
      </c>
      <c r="R3619" s="9">
        <v>188798.81899993811</v>
      </c>
      <c r="S3619" s="9"/>
      <c r="T3619" s="9"/>
      <c r="U3619" s="9"/>
      <c r="V3619" s="9"/>
      <c r="W3619" s="9"/>
      <c r="X3619" s="9"/>
      <c r="Y3619" s="9"/>
      <c r="Z3619" s="9"/>
      <c r="AA3619" s="9"/>
      <c r="AB3619" s="9"/>
      <c r="AC3619" s="9"/>
      <c r="AD3619" s="9"/>
      <c r="AE3619" s="9"/>
      <c r="AF3619" s="9"/>
      <c r="AG3619" s="9"/>
      <c r="AH3619" s="9"/>
      <c r="AI3619" s="9"/>
      <c r="AJ3619" s="9"/>
      <c r="AK3619" s="9"/>
      <c r="AL3619" s="9"/>
      <c r="AM3619" s="9"/>
      <c r="AN3619" s="9"/>
      <c r="AO3619" s="9"/>
      <c r="AP3619" s="9"/>
      <c r="AQ3619" s="15"/>
      <c r="AR3619" s="9"/>
      <c r="AS3619" s="9"/>
      <c r="AT3619" s="9"/>
      <c r="AU3619" s="9"/>
      <c r="AV3619" s="9"/>
      <c r="AW3619" s="9"/>
      <c r="AX3619" s="9"/>
      <c r="AY3619" s="9"/>
      <c r="AZ3619" s="9"/>
      <c r="BA3619" s="9"/>
      <c r="BB3619" s="9"/>
      <c r="BC3619" s="9"/>
      <c r="BD3619" s="9"/>
      <c r="BE3619" s="9"/>
      <c r="BF3619" s="9"/>
      <c r="BG3619" s="9"/>
      <c r="BH3619" s="9"/>
      <c r="BI3619" s="9"/>
      <c r="BJ3619" s="9"/>
      <c r="BK3619" s="9"/>
      <c r="BL3619" s="9">
        <f t="shared" si="120"/>
        <v>188798.81899993811</v>
      </c>
      <c r="BM3619" s="9">
        <f t="shared" si="121"/>
        <v>188800</v>
      </c>
    </row>
    <row r="3620" spans="1:65" x14ac:dyDescent="0.3">
      <c r="A3620" t="s">
        <v>3534</v>
      </c>
      <c r="B3620" s="9">
        <v>76</v>
      </c>
      <c r="C3620">
        <v>587630</v>
      </c>
      <c r="D3620">
        <v>1</v>
      </c>
      <c r="E3620">
        <v>0</v>
      </c>
      <c r="F3620">
        <v>0</v>
      </c>
      <c r="G3620">
        <v>0</v>
      </c>
      <c r="H3620">
        <v>0</v>
      </c>
      <c r="I3620" t="s">
        <v>123</v>
      </c>
      <c r="J3620">
        <v>588024</v>
      </c>
      <c r="K3620" t="s">
        <v>507</v>
      </c>
      <c r="L3620">
        <v>588024</v>
      </c>
      <c r="M3620" t="s">
        <v>507</v>
      </c>
      <c r="N3620">
        <v>588024</v>
      </c>
      <c r="O3620" t="s">
        <v>507</v>
      </c>
      <c r="P3620">
        <v>588024</v>
      </c>
      <c r="Q3620" t="s">
        <v>507</v>
      </c>
      <c r="R3620" s="9">
        <v>71941.662785630979</v>
      </c>
      <c r="S3620" s="9"/>
      <c r="T3620" s="9"/>
      <c r="U3620" s="9"/>
      <c r="V3620" s="9"/>
      <c r="W3620" s="9"/>
      <c r="X3620" s="9"/>
      <c r="Y3620" s="9"/>
      <c r="Z3620" s="9"/>
      <c r="AA3620" s="9"/>
      <c r="AB3620" s="9"/>
      <c r="AC3620" s="9"/>
      <c r="AD3620" s="9"/>
      <c r="AE3620" s="9"/>
      <c r="AF3620" s="9"/>
      <c r="AG3620" s="9"/>
      <c r="AH3620" s="9"/>
      <c r="AI3620" s="9"/>
      <c r="AJ3620" s="9"/>
      <c r="AK3620" s="9"/>
      <c r="AL3620" s="9"/>
      <c r="AM3620" s="9"/>
      <c r="AN3620" s="9"/>
      <c r="AO3620" s="9"/>
      <c r="AP3620" s="9"/>
      <c r="AQ3620" s="15"/>
      <c r="AR3620" s="9"/>
      <c r="AS3620" s="9"/>
      <c r="AT3620" s="9"/>
      <c r="AU3620" s="9"/>
      <c r="AV3620" s="9"/>
      <c r="AW3620" s="9"/>
      <c r="AX3620" s="9"/>
      <c r="AY3620" s="9"/>
      <c r="AZ3620" s="9"/>
      <c r="BA3620" s="9"/>
      <c r="BB3620" s="9"/>
      <c r="BC3620" s="9"/>
      <c r="BD3620" s="9"/>
      <c r="BE3620" s="9"/>
      <c r="BF3620" s="9"/>
      <c r="BG3620" s="9"/>
      <c r="BH3620" s="9"/>
      <c r="BI3620" s="9"/>
      <c r="BJ3620" s="9"/>
      <c r="BK3620" s="9"/>
      <c r="BL3620" s="9">
        <f t="shared" si="120"/>
        <v>71941.662785630979</v>
      </c>
      <c r="BM3620" s="9">
        <f t="shared" si="121"/>
        <v>71900</v>
      </c>
    </row>
    <row r="3621" spans="1:65" x14ac:dyDescent="0.3">
      <c r="A3621" s="2" t="s">
        <v>3534</v>
      </c>
      <c r="B3621" s="9">
        <v>2915</v>
      </c>
      <c r="C3621">
        <v>583561</v>
      </c>
      <c r="D3621">
        <v>1</v>
      </c>
      <c r="E3621">
        <v>1</v>
      </c>
      <c r="F3621">
        <v>0</v>
      </c>
      <c r="G3621">
        <v>0</v>
      </c>
      <c r="H3621">
        <v>0</v>
      </c>
      <c r="I3621" t="s">
        <v>81</v>
      </c>
      <c r="J3621">
        <v>583561</v>
      </c>
      <c r="K3621" t="s">
        <v>3534</v>
      </c>
      <c r="L3621">
        <v>583910</v>
      </c>
      <c r="M3621" t="s">
        <v>3274</v>
      </c>
      <c r="N3621">
        <v>583952</v>
      </c>
      <c r="O3621" t="s">
        <v>146</v>
      </c>
      <c r="P3621">
        <v>583952</v>
      </c>
      <c r="Q3621" t="s">
        <v>146</v>
      </c>
      <c r="R3621" s="9">
        <v>671236.97226160811</v>
      </c>
      <c r="S3621" s="9">
        <f>SUMIFS($B:$B,$J:$J,$C3621)</f>
        <v>5554</v>
      </c>
      <c r="T3621" s="9">
        <v>301395.85652937967</v>
      </c>
      <c r="U3621" s="9">
        <v>1</v>
      </c>
      <c r="V3621" s="9">
        <f>U3621*768</f>
        <v>768</v>
      </c>
      <c r="W3621" s="9">
        <v>20</v>
      </c>
      <c r="X3621" s="9">
        <f>W3621*3072</f>
        <v>61440</v>
      </c>
      <c r="Y3621" s="9">
        <v>15</v>
      </c>
      <c r="Z3621" s="9">
        <f>Y3621*1024</f>
        <v>15360</v>
      </c>
      <c r="AA3621" s="9">
        <v>10</v>
      </c>
      <c r="AB3621" s="9">
        <f>AA3621*256</f>
        <v>2560</v>
      </c>
      <c r="AC3621" s="9"/>
      <c r="AD3621" s="9"/>
      <c r="AE3621" s="9"/>
      <c r="AF3621" s="9"/>
      <c r="AG3621" s="9"/>
      <c r="AH3621" s="9"/>
      <c r="AI3621" s="9"/>
      <c r="AJ3621" s="9"/>
      <c r="AK3621" s="9"/>
      <c r="AL3621" s="9"/>
      <c r="AM3621" s="9"/>
      <c r="AN3621" s="9"/>
      <c r="AO3621" s="9"/>
      <c r="AP3621" s="9"/>
      <c r="AQ3621" s="15"/>
      <c r="AR3621" s="9"/>
      <c r="AS3621" s="9"/>
      <c r="AT3621" s="9"/>
      <c r="AU3621" s="9"/>
      <c r="AV3621" s="9"/>
      <c r="AW3621" s="9"/>
      <c r="AX3621" s="9"/>
      <c r="AY3621" s="9"/>
      <c r="AZ3621" s="9"/>
      <c r="BA3621" s="9"/>
      <c r="BB3621" s="9"/>
      <c r="BC3621" s="9"/>
      <c r="BD3621" s="9"/>
      <c r="BE3621" s="9"/>
      <c r="BF3621" s="9"/>
      <c r="BG3621" s="9"/>
      <c r="BH3621" s="9"/>
      <c r="BI3621" s="9"/>
      <c r="BJ3621" s="9"/>
      <c r="BK3621" s="9"/>
      <c r="BL3621" s="9">
        <f t="shared" si="120"/>
        <v>1052760.8287909878</v>
      </c>
      <c r="BM3621" s="9">
        <f t="shared" si="121"/>
        <v>1052800</v>
      </c>
    </row>
    <row r="3622" spans="1:65" x14ac:dyDescent="0.3">
      <c r="A3622" t="s">
        <v>3535</v>
      </c>
      <c r="B3622" s="9">
        <v>273</v>
      </c>
      <c r="C3622">
        <v>598470</v>
      </c>
      <c r="D3622">
        <v>1</v>
      </c>
      <c r="E3622">
        <v>0</v>
      </c>
      <c r="F3622">
        <v>0</v>
      </c>
      <c r="G3622">
        <v>0</v>
      </c>
      <c r="H3622">
        <v>0</v>
      </c>
      <c r="I3622" t="s">
        <v>86</v>
      </c>
      <c r="J3622">
        <v>541281</v>
      </c>
      <c r="K3622" t="s">
        <v>1477</v>
      </c>
      <c r="L3622">
        <v>541281</v>
      </c>
      <c r="M3622" t="s">
        <v>1477</v>
      </c>
      <c r="N3622">
        <v>541281</v>
      </c>
      <c r="O3622" t="s">
        <v>1477</v>
      </c>
      <c r="P3622">
        <v>541281</v>
      </c>
      <c r="Q3622" t="s">
        <v>1477</v>
      </c>
      <c r="R3622" s="9">
        <v>71941.662785630979</v>
      </c>
      <c r="S3622" s="9"/>
      <c r="T3622" s="9"/>
      <c r="U3622" s="9"/>
      <c r="V3622" s="9"/>
      <c r="W3622" s="9"/>
      <c r="X3622" s="9"/>
      <c r="Y3622" s="9"/>
      <c r="Z3622" s="9"/>
      <c r="AA3622" s="9"/>
      <c r="AB3622" s="9"/>
      <c r="AC3622" s="9"/>
      <c r="AD3622" s="9"/>
      <c r="AE3622" s="9"/>
      <c r="AF3622" s="9"/>
      <c r="AG3622" s="9"/>
      <c r="AH3622" s="9"/>
      <c r="AI3622" s="9"/>
      <c r="AJ3622" s="9"/>
      <c r="AK3622" s="9"/>
      <c r="AL3622" s="9"/>
      <c r="AM3622" s="9"/>
      <c r="AN3622" s="9"/>
      <c r="AO3622" s="9"/>
      <c r="AP3622" s="9"/>
      <c r="AQ3622" s="15"/>
      <c r="AR3622" s="9"/>
      <c r="AS3622" s="9"/>
      <c r="AT3622" s="9"/>
      <c r="AU3622" s="9"/>
      <c r="AV3622" s="9"/>
      <c r="AW3622" s="9"/>
      <c r="AX3622" s="9"/>
      <c r="AY3622" s="9"/>
      <c r="AZ3622" s="9"/>
      <c r="BA3622" s="9"/>
      <c r="BB3622" s="9"/>
      <c r="BC3622" s="9"/>
      <c r="BD3622" s="9"/>
      <c r="BE3622" s="9"/>
      <c r="BF3622" s="9"/>
      <c r="BG3622" s="9"/>
      <c r="BH3622" s="9"/>
      <c r="BI3622" s="9"/>
      <c r="BJ3622" s="9"/>
      <c r="BK3622" s="9"/>
      <c r="BL3622" s="9">
        <f t="shared" si="120"/>
        <v>71941.662785630979</v>
      </c>
      <c r="BM3622" s="9">
        <f t="shared" si="121"/>
        <v>71900</v>
      </c>
    </row>
    <row r="3623" spans="1:65" x14ac:dyDescent="0.3">
      <c r="A3623" t="s">
        <v>3536</v>
      </c>
      <c r="B3623" s="9">
        <v>173</v>
      </c>
      <c r="C3623">
        <v>599662</v>
      </c>
      <c r="D3623">
        <v>1</v>
      </c>
      <c r="E3623">
        <v>0</v>
      </c>
      <c r="F3623">
        <v>0</v>
      </c>
      <c r="G3623">
        <v>0</v>
      </c>
      <c r="H3623">
        <v>0</v>
      </c>
      <c r="I3623" t="s">
        <v>86</v>
      </c>
      <c r="J3623">
        <v>537683</v>
      </c>
      <c r="K3623" t="s">
        <v>324</v>
      </c>
      <c r="L3623">
        <v>537683</v>
      </c>
      <c r="M3623" t="s">
        <v>324</v>
      </c>
      <c r="N3623">
        <v>537683</v>
      </c>
      <c r="O3623" t="s">
        <v>324</v>
      </c>
      <c r="P3623">
        <v>537683</v>
      </c>
      <c r="Q3623" t="s">
        <v>324</v>
      </c>
      <c r="R3623" s="9">
        <v>71941.662785630979</v>
      </c>
      <c r="S3623" s="9"/>
      <c r="T3623" s="9"/>
      <c r="U3623" s="9"/>
      <c r="V3623" s="9"/>
      <c r="W3623" s="9"/>
      <c r="X3623" s="9"/>
      <c r="Y3623" s="9"/>
      <c r="Z3623" s="9"/>
      <c r="AA3623" s="9"/>
      <c r="AB3623" s="9"/>
      <c r="AC3623" s="9"/>
      <c r="AD3623" s="9"/>
      <c r="AE3623" s="9"/>
      <c r="AF3623" s="9"/>
      <c r="AG3623" s="9"/>
      <c r="AH3623" s="9"/>
      <c r="AI3623" s="9"/>
      <c r="AJ3623" s="9"/>
      <c r="AK3623" s="9"/>
      <c r="AL3623" s="9"/>
      <c r="AM3623" s="9"/>
      <c r="AN3623" s="9"/>
      <c r="AO3623" s="9"/>
      <c r="AP3623" s="9"/>
      <c r="AQ3623" s="15"/>
      <c r="AR3623" s="9"/>
      <c r="AS3623" s="9"/>
      <c r="AT3623" s="9"/>
      <c r="AU3623" s="9"/>
      <c r="AV3623" s="9"/>
      <c r="AW3623" s="9"/>
      <c r="AX3623" s="9"/>
      <c r="AY3623" s="9"/>
      <c r="AZ3623" s="9"/>
      <c r="BA3623" s="9"/>
      <c r="BB3623" s="9"/>
      <c r="BC3623" s="9"/>
      <c r="BD3623" s="9"/>
      <c r="BE3623" s="9"/>
      <c r="BF3623" s="9"/>
      <c r="BG3623" s="9"/>
      <c r="BH3623" s="9"/>
      <c r="BI3623" s="9"/>
      <c r="BJ3623" s="9"/>
      <c r="BK3623" s="9"/>
      <c r="BL3623" s="9">
        <f t="shared" si="120"/>
        <v>71941.662785630979</v>
      </c>
      <c r="BM3623" s="9">
        <f t="shared" si="121"/>
        <v>71900</v>
      </c>
    </row>
    <row r="3624" spans="1:65" x14ac:dyDescent="0.3">
      <c r="A3624" s="3" t="s">
        <v>2128</v>
      </c>
      <c r="B3624" s="9">
        <v>1184</v>
      </c>
      <c r="C3624">
        <v>564290</v>
      </c>
      <c r="D3624">
        <v>1</v>
      </c>
      <c r="E3624">
        <v>1</v>
      </c>
      <c r="F3624">
        <v>1</v>
      </c>
      <c r="G3624">
        <v>0</v>
      </c>
      <c r="H3624">
        <v>0</v>
      </c>
      <c r="I3624" t="s">
        <v>104</v>
      </c>
      <c r="J3624">
        <v>564290</v>
      </c>
      <c r="K3624" t="s">
        <v>2128</v>
      </c>
      <c r="L3624">
        <v>564290</v>
      </c>
      <c r="M3624" t="s">
        <v>2128</v>
      </c>
      <c r="N3624">
        <v>563960</v>
      </c>
      <c r="O3624" t="s">
        <v>369</v>
      </c>
      <c r="P3624">
        <v>563889</v>
      </c>
      <c r="Q3624" t="s">
        <v>370</v>
      </c>
      <c r="R3624" s="9">
        <v>278554.28686111182</v>
      </c>
      <c r="S3624" s="9">
        <f>SUMIFS($B:$B,$J:$J,$C3624)</f>
        <v>1359</v>
      </c>
      <c r="T3624" s="9">
        <v>74018.170245328918</v>
      </c>
      <c r="U3624" s="9">
        <v>0</v>
      </c>
      <c r="V3624" s="9">
        <f>U3624*768</f>
        <v>0</v>
      </c>
      <c r="W3624" s="9">
        <v>38</v>
      </c>
      <c r="X3624" s="9">
        <f>W3624*3072</f>
        <v>116736</v>
      </c>
      <c r="Y3624" s="9">
        <v>5</v>
      </c>
      <c r="Z3624" s="9">
        <f>Y3624*1024</f>
        <v>5120</v>
      </c>
      <c r="AA3624" s="9">
        <v>5</v>
      </c>
      <c r="AB3624" s="9">
        <f>AA3624*256</f>
        <v>1280</v>
      </c>
      <c r="AC3624" s="9">
        <f>SUMIFS($B:$B,$L:$L,$C3624)</f>
        <v>2480</v>
      </c>
      <c r="AD3624" s="9">
        <v>311545.08895244659</v>
      </c>
      <c r="AE3624" s="9"/>
      <c r="AF3624" s="9"/>
      <c r="AG3624" s="9"/>
      <c r="AH3624" s="9"/>
      <c r="AI3624" s="9"/>
      <c r="AJ3624" s="9"/>
      <c r="AK3624" s="9"/>
      <c r="AL3624" s="9"/>
      <c r="AM3624" s="9"/>
      <c r="AN3624" s="9"/>
      <c r="AO3624" s="9"/>
      <c r="AP3624" s="9"/>
      <c r="AQ3624" s="15"/>
      <c r="AR3624" s="9"/>
      <c r="AS3624" s="9"/>
      <c r="AT3624" s="9"/>
      <c r="AU3624" s="9"/>
      <c r="AV3624" s="9"/>
      <c r="AW3624" s="9"/>
      <c r="AX3624" s="9"/>
      <c r="AY3624" s="9"/>
      <c r="AZ3624" s="9"/>
      <c r="BA3624" s="9"/>
      <c r="BB3624" s="9"/>
      <c r="BC3624" s="9"/>
      <c r="BD3624" s="9"/>
      <c r="BE3624" s="9"/>
      <c r="BF3624" s="9"/>
      <c r="BG3624" s="9"/>
      <c r="BH3624" s="9"/>
      <c r="BI3624" s="9"/>
      <c r="BJ3624" s="9"/>
      <c r="BK3624" s="9"/>
      <c r="BL3624" s="9">
        <f t="shared" si="120"/>
        <v>787253.54605888738</v>
      </c>
      <c r="BM3624" s="9">
        <f t="shared" si="121"/>
        <v>787300</v>
      </c>
    </row>
    <row r="3625" spans="1:65" x14ac:dyDescent="0.3">
      <c r="A3625" t="s">
        <v>3537</v>
      </c>
      <c r="B3625" s="9">
        <v>296</v>
      </c>
      <c r="C3625">
        <v>576611</v>
      </c>
      <c r="D3625">
        <v>1</v>
      </c>
      <c r="E3625">
        <v>0</v>
      </c>
      <c r="F3625">
        <v>0</v>
      </c>
      <c r="G3625">
        <v>0</v>
      </c>
      <c r="H3625">
        <v>0</v>
      </c>
      <c r="I3625" t="s">
        <v>90</v>
      </c>
      <c r="J3625">
        <v>576808</v>
      </c>
      <c r="K3625" t="s">
        <v>403</v>
      </c>
      <c r="L3625">
        <v>576069</v>
      </c>
      <c r="M3625" t="s">
        <v>196</v>
      </c>
      <c r="N3625">
        <v>576069</v>
      </c>
      <c r="O3625" t="s">
        <v>196</v>
      </c>
      <c r="P3625">
        <v>576069</v>
      </c>
      <c r="Q3625" t="s">
        <v>196</v>
      </c>
      <c r="R3625" s="9">
        <v>71941.662785630979</v>
      </c>
      <c r="S3625" s="9"/>
      <c r="T3625" s="9"/>
      <c r="U3625" s="9"/>
      <c r="V3625" s="9"/>
      <c r="W3625" s="9"/>
      <c r="X3625" s="9"/>
      <c r="Y3625" s="9"/>
      <c r="Z3625" s="9"/>
      <c r="AA3625" s="9"/>
      <c r="AB3625" s="9"/>
      <c r="AC3625" s="9"/>
      <c r="AD3625" s="9"/>
      <c r="AE3625" s="9"/>
      <c r="AF3625" s="9"/>
      <c r="AG3625" s="9"/>
      <c r="AH3625" s="9"/>
      <c r="AI3625" s="9"/>
      <c r="AJ3625" s="9"/>
      <c r="AK3625" s="9"/>
      <c r="AL3625" s="9"/>
      <c r="AM3625" s="9"/>
      <c r="AN3625" s="9"/>
      <c r="AO3625" s="9"/>
      <c r="AP3625" s="9"/>
      <c r="AQ3625" s="15"/>
      <c r="AR3625" s="9"/>
      <c r="AS3625" s="9"/>
      <c r="AT3625" s="9"/>
      <c r="AU3625" s="9"/>
      <c r="AV3625" s="9"/>
      <c r="AW3625" s="9"/>
      <c r="AX3625" s="9"/>
      <c r="AY3625" s="9"/>
      <c r="AZ3625" s="9"/>
      <c r="BA3625" s="9"/>
      <c r="BB3625" s="9"/>
      <c r="BC3625" s="9"/>
      <c r="BD3625" s="9"/>
      <c r="BE3625" s="9"/>
      <c r="BF3625" s="9"/>
      <c r="BG3625" s="9"/>
      <c r="BH3625" s="9"/>
      <c r="BI3625" s="9"/>
      <c r="BJ3625" s="9"/>
      <c r="BK3625" s="9"/>
      <c r="BL3625" s="9">
        <f t="shared" si="120"/>
        <v>71941.662785630979</v>
      </c>
      <c r="BM3625" s="9">
        <f t="shared" si="121"/>
        <v>71900</v>
      </c>
    </row>
    <row r="3626" spans="1:65" x14ac:dyDescent="0.3">
      <c r="A3626" t="s">
        <v>1545</v>
      </c>
      <c r="B3626" s="9">
        <v>148</v>
      </c>
      <c r="C3626">
        <v>598828</v>
      </c>
      <c r="D3626">
        <v>1</v>
      </c>
      <c r="E3626">
        <v>0</v>
      </c>
      <c r="F3626">
        <v>0</v>
      </c>
      <c r="G3626">
        <v>0</v>
      </c>
      <c r="H3626">
        <v>0</v>
      </c>
      <c r="I3626" t="s">
        <v>83</v>
      </c>
      <c r="J3626">
        <v>549576</v>
      </c>
      <c r="K3626" t="s">
        <v>317</v>
      </c>
      <c r="L3626">
        <v>549576</v>
      </c>
      <c r="M3626" t="s">
        <v>317</v>
      </c>
      <c r="N3626">
        <v>549576</v>
      </c>
      <c r="O3626" t="s">
        <v>317</v>
      </c>
      <c r="P3626">
        <v>549576</v>
      </c>
      <c r="Q3626" t="s">
        <v>317</v>
      </c>
      <c r="R3626" s="9">
        <v>71941.662785630979</v>
      </c>
      <c r="S3626" s="9"/>
      <c r="T3626" s="9"/>
      <c r="U3626" s="9"/>
      <c r="V3626" s="9"/>
      <c r="W3626" s="9"/>
      <c r="X3626" s="9"/>
      <c r="Y3626" s="9"/>
      <c r="Z3626" s="9"/>
      <c r="AA3626" s="9"/>
      <c r="AB3626" s="9"/>
      <c r="AC3626" s="9"/>
      <c r="AD3626" s="9"/>
      <c r="AE3626" s="9"/>
      <c r="AF3626" s="9"/>
      <c r="AG3626" s="9"/>
      <c r="AH3626" s="9"/>
      <c r="AI3626" s="9"/>
      <c r="AJ3626" s="9"/>
      <c r="AK3626" s="9"/>
      <c r="AL3626" s="9"/>
      <c r="AM3626" s="9"/>
      <c r="AN3626" s="9"/>
      <c r="AO3626" s="9"/>
      <c r="AP3626" s="9"/>
      <c r="AQ3626" s="15"/>
      <c r="AR3626" s="9"/>
      <c r="AS3626" s="9"/>
      <c r="AT3626" s="9"/>
      <c r="AU3626" s="9"/>
      <c r="AV3626" s="9"/>
      <c r="AW3626" s="9"/>
      <c r="AX3626" s="9"/>
      <c r="AY3626" s="9"/>
      <c r="AZ3626" s="9"/>
      <c r="BA3626" s="9"/>
      <c r="BB3626" s="9"/>
      <c r="BC3626" s="9"/>
      <c r="BD3626" s="9"/>
      <c r="BE3626" s="9"/>
      <c r="BF3626" s="9"/>
      <c r="BG3626" s="9"/>
      <c r="BH3626" s="9"/>
      <c r="BI3626" s="9"/>
      <c r="BJ3626" s="9"/>
      <c r="BK3626" s="9"/>
      <c r="BL3626" s="9">
        <f t="shared" si="120"/>
        <v>71941.662785630979</v>
      </c>
      <c r="BM3626" s="9">
        <f t="shared" si="121"/>
        <v>71900</v>
      </c>
    </row>
    <row r="3627" spans="1:65" x14ac:dyDescent="0.3">
      <c r="A3627" t="s">
        <v>1545</v>
      </c>
      <c r="B3627" s="9">
        <v>233</v>
      </c>
      <c r="C3627">
        <v>573264</v>
      </c>
      <c r="D3627">
        <v>1</v>
      </c>
      <c r="E3627">
        <v>0</v>
      </c>
      <c r="F3627">
        <v>0</v>
      </c>
      <c r="G3627">
        <v>0</v>
      </c>
      <c r="H3627">
        <v>0</v>
      </c>
      <c r="I3627" t="s">
        <v>90</v>
      </c>
      <c r="J3627">
        <v>573493</v>
      </c>
      <c r="K3627" t="s">
        <v>2825</v>
      </c>
      <c r="L3627">
        <v>573493</v>
      </c>
      <c r="M3627" t="s">
        <v>2825</v>
      </c>
      <c r="N3627">
        <v>573493</v>
      </c>
      <c r="O3627" t="s">
        <v>2825</v>
      </c>
      <c r="P3627">
        <v>572659</v>
      </c>
      <c r="Q3627" t="s">
        <v>158</v>
      </c>
      <c r="R3627" s="9">
        <v>71941.662785630979</v>
      </c>
      <c r="S3627" s="9"/>
      <c r="T3627" s="9"/>
      <c r="U3627" s="9"/>
      <c r="V3627" s="9"/>
      <c r="W3627" s="9"/>
      <c r="X3627" s="9"/>
      <c r="Y3627" s="9"/>
      <c r="Z3627" s="9"/>
      <c r="AA3627" s="9"/>
      <c r="AB3627" s="9"/>
      <c r="AC3627" s="9"/>
      <c r="AD3627" s="9"/>
      <c r="AE3627" s="9"/>
      <c r="AF3627" s="9"/>
      <c r="AG3627" s="9"/>
      <c r="AH3627" s="9"/>
      <c r="AI3627" s="9"/>
      <c r="AJ3627" s="9"/>
      <c r="AK3627" s="9"/>
      <c r="AL3627" s="9"/>
      <c r="AM3627" s="9"/>
      <c r="AN3627" s="9"/>
      <c r="AO3627" s="9"/>
      <c r="AP3627" s="9"/>
      <c r="AQ3627" s="15"/>
      <c r="AR3627" s="9"/>
      <c r="AS3627" s="9"/>
      <c r="AT3627" s="9"/>
      <c r="AU3627" s="9"/>
      <c r="AV3627" s="9"/>
      <c r="AW3627" s="9"/>
      <c r="AX3627" s="9"/>
      <c r="AY3627" s="9"/>
      <c r="AZ3627" s="9"/>
      <c r="BA3627" s="9"/>
      <c r="BB3627" s="9"/>
      <c r="BC3627" s="9"/>
      <c r="BD3627" s="9"/>
      <c r="BE3627" s="9"/>
      <c r="BF3627" s="9"/>
      <c r="BG3627" s="9"/>
      <c r="BH3627" s="9"/>
      <c r="BI3627" s="9"/>
      <c r="BJ3627" s="9"/>
      <c r="BK3627" s="9"/>
      <c r="BL3627" s="9">
        <f t="shared" si="120"/>
        <v>71941.662785630979</v>
      </c>
      <c r="BM3627" s="9">
        <f t="shared" si="121"/>
        <v>71900</v>
      </c>
    </row>
    <row r="3628" spans="1:65" x14ac:dyDescent="0.3">
      <c r="A3628" s="3" t="s">
        <v>1545</v>
      </c>
      <c r="B3628" s="9">
        <v>4516</v>
      </c>
      <c r="C3628">
        <v>567779</v>
      </c>
      <c r="D3628">
        <v>1</v>
      </c>
      <c r="E3628">
        <v>1</v>
      </c>
      <c r="F3628">
        <v>1</v>
      </c>
      <c r="G3628">
        <v>0</v>
      </c>
      <c r="H3628">
        <v>0</v>
      </c>
      <c r="I3628" t="s">
        <v>131</v>
      </c>
      <c r="J3628">
        <v>567779</v>
      </c>
      <c r="K3628" t="s">
        <v>1545</v>
      </c>
      <c r="L3628">
        <v>567779</v>
      </c>
      <c r="M3628" t="s">
        <v>1545</v>
      </c>
      <c r="N3628">
        <v>567515</v>
      </c>
      <c r="O3628" t="s">
        <v>1485</v>
      </c>
      <c r="P3628">
        <v>567442</v>
      </c>
      <c r="Q3628" t="s">
        <v>617</v>
      </c>
      <c r="R3628" s="9">
        <v>1025213.131313002</v>
      </c>
      <c r="S3628" s="9">
        <f>SUMIFS($B:$B,$J:$J,$C3628)</f>
        <v>5869</v>
      </c>
      <c r="T3628" s="9">
        <v>318425.48950473219</v>
      </c>
      <c r="U3628" s="9">
        <v>0</v>
      </c>
      <c r="V3628" s="9">
        <f>U3628*768</f>
        <v>0</v>
      </c>
      <c r="W3628" s="9">
        <v>21</v>
      </c>
      <c r="X3628" s="9">
        <f>W3628*3072</f>
        <v>64512</v>
      </c>
      <c r="Y3628" s="9">
        <v>19</v>
      </c>
      <c r="Z3628" s="9">
        <f>Y3628*1024</f>
        <v>19456</v>
      </c>
      <c r="AA3628" s="9">
        <v>5</v>
      </c>
      <c r="AB3628" s="9">
        <f>AA3628*256</f>
        <v>1280</v>
      </c>
      <c r="AC3628" s="9">
        <f>SUMIFS($B:$B,$L:$L,$C3628)</f>
        <v>4516</v>
      </c>
      <c r="AD3628" s="9">
        <v>564806.8760995894</v>
      </c>
      <c r="AE3628" s="9"/>
      <c r="AF3628" s="9"/>
      <c r="AG3628" s="9"/>
      <c r="AH3628" s="9"/>
      <c r="AI3628" s="9"/>
      <c r="AJ3628" s="9"/>
      <c r="AK3628" s="9"/>
      <c r="AL3628" s="9"/>
      <c r="AM3628" s="9"/>
      <c r="AN3628" s="9"/>
      <c r="AO3628" s="9"/>
      <c r="AP3628" s="9"/>
      <c r="AQ3628" s="15"/>
      <c r="AR3628" s="9">
        <v>2</v>
      </c>
      <c r="AS3628" s="9">
        <f>AR3628*30500</f>
        <v>61000</v>
      </c>
      <c r="AT3628" s="9"/>
      <c r="AU3628" s="9"/>
      <c r="AV3628" s="9"/>
      <c r="AW3628" s="9"/>
      <c r="AX3628" s="9"/>
      <c r="AY3628" s="9"/>
      <c r="AZ3628" s="9"/>
      <c r="BA3628" s="9"/>
      <c r="BB3628" s="9"/>
      <c r="BC3628" s="9"/>
      <c r="BD3628" s="9"/>
      <c r="BE3628" s="9"/>
      <c r="BF3628" s="9"/>
      <c r="BG3628" s="9"/>
      <c r="BH3628" s="9"/>
      <c r="BI3628" s="9"/>
      <c r="BJ3628" s="9"/>
      <c r="BK3628" s="9"/>
      <c r="BL3628" s="9">
        <f t="shared" si="120"/>
        <v>2054693.4969173237</v>
      </c>
      <c r="BM3628" s="9">
        <f t="shared" si="121"/>
        <v>2054700</v>
      </c>
    </row>
    <row r="3629" spans="1:65" x14ac:dyDescent="0.3">
      <c r="A3629" t="s">
        <v>1545</v>
      </c>
      <c r="B3629" s="9">
        <v>1433</v>
      </c>
      <c r="C3629">
        <v>560057</v>
      </c>
      <c r="D3629">
        <v>1</v>
      </c>
      <c r="E3629">
        <v>0</v>
      </c>
      <c r="F3629">
        <v>0</v>
      </c>
      <c r="G3629">
        <v>0</v>
      </c>
      <c r="H3629">
        <v>0</v>
      </c>
      <c r="I3629" t="s">
        <v>151</v>
      </c>
      <c r="J3629">
        <v>559717</v>
      </c>
      <c r="K3629" t="s">
        <v>346</v>
      </c>
      <c r="L3629">
        <v>559717</v>
      </c>
      <c r="M3629" t="s">
        <v>346</v>
      </c>
      <c r="N3629">
        <v>559717</v>
      </c>
      <c r="O3629" t="s">
        <v>346</v>
      </c>
      <c r="P3629">
        <v>559717</v>
      </c>
      <c r="Q3629" t="s">
        <v>346</v>
      </c>
      <c r="R3629" s="9">
        <v>335853.2888204336</v>
      </c>
      <c r="S3629" s="9"/>
      <c r="T3629" s="9"/>
      <c r="U3629" s="9"/>
      <c r="V3629" s="9"/>
      <c r="W3629" s="9"/>
      <c r="X3629" s="9"/>
      <c r="Y3629" s="9"/>
      <c r="Z3629" s="9"/>
      <c r="AA3629" s="9"/>
      <c r="AB3629" s="9"/>
      <c r="AC3629" s="9"/>
      <c r="AD3629" s="9"/>
      <c r="AE3629" s="9"/>
      <c r="AF3629" s="9"/>
      <c r="AG3629" s="9"/>
      <c r="AH3629" s="9"/>
      <c r="AI3629" s="9"/>
      <c r="AJ3629" s="9"/>
      <c r="AK3629" s="9"/>
      <c r="AL3629" s="9"/>
      <c r="AM3629" s="9"/>
      <c r="AN3629" s="9"/>
      <c r="AO3629" s="9"/>
      <c r="AP3629" s="9"/>
      <c r="AQ3629" s="15"/>
      <c r="AR3629" s="9"/>
      <c r="AS3629" s="9"/>
      <c r="AT3629" s="9"/>
      <c r="AU3629" s="9"/>
      <c r="AV3629" s="9"/>
      <c r="AW3629" s="9"/>
      <c r="AX3629" s="9"/>
      <c r="AY3629" s="9"/>
      <c r="AZ3629" s="9"/>
      <c r="BA3629" s="9"/>
      <c r="BB3629" s="9"/>
      <c r="BC3629" s="9"/>
      <c r="BD3629" s="9"/>
      <c r="BE3629" s="9"/>
      <c r="BF3629" s="9"/>
      <c r="BG3629" s="9"/>
      <c r="BH3629" s="9"/>
      <c r="BI3629" s="9"/>
      <c r="BJ3629" s="9"/>
      <c r="BK3629" s="9"/>
      <c r="BL3629" s="9">
        <f t="shared" si="120"/>
        <v>335853.2888204336</v>
      </c>
      <c r="BM3629" s="9">
        <f t="shared" si="121"/>
        <v>335900</v>
      </c>
    </row>
    <row r="3630" spans="1:65" x14ac:dyDescent="0.3">
      <c r="A3630" t="s">
        <v>1545</v>
      </c>
      <c r="B3630" s="9">
        <v>661</v>
      </c>
      <c r="C3630">
        <v>551562</v>
      </c>
      <c r="D3630">
        <v>1</v>
      </c>
      <c r="E3630">
        <v>0</v>
      </c>
      <c r="F3630">
        <v>0</v>
      </c>
      <c r="G3630">
        <v>0</v>
      </c>
      <c r="H3630">
        <v>0</v>
      </c>
      <c r="I3630" t="s">
        <v>83</v>
      </c>
      <c r="J3630">
        <v>551660</v>
      </c>
      <c r="K3630" t="s">
        <v>2049</v>
      </c>
      <c r="L3630">
        <v>550787</v>
      </c>
      <c r="M3630" t="s">
        <v>908</v>
      </c>
      <c r="N3630">
        <v>550787</v>
      </c>
      <c r="O3630" t="s">
        <v>908</v>
      </c>
      <c r="P3630">
        <v>550787</v>
      </c>
      <c r="Q3630" t="s">
        <v>908</v>
      </c>
      <c r="R3630" s="9">
        <v>157023.84099877579</v>
      </c>
      <c r="S3630" s="9"/>
      <c r="T3630" s="9"/>
      <c r="U3630" s="9"/>
      <c r="V3630" s="9"/>
      <c r="W3630" s="9"/>
      <c r="X3630" s="9"/>
      <c r="Y3630" s="9"/>
      <c r="Z3630" s="9"/>
      <c r="AA3630" s="9"/>
      <c r="AB3630" s="9"/>
      <c r="AC3630" s="9"/>
      <c r="AD3630" s="9"/>
      <c r="AE3630" s="9"/>
      <c r="AF3630" s="9"/>
      <c r="AG3630" s="9"/>
      <c r="AH3630" s="9"/>
      <c r="AI3630" s="9"/>
      <c r="AJ3630" s="9"/>
      <c r="AK3630" s="9"/>
      <c r="AL3630" s="9"/>
      <c r="AM3630" s="9"/>
      <c r="AN3630" s="9"/>
      <c r="AO3630" s="9"/>
      <c r="AP3630" s="9"/>
      <c r="AQ3630" s="15"/>
      <c r="AR3630" s="9">
        <v>48</v>
      </c>
      <c r="AS3630" s="9">
        <f>AR3630*30500</f>
        <v>1464000</v>
      </c>
      <c r="AT3630" s="9"/>
      <c r="AU3630" s="9"/>
      <c r="AV3630" s="9"/>
      <c r="AW3630" s="9"/>
      <c r="AX3630" s="9"/>
      <c r="AY3630" s="9"/>
      <c r="AZ3630" s="9"/>
      <c r="BA3630" s="9"/>
      <c r="BB3630" s="9"/>
      <c r="BC3630" s="9"/>
      <c r="BD3630" s="9"/>
      <c r="BE3630" s="9"/>
      <c r="BF3630" s="9"/>
      <c r="BG3630" s="9"/>
      <c r="BH3630" s="9"/>
      <c r="BI3630" s="9"/>
      <c r="BJ3630" s="9"/>
      <c r="BK3630" s="9"/>
      <c r="BL3630" s="9">
        <f t="shared" si="120"/>
        <v>1621023.8409987758</v>
      </c>
      <c r="BM3630" s="9">
        <f t="shared" si="121"/>
        <v>1621000</v>
      </c>
    </row>
    <row r="3631" spans="1:65" x14ac:dyDescent="0.3">
      <c r="A3631" t="s">
        <v>1545</v>
      </c>
      <c r="B3631" s="9">
        <v>857</v>
      </c>
      <c r="C3631">
        <v>531634</v>
      </c>
      <c r="D3631">
        <v>1</v>
      </c>
      <c r="E3631">
        <v>0</v>
      </c>
      <c r="F3631">
        <v>0</v>
      </c>
      <c r="G3631">
        <v>0</v>
      </c>
      <c r="H3631">
        <v>0</v>
      </c>
      <c r="I3631" t="s">
        <v>86</v>
      </c>
      <c r="J3631">
        <v>531324</v>
      </c>
      <c r="K3631" t="s">
        <v>1950</v>
      </c>
      <c r="L3631">
        <v>531189</v>
      </c>
      <c r="M3631" t="s">
        <v>338</v>
      </c>
      <c r="N3631">
        <v>531189</v>
      </c>
      <c r="O3631" t="s">
        <v>338</v>
      </c>
      <c r="P3631">
        <v>531189</v>
      </c>
      <c r="Q3631" t="s">
        <v>338</v>
      </c>
      <c r="R3631" s="9">
        <v>202776.01803532231</v>
      </c>
      <c r="S3631" s="9"/>
      <c r="T3631" s="9"/>
      <c r="U3631" s="9"/>
      <c r="V3631" s="9"/>
      <c r="W3631" s="9"/>
      <c r="X3631" s="9"/>
      <c r="Y3631" s="9"/>
      <c r="Z3631" s="9"/>
      <c r="AA3631" s="9"/>
      <c r="AB3631" s="9"/>
      <c r="AC3631" s="9"/>
      <c r="AD3631" s="9"/>
      <c r="AE3631" s="9"/>
      <c r="AF3631" s="9"/>
      <c r="AG3631" s="9"/>
      <c r="AH3631" s="9"/>
      <c r="AI3631" s="9"/>
      <c r="AJ3631" s="9"/>
      <c r="AK3631" s="9"/>
      <c r="AL3631" s="9"/>
      <c r="AM3631" s="9"/>
      <c r="AN3631" s="9"/>
      <c r="AO3631" s="9"/>
      <c r="AP3631" s="9"/>
      <c r="AQ3631" s="15"/>
      <c r="AR3631" s="9"/>
      <c r="AS3631" s="9"/>
      <c r="AT3631" s="9"/>
      <c r="AU3631" s="9"/>
      <c r="AV3631" s="9"/>
      <c r="AW3631" s="9"/>
      <c r="AX3631" s="9"/>
      <c r="AY3631" s="9"/>
      <c r="AZ3631" s="9"/>
      <c r="BA3631" s="9"/>
      <c r="BB3631" s="9"/>
      <c r="BC3631" s="9"/>
      <c r="BD3631" s="9"/>
      <c r="BE3631" s="9"/>
      <c r="BF3631" s="9"/>
      <c r="BG3631" s="9"/>
      <c r="BH3631" s="9"/>
      <c r="BI3631" s="9"/>
      <c r="BJ3631" s="9"/>
      <c r="BK3631" s="9"/>
      <c r="BL3631" s="9">
        <f t="shared" si="120"/>
        <v>202776.01803532231</v>
      </c>
      <c r="BM3631" s="9">
        <f t="shared" si="121"/>
        <v>202800</v>
      </c>
    </row>
    <row r="3632" spans="1:65" x14ac:dyDescent="0.3">
      <c r="A3632" s="2" t="s">
        <v>3538</v>
      </c>
      <c r="B3632" s="9">
        <v>1358</v>
      </c>
      <c r="C3632">
        <v>516619</v>
      </c>
      <c r="D3632">
        <v>1</v>
      </c>
      <c r="E3632">
        <v>1</v>
      </c>
      <c r="F3632">
        <v>0</v>
      </c>
      <c r="G3632">
        <v>0</v>
      </c>
      <c r="H3632">
        <v>0</v>
      </c>
      <c r="I3632" t="s">
        <v>111</v>
      </c>
      <c r="J3632">
        <v>516619</v>
      </c>
      <c r="K3632" t="s">
        <v>3538</v>
      </c>
      <c r="L3632">
        <v>514705</v>
      </c>
      <c r="M3632" t="s">
        <v>517</v>
      </c>
      <c r="N3632">
        <v>514705</v>
      </c>
      <c r="O3632" t="s">
        <v>517</v>
      </c>
      <c r="P3632">
        <v>514705</v>
      </c>
      <c r="Q3632" t="s">
        <v>517</v>
      </c>
      <c r="R3632" s="9">
        <v>318628.52736378781</v>
      </c>
      <c r="S3632" s="9">
        <f>SUMIFS($B:$B,$J:$J,$C3632)</f>
        <v>2279</v>
      </c>
      <c r="T3632" s="9">
        <v>123995.0192050765</v>
      </c>
      <c r="U3632" s="9">
        <v>0</v>
      </c>
      <c r="V3632" s="9">
        <f>U3632*768</f>
        <v>0</v>
      </c>
      <c r="W3632" s="9">
        <v>7</v>
      </c>
      <c r="X3632" s="9">
        <f>W3632*3072</f>
        <v>21504</v>
      </c>
      <c r="Y3632" s="9">
        <v>5</v>
      </c>
      <c r="Z3632" s="9">
        <f>Y3632*1024</f>
        <v>5120</v>
      </c>
      <c r="AA3632" s="9">
        <v>3</v>
      </c>
      <c r="AB3632" s="9">
        <f>AA3632*256</f>
        <v>768</v>
      </c>
      <c r="AC3632" s="9"/>
      <c r="AD3632" s="9"/>
      <c r="AE3632" s="9"/>
      <c r="AF3632" s="9"/>
      <c r="AG3632" s="9"/>
      <c r="AH3632" s="9"/>
      <c r="AI3632" s="9"/>
      <c r="AJ3632" s="9"/>
      <c r="AK3632" s="9"/>
      <c r="AL3632" s="9"/>
      <c r="AM3632" s="9"/>
      <c r="AN3632" s="9"/>
      <c r="AO3632" s="9"/>
      <c r="AP3632" s="9"/>
      <c r="AQ3632" s="15"/>
      <c r="AR3632" s="9"/>
      <c r="AS3632" s="9"/>
      <c r="AT3632" s="9"/>
      <c r="AU3632" s="9"/>
      <c r="AV3632" s="9"/>
      <c r="AW3632" s="9"/>
      <c r="AX3632" s="9"/>
      <c r="AY3632" s="9"/>
      <c r="AZ3632" s="9"/>
      <c r="BA3632" s="9"/>
      <c r="BB3632" s="9"/>
      <c r="BC3632" s="9"/>
      <c r="BD3632" s="9"/>
      <c r="BE3632" s="9"/>
      <c r="BF3632" s="9"/>
      <c r="BG3632" s="9"/>
      <c r="BH3632" s="9"/>
      <c r="BI3632" s="9"/>
      <c r="BJ3632" s="9"/>
      <c r="BK3632" s="9"/>
      <c r="BL3632" s="9">
        <f t="shared" si="120"/>
        <v>470015.54656886432</v>
      </c>
      <c r="BM3632" s="9">
        <f t="shared" si="121"/>
        <v>470000</v>
      </c>
    </row>
    <row r="3633" spans="1:65" x14ac:dyDescent="0.3">
      <c r="A3633" t="s">
        <v>3539</v>
      </c>
      <c r="B3633" s="9">
        <v>345</v>
      </c>
      <c r="C3633">
        <v>558184</v>
      </c>
      <c r="D3633">
        <v>1</v>
      </c>
      <c r="E3633">
        <v>0</v>
      </c>
      <c r="F3633">
        <v>0</v>
      </c>
      <c r="G3633">
        <v>0</v>
      </c>
      <c r="H3633">
        <v>0</v>
      </c>
      <c r="I3633" t="s">
        <v>151</v>
      </c>
      <c r="J3633">
        <v>557862</v>
      </c>
      <c r="K3633" t="s">
        <v>1867</v>
      </c>
      <c r="L3633">
        <v>558109</v>
      </c>
      <c r="M3633" t="s">
        <v>1132</v>
      </c>
      <c r="N3633">
        <v>558109</v>
      </c>
      <c r="O3633" t="s">
        <v>1132</v>
      </c>
      <c r="P3633">
        <v>558109</v>
      </c>
      <c r="Q3633" t="s">
        <v>1132</v>
      </c>
      <c r="R3633" s="9">
        <v>82615.950967563855</v>
      </c>
      <c r="S3633" s="9"/>
      <c r="T3633" s="9"/>
      <c r="U3633" s="9"/>
      <c r="V3633" s="9"/>
      <c r="W3633" s="9"/>
      <c r="X3633" s="9"/>
      <c r="Y3633" s="9"/>
      <c r="Z3633" s="9"/>
      <c r="AA3633" s="9"/>
      <c r="AB3633" s="9"/>
      <c r="AC3633" s="9"/>
      <c r="AD3633" s="9"/>
      <c r="AE3633" s="9"/>
      <c r="AF3633" s="9"/>
      <c r="AG3633" s="9"/>
      <c r="AH3633" s="9"/>
      <c r="AI3633" s="9"/>
      <c r="AJ3633" s="9"/>
      <c r="AK3633" s="9"/>
      <c r="AL3633" s="9"/>
      <c r="AM3633" s="9"/>
      <c r="AN3633" s="9"/>
      <c r="AO3633" s="9"/>
      <c r="AP3633" s="9"/>
      <c r="AQ3633" s="15"/>
      <c r="AR3633" s="9"/>
      <c r="AS3633" s="9"/>
      <c r="AT3633" s="9"/>
      <c r="AU3633" s="9"/>
      <c r="AV3633" s="9"/>
      <c r="AW3633" s="9"/>
      <c r="AX3633" s="9"/>
      <c r="AY3633" s="9"/>
      <c r="AZ3633" s="9"/>
      <c r="BA3633" s="9"/>
      <c r="BB3633" s="9"/>
      <c r="BC3633" s="9"/>
      <c r="BD3633" s="9"/>
      <c r="BE3633" s="9"/>
      <c r="BF3633" s="9"/>
      <c r="BG3633" s="9"/>
      <c r="BH3633" s="9"/>
      <c r="BI3633" s="9"/>
      <c r="BJ3633" s="9"/>
      <c r="BK3633" s="9"/>
      <c r="BL3633" s="9">
        <f t="shared" si="120"/>
        <v>82615.950967563855</v>
      </c>
      <c r="BM3633" s="9">
        <f t="shared" si="121"/>
        <v>82600</v>
      </c>
    </row>
    <row r="3634" spans="1:65" x14ac:dyDescent="0.3">
      <c r="A3634" t="s">
        <v>3540</v>
      </c>
      <c r="B3634" s="9">
        <v>565</v>
      </c>
      <c r="C3634">
        <v>570532</v>
      </c>
      <c r="D3634">
        <v>1</v>
      </c>
      <c r="E3634">
        <v>0</v>
      </c>
      <c r="F3634">
        <v>0</v>
      </c>
      <c r="G3634">
        <v>0</v>
      </c>
      <c r="H3634">
        <v>0</v>
      </c>
      <c r="I3634" t="s">
        <v>90</v>
      </c>
      <c r="J3634">
        <v>570656</v>
      </c>
      <c r="K3634" t="s">
        <v>1260</v>
      </c>
      <c r="L3634">
        <v>569810</v>
      </c>
      <c r="M3634" t="s">
        <v>284</v>
      </c>
      <c r="N3634">
        <v>569810</v>
      </c>
      <c r="O3634" t="s">
        <v>284</v>
      </c>
      <c r="P3634">
        <v>569810</v>
      </c>
      <c r="Q3634" t="s">
        <v>284</v>
      </c>
      <c r="R3634" s="9">
        <v>134510.5082846572</v>
      </c>
      <c r="S3634" s="9"/>
      <c r="T3634" s="9"/>
      <c r="U3634" s="9"/>
      <c r="V3634" s="9"/>
      <c r="W3634" s="9"/>
      <c r="X3634" s="9"/>
      <c r="Y3634" s="9"/>
      <c r="Z3634" s="9"/>
      <c r="AA3634" s="9"/>
      <c r="AB3634" s="9"/>
      <c r="AC3634" s="9"/>
      <c r="AD3634" s="9"/>
      <c r="AE3634" s="9"/>
      <c r="AF3634" s="9"/>
      <c r="AG3634" s="9"/>
      <c r="AH3634" s="9"/>
      <c r="AI3634" s="9"/>
      <c r="AJ3634" s="9"/>
      <c r="AK3634" s="9"/>
      <c r="AL3634" s="9"/>
      <c r="AM3634" s="9"/>
      <c r="AN3634" s="9"/>
      <c r="AO3634" s="9"/>
      <c r="AP3634" s="9"/>
      <c r="AQ3634" s="15"/>
      <c r="AR3634" s="9"/>
      <c r="AS3634" s="9"/>
      <c r="AT3634" s="9"/>
      <c r="AU3634" s="9"/>
      <c r="AV3634" s="9"/>
      <c r="AW3634" s="9"/>
      <c r="AX3634" s="9"/>
      <c r="AY3634" s="9"/>
      <c r="AZ3634" s="9"/>
      <c r="BA3634" s="9"/>
      <c r="BB3634" s="9"/>
      <c r="BC3634" s="9"/>
      <c r="BD3634" s="9"/>
      <c r="BE3634" s="9"/>
      <c r="BF3634" s="9"/>
      <c r="BG3634" s="9"/>
      <c r="BH3634" s="9"/>
      <c r="BI3634" s="9"/>
      <c r="BJ3634" s="9"/>
      <c r="BK3634" s="9"/>
      <c r="BL3634" s="9">
        <f t="shared" si="120"/>
        <v>134510.5082846572</v>
      </c>
      <c r="BM3634" s="9">
        <f t="shared" si="121"/>
        <v>134500</v>
      </c>
    </row>
    <row r="3635" spans="1:65" x14ac:dyDescent="0.3">
      <c r="A3635" t="s">
        <v>3541</v>
      </c>
      <c r="B3635" s="9">
        <v>461</v>
      </c>
      <c r="C3635">
        <v>588822</v>
      </c>
      <c r="D3635">
        <v>1</v>
      </c>
      <c r="E3635">
        <v>0</v>
      </c>
      <c r="F3635">
        <v>0</v>
      </c>
      <c r="G3635">
        <v>0</v>
      </c>
      <c r="H3635">
        <v>0</v>
      </c>
      <c r="I3635" t="s">
        <v>135</v>
      </c>
      <c r="J3635">
        <v>588393</v>
      </c>
      <c r="K3635" t="s">
        <v>438</v>
      </c>
      <c r="L3635">
        <v>588393</v>
      </c>
      <c r="M3635" t="s">
        <v>438</v>
      </c>
      <c r="N3635">
        <v>588393</v>
      </c>
      <c r="O3635" t="s">
        <v>438</v>
      </c>
      <c r="P3635">
        <v>588393</v>
      </c>
      <c r="Q3635" t="s">
        <v>438</v>
      </c>
      <c r="R3635" s="9">
        <v>110034.6336025952</v>
      </c>
      <c r="S3635" s="9"/>
      <c r="T3635" s="9"/>
      <c r="U3635" s="9"/>
      <c r="V3635" s="9"/>
      <c r="W3635" s="9"/>
      <c r="X3635" s="9"/>
      <c r="Y3635" s="9"/>
      <c r="Z3635" s="9"/>
      <c r="AA3635" s="9"/>
      <c r="AB3635" s="9"/>
      <c r="AC3635" s="9"/>
      <c r="AD3635" s="9"/>
      <c r="AE3635" s="9"/>
      <c r="AF3635" s="9"/>
      <c r="AG3635" s="9"/>
      <c r="AH3635" s="9"/>
      <c r="AI3635" s="9"/>
      <c r="AJ3635" s="9"/>
      <c r="AK3635" s="9"/>
      <c r="AL3635" s="9"/>
      <c r="AM3635" s="9"/>
      <c r="AN3635" s="9"/>
      <c r="AO3635" s="9"/>
      <c r="AP3635" s="9"/>
      <c r="AQ3635" s="15"/>
      <c r="AR3635" s="9"/>
      <c r="AS3635" s="9"/>
      <c r="AT3635" s="9"/>
      <c r="AU3635" s="9"/>
      <c r="AV3635" s="9"/>
      <c r="AW3635" s="9"/>
      <c r="AX3635" s="9"/>
      <c r="AY3635" s="9"/>
      <c r="AZ3635" s="9"/>
      <c r="BA3635" s="9"/>
      <c r="BB3635" s="9"/>
      <c r="BC3635" s="9"/>
      <c r="BD3635" s="9"/>
      <c r="BE3635" s="9"/>
      <c r="BF3635" s="9"/>
      <c r="BG3635" s="9"/>
      <c r="BH3635" s="9"/>
      <c r="BI3635" s="9"/>
      <c r="BJ3635" s="9"/>
      <c r="BK3635" s="9"/>
      <c r="BL3635" s="9">
        <f t="shared" si="120"/>
        <v>110034.6336025952</v>
      </c>
      <c r="BM3635" s="9">
        <f t="shared" si="121"/>
        <v>110000</v>
      </c>
    </row>
    <row r="3636" spans="1:65" x14ac:dyDescent="0.3">
      <c r="A3636" t="s">
        <v>3542</v>
      </c>
      <c r="B3636" s="9">
        <v>153</v>
      </c>
      <c r="C3636">
        <v>570541</v>
      </c>
      <c r="D3636">
        <v>1</v>
      </c>
      <c r="E3636">
        <v>0</v>
      </c>
      <c r="F3636">
        <v>0</v>
      </c>
      <c r="G3636">
        <v>0</v>
      </c>
      <c r="H3636">
        <v>0</v>
      </c>
      <c r="I3636" t="s">
        <v>90</v>
      </c>
      <c r="J3636">
        <v>570656</v>
      </c>
      <c r="K3636" t="s">
        <v>1260</v>
      </c>
      <c r="L3636">
        <v>569810</v>
      </c>
      <c r="M3636" t="s">
        <v>284</v>
      </c>
      <c r="N3636">
        <v>569810</v>
      </c>
      <c r="O3636" t="s">
        <v>284</v>
      </c>
      <c r="P3636">
        <v>569810</v>
      </c>
      <c r="Q3636" t="s">
        <v>284</v>
      </c>
      <c r="R3636" s="9">
        <v>71941.662785630979</v>
      </c>
      <c r="S3636" s="9"/>
      <c r="T3636" s="9"/>
      <c r="U3636" s="9"/>
      <c r="V3636" s="9"/>
      <c r="W3636" s="9"/>
      <c r="X3636" s="9"/>
      <c r="Y3636" s="9"/>
      <c r="Z3636" s="9"/>
      <c r="AA3636" s="9"/>
      <c r="AB3636" s="9"/>
      <c r="AC3636" s="9"/>
      <c r="AD3636" s="9"/>
      <c r="AE3636" s="9"/>
      <c r="AF3636" s="9"/>
      <c r="AG3636" s="9"/>
      <c r="AH3636" s="9"/>
      <c r="AI3636" s="9"/>
      <c r="AJ3636" s="9"/>
      <c r="AK3636" s="9"/>
      <c r="AL3636" s="9"/>
      <c r="AM3636" s="9"/>
      <c r="AN3636" s="9"/>
      <c r="AO3636" s="9"/>
      <c r="AP3636" s="9"/>
      <c r="AQ3636" s="15"/>
      <c r="AR3636" s="9"/>
      <c r="AS3636" s="9"/>
      <c r="AT3636" s="9"/>
      <c r="AU3636" s="9"/>
      <c r="AV3636" s="9"/>
      <c r="AW3636" s="9"/>
      <c r="AX3636" s="9"/>
      <c r="AY3636" s="9"/>
      <c r="AZ3636" s="9"/>
      <c r="BA3636" s="9"/>
      <c r="BB3636" s="9"/>
      <c r="BC3636" s="9"/>
      <c r="BD3636" s="9"/>
      <c r="BE3636" s="9"/>
      <c r="BF3636" s="9"/>
      <c r="BG3636" s="9"/>
      <c r="BH3636" s="9"/>
      <c r="BI3636" s="9"/>
      <c r="BJ3636" s="9"/>
      <c r="BK3636" s="9"/>
      <c r="BL3636" s="9">
        <f t="shared" si="120"/>
        <v>71941.662785630979</v>
      </c>
      <c r="BM3636" s="9">
        <f t="shared" si="121"/>
        <v>71900</v>
      </c>
    </row>
    <row r="3637" spans="1:65" x14ac:dyDescent="0.3">
      <c r="A3637" t="s">
        <v>3543</v>
      </c>
      <c r="B3637" s="9">
        <v>1052</v>
      </c>
      <c r="C3637">
        <v>578509</v>
      </c>
      <c r="D3637">
        <v>1</v>
      </c>
      <c r="E3637">
        <v>0</v>
      </c>
      <c r="F3637">
        <v>0</v>
      </c>
      <c r="G3637">
        <v>0</v>
      </c>
      <c r="H3637">
        <v>0</v>
      </c>
      <c r="I3637" t="s">
        <v>96</v>
      </c>
      <c r="J3637">
        <v>578347</v>
      </c>
      <c r="K3637" t="s">
        <v>296</v>
      </c>
      <c r="L3637">
        <v>578347</v>
      </c>
      <c r="M3637" t="s">
        <v>296</v>
      </c>
      <c r="N3637">
        <v>578347</v>
      </c>
      <c r="O3637" t="s">
        <v>296</v>
      </c>
      <c r="P3637">
        <v>578347</v>
      </c>
      <c r="Q3637" t="s">
        <v>296</v>
      </c>
      <c r="R3637" s="9">
        <v>248041.9135224997</v>
      </c>
      <c r="S3637" s="9"/>
      <c r="T3637" s="9"/>
      <c r="U3637" s="9"/>
      <c r="V3637" s="9"/>
      <c r="W3637" s="9"/>
      <c r="X3637" s="9"/>
      <c r="Y3637" s="9"/>
      <c r="Z3637" s="9"/>
      <c r="AA3637" s="9"/>
      <c r="AB3637" s="9"/>
      <c r="AC3637" s="9"/>
      <c r="AD3637" s="9"/>
      <c r="AE3637" s="9"/>
      <c r="AF3637" s="9"/>
      <c r="AG3637" s="9"/>
      <c r="AH3637" s="9"/>
      <c r="AI3637" s="9"/>
      <c r="AJ3637" s="9"/>
      <c r="AK3637" s="9"/>
      <c r="AL3637" s="9"/>
      <c r="AM3637" s="9"/>
      <c r="AN3637" s="9"/>
      <c r="AO3637" s="9"/>
      <c r="AP3637" s="9"/>
      <c r="AQ3637" s="15"/>
      <c r="AR3637" s="9"/>
      <c r="AS3637" s="9"/>
      <c r="AT3637" s="9"/>
      <c r="AU3637" s="9"/>
      <c r="AV3637" s="9"/>
      <c r="AW3637" s="9"/>
      <c r="AX3637" s="9"/>
      <c r="AY3637" s="9"/>
      <c r="AZ3637" s="9"/>
      <c r="BA3637" s="9"/>
      <c r="BB3637" s="9"/>
      <c r="BC3637" s="9"/>
      <c r="BD3637" s="9"/>
      <c r="BE3637" s="9"/>
      <c r="BF3637" s="9"/>
      <c r="BG3637" s="9"/>
      <c r="BH3637" s="9"/>
      <c r="BI3637" s="9"/>
      <c r="BJ3637" s="9"/>
      <c r="BK3637" s="9"/>
      <c r="BL3637" s="9">
        <f t="shared" si="120"/>
        <v>248041.9135224997</v>
      </c>
      <c r="BM3637" s="9">
        <f t="shared" si="121"/>
        <v>248000</v>
      </c>
    </row>
    <row r="3638" spans="1:65" x14ac:dyDescent="0.3">
      <c r="A3638" t="s">
        <v>3544</v>
      </c>
      <c r="B3638" s="9">
        <v>132</v>
      </c>
      <c r="C3638">
        <v>582174</v>
      </c>
      <c r="D3638">
        <v>1</v>
      </c>
      <c r="E3638">
        <v>0</v>
      </c>
      <c r="F3638">
        <v>0</v>
      </c>
      <c r="G3638">
        <v>0</v>
      </c>
      <c r="H3638">
        <v>0</v>
      </c>
      <c r="I3638" t="s">
        <v>81</v>
      </c>
      <c r="J3638">
        <v>581976</v>
      </c>
      <c r="K3638" t="s">
        <v>277</v>
      </c>
      <c r="L3638">
        <v>581976</v>
      </c>
      <c r="M3638" t="s">
        <v>277</v>
      </c>
      <c r="N3638">
        <v>584002</v>
      </c>
      <c r="O3638" t="s">
        <v>278</v>
      </c>
      <c r="P3638">
        <v>584002</v>
      </c>
      <c r="Q3638" t="s">
        <v>278</v>
      </c>
      <c r="R3638" s="9">
        <v>71941.662785630979</v>
      </c>
      <c r="S3638" s="9"/>
      <c r="T3638" s="9"/>
      <c r="U3638" s="9"/>
      <c r="V3638" s="9"/>
      <c r="W3638" s="9"/>
      <c r="X3638" s="9"/>
      <c r="Y3638" s="9"/>
      <c r="Z3638" s="9"/>
      <c r="AA3638" s="9"/>
      <c r="AB3638" s="9"/>
      <c r="AC3638" s="9"/>
      <c r="AD3638" s="9"/>
      <c r="AE3638" s="9"/>
      <c r="AF3638" s="9"/>
      <c r="AG3638" s="9"/>
      <c r="AH3638" s="9"/>
      <c r="AI3638" s="9"/>
      <c r="AJ3638" s="9"/>
      <c r="AK3638" s="9"/>
      <c r="AL3638" s="9"/>
      <c r="AM3638" s="9"/>
      <c r="AN3638" s="9"/>
      <c r="AO3638" s="9"/>
      <c r="AP3638" s="9"/>
      <c r="AQ3638" s="15"/>
      <c r="AR3638" s="9"/>
      <c r="AS3638" s="9"/>
      <c r="AT3638" s="9"/>
      <c r="AU3638" s="9"/>
      <c r="AV3638" s="9"/>
      <c r="AW3638" s="9"/>
      <c r="AX3638" s="9"/>
      <c r="AY3638" s="9"/>
      <c r="AZ3638" s="9"/>
      <c r="BA3638" s="9"/>
      <c r="BB3638" s="9"/>
      <c r="BC3638" s="9"/>
      <c r="BD3638" s="9"/>
      <c r="BE3638" s="9"/>
      <c r="BF3638" s="9"/>
      <c r="BG3638" s="9"/>
      <c r="BH3638" s="9"/>
      <c r="BI3638" s="9"/>
      <c r="BJ3638" s="9"/>
      <c r="BK3638" s="9"/>
      <c r="BL3638" s="9">
        <f t="shared" si="120"/>
        <v>71941.662785630979</v>
      </c>
      <c r="BM3638" s="9">
        <f t="shared" si="121"/>
        <v>71900</v>
      </c>
    </row>
    <row r="3639" spans="1:65" x14ac:dyDescent="0.3">
      <c r="A3639" s="2" t="s">
        <v>3545</v>
      </c>
      <c r="B3639" s="9">
        <v>1305</v>
      </c>
      <c r="C3639">
        <v>540544</v>
      </c>
      <c r="D3639">
        <v>1</v>
      </c>
      <c r="E3639">
        <v>1</v>
      </c>
      <c r="F3639">
        <v>0</v>
      </c>
      <c r="G3639">
        <v>0</v>
      </c>
      <c r="H3639">
        <v>0</v>
      </c>
      <c r="I3639" t="s">
        <v>111</v>
      </c>
      <c r="J3639">
        <v>540544</v>
      </c>
      <c r="K3639" t="s">
        <v>3545</v>
      </c>
      <c r="L3639">
        <v>523704</v>
      </c>
      <c r="M3639" t="s">
        <v>464</v>
      </c>
      <c r="N3639">
        <v>523704</v>
      </c>
      <c r="O3639" t="s">
        <v>464</v>
      </c>
      <c r="P3639">
        <v>523704</v>
      </c>
      <c r="Q3639" t="s">
        <v>464</v>
      </c>
      <c r="R3639" s="9">
        <v>306439.0008860245</v>
      </c>
      <c r="S3639" s="9">
        <f>SUMIFS($B:$B,$J:$J,$C3639)</f>
        <v>1305</v>
      </c>
      <c r="T3639" s="9">
        <v>71082.164507894253</v>
      </c>
      <c r="U3639" s="9">
        <v>0</v>
      </c>
      <c r="V3639" s="9">
        <f>U3639*768</f>
        <v>0</v>
      </c>
      <c r="W3639" s="9">
        <v>21</v>
      </c>
      <c r="X3639" s="9">
        <f>W3639*3072</f>
        <v>64512</v>
      </c>
      <c r="Y3639" s="9">
        <v>4</v>
      </c>
      <c r="Z3639" s="9">
        <f>Y3639*1024</f>
        <v>4096</v>
      </c>
      <c r="AA3639" s="9">
        <v>2</v>
      </c>
      <c r="AB3639" s="9">
        <f>AA3639*256</f>
        <v>512</v>
      </c>
      <c r="AC3639" s="9"/>
      <c r="AD3639" s="9"/>
      <c r="AE3639" s="9"/>
      <c r="AF3639" s="9"/>
      <c r="AG3639" s="9"/>
      <c r="AH3639" s="9"/>
      <c r="AI3639" s="9"/>
      <c r="AJ3639" s="9"/>
      <c r="AK3639" s="9"/>
      <c r="AL3639" s="9"/>
      <c r="AM3639" s="9"/>
      <c r="AN3639" s="9"/>
      <c r="AO3639" s="9"/>
      <c r="AP3639" s="9"/>
      <c r="AQ3639" s="15"/>
      <c r="AR3639" s="9">
        <v>1</v>
      </c>
      <c r="AS3639" s="9">
        <f>AR3639*30500</f>
        <v>30500</v>
      </c>
      <c r="AT3639" s="9"/>
      <c r="AU3639" s="9"/>
      <c r="AV3639" s="9"/>
      <c r="AW3639" s="9"/>
      <c r="AX3639" s="9"/>
      <c r="AY3639" s="9"/>
      <c r="AZ3639" s="9"/>
      <c r="BA3639" s="9"/>
      <c r="BB3639" s="9"/>
      <c r="BC3639" s="9"/>
      <c r="BD3639" s="9"/>
      <c r="BE3639" s="9"/>
      <c r="BF3639" s="9"/>
      <c r="BG3639" s="9"/>
      <c r="BH3639" s="9"/>
      <c r="BI3639" s="9"/>
      <c r="BJ3639" s="9"/>
      <c r="BK3639" s="9"/>
      <c r="BL3639" s="9">
        <f t="shared" si="120"/>
        <v>477141.16539391875</v>
      </c>
      <c r="BM3639" s="9">
        <f t="shared" si="121"/>
        <v>477100</v>
      </c>
    </row>
    <row r="3640" spans="1:65" x14ac:dyDescent="0.3">
      <c r="A3640" s="2" t="s">
        <v>1898</v>
      </c>
      <c r="B3640" s="9">
        <v>564</v>
      </c>
      <c r="C3640">
        <v>537616</v>
      </c>
      <c r="D3640">
        <v>1</v>
      </c>
      <c r="E3640">
        <v>1</v>
      </c>
      <c r="F3640">
        <v>0</v>
      </c>
      <c r="G3640">
        <v>0</v>
      </c>
      <c r="H3640">
        <v>0</v>
      </c>
      <c r="I3640" t="s">
        <v>86</v>
      </c>
      <c r="J3640">
        <v>537616</v>
      </c>
      <c r="K3640" t="s">
        <v>1898</v>
      </c>
      <c r="L3640">
        <v>537004</v>
      </c>
      <c r="M3640" t="s">
        <v>466</v>
      </c>
      <c r="N3640">
        <v>537004</v>
      </c>
      <c r="O3640" t="s">
        <v>466</v>
      </c>
      <c r="P3640">
        <v>537004</v>
      </c>
      <c r="Q3640" t="s">
        <v>466</v>
      </c>
      <c r="R3640" s="9">
        <v>134275.6045464589</v>
      </c>
      <c r="S3640" s="9">
        <f>SUMIFS($B:$B,$J:$J,$C3640)</f>
        <v>2043</v>
      </c>
      <c r="T3640" s="9">
        <v>111182.23907751089</v>
      </c>
      <c r="U3640" s="9">
        <v>0</v>
      </c>
      <c r="V3640" s="9">
        <f>U3640*768</f>
        <v>0</v>
      </c>
      <c r="W3640" s="9">
        <v>4</v>
      </c>
      <c r="X3640" s="9">
        <f>W3640*3072</f>
        <v>12288</v>
      </c>
      <c r="Y3640" s="9">
        <v>13</v>
      </c>
      <c r="Z3640" s="9">
        <f>Y3640*1024</f>
        <v>13312</v>
      </c>
      <c r="AA3640" s="9">
        <v>0</v>
      </c>
      <c r="AB3640" s="9">
        <f>AA3640*256</f>
        <v>0</v>
      </c>
      <c r="AC3640" s="9"/>
      <c r="AD3640" s="9"/>
      <c r="AE3640" s="9"/>
      <c r="AF3640" s="9"/>
      <c r="AG3640" s="9"/>
      <c r="AH3640" s="9"/>
      <c r="AI3640" s="9"/>
      <c r="AJ3640" s="9"/>
      <c r="AK3640" s="9"/>
      <c r="AL3640" s="9"/>
      <c r="AM3640" s="9"/>
      <c r="AN3640" s="9"/>
      <c r="AO3640" s="9"/>
      <c r="AP3640" s="9"/>
      <c r="AQ3640" s="15"/>
      <c r="AR3640" s="9"/>
      <c r="AS3640" s="9"/>
      <c r="AT3640" s="9"/>
      <c r="AU3640" s="9"/>
      <c r="AV3640" s="9"/>
      <c r="AW3640" s="9"/>
      <c r="AX3640" s="9"/>
      <c r="AY3640" s="9"/>
      <c r="AZ3640" s="9"/>
      <c r="BA3640" s="9"/>
      <c r="BB3640" s="9"/>
      <c r="BC3640" s="9"/>
      <c r="BD3640" s="9"/>
      <c r="BE3640" s="9"/>
      <c r="BF3640" s="9"/>
      <c r="BG3640" s="9"/>
      <c r="BH3640" s="9"/>
      <c r="BI3640" s="9"/>
      <c r="BJ3640" s="9"/>
      <c r="BK3640" s="9"/>
      <c r="BL3640" s="9">
        <f t="shared" si="120"/>
        <v>271057.84362396982</v>
      </c>
      <c r="BM3640" s="9">
        <f t="shared" si="121"/>
        <v>271100</v>
      </c>
    </row>
    <row r="3641" spans="1:65" x14ac:dyDescent="0.3">
      <c r="A3641" s="3" t="s">
        <v>407</v>
      </c>
      <c r="B3641" s="9">
        <v>4873</v>
      </c>
      <c r="C3641">
        <v>583588</v>
      </c>
      <c r="D3641">
        <v>1</v>
      </c>
      <c r="E3641">
        <v>1</v>
      </c>
      <c r="F3641">
        <v>1</v>
      </c>
      <c r="G3641">
        <v>0</v>
      </c>
      <c r="H3641">
        <v>0</v>
      </c>
      <c r="I3641" t="s">
        <v>81</v>
      </c>
      <c r="J3641">
        <v>583588</v>
      </c>
      <c r="K3641" t="s">
        <v>407</v>
      </c>
      <c r="L3641">
        <v>583588</v>
      </c>
      <c r="M3641" t="s">
        <v>407</v>
      </c>
      <c r="N3641">
        <v>583120</v>
      </c>
      <c r="O3641" t="s">
        <v>408</v>
      </c>
      <c r="P3641">
        <v>583120</v>
      </c>
      <c r="Q3641" t="s">
        <v>408</v>
      </c>
      <c r="R3641" s="9">
        <v>1103185.511414442</v>
      </c>
      <c r="S3641" s="9">
        <f>SUMIFS($B:$B,$J:$J,$C3641)</f>
        <v>7380</v>
      </c>
      <c r="T3641" s="9">
        <v>400045.26445225382</v>
      </c>
      <c r="U3641" s="9">
        <v>0</v>
      </c>
      <c r="V3641" s="9">
        <f>U3641*768</f>
        <v>0</v>
      </c>
      <c r="W3641" s="9">
        <v>29</v>
      </c>
      <c r="X3641" s="9">
        <f>W3641*3072</f>
        <v>89088</v>
      </c>
      <c r="Y3641" s="9">
        <v>28</v>
      </c>
      <c r="Z3641" s="9">
        <f>Y3641*1024</f>
        <v>28672</v>
      </c>
      <c r="AA3641" s="9">
        <v>8</v>
      </c>
      <c r="AB3641" s="9">
        <f>AA3641*256</f>
        <v>2048</v>
      </c>
      <c r="AC3641" s="9">
        <f>SUMIFS($B:$B,$L:$L,$C3641)</f>
        <v>6991</v>
      </c>
      <c r="AD3641" s="9">
        <v>870721.77295262774</v>
      </c>
      <c r="AE3641" s="9"/>
      <c r="AF3641" s="9"/>
      <c r="AG3641" s="9"/>
      <c r="AH3641" s="9"/>
      <c r="AI3641" s="9"/>
      <c r="AJ3641" s="9"/>
      <c r="AK3641" s="9"/>
      <c r="AL3641" s="9"/>
      <c r="AM3641" s="9"/>
      <c r="AN3641" s="9"/>
      <c r="AO3641" s="9"/>
      <c r="AP3641" s="9"/>
      <c r="AQ3641" s="15"/>
      <c r="AR3641" s="9">
        <v>2</v>
      </c>
      <c r="AS3641" s="9">
        <f>AR3641*30500</f>
        <v>61000</v>
      </c>
      <c r="AT3641" s="9"/>
      <c r="AU3641" s="9"/>
      <c r="AV3641" s="9"/>
      <c r="AW3641" s="9"/>
      <c r="AX3641" s="9"/>
      <c r="AY3641" s="9"/>
      <c r="AZ3641" s="9"/>
      <c r="BA3641" s="9"/>
      <c r="BB3641" s="9"/>
      <c r="BC3641" s="9"/>
      <c r="BD3641" s="9"/>
      <c r="BE3641" s="9"/>
      <c r="BF3641" s="9"/>
      <c r="BG3641" s="9"/>
      <c r="BH3641" s="9"/>
      <c r="BI3641" s="9"/>
      <c r="BJ3641" s="9"/>
      <c r="BK3641" s="9"/>
      <c r="BL3641" s="9">
        <f t="shared" si="120"/>
        <v>2554760.5488193235</v>
      </c>
      <c r="BM3641" s="9">
        <f t="shared" si="121"/>
        <v>2554800</v>
      </c>
    </row>
    <row r="3642" spans="1:65" x14ac:dyDescent="0.3">
      <c r="A3642" t="s">
        <v>3546</v>
      </c>
      <c r="B3642" s="9">
        <v>756</v>
      </c>
      <c r="C3642">
        <v>596337</v>
      </c>
      <c r="D3642">
        <v>1</v>
      </c>
      <c r="E3642">
        <v>0</v>
      </c>
      <c r="F3642">
        <v>0</v>
      </c>
      <c r="G3642">
        <v>0</v>
      </c>
      <c r="H3642">
        <v>0</v>
      </c>
      <c r="I3642" t="s">
        <v>123</v>
      </c>
      <c r="J3642">
        <v>597007</v>
      </c>
      <c r="K3642" t="s">
        <v>172</v>
      </c>
      <c r="L3642">
        <v>597007</v>
      </c>
      <c r="M3642" t="s">
        <v>172</v>
      </c>
      <c r="N3642">
        <v>597007</v>
      </c>
      <c r="O3642" t="s">
        <v>172</v>
      </c>
      <c r="P3642">
        <v>597007</v>
      </c>
      <c r="Q3642" t="s">
        <v>172</v>
      </c>
      <c r="R3642" s="9">
        <v>179233.55987705311</v>
      </c>
      <c r="S3642" s="9"/>
      <c r="T3642" s="9"/>
      <c r="U3642" s="9"/>
      <c r="V3642" s="9"/>
      <c r="W3642" s="9"/>
      <c r="X3642" s="9"/>
      <c r="Y3642" s="9"/>
      <c r="Z3642" s="9"/>
      <c r="AA3642" s="9"/>
      <c r="AB3642" s="9"/>
      <c r="AC3642" s="9"/>
      <c r="AD3642" s="9"/>
      <c r="AE3642" s="9"/>
      <c r="AF3642" s="9"/>
      <c r="AG3642" s="9"/>
      <c r="AH3642" s="9"/>
      <c r="AI3642" s="9"/>
      <c r="AJ3642" s="9"/>
      <c r="AK3642" s="9"/>
      <c r="AL3642" s="9"/>
      <c r="AM3642" s="9"/>
      <c r="AN3642" s="9"/>
      <c r="AO3642" s="9"/>
      <c r="AP3642" s="9"/>
      <c r="AQ3642" s="15"/>
      <c r="AR3642" s="9"/>
      <c r="AS3642" s="9"/>
      <c r="AT3642" s="9"/>
      <c r="AU3642" s="9"/>
      <c r="AV3642" s="9"/>
      <c r="AW3642" s="9"/>
      <c r="AX3642" s="9"/>
      <c r="AY3642" s="9"/>
      <c r="AZ3642" s="9"/>
      <c r="BA3642" s="9"/>
      <c r="BB3642" s="9"/>
      <c r="BC3642" s="9"/>
      <c r="BD3642" s="9"/>
      <c r="BE3642" s="9"/>
      <c r="BF3642" s="9"/>
      <c r="BG3642" s="9"/>
      <c r="BH3642" s="9"/>
      <c r="BI3642" s="9"/>
      <c r="BJ3642" s="9"/>
      <c r="BK3642" s="9"/>
      <c r="BL3642" s="9">
        <f t="shared" si="120"/>
        <v>179233.55987705311</v>
      </c>
      <c r="BM3642" s="9">
        <f t="shared" si="121"/>
        <v>179200</v>
      </c>
    </row>
    <row r="3643" spans="1:65" x14ac:dyDescent="0.3">
      <c r="A3643" t="s">
        <v>3547</v>
      </c>
      <c r="B3643" s="9">
        <v>134</v>
      </c>
      <c r="C3643">
        <v>511412</v>
      </c>
      <c r="D3643">
        <v>1</v>
      </c>
      <c r="E3643">
        <v>0</v>
      </c>
      <c r="F3643">
        <v>0</v>
      </c>
      <c r="G3643">
        <v>0</v>
      </c>
      <c r="H3643">
        <v>0</v>
      </c>
      <c r="I3643" t="s">
        <v>123</v>
      </c>
      <c r="J3643">
        <v>597007</v>
      </c>
      <c r="K3643" t="s">
        <v>172</v>
      </c>
      <c r="L3643">
        <v>597007</v>
      </c>
      <c r="M3643" t="s">
        <v>172</v>
      </c>
      <c r="N3643">
        <v>597007</v>
      </c>
      <c r="O3643" t="s">
        <v>172</v>
      </c>
      <c r="P3643">
        <v>597007</v>
      </c>
      <c r="Q3643" t="s">
        <v>172</v>
      </c>
      <c r="R3643" s="9">
        <v>71941.662785630979</v>
      </c>
      <c r="S3643" s="9"/>
      <c r="T3643" s="9"/>
      <c r="U3643" s="9"/>
      <c r="V3643" s="9"/>
      <c r="W3643" s="9"/>
      <c r="X3643" s="9"/>
      <c r="Y3643" s="9"/>
      <c r="Z3643" s="9"/>
      <c r="AA3643" s="9"/>
      <c r="AB3643" s="9"/>
      <c r="AC3643" s="9"/>
      <c r="AD3643" s="9"/>
      <c r="AE3643" s="9"/>
      <c r="AF3643" s="9"/>
      <c r="AG3643" s="9"/>
      <c r="AH3643" s="9"/>
      <c r="AI3643" s="9"/>
      <c r="AJ3643" s="9"/>
      <c r="AK3643" s="9"/>
      <c r="AL3643" s="9"/>
      <c r="AM3643" s="9"/>
      <c r="AN3643" s="9"/>
      <c r="AO3643" s="9"/>
      <c r="AP3643" s="9"/>
      <c r="AQ3643" s="15"/>
      <c r="AR3643" s="9"/>
      <c r="AS3643" s="9"/>
      <c r="AT3643" s="9"/>
      <c r="AU3643" s="9"/>
      <c r="AV3643" s="9"/>
      <c r="AW3643" s="9"/>
      <c r="AX3643" s="9"/>
      <c r="AY3643" s="9"/>
      <c r="AZ3643" s="9"/>
      <c r="BA3643" s="9"/>
      <c r="BB3643" s="9"/>
      <c r="BC3643" s="9"/>
      <c r="BD3643" s="9"/>
      <c r="BE3643" s="9"/>
      <c r="BF3643" s="9"/>
      <c r="BG3643" s="9"/>
      <c r="BH3643" s="9"/>
      <c r="BI3643" s="9"/>
      <c r="BJ3643" s="9"/>
      <c r="BK3643" s="9"/>
      <c r="BL3643" s="9">
        <f t="shared" si="120"/>
        <v>71941.662785630979</v>
      </c>
      <c r="BM3643" s="9">
        <f t="shared" si="121"/>
        <v>71900</v>
      </c>
    </row>
    <row r="3644" spans="1:65" x14ac:dyDescent="0.3">
      <c r="A3644" t="s">
        <v>3548</v>
      </c>
      <c r="B3644" s="9">
        <v>68</v>
      </c>
      <c r="C3644">
        <v>594598</v>
      </c>
      <c r="D3644">
        <v>1</v>
      </c>
      <c r="E3644">
        <v>0</v>
      </c>
      <c r="F3644">
        <v>0</v>
      </c>
      <c r="G3644">
        <v>0</v>
      </c>
      <c r="H3644">
        <v>0</v>
      </c>
      <c r="I3644" t="s">
        <v>81</v>
      </c>
      <c r="J3644">
        <v>593753</v>
      </c>
      <c r="K3644" t="s">
        <v>415</v>
      </c>
      <c r="L3644">
        <v>594911</v>
      </c>
      <c r="M3644" t="s">
        <v>416</v>
      </c>
      <c r="N3644">
        <v>595098</v>
      </c>
      <c r="O3644" t="s">
        <v>417</v>
      </c>
      <c r="P3644">
        <v>593711</v>
      </c>
      <c r="Q3644" t="s">
        <v>185</v>
      </c>
      <c r="R3644" s="9">
        <v>71941.662785630979</v>
      </c>
      <c r="S3644" s="9"/>
      <c r="T3644" s="9"/>
      <c r="U3644" s="9"/>
      <c r="V3644" s="9"/>
      <c r="W3644" s="9"/>
      <c r="X3644" s="9"/>
      <c r="Y3644" s="9"/>
      <c r="Z3644" s="9"/>
      <c r="AA3644" s="9"/>
      <c r="AB3644" s="9"/>
      <c r="AC3644" s="9"/>
      <c r="AD3644" s="9"/>
      <c r="AE3644" s="9"/>
      <c r="AF3644" s="9"/>
      <c r="AG3644" s="9"/>
      <c r="AH3644" s="9"/>
      <c r="AI3644" s="9"/>
      <c r="AJ3644" s="9"/>
      <c r="AK3644" s="9"/>
      <c r="AL3644" s="9"/>
      <c r="AM3644" s="9"/>
      <c r="AN3644" s="9"/>
      <c r="AO3644" s="9"/>
      <c r="AP3644" s="9"/>
      <c r="AQ3644" s="15"/>
      <c r="AR3644" s="9">
        <v>1</v>
      </c>
      <c r="AS3644" s="9">
        <f>AR3644*30500</f>
        <v>30500</v>
      </c>
      <c r="AT3644" s="9"/>
      <c r="AU3644" s="9"/>
      <c r="AV3644" s="9"/>
      <c r="AW3644" s="9"/>
      <c r="AX3644" s="9"/>
      <c r="AY3644" s="9"/>
      <c r="AZ3644" s="9"/>
      <c r="BA3644" s="9"/>
      <c r="BB3644" s="9"/>
      <c r="BC3644" s="9"/>
      <c r="BD3644" s="9"/>
      <c r="BE3644" s="9"/>
      <c r="BF3644" s="9"/>
      <c r="BG3644" s="9"/>
      <c r="BH3644" s="9"/>
      <c r="BI3644" s="9"/>
      <c r="BJ3644" s="9"/>
      <c r="BK3644" s="9"/>
      <c r="BL3644" s="9">
        <f t="shared" si="120"/>
        <v>102441.66278563098</v>
      </c>
      <c r="BM3644" s="9">
        <f t="shared" si="121"/>
        <v>102400</v>
      </c>
    </row>
    <row r="3645" spans="1:65" x14ac:dyDescent="0.3">
      <c r="A3645" t="s">
        <v>3549</v>
      </c>
      <c r="B3645" s="9">
        <v>336</v>
      </c>
      <c r="C3645">
        <v>549703</v>
      </c>
      <c r="D3645">
        <v>1</v>
      </c>
      <c r="E3645">
        <v>0</v>
      </c>
      <c r="F3645">
        <v>0</v>
      </c>
      <c r="G3645">
        <v>0</v>
      </c>
      <c r="H3645">
        <v>0</v>
      </c>
      <c r="I3645" t="s">
        <v>83</v>
      </c>
      <c r="J3645">
        <v>562165</v>
      </c>
      <c r="K3645" t="s">
        <v>3550</v>
      </c>
      <c r="L3645">
        <v>549240</v>
      </c>
      <c r="M3645" t="s">
        <v>102</v>
      </c>
      <c r="N3645">
        <v>549240</v>
      </c>
      <c r="O3645" t="s">
        <v>102</v>
      </c>
      <c r="P3645">
        <v>549240</v>
      </c>
      <c r="Q3645" t="s">
        <v>102</v>
      </c>
      <c r="R3645" s="9">
        <v>80482.885651683697</v>
      </c>
      <c r="S3645" s="9"/>
      <c r="T3645" s="9"/>
      <c r="U3645" s="9"/>
      <c r="V3645" s="9"/>
      <c r="W3645" s="9"/>
      <c r="X3645" s="9"/>
      <c r="Y3645" s="9"/>
      <c r="Z3645" s="9"/>
      <c r="AA3645" s="9"/>
      <c r="AB3645" s="9"/>
      <c r="AC3645" s="9"/>
      <c r="AD3645" s="9"/>
      <c r="AE3645" s="9"/>
      <c r="AF3645" s="9"/>
      <c r="AG3645" s="9"/>
      <c r="AH3645" s="9"/>
      <c r="AI3645" s="9"/>
      <c r="AJ3645" s="9"/>
      <c r="AK3645" s="9"/>
      <c r="AL3645" s="9"/>
      <c r="AM3645" s="9"/>
      <c r="AN3645" s="9"/>
      <c r="AO3645" s="9"/>
      <c r="AP3645" s="9"/>
      <c r="AQ3645" s="15"/>
      <c r="AR3645" s="9"/>
      <c r="AS3645" s="9"/>
      <c r="AT3645" s="9"/>
      <c r="AU3645" s="9"/>
      <c r="AV3645" s="9"/>
      <c r="AW3645" s="9"/>
      <c r="AX3645" s="9"/>
      <c r="AY3645" s="9"/>
      <c r="AZ3645" s="9"/>
      <c r="BA3645" s="9"/>
      <c r="BB3645" s="9"/>
      <c r="BC3645" s="9"/>
      <c r="BD3645" s="9"/>
      <c r="BE3645" s="9"/>
      <c r="BF3645" s="9"/>
      <c r="BG3645" s="9"/>
      <c r="BH3645" s="9"/>
      <c r="BI3645" s="9"/>
      <c r="BJ3645" s="9"/>
      <c r="BK3645" s="9"/>
      <c r="BL3645" s="9">
        <f t="shared" si="120"/>
        <v>80482.885651683697</v>
      </c>
      <c r="BM3645" s="9">
        <f t="shared" si="121"/>
        <v>80500</v>
      </c>
    </row>
    <row r="3646" spans="1:65" x14ac:dyDescent="0.3">
      <c r="A3646" s="4" t="s">
        <v>520</v>
      </c>
      <c r="B3646" s="9">
        <v>1016</v>
      </c>
      <c r="C3646">
        <v>597716</v>
      </c>
      <c r="D3646">
        <v>1</v>
      </c>
      <c r="E3646">
        <v>1</v>
      </c>
      <c r="F3646">
        <v>1</v>
      </c>
      <c r="G3646">
        <v>1</v>
      </c>
      <c r="H3646">
        <v>0</v>
      </c>
      <c r="I3646" t="s">
        <v>94</v>
      </c>
      <c r="J3646">
        <v>597716</v>
      </c>
      <c r="K3646" t="s">
        <v>520</v>
      </c>
      <c r="L3646">
        <v>597716</v>
      </c>
      <c r="M3646" t="s">
        <v>520</v>
      </c>
      <c r="N3646">
        <v>597716</v>
      </c>
      <c r="O3646" t="s">
        <v>520</v>
      </c>
      <c r="P3646">
        <v>597520</v>
      </c>
      <c r="Q3646" t="s">
        <v>521</v>
      </c>
      <c r="R3646" s="9">
        <v>239702.77391240851</v>
      </c>
      <c r="S3646" s="9">
        <f>SUMIFS($B:$B,$J:$J,$C3646)</f>
        <v>2724</v>
      </c>
      <c r="T3646" s="9">
        <v>148142.3417868086</v>
      </c>
      <c r="U3646" s="9">
        <v>0</v>
      </c>
      <c r="V3646" s="9">
        <f>U3646*768</f>
        <v>0</v>
      </c>
      <c r="W3646" s="9">
        <v>12</v>
      </c>
      <c r="X3646" s="9">
        <f>W3646*3072</f>
        <v>36864</v>
      </c>
      <c r="Y3646" s="9">
        <v>14</v>
      </c>
      <c r="Z3646" s="9">
        <f>Y3646*1024</f>
        <v>14336</v>
      </c>
      <c r="AA3646" s="9">
        <v>2</v>
      </c>
      <c r="AB3646" s="9">
        <f>AA3646*256</f>
        <v>512</v>
      </c>
      <c r="AC3646" s="9">
        <f>SUMIFS($B:$B,$L:$L,$C3646)</f>
        <v>2724</v>
      </c>
      <c r="AD3646" s="9">
        <v>341988.44193964259</v>
      </c>
      <c r="AE3646" s="9"/>
      <c r="AF3646" s="9"/>
      <c r="AG3646" s="9">
        <f>SUMIFS($B:$B,$N:$N,$C3646)</f>
        <v>2724</v>
      </c>
      <c r="AH3646" s="9">
        <v>308831.4621479889</v>
      </c>
      <c r="AI3646" s="9"/>
      <c r="AJ3646" s="9"/>
      <c r="AK3646" s="9"/>
      <c r="AL3646" s="9"/>
      <c r="AM3646" s="9"/>
      <c r="AN3646" s="9"/>
      <c r="AO3646" s="9"/>
      <c r="AP3646" s="9"/>
      <c r="AQ3646" s="15"/>
      <c r="AR3646" s="9">
        <v>24</v>
      </c>
      <c r="AS3646" s="9">
        <f>AR3646*30500</f>
        <v>732000</v>
      </c>
      <c r="AT3646" s="9"/>
      <c r="AU3646" s="9"/>
      <c r="AV3646" s="9"/>
      <c r="AW3646" s="9"/>
      <c r="AX3646" s="9"/>
      <c r="AY3646" s="9"/>
      <c r="AZ3646" s="9"/>
      <c r="BA3646" s="9"/>
      <c r="BB3646" s="9"/>
      <c r="BC3646" s="9"/>
      <c r="BD3646" s="9"/>
      <c r="BE3646" s="9"/>
      <c r="BF3646" s="9"/>
      <c r="BG3646" s="9"/>
      <c r="BH3646" s="9"/>
      <c r="BI3646" s="9"/>
      <c r="BJ3646" s="9"/>
      <c r="BK3646" s="9"/>
      <c r="BL3646" s="9">
        <f t="shared" si="120"/>
        <v>1822377.0197868485</v>
      </c>
      <c r="BM3646" s="9">
        <f t="shared" si="121"/>
        <v>1822400</v>
      </c>
    </row>
    <row r="3647" spans="1:65" x14ac:dyDescent="0.3">
      <c r="A3647" t="s">
        <v>3551</v>
      </c>
      <c r="B3647" s="9">
        <v>327</v>
      </c>
      <c r="C3647">
        <v>531642</v>
      </c>
      <c r="D3647">
        <v>1</v>
      </c>
      <c r="E3647">
        <v>0</v>
      </c>
      <c r="F3647">
        <v>0</v>
      </c>
      <c r="G3647">
        <v>0</v>
      </c>
      <c r="H3647">
        <v>0</v>
      </c>
      <c r="I3647" t="s">
        <v>86</v>
      </c>
      <c r="J3647">
        <v>531201</v>
      </c>
      <c r="K3647" t="s">
        <v>337</v>
      </c>
      <c r="L3647">
        <v>531201</v>
      </c>
      <c r="M3647" t="s">
        <v>337</v>
      </c>
      <c r="N3647">
        <v>531189</v>
      </c>
      <c r="O3647" t="s">
        <v>338</v>
      </c>
      <c r="P3647">
        <v>531189</v>
      </c>
      <c r="Q3647" t="s">
        <v>338</v>
      </c>
      <c r="R3647" s="9">
        <v>78348.937186402254</v>
      </c>
      <c r="S3647" s="9"/>
      <c r="T3647" s="9"/>
      <c r="U3647" s="9"/>
      <c r="V3647" s="9"/>
      <c r="W3647" s="9"/>
      <c r="X3647" s="9"/>
      <c r="Y3647" s="9"/>
      <c r="Z3647" s="9"/>
      <c r="AA3647" s="9"/>
      <c r="AB3647" s="9"/>
      <c r="AC3647" s="9"/>
      <c r="AD3647" s="9"/>
      <c r="AE3647" s="9"/>
      <c r="AF3647" s="9"/>
      <c r="AG3647" s="9"/>
      <c r="AH3647" s="9"/>
      <c r="AI3647" s="9"/>
      <c r="AJ3647" s="9"/>
      <c r="AK3647" s="9"/>
      <c r="AL3647" s="9"/>
      <c r="AM3647" s="9"/>
      <c r="AN3647" s="9"/>
      <c r="AO3647" s="9"/>
      <c r="AP3647" s="9"/>
      <c r="AQ3647" s="15"/>
      <c r="AR3647" s="9"/>
      <c r="AS3647" s="9"/>
      <c r="AT3647" s="9"/>
      <c r="AU3647" s="9"/>
      <c r="AV3647" s="9"/>
      <c r="AW3647" s="9"/>
      <c r="AX3647" s="9"/>
      <c r="AY3647" s="9"/>
      <c r="AZ3647" s="9"/>
      <c r="BA3647" s="9"/>
      <c r="BB3647" s="9"/>
      <c r="BC3647" s="9"/>
      <c r="BD3647" s="9"/>
      <c r="BE3647" s="9"/>
      <c r="BF3647" s="9"/>
      <c r="BG3647" s="9"/>
      <c r="BH3647" s="9"/>
      <c r="BI3647" s="9"/>
      <c r="BJ3647" s="9"/>
      <c r="BK3647" s="9"/>
      <c r="BL3647" s="9">
        <f t="shared" si="120"/>
        <v>78348.937186402254</v>
      </c>
      <c r="BM3647" s="9">
        <f t="shared" si="121"/>
        <v>78300</v>
      </c>
    </row>
    <row r="3648" spans="1:65" x14ac:dyDescent="0.3">
      <c r="A3648" s="2" t="s">
        <v>752</v>
      </c>
      <c r="B3648" s="9">
        <v>962</v>
      </c>
      <c r="C3648">
        <v>596345</v>
      </c>
      <c r="D3648">
        <v>1</v>
      </c>
      <c r="E3648">
        <v>1</v>
      </c>
      <c r="F3648">
        <v>0</v>
      </c>
      <c r="G3648">
        <v>0</v>
      </c>
      <c r="H3648">
        <v>0</v>
      </c>
      <c r="I3648" t="s">
        <v>123</v>
      </c>
      <c r="J3648">
        <v>596345</v>
      </c>
      <c r="K3648" t="s">
        <v>752</v>
      </c>
      <c r="L3648">
        <v>596973</v>
      </c>
      <c r="M3648" t="s">
        <v>753</v>
      </c>
      <c r="N3648">
        <v>596973</v>
      </c>
      <c r="O3648" t="s">
        <v>753</v>
      </c>
      <c r="P3648">
        <v>597007</v>
      </c>
      <c r="Q3648" t="s">
        <v>172</v>
      </c>
      <c r="R3648" s="9">
        <v>227179.38176118559</v>
      </c>
      <c r="S3648" s="9">
        <f>SUMIFS($B:$B,$J:$J,$C3648)</f>
        <v>2237</v>
      </c>
      <c r="T3648" s="9">
        <v>121715.1231156018</v>
      </c>
      <c r="U3648" s="9">
        <v>1</v>
      </c>
      <c r="V3648" s="9">
        <f>U3648*768</f>
        <v>768</v>
      </c>
      <c r="W3648" s="9">
        <v>8</v>
      </c>
      <c r="X3648" s="9">
        <f>W3648*3072</f>
        <v>24576</v>
      </c>
      <c r="Y3648" s="9">
        <v>8</v>
      </c>
      <c r="Z3648" s="9">
        <f>Y3648*1024</f>
        <v>8192</v>
      </c>
      <c r="AA3648" s="9">
        <v>2</v>
      </c>
      <c r="AB3648" s="9">
        <f>AA3648*256</f>
        <v>512</v>
      </c>
      <c r="AC3648" s="9"/>
      <c r="AD3648" s="9"/>
      <c r="AE3648" s="9"/>
      <c r="AF3648" s="9"/>
      <c r="AG3648" s="9"/>
      <c r="AH3648" s="9"/>
      <c r="AI3648" s="9"/>
      <c r="AJ3648" s="9"/>
      <c r="AK3648" s="9"/>
      <c r="AL3648" s="9"/>
      <c r="AM3648" s="9"/>
      <c r="AN3648" s="9"/>
      <c r="AO3648" s="9"/>
      <c r="AP3648" s="9"/>
      <c r="AQ3648" s="15"/>
      <c r="AR3648" s="9">
        <v>7</v>
      </c>
      <c r="AS3648" s="9">
        <f>AR3648*30500</f>
        <v>213500</v>
      </c>
      <c r="AT3648" s="9"/>
      <c r="AU3648" s="9"/>
      <c r="AV3648" s="9"/>
      <c r="AW3648" s="9"/>
      <c r="AX3648" s="9"/>
      <c r="AY3648" s="9"/>
      <c r="AZ3648" s="9"/>
      <c r="BA3648" s="9"/>
      <c r="BB3648" s="9"/>
      <c r="BC3648" s="9"/>
      <c r="BD3648" s="9"/>
      <c r="BE3648" s="9"/>
      <c r="BF3648" s="9"/>
      <c r="BG3648" s="9"/>
      <c r="BH3648" s="9"/>
      <c r="BI3648" s="9"/>
      <c r="BJ3648" s="9"/>
      <c r="BK3648" s="9"/>
      <c r="BL3648" s="9">
        <f t="shared" si="120"/>
        <v>596442.50487678743</v>
      </c>
      <c r="BM3648" s="9">
        <f t="shared" si="121"/>
        <v>596400</v>
      </c>
    </row>
    <row r="3649" spans="1:65" x14ac:dyDescent="0.3">
      <c r="A3649" t="s">
        <v>3552</v>
      </c>
      <c r="B3649" s="9">
        <v>100</v>
      </c>
      <c r="C3649">
        <v>596353</v>
      </c>
      <c r="D3649">
        <v>1</v>
      </c>
      <c r="E3649">
        <v>0</v>
      </c>
      <c r="F3649">
        <v>0</v>
      </c>
      <c r="G3649">
        <v>0</v>
      </c>
      <c r="H3649">
        <v>0</v>
      </c>
      <c r="I3649" t="s">
        <v>123</v>
      </c>
      <c r="J3649">
        <v>597007</v>
      </c>
      <c r="K3649" t="s">
        <v>172</v>
      </c>
      <c r="L3649">
        <v>597007</v>
      </c>
      <c r="M3649" t="s">
        <v>172</v>
      </c>
      <c r="N3649">
        <v>597007</v>
      </c>
      <c r="O3649" t="s">
        <v>172</v>
      </c>
      <c r="P3649">
        <v>597007</v>
      </c>
      <c r="Q3649" t="s">
        <v>172</v>
      </c>
      <c r="R3649" s="9">
        <v>71941.662785630979</v>
      </c>
      <c r="S3649" s="9"/>
      <c r="T3649" s="9"/>
      <c r="U3649" s="9"/>
      <c r="V3649" s="9"/>
      <c r="W3649" s="9"/>
      <c r="X3649" s="9"/>
      <c r="Y3649" s="9"/>
      <c r="Z3649" s="9"/>
      <c r="AA3649" s="9"/>
      <c r="AB3649" s="9"/>
      <c r="AC3649" s="9"/>
      <c r="AD3649" s="9"/>
      <c r="AE3649" s="9"/>
      <c r="AF3649" s="9"/>
      <c r="AG3649" s="9"/>
      <c r="AH3649" s="9"/>
      <c r="AI3649" s="9"/>
      <c r="AJ3649" s="9"/>
      <c r="AK3649" s="9"/>
      <c r="AL3649" s="9"/>
      <c r="AM3649" s="9"/>
      <c r="AN3649" s="9"/>
      <c r="AO3649" s="9"/>
      <c r="AP3649" s="9"/>
      <c r="AQ3649" s="15"/>
      <c r="AR3649" s="9"/>
      <c r="AS3649" s="9"/>
      <c r="AT3649" s="9"/>
      <c r="AU3649" s="9"/>
      <c r="AV3649" s="9"/>
      <c r="AW3649" s="9"/>
      <c r="AX3649" s="9"/>
      <c r="AY3649" s="9"/>
      <c r="AZ3649" s="9"/>
      <c r="BA3649" s="9"/>
      <c r="BB3649" s="9"/>
      <c r="BC3649" s="9"/>
      <c r="BD3649" s="9"/>
      <c r="BE3649" s="9"/>
      <c r="BF3649" s="9"/>
      <c r="BG3649" s="9"/>
      <c r="BH3649" s="9"/>
      <c r="BI3649" s="9"/>
      <c r="BJ3649" s="9"/>
      <c r="BK3649" s="9"/>
      <c r="BL3649" s="9">
        <f t="shared" si="120"/>
        <v>71941.662785630979</v>
      </c>
      <c r="BM3649" s="9">
        <f t="shared" si="121"/>
        <v>71900</v>
      </c>
    </row>
    <row r="3650" spans="1:65" x14ac:dyDescent="0.3">
      <c r="A3650" t="s">
        <v>3553</v>
      </c>
      <c r="B3650" s="9">
        <v>189</v>
      </c>
      <c r="C3650">
        <v>591335</v>
      </c>
      <c r="D3650">
        <v>1</v>
      </c>
      <c r="E3650">
        <v>0</v>
      </c>
      <c r="F3650">
        <v>0</v>
      </c>
      <c r="G3650">
        <v>0</v>
      </c>
      <c r="H3650">
        <v>0</v>
      </c>
      <c r="I3650" t="s">
        <v>123</v>
      </c>
      <c r="J3650">
        <v>590266</v>
      </c>
      <c r="K3650" t="s">
        <v>163</v>
      </c>
      <c r="L3650">
        <v>590266</v>
      </c>
      <c r="M3650" t="s">
        <v>163</v>
      </c>
      <c r="N3650">
        <v>590266</v>
      </c>
      <c r="O3650" t="s">
        <v>163</v>
      </c>
      <c r="P3650">
        <v>590266</v>
      </c>
      <c r="Q3650" t="s">
        <v>163</v>
      </c>
      <c r="R3650" s="9">
        <v>71941.662785630979</v>
      </c>
      <c r="S3650" s="9"/>
      <c r="T3650" s="9"/>
      <c r="U3650" s="9"/>
      <c r="V3650" s="9"/>
      <c r="W3650" s="9"/>
      <c r="X3650" s="9"/>
      <c r="Y3650" s="9"/>
      <c r="Z3650" s="9"/>
      <c r="AA3650" s="9"/>
      <c r="AB3650" s="9"/>
      <c r="AC3650" s="9"/>
      <c r="AD3650" s="9"/>
      <c r="AE3650" s="9"/>
      <c r="AF3650" s="9"/>
      <c r="AG3650" s="9"/>
      <c r="AH3650" s="9"/>
      <c r="AI3650" s="9"/>
      <c r="AJ3650" s="9"/>
      <c r="AK3650" s="9"/>
      <c r="AL3650" s="9"/>
      <c r="AM3650" s="9"/>
      <c r="AN3650" s="9"/>
      <c r="AO3650" s="9"/>
      <c r="AP3650" s="9"/>
      <c r="AQ3650" s="15"/>
      <c r="AR3650" s="9"/>
      <c r="AS3650" s="9"/>
      <c r="AT3650" s="9"/>
      <c r="AU3650" s="9"/>
      <c r="AV3650" s="9"/>
      <c r="AW3650" s="9"/>
      <c r="AX3650" s="9"/>
      <c r="AY3650" s="9"/>
      <c r="AZ3650" s="9"/>
      <c r="BA3650" s="9"/>
      <c r="BB3650" s="9"/>
      <c r="BC3650" s="9"/>
      <c r="BD3650" s="9"/>
      <c r="BE3650" s="9"/>
      <c r="BF3650" s="9"/>
      <c r="BG3650" s="9"/>
      <c r="BH3650" s="9"/>
      <c r="BI3650" s="9"/>
      <c r="BJ3650" s="9"/>
      <c r="BK3650" s="9"/>
      <c r="BL3650" s="9">
        <f t="shared" si="120"/>
        <v>71941.662785630979</v>
      </c>
      <c r="BM3650" s="9">
        <f t="shared" si="121"/>
        <v>71900</v>
      </c>
    </row>
    <row r="3651" spans="1:65" x14ac:dyDescent="0.3">
      <c r="A3651" t="s">
        <v>3554</v>
      </c>
      <c r="B3651" s="9">
        <v>1751</v>
      </c>
      <c r="C3651">
        <v>583596</v>
      </c>
      <c r="D3651">
        <v>1</v>
      </c>
      <c r="E3651">
        <v>0</v>
      </c>
      <c r="F3651">
        <v>0</v>
      </c>
      <c r="G3651">
        <v>0</v>
      </c>
      <c r="H3651">
        <v>0</v>
      </c>
      <c r="I3651" t="s">
        <v>81</v>
      </c>
      <c r="J3651">
        <v>584029</v>
      </c>
      <c r="K3651" t="s">
        <v>3509</v>
      </c>
      <c r="L3651">
        <v>583910</v>
      </c>
      <c r="M3651" t="s">
        <v>3274</v>
      </c>
      <c r="N3651">
        <v>583952</v>
      </c>
      <c r="O3651" t="s">
        <v>146</v>
      </c>
      <c r="P3651">
        <v>583952</v>
      </c>
      <c r="Q3651" t="s">
        <v>146</v>
      </c>
      <c r="R3651" s="9">
        <v>408583.94329309702</v>
      </c>
      <c r="S3651" s="9"/>
      <c r="T3651" s="9"/>
      <c r="U3651" s="9"/>
      <c r="V3651" s="9"/>
      <c r="W3651" s="9"/>
      <c r="X3651" s="9"/>
      <c r="Y3651" s="9"/>
      <c r="Z3651" s="9"/>
      <c r="AA3651" s="9"/>
      <c r="AB3651" s="9"/>
      <c r="AC3651" s="9"/>
      <c r="AD3651" s="9"/>
      <c r="AE3651" s="9"/>
      <c r="AF3651" s="9"/>
      <c r="AG3651" s="9"/>
      <c r="AH3651" s="9"/>
      <c r="AI3651" s="9"/>
      <c r="AJ3651" s="9"/>
      <c r="AK3651" s="9"/>
      <c r="AL3651" s="9"/>
      <c r="AM3651" s="9"/>
      <c r="AN3651" s="9"/>
      <c r="AO3651" s="9"/>
      <c r="AP3651" s="9"/>
      <c r="AQ3651" s="15"/>
      <c r="AR3651" s="9"/>
      <c r="AS3651" s="9"/>
      <c r="AT3651" s="9"/>
      <c r="AU3651" s="9"/>
      <c r="AV3651" s="9"/>
      <c r="AW3651" s="9"/>
      <c r="AX3651" s="9"/>
      <c r="AY3651" s="9"/>
      <c r="AZ3651" s="9"/>
      <c r="BA3651" s="9"/>
      <c r="BB3651" s="9"/>
      <c r="BC3651" s="9"/>
      <c r="BD3651" s="9"/>
      <c r="BE3651" s="9"/>
      <c r="BF3651" s="9"/>
      <c r="BG3651" s="9"/>
      <c r="BH3651" s="9"/>
      <c r="BI3651" s="9"/>
      <c r="BJ3651" s="9"/>
      <c r="BK3651" s="9"/>
      <c r="BL3651" s="9">
        <f t="shared" si="120"/>
        <v>408583.94329309702</v>
      </c>
      <c r="BM3651" s="9">
        <f t="shared" si="121"/>
        <v>408600</v>
      </c>
    </row>
    <row r="3652" spans="1:65" x14ac:dyDescent="0.3">
      <c r="A3652" t="s">
        <v>3555</v>
      </c>
      <c r="B3652" s="9">
        <v>664</v>
      </c>
      <c r="C3652">
        <v>537624</v>
      </c>
      <c r="D3652">
        <v>1</v>
      </c>
      <c r="E3652">
        <v>0</v>
      </c>
      <c r="F3652">
        <v>0</v>
      </c>
      <c r="G3652">
        <v>0</v>
      </c>
      <c r="H3652">
        <v>0</v>
      </c>
      <c r="I3652" t="s">
        <v>86</v>
      </c>
      <c r="J3652">
        <v>537454</v>
      </c>
      <c r="K3652" t="s">
        <v>790</v>
      </c>
      <c r="L3652">
        <v>537454</v>
      </c>
      <c r="M3652" t="s">
        <v>790</v>
      </c>
      <c r="N3652">
        <v>537454</v>
      </c>
      <c r="O3652" t="s">
        <v>790</v>
      </c>
      <c r="P3652">
        <v>537454</v>
      </c>
      <c r="Q3652" t="s">
        <v>790</v>
      </c>
      <c r="R3652" s="9">
        <v>157726.22333195069</v>
      </c>
      <c r="S3652" s="9"/>
      <c r="T3652" s="9"/>
      <c r="U3652" s="9"/>
      <c r="V3652" s="9"/>
      <c r="W3652" s="9"/>
      <c r="X3652" s="9"/>
      <c r="Y3652" s="9"/>
      <c r="Z3652" s="9"/>
      <c r="AA3652" s="9"/>
      <c r="AB3652" s="9"/>
      <c r="AC3652" s="9"/>
      <c r="AD3652" s="9"/>
      <c r="AE3652" s="9"/>
      <c r="AF3652" s="9"/>
      <c r="AG3652" s="9"/>
      <c r="AH3652" s="9"/>
      <c r="AI3652" s="9"/>
      <c r="AJ3652" s="9"/>
      <c r="AK3652" s="9"/>
      <c r="AL3652" s="9"/>
      <c r="AM3652" s="9"/>
      <c r="AN3652" s="9"/>
      <c r="AO3652" s="9"/>
      <c r="AP3652" s="9"/>
      <c r="AQ3652" s="15"/>
      <c r="AR3652" s="9"/>
      <c r="AS3652" s="9"/>
      <c r="AT3652" s="9"/>
      <c r="AU3652" s="9"/>
      <c r="AV3652" s="9"/>
      <c r="AW3652" s="9"/>
      <c r="AX3652" s="9"/>
      <c r="AY3652" s="9"/>
      <c r="AZ3652" s="9"/>
      <c r="BA3652" s="9"/>
      <c r="BB3652" s="9"/>
      <c r="BC3652" s="9"/>
      <c r="BD3652" s="9"/>
      <c r="BE3652" s="9"/>
      <c r="BF3652" s="9"/>
      <c r="BG3652" s="9"/>
      <c r="BH3652" s="9"/>
      <c r="BI3652" s="9"/>
      <c r="BJ3652" s="9"/>
      <c r="BK3652" s="9"/>
      <c r="BL3652" s="9">
        <f t="shared" ref="BL3652:BL3715" si="122">SUMIF(R3652:R3652,"&lt;&gt;")+SUMIF(T3652:T3652,"&lt;&gt;")+SUMIF(V3652:V3652,"&lt;&gt;")+SUMIF(X3652:X3652,"&lt;&gt;")+SUMIF(Z3652:Z3652,"&lt;&gt;")+SUMIF(AB3652:AB3652,"&lt;&gt;")+SUMIF(AD3652:AD3652,"&lt;&gt;")+SUMIF(AF3652:AF3652,"&lt;&gt;")+SUMIF(AH3652:AH3652,"&lt;&gt;")+SUMIF(AJ3652:AJ3652,"&lt;&gt;")+SUMIF(AK3652:AK3652,"&lt;&gt;")+SUMIF(AM3652:AM3652,"&lt;&gt;")+SUMIF(AO3652:AO3652,"&lt;&gt;")+SUMIF(AQ3652:AQ3652,"&lt;&gt;")+SUMIF(AS3652:AS3652,"&lt;&gt;")+SUMIF(AU3652:AU3652,"&lt;&gt;")+SUMIF(AW3652:AW3652,"&lt;&gt;")+SUMIF(AY3652:AY3652,"&lt;&gt;")+SUMIF(BA3652:BA3652,"&lt;&gt;")+SUMIF(BC3652:BC3652,"&lt;&gt;")+SUMIF(BE3652:BE3652,"&lt;&gt;")+SUMIF(BG3652:BG3652,"&lt;&gt;")+SUMIF(BI3652:BI3652,"&lt;&gt;")+SUMIF(BK3652:BK3652,"&lt;&gt;")</f>
        <v>157726.22333195069</v>
      </c>
      <c r="BM3652" s="9">
        <f t="shared" ref="BM3652:BM3715" si="123">ROUND(BL3652/100,0)*100</f>
        <v>157700</v>
      </c>
    </row>
    <row r="3653" spans="1:65" x14ac:dyDescent="0.3">
      <c r="A3653" t="s">
        <v>3556</v>
      </c>
      <c r="B3653" s="9">
        <v>420</v>
      </c>
      <c r="C3653">
        <v>557170</v>
      </c>
      <c r="D3653">
        <v>1</v>
      </c>
      <c r="E3653">
        <v>0</v>
      </c>
      <c r="F3653">
        <v>0</v>
      </c>
      <c r="G3653">
        <v>0</v>
      </c>
      <c r="H3653">
        <v>0</v>
      </c>
      <c r="I3653" t="s">
        <v>135</v>
      </c>
      <c r="J3653">
        <v>585068</v>
      </c>
      <c r="K3653" t="s">
        <v>515</v>
      </c>
      <c r="L3653">
        <v>585068</v>
      </c>
      <c r="M3653" t="s">
        <v>515</v>
      </c>
      <c r="N3653">
        <v>585068</v>
      </c>
      <c r="O3653" t="s">
        <v>515</v>
      </c>
      <c r="P3653">
        <v>585068</v>
      </c>
      <c r="Q3653" t="s">
        <v>515</v>
      </c>
      <c r="R3653" s="9">
        <v>100358.68248115919</v>
      </c>
      <c r="S3653" s="9"/>
      <c r="T3653" s="9"/>
      <c r="U3653" s="9"/>
      <c r="V3653" s="9"/>
      <c r="W3653" s="9"/>
      <c r="X3653" s="9"/>
      <c r="Y3653" s="9"/>
      <c r="Z3653" s="9"/>
      <c r="AA3653" s="9"/>
      <c r="AB3653" s="9"/>
      <c r="AC3653" s="9"/>
      <c r="AD3653" s="9"/>
      <c r="AE3653" s="9"/>
      <c r="AF3653" s="9"/>
      <c r="AG3653" s="9"/>
      <c r="AH3653" s="9"/>
      <c r="AI3653" s="9"/>
      <c r="AJ3653" s="9"/>
      <c r="AK3653" s="9"/>
      <c r="AL3653" s="9"/>
      <c r="AM3653" s="9"/>
      <c r="AN3653" s="9"/>
      <c r="AO3653" s="9"/>
      <c r="AP3653" s="9"/>
      <c r="AQ3653" s="15"/>
      <c r="AR3653" s="9"/>
      <c r="AS3653" s="9"/>
      <c r="AT3653" s="9"/>
      <c r="AU3653" s="9"/>
      <c r="AV3653" s="9"/>
      <c r="AW3653" s="9"/>
      <c r="AX3653" s="9"/>
      <c r="AY3653" s="9"/>
      <c r="AZ3653" s="9"/>
      <c r="BA3653" s="9"/>
      <c r="BB3653" s="9"/>
      <c r="BC3653" s="9"/>
      <c r="BD3653" s="9"/>
      <c r="BE3653" s="9"/>
      <c r="BF3653" s="9"/>
      <c r="BG3653" s="9"/>
      <c r="BH3653" s="9"/>
      <c r="BI3653" s="9"/>
      <c r="BJ3653" s="9"/>
      <c r="BK3653" s="9"/>
      <c r="BL3653" s="9">
        <f t="shared" si="122"/>
        <v>100358.68248115919</v>
      </c>
      <c r="BM3653" s="9">
        <f t="shared" si="123"/>
        <v>100400</v>
      </c>
    </row>
    <row r="3654" spans="1:65" x14ac:dyDescent="0.3">
      <c r="A3654" s="5" t="s">
        <v>973</v>
      </c>
      <c r="B3654" s="9">
        <v>283187</v>
      </c>
      <c r="C3654">
        <v>554821</v>
      </c>
      <c r="D3654">
        <v>1</v>
      </c>
      <c r="E3654">
        <v>1</v>
      </c>
      <c r="F3654">
        <v>1</v>
      </c>
      <c r="G3654">
        <v>1</v>
      </c>
      <c r="H3654">
        <v>1</v>
      </c>
      <c r="I3654" t="s">
        <v>94</v>
      </c>
      <c r="J3654">
        <v>554821</v>
      </c>
      <c r="K3654" t="s">
        <v>973</v>
      </c>
      <c r="L3654">
        <v>554821</v>
      </c>
      <c r="M3654" t="s">
        <v>973</v>
      </c>
      <c r="N3654">
        <v>554821</v>
      </c>
      <c r="O3654" t="s">
        <v>973</v>
      </c>
      <c r="P3654">
        <v>554821</v>
      </c>
      <c r="Q3654" t="s">
        <v>973</v>
      </c>
      <c r="R3654" s="9">
        <v>9283781.8059859425</v>
      </c>
      <c r="S3654" s="9">
        <f>SUMIFS($B:$B,$J:$J,$C3654)</f>
        <v>283187</v>
      </c>
      <c r="T3654" s="9"/>
      <c r="U3654" s="9">
        <v>4044</v>
      </c>
      <c r="V3654" s="9"/>
      <c r="W3654" s="9">
        <v>791</v>
      </c>
      <c r="X3654" s="9"/>
      <c r="Y3654" s="9">
        <v>3874</v>
      </c>
      <c r="Z3654" s="9"/>
      <c r="AA3654" s="9">
        <v>1204</v>
      </c>
      <c r="AB3654" s="9"/>
      <c r="AC3654" s="9">
        <f>SUMIFS($B:$B,$L:$L,$C3654)</f>
        <v>283187</v>
      </c>
      <c r="AD3654" s="9">
        <v>14780119.39532467</v>
      </c>
      <c r="AE3654" s="9">
        <f>SUMIFS($B:$B,$P:$P,$C3654)</f>
        <v>316155</v>
      </c>
      <c r="AF3654" s="9">
        <v>15816140.04792871</v>
      </c>
      <c r="AG3654" s="9">
        <f>SUMIFS($B:$B,$N:$N,$C3654)</f>
        <v>308721</v>
      </c>
      <c r="AH3654" s="9">
        <v>42108252.484025151</v>
      </c>
      <c r="AI3654" s="9">
        <f>SUMIFS($B:$B,$P:$P,$C3654)</f>
        <v>316155</v>
      </c>
      <c r="AJ3654" s="9">
        <v>59853385.340743624</v>
      </c>
      <c r="AK3654" s="9">
        <v>134671940</v>
      </c>
      <c r="AL3654" s="9">
        <v>35001</v>
      </c>
      <c r="AM3654" s="9">
        <f>AL3654*141</f>
        <v>4935141</v>
      </c>
      <c r="AN3654" s="9"/>
      <c r="AO3654" s="9"/>
      <c r="AP3654" s="9">
        <v>597</v>
      </c>
      <c r="AQ3654" s="15">
        <v>1728000</v>
      </c>
      <c r="AR3654" s="9">
        <v>491</v>
      </c>
      <c r="AS3654" s="9">
        <f>AR3654*30500</f>
        <v>14975500</v>
      </c>
      <c r="AT3654" s="9">
        <v>933</v>
      </c>
      <c r="AU3654" s="9">
        <f>AT3654*2742</f>
        <v>2558286</v>
      </c>
      <c r="AV3654" s="9">
        <v>0</v>
      </c>
      <c r="AW3654" s="9">
        <f>AV3654*914</f>
        <v>0</v>
      </c>
      <c r="AX3654" s="9">
        <v>8095</v>
      </c>
      <c r="AY3654" s="9">
        <f>AX3654*141</f>
        <v>1141395</v>
      </c>
      <c r="AZ3654" s="9">
        <v>21569</v>
      </c>
      <c r="BA3654" s="9">
        <f>AZ3654*343</f>
        <v>7398167</v>
      </c>
      <c r="BB3654" s="9">
        <v>5144</v>
      </c>
      <c r="BC3654" s="9">
        <f>BB3654*109</f>
        <v>560696</v>
      </c>
      <c r="BD3654" s="9">
        <v>752</v>
      </c>
      <c r="BE3654" s="9">
        <f>BD3654*82</f>
        <v>61664</v>
      </c>
      <c r="BF3654" s="9">
        <v>8485</v>
      </c>
      <c r="BG3654" s="9">
        <f>BF3654*328</f>
        <v>2783080</v>
      </c>
      <c r="BH3654" s="9">
        <v>1037</v>
      </c>
      <c r="BI3654" s="9">
        <f>BH3654*410</f>
        <v>425170</v>
      </c>
      <c r="BJ3654" s="9">
        <v>385</v>
      </c>
      <c r="BK3654" s="9">
        <f>BJ3654*219</f>
        <v>84315</v>
      </c>
      <c r="BL3654" s="9">
        <f t="shared" si="122"/>
        <v>313165033.07400811</v>
      </c>
      <c r="BM3654" s="9">
        <f t="shared" si="123"/>
        <v>313165000</v>
      </c>
    </row>
    <row r="3655" spans="1:65" x14ac:dyDescent="0.3">
      <c r="A3655" s="3" t="s">
        <v>367</v>
      </c>
      <c r="B3655" s="9">
        <v>2556</v>
      </c>
      <c r="C3655">
        <v>598542</v>
      </c>
      <c r="D3655">
        <v>1</v>
      </c>
      <c r="E3655">
        <v>1</v>
      </c>
      <c r="F3655">
        <v>1</v>
      </c>
      <c r="G3655">
        <v>0</v>
      </c>
      <c r="H3655">
        <v>0</v>
      </c>
      <c r="I3655" t="s">
        <v>94</v>
      </c>
      <c r="J3655">
        <v>598542</v>
      </c>
      <c r="K3655" t="s">
        <v>367</v>
      </c>
      <c r="L3655">
        <v>598542</v>
      </c>
      <c r="M3655" t="s">
        <v>367</v>
      </c>
      <c r="N3655">
        <v>598143</v>
      </c>
      <c r="O3655" t="s">
        <v>368</v>
      </c>
      <c r="P3655">
        <v>598143</v>
      </c>
      <c r="Q3655" t="s">
        <v>368</v>
      </c>
      <c r="R3655" s="9">
        <v>590769.79642229551</v>
      </c>
      <c r="S3655" s="9">
        <f>SUMIFS($B:$B,$J:$J,$C3655)</f>
        <v>2556</v>
      </c>
      <c r="T3655" s="9">
        <v>139027.88061352901</v>
      </c>
      <c r="U3655" s="9">
        <v>1</v>
      </c>
      <c r="V3655" s="9">
        <f>U3655*768</f>
        <v>768</v>
      </c>
      <c r="W3655" s="9">
        <v>33</v>
      </c>
      <c r="X3655" s="9">
        <f>W3655*3072</f>
        <v>101376</v>
      </c>
      <c r="Y3655" s="9">
        <v>20</v>
      </c>
      <c r="Z3655" s="9">
        <f>Y3655*1024</f>
        <v>20480</v>
      </c>
      <c r="AA3655" s="9">
        <v>5</v>
      </c>
      <c r="AB3655" s="9">
        <f>AA3655*256</f>
        <v>1280</v>
      </c>
      <c r="AC3655" s="9">
        <f>SUMIFS($B:$B,$L:$L,$C3655)</f>
        <v>3379</v>
      </c>
      <c r="AD3655" s="9">
        <v>423580.33727671357</v>
      </c>
      <c r="AE3655" s="9"/>
      <c r="AF3655" s="9"/>
      <c r="AG3655" s="9"/>
      <c r="AH3655" s="9"/>
      <c r="AI3655" s="9"/>
      <c r="AJ3655" s="9"/>
      <c r="AK3655" s="9"/>
      <c r="AL3655" s="9"/>
      <c r="AM3655" s="9"/>
      <c r="AN3655" s="9"/>
      <c r="AO3655" s="9"/>
      <c r="AP3655" s="9"/>
      <c r="AQ3655" s="15"/>
      <c r="AR3655" s="9">
        <v>1</v>
      </c>
      <c r="AS3655" s="9">
        <f>AR3655*30500</f>
        <v>30500</v>
      </c>
      <c r="AT3655" s="9"/>
      <c r="AU3655" s="9"/>
      <c r="AV3655" s="9"/>
      <c r="AW3655" s="9"/>
      <c r="AX3655" s="9"/>
      <c r="AY3655" s="9"/>
      <c r="AZ3655" s="9"/>
      <c r="BA3655" s="9"/>
      <c r="BB3655" s="9"/>
      <c r="BC3655" s="9"/>
      <c r="BD3655" s="9"/>
      <c r="BE3655" s="9"/>
      <c r="BF3655" s="9"/>
      <c r="BG3655" s="9"/>
      <c r="BH3655" s="9"/>
      <c r="BI3655" s="9"/>
      <c r="BJ3655" s="9"/>
      <c r="BK3655" s="9"/>
      <c r="BL3655" s="9">
        <f t="shared" si="122"/>
        <v>1307782.0143125381</v>
      </c>
      <c r="BM3655" s="9">
        <f t="shared" si="123"/>
        <v>1307800</v>
      </c>
    </row>
    <row r="3656" spans="1:65" x14ac:dyDescent="0.3">
      <c r="A3656" t="s">
        <v>3557</v>
      </c>
      <c r="B3656" s="9">
        <v>182</v>
      </c>
      <c r="C3656">
        <v>535231</v>
      </c>
      <c r="D3656">
        <v>1</v>
      </c>
      <c r="E3656">
        <v>0</v>
      </c>
      <c r="F3656">
        <v>0</v>
      </c>
      <c r="G3656">
        <v>0</v>
      </c>
      <c r="H3656">
        <v>0</v>
      </c>
      <c r="I3656" t="s">
        <v>83</v>
      </c>
      <c r="J3656">
        <v>544281</v>
      </c>
      <c r="K3656" t="s">
        <v>583</v>
      </c>
      <c r="L3656">
        <v>544281</v>
      </c>
      <c r="M3656" t="s">
        <v>583</v>
      </c>
      <c r="N3656">
        <v>545171</v>
      </c>
      <c r="O3656" t="s">
        <v>584</v>
      </c>
      <c r="P3656">
        <v>545171</v>
      </c>
      <c r="Q3656" t="s">
        <v>584</v>
      </c>
      <c r="R3656" s="9">
        <v>71941.662785630979</v>
      </c>
      <c r="S3656" s="9"/>
      <c r="T3656" s="9"/>
      <c r="U3656" s="9"/>
      <c r="V3656" s="9"/>
      <c r="W3656" s="9"/>
      <c r="X3656" s="9"/>
      <c r="Y3656" s="9"/>
      <c r="Z3656" s="9"/>
      <c r="AA3656" s="9"/>
      <c r="AB3656" s="9"/>
      <c r="AC3656" s="9"/>
      <c r="AD3656" s="9"/>
      <c r="AE3656" s="9"/>
      <c r="AF3656" s="9"/>
      <c r="AG3656" s="9"/>
      <c r="AH3656" s="9"/>
      <c r="AI3656" s="9"/>
      <c r="AJ3656" s="9"/>
      <c r="AK3656" s="9"/>
      <c r="AL3656" s="9"/>
      <c r="AM3656" s="9"/>
      <c r="AN3656" s="9"/>
      <c r="AO3656" s="9"/>
      <c r="AP3656" s="9"/>
      <c r="AQ3656" s="15"/>
      <c r="AR3656" s="9"/>
      <c r="AS3656" s="9"/>
      <c r="AT3656" s="9"/>
      <c r="AU3656" s="9"/>
      <c r="AV3656" s="9"/>
      <c r="AW3656" s="9"/>
      <c r="AX3656" s="9"/>
      <c r="AY3656" s="9"/>
      <c r="AZ3656" s="9"/>
      <c r="BA3656" s="9"/>
      <c r="BB3656" s="9"/>
      <c r="BC3656" s="9"/>
      <c r="BD3656" s="9"/>
      <c r="BE3656" s="9"/>
      <c r="BF3656" s="9"/>
      <c r="BG3656" s="9"/>
      <c r="BH3656" s="9"/>
      <c r="BI3656" s="9"/>
      <c r="BJ3656" s="9"/>
      <c r="BK3656" s="9"/>
      <c r="BL3656" s="9">
        <f t="shared" si="122"/>
        <v>71941.662785630979</v>
      </c>
      <c r="BM3656" s="9">
        <f t="shared" si="123"/>
        <v>71900</v>
      </c>
    </row>
    <row r="3657" spans="1:65" x14ac:dyDescent="0.3">
      <c r="A3657" s="2" t="s">
        <v>1677</v>
      </c>
      <c r="B3657" s="9">
        <v>1324</v>
      </c>
      <c r="C3657">
        <v>573272</v>
      </c>
      <c r="D3657">
        <v>1</v>
      </c>
      <c r="E3657">
        <v>1</v>
      </c>
      <c r="F3657">
        <v>0</v>
      </c>
      <c r="G3657">
        <v>0</v>
      </c>
      <c r="H3657">
        <v>0</v>
      </c>
      <c r="I3657" t="s">
        <v>90</v>
      </c>
      <c r="J3657">
        <v>573272</v>
      </c>
      <c r="K3657" t="s">
        <v>1677</v>
      </c>
      <c r="L3657">
        <v>572926</v>
      </c>
      <c r="M3657" t="s">
        <v>203</v>
      </c>
      <c r="N3657">
        <v>572926</v>
      </c>
      <c r="O3657" t="s">
        <v>203</v>
      </c>
      <c r="P3657">
        <v>572926</v>
      </c>
      <c r="Q3657" t="s">
        <v>203</v>
      </c>
      <c r="R3657" s="9">
        <v>310810.50905864179</v>
      </c>
      <c r="S3657" s="9">
        <f>SUMIFS($B:$B,$J:$J,$C3657)</f>
        <v>4110</v>
      </c>
      <c r="T3657" s="9">
        <v>223260.4003752764</v>
      </c>
      <c r="U3657" s="9">
        <v>0</v>
      </c>
      <c r="V3657" s="9">
        <f>U3657*768</f>
        <v>0</v>
      </c>
      <c r="W3657" s="9">
        <v>16</v>
      </c>
      <c r="X3657" s="9">
        <f>W3657*3072</f>
        <v>49152</v>
      </c>
      <c r="Y3657" s="9">
        <v>21</v>
      </c>
      <c r="Z3657" s="9">
        <f>Y3657*1024</f>
        <v>21504</v>
      </c>
      <c r="AA3657" s="9">
        <v>2</v>
      </c>
      <c r="AB3657" s="9">
        <f>AA3657*256</f>
        <v>512</v>
      </c>
      <c r="AC3657" s="9"/>
      <c r="AD3657" s="9"/>
      <c r="AE3657" s="9"/>
      <c r="AF3657" s="9"/>
      <c r="AG3657" s="9"/>
      <c r="AH3657" s="9"/>
      <c r="AI3657" s="9"/>
      <c r="AJ3657" s="9"/>
      <c r="AK3657" s="9"/>
      <c r="AL3657" s="9"/>
      <c r="AM3657" s="9"/>
      <c r="AN3657" s="9"/>
      <c r="AO3657" s="9"/>
      <c r="AP3657" s="9"/>
      <c r="AQ3657" s="15"/>
      <c r="AR3657" s="9">
        <v>1</v>
      </c>
      <c r="AS3657" s="9">
        <f>AR3657*30500</f>
        <v>30500</v>
      </c>
      <c r="AT3657" s="9"/>
      <c r="AU3657" s="9"/>
      <c r="AV3657" s="9"/>
      <c r="AW3657" s="9"/>
      <c r="AX3657" s="9"/>
      <c r="AY3657" s="9"/>
      <c r="AZ3657" s="9"/>
      <c r="BA3657" s="9"/>
      <c r="BB3657" s="9"/>
      <c r="BC3657" s="9"/>
      <c r="BD3657" s="9"/>
      <c r="BE3657" s="9"/>
      <c r="BF3657" s="9"/>
      <c r="BG3657" s="9"/>
      <c r="BH3657" s="9"/>
      <c r="BI3657" s="9"/>
      <c r="BJ3657" s="9"/>
      <c r="BK3657" s="9"/>
      <c r="BL3657" s="9">
        <f t="shared" si="122"/>
        <v>635738.90943391819</v>
      </c>
      <c r="BM3657" s="9">
        <f t="shared" si="123"/>
        <v>635700</v>
      </c>
    </row>
    <row r="3658" spans="1:65" x14ac:dyDescent="0.3">
      <c r="A3658" t="s">
        <v>79</v>
      </c>
      <c r="B3658" s="9">
        <v>71</v>
      </c>
      <c r="C3658">
        <v>599395</v>
      </c>
      <c r="D3658">
        <v>1</v>
      </c>
      <c r="E3658">
        <v>0</v>
      </c>
      <c r="F3658">
        <v>0</v>
      </c>
      <c r="G3658">
        <v>0</v>
      </c>
      <c r="H3658">
        <v>0</v>
      </c>
      <c r="I3658" t="s">
        <v>86</v>
      </c>
      <c r="J3658">
        <v>530107</v>
      </c>
      <c r="K3658" t="s">
        <v>2256</v>
      </c>
      <c r="L3658">
        <v>530883</v>
      </c>
      <c r="M3658" t="s">
        <v>319</v>
      </c>
      <c r="N3658">
        <v>530883</v>
      </c>
      <c r="O3658" t="s">
        <v>319</v>
      </c>
      <c r="P3658">
        <v>530883</v>
      </c>
      <c r="Q3658" t="s">
        <v>319</v>
      </c>
      <c r="R3658" s="9">
        <v>71941.662785630979</v>
      </c>
      <c r="S3658" s="9"/>
      <c r="T3658" s="9"/>
      <c r="U3658" s="9"/>
      <c r="V3658" s="9"/>
      <c r="W3658" s="9"/>
      <c r="X3658" s="9"/>
      <c r="Y3658" s="9"/>
      <c r="Z3658" s="9"/>
      <c r="AA3658" s="9"/>
      <c r="AB3658" s="9"/>
      <c r="AC3658" s="9"/>
      <c r="AD3658" s="9"/>
      <c r="AE3658" s="9"/>
      <c r="AF3658" s="9"/>
      <c r="AG3658" s="9"/>
      <c r="AH3658" s="9"/>
      <c r="AI3658" s="9"/>
      <c r="AJ3658" s="9"/>
      <c r="AK3658" s="9"/>
      <c r="AL3658" s="9"/>
      <c r="AM3658" s="9"/>
      <c r="AN3658" s="9"/>
      <c r="AO3658" s="9"/>
      <c r="AP3658" s="9"/>
      <c r="AQ3658" s="15"/>
      <c r="AR3658" s="9"/>
      <c r="AS3658" s="9"/>
      <c r="AT3658" s="9"/>
      <c r="AU3658" s="9"/>
      <c r="AV3658" s="9"/>
      <c r="AW3658" s="9"/>
      <c r="AX3658" s="9"/>
      <c r="AY3658" s="9"/>
      <c r="AZ3658" s="9"/>
      <c r="BA3658" s="9"/>
      <c r="BB3658" s="9"/>
      <c r="BC3658" s="9"/>
      <c r="BD3658" s="9"/>
      <c r="BE3658" s="9"/>
      <c r="BF3658" s="9"/>
      <c r="BG3658" s="9"/>
      <c r="BH3658" s="9"/>
      <c r="BI3658" s="9"/>
      <c r="BJ3658" s="9"/>
      <c r="BK3658" s="9"/>
      <c r="BL3658" s="9">
        <f t="shared" si="122"/>
        <v>71941.662785630979</v>
      </c>
      <c r="BM3658" s="9">
        <f t="shared" si="123"/>
        <v>71900</v>
      </c>
    </row>
    <row r="3659" spans="1:65" x14ac:dyDescent="0.3">
      <c r="A3659" t="s">
        <v>79</v>
      </c>
      <c r="B3659" s="9">
        <v>717</v>
      </c>
      <c r="C3659">
        <v>580732</v>
      </c>
      <c r="D3659">
        <v>1</v>
      </c>
      <c r="E3659">
        <v>0</v>
      </c>
      <c r="F3659">
        <v>0</v>
      </c>
      <c r="G3659">
        <v>0</v>
      </c>
      <c r="H3659">
        <v>0</v>
      </c>
      <c r="I3659" t="s">
        <v>96</v>
      </c>
      <c r="J3659">
        <v>580511</v>
      </c>
      <c r="K3659" t="s">
        <v>97</v>
      </c>
      <c r="L3659">
        <v>580511</v>
      </c>
      <c r="M3659" t="s">
        <v>97</v>
      </c>
      <c r="N3659">
        <v>580511</v>
      </c>
      <c r="O3659" t="s">
        <v>97</v>
      </c>
      <c r="P3659">
        <v>580511</v>
      </c>
      <c r="Q3659" t="s">
        <v>97</v>
      </c>
      <c r="R3659" s="9">
        <v>170123.8693598854</v>
      </c>
      <c r="S3659" s="9"/>
      <c r="T3659" s="9"/>
      <c r="U3659" s="9"/>
      <c r="V3659" s="9"/>
      <c r="W3659" s="9"/>
      <c r="X3659" s="9"/>
      <c r="Y3659" s="9"/>
      <c r="Z3659" s="9"/>
      <c r="AA3659" s="9"/>
      <c r="AB3659" s="9"/>
      <c r="AC3659" s="9"/>
      <c r="AD3659" s="9"/>
      <c r="AE3659" s="9"/>
      <c r="AF3659" s="9"/>
      <c r="AG3659" s="9"/>
      <c r="AH3659" s="9"/>
      <c r="AI3659" s="9"/>
      <c r="AJ3659" s="9"/>
      <c r="AK3659" s="9"/>
      <c r="AL3659" s="9"/>
      <c r="AM3659" s="9"/>
      <c r="AN3659" s="9"/>
      <c r="AO3659" s="9"/>
      <c r="AP3659" s="9"/>
      <c r="AQ3659" s="15"/>
      <c r="AR3659" s="9"/>
      <c r="AS3659" s="9"/>
      <c r="AT3659" s="9"/>
      <c r="AU3659" s="9"/>
      <c r="AV3659" s="9"/>
      <c r="AW3659" s="9"/>
      <c r="AX3659" s="9"/>
      <c r="AY3659" s="9"/>
      <c r="AZ3659" s="9"/>
      <c r="BA3659" s="9"/>
      <c r="BB3659" s="9"/>
      <c r="BC3659" s="9"/>
      <c r="BD3659" s="9"/>
      <c r="BE3659" s="9"/>
      <c r="BF3659" s="9"/>
      <c r="BG3659" s="9"/>
      <c r="BH3659" s="9"/>
      <c r="BI3659" s="9"/>
      <c r="BJ3659" s="9"/>
      <c r="BK3659" s="9"/>
      <c r="BL3659" s="9">
        <f t="shared" si="122"/>
        <v>170123.8693598854</v>
      </c>
      <c r="BM3659" s="9">
        <f t="shared" si="123"/>
        <v>170100</v>
      </c>
    </row>
    <row r="3660" spans="1:65" x14ac:dyDescent="0.3">
      <c r="A3660" t="s">
        <v>79</v>
      </c>
      <c r="B3660" s="9">
        <v>181</v>
      </c>
      <c r="C3660">
        <v>574104</v>
      </c>
      <c r="D3660">
        <v>1</v>
      </c>
      <c r="E3660">
        <v>0</v>
      </c>
      <c r="F3660">
        <v>0</v>
      </c>
      <c r="G3660">
        <v>0</v>
      </c>
      <c r="H3660">
        <v>0</v>
      </c>
      <c r="I3660" t="s">
        <v>96</v>
      </c>
      <c r="J3660">
        <v>571547</v>
      </c>
      <c r="K3660" t="s">
        <v>2055</v>
      </c>
      <c r="L3660">
        <v>571539</v>
      </c>
      <c r="M3660" t="s">
        <v>419</v>
      </c>
      <c r="N3660">
        <v>571539</v>
      </c>
      <c r="O3660" t="s">
        <v>419</v>
      </c>
      <c r="P3660">
        <v>571164</v>
      </c>
      <c r="Q3660" t="s">
        <v>334</v>
      </c>
      <c r="R3660" s="9">
        <v>71941.662785630979</v>
      </c>
      <c r="S3660" s="9"/>
      <c r="T3660" s="9"/>
      <c r="U3660" s="9"/>
      <c r="V3660" s="9"/>
      <c r="W3660" s="9"/>
      <c r="X3660" s="9"/>
      <c r="Y3660" s="9"/>
      <c r="Z3660" s="9"/>
      <c r="AA3660" s="9"/>
      <c r="AB3660" s="9"/>
      <c r="AC3660" s="9"/>
      <c r="AD3660" s="9"/>
      <c r="AE3660" s="9"/>
      <c r="AF3660" s="9"/>
      <c r="AG3660" s="9"/>
      <c r="AH3660" s="9"/>
      <c r="AI3660" s="9"/>
      <c r="AJ3660" s="9"/>
      <c r="AK3660" s="9"/>
      <c r="AL3660" s="9"/>
      <c r="AM3660" s="9"/>
      <c r="AN3660" s="9"/>
      <c r="AO3660" s="9"/>
      <c r="AP3660" s="9"/>
      <c r="AQ3660" s="15"/>
      <c r="AR3660" s="9"/>
      <c r="AS3660" s="9"/>
      <c r="AT3660" s="9"/>
      <c r="AU3660" s="9"/>
      <c r="AV3660" s="9"/>
      <c r="AW3660" s="9"/>
      <c r="AX3660" s="9"/>
      <c r="AY3660" s="9"/>
      <c r="AZ3660" s="9"/>
      <c r="BA3660" s="9"/>
      <c r="BB3660" s="9"/>
      <c r="BC3660" s="9"/>
      <c r="BD3660" s="9"/>
      <c r="BE3660" s="9"/>
      <c r="BF3660" s="9"/>
      <c r="BG3660" s="9"/>
      <c r="BH3660" s="9"/>
      <c r="BI3660" s="9"/>
      <c r="BJ3660" s="9"/>
      <c r="BK3660" s="9"/>
      <c r="BL3660" s="9">
        <f t="shared" si="122"/>
        <v>71941.662785630979</v>
      </c>
      <c r="BM3660" s="9">
        <f t="shared" si="123"/>
        <v>71900</v>
      </c>
    </row>
    <row r="3661" spans="1:65" x14ac:dyDescent="0.3">
      <c r="A3661" s="5" t="s">
        <v>79</v>
      </c>
      <c r="B3661" s="9">
        <v>15681</v>
      </c>
      <c r="C3661">
        <v>555428</v>
      </c>
      <c r="D3661">
        <v>1</v>
      </c>
      <c r="E3661">
        <v>1</v>
      </c>
      <c r="F3661">
        <v>1</v>
      </c>
      <c r="G3661">
        <v>1</v>
      </c>
      <c r="H3661">
        <v>1</v>
      </c>
      <c r="I3661" t="s">
        <v>77</v>
      </c>
      <c r="J3661">
        <v>555428</v>
      </c>
      <c r="K3661" t="s">
        <v>79</v>
      </c>
      <c r="L3661">
        <v>555428</v>
      </c>
      <c r="M3661" t="s">
        <v>79</v>
      </c>
      <c r="N3661">
        <v>555428</v>
      </c>
      <c r="O3661" t="s">
        <v>79</v>
      </c>
      <c r="P3661">
        <v>555428</v>
      </c>
      <c r="Q3661" t="s">
        <v>79</v>
      </c>
      <c r="R3661" s="9">
        <v>712110.24634797138</v>
      </c>
      <c r="S3661" s="9">
        <f>SUMIFS($B:$B,$J:$J,$C3661)</f>
        <v>18537</v>
      </c>
      <c r="T3661" s="9">
        <v>395500.42544750898</v>
      </c>
      <c r="U3661" s="9">
        <v>0</v>
      </c>
      <c r="V3661" s="9">
        <f>U3661*768</f>
        <v>0</v>
      </c>
      <c r="W3661" s="9">
        <v>89</v>
      </c>
      <c r="X3661" s="9">
        <f>W3661*3072</f>
        <v>273408</v>
      </c>
      <c r="Y3661" s="9">
        <v>353</v>
      </c>
      <c r="Z3661" s="9">
        <f>Y3661*1024</f>
        <v>361472</v>
      </c>
      <c r="AA3661" s="9">
        <v>41</v>
      </c>
      <c r="AB3661" s="9">
        <f>AA3661*256</f>
        <v>10496</v>
      </c>
      <c r="AC3661" s="9">
        <f>SUMIFS($B:$B,$L:$L,$C3661)</f>
        <v>20063</v>
      </c>
      <c r="AD3661" s="9">
        <v>1251994.1072720319</v>
      </c>
      <c r="AE3661" s="9">
        <f>SUMIFS($B:$B,$P:$P,$C3661)</f>
        <v>26314</v>
      </c>
      <c r="AF3661" s="9">
        <v>1570794.678894788</v>
      </c>
      <c r="AG3661" s="9">
        <f>SUMIFS($B:$B,$N:$N,$C3661)</f>
        <v>26314</v>
      </c>
      <c r="AH3661" s="9">
        <v>4525322.637650907</v>
      </c>
      <c r="AI3661" s="9">
        <f>SUMIFS($B:$B,$P:$P,$C3661)</f>
        <v>26314</v>
      </c>
      <c r="AJ3661" s="9">
        <v>14927397.257806759</v>
      </c>
      <c r="AK3661" s="9"/>
      <c r="AL3661" s="9">
        <v>3833</v>
      </c>
      <c r="AM3661" s="9">
        <f>AL3661*141</f>
        <v>540453</v>
      </c>
      <c r="AN3661" s="9"/>
      <c r="AO3661" s="9"/>
      <c r="AP3661" s="9"/>
      <c r="AQ3661" s="15"/>
      <c r="AR3661" s="9">
        <v>30</v>
      </c>
      <c r="AS3661" s="9">
        <f>AR3661*30500</f>
        <v>915000</v>
      </c>
      <c r="AT3661" s="9">
        <v>163</v>
      </c>
      <c r="AU3661" s="9">
        <f>AT3661*2742</f>
        <v>446946</v>
      </c>
      <c r="AV3661" s="9">
        <v>21</v>
      </c>
      <c r="AW3661" s="9">
        <f>AV3661*914</f>
        <v>19194</v>
      </c>
      <c r="AX3661" s="9">
        <v>1107</v>
      </c>
      <c r="AY3661" s="9">
        <f>AX3661*141</f>
        <v>156087</v>
      </c>
      <c r="AZ3661" s="9">
        <v>1279</v>
      </c>
      <c r="BA3661" s="9">
        <f>AZ3661*343</f>
        <v>438697</v>
      </c>
      <c r="BB3661" s="9">
        <v>625</v>
      </c>
      <c r="BC3661" s="9">
        <f>BB3661*109</f>
        <v>68125</v>
      </c>
      <c r="BD3661" s="9">
        <v>86</v>
      </c>
      <c r="BE3661" s="9">
        <f>BD3661*82</f>
        <v>7052</v>
      </c>
      <c r="BF3661" s="9">
        <v>792</v>
      </c>
      <c r="BG3661" s="9">
        <f>BF3661*328</f>
        <v>259776</v>
      </c>
      <c r="BH3661" s="9">
        <v>97</v>
      </c>
      <c r="BI3661" s="9">
        <f>BH3661*410</f>
        <v>39770</v>
      </c>
      <c r="BJ3661" s="9">
        <v>6</v>
      </c>
      <c r="BK3661" s="9">
        <f>BJ3661*219</f>
        <v>1314</v>
      </c>
      <c r="BL3661" s="9">
        <f t="shared" si="122"/>
        <v>26920909.353419967</v>
      </c>
      <c r="BM3661" s="9">
        <f t="shared" si="123"/>
        <v>26920900</v>
      </c>
    </row>
    <row r="3662" spans="1:65" x14ac:dyDescent="0.3">
      <c r="A3662" t="s">
        <v>79</v>
      </c>
      <c r="B3662" s="9">
        <v>163</v>
      </c>
      <c r="C3662">
        <v>548359</v>
      </c>
      <c r="D3662">
        <v>1</v>
      </c>
      <c r="E3662">
        <v>0</v>
      </c>
      <c r="F3662">
        <v>0</v>
      </c>
      <c r="G3662">
        <v>0</v>
      </c>
      <c r="H3662">
        <v>0</v>
      </c>
      <c r="I3662" t="s">
        <v>123</v>
      </c>
      <c r="J3662">
        <v>568988</v>
      </c>
      <c r="K3662" t="s">
        <v>259</v>
      </c>
      <c r="L3662">
        <v>568988</v>
      </c>
      <c r="M3662" t="s">
        <v>259</v>
      </c>
      <c r="N3662">
        <v>568988</v>
      </c>
      <c r="O3662" t="s">
        <v>259</v>
      </c>
      <c r="P3662">
        <v>569569</v>
      </c>
      <c r="Q3662" t="s">
        <v>260</v>
      </c>
      <c r="R3662" s="9">
        <v>71941.662785630979</v>
      </c>
      <c r="S3662" s="9"/>
      <c r="T3662" s="9"/>
      <c r="U3662" s="9"/>
      <c r="V3662" s="9"/>
      <c r="W3662" s="9"/>
      <c r="X3662" s="9"/>
      <c r="Y3662" s="9"/>
      <c r="Z3662" s="9"/>
      <c r="AA3662" s="9"/>
      <c r="AB3662" s="9"/>
      <c r="AC3662" s="9"/>
      <c r="AD3662" s="9"/>
      <c r="AE3662" s="9"/>
      <c r="AF3662" s="9"/>
      <c r="AG3662" s="9"/>
      <c r="AH3662" s="9"/>
      <c r="AI3662" s="9"/>
      <c r="AJ3662" s="9"/>
      <c r="AK3662" s="9"/>
      <c r="AL3662" s="9"/>
      <c r="AM3662" s="9"/>
      <c r="AN3662" s="9"/>
      <c r="AO3662" s="9"/>
      <c r="AP3662" s="9"/>
      <c r="AQ3662" s="15"/>
      <c r="AR3662" s="9"/>
      <c r="AS3662" s="9"/>
      <c r="AT3662" s="9"/>
      <c r="AU3662" s="9"/>
      <c r="AV3662" s="9"/>
      <c r="AW3662" s="9"/>
      <c r="AX3662" s="9"/>
      <c r="AY3662" s="9"/>
      <c r="AZ3662" s="9"/>
      <c r="BA3662" s="9"/>
      <c r="BB3662" s="9"/>
      <c r="BC3662" s="9"/>
      <c r="BD3662" s="9"/>
      <c r="BE3662" s="9"/>
      <c r="BF3662" s="9"/>
      <c r="BG3662" s="9"/>
      <c r="BH3662" s="9"/>
      <c r="BI3662" s="9"/>
      <c r="BJ3662" s="9"/>
      <c r="BK3662" s="9"/>
      <c r="BL3662" s="9">
        <f t="shared" si="122"/>
        <v>71941.662785630979</v>
      </c>
      <c r="BM3662" s="9">
        <f t="shared" si="123"/>
        <v>71900</v>
      </c>
    </row>
    <row r="3663" spans="1:65" x14ac:dyDescent="0.3">
      <c r="A3663" t="s">
        <v>79</v>
      </c>
      <c r="B3663" s="9">
        <v>160</v>
      </c>
      <c r="C3663">
        <v>598372</v>
      </c>
      <c r="D3663">
        <v>1</v>
      </c>
      <c r="E3663">
        <v>0</v>
      </c>
      <c r="F3663">
        <v>0</v>
      </c>
      <c r="G3663">
        <v>0</v>
      </c>
      <c r="H3663">
        <v>0</v>
      </c>
      <c r="I3663" t="s">
        <v>86</v>
      </c>
      <c r="J3663">
        <v>540757</v>
      </c>
      <c r="K3663" t="s">
        <v>495</v>
      </c>
      <c r="L3663">
        <v>539911</v>
      </c>
      <c r="M3663" t="s">
        <v>352</v>
      </c>
      <c r="N3663">
        <v>539911</v>
      </c>
      <c r="O3663" t="s">
        <v>352</v>
      </c>
      <c r="P3663">
        <v>539911</v>
      </c>
      <c r="Q3663" t="s">
        <v>352</v>
      </c>
      <c r="R3663" s="9">
        <v>71941.662785630979</v>
      </c>
      <c r="S3663" s="9"/>
      <c r="T3663" s="9"/>
      <c r="U3663" s="9"/>
      <c r="V3663" s="9"/>
      <c r="W3663" s="9"/>
      <c r="X3663" s="9"/>
      <c r="Y3663" s="9"/>
      <c r="Z3663" s="9"/>
      <c r="AA3663" s="9"/>
      <c r="AB3663" s="9"/>
      <c r="AC3663" s="9"/>
      <c r="AD3663" s="9"/>
      <c r="AE3663" s="9"/>
      <c r="AF3663" s="9"/>
      <c r="AG3663" s="9"/>
      <c r="AH3663" s="9"/>
      <c r="AI3663" s="9"/>
      <c r="AJ3663" s="9"/>
      <c r="AK3663" s="9"/>
      <c r="AL3663" s="9"/>
      <c r="AM3663" s="9"/>
      <c r="AN3663" s="9"/>
      <c r="AO3663" s="9"/>
      <c r="AP3663" s="9"/>
      <c r="AQ3663" s="15"/>
      <c r="AR3663" s="9"/>
      <c r="AS3663" s="9"/>
      <c r="AT3663" s="9"/>
      <c r="AU3663" s="9"/>
      <c r="AV3663" s="9"/>
      <c r="AW3663" s="9"/>
      <c r="AX3663" s="9"/>
      <c r="AY3663" s="9"/>
      <c r="AZ3663" s="9"/>
      <c r="BA3663" s="9"/>
      <c r="BB3663" s="9"/>
      <c r="BC3663" s="9"/>
      <c r="BD3663" s="9"/>
      <c r="BE3663" s="9"/>
      <c r="BF3663" s="9"/>
      <c r="BG3663" s="9"/>
      <c r="BH3663" s="9"/>
      <c r="BI3663" s="9"/>
      <c r="BJ3663" s="9"/>
      <c r="BK3663" s="9"/>
      <c r="BL3663" s="9">
        <f t="shared" si="122"/>
        <v>71941.662785630979</v>
      </c>
      <c r="BM3663" s="9">
        <f t="shared" si="123"/>
        <v>71900</v>
      </c>
    </row>
    <row r="3664" spans="1:65" x14ac:dyDescent="0.3">
      <c r="A3664" t="s">
        <v>3558</v>
      </c>
      <c r="B3664" s="9">
        <v>1008</v>
      </c>
      <c r="C3664">
        <v>596361</v>
      </c>
      <c r="D3664">
        <v>1</v>
      </c>
      <c r="E3664">
        <v>0</v>
      </c>
      <c r="F3664">
        <v>0</v>
      </c>
      <c r="G3664">
        <v>0</v>
      </c>
      <c r="H3664">
        <v>0</v>
      </c>
      <c r="I3664" t="s">
        <v>123</v>
      </c>
      <c r="J3664">
        <v>595209</v>
      </c>
      <c r="K3664" t="s">
        <v>480</v>
      </c>
      <c r="L3664">
        <v>595209</v>
      </c>
      <c r="M3664" t="s">
        <v>480</v>
      </c>
      <c r="N3664">
        <v>595209</v>
      </c>
      <c r="O3664" t="s">
        <v>480</v>
      </c>
      <c r="P3664">
        <v>595209</v>
      </c>
      <c r="Q3664" t="s">
        <v>480</v>
      </c>
      <c r="R3664" s="9">
        <v>237848.5771747588</v>
      </c>
      <c r="S3664" s="9"/>
      <c r="T3664" s="9"/>
      <c r="U3664" s="9"/>
      <c r="V3664" s="9"/>
      <c r="W3664" s="9"/>
      <c r="X3664" s="9"/>
      <c r="Y3664" s="9"/>
      <c r="Z3664" s="9"/>
      <c r="AA3664" s="9"/>
      <c r="AB3664" s="9"/>
      <c r="AC3664" s="9"/>
      <c r="AD3664" s="9"/>
      <c r="AE3664" s="9"/>
      <c r="AF3664" s="9"/>
      <c r="AG3664" s="9"/>
      <c r="AH3664" s="9"/>
      <c r="AI3664" s="9"/>
      <c r="AJ3664" s="9"/>
      <c r="AK3664" s="9"/>
      <c r="AL3664" s="9"/>
      <c r="AM3664" s="9"/>
      <c r="AN3664" s="9"/>
      <c r="AO3664" s="9"/>
      <c r="AP3664" s="9"/>
      <c r="AQ3664" s="15"/>
      <c r="AR3664" s="9"/>
      <c r="AS3664" s="9"/>
      <c r="AT3664" s="9"/>
      <c r="AU3664" s="9"/>
      <c r="AV3664" s="9"/>
      <c r="AW3664" s="9"/>
      <c r="AX3664" s="9"/>
      <c r="AY3664" s="9"/>
      <c r="AZ3664" s="9"/>
      <c r="BA3664" s="9"/>
      <c r="BB3664" s="9"/>
      <c r="BC3664" s="9"/>
      <c r="BD3664" s="9"/>
      <c r="BE3664" s="9"/>
      <c r="BF3664" s="9"/>
      <c r="BG3664" s="9"/>
      <c r="BH3664" s="9"/>
      <c r="BI3664" s="9"/>
      <c r="BJ3664" s="9"/>
      <c r="BK3664" s="9"/>
      <c r="BL3664" s="9">
        <f t="shared" si="122"/>
        <v>237848.5771747588</v>
      </c>
      <c r="BM3664" s="9">
        <f t="shared" si="123"/>
        <v>237800</v>
      </c>
    </row>
    <row r="3665" spans="1:65" x14ac:dyDescent="0.3">
      <c r="A3665" t="s">
        <v>3559</v>
      </c>
      <c r="B3665" s="9">
        <v>195</v>
      </c>
      <c r="C3665">
        <v>559326</v>
      </c>
      <c r="D3665">
        <v>1</v>
      </c>
      <c r="E3665">
        <v>0</v>
      </c>
      <c r="F3665">
        <v>0</v>
      </c>
      <c r="G3665">
        <v>0</v>
      </c>
      <c r="H3665">
        <v>0</v>
      </c>
      <c r="I3665" t="s">
        <v>151</v>
      </c>
      <c r="J3665">
        <v>559334</v>
      </c>
      <c r="K3665" t="s">
        <v>1050</v>
      </c>
      <c r="L3665">
        <v>559628</v>
      </c>
      <c r="M3665" t="s">
        <v>443</v>
      </c>
      <c r="N3665">
        <v>559628</v>
      </c>
      <c r="O3665" t="s">
        <v>443</v>
      </c>
      <c r="P3665">
        <v>559300</v>
      </c>
      <c r="Q3665" t="s">
        <v>223</v>
      </c>
      <c r="R3665" s="9">
        <v>71941.662785630979</v>
      </c>
      <c r="S3665" s="9"/>
      <c r="T3665" s="9"/>
      <c r="U3665" s="9"/>
      <c r="V3665" s="9"/>
      <c r="W3665" s="9"/>
      <c r="X3665" s="9"/>
      <c r="Y3665" s="9"/>
      <c r="Z3665" s="9"/>
      <c r="AA3665" s="9"/>
      <c r="AB3665" s="9"/>
      <c r="AC3665" s="9"/>
      <c r="AD3665" s="9"/>
      <c r="AE3665" s="9"/>
      <c r="AF3665" s="9"/>
      <c r="AG3665" s="9"/>
      <c r="AH3665" s="9"/>
      <c r="AI3665" s="9"/>
      <c r="AJ3665" s="9"/>
      <c r="AK3665" s="9"/>
      <c r="AL3665" s="9"/>
      <c r="AM3665" s="9"/>
      <c r="AN3665" s="9"/>
      <c r="AO3665" s="9"/>
      <c r="AP3665" s="9"/>
      <c r="AQ3665" s="15"/>
      <c r="AR3665" s="9"/>
      <c r="AS3665" s="9"/>
      <c r="AT3665" s="9"/>
      <c r="AU3665" s="9"/>
      <c r="AV3665" s="9"/>
      <c r="AW3665" s="9"/>
      <c r="AX3665" s="9"/>
      <c r="AY3665" s="9"/>
      <c r="AZ3665" s="9"/>
      <c r="BA3665" s="9"/>
      <c r="BB3665" s="9"/>
      <c r="BC3665" s="9"/>
      <c r="BD3665" s="9"/>
      <c r="BE3665" s="9"/>
      <c r="BF3665" s="9"/>
      <c r="BG3665" s="9"/>
      <c r="BH3665" s="9"/>
      <c r="BI3665" s="9"/>
      <c r="BJ3665" s="9"/>
      <c r="BK3665" s="9"/>
      <c r="BL3665" s="9">
        <f t="shared" si="122"/>
        <v>71941.662785630979</v>
      </c>
      <c r="BM3665" s="9">
        <f t="shared" si="123"/>
        <v>71900</v>
      </c>
    </row>
    <row r="3666" spans="1:65" x14ac:dyDescent="0.3">
      <c r="A3666" s="2" t="s">
        <v>3560</v>
      </c>
      <c r="B3666" s="9">
        <v>1092</v>
      </c>
      <c r="C3666">
        <v>582182</v>
      </c>
      <c r="D3666">
        <v>1</v>
      </c>
      <c r="E3666">
        <v>1</v>
      </c>
      <c r="F3666">
        <v>0</v>
      </c>
      <c r="G3666">
        <v>0</v>
      </c>
      <c r="H3666">
        <v>0</v>
      </c>
      <c r="I3666" t="s">
        <v>81</v>
      </c>
      <c r="J3666">
        <v>582182</v>
      </c>
      <c r="K3666" t="s">
        <v>3560</v>
      </c>
      <c r="L3666">
        <v>581283</v>
      </c>
      <c r="M3666" t="s">
        <v>82</v>
      </c>
      <c r="N3666">
        <v>581283</v>
      </c>
      <c r="O3666" t="s">
        <v>82</v>
      </c>
      <c r="P3666">
        <v>581283</v>
      </c>
      <c r="Q3666" t="s">
        <v>82</v>
      </c>
      <c r="R3666" s="9">
        <v>257298.64917482599</v>
      </c>
      <c r="S3666" s="9">
        <f>SUMIFS($B:$B,$J:$J,$C3666)</f>
        <v>1092</v>
      </c>
      <c r="T3666" s="9">
        <v>59498.064716264264</v>
      </c>
      <c r="U3666" s="9">
        <v>0</v>
      </c>
      <c r="V3666" s="9">
        <f>U3666*768</f>
        <v>0</v>
      </c>
      <c r="W3666" s="9">
        <v>3</v>
      </c>
      <c r="X3666" s="9">
        <f>W3666*3072</f>
        <v>9216</v>
      </c>
      <c r="Y3666" s="9">
        <v>3</v>
      </c>
      <c r="Z3666" s="9">
        <f>Y3666*1024</f>
        <v>3072</v>
      </c>
      <c r="AA3666" s="9">
        <v>0</v>
      </c>
      <c r="AB3666" s="9">
        <f>AA3666*256</f>
        <v>0</v>
      </c>
      <c r="AC3666" s="9"/>
      <c r="AD3666" s="9"/>
      <c r="AE3666" s="9"/>
      <c r="AF3666" s="9"/>
      <c r="AG3666" s="9"/>
      <c r="AH3666" s="9"/>
      <c r="AI3666" s="9"/>
      <c r="AJ3666" s="9"/>
      <c r="AK3666" s="9"/>
      <c r="AL3666" s="9"/>
      <c r="AM3666" s="9"/>
      <c r="AN3666" s="9"/>
      <c r="AO3666" s="9"/>
      <c r="AP3666" s="9"/>
      <c r="AQ3666" s="15"/>
      <c r="AR3666" s="9"/>
      <c r="AS3666" s="9"/>
      <c r="AT3666" s="9"/>
      <c r="AU3666" s="9"/>
      <c r="AV3666" s="9"/>
      <c r="AW3666" s="9"/>
      <c r="AX3666" s="9"/>
      <c r="AY3666" s="9"/>
      <c r="AZ3666" s="9"/>
      <c r="BA3666" s="9"/>
      <c r="BB3666" s="9"/>
      <c r="BC3666" s="9"/>
      <c r="BD3666" s="9"/>
      <c r="BE3666" s="9"/>
      <c r="BF3666" s="9"/>
      <c r="BG3666" s="9"/>
      <c r="BH3666" s="9"/>
      <c r="BI3666" s="9"/>
      <c r="BJ3666" s="9"/>
      <c r="BK3666" s="9"/>
      <c r="BL3666" s="9">
        <f t="shared" si="122"/>
        <v>329084.71389109024</v>
      </c>
      <c r="BM3666" s="9">
        <f t="shared" si="123"/>
        <v>329100</v>
      </c>
    </row>
    <row r="3667" spans="1:65" x14ac:dyDescent="0.3">
      <c r="A3667" t="s">
        <v>3561</v>
      </c>
      <c r="B3667" s="9">
        <v>829</v>
      </c>
      <c r="C3667">
        <v>583600</v>
      </c>
      <c r="D3667">
        <v>1</v>
      </c>
      <c r="E3667">
        <v>0</v>
      </c>
      <c r="F3667">
        <v>0</v>
      </c>
      <c r="G3667">
        <v>0</v>
      </c>
      <c r="H3667">
        <v>0</v>
      </c>
      <c r="I3667" t="s">
        <v>81</v>
      </c>
      <c r="J3667">
        <v>583839</v>
      </c>
      <c r="K3667" t="s">
        <v>141</v>
      </c>
      <c r="L3667">
        <v>583782</v>
      </c>
      <c r="M3667" t="s">
        <v>149</v>
      </c>
      <c r="N3667">
        <v>583782</v>
      </c>
      <c r="O3667" t="s">
        <v>149</v>
      </c>
      <c r="P3667">
        <v>583782</v>
      </c>
      <c r="Q3667" t="s">
        <v>149</v>
      </c>
      <c r="R3667" s="9">
        <v>196256.34205116451</v>
      </c>
      <c r="S3667" s="9"/>
      <c r="T3667" s="9"/>
      <c r="U3667" s="9"/>
      <c r="V3667" s="9"/>
      <c r="W3667" s="9"/>
      <c r="X3667" s="9"/>
      <c r="Y3667" s="9"/>
      <c r="Z3667" s="9"/>
      <c r="AA3667" s="9"/>
      <c r="AB3667" s="9"/>
      <c r="AC3667" s="9"/>
      <c r="AD3667" s="9"/>
      <c r="AE3667" s="9"/>
      <c r="AF3667" s="9"/>
      <c r="AG3667" s="9"/>
      <c r="AH3667" s="9"/>
      <c r="AI3667" s="9"/>
      <c r="AJ3667" s="9"/>
      <c r="AK3667" s="9"/>
      <c r="AL3667" s="9"/>
      <c r="AM3667" s="9"/>
      <c r="AN3667" s="9"/>
      <c r="AO3667" s="9"/>
      <c r="AP3667" s="9"/>
      <c r="AQ3667" s="15"/>
      <c r="AR3667" s="9"/>
      <c r="AS3667" s="9"/>
      <c r="AT3667" s="9"/>
      <c r="AU3667" s="9"/>
      <c r="AV3667" s="9"/>
      <c r="AW3667" s="9"/>
      <c r="AX3667" s="9"/>
      <c r="AY3667" s="9"/>
      <c r="AZ3667" s="9"/>
      <c r="BA3667" s="9"/>
      <c r="BB3667" s="9"/>
      <c r="BC3667" s="9"/>
      <c r="BD3667" s="9"/>
      <c r="BE3667" s="9"/>
      <c r="BF3667" s="9"/>
      <c r="BG3667" s="9"/>
      <c r="BH3667" s="9"/>
      <c r="BI3667" s="9"/>
      <c r="BJ3667" s="9"/>
      <c r="BK3667" s="9"/>
      <c r="BL3667" s="9">
        <f t="shared" si="122"/>
        <v>196256.34205116451</v>
      </c>
      <c r="BM3667" s="9">
        <f t="shared" si="123"/>
        <v>196300</v>
      </c>
    </row>
    <row r="3668" spans="1:65" x14ac:dyDescent="0.3">
      <c r="A3668" t="s">
        <v>3562</v>
      </c>
      <c r="B3668" s="9">
        <v>225</v>
      </c>
      <c r="C3668">
        <v>586471</v>
      </c>
      <c r="D3668">
        <v>1</v>
      </c>
      <c r="E3668">
        <v>0</v>
      </c>
      <c r="F3668">
        <v>0</v>
      </c>
      <c r="G3668">
        <v>0</v>
      </c>
      <c r="H3668">
        <v>0</v>
      </c>
      <c r="I3668" t="s">
        <v>81</v>
      </c>
      <c r="J3668">
        <v>586307</v>
      </c>
      <c r="K3668" t="s">
        <v>121</v>
      </c>
      <c r="L3668">
        <v>586307</v>
      </c>
      <c r="M3668" t="s">
        <v>121</v>
      </c>
      <c r="N3668">
        <v>586307</v>
      </c>
      <c r="O3668" t="s">
        <v>121</v>
      </c>
      <c r="P3668">
        <v>586307</v>
      </c>
      <c r="Q3668" t="s">
        <v>121</v>
      </c>
      <c r="R3668" s="9">
        <v>71941.662785630979</v>
      </c>
      <c r="S3668" s="9"/>
      <c r="T3668" s="9"/>
      <c r="U3668" s="9"/>
      <c r="V3668" s="9"/>
      <c r="W3668" s="9"/>
      <c r="X3668" s="9"/>
      <c r="Y3668" s="9"/>
      <c r="Z3668" s="9"/>
      <c r="AA3668" s="9"/>
      <c r="AB3668" s="9"/>
      <c r="AC3668" s="9"/>
      <c r="AD3668" s="9"/>
      <c r="AE3668" s="9"/>
      <c r="AF3668" s="9"/>
      <c r="AG3668" s="9"/>
      <c r="AH3668" s="9"/>
      <c r="AI3668" s="9"/>
      <c r="AJ3668" s="9"/>
      <c r="AK3668" s="9"/>
      <c r="AL3668" s="9"/>
      <c r="AM3668" s="9"/>
      <c r="AN3668" s="9"/>
      <c r="AO3668" s="9"/>
      <c r="AP3668" s="9"/>
      <c r="AQ3668" s="15"/>
      <c r="AR3668" s="9"/>
      <c r="AS3668" s="9"/>
      <c r="AT3668" s="9"/>
      <c r="AU3668" s="9"/>
      <c r="AV3668" s="9"/>
      <c r="AW3668" s="9"/>
      <c r="AX3668" s="9"/>
      <c r="AY3668" s="9"/>
      <c r="AZ3668" s="9"/>
      <c r="BA3668" s="9"/>
      <c r="BB3668" s="9"/>
      <c r="BC3668" s="9"/>
      <c r="BD3668" s="9"/>
      <c r="BE3668" s="9"/>
      <c r="BF3668" s="9"/>
      <c r="BG3668" s="9"/>
      <c r="BH3668" s="9"/>
      <c r="BI3668" s="9"/>
      <c r="BJ3668" s="9"/>
      <c r="BK3668" s="9"/>
      <c r="BL3668" s="9">
        <f t="shared" si="122"/>
        <v>71941.662785630979</v>
      </c>
      <c r="BM3668" s="9">
        <f t="shared" si="123"/>
        <v>71900</v>
      </c>
    </row>
    <row r="3669" spans="1:65" x14ac:dyDescent="0.3">
      <c r="A3669" t="s">
        <v>3563</v>
      </c>
      <c r="B3669" s="9">
        <v>371</v>
      </c>
      <c r="C3669">
        <v>549711</v>
      </c>
      <c r="D3669">
        <v>1</v>
      </c>
      <c r="E3669">
        <v>0</v>
      </c>
      <c r="F3669">
        <v>0</v>
      </c>
      <c r="G3669">
        <v>0</v>
      </c>
      <c r="H3669">
        <v>0</v>
      </c>
      <c r="I3669" t="s">
        <v>83</v>
      </c>
      <c r="J3669">
        <v>549584</v>
      </c>
      <c r="K3669" t="s">
        <v>631</v>
      </c>
      <c r="L3669">
        <v>549240</v>
      </c>
      <c r="M3669" t="s">
        <v>102</v>
      </c>
      <c r="N3669">
        <v>549240</v>
      </c>
      <c r="O3669" t="s">
        <v>102</v>
      </c>
      <c r="P3669">
        <v>549240</v>
      </c>
      <c r="Q3669" t="s">
        <v>102</v>
      </c>
      <c r="R3669" s="9">
        <v>88773.288750552674</v>
      </c>
      <c r="S3669" s="9"/>
      <c r="T3669" s="9"/>
      <c r="U3669" s="9"/>
      <c r="V3669" s="9"/>
      <c r="W3669" s="9"/>
      <c r="X3669" s="9"/>
      <c r="Y3669" s="9"/>
      <c r="Z3669" s="9"/>
      <c r="AA3669" s="9"/>
      <c r="AB3669" s="9"/>
      <c r="AC3669" s="9"/>
      <c r="AD3669" s="9"/>
      <c r="AE3669" s="9"/>
      <c r="AF3669" s="9"/>
      <c r="AG3669" s="9"/>
      <c r="AH3669" s="9"/>
      <c r="AI3669" s="9"/>
      <c r="AJ3669" s="9"/>
      <c r="AK3669" s="9"/>
      <c r="AL3669" s="9"/>
      <c r="AM3669" s="9"/>
      <c r="AN3669" s="9"/>
      <c r="AO3669" s="9"/>
      <c r="AP3669" s="9"/>
      <c r="AQ3669" s="15"/>
      <c r="AR3669" s="9"/>
      <c r="AS3669" s="9"/>
      <c r="AT3669" s="9"/>
      <c r="AU3669" s="9"/>
      <c r="AV3669" s="9"/>
      <c r="AW3669" s="9"/>
      <c r="AX3669" s="9"/>
      <c r="AY3669" s="9"/>
      <c r="AZ3669" s="9"/>
      <c r="BA3669" s="9"/>
      <c r="BB3669" s="9"/>
      <c r="BC3669" s="9"/>
      <c r="BD3669" s="9"/>
      <c r="BE3669" s="9"/>
      <c r="BF3669" s="9"/>
      <c r="BG3669" s="9"/>
      <c r="BH3669" s="9"/>
      <c r="BI3669" s="9"/>
      <c r="BJ3669" s="9"/>
      <c r="BK3669" s="9"/>
      <c r="BL3669" s="9">
        <f t="shared" si="122"/>
        <v>88773.288750552674</v>
      </c>
      <c r="BM3669" s="9">
        <f t="shared" si="123"/>
        <v>88800</v>
      </c>
    </row>
    <row r="3670" spans="1:65" x14ac:dyDescent="0.3">
      <c r="A3670" t="s">
        <v>3564</v>
      </c>
      <c r="B3670" s="9">
        <v>115</v>
      </c>
      <c r="C3670">
        <v>566993</v>
      </c>
      <c r="D3670">
        <v>1</v>
      </c>
      <c r="E3670">
        <v>0</v>
      </c>
      <c r="F3670">
        <v>0</v>
      </c>
      <c r="G3670">
        <v>0</v>
      </c>
      <c r="H3670">
        <v>0</v>
      </c>
      <c r="I3670" t="s">
        <v>151</v>
      </c>
      <c r="J3670">
        <v>560260</v>
      </c>
      <c r="K3670" t="s">
        <v>912</v>
      </c>
      <c r="L3670">
        <v>560260</v>
      </c>
      <c r="M3670" t="s">
        <v>912</v>
      </c>
      <c r="N3670">
        <v>560260</v>
      </c>
      <c r="O3670" t="s">
        <v>912</v>
      </c>
      <c r="P3670">
        <v>559717</v>
      </c>
      <c r="Q3670" t="s">
        <v>346</v>
      </c>
      <c r="R3670" s="9">
        <v>71941.662785630979</v>
      </c>
      <c r="S3670" s="9"/>
      <c r="T3670" s="9"/>
      <c r="U3670" s="9"/>
      <c r="V3670" s="9"/>
      <c r="W3670" s="9"/>
      <c r="X3670" s="9"/>
      <c r="Y3670" s="9"/>
      <c r="Z3670" s="9"/>
      <c r="AA3670" s="9"/>
      <c r="AB3670" s="9"/>
      <c r="AC3670" s="9"/>
      <c r="AD3670" s="9"/>
      <c r="AE3670" s="9"/>
      <c r="AF3670" s="9"/>
      <c r="AG3670" s="9"/>
      <c r="AH3670" s="9"/>
      <c r="AI3670" s="9"/>
      <c r="AJ3670" s="9"/>
      <c r="AK3670" s="9"/>
      <c r="AL3670" s="9"/>
      <c r="AM3670" s="9"/>
      <c r="AN3670" s="9"/>
      <c r="AO3670" s="9"/>
      <c r="AP3670" s="9"/>
      <c r="AQ3670" s="15"/>
      <c r="AR3670" s="9"/>
      <c r="AS3670" s="9"/>
      <c r="AT3670" s="9"/>
      <c r="AU3670" s="9"/>
      <c r="AV3670" s="9"/>
      <c r="AW3670" s="9"/>
      <c r="AX3670" s="9"/>
      <c r="AY3670" s="9"/>
      <c r="AZ3670" s="9"/>
      <c r="BA3670" s="9"/>
      <c r="BB3670" s="9"/>
      <c r="BC3670" s="9"/>
      <c r="BD3670" s="9"/>
      <c r="BE3670" s="9"/>
      <c r="BF3670" s="9"/>
      <c r="BG3670" s="9"/>
      <c r="BH3670" s="9"/>
      <c r="BI3670" s="9"/>
      <c r="BJ3670" s="9"/>
      <c r="BK3670" s="9"/>
      <c r="BL3670" s="9">
        <f t="shared" si="122"/>
        <v>71941.662785630979</v>
      </c>
      <c r="BM3670" s="9">
        <f t="shared" si="123"/>
        <v>71900</v>
      </c>
    </row>
    <row r="3671" spans="1:65" x14ac:dyDescent="0.3">
      <c r="A3671" s="2" t="s">
        <v>3565</v>
      </c>
      <c r="B3671" s="9">
        <v>1481</v>
      </c>
      <c r="C3671">
        <v>592455</v>
      </c>
      <c r="D3671">
        <v>1</v>
      </c>
      <c r="E3671">
        <v>1</v>
      </c>
      <c r="F3671">
        <v>0</v>
      </c>
      <c r="G3671">
        <v>0</v>
      </c>
      <c r="H3671">
        <v>0</v>
      </c>
      <c r="I3671" t="s">
        <v>135</v>
      </c>
      <c r="J3671">
        <v>592455</v>
      </c>
      <c r="K3671" t="s">
        <v>3565</v>
      </c>
      <c r="L3671">
        <v>592749</v>
      </c>
      <c r="M3671" t="s">
        <v>3566</v>
      </c>
      <c r="N3671">
        <v>592749</v>
      </c>
      <c r="O3671" t="s">
        <v>3566</v>
      </c>
      <c r="P3671">
        <v>592005</v>
      </c>
      <c r="Q3671" t="s">
        <v>136</v>
      </c>
      <c r="R3671" s="9">
        <v>346862.37544672709</v>
      </c>
      <c r="S3671" s="9">
        <f>SUMIFS($B:$B,$J:$J,$C3671)</f>
        <v>1481</v>
      </c>
      <c r="T3671" s="9">
        <v>80650.223680451716</v>
      </c>
      <c r="U3671" s="9">
        <v>0</v>
      </c>
      <c r="V3671" s="9">
        <f>U3671*768</f>
        <v>0</v>
      </c>
      <c r="W3671" s="9">
        <v>2</v>
      </c>
      <c r="X3671" s="9">
        <f>W3671*3072</f>
        <v>6144</v>
      </c>
      <c r="Y3671" s="9">
        <v>7</v>
      </c>
      <c r="Z3671" s="9">
        <f>Y3671*1024</f>
        <v>7168</v>
      </c>
      <c r="AA3671" s="9">
        <v>2</v>
      </c>
      <c r="AB3671" s="9">
        <f>AA3671*256</f>
        <v>512</v>
      </c>
      <c r="AC3671" s="9"/>
      <c r="AD3671" s="9"/>
      <c r="AE3671" s="9"/>
      <c r="AF3671" s="9"/>
      <c r="AG3671" s="9"/>
      <c r="AH3671" s="9"/>
      <c r="AI3671" s="9"/>
      <c r="AJ3671" s="9"/>
      <c r="AK3671" s="9"/>
      <c r="AL3671" s="9"/>
      <c r="AM3671" s="9"/>
      <c r="AN3671" s="9"/>
      <c r="AO3671" s="9"/>
      <c r="AP3671" s="9"/>
      <c r="AQ3671" s="15"/>
      <c r="AR3671" s="9">
        <v>1</v>
      </c>
      <c r="AS3671" s="9">
        <f>AR3671*30500</f>
        <v>30500</v>
      </c>
      <c r="AT3671" s="9"/>
      <c r="AU3671" s="9"/>
      <c r="AV3671" s="9"/>
      <c r="AW3671" s="9"/>
      <c r="AX3671" s="9"/>
      <c r="AY3671" s="9"/>
      <c r="AZ3671" s="9"/>
      <c r="BA3671" s="9"/>
      <c r="BB3671" s="9"/>
      <c r="BC3671" s="9"/>
      <c r="BD3671" s="9"/>
      <c r="BE3671" s="9"/>
      <c r="BF3671" s="9"/>
      <c r="BG3671" s="9"/>
      <c r="BH3671" s="9"/>
      <c r="BI3671" s="9"/>
      <c r="BJ3671" s="9"/>
      <c r="BK3671" s="9"/>
      <c r="BL3671" s="9">
        <f t="shared" si="122"/>
        <v>471836.59912717878</v>
      </c>
      <c r="BM3671" s="9">
        <f t="shared" si="123"/>
        <v>471800</v>
      </c>
    </row>
    <row r="3672" spans="1:65" x14ac:dyDescent="0.3">
      <c r="A3672" s="2" t="s">
        <v>3567</v>
      </c>
      <c r="B3672" s="9">
        <v>3401</v>
      </c>
      <c r="C3672">
        <v>592463</v>
      </c>
      <c r="D3672">
        <v>1</v>
      </c>
      <c r="E3672">
        <v>1</v>
      </c>
      <c r="F3672">
        <v>0</v>
      </c>
      <c r="G3672">
        <v>0</v>
      </c>
      <c r="H3672">
        <v>0</v>
      </c>
      <c r="I3672" t="s">
        <v>135</v>
      </c>
      <c r="J3672">
        <v>592463</v>
      </c>
      <c r="K3672" t="s">
        <v>3567</v>
      </c>
      <c r="L3672">
        <v>592749</v>
      </c>
      <c r="M3672" t="s">
        <v>3566</v>
      </c>
      <c r="N3672">
        <v>592749</v>
      </c>
      <c r="O3672" t="s">
        <v>3566</v>
      </c>
      <c r="P3672">
        <v>592005</v>
      </c>
      <c r="Q3672" t="s">
        <v>136</v>
      </c>
      <c r="R3672" s="9">
        <v>779490.48902368057</v>
      </c>
      <c r="S3672" s="9">
        <f>SUMIFS($B:$B,$J:$J,$C3672)</f>
        <v>3401</v>
      </c>
      <c r="T3672" s="9">
        <v>184850.44116490509</v>
      </c>
      <c r="U3672" s="9">
        <v>0</v>
      </c>
      <c r="V3672" s="9">
        <f>U3672*768</f>
        <v>0</v>
      </c>
      <c r="W3672" s="9">
        <v>18</v>
      </c>
      <c r="X3672" s="9">
        <f>W3672*3072</f>
        <v>55296</v>
      </c>
      <c r="Y3672" s="9">
        <v>12</v>
      </c>
      <c r="Z3672" s="9">
        <f>Y3672*1024</f>
        <v>12288</v>
      </c>
      <c r="AA3672" s="9">
        <v>6</v>
      </c>
      <c r="AB3672" s="9">
        <f>AA3672*256</f>
        <v>1536</v>
      </c>
      <c r="AC3672" s="9"/>
      <c r="AD3672" s="9"/>
      <c r="AE3672" s="9"/>
      <c r="AF3672" s="9"/>
      <c r="AG3672" s="9"/>
      <c r="AH3672" s="9"/>
      <c r="AI3672" s="9"/>
      <c r="AJ3672" s="9"/>
      <c r="AK3672" s="9"/>
      <c r="AL3672" s="9"/>
      <c r="AM3672" s="9"/>
      <c r="AN3672" s="9"/>
      <c r="AO3672" s="9"/>
      <c r="AP3672" s="9"/>
      <c r="AQ3672" s="15"/>
      <c r="AR3672" s="9">
        <v>3</v>
      </c>
      <c r="AS3672" s="9">
        <f>AR3672*30500</f>
        <v>91500</v>
      </c>
      <c r="AT3672" s="9"/>
      <c r="AU3672" s="9"/>
      <c r="AV3672" s="9"/>
      <c r="AW3672" s="9"/>
      <c r="AX3672" s="9"/>
      <c r="AY3672" s="9"/>
      <c r="AZ3672" s="9"/>
      <c r="BA3672" s="9"/>
      <c r="BB3672" s="9"/>
      <c r="BC3672" s="9"/>
      <c r="BD3672" s="9"/>
      <c r="BE3672" s="9"/>
      <c r="BF3672" s="9"/>
      <c r="BG3672" s="9"/>
      <c r="BH3672" s="9"/>
      <c r="BI3672" s="9"/>
      <c r="BJ3672" s="9"/>
      <c r="BK3672" s="9"/>
      <c r="BL3672" s="9">
        <f t="shared" si="122"/>
        <v>1124960.9301885855</v>
      </c>
      <c r="BM3672" s="9">
        <f t="shared" si="123"/>
        <v>1125000</v>
      </c>
    </row>
    <row r="3673" spans="1:65" x14ac:dyDescent="0.3">
      <c r="A3673" t="s">
        <v>3568</v>
      </c>
      <c r="B3673" s="9">
        <v>188</v>
      </c>
      <c r="C3673">
        <v>569330</v>
      </c>
      <c r="D3673">
        <v>1</v>
      </c>
      <c r="E3673">
        <v>0</v>
      </c>
      <c r="F3673">
        <v>0</v>
      </c>
      <c r="G3673">
        <v>0</v>
      </c>
      <c r="H3673">
        <v>0</v>
      </c>
      <c r="I3673" t="s">
        <v>111</v>
      </c>
      <c r="J3673">
        <v>536385</v>
      </c>
      <c r="K3673" t="s">
        <v>270</v>
      </c>
      <c r="L3673">
        <v>536385</v>
      </c>
      <c r="M3673" t="s">
        <v>270</v>
      </c>
      <c r="N3673">
        <v>536385</v>
      </c>
      <c r="O3673" t="s">
        <v>270</v>
      </c>
      <c r="P3673">
        <v>536385</v>
      </c>
      <c r="Q3673" t="s">
        <v>270</v>
      </c>
      <c r="R3673" s="9">
        <v>71941.662785630979</v>
      </c>
      <c r="S3673" s="9"/>
      <c r="T3673" s="9"/>
      <c r="U3673" s="9"/>
      <c r="V3673" s="9"/>
      <c r="W3673" s="9"/>
      <c r="X3673" s="9"/>
      <c r="Y3673" s="9"/>
      <c r="Z3673" s="9"/>
      <c r="AA3673" s="9"/>
      <c r="AB3673" s="9"/>
      <c r="AC3673" s="9"/>
      <c r="AD3673" s="9"/>
      <c r="AE3673" s="9"/>
      <c r="AF3673" s="9"/>
      <c r="AG3673" s="9"/>
      <c r="AH3673" s="9"/>
      <c r="AI3673" s="9"/>
      <c r="AJ3673" s="9"/>
      <c r="AK3673" s="9"/>
      <c r="AL3673" s="9"/>
      <c r="AM3673" s="9"/>
      <c r="AN3673" s="9"/>
      <c r="AO3673" s="9"/>
      <c r="AP3673" s="9"/>
      <c r="AQ3673" s="15"/>
      <c r="AR3673" s="9"/>
      <c r="AS3673" s="9"/>
      <c r="AT3673" s="9"/>
      <c r="AU3673" s="9"/>
      <c r="AV3673" s="9"/>
      <c r="AW3673" s="9"/>
      <c r="AX3673" s="9"/>
      <c r="AY3673" s="9"/>
      <c r="AZ3673" s="9"/>
      <c r="BA3673" s="9"/>
      <c r="BB3673" s="9"/>
      <c r="BC3673" s="9"/>
      <c r="BD3673" s="9"/>
      <c r="BE3673" s="9"/>
      <c r="BF3673" s="9"/>
      <c r="BG3673" s="9"/>
      <c r="BH3673" s="9"/>
      <c r="BI3673" s="9"/>
      <c r="BJ3673" s="9"/>
      <c r="BK3673" s="9"/>
      <c r="BL3673" s="9">
        <f t="shared" si="122"/>
        <v>71941.662785630979</v>
      </c>
      <c r="BM3673" s="9">
        <f t="shared" si="123"/>
        <v>71900</v>
      </c>
    </row>
    <row r="3674" spans="1:65" x14ac:dyDescent="0.3">
      <c r="A3674" t="s">
        <v>3569</v>
      </c>
      <c r="B3674" s="9">
        <v>101</v>
      </c>
      <c r="C3674">
        <v>573281</v>
      </c>
      <c r="D3674">
        <v>1</v>
      </c>
      <c r="E3674">
        <v>0</v>
      </c>
      <c r="F3674">
        <v>0</v>
      </c>
      <c r="G3674">
        <v>0</v>
      </c>
      <c r="H3674">
        <v>0</v>
      </c>
      <c r="I3674" t="s">
        <v>90</v>
      </c>
      <c r="J3674">
        <v>572659</v>
      </c>
      <c r="K3674" t="s">
        <v>158</v>
      </c>
      <c r="L3674">
        <v>572659</v>
      </c>
      <c r="M3674" t="s">
        <v>158</v>
      </c>
      <c r="N3674">
        <v>572659</v>
      </c>
      <c r="O3674" t="s">
        <v>158</v>
      </c>
      <c r="P3674">
        <v>572659</v>
      </c>
      <c r="Q3674" t="s">
        <v>158</v>
      </c>
      <c r="R3674" s="9">
        <v>71941.662785630979</v>
      </c>
      <c r="S3674" s="9"/>
      <c r="T3674" s="9"/>
      <c r="U3674" s="9"/>
      <c r="V3674" s="9"/>
      <c r="W3674" s="9"/>
      <c r="X3674" s="9"/>
      <c r="Y3674" s="9"/>
      <c r="Z3674" s="9"/>
      <c r="AA3674" s="9"/>
      <c r="AB3674" s="9"/>
      <c r="AC3674" s="9"/>
      <c r="AD3674" s="9"/>
      <c r="AE3674" s="9"/>
      <c r="AF3674" s="9"/>
      <c r="AG3674" s="9"/>
      <c r="AH3674" s="9"/>
      <c r="AI3674" s="9"/>
      <c r="AJ3674" s="9"/>
      <c r="AK3674" s="9"/>
      <c r="AL3674" s="9"/>
      <c r="AM3674" s="9"/>
      <c r="AN3674" s="9"/>
      <c r="AO3674" s="9"/>
      <c r="AP3674" s="9"/>
      <c r="AQ3674" s="15"/>
      <c r="AR3674" s="9"/>
      <c r="AS3674" s="9"/>
      <c r="AT3674" s="9"/>
      <c r="AU3674" s="9"/>
      <c r="AV3674" s="9"/>
      <c r="AW3674" s="9"/>
      <c r="AX3674" s="9"/>
      <c r="AY3674" s="9"/>
      <c r="AZ3674" s="9"/>
      <c r="BA3674" s="9"/>
      <c r="BB3674" s="9"/>
      <c r="BC3674" s="9"/>
      <c r="BD3674" s="9"/>
      <c r="BE3674" s="9"/>
      <c r="BF3674" s="9"/>
      <c r="BG3674" s="9"/>
      <c r="BH3674" s="9"/>
      <c r="BI3674" s="9"/>
      <c r="BJ3674" s="9"/>
      <c r="BK3674" s="9"/>
      <c r="BL3674" s="9">
        <f t="shared" si="122"/>
        <v>71941.662785630979</v>
      </c>
      <c r="BM3674" s="9">
        <f t="shared" si="123"/>
        <v>71900</v>
      </c>
    </row>
    <row r="3675" spans="1:65" x14ac:dyDescent="0.3">
      <c r="A3675" t="s">
        <v>3570</v>
      </c>
      <c r="B3675" s="9">
        <v>474</v>
      </c>
      <c r="C3675">
        <v>530352</v>
      </c>
      <c r="D3675">
        <v>1</v>
      </c>
      <c r="E3675">
        <v>0</v>
      </c>
      <c r="F3675">
        <v>0</v>
      </c>
      <c r="G3675">
        <v>0</v>
      </c>
      <c r="H3675">
        <v>0</v>
      </c>
      <c r="I3675" t="s">
        <v>86</v>
      </c>
      <c r="J3675">
        <v>534382</v>
      </c>
      <c r="K3675" t="s">
        <v>1996</v>
      </c>
      <c r="L3675">
        <v>534382</v>
      </c>
      <c r="M3675" t="s">
        <v>1996</v>
      </c>
      <c r="N3675">
        <v>534382</v>
      </c>
      <c r="O3675" t="s">
        <v>1996</v>
      </c>
      <c r="P3675">
        <v>529303</v>
      </c>
      <c r="Q3675" t="s">
        <v>301</v>
      </c>
      <c r="R3675" s="9">
        <v>113099.3454041521</v>
      </c>
      <c r="S3675" s="9"/>
      <c r="T3675" s="9"/>
      <c r="U3675" s="9"/>
      <c r="V3675" s="9"/>
      <c r="W3675" s="9"/>
      <c r="X3675" s="9"/>
      <c r="Y3675" s="9"/>
      <c r="Z3675" s="9"/>
      <c r="AA3675" s="9"/>
      <c r="AB3675" s="9"/>
      <c r="AC3675" s="9"/>
      <c r="AD3675" s="9"/>
      <c r="AE3675" s="9"/>
      <c r="AF3675" s="9"/>
      <c r="AG3675" s="9"/>
      <c r="AH3675" s="9"/>
      <c r="AI3675" s="9"/>
      <c r="AJ3675" s="9"/>
      <c r="AK3675" s="9"/>
      <c r="AL3675" s="9"/>
      <c r="AM3675" s="9"/>
      <c r="AN3675" s="9"/>
      <c r="AO3675" s="9"/>
      <c r="AP3675" s="9"/>
      <c r="AQ3675" s="15"/>
      <c r="AR3675" s="9">
        <v>2</v>
      </c>
      <c r="AS3675" s="9">
        <f>AR3675*30500</f>
        <v>61000</v>
      </c>
      <c r="AT3675" s="9"/>
      <c r="AU3675" s="9"/>
      <c r="AV3675" s="9"/>
      <c r="AW3675" s="9"/>
      <c r="AX3675" s="9"/>
      <c r="AY3675" s="9"/>
      <c r="AZ3675" s="9"/>
      <c r="BA3675" s="9"/>
      <c r="BB3675" s="9"/>
      <c r="BC3675" s="9"/>
      <c r="BD3675" s="9"/>
      <c r="BE3675" s="9"/>
      <c r="BF3675" s="9"/>
      <c r="BG3675" s="9"/>
      <c r="BH3675" s="9"/>
      <c r="BI3675" s="9"/>
      <c r="BJ3675" s="9"/>
      <c r="BK3675" s="9"/>
      <c r="BL3675" s="9">
        <f t="shared" si="122"/>
        <v>174099.34540415212</v>
      </c>
      <c r="BM3675" s="9">
        <f t="shared" si="123"/>
        <v>174100</v>
      </c>
    </row>
    <row r="3676" spans="1:65" x14ac:dyDescent="0.3">
      <c r="A3676" t="s">
        <v>3571</v>
      </c>
      <c r="B3676" s="9">
        <v>1126</v>
      </c>
      <c r="C3676">
        <v>575437</v>
      </c>
      <c r="D3676">
        <v>1</v>
      </c>
      <c r="E3676">
        <v>0</v>
      </c>
      <c r="F3676">
        <v>0</v>
      </c>
      <c r="G3676">
        <v>0</v>
      </c>
      <c r="H3676">
        <v>0</v>
      </c>
      <c r="I3676" t="s">
        <v>96</v>
      </c>
      <c r="J3676">
        <v>555134</v>
      </c>
      <c r="K3676" t="s">
        <v>187</v>
      </c>
      <c r="L3676">
        <v>555134</v>
      </c>
      <c r="M3676" t="s">
        <v>187</v>
      </c>
      <c r="N3676">
        <v>555134</v>
      </c>
      <c r="O3676" t="s">
        <v>187</v>
      </c>
      <c r="P3676">
        <v>555134</v>
      </c>
      <c r="Q3676" t="s">
        <v>187</v>
      </c>
      <c r="R3676" s="9">
        <v>265159.58459858509</v>
      </c>
      <c r="S3676" s="9"/>
      <c r="T3676" s="9"/>
      <c r="U3676" s="9"/>
      <c r="V3676" s="9"/>
      <c r="W3676" s="9"/>
      <c r="X3676" s="9"/>
      <c r="Y3676" s="9"/>
      <c r="Z3676" s="9"/>
      <c r="AA3676" s="9"/>
      <c r="AB3676" s="9"/>
      <c r="AC3676" s="9"/>
      <c r="AD3676" s="9"/>
      <c r="AE3676" s="9"/>
      <c r="AF3676" s="9"/>
      <c r="AG3676" s="9"/>
      <c r="AH3676" s="9"/>
      <c r="AI3676" s="9"/>
      <c r="AJ3676" s="9"/>
      <c r="AK3676" s="9"/>
      <c r="AL3676" s="9"/>
      <c r="AM3676" s="9"/>
      <c r="AN3676" s="9"/>
      <c r="AO3676" s="9"/>
      <c r="AP3676" s="9"/>
      <c r="AQ3676" s="15"/>
      <c r="AR3676" s="9"/>
      <c r="AS3676" s="9"/>
      <c r="AT3676" s="9"/>
      <c r="AU3676" s="9"/>
      <c r="AV3676" s="9"/>
      <c r="AW3676" s="9"/>
      <c r="AX3676" s="9"/>
      <c r="AY3676" s="9"/>
      <c r="AZ3676" s="9"/>
      <c r="BA3676" s="9"/>
      <c r="BB3676" s="9"/>
      <c r="BC3676" s="9"/>
      <c r="BD3676" s="9"/>
      <c r="BE3676" s="9"/>
      <c r="BF3676" s="9"/>
      <c r="BG3676" s="9"/>
      <c r="BH3676" s="9"/>
      <c r="BI3676" s="9"/>
      <c r="BJ3676" s="9"/>
      <c r="BK3676" s="9"/>
      <c r="BL3676" s="9">
        <f t="shared" si="122"/>
        <v>265159.58459858509</v>
      </c>
      <c r="BM3676" s="9">
        <f t="shared" si="123"/>
        <v>265200</v>
      </c>
    </row>
    <row r="3677" spans="1:65" x14ac:dyDescent="0.3">
      <c r="A3677" t="s">
        <v>3572</v>
      </c>
      <c r="B3677" s="9">
        <v>76</v>
      </c>
      <c r="C3677">
        <v>578061</v>
      </c>
      <c r="D3677">
        <v>1</v>
      </c>
      <c r="E3677">
        <v>0</v>
      </c>
      <c r="F3677">
        <v>0</v>
      </c>
      <c r="G3677">
        <v>0</v>
      </c>
      <c r="H3677">
        <v>0</v>
      </c>
      <c r="I3677" t="s">
        <v>151</v>
      </c>
      <c r="J3677">
        <v>555771</v>
      </c>
      <c r="K3677" t="s">
        <v>247</v>
      </c>
      <c r="L3677">
        <v>555771</v>
      </c>
      <c r="M3677" t="s">
        <v>247</v>
      </c>
      <c r="N3677">
        <v>555771</v>
      </c>
      <c r="O3677" t="s">
        <v>247</v>
      </c>
      <c r="P3677">
        <v>555771</v>
      </c>
      <c r="Q3677" t="s">
        <v>247</v>
      </c>
      <c r="R3677" s="9">
        <v>71941.662785630979</v>
      </c>
      <c r="S3677" s="9"/>
      <c r="T3677" s="9"/>
      <c r="U3677" s="9"/>
      <c r="V3677" s="9"/>
      <c r="W3677" s="9"/>
      <c r="X3677" s="9"/>
      <c r="Y3677" s="9"/>
      <c r="Z3677" s="9"/>
      <c r="AA3677" s="9"/>
      <c r="AB3677" s="9"/>
      <c r="AC3677" s="9"/>
      <c r="AD3677" s="9"/>
      <c r="AE3677" s="9"/>
      <c r="AF3677" s="9"/>
      <c r="AG3677" s="9"/>
      <c r="AH3677" s="9"/>
      <c r="AI3677" s="9"/>
      <c r="AJ3677" s="9"/>
      <c r="AK3677" s="9"/>
      <c r="AL3677" s="9"/>
      <c r="AM3677" s="9"/>
      <c r="AN3677" s="9"/>
      <c r="AO3677" s="9"/>
      <c r="AP3677" s="9"/>
      <c r="AQ3677" s="15"/>
      <c r="AR3677" s="9"/>
      <c r="AS3677" s="9"/>
      <c r="AT3677" s="9"/>
      <c r="AU3677" s="9"/>
      <c r="AV3677" s="9"/>
      <c r="AW3677" s="9"/>
      <c r="AX3677" s="9"/>
      <c r="AY3677" s="9"/>
      <c r="AZ3677" s="9"/>
      <c r="BA3677" s="9"/>
      <c r="BB3677" s="9"/>
      <c r="BC3677" s="9"/>
      <c r="BD3677" s="9"/>
      <c r="BE3677" s="9"/>
      <c r="BF3677" s="9"/>
      <c r="BG3677" s="9"/>
      <c r="BH3677" s="9"/>
      <c r="BI3677" s="9"/>
      <c r="BJ3677" s="9"/>
      <c r="BK3677" s="9"/>
      <c r="BL3677" s="9">
        <f t="shared" si="122"/>
        <v>71941.662785630979</v>
      </c>
      <c r="BM3677" s="9">
        <f t="shared" si="123"/>
        <v>71900</v>
      </c>
    </row>
    <row r="3678" spans="1:65" x14ac:dyDescent="0.3">
      <c r="A3678" t="s">
        <v>3573</v>
      </c>
      <c r="B3678" s="9">
        <v>896</v>
      </c>
      <c r="C3678">
        <v>575445</v>
      </c>
      <c r="D3678">
        <v>1</v>
      </c>
      <c r="E3678">
        <v>0</v>
      </c>
      <c r="F3678">
        <v>0</v>
      </c>
      <c r="G3678">
        <v>0</v>
      </c>
      <c r="H3678">
        <v>0</v>
      </c>
      <c r="I3678" t="s">
        <v>96</v>
      </c>
      <c r="J3678">
        <v>574988</v>
      </c>
      <c r="K3678" t="s">
        <v>901</v>
      </c>
      <c r="L3678">
        <v>574988</v>
      </c>
      <c r="M3678" t="s">
        <v>901</v>
      </c>
      <c r="N3678">
        <v>574988</v>
      </c>
      <c r="O3678" t="s">
        <v>901</v>
      </c>
      <c r="P3678">
        <v>574988</v>
      </c>
      <c r="Q3678" t="s">
        <v>901</v>
      </c>
      <c r="R3678" s="9">
        <v>211848.38183887131</v>
      </c>
      <c r="S3678" s="9"/>
      <c r="T3678" s="9"/>
      <c r="U3678" s="9"/>
      <c r="V3678" s="9"/>
      <c r="W3678" s="9"/>
      <c r="X3678" s="9"/>
      <c r="Y3678" s="9"/>
      <c r="Z3678" s="9"/>
      <c r="AA3678" s="9"/>
      <c r="AB3678" s="9"/>
      <c r="AC3678" s="9"/>
      <c r="AD3678" s="9"/>
      <c r="AE3678" s="9"/>
      <c r="AF3678" s="9"/>
      <c r="AG3678" s="9"/>
      <c r="AH3678" s="9"/>
      <c r="AI3678" s="9"/>
      <c r="AJ3678" s="9"/>
      <c r="AK3678" s="9"/>
      <c r="AL3678" s="9"/>
      <c r="AM3678" s="9"/>
      <c r="AN3678" s="9"/>
      <c r="AO3678" s="9"/>
      <c r="AP3678" s="9"/>
      <c r="AQ3678" s="15"/>
      <c r="AR3678" s="9"/>
      <c r="AS3678" s="9"/>
      <c r="AT3678" s="9"/>
      <c r="AU3678" s="9"/>
      <c r="AV3678" s="9"/>
      <c r="AW3678" s="9"/>
      <c r="AX3678" s="9"/>
      <c r="AY3678" s="9"/>
      <c r="AZ3678" s="9"/>
      <c r="BA3678" s="9"/>
      <c r="BB3678" s="9"/>
      <c r="BC3678" s="9"/>
      <c r="BD3678" s="9"/>
      <c r="BE3678" s="9"/>
      <c r="BF3678" s="9"/>
      <c r="BG3678" s="9"/>
      <c r="BH3678" s="9"/>
      <c r="BI3678" s="9"/>
      <c r="BJ3678" s="9"/>
      <c r="BK3678" s="9"/>
      <c r="BL3678" s="9">
        <f t="shared" si="122"/>
        <v>211848.38183887131</v>
      </c>
      <c r="BM3678" s="9">
        <f t="shared" si="123"/>
        <v>211800</v>
      </c>
    </row>
    <row r="3679" spans="1:65" x14ac:dyDescent="0.3">
      <c r="A3679" s="2" t="s">
        <v>1813</v>
      </c>
      <c r="B3679" s="9">
        <v>884</v>
      </c>
      <c r="C3679">
        <v>592471</v>
      </c>
      <c r="D3679">
        <v>1</v>
      </c>
      <c r="E3679">
        <v>1</v>
      </c>
      <c r="F3679">
        <v>0</v>
      </c>
      <c r="G3679">
        <v>0</v>
      </c>
      <c r="H3679">
        <v>0</v>
      </c>
      <c r="I3679" t="s">
        <v>135</v>
      </c>
      <c r="J3679">
        <v>592471</v>
      </c>
      <c r="K3679" t="s">
        <v>1813</v>
      </c>
      <c r="L3679">
        <v>592064</v>
      </c>
      <c r="M3679" t="s">
        <v>596</v>
      </c>
      <c r="N3679">
        <v>592005</v>
      </c>
      <c r="O3679" t="s">
        <v>136</v>
      </c>
      <c r="P3679">
        <v>592005</v>
      </c>
      <c r="Q3679" t="s">
        <v>136</v>
      </c>
      <c r="R3679" s="9">
        <v>209057.941071685</v>
      </c>
      <c r="S3679" s="9">
        <f>SUMIFS($B:$B,$J:$J,$C3679)</f>
        <v>1644</v>
      </c>
      <c r="T3679" s="9">
        <v>89508.700996180138</v>
      </c>
      <c r="U3679" s="9">
        <v>1</v>
      </c>
      <c r="V3679" s="9">
        <f>U3679*768</f>
        <v>768</v>
      </c>
      <c r="W3679" s="9">
        <v>7</v>
      </c>
      <c r="X3679" s="9">
        <f>W3679*3072</f>
        <v>21504</v>
      </c>
      <c r="Y3679" s="9">
        <v>9</v>
      </c>
      <c r="Z3679" s="9">
        <f>Y3679*1024</f>
        <v>9216</v>
      </c>
      <c r="AA3679" s="9">
        <v>3</v>
      </c>
      <c r="AB3679" s="9">
        <f>AA3679*256</f>
        <v>768</v>
      </c>
      <c r="AC3679" s="9"/>
      <c r="AD3679" s="9"/>
      <c r="AE3679" s="9"/>
      <c r="AF3679" s="9"/>
      <c r="AG3679" s="9"/>
      <c r="AH3679" s="9"/>
      <c r="AI3679" s="9"/>
      <c r="AJ3679" s="9"/>
      <c r="AK3679" s="9"/>
      <c r="AL3679" s="9"/>
      <c r="AM3679" s="9"/>
      <c r="AN3679" s="9"/>
      <c r="AO3679" s="9"/>
      <c r="AP3679" s="9"/>
      <c r="AQ3679" s="15"/>
      <c r="AR3679" s="9">
        <v>1</v>
      </c>
      <c r="AS3679" s="9">
        <f>AR3679*30500</f>
        <v>30500</v>
      </c>
      <c r="AT3679" s="9"/>
      <c r="AU3679" s="9"/>
      <c r="AV3679" s="9"/>
      <c r="AW3679" s="9"/>
      <c r="AX3679" s="9"/>
      <c r="AY3679" s="9"/>
      <c r="AZ3679" s="9"/>
      <c r="BA3679" s="9"/>
      <c r="BB3679" s="9"/>
      <c r="BC3679" s="9"/>
      <c r="BD3679" s="9"/>
      <c r="BE3679" s="9"/>
      <c r="BF3679" s="9"/>
      <c r="BG3679" s="9"/>
      <c r="BH3679" s="9"/>
      <c r="BI3679" s="9"/>
      <c r="BJ3679" s="9"/>
      <c r="BK3679" s="9"/>
      <c r="BL3679" s="9">
        <f t="shared" si="122"/>
        <v>361322.64206786512</v>
      </c>
      <c r="BM3679" s="9">
        <f t="shared" si="123"/>
        <v>361300</v>
      </c>
    </row>
    <row r="3680" spans="1:65" x14ac:dyDescent="0.3">
      <c r="A3680" t="s">
        <v>3574</v>
      </c>
      <c r="B3680" s="9">
        <v>685</v>
      </c>
      <c r="C3680">
        <v>554073</v>
      </c>
      <c r="D3680">
        <v>1</v>
      </c>
      <c r="E3680">
        <v>0</v>
      </c>
      <c r="F3680">
        <v>0</v>
      </c>
      <c r="G3680">
        <v>0</v>
      </c>
      <c r="H3680">
        <v>0</v>
      </c>
      <c r="I3680" t="s">
        <v>151</v>
      </c>
      <c r="J3680">
        <v>553671</v>
      </c>
      <c r="K3680" t="s">
        <v>454</v>
      </c>
      <c r="L3680">
        <v>554294</v>
      </c>
      <c r="M3680" t="s">
        <v>1017</v>
      </c>
      <c r="N3680">
        <v>554294</v>
      </c>
      <c r="O3680" t="s">
        <v>1017</v>
      </c>
      <c r="P3680">
        <v>553671</v>
      </c>
      <c r="Q3680" t="s">
        <v>454</v>
      </c>
      <c r="R3680" s="9">
        <v>162640.9974174223</v>
      </c>
      <c r="S3680" s="9"/>
      <c r="T3680" s="9"/>
      <c r="U3680" s="9"/>
      <c r="V3680" s="9"/>
      <c r="W3680" s="9"/>
      <c r="X3680" s="9"/>
      <c r="Y3680" s="9"/>
      <c r="Z3680" s="9"/>
      <c r="AA3680" s="9"/>
      <c r="AB3680" s="9"/>
      <c r="AC3680" s="9"/>
      <c r="AD3680" s="9"/>
      <c r="AE3680" s="9"/>
      <c r="AF3680" s="9"/>
      <c r="AG3680" s="9"/>
      <c r="AH3680" s="9"/>
      <c r="AI3680" s="9"/>
      <c r="AJ3680" s="9"/>
      <c r="AK3680" s="9"/>
      <c r="AL3680" s="9"/>
      <c r="AM3680" s="9"/>
      <c r="AN3680" s="9"/>
      <c r="AO3680" s="9"/>
      <c r="AP3680" s="9"/>
      <c r="AQ3680" s="15"/>
      <c r="AR3680" s="9">
        <v>2</v>
      </c>
      <c r="AS3680" s="9">
        <f>AR3680*30500</f>
        <v>61000</v>
      </c>
      <c r="AT3680" s="9"/>
      <c r="AU3680" s="9"/>
      <c r="AV3680" s="9"/>
      <c r="AW3680" s="9"/>
      <c r="AX3680" s="9"/>
      <c r="AY3680" s="9"/>
      <c r="AZ3680" s="9"/>
      <c r="BA3680" s="9"/>
      <c r="BB3680" s="9"/>
      <c r="BC3680" s="9"/>
      <c r="BD3680" s="9"/>
      <c r="BE3680" s="9"/>
      <c r="BF3680" s="9"/>
      <c r="BG3680" s="9"/>
      <c r="BH3680" s="9"/>
      <c r="BI3680" s="9"/>
      <c r="BJ3680" s="9"/>
      <c r="BK3680" s="9"/>
      <c r="BL3680" s="9">
        <f t="shared" si="122"/>
        <v>223640.9974174223</v>
      </c>
      <c r="BM3680" s="9">
        <f t="shared" si="123"/>
        <v>223600</v>
      </c>
    </row>
    <row r="3681" spans="1:65" x14ac:dyDescent="0.3">
      <c r="A3681" t="s">
        <v>3575</v>
      </c>
      <c r="B3681" s="9">
        <v>160</v>
      </c>
      <c r="C3681">
        <v>541681</v>
      </c>
      <c r="D3681">
        <v>1</v>
      </c>
      <c r="E3681">
        <v>0</v>
      </c>
      <c r="F3681">
        <v>0</v>
      </c>
      <c r="G3681">
        <v>0</v>
      </c>
      <c r="H3681">
        <v>0</v>
      </c>
      <c r="I3681" t="s">
        <v>151</v>
      </c>
      <c r="J3681">
        <v>560812</v>
      </c>
      <c r="K3681" t="s">
        <v>1044</v>
      </c>
      <c r="L3681">
        <v>561215</v>
      </c>
      <c r="M3681" t="s">
        <v>307</v>
      </c>
      <c r="N3681">
        <v>561215</v>
      </c>
      <c r="O3681" t="s">
        <v>307</v>
      </c>
      <c r="P3681">
        <v>561215</v>
      </c>
      <c r="Q3681" t="s">
        <v>307</v>
      </c>
      <c r="R3681" s="9">
        <v>71941.662785630979</v>
      </c>
      <c r="S3681" s="9"/>
      <c r="T3681" s="9"/>
      <c r="U3681" s="9"/>
      <c r="V3681" s="9"/>
      <c r="W3681" s="9"/>
      <c r="X3681" s="9"/>
      <c r="Y3681" s="9"/>
      <c r="Z3681" s="9"/>
      <c r="AA3681" s="9"/>
      <c r="AB3681" s="9"/>
      <c r="AC3681" s="9"/>
      <c r="AD3681" s="9"/>
      <c r="AE3681" s="9"/>
      <c r="AF3681" s="9"/>
      <c r="AG3681" s="9"/>
      <c r="AH3681" s="9"/>
      <c r="AI3681" s="9"/>
      <c r="AJ3681" s="9"/>
      <c r="AK3681" s="9"/>
      <c r="AL3681" s="9"/>
      <c r="AM3681" s="9"/>
      <c r="AN3681" s="9"/>
      <c r="AO3681" s="9"/>
      <c r="AP3681" s="9"/>
      <c r="AQ3681" s="15"/>
      <c r="AR3681" s="9">
        <v>1</v>
      </c>
      <c r="AS3681" s="9">
        <f>AR3681*30500</f>
        <v>30500</v>
      </c>
      <c r="AT3681" s="9"/>
      <c r="AU3681" s="9"/>
      <c r="AV3681" s="9"/>
      <c r="AW3681" s="9"/>
      <c r="AX3681" s="9"/>
      <c r="AY3681" s="9"/>
      <c r="AZ3681" s="9"/>
      <c r="BA3681" s="9"/>
      <c r="BB3681" s="9"/>
      <c r="BC3681" s="9"/>
      <c r="BD3681" s="9"/>
      <c r="BE3681" s="9"/>
      <c r="BF3681" s="9"/>
      <c r="BG3681" s="9"/>
      <c r="BH3681" s="9"/>
      <c r="BI3681" s="9"/>
      <c r="BJ3681" s="9"/>
      <c r="BK3681" s="9"/>
      <c r="BL3681" s="9">
        <f t="shared" si="122"/>
        <v>102441.66278563098</v>
      </c>
      <c r="BM3681" s="9">
        <f t="shared" si="123"/>
        <v>102400</v>
      </c>
    </row>
    <row r="3682" spans="1:65" x14ac:dyDescent="0.3">
      <c r="A3682" s="2" t="s">
        <v>3576</v>
      </c>
      <c r="B3682" s="9">
        <v>1302</v>
      </c>
      <c r="C3682">
        <v>589845</v>
      </c>
      <c r="D3682">
        <v>1</v>
      </c>
      <c r="E3682">
        <v>1</v>
      </c>
      <c r="F3682">
        <v>0</v>
      </c>
      <c r="G3682">
        <v>0</v>
      </c>
      <c r="H3682">
        <v>0</v>
      </c>
      <c r="I3682" t="s">
        <v>111</v>
      </c>
      <c r="J3682">
        <v>589845</v>
      </c>
      <c r="K3682" t="s">
        <v>3576</v>
      </c>
      <c r="L3682">
        <v>589250</v>
      </c>
      <c r="M3682" t="s">
        <v>113</v>
      </c>
      <c r="N3682">
        <v>589250</v>
      </c>
      <c r="O3682" t="s">
        <v>113</v>
      </c>
      <c r="P3682">
        <v>589250</v>
      </c>
      <c r="Q3682" t="s">
        <v>113</v>
      </c>
      <c r="R3682" s="9">
        <v>305748.58998133219</v>
      </c>
      <c r="S3682" s="9">
        <f>SUMIFS($B:$B,$J:$J,$C3682)</f>
        <v>2039</v>
      </c>
      <c r="T3682" s="9">
        <v>110965.0320939597</v>
      </c>
      <c r="U3682" s="9">
        <v>0</v>
      </c>
      <c r="V3682" s="9">
        <f>U3682*768</f>
        <v>0</v>
      </c>
      <c r="W3682" s="9">
        <v>5</v>
      </c>
      <c r="X3682" s="9">
        <f>W3682*3072</f>
        <v>15360</v>
      </c>
      <c r="Y3682" s="9">
        <v>8</v>
      </c>
      <c r="Z3682" s="9">
        <f>Y3682*1024</f>
        <v>8192</v>
      </c>
      <c r="AA3682" s="9">
        <v>3</v>
      </c>
      <c r="AB3682" s="9">
        <f>AA3682*256</f>
        <v>768</v>
      </c>
      <c r="AC3682" s="9"/>
      <c r="AD3682" s="9"/>
      <c r="AE3682" s="9"/>
      <c r="AF3682" s="9"/>
      <c r="AG3682" s="9"/>
      <c r="AH3682" s="9"/>
      <c r="AI3682" s="9"/>
      <c r="AJ3682" s="9"/>
      <c r="AK3682" s="9"/>
      <c r="AL3682" s="9"/>
      <c r="AM3682" s="9"/>
      <c r="AN3682" s="9"/>
      <c r="AO3682" s="9"/>
      <c r="AP3682" s="9"/>
      <c r="AQ3682" s="15"/>
      <c r="AR3682" s="9"/>
      <c r="AS3682" s="9"/>
      <c r="AT3682" s="9"/>
      <c r="AU3682" s="9"/>
      <c r="AV3682" s="9"/>
      <c r="AW3682" s="9"/>
      <c r="AX3682" s="9"/>
      <c r="AY3682" s="9"/>
      <c r="AZ3682" s="9"/>
      <c r="BA3682" s="9"/>
      <c r="BB3682" s="9"/>
      <c r="BC3682" s="9"/>
      <c r="BD3682" s="9"/>
      <c r="BE3682" s="9"/>
      <c r="BF3682" s="9"/>
      <c r="BG3682" s="9"/>
      <c r="BH3682" s="9"/>
      <c r="BI3682" s="9"/>
      <c r="BJ3682" s="9"/>
      <c r="BK3682" s="9"/>
      <c r="BL3682" s="9">
        <f t="shared" si="122"/>
        <v>441033.62207529187</v>
      </c>
      <c r="BM3682" s="9">
        <f t="shared" si="123"/>
        <v>441000</v>
      </c>
    </row>
    <row r="3683" spans="1:65" x14ac:dyDescent="0.3">
      <c r="A3683" t="s">
        <v>3577</v>
      </c>
      <c r="B3683" s="9">
        <v>146</v>
      </c>
      <c r="C3683">
        <v>540293</v>
      </c>
      <c r="D3683">
        <v>1</v>
      </c>
      <c r="E3683">
        <v>0</v>
      </c>
      <c r="F3683">
        <v>0</v>
      </c>
      <c r="G3683">
        <v>0</v>
      </c>
      <c r="H3683">
        <v>0</v>
      </c>
      <c r="I3683" t="s">
        <v>151</v>
      </c>
      <c r="J3683">
        <v>558044</v>
      </c>
      <c r="K3683" t="s">
        <v>549</v>
      </c>
      <c r="L3683">
        <v>558249</v>
      </c>
      <c r="M3683" t="s">
        <v>550</v>
      </c>
      <c r="N3683">
        <v>558249</v>
      </c>
      <c r="O3683" t="s">
        <v>550</v>
      </c>
      <c r="P3683">
        <v>558249</v>
      </c>
      <c r="Q3683" t="s">
        <v>550</v>
      </c>
      <c r="R3683" s="9">
        <v>71941.662785630979</v>
      </c>
      <c r="S3683" s="9"/>
      <c r="T3683" s="9"/>
      <c r="U3683" s="9"/>
      <c r="V3683" s="9"/>
      <c r="W3683" s="9"/>
      <c r="X3683" s="9"/>
      <c r="Y3683" s="9"/>
      <c r="Z3683" s="9"/>
      <c r="AA3683" s="9"/>
      <c r="AB3683" s="9"/>
      <c r="AC3683" s="9"/>
      <c r="AD3683" s="9"/>
      <c r="AE3683" s="9"/>
      <c r="AF3683" s="9"/>
      <c r="AG3683" s="9"/>
      <c r="AH3683" s="9"/>
      <c r="AI3683" s="9"/>
      <c r="AJ3683" s="9"/>
      <c r="AK3683" s="9"/>
      <c r="AL3683" s="9"/>
      <c r="AM3683" s="9"/>
      <c r="AN3683" s="9"/>
      <c r="AO3683" s="9"/>
      <c r="AP3683" s="9"/>
      <c r="AQ3683" s="15"/>
      <c r="AR3683" s="9"/>
      <c r="AS3683" s="9"/>
      <c r="AT3683" s="9"/>
      <c r="AU3683" s="9"/>
      <c r="AV3683" s="9"/>
      <c r="AW3683" s="9"/>
      <c r="AX3683" s="9"/>
      <c r="AY3683" s="9"/>
      <c r="AZ3683" s="9"/>
      <c r="BA3683" s="9"/>
      <c r="BB3683" s="9"/>
      <c r="BC3683" s="9"/>
      <c r="BD3683" s="9"/>
      <c r="BE3683" s="9"/>
      <c r="BF3683" s="9"/>
      <c r="BG3683" s="9"/>
      <c r="BH3683" s="9"/>
      <c r="BI3683" s="9"/>
      <c r="BJ3683" s="9"/>
      <c r="BK3683" s="9"/>
      <c r="BL3683" s="9">
        <f t="shared" si="122"/>
        <v>71941.662785630979</v>
      </c>
      <c r="BM3683" s="9">
        <f t="shared" si="123"/>
        <v>71900</v>
      </c>
    </row>
    <row r="3684" spans="1:65" x14ac:dyDescent="0.3">
      <c r="A3684" t="s">
        <v>3578</v>
      </c>
      <c r="B3684" s="9">
        <v>1500</v>
      </c>
      <c r="C3684">
        <v>509612</v>
      </c>
      <c r="D3684">
        <v>1</v>
      </c>
      <c r="E3684">
        <v>0</v>
      </c>
      <c r="F3684">
        <v>0</v>
      </c>
      <c r="G3684">
        <v>0</v>
      </c>
      <c r="H3684">
        <v>0</v>
      </c>
      <c r="I3684" t="s">
        <v>94</v>
      </c>
      <c r="J3684">
        <v>505927</v>
      </c>
      <c r="K3684" t="s">
        <v>668</v>
      </c>
      <c r="L3684">
        <v>505927</v>
      </c>
      <c r="M3684" t="s">
        <v>668</v>
      </c>
      <c r="N3684">
        <v>505927</v>
      </c>
      <c r="O3684" t="s">
        <v>668</v>
      </c>
      <c r="P3684">
        <v>505927</v>
      </c>
      <c r="Q3684" t="s">
        <v>668</v>
      </c>
      <c r="R3684" s="9">
        <v>351217.01386191283</v>
      </c>
      <c r="S3684" s="9"/>
      <c r="T3684" s="9"/>
      <c r="U3684" s="9"/>
      <c r="V3684" s="9"/>
      <c r="W3684" s="9"/>
      <c r="X3684" s="9"/>
      <c r="Y3684" s="9"/>
      <c r="Z3684" s="9"/>
      <c r="AA3684" s="9"/>
      <c r="AB3684" s="9"/>
      <c r="AC3684" s="9"/>
      <c r="AD3684" s="9"/>
      <c r="AE3684" s="9"/>
      <c r="AF3684" s="9"/>
      <c r="AG3684" s="9"/>
      <c r="AH3684" s="9"/>
      <c r="AI3684" s="9"/>
      <c r="AJ3684" s="9"/>
      <c r="AK3684" s="9"/>
      <c r="AL3684" s="9"/>
      <c r="AM3684" s="9"/>
      <c r="AN3684" s="9"/>
      <c r="AO3684" s="9"/>
      <c r="AP3684" s="9"/>
      <c r="AQ3684" s="15"/>
      <c r="AR3684" s="9"/>
      <c r="AS3684" s="9"/>
      <c r="AT3684" s="9"/>
      <c r="AU3684" s="9"/>
      <c r="AV3684" s="9"/>
      <c r="AW3684" s="9"/>
      <c r="AX3684" s="9"/>
      <c r="AY3684" s="9"/>
      <c r="AZ3684" s="9"/>
      <c r="BA3684" s="9"/>
      <c r="BB3684" s="9"/>
      <c r="BC3684" s="9"/>
      <c r="BD3684" s="9"/>
      <c r="BE3684" s="9"/>
      <c r="BF3684" s="9"/>
      <c r="BG3684" s="9"/>
      <c r="BH3684" s="9"/>
      <c r="BI3684" s="9"/>
      <c r="BJ3684" s="9"/>
      <c r="BK3684" s="9"/>
      <c r="BL3684" s="9">
        <f t="shared" si="122"/>
        <v>351217.01386191283</v>
      </c>
      <c r="BM3684" s="9">
        <f t="shared" si="123"/>
        <v>351200</v>
      </c>
    </row>
    <row r="3685" spans="1:65" x14ac:dyDescent="0.3">
      <c r="A3685" t="s">
        <v>3579</v>
      </c>
      <c r="B3685" s="9">
        <v>334</v>
      </c>
      <c r="C3685">
        <v>596370</v>
      </c>
      <c r="D3685">
        <v>1</v>
      </c>
      <c r="E3685">
        <v>0</v>
      </c>
      <c r="F3685">
        <v>0</v>
      </c>
      <c r="G3685">
        <v>0</v>
      </c>
      <c r="H3685">
        <v>0</v>
      </c>
      <c r="I3685" t="s">
        <v>123</v>
      </c>
      <c r="J3685">
        <v>596116</v>
      </c>
      <c r="K3685" t="s">
        <v>452</v>
      </c>
      <c r="L3685">
        <v>597007</v>
      </c>
      <c r="M3685" t="s">
        <v>172</v>
      </c>
      <c r="N3685">
        <v>597007</v>
      </c>
      <c r="O3685" t="s">
        <v>172</v>
      </c>
      <c r="P3685">
        <v>597007</v>
      </c>
      <c r="Q3685" t="s">
        <v>172</v>
      </c>
      <c r="R3685" s="9">
        <v>80008.751643555675</v>
      </c>
      <c r="S3685" s="9"/>
      <c r="T3685" s="9"/>
      <c r="U3685" s="9"/>
      <c r="V3685" s="9"/>
      <c r="W3685" s="9"/>
      <c r="X3685" s="9"/>
      <c r="Y3685" s="9"/>
      <c r="Z3685" s="9"/>
      <c r="AA3685" s="9"/>
      <c r="AB3685" s="9"/>
      <c r="AC3685" s="9"/>
      <c r="AD3685" s="9"/>
      <c r="AE3685" s="9"/>
      <c r="AF3685" s="9"/>
      <c r="AG3685" s="9"/>
      <c r="AH3685" s="9"/>
      <c r="AI3685" s="9"/>
      <c r="AJ3685" s="9"/>
      <c r="AK3685" s="9"/>
      <c r="AL3685" s="9"/>
      <c r="AM3685" s="9"/>
      <c r="AN3685" s="9"/>
      <c r="AO3685" s="9"/>
      <c r="AP3685" s="9"/>
      <c r="AQ3685" s="15"/>
      <c r="AR3685" s="9"/>
      <c r="AS3685" s="9"/>
      <c r="AT3685" s="9"/>
      <c r="AU3685" s="9"/>
      <c r="AV3685" s="9"/>
      <c r="AW3685" s="9"/>
      <c r="AX3685" s="9"/>
      <c r="AY3685" s="9"/>
      <c r="AZ3685" s="9"/>
      <c r="BA3685" s="9"/>
      <c r="BB3685" s="9"/>
      <c r="BC3685" s="9"/>
      <c r="BD3685" s="9"/>
      <c r="BE3685" s="9"/>
      <c r="BF3685" s="9"/>
      <c r="BG3685" s="9"/>
      <c r="BH3685" s="9"/>
      <c r="BI3685" s="9"/>
      <c r="BJ3685" s="9"/>
      <c r="BK3685" s="9"/>
      <c r="BL3685" s="9">
        <f t="shared" si="122"/>
        <v>80008.751643555675</v>
      </c>
      <c r="BM3685" s="9">
        <f t="shared" si="123"/>
        <v>80000</v>
      </c>
    </row>
    <row r="3686" spans="1:65" x14ac:dyDescent="0.3">
      <c r="A3686" t="s">
        <v>3579</v>
      </c>
      <c r="B3686" s="9">
        <v>89</v>
      </c>
      <c r="C3686">
        <v>587648</v>
      </c>
      <c r="D3686">
        <v>1</v>
      </c>
      <c r="E3686">
        <v>0</v>
      </c>
      <c r="F3686">
        <v>0</v>
      </c>
      <c r="G3686">
        <v>0</v>
      </c>
      <c r="H3686">
        <v>0</v>
      </c>
      <c r="I3686" t="s">
        <v>123</v>
      </c>
      <c r="J3686">
        <v>587931</v>
      </c>
      <c r="K3686" t="s">
        <v>726</v>
      </c>
      <c r="L3686">
        <v>588032</v>
      </c>
      <c r="M3686" t="s">
        <v>209</v>
      </c>
      <c r="N3686">
        <v>586846</v>
      </c>
      <c r="O3686" t="s">
        <v>129</v>
      </c>
      <c r="P3686">
        <v>586846</v>
      </c>
      <c r="Q3686" t="s">
        <v>129</v>
      </c>
      <c r="R3686" s="9">
        <v>71941.662785630979</v>
      </c>
      <c r="S3686" s="9"/>
      <c r="T3686" s="9"/>
      <c r="U3686" s="9"/>
      <c r="V3686" s="9"/>
      <c r="W3686" s="9"/>
      <c r="X3686" s="9"/>
      <c r="Y3686" s="9"/>
      <c r="Z3686" s="9"/>
      <c r="AA3686" s="9"/>
      <c r="AB3686" s="9"/>
      <c r="AC3686" s="9"/>
      <c r="AD3686" s="9"/>
      <c r="AE3686" s="9"/>
      <c r="AF3686" s="9"/>
      <c r="AG3686" s="9"/>
      <c r="AH3686" s="9"/>
      <c r="AI3686" s="9"/>
      <c r="AJ3686" s="9"/>
      <c r="AK3686" s="9"/>
      <c r="AL3686" s="9"/>
      <c r="AM3686" s="9"/>
      <c r="AN3686" s="9"/>
      <c r="AO3686" s="9"/>
      <c r="AP3686" s="9"/>
      <c r="AQ3686" s="15"/>
      <c r="AR3686" s="9"/>
      <c r="AS3686" s="9"/>
      <c r="AT3686" s="9"/>
      <c r="AU3686" s="9"/>
      <c r="AV3686" s="9"/>
      <c r="AW3686" s="9"/>
      <c r="AX3686" s="9"/>
      <c r="AY3686" s="9"/>
      <c r="AZ3686" s="9"/>
      <c r="BA3686" s="9"/>
      <c r="BB3686" s="9"/>
      <c r="BC3686" s="9"/>
      <c r="BD3686" s="9"/>
      <c r="BE3686" s="9"/>
      <c r="BF3686" s="9"/>
      <c r="BG3686" s="9"/>
      <c r="BH3686" s="9"/>
      <c r="BI3686" s="9"/>
      <c r="BJ3686" s="9"/>
      <c r="BK3686" s="9"/>
      <c r="BL3686" s="9">
        <f t="shared" si="122"/>
        <v>71941.662785630979</v>
      </c>
      <c r="BM3686" s="9">
        <f t="shared" si="123"/>
        <v>71900</v>
      </c>
    </row>
    <row r="3687" spans="1:65" x14ac:dyDescent="0.3">
      <c r="A3687" t="s">
        <v>3580</v>
      </c>
      <c r="B3687" s="9">
        <v>282</v>
      </c>
      <c r="C3687">
        <v>589853</v>
      </c>
      <c r="D3687">
        <v>1</v>
      </c>
      <c r="E3687">
        <v>0</v>
      </c>
      <c r="F3687">
        <v>0</v>
      </c>
      <c r="G3687">
        <v>0</v>
      </c>
      <c r="H3687">
        <v>0</v>
      </c>
      <c r="I3687" t="s">
        <v>111</v>
      </c>
      <c r="J3687">
        <v>589462</v>
      </c>
      <c r="K3687" t="s">
        <v>633</v>
      </c>
      <c r="L3687">
        <v>589896</v>
      </c>
      <c r="M3687" t="s">
        <v>634</v>
      </c>
      <c r="N3687">
        <v>589250</v>
      </c>
      <c r="O3687" t="s">
        <v>113</v>
      </c>
      <c r="P3687">
        <v>589250</v>
      </c>
      <c r="Q3687" t="s">
        <v>113</v>
      </c>
      <c r="R3687" s="9">
        <v>71941.662785630979</v>
      </c>
      <c r="S3687" s="9"/>
      <c r="T3687" s="9"/>
      <c r="U3687" s="9"/>
      <c r="V3687" s="9"/>
      <c r="W3687" s="9"/>
      <c r="X3687" s="9"/>
      <c r="Y3687" s="9"/>
      <c r="Z3687" s="9"/>
      <c r="AA3687" s="9"/>
      <c r="AB3687" s="9"/>
      <c r="AC3687" s="9"/>
      <c r="AD3687" s="9"/>
      <c r="AE3687" s="9"/>
      <c r="AF3687" s="9"/>
      <c r="AG3687" s="9"/>
      <c r="AH3687" s="9"/>
      <c r="AI3687" s="9"/>
      <c r="AJ3687" s="9"/>
      <c r="AK3687" s="9"/>
      <c r="AL3687" s="9"/>
      <c r="AM3687" s="9"/>
      <c r="AN3687" s="9"/>
      <c r="AO3687" s="9"/>
      <c r="AP3687" s="9"/>
      <c r="AQ3687" s="15"/>
      <c r="AR3687" s="9"/>
      <c r="AS3687" s="9"/>
      <c r="AT3687" s="9"/>
      <c r="AU3687" s="9"/>
      <c r="AV3687" s="9"/>
      <c r="AW3687" s="9"/>
      <c r="AX3687" s="9"/>
      <c r="AY3687" s="9"/>
      <c r="AZ3687" s="9"/>
      <c r="BA3687" s="9"/>
      <c r="BB3687" s="9"/>
      <c r="BC3687" s="9"/>
      <c r="BD3687" s="9"/>
      <c r="BE3687" s="9"/>
      <c r="BF3687" s="9"/>
      <c r="BG3687" s="9"/>
      <c r="BH3687" s="9"/>
      <c r="BI3687" s="9"/>
      <c r="BJ3687" s="9"/>
      <c r="BK3687" s="9"/>
      <c r="BL3687" s="9">
        <f t="shared" si="122"/>
        <v>71941.662785630979</v>
      </c>
      <c r="BM3687" s="9">
        <f t="shared" si="123"/>
        <v>71900</v>
      </c>
    </row>
    <row r="3688" spans="1:65" x14ac:dyDescent="0.3">
      <c r="A3688" t="s">
        <v>3581</v>
      </c>
      <c r="B3688" s="9">
        <v>398</v>
      </c>
      <c r="C3688">
        <v>506699</v>
      </c>
      <c r="D3688">
        <v>1</v>
      </c>
      <c r="E3688">
        <v>0</v>
      </c>
      <c r="F3688">
        <v>0</v>
      </c>
      <c r="G3688">
        <v>0</v>
      </c>
      <c r="H3688">
        <v>0</v>
      </c>
      <c r="I3688" t="s">
        <v>81</v>
      </c>
      <c r="J3688">
        <v>583758</v>
      </c>
      <c r="K3688" t="s">
        <v>683</v>
      </c>
      <c r="L3688">
        <v>583758</v>
      </c>
      <c r="M3688" t="s">
        <v>683</v>
      </c>
      <c r="N3688">
        <v>584282</v>
      </c>
      <c r="O3688" t="s">
        <v>461</v>
      </c>
      <c r="P3688">
        <v>584282</v>
      </c>
      <c r="Q3688" t="s">
        <v>461</v>
      </c>
      <c r="R3688" s="9">
        <v>95160.045240076579</v>
      </c>
      <c r="S3688" s="9"/>
      <c r="T3688" s="9"/>
      <c r="U3688" s="9"/>
      <c r="V3688" s="9"/>
      <c r="W3688" s="9"/>
      <c r="X3688" s="9"/>
      <c r="Y3688" s="9"/>
      <c r="Z3688" s="9"/>
      <c r="AA3688" s="9"/>
      <c r="AB3688" s="9"/>
      <c r="AC3688" s="9"/>
      <c r="AD3688" s="9"/>
      <c r="AE3688" s="9"/>
      <c r="AF3688" s="9"/>
      <c r="AG3688" s="9"/>
      <c r="AH3688" s="9"/>
      <c r="AI3688" s="9"/>
      <c r="AJ3688" s="9"/>
      <c r="AK3688" s="9"/>
      <c r="AL3688" s="9"/>
      <c r="AM3688" s="9"/>
      <c r="AN3688" s="9"/>
      <c r="AO3688" s="9"/>
      <c r="AP3688" s="9"/>
      <c r="AQ3688" s="15"/>
      <c r="AR3688" s="9"/>
      <c r="AS3688" s="9"/>
      <c r="AT3688" s="9"/>
      <c r="AU3688" s="9"/>
      <c r="AV3688" s="9"/>
      <c r="AW3688" s="9"/>
      <c r="AX3688" s="9"/>
      <c r="AY3688" s="9"/>
      <c r="AZ3688" s="9"/>
      <c r="BA3688" s="9"/>
      <c r="BB3688" s="9"/>
      <c r="BC3688" s="9"/>
      <c r="BD3688" s="9"/>
      <c r="BE3688" s="9"/>
      <c r="BF3688" s="9"/>
      <c r="BG3688" s="9"/>
      <c r="BH3688" s="9"/>
      <c r="BI3688" s="9"/>
      <c r="BJ3688" s="9"/>
      <c r="BK3688" s="9"/>
      <c r="BL3688" s="9">
        <f t="shared" si="122"/>
        <v>95160.045240076579</v>
      </c>
      <c r="BM3688" s="9">
        <f t="shared" si="123"/>
        <v>95200</v>
      </c>
    </row>
    <row r="3689" spans="1:65" x14ac:dyDescent="0.3">
      <c r="A3689" t="s">
        <v>3582</v>
      </c>
      <c r="B3689" s="9">
        <v>188</v>
      </c>
      <c r="C3689">
        <v>534111</v>
      </c>
      <c r="D3689">
        <v>1</v>
      </c>
      <c r="E3689">
        <v>0</v>
      </c>
      <c r="F3689">
        <v>0</v>
      </c>
      <c r="G3689">
        <v>0</v>
      </c>
      <c r="H3689">
        <v>0</v>
      </c>
      <c r="I3689" t="s">
        <v>86</v>
      </c>
      <c r="J3689">
        <v>531189</v>
      </c>
      <c r="K3689" t="s">
        <v>338</v>
      </c>
      <c r="L3689">
        <v>531189</v>
      </c>
      <c r="M3689" t="s">
        <v>338</v>
      </c>
      <c r="N3689">
        <v>531189</v>
      </c>
      <c r="O3689" t="s">
        <v>338</v>
      </c>
      <c r="P3689">
        <v>531189</v>
      </c>
      <c r="Q3689" t="s">
        <v>338</v>
      </c>
      <c r="R3689" s="9">
        <v>71941.662785630979</v>
      </c>
      <c r="S3689" s="9"/>
      <c r="T3689" s="9"/>
      <c r="U3689" s="9"/>
      <c r="V3689" s="9"/>
      <c r="W3689" s="9"/>
      <c r="X3689" s="9"/>
      <c r="Y3689" s="9"/>
      <c r="Z3689" s="9"/>
      <c r="AA3689" s="9"/>
      <c r="AB3689" s="9"/>
      <c r="AC3689" s="9"/>
      <c r="AD3689" s="9"/>
      <c r="AE3689" s="9"/>
      <c r="AF3689" s="9"/>
      <c r="AG3689" s="9"/>
      <c r="AH3689" s="9"/>
      <c r="AI3689" s="9"/>
      <c r="AJ3689" s="9"/>
      <c r="AK3689" s="9"/>
      <c r="AL3689" s="9"/>
      <c r="AM3689" s="9"/>
      <c r="AN3689" s="9"/>
      <c r="AO3689" s="9"/>
      <c r="AP3689" s="9"/>
      <c r="AQ3689" s="15"/>
      <c r="AR3689" s="9"/>
      <c r="AS3689" s="9"/>
      <c r="AT3689" s="9"/>
      <c r="AU3689" s="9"/>
      <c r="AV3689" s="9"/>
      <c r="AW3689" s="9"/>
      <c r="AX3689" s="9"/>
      <c r="AY3689" s="9"/>
      <c r="AZ3689" s="9"/>
      <c r="BA3689" s="9"/>
      <c r="BB3689" s="9"/>
      <c r="BC3689" s="9"/>
      <c r="BD3689" s="9"/>
      <c r="BE3689" s="9"/>
      <c r="BF3689" s="9"/>
      <c r="BG3689" s="9"/>
      <c r="BH3689" s="9"/>
      <c r="BI3689" s="9"/>
      <c r="BJ3689" s="9"/>
      <c r="BK3689" s="9"/>
      <c r="BL3689" s="9">
        <f t="shared" si="122"/>
        <v>71941.662785630979</v>
      </c>
      <c r="BM3689" s="9">
        <f t="shared" si="123"/>
        <v>71900</v>
      </c>
    </row>
    <row r="3690" spans="1:65" x14ac:dyDescent="0.3">
      <c r="A3690" s="2" t="s">
        <v>628</v>
      </c>
      <c r="B3690" s="9">
        <v>1585</v>
      </c>
      <c r="C3690">
        <v>593478</v>
      </c>
      <c r="D3690">
        <v>1</v>
      </c>
      <c r="E3690">
        <v>1</v>
      </c>
      <c r="F3690">
        <v>0</v>
      </c>
      <c r="G3690">
        <v>0</v>
      </c>
      <c r="H3690">
        <v>0</v>
      </c>
      <c r="I3690" t="s">
        <v>81</v>
      </c>
      <c r="J3690">
        <v>593478</v>
      </c>
      <c r="K3690" t="s">
        <v>628</v>
      </c>
      <c r="L3690">
        <v>593583</v>
      </c>
      <c r="M3690" t="s">
        <v>629</v>
      </c>
      <c r="N3690">
        <v>593583</v>
      </c>
      <c r="O3690" t="s">
        <v>629</v>
      </c>
      <c r="P3690">
        <v>593583</v>
      </c>
      <c r="Q3690" t="s">
        <v>629</v>
      </c>
      <c r="R3690" s="9">
        <v>370676.99401046371</v>
      </c>
      <c r="S3690" s="9">
        <f>SUMIFS($B:$B,$J:$J,$C3690)</f>
        <v>4307</v>
      </c>
      <c r="T3690" s="9">
        <v>233927.24139406311</v>
      </c>
      <c r="U3690" s="9">
        <v>0</v>
      </c>
      <c r="V3690" s="9">
        <f>U3690*768</f>
        <v>0</v>
      </c>
      <c r="W3690" s="9">
        <v>8</v>
      </c>
      <c r="X3690" s="9">
        <f>W3690*3072</f>
        <v>24576</v>
      </c>
      <c r="Y3690" s="9">
        <v>19</v>
      </c>
      <c r="Z3690" s="9">
        <f>Y3690*1024</f>
        <v>19456</v>
      </c>
      <c r="AA3690" s="9">
        <v>6</v>
      </c>
      <c r="AB3690" s="9">
        <f>AA3690*256</f>
        <v>1536</v>
      </c>
      <c r="AC3690" s="9"/>
      <c r="AD3690" s="9"/>
      <c r="AE3690" s="9"/>
      <c r="AF3690" s="9"/>
      <c r="AG3690" s="9"/>
      <c r="AH3690" s="9"/>
      <c r="AI3690" s="9"/>
      <c r="AJ3690" s="9"/>
      <c r="AK3690" s="9"/>
      <c r="AL3690" s="9"/>
      <c r="AM3690" s="9"/>
      <c r="AN3690" s="9"/>
      <c r="AO3690" s="9"/>
      <c r="AP3690" s="9"/>
      <c r="AQ3690" s="15"/>
      <c r="AR3690" s="9"/>
      <c r="AS3690" s="9"/>
      <c r="AT3690" s="9"/>
      <c r="AU3690" s="9"/>
      <c r="AV3690" s="9"/>
      <c r="AW3690" s="9"/>
      <c r="AX3690" s="9"/>
      <c r="AY3690" s="9"/>
      <c r="AZ3690" s="9"/>
      <c r="BA3690" s="9"/>
      <c r="BB3690" s="9"/>
      <c r="BC3690" s="9"/>
      <c r="BD3690" s="9"/>
      <c r="BE3690" s="9"/>
      <c r="BF3690" s="9"/>
      <c r="BG3690" s="9"/>
      <c r="BH3690" s="9"/>
      <c r="BI3690" s="9"/>
      <c r="BJ3690" s="9"/>
      <c r="BK3690" s="9"/>
      <c r="BL3690" s="9">
        <f t="shared" si="122"/>
        <v>650172.23540452681</v>
      </c>
      <c r="BM3690" s="9">
        <f t="shared" si="123"/>
        <v>650200</v>
      </c>
    </row>
    <row r="3691" spans="1:65" x14ac:dyDescent="0.3">
      <c r="A3691" t="s">
        <v>3583</v>
      </c>
      <c r="B3691" s="9">
        <v>108</v>
      </c>
      <c r="C3691">
        <v>566209</v>
      </c>
      <c r="D3691">
        <v>1</v>
      </c>
      <c r="E3691">
        <v>0</v>
      </c>
      <c r="F3691">
        <v>0</v>
      </c>
      <c r="G3691">
        <v>0</v>
      </c>
      <c r="H3691">
        <v>0</v>
      </c>
      <c r="I3691" t="s">
        <v>151</v>
      </c>
      <c r="J3691">
        <v>554111</v>
      </c>
      <c r="K3691" t="s">
        <v>266</v>
      </c>
      <c r="L3691">
        <v>554111</v>
      </c>
      <c r="M3691" t="s">
        <v>266</v>
      </c>
      <c r="N3691">
        <v>554111</v>
      </c>
      <c r="O3691" t="s">
        <v>266</v>
      </c>
      <c r="P3691">
        <v>553425</v>
      </c>
      <c r="Q3691" t="s">
        <v>152</v>
      </c>
      <c r="R3691" s="9">
        <v>71941.662785630979</v>
      </c>
      <c r="S3691" s="9"/>
      <c r="T3691" s="9"/>
      <c r="U3691" s="9"/>
      <c r="V3691" s="9"/>
      <c r="W3691" s="9"/>
      <c r="X3691" s="9"/>
      <c r="Y3691" s="9"/>
      <c r="Z3691" s="9"/>
      <c r="AA3691" s="9"/>
      <c r="AB3691" s="9"/>
      <c r="AC3691" s="9"/>
      <c r="AD3691" s="9"/>
      <c r="AE3691" s="9"/>
      <c r="AF3691" s="9"/>
      <c r="AG3691" s="9"/>
      <c r="AH3691" s="9"/>
      <c r="AI3691" s="9"/>
      <c r="AJ3691" s="9"/>
      <c r="AK3691" s="9"/>
      <c r="AL3691" s="9"/>
      <c r="AM3691" s="9"/>
      <c r="AN3691" s="9"/>
      <c r="AO3691" s="9"/>
      <c r="AP3691" s="9"/>
      <c r="AQ3691" s="15"/>
      <c r="AR3691" s="9"/>
      <c r="AS3691" s="9"/>
      <c r="AT3691" s="9"/>
      <c r="AU3691" s="9"/>
      <c r="AV3691" s="9"/>
      <c r="AW3691" s="9"/>
      <c r="AX3691" s="9"/>
      <c r="AY3691" s="9"/>
      <c r="AZ3691" s="9"/>
      <c r="BA3691" s="9"/>
      <c r="BB3691" s="9"/>
      <c r="BC3691" s="9"/>
      <c r="BD3691" s="9"/>
      <c r="BE3691" s="9"/>
      <c r="BF3691" s="9"/>
      <c r="BG3691" s="9"/>
      <c r="BH3691" s="9"/>
      <c r="BI3691" s="9"/>
      <c r="BJ3691" s="9"/>
      <c r="BK3691" s="9"/>
      <c r="BL3691" s="9">
        <f t="shared" si="122"/>
        <v>71941.662785630979</v>
      </c>
      <c r="BM3691" s="9">
        <f t="shared" si="123"/>
        <v>71900</v>
      </c>
    </row>
    <row r="3692" spans="1:65" x14ac:dyDescent="0.3">
      <c r="A3692" t="s">
        <v>3584</v>
      </c>
      <c r="B3692" s="9">
        <v>327</v>
      </c>
      <c r="C3692">
        <v>574317</v>
      </c>
      <c r="D3692">
        <v>1</v>
      </c>
      <c r="E3692">
        <v>0</v>
      </c>
      <c r="F3692">
        <v>0</v>
      </c>
      <c r="G3692">
        <v>0</v>
      </c>
      <c r="H3692">
        <v>0</v>
      </c>
      <c r="I3692" t="s">
        <v>90</v>
      </c>
      <c r="J3692">
        <v>573922</v>
      </c>
      <c r="K3692" t="s">
        <v>92</v>
      </c>
      <c r="L3692">
        <v>573922</v>
      </c>
      <c r="M3692" t="s">
        <v>92</v>
      </c>
      <c r="N3692">
        <v>573922</v>
      </c>
      <c r="O3692" t="s">
        <v>92</v>
      </c>
      <c r="P3692">
        <v>573922</v>
      </c>
      <c r="Q3692" t="s">
        <v>92</v>
      </c>
      <c r="R3692" s="9">
        <v>78348.937186402254</v>
      </c>
      <c r="S3692" s="9"/>
      <c r="T3692" s="9"/>
      <c r="U3692" s="9"/>
      <c r="V3692" s="9"/>
      <c r="W3692" s="9"/>
      <c r="X3692" s="9"/>
      <c r="Y3692" s="9"/>
      <c r="Z3692" s="9"/>
      <c r="AA3692" s="9"/>
      <c r="AB3692" s="9"/>
      <c r="AC3692" s="9"/>
      <c r="AD3692" s="9"/>
      <c r="AE3692" s="9"/>
      <c r="AF3692" s="9"/>
      <c r="AG3692" s="9"/>
      <c r="AH3692" s="9"/>
      <c r="AI3692" s="9"/>
      <c r="AJ3692" s="9"/>
      <c r="AK3692" s="9"/>
      <c r="AL3692" s="9"/>
      <c r="AM3692" s="9"/>
      <c r="AN3692" s="9"/>
      <c r="AO3692" s="9"/>
      <c r="AP3692" s="9"/>
      <c r="AQ3692" s="15"/>
      <c r="AR3692" s="9">
        <v>1</v>
      </c>
      <c r="AS3692" s="9">
        <f>AR3692*30500</f>
        <v>30500</v>
      </c>
      <c r="AT3692" s="9"/>
      <c r="AU3692" s="9"/>
      <c r="AV3692" s="9"/>
      <c r="AW3692" s="9"/>
      <c r="AX3692" s="9"/>
      <c r="AY3692" s="9"/>
      <c r="AZ3692" s="9"/>
      <c r="BA3692" s="9"/>
      <c r="BB3692" s="9"/>
      <c r="BC3692" s="9"/>
      <c r="BD3692" s="9"/>
      <c r="BE3692" s="9"/>
      <c r="BF3692" s="9"/>
      <c r="BG3692" s="9"/>
      <c r="BH3692" s="9"/>
      <c r="BI3692" s="9"/>
      <c r="BJ3692" s="9"/>
      <c r="BK3692" s="9"/>
      <c r="BL3692" s="9">
        <f t="shared" si="122"/>
        <v>108848.93718640225</v>
      </c>
      <c r="BM3692" s="9">
        <f t="shared" si="123"/>
        <v>108800</v>
      </c>
    </row>
    <row r="3693" spans="1:65" x14ac:dyDescent="0.3">
      <c r="A3693" t="s">
        <v>3584</v>
      </c>
      <c r="B3693" s="9">
        <v>1041</v>
      </c>
      <c r="C3693">
        <v>537969</v>
      </c>
      <c r="D3693">
        <v>1</v>
      </c>
      <c r="E3693">
        <v>0</v>
      </c>
      <c r="F3693">
        <v>0</v>
      </c>
      <c r="G3693">
        <v>0</v>
      </c>
      <c r="H3693">
        <v>0</v>
      </c>
      <c r="I3693" t="s">
        <v>77</v>
      </c>
      <c r="J3693">
        <v>554961</v>
      </c>
      <c r="K3693" t="s">
        <v>117</v>
      </c>
      <c r="L3693">
        <v>554961</v>
      </c>
      <c r="M3693" t="s">
        <v>117</v>
      </c>
      <c r="N3693">
        <v>554961</v>
      </c>
      <c r="O3693" t="s">
        <v>117</v>
      </c>
      <c r="P3693">
        <v>554961</v>
      </c>
      <c r="Q3693" t="s">
        <v>117</v>
      </c>
      <c r="R3693" s="9">
        <v>245494.66218380781</v>
      </c>
      <c r="S3693" s="9"/>
      <c r="T3693" s="9"/>
      <c r="U3693" s="9"/>
      <c r="V3693" s="9"/>
      <c r="W3693" s="9"/>
      <c r="X3693" s="9"/>
      <c r="Y3693" s="9"/>
      <c r="Z3693" s="9"/>
      <c r="AA3693" s="9"/>
      <c r="AB3693" s="9"/>
      <c r="AC3693" s="9"/>
      <c r="AD3693" s="9"/>
      <c r="AE3693" s="9"/>
      <c r="AF3693" s="9"/>
      <c r="AG3693" s="9"/>
      <c r="AH3693" s="9"/>
      <c r="AI3693" s="9"/>
      <c r="AJ3693" s="9"/>
      <c r="AK3693" s="9"/>
      <c r="AL3693" s="9"/>
      <c r="AM3693" s="9"/>
      <c r="AN3693" s="9"/>
      <c r="AO3693" s="9"/>
      <c r="AP3693" s="9"/>
      <c r="AQ3693" s="15"/>
      <c r="AR3693" s="9"/>
      <c r="AS3693" s="9"/>
      <c r="AT3693" s="9"/>
      <c r="AU3693" s="9"/>
      <c r="AV3693" s="9"/>
      <c r="AW3693" s="9"/>
      <c r="AX3693" s="9"/>
      <c r="AY3693" s="9"/>
      <c r="AZ3693" s="9"/>
      <c r="BA3693" s="9"/>
      <c r="BB3693" s="9"/>
      <c r="BC3693" s="9"/>
      <c r="BD3693" s="9"/>
      <c r="BE3693" s="9"/>
      <c r="BF3693" s="9"/>
      <c r="BG3693" s="9"/>
      <c r="BH3693" s="9"/>
      <c r="BI3693" s="9"/>
      <c r="BJ3693" s="9"/>
      <c r="BK3693" s="9"/>
      <c r="BL3693" s="9">
        <f t="shared" si="122"/>
        <v>245494.66218380781</v>
      </c>
      <c r="BM3693" s="9">
        <f t="shared" si="123"/>
        <v>245500</v>
      </c>
    </row>
    <row r="3694" spans="1:65" x14ac:dyDescent="0.3">
      <c r="A3694" t="s">
        <v>3585</v>
      </c>
      <c r="B3694" s="9">
        <v>283</v>
      </c>
      <c r="C3694">
        <v>554952</v>
      </c>
      <c r="D3694">
        <v>1</v>
      </c>
      <c r="E3694">
        <v>0</v>
      </c>
      <c r="F3694">
        <v>0</v>
      </c>
      <c r="G3694">
        <v>0</v>
      </c>
      <c r="H3694">
        <v>0</v>
      </c>
      <c r="I3694" t="s">
        <v>96</v>
      </c>
      <c r="J3694">
        <v>571393</v>
      </c>
      <c r="K3694" t="s">
        <v>1167</v>
      </c>
      <c r="L3694">
        <v>571393</v>
      </c>
      <c r="M3694" t="s">
        <v>1167</v>
      </c>
      <c r="N3694">
        <v>571393</v>
      </c>
      <c r="O3694" t="s">
        <v>1167</v>
      </c>
      <c r="P3694">
        <v>571393</v>
      </c>
      <c r="Q3694" t="s">
        <v>1167</v>
      </c>
      <c r="R3694" s="9">
        <v>71941.662785630979</v>
      </c>
      <c r="S3694" s="9"/>
      <c r="T3694" s="9"/>
      <c r="U3694" s="9"/>
      <c r="V3694" s="9"/>
      <c r="W3694" s="9"/>
      <c r="X3694" s="9"/>
      <c r="Y3694" s="9"/>
      <c r="Z3694" s="9"/>
      <c r="AA3694" s="9"/>
      <c r="AB3694" s="9"/>
      <c r="AC3694" s="9"/>
      <c r="AD3694" s="9"/>
      <c r="AE3694" s="9"/>
      <c r="AF3694" s="9"/>
      <c r="AG3694" s="9"/>
      <c r="AH3694" s="9"/>
      <c r="AI3694" s="9"/>
      <c r="AJ3694" s="9"/>
      <c r="AK3694" s="9"/>
      <c r="AL3694" s="9"/>
      <c r="AM3694" s="9"/>
      <c r="AN3694" s="9"/>
      <c r="AO3694" s="9"/>
      <c r="AP3694" s="9"/>
      <c r="AQ3694" s="15"/>
      <c r="AR3694" s="9"/>
      <c r="AS3694" s="9"/>
      <c r="AT3694" s="9"/>
      <c r="AU3694" s="9"/>
      <c r="AV3694" s="9"/>
      <c r="AW3694" s="9"/>
      <c r="AX3694" s="9"/>
      <c r="AY3694" s="9"/>
      <c r="AZ3694" s="9"/>
      <c r="BA3694" s="9"/>
      <c r="BB3694" s="9"/>
      <c r="BC3694" s="9"/>
      <c r="BD3694" s="9"/>
      <c r="BE3694" s="9"/>
      <c r="BF3694" s="9"/>
      <c r="BG3694" s="9"/>
      <c r="BH3694" s="9"/>
      <c r="BI3694" s="9"/>
      <c r="BJ3694" s="9"/>
      <c r="BK3694" s="9"/>
      <c r="BL3694" s="9">
        <f t="shared" si="122"/>
        <v>71941.662785630979</v>
      </c>
      <c r="BM3694" s="9">
        <f t="shared" si="123"/>
        <v>71900</v>
      </c>
    </row>
    <row r="3695" spans="1:65" x14ac:dyDescent="0.3">
      <c r="A3695" s="2" t="s">
        <v>3586</v>
      </c>
      <c r="B3695" s="9">
        <v>437</v>
      </c>
      <c r="C3695">
        <v>555444</v>
      </c>
      <c r="D3695">
        <v>1</v>
      </c>
      <c r="E3695">
        <v>1</v>
      </c>
      <c r="F3695">
        <v>0</v>
      </c>
      <c r="G3695">
        <v>0</v>
      </c>
      <c r="H3695">
        <v>0</v>
      </c>
      <c r="I3695" t="s">
        <v>77</v>
      </c>
      <c r="J3695">
        <v>555444</v>
      </c>
      <c r="K3695" t="s">
        <v>3586</v>
      </c>
      <c r="L3695">
        <v>555657</v>
      </c>
      <c r="M3695" t="s">
        <v>234</v>
      </c>
      <c r="N3695">
        <v>555657</v>
      </c>
      <c r="O3695" t="s">
        <v>234</v>
      </c>
      <c r="P3695">
        <v>554961</v>
      </c>
      <c r="Q3695" t="s">
        <v>117</v>
      </c>
      <c r="R3695" s="9">
        <v>104372.5922734513</v>
      </c>
      <c r="S3695" s="9">
        <f>SUMIFS($B:$B,$J:$J,$C3695)</f>
        <v>437</v>
      </c>
      <c r="T3695" s="9">
        <v>23838.27561656226</v>
      </c>
      <c r="U3695" s="9">
        <v>0</v>
      </c>
      <c r="V3695" s="9">
        <f>U3695*768</f>
        <v>0</v>
      </c>
      <c r="W3695" s="9">
        <v>1</v>
      </c>
      <c r="X3695" s="9">
        <f>W3695*3072</f>
        <v>3072</v>
      </c>
      <c r="Y3695" s="9">
        <v>0</v>
      </c>
      <c r="Z3695" s="9">
        <f>Y3695*1024</f>
        <v>0</v>
      </c>
      <c r="AA3695" s="9">
        <v>2</v>
      </c>
      <c r="AB3695" s="9">
        <f>AA3695*256</f>
        <v>512</v>
      </c>
      <c r="AC3695" s="9"/>
      <c r="AD3695" s="9"/>
      <c r="AE3695" s="9"/>
      <c r="AF3695" s="9"/>
      <c r="AG3695" s="9"/>
      <c r="AH3695" s="9"/>
      <c r="AI3695" s="9"/>
      <c r="AJ3695" s="9"/>
      <c r="AK3695" s="9"/>
      <c r="AL3695" s="9"/>
      <c r="AM3695" s="9"/>
      <c r="AN3695" s="9"/>
      <c r="AO3695" s="9"/>
      <c r="AP3695" s="9"/>
      <c r="AQ3695" s="15"/>
      <c r="AR3695" s="9"/>
      <c r="AS3695" s="9"/>
      <c r="AT3695" s="9"/>
      <c r="AU3695" s="9"/>
      <c r="AV3695" s="9"/>
      <c r="AW3695" s="9"/>
      <c r="AX3695" s="9"/>
      <c r="AY3695" s="9"/>
      <c r="AZ3695" s="9"/>
      <c r="BA3695" s="9"/>
      <c r="BB3695" s="9"/>
      <c r="BC3695" s="9"/>
      <c r="BD3695" s="9"/>
      <c r="BE3695" s="9"/>
      <c r="BF3695" s="9"/>
      <c r="BG3695" s="9"/>
      <c r="BH3695" s="9"/>
      <c r="BI3695" s="9"/>
      <c r="BJ3695" s="9"/>
      <c r="BK3695" s="9"/>
      <c r="BL3695" s="9">
        <f t="shared" si="122"/>
        <v>131794.86789001356</v>
      </c>
      <c r="BM3695" s="9">
        <f t="shared" si="123"/>
        <v>131800</v>
      </c>
    </row>
    <row r="3696" spans="1:65" x14ac:dyDescent="0.3">
      <c r="A3696" t="s">
        <v>3587</v>
      </c>
      <c r="B3696" s="9">
        <v>502</v>
      </c>
      <c r="C3696">
        <v>531669</v>
      </c>
      <c r="D3696">
        <v>1</v>
      </c>
      <c r="E3696">
        <v>0</v>
      </c>
      <c r="F3696">
        <v>0</v>
      </c>
      <c r="G3696">
        <v>0</v>
      </c>
      <c r="H3696">
        <v>0</v>
      </c>
      <c r="I3696" t="s">
        <v>86</v>
      </c>
      <c r="J3696">
        <v>531227</v>
      </c>
      <c r="K3696" t="s">
        <v>1927</v>
      </c>
      <c r="L3696">
        <v>533203</v>
      </c>
      <c r="M3696" t="s">
        <v>722</v>
      </c>
      <c r="N3696">
        <v>531057</v>
      </c>
      <c r="O3696" t="s">
        <v>220</v>
      </c>
      <c r="P3696">
        <v>531057</v>
      </c>
      <c r="Q3696" t="s">
        <v>220</v>
      </c>
      <c r="R3696" s="9">
        <v>119695.0766745188</v>
      </c>
      <c r="S3696" s="9"/>
      <c r="T3696" s="9"/>
      <c r="U3696" s="9"/>
      <c r="V3696" s="9"/>
      <c r="W3696" s="9"/>
      <c r="X3696" s="9"/>
      <c r="Y3696" s="9"/>
      <c r="Z3696" s="9"/>
      <c r="AA3696" s="9"/>
      <c r="AB3696" s="9"/>
      <c r="AC3696" s="9"/>
      <c r="AD3696" s="9"/>
      <c r="AE3696" s="9"/>
      <c r="AF3696" s="9"/>
      <c r="AG3696" s="9"/>
      <c r="AH3696" s="9"/>
      <c r="AI3696" s="9"/>
      <c r="AJ3696" s="9"/>
      <c r="AK3696" s="9"/>
      <c r="AL3696" s="9"/>
      <c r="AM3696" s="9"/>
      <c r="AN3696" s="9"/>
      <c r="AO3696" s="9"/>
      <c r="AP3696" s="9"/>
      <c r="AQ3696" s="15"/>
      <c r="AR3696" s="9"/>
      <c r="AS3696" s="9"/>
      <c r="AT3696" s="9"/>
      <c r="AU3696" s="9"/>
      <c r="AV3696" s="9"/>
      <c r="AW3696" s="9"/>
      <c r="AX3696" s="9"/>
      <c r="AY3696" s="9"/>
      <c r="AZ3696" s="9"/>
      <c r="BA3696" s="9"/>
      <c r="BB3696" s="9"/>
      <c r="BC3696" s="9"/>
      <c r="BD3696" s="9"/>
      <c r="BE3696" s="9"/>
      <c r="BF3696" s="9"/>
      <c r="BG3696" s="9"/>
      <c r="BH3696" s="9"/>
      <c r="BI3696" s="9"/>
      <c r="BJ3696" s="9"/>
      <c r="BK3696" s="9"/>
      <c r="BL3696" s="9">
        <f t="shared" si="122"/>
        <v>119695.0766745188</v>
      </c>
      <c r="BM3696" s="9">
        <f t="shared" si="123"/>
        <v>119700</v>
      </c>
    </row>
    <row r="3697" spans="1:65" x14ac:dyDescent="0.3">
      <c r="A3697" s="5" t="s">
        <v>292</v>
      </c>
      <c r="B3697" s="9">
        <v>17401</v>
      </c>
      <c r="C3697">
        <v>585599</v>
      </c>
      <c r="D3697">
        <v>1</v>
      </c>
      <c r="E3697">
        <v>1</v>
      </c>
      <c r="F3697">
        <v>1</v>
      </c>
      <c r="G3697">
        <v>1</v>
      </c>
      <c r="H3697">
        <v>1</v>
      </c>
      <c r="I3697" t="s">
        <v>135</v>
      </c>
      <c r="J3697">
        <v>585599</v>
      </c>
      <c r="K3697" t="s">
        <v>292</v>
      </c>
      <c r="L3697">
        <v>585599</v>
      </c>
      <c r="M3697" t="s">
        <v>292</v>
      </c>
      <c r="N3697">
        <v>585599</v>
      </c>
      <c r="O3697" t="s">
        <v>292</v>
      </c>
      <c r="P3697">
        <v>585599</v>
      </c>
      <c r="Q3697" t="s">
        <v>292</v>
      </c>
      <c r="R3697" s="9">
        <v>785246.93444182829</v>
      </c>
      <c r="S3697" s="9">
        <f>SUMIFS($B:$B,$J:$J,$C3697)</f>
        <v>17723</v>
      </c>
      <c r="T3697" s="9">
        <v>365679.51116530702</v>
      </c>
      <c r="U3697" s="9">
        <v>0</v>
      </c>
      <c r="V3697" s="9">
        <f>U3697*768</f>
        <v>0</v>
      </c>
      <c r="W3697" s="9">
        <v>38</v>
      </c>
      <c r="X3697" s="9">
        <f>W3697*3072</f>
        <v>116736</v>
      </c>
      <c r="Y3697" s="9">
        <v>118</v>
      </c>
      <c r="Z3697" s="9">
        <f>Y3697*1024</f>
        <v>120832</v>
      </c>
      <c r="AA3697" s="9">
        <v>55</v>
      </c>
      <c r="AB3697" s="9">
        <f>AA3697*256</f>
        <v>14080</v>
      </c>
      <c r="AC3697" s="9">
        <f>SUMIFS($B:$B,$L:$L,$C3697)</f>
        <v>20162</v>
      </c>
      <c r="AD3697" s="9">
        <v>1241906.5657183849</v>
      </c>
      <c r="AE3697" s="9">
        <f>SUMIFS($B:$B,$P:$P,$C3697)</f>
        <v>33660</v>
      </c>
      <c r="AF3697" s="9">
        <v>2018513.710789023</v>
      </c>
      <c r="AG3697" s="9">
        <f>SUMIFS($B:$B,$N:$N,$C3697)</f>
        <v>20162</v>
      </c>
      <c r="AH3697" s="9">
        <v>3445668.0752428682</v>
      </c>
      <c r="AI3697" s="9">
        <f>SUMIFS($B:$B,$P:$P,$C3697)</f>
        <v>33660</v>
      </c>
      <c r="AJ3697" s="9">
        <v>17440707.35681197</v>
      </c>
      <c r="AK3697" s="9"/>
      <c r="AL3697" s="9">
        <v>5044</v>
      </c>
      <c r="AM3697" s="9">
        <f>AL3697*141</f>
        <v>711204</v>
      </c>
      <c r="AN3697" s="9"/>
      <c r="AO3697" s="9"/>
      <c r="AP3697" s="9"/>
      <c r="AQ3697" s="15"/>
      <c r="AR3697" s="9">
        <v>58</v>
      </c>
      <c r="AS3697" s="9">
        <f>AR3697*30500</f>
        <v>1769000</v>
      </c>
      <c r="AT3697" s="9">
        <v>123</v>
      </c>
      <c r="AU3697" s="9">
        <f>AT3697*2742</f>
        <v>337266</v>
      </c>
      <c r="AV3697" s="9">
        <v>62</v>
      </c>
      <c r="AW3697" s="9">
        <f>AV3697*914</f>
        <v>56668</v>
      </c>
      <c r="AX3697" s="9">
        <v>1477</v>
      </c>
      <c r="AY3697" s="9">
        <f>AX3697*141</f>
        <v>208257</v>
      </c>
      <c r="AZ3697" s="9">
        <v>1372</v>
      </c>
      <c r="BA3697" s="9">
        <f>AZ3697*343</f>
        <v>470596</v>
      </c>
      <c r="BB3697" s="9">
        <v>548</v>
      </c>
      <c r="BC3697" s="9">
        <f>BB3697*109</f>
        <v>59732</v>
      </c>
      <c r="BD3697" s="9">
        <v>48</v>
      </c>
      <c r="BE3697" s="9">
        <f>BD3697*82</f>
        <v>3936</v>
      </c>
      <c r="BF3697" s="9">
        <v>590</v>
      </c>
      <c r="BG3697" s="9">
        <f>BF3697*328</f>
        <v>193520</v>
      </c>
      <c r="BH3697" s="9">
        <v>42</v>
      </c>
      <c r="BI3697" s="9">
        <f>BH3697*410</f>
        <v>17220</v>
      </c>
      <c r="BJ3697" s="9">
        <v>14</v>
      </c>
      <c r="BK3697" s="9">
        <f>BJ3697*219</f>
        <v>3066</v>
      </c>
      <c r="BL3697" s="9">
        <f t="shared" si="122"/>
        <v>29379835.154169381</v>
      </c>
      <c r="BM3697" s="9">
        <f t="shared" si="123"/>
        <v>29379800</v>
      </c>
    </row>
    <row r="3698" spans="1:65" x14ac:dyDescent="0.3">
      <c r="A3698" t="s">
        <v>3588</v>
      </c>
      <c r="B3698" s="9">
        <v>718</v>
      </c>
      <c r="C3698">
        <v>563277</v>
      </c>
      <c r="D3698">
        <v>1</v>
      </c>
      <c r="E3698">
        <v>0</v>
      </c>
      <c r="F3698">
        <v>0</v>
      </c>
      <c r="G3698">
        <v>0</v>
      </c>
      <c r="H3698">
        <v>0</v>
      </c>
      <c r="I3698" t="s">
        <v>131</v>
      </c>
      <c r="J3698">
        <v>563099</v>
      </c>
      <c r="K3698" t="s">
        <v>542</v>
      </c>
      <c r="L3698">
        <v>563099</v>
      </c>
      <c r="M3698" t="s">
        <v>542</v>
      </c>
      <c r="N3698">
        <v>563099</v>
      </c>
      <c r="O3698" t="s">
        <v>542</v>
      </c>
      <c r="P3698">
        <v>562971</v>
      </c>
      <c r="Q3698" t="s">
        <v>384</v>
      </c>
      <c r="R3698" s="9">
        <v>170357.58807964181</v>
      </c>
      <c r="S3698" s="9"/>
      <c r="T3698" s="9"/>
      <c r="U3698" s="9"/>
      <c r="V3698" s="9"/>
      <c r="W3698" s="9"/>
      <c r="X3698" s="9"/>
      <c r="Y3698" s="9"/>
      <c r="Z3698" s="9"/>
      <c r="AA3698" s="9"/>
      <c r="AB3698" s="9"/>
      <c r="AC3698" s="9"/>
      <c r="AD3698" s="9"/>
      <c r="AE3698" s="9"/>
      <c r="AF3698" s="9"/>
      <c r="AG3698" s="9"/>
      <c r="AH3698" s="9"/>
      <c r="AI3698" s="9"/>
      <c r="AJ3698" s="9"/>
      <c r="AK3698" s="9"/>
      <c r="AL3698" s="9"/>
      <c r="AM3698" s="9"/>
      <c r="AN3698" s="9"/>
      <c r="AO3698" s="9"/>
      <c r="AP3698" s="9"/>
      <c r="AQ3698" s="15"/>
      <c r="AR3698" s="9"/>
      <c r="AS3698" s="9"/>
      <c r="AT3698" s="9"/>
      <c r="AU3698" s="9"/>
      <c r="AV3698" s="9"/>
      <c r="AW3698" s="9"/>
      <c r="AX3698" s="9"/>
      <c r="AY3698" s="9"/>
      <c r="AZ3698" s="9"/>
      <c r="BA3698" s="9"/>
      <c r="BB3698" s="9"/>
      <c r="BC3698" s="9"/>
      <c r="BD3698" s="9"/>
      <c r="BE3698" s="9"/>
      <c r="BF3698" s="9"/>
      <c r="BG3698" s="9"/>
      <c r="BH3698" s="9"/>
      <c r="BI3698" s="9"/>
      <c r="BJ3698" s="9"/>
      <c r="BK3698" s="9"/>
      <c r="BL3698" s="9">
        <f t="shared" si="122"/>
        <v>170357.58807964181</v>
      </c>
      <c r="BM3698" s="9">
        <f t="shared" si="123"/>
        <v>170400</v>
      </c>
    </row>
    <row r="3699" spans="1:65" x14ac:dyDescent="0.3">
      <c r="A3699" t="s">
        <v>3589</v>
      </c>
      <c r="B3699" s="9">
        <v>799</v>
      </c>
      <c r="C3699">
        <v>532681</v>
      </c>
      <c r="D3699">
        <v>1</v>
      </c>
      <c r="E3699">
        <v>0</v>
      </c>
      <c r="F3699">
        <v>0</v>
      </c>
      <c r="G3699">
        <v>0</v>
      </c>
      <c r="H3699">
        <v>0</v>
      </c>
      <c r="I3699" t="s">
        <v>86</v>
      </c>
      <c r="J3699">
        <v>532118</v>
      </c>
      <c r="K3699" t="s">
        <v>450</v>
      </c>
      <c r="L3699">
        <v>532053</v>
      </c>
      <c r="M3699" t="s">
        <v>281</v>
      </c>
      <c r="N3699">
        <v>532053</v>
      </c>
      <c r="O3699" t="s">
        <v>281</v>
      </c>
      <c r="P3699">
        <v>532053</v>
      </c>
      <c r="Q3699" t="s">
        <v>281</v>
      </c>
      <c r="R3699" s="9">
        <v>189265.1188102843</v>
      </c>
      <c r="S3699" s="9"/>
      <c r="T3699" s="9"/>
      <c r="U3699" s="9"/>
      <c r="V3699" s="9"/>
      <c r="W3699" s="9"/>
      <c r="X3699" s="9"/>
      <c r="Y3699" s="9"/>
      <c r="Z3699" s="9"/>
      <c r="AA3699" s="9"/>
      <c r="AB3699" s="9"/>
      <c r="AC3699" s="9"/>
      <c r="AD3699" s="9"/>
      <c r="AE3699" s="9"/>
      <c r="AF3699" s="9"/>
      <c r="AG3699" s="9"/>
      <c r="AH3699" s="9"/>
      <c r="AI3699" s="9"/>
      <c r="AJ3699" s="9"/>
      <c r="AK3699" s="9"/>
      <c r="AL3699" s="9"/>
      <c r="AM3699" s="9"/>
      <c r="AN3699" s="9"/>
      <c r="AO3699" s="9"/>
      <c r="AP3699" s="9"/>
      <c r="AQ3699" s="15"/>
      <c r="AR3699" s="9"/>
      <c r="AS3699" s="9"/>
      <c r="AT3699" s="9"/>
      <c r="AU3699" s="9"/>
      <c r="AV3699" s="9"/>
      <c r="AW3699" s="9"/>
      <c r="AX3699" s="9"/>
      <c r="AY3699" s="9"/>
      <c r="AZ3699" s="9"/>
      <c r="BA3699" s="9"/>
      <c r="BB3699" s="9"/>
      <c r="BC3699" s="9"/>
      <c r="BD3699" s="9"/>
      <c r="BE3699" s="9"/>
      <c r="BF3699" s="9"/>
      <c r="BG3699" s="9"/>
      <c r="BH3699" s="9"/>
      <c r="BI3699" s="9"/>
      <c r="BJ3699" s="9"/>
      <c r="BK3699" s="9"/>
      <c r="BL3699" s="9">
        <f t="shared" si="122"/>
        <v>189265.1188102843</v>
      </c>
      <c r="BM3699" s="9">
        <f t="shared" si="123"/>
        <v>189300</v>
      </c>
    </row>
    <row r="3700" spans="1:65" x14ac:dyDescent="0.3">
      <c r="A3700" t="s">
        <v>3590</v>
      </c>
      <c r="B3700" s="9">
        <v>252</v>
      </c>
      <c r="C3700">
        <v>541010</v>
      </c>
      <c r="D3700">
        <v>1</v>
      </c>
      <c r="E3700">
        <v>0</v>
      </c>
      <c r="F3700">
        <v>0</v>
      </c>
      <c r="G3700">
        <v>0</v>
      </c>
      <c r="H3700">
        <v>0</v>
      </c>
      <c r="I3700" t="s">
        <v>86</v>
      </c>
      <c r="J3700">
        <v>540111</v>
      </c>
      <c r="K3700" t="s">
        <v>576</v>
      </c>
      <c r="L3700">
        <v>540111</v>
      </c>
      <c r="M3700" t="s">
        <v>576</v>
      </c>
      <c r="N3700">
        <v>540111</v>
      </c>
      <c r="O3700" t="s">
        <v>576</v>
      </c>
      <c r="P3700">
        <v>540111</v>
      </c>
      <c r="Q3700" t="s">
        <v>576</v>
      </c>
      <c r="R3700" s="9">
        <v>71941.662785630979</v>
      </c>
      <c r="S3700" s="9"/>
      <c r="T3700" s="9"/>
      <c r="U3700" s="9"/>
      <c r="V3700" s="9"/>
      <c r="W3700" s="9"/>
      <c r="X3700" s="9"/>
      <c r="Y3700" s="9"/>
      <c r="Z3700" s="9"/>
      <c r="AA3700" s="9"/>
      <c r="AB3700" s="9"/>
      <c r="AC3700" s="9"/>
      <c r="AD3700" s="9"/>
      <c r="AE3700" s="9"/>
      <c r="AF3700" s="9"/>
      <c r="AG3700" s="9"/>
      <c r="AH3700" s="9"/>
      <c r="AI3700" s="9"/>
      <c r="AJ3700" s="9"/>
      <c r="AK3700" s="9"/>
      <c r="AL3700" s="9"/>
      <c r="AM3700" s="9"/>
      <c r="AN3700" s="9"/>
      <c r="AO3700" s="9"/>
      <c r="AP3700" s="9"/>
      <c r="AQ3700" s="15"/>
      <c r="AR3700" s="9"/>
      <c r="AS3700" s="9"/>
      <c r="AT3700" s="9"/>
      <c r="AU3700" s="9"/>
      <c r="AV3700" s="9"/>
      <c r="AW3700" s="9"/>
      <c r="AX3700" s="9"/>
      <c r="AY3700" s="9"/>
      <c r="AZ3700" s="9"/>
      <c r="BA3700" s="9"/>
      <c r="BB3700" s="9"/>
      <c r="BC3700" s="9"/>
      <c r="BD3700" s="9"/>
      <c r="BE3700" s="9"/>
      <c r="BF3700" s="9"/>
      <c r="BG3700" s="9"/>
      <c r="BH3700" s="9"/>
      <c r="BI3700" s="9"/>
      <c r="BJ3700" s="9"/>
      <c r="BK3700" s="9"/>
      <c r="BL3700" s="9">
        <f t="shared" si="122"/>
        <v>71941.662785630979</v>
      </c>
      <c r="BM3700" s="9">
        <f t="shared" si="123"/>
        <v>71900</v>
      </c>
    </row>
    <row r="3701" spans="1:65" x14ac:dyDescent="0.3">
      <c r="A3701" t="s">
        <v>3591</v>
      </c>
      <c r="B3701" s="9">
        <v>249</v>
      </c>
      <c r="C3701">
        <v>580741</v>
      </c>
      <c r="D3701">
        <v>1</v>
      </c>
      <c r="E3701">
        <v>0</v>
      </c>
      <c r="F3701">
        <v>0</v>
      </c>
      <c r="G3701">
        <v>0</v>
      </c>
      <c r="H3701">
        <v>0</v>
      </c>
      <c r="I3701" t="s">
        <v>96</v>
      </c>
      <c r="J3701">
        <v>580350</v>
      </c>
      <c r="K3701" t="s">
        <v>330</v>
      </c>
      <c r="L3701">
        <v>580350</v>
      </c>
      <c r="M3701" t="s">
        <v>330</v>
      </c>
      <c r="N3701">
        <v>580350</v>
      </c>
      <c r="O3701" t="s">
        <v>330</v>
      </c>
      <c r="P3701">
        <v>581186</v>
      </c>
      <c r="Q3701" t="s">
        <v>331</v>
      </c>
      <c r="R3701" s="9">
        <v>71941.662785630979</v>
      </c>
      <c r="S3701" s="9"/>
      <c r="T3701" s="9"/>
      <c r="U3701" s="9"/>
      <c r="V3701" s="9"/>
      <c r="W3701" s="9"/>
      <c r="X3701" s="9"/>
      <c r="Y3701" s="9"/>
      <c r="Z3701" s="9"/>
      <c r="AA3701" s="9"/>
      <c r="AB3701" s="9"/>
      <c r="AC3701" s="9"/>
      <c r="AD3701" s="9"/>
      <c r="AE3701" s="9"/>
      <c r="AF3701" s="9"/>
      <c r="AG3701" s="9"/>
      <c r="AH3701" s="9"/>
      <c r="AI3701" s="9"/>
      <c r="AJ3701" s="9"/>
      <c r="AK3701" s="9"/>
      <c r="AL3701" s="9"/>
      <c r="AM3701" s="9"/>
      <c r="AN3701" s="9"/>
      <c r="AO3701" s="9"/>
      <c r="AP3701" s="9"/>
      <c r="AQ3701" s="15"/>
      <c r="AR3701" s="9"/>
      <c r="AS3701" s="9"/>
      <c r="AT3701" s="9"/>
      <c r="AU3701" s="9"/>
      <c r="AV3701" s="9"/>
      <c r="AW3701" s="9"/>
      <c r="AX3701" s="9"/>
      <c r="AY3701" s="9"/>
      <c r="AZ3701" s="9"/>
      <c r="BA3701" s="9"/>
      <c r="BB3701" s="9"/>
      <c r="BC3701" s="9"/>
      <c r="BD3701" s="9"/>
      <c r="BE3701" s="9"/>
      <c r="BF3701" s="9"/>
      <c r="BG3701" s="9"/>
      <c r="BH3701" s="9"/>
      <c r="BI3701" s="9"/>
      <c r="BJ3701" s="9"/>
      <c r="BK3701" s="9"/>
      <c r="BL3701" s="9">
        <f t="shared" si="122"/>
        <v>71941.662785630979</v>
      </c>
      <c r="BM3701" s="9">
        <f t="shared" si="123"/>
        <v>71900</v>
      </c>
    </row>
    <row r="3702" spans="1:65" x14ac:dyDescent="0.3">
      <c r="A3702" t="s">
        <v>3592</v>
      </c>
      <c r="B3702" s="9">
        <v>363</v>
      </c>
      <c r="C3702">
        <v>569224</v>
      </c>
      <c r="D3702">
        <v>1</v>
      </c>
      <c r="E3702">
        <v>0</v>
      </c>
      <c r="F3702">
        <v>0</v>
      </c>
      <c r="G3702">
        <v>0</v>
      </c>
      <c r="H3702">
        <v>0</v>
      </c>
      <c r="I3702" t="s">
        <v>123</v>
      </c>
      <c r="J3702">
        <v>568759</v>
      </c>
      <c r="K3702" t="s">
        <v>343</v>
      </c>
      <c r="L3702">
        <v>569321</v>
      </c>
      <c r="M3702" t="s">
        <v>1214</v>
      </c>
      <c r="N3702">
        <v>568759</v>
      </c>
      <c r="O3702" t="s">
        <v>343</v>
      </c>
      <c r="P3702">
        <v>568759</v>
      </c>
      <c r="Q3702" t="s">
        <v>343</v>
      </c>
      <c r="R3702" s="9">
        <v>86879.480622518648</v>
      </c>
      <c r="S3702" s="9"/>
      <c r="T3702" s="9"/>
      <c r="U3702" s="9"/>
      <c r="V3702" s="9"/>
      <c r="W3702" s="9"/>
      <c r="X3702" s="9"/>
      <c r="Y3702" s="9"/>
      <c r="Z3702" s="9"/>
      <c r="AA3702" s="9"/>
      <c r="AB3702" s="9"/>
      <c r="AC3702" s="9"/>
      <c r="AD3702" s="9"/>
      <c r="AE3702" s="9"/>
      <c r="AF3702" s="9"/>
      <c r="AG3702" s="9"/>
      <c r="AH3702" s="9"/>
      <c r="AI3702" s="9"/>
      <c r="AJ3702" s="9"/>
      <c r="AK3702" s="9"/>
      <c r="AL3702" s="9"/>
      <c r="AM3702" s="9"/>
      <c r="AN3702" s="9"/>
      <c r="AO3702" s="9"/>
      <c r="AP3702" s="9"/>
      <c r="AQ3702" s="15"/>
      <c r="AR3702" s="9"/>
      <c r="AS3702" s="9"/>
      <c r="AT3702" s="9"/>
      <c r="AU3702" s="9"/>
      <c r="AV3702" s="9"/>
      <c r="AW3702" s="9"/>
      <c r="AX3702" s="9"/>
      <c r="AY3702" s="9"/>
      <c r="AZ3702" s="9"/>
      <c r="BA3702" s="9"/>
      <c r="BB3702" s="9"/>
      <c r="BC3702" s="9"/>
      <c r="BD3702" s="9"/>
      <c r="BE3702" s="9"/>
      <c r="BF3702" s="9"/>
      <c r="BG3702" s="9"/>
      <c r="BH3702" s="9"/>
      <c r="BI3702" s="9"/>
      <c r="BJ3702" s="9"/>
      <c r="BK3702" s="9"/>
      <c r="BL3702" s="9">
        <f t="shared" si="122"/>
        <v>86879.480622518648</v>
      </c>
      <c r="BM3702" s="9">
        <f t="shared" si="123"/>
        <v>86900</v>
      </c>
    </row>
    <row r="3703" spans="1:65" x14ac:dyDescent="0.3">
      <c r="A3703" t="s">
        <v>3593</v>
      </c>
      <c r="B3703" s="9">
        <v>516</v>
      </c>
      <c r="C3703">
        <v>535141</v>
      </c>
      <c r="D3703">
        <v>1</v>
      </c>
      <c r="E3703">
        <v>0</v>
      </c>
      <c r="F3703">
        <v>0</v>
      </c>
      <c r="G3703">
        <v>0</v>
      </c>
      <c r="H3703">
        <v>0</v>
      </c>
      <c r="I3703" t="s">
        <v>86</v>
      </c>
      <c r="J3703">
        <v>535320</v>
      </c>
      <c r="K3703" t="s">
        <v>567</v>
      </c>
      <c r="L3703">
        <v>535320</v>
      </c>
      <c r="M3703" t="s">
        <v>567</v>
      </c>
      <c r="N3703">
        <v>535087</v>
      </c>
      <c r="O3703" t="s">
        <v>960</v>
      </c>
      <c r="P3703">
        <v>535087</v>
      </c>
      <c r="Q3703" t="s">
        <v>960</v>
      </c>
      <c r="R3703" s="9">
        <v>122990.33849394989</v>
      </c>
      <c r="S3703" s="9"/>
      <c r="T3703" s="9"/>
      <c r="U3703" s="9"/>
      <c r="V3703" s="9"/>
      <c r="W3703" s="9"/>
      <c r="X3703" s="9"/>
      <c r="Y3703" s="9"/>
      <c r="Z3703" s="9"/>
      <c r="AA3703" s="9"/>
      <c r="AB3703" s="9"/>
      <c r="AC3703" s="9"/>
      <c r="AD3703" s="9"/>
      <c r="AE3703" s="9"/>
      <c r="AF3703" s="9"/>
      <c r="AG3703" s="9"/>
      <c r="AH3703" s="9"/>
      <c r="AI3703" s="9"/>
      <c r="AJ3703" s="9"/>
      <c r="AK3703" s="9"/>
      <c r="AL3703" s="9"/>
      <c r="AM3703" s="9"/>
      <c r="AN3703" s="9"/>
      <c r="AO3703" s="9"/>
      <c r="AP3703" s="9"/>
      <c r="AQ3703" s="15"/>
      <c r="AR3703" s="9"/>
      <c r="AS3703" s="9"/>
      <c r="AT3703" s="9"/>
      <c r="AU3703" s="9"/>
      <c r="AV3703" s="9"/>
      <c r="AW3703" s="9"/>
      <c r="AX3703" s="9"/>
      <c r="AY3703" s="9"/>
      <c r="AZ3703" s="9"/>
      <c r="BA3703" s="9"/>
      <c r="BB3703" s="9"/>
      <c r="BC3703" s="9"/>
      <c r="BD3703" s="9"/>
      <c r="BE3703" s="9"/>
      <c r="BF3703" s="9"/>
      <c r="BG3703" s="9"/>
      <c r="BH3703" s="9"/>
      <c r="BI3703" s="9"/>
      <c r="BJ3703" s="9"/>
      <c r="BK3703" s="9"/>
      <c r="BL3703" s="9">
        <f t="shared" si="122"/>
        <v>122990.33849394989</v>
      </c>
      <c r="BM3703" s="9">
        <f t="shared" si="123"/>
        <v>123000</v>
      </c>
    </row>
    <row r="3704" spans="1:65" x14ac:dyDescent="0.3">
      <c r="A3704" t="s">
        <v>3593</v>
      </c>
      <c r="B3704" s="9">
        <v>904</v>
      </c>
      <c r="C3704">
        <v>533572</v>
      </c>
      <c r="D3704">
        <v>1</v>
      </c>
      <c r="E3704">
        <v>0</v>
      </c>
      <c r="F3704">
        <v>0</v>
      </c>
      <c r="G3704">
        <v>0</v>
      </c>
      <c r="H3704">
        <v>0</v>
      </c>
      <c r="I3704" t="s">
        <v>86</v>
      </c>
      <c r="J3704">
        <v>533165</v>
      </c>
      <c r="K3704" t="s">
        <v>191</v>
      </c>
      <c r="L3704">
        <v>533165</v>
      </c>
      <c r="M3704" t="s">
        <v>191</v>
      </c>
      <c r="N3704">
        <v>533165</v>
      </c>
      <c r="O3704" t="s">
        <v>191</v>
      </c>
      <c r="P3704">
        <v>533165</v>
      </c>
      <c r="Q3704" t="s">
        <v>191</v>
      </c>
      <c r="R3704" s="9">
        <v>213708.15930827771</v>
      </c>
      <c r="S3704" s="9"/>
      <c r="T3704" s="9"/>
      <c r="U3704" s="9"/>
      <c r="V3704" s="9"/>
      <c r="W3704" s="9"/>
      <c r="X3704" s="9"/>
      <c r="Y3704" s="9"/>
      <c r="Z3704" s="9"/>
      <c r="AA3704" s="9"/>
      <c r="AB3704" s="9"/>
      <c r="AC3704" s="9"/>
      <c r="AD3704" s="9"/>
      <c r="AE3704" s="9"/>
      <c r="AF3704" s="9"/>
      <c r="AG3704" s="9"/>
      <c r="AH3704" s="9"/>
      <c r="AI3704" s="9"/>
      <c r="AJ3704" s="9"/>
      <c r="AK3704" s="9"/>
      <c r="AL3704" s="9"/>
      <c r="AM3704" s="9"/>
      <c r="AN3704" s="9"/>
      <c r="AO3704" s="9"/>
      <c r="AP3704" s="9"/>
      <c r="AQ3704" s="15"/>
      <c r="AR3704" s="9"/>
      <c r="AS3704" s="9"/>
      <c r="AT3704" s="9"/>
      <c r="AU3704" s="9"/>
      <c r="AV3704" s="9"/>
      <c r="AW3704" s="9"/>
      <c r="AX3704" s="9"/>
      <c r="AY3704" s="9"/>
      <c r="AZ3704" s="9"/>
      <c r="BA3704" s="9"/>
      <c r="BB3704" s="9"/>
      <c r="BC3704" s="9"/>
      <c r="BD3704" s="9"/>
      <c r="BE3704" s="9"/>
      <c r="BF3704" s="9"/>
      <c r="BG3704" s="9"/>
      <c r="BH3704" s="9"/>
      <c r="BI3704" s="9"/>
      <c r="BJ3704" s="9"/>
      <c r="BK3704" s="9"/>
      <c r="BL3704" s="9">
        <f t="shared" si="122"/>
        <v>213708.15930827771</v>
      </c>
      <c r="BM3704" s="9">
        <f t="shared" si="123"/>
        <v>213700</v>
      </c>
    </row>
    <row r="3705" spans="1:65" x14ac:dyDescent="0.3">
      <c r="A3705" t="s">
        <v>3594</v>
      </c>
      <c r="B3705" s="9">
        <v>171</v>
      </c>
      <c r="C3705">
        <v>569232</v>
      </c>
      <c r="D3705">
        <v>1</v>
      </c>
      <c r="E3705">
        <v>0</v>
      </c>
      <c r="F3705">
        <v>0</v>
      </c>
      <c r="G3705">
        <v>0</v>
      </c>
      <c r="H3705">
        <v>0</v>
      </c>
      <c r="I3705" t="s">
        <v>123</v>
      </c>
      <c r="J3705">
        <v>569569</v>
      </c>
      <c r="K3705" t="s">
        <v>260</v>
      </c>
      <c r="L3705">
        <v>569569</v>
      </c>
      <c r="M3705" t="s">
        <v>260</v>
      </c>
      <c r="N3705">
        <v>569569</v>
      </c>
      <c r="O3705" t="s">
        <v>260</v>
      </c>
      <c r="P3705">
        <v>569569</v>
      </c>
      <c r="Q3705" t="s">
        <v>260</v>
      </c>
      <c r="R3705" s="9">
        <v>71941.662785630979</v>
      </c>
      <c r="S3705" s="9"/>
      <c r="T3705" s="9"/>
      <c r="U3705" s="9"/>
      <c r="V3705" s="9"/>
      <c r="W3705" s="9"/>
      <c r="X3705" s="9"/>
      <c r="Y3705" s="9"/>
      <c r="Z3705" s="9"/>
      <c r="AA3705" s="9"/>
      <c r="AB3705" s="9"/>
      <c r="AC3705" s="9"/>
      <c r="AD3705" s="9"/>
      <c r="AE3705" s="9"/>
      <c r="AF3705" s="9"/>
      <c r="AG3705" s="9"/>
      <c r="AH3705" s="9"/>
      <c r="AI3705" s="9"/>
      <c r="AJ3705" s="9"/>
      <c r="AK3705" s="9"/>
      <c r="AL3705" s="9"/>
      <c r="AM3705" s="9"/>
      <c r="AN3705" s="9"/>
      <c r="AO3705" s="9"/>
      <c r="AP3705" s="9"/>
      <c r="AQ3705" s="15"/>
      <c r="AR3705" s="9"/>
      <c r="AS3705" s="9"/>
      <c r="AT3705" s="9"/>
      <c r="AU3705" s="9"/>
      <c r="AV3705" s="9"/>
      <c r="AW3705" s="9"/>
      <c r="AX3705" s="9"/>
      <c r="AY3705" s="9"/>
      <c r="AZ3705" s="9"/>
      <c r="BA3705" s="9"/>
      <c r="BB3705" s="9"/>
      <c r="BC3705" s="9"/>
      <c r="BD3705" s="9"/>
      <c r="BE3705" s="9"/>
      <c r="BF3705" s="9"/>
      <c r="BG3705" s="9"/>
      <c r="BH3705" s="9"/>
      <c r="BI3705" s="9"/>
      <c r="BJ3705" s="9"/>
      <c r="BK3705" s="9"/>
      <c r="BL3705" s="9">
        <f t="shared" si="122"/>
        <v>71941.662785630979</v>
      </c>
      <c r="BM3705" s="9">
        <f t="shared" si="123"/>
        <v>71900</v>
      </c>
    </row>
    <row r="3706" spans="1:65" x14ac:dyDescent="0.3">
      <c r="A3706" t="s">
        <v>3595</v>
      </c>
      <c r="B3706" s="9">
        <v>142</v>
      </c>
      <c r="C3706">
        <v>539473</v>
      </c>
      <c r="D3706">
        <v>1</v>
      </c>
      <c r="E3706">
        <v>0</v>
      </c>
      <c r="F3706">
        <v>0</v>
      </c>
      <c r="G3706">
        <v>0</v>
      </c>
      <c r="H3706">
        <v>0</v>
      </c>
      <c r="I3706" t="s">
        <v>77</v>
      </c>
      <c r="J3706">
        <v>554642</v>
      </c>
      <c r="K3706" t="s">
        <v>1434</v>
      </c>
      <c r="L3706">
        <v>554642</v>
      </c>
      <c r="M3706" t="s">
        <v>1434</v>
      </c>
      <c r="N3706">
        <v>554642</v>
      </c>
      <c r="O3706" t="s">
        <v>1434</v>
      </c>
      <c r="P3706">
        <v>554642</v>
      </c>
      <c r="Q3706" t="s">
        <v>1434</v>
      </c>
      <c r="R3706" s="9">
        <v>71941.662785630979</v>
      </c>
      <c r="S3706" s="9"/>
      <c r="T3706" s="9"/>
      <c r="U3706" s="9"/>
      <c r="V3706" s="9"/>
      <c r="W3706" s="9"/>
      <c r="X3706" s="9"/>
      <c r="Y3706" s="9"/>
      <c r="Z3706" s="9"/>
      <c r="AA3706" s="9"/>
      <c r="AB3706" s="9"/>
      <c r="AC3706" s="9"/>
      <c r="AD3706" s="9"/>
      <c r="AE3706" s="9"/>
      <c r="AF3706" s="9"/>
      <c r="AG3706" s="9"/>
      <c r="AH3706" s="9"/>
      <c r="AI3706" s="9"/>
      <c r="AJ3706" s="9"/>
      <c r="AK3706" s="9"/>
      <c r="AL3706" s="9"/>
      <c r="AM3706" s="9"/>
      <c r="AN3706" s="9"/>
      <c r="AO3706" s="9"/>
      <c r="AP3706" s="9"/>
      <c r="AQ3706" s="15"/>
      <c r="AR3706" s="9"/>
      <c r="AS3706" s="9"/>
      <c r="AT3706" s="9"/>
      <c r="AU3706" s="9"/>
      <c r="AV3706" s="9"/>
      <c r="AW3706" s="9"/>
      <c r="AX3706" s="9"/>
      <c r="AY3706" s="9"/>
      <c r="AZ3706" s="9"/>
      <c r="BA3706" s="9"/>
      <c r="BB3706" s="9"/>
      <c r="BC3706" s="9"/>
      <c r="BD3706" s="9"/>
      <c r="BE3706" s="9"/>
      <c r="BF3706" s="9"/>
      <c r="BG3706" s="9"/>
      <c r="BH3706" s="9"/>
      <c r="BI3706" s="9"/>
      <c r="BJ3706" s="9"/>
      <c r="BK3706" s="9"/>
      <c r="BL3706" s="9">
        <f t="shared" si="122"/>
        <v>71941.662785630979</v>
      </c>
      <c r="BM3706" s="9">
        <f t="shared" si="123"/>
        <v>71900</v>
      </c>
    </row>
    <row r="3707" spans="1:65" x14ac:dyDescent="0.3">
      <c r="A3707" t="s">
        <v>3596</v>
      </c>
      <c r="B3707" s="9">
        <v>508</v>
      </c>
      <c r="C3707">
        <v>544574</v>
      </c>
      <c r="D3707">
        <v>1</v>
      </c>
      <c r="E3707">
        <v>0</v>
      </c>
      <c r="F3707">
        <v>0</v>
      </c>
      <c r="G3707">
        <v>0</v>
      </c>
      <c r="H3707">
        <v>0</v>
      </c>
      <c r="I3707" t="s">
        <v>135</v>
      </c>
      <c r="J3707">
        <v>545058</v>
      </c>
      <c r="K3707" t="s">
        <v>671</v>
      </c>
      <c r="L3707">
        <v>545058</v>
      </c>
      <c r="M3707" t="s">
        <v>671</v>
      </c>
      <c r="N3707">
        <v>545058</v>
      </c>
      <c r="O3707" t="s">
        <v>671</v>
      </c>
      <c r="P3707">
        <v>545058</v>
      </c>
      <c r="Q3707" t="s">
        <v>671</v>
      </c>
      <c r="R3707" s="9">
        <v>121107.5417331186</v>
      </c>
      <c r="S3707" s="9"/>
      <c r="T3707" s="9"/>
      <c r="U3707" s="9"/>
      <c r="V3707" s="9"/>
      <c r="W3707" s="9"/>
      <c r="X3707" s="9"/>
      <c r="Y3707" s="9"/>
      <c r="Z3707" s="9"/>
      <c r="AA3707" s="9"/>
      <c r="AB3707" s="9"/>
      <c r="AC3707" s="9"/>
      <c r="AD3707" s="9"/>
      <c r="AE3707" s="9"/>
      <c r="AF3707" s="9"/>
      <c r="AG3707" s="9"/>
      <c r="AH3707" s="9"/>
      <c r="AI3707" s="9"/>
      <c r="AJ3707" s="9"/>
      <c r="AK3707" s="9"/>
      <c r="AL3707" s="9"/>
      <c r="AM3707" s="9"/>
      <c r="AN3707" s="9"/>
      <c r="AO3707" s="9"/>
      <c r="AP3707" s="9"/>
      <c r="AQ3707" s="15"/>
      <c r="AR3707" s="9"/>
      <c r="AS3707" s="9"/>
      <c r="AT3707" s="9"/>
      <c r="AU3707" s="9"/>
      <c r="AV3707" s="9"/>
      <c r="AW3707" s="9"/>
      <c r="AX3707" s="9"/>
      <c r="AY3707" s="9"/>
      <c r="AZ3707" s="9"/>
      <c r="BA3707" s="9"/>
      <c r="BB3707" s="9"/>
      <c r="BC3707" s="9"/>
      <c r="BD3707" s="9"/>
      <c r="BE3707" s="9"/>
      <c r="BF3707" s="9"/>
      <c r="BG3707" s="9"/>
      <c r="BH3707" s="9"/>
      <c r="BI3707" s="9"/>
      <c r="BJ3707" s="9"/>
      <c r="BK3707" s="9"/>
      <c r="BL3707" s="9">
        <f t="shared" si="122"/>
        <v>121107.5417331186</v>
      </c>
      <c r="BM3707" s="9">
        <f t="shared" si="123"/>
        <v>121100</v>
      </c>
    </row>
    <row r="3708" spans="1:65" x14ac:dyDescent="0.3">
      <c r="A3708" t="s">
        <v>3597</v>
      </c>
      <c r="B3708" s="9">
        <v>226</v>
      </c>
      <c r="C3708">
        <v>531278</v>
      </c>
      <c r="D3708">
        <v>1</v>
      </c>
      <c r="E3708">
        <v>0</v>
      </c>
      <c r="F3708">
        <v>0</v>
      </c>
      <c r="G3708">
        <v>0</v>
      </c>
      <c r="H3708">
        <v>0</v>
      </c>
      <c r="I3708" t="s">
        <v>86</v>
      </c>
      <c r="J3708">
        <v>534021</v>
      </c>
      <c r="K3708" t="s">
        <v>463</v>
      </c>
      <c r="L3708">
        <v>534021</v>
      </c>
      <c r="M3708" t="s">
        <v>463</v>
      </c>
      <c r="N3708">
        <v>533955</v>
      </c>
      <c r="O3708" t="s">
        <v>314</v>
      </c>
      <c r="P3708">
        <v>533955</v>
      </c>
      <c r="Q3708" t="s">
        <v>314</v>
      </c>
      <c r="R3708" s="9">
        <v>71941.662785630979</v>
      </c>
      <c r="S3708" s="9"/>
      <c r="T3708" s="9"/>
      <c r="U3708" s="9"/>
      <c r="V3708" s="9"/>
      <c r="W3708" s="9"/>
      <c r="X3708" s="9"/>
      <c r="Y3708" s="9"/>
      <c r="Z3708" s="9"/>
      <c r="AA3708" s="9"/>
      <c r="AB3708" s="9"/>
      <c r="AC3708" s="9"/>
      <c r="AD3708" s="9"/>
      <c r="AE3708" s="9"/>
      <c r="AF3708" s="9"/>
      <c r="AG3708" s="9"/>
      <c r="AH3708" s="9"/>
      <c r="AI3708" s="9"/>
      <c r="AJ3708" s="9"/>
      <c r="AK3708" s="9"/>
      <c r="AL3708" s="9"/>
      <c r="AM3708" s="9"/>
      <c r="AN3708" s="9"/>
      <c r="AO3708" s="9"/>
      <c r="AP3708" s="9"/>
      <c r="AQ3708" s="15"/>
      <c r="AR3708" s="9"/>
      <c r="AS3708" s="9"/>
      <c r="AT3708" s="9"/>
      <c r="AU3708" s="9"/>
      <c r="AV3708" s="9"/>
      <c r="AW3708" s="9"/>
      <c r="AX3708" s="9"/>
      <c r="AY3708" s="9"/>
      <c r="AZ3708" s="9"/>
      <c r="BA3708" s="9"/>
      <c r="BB3708" s="9"/>
      <c r="BC3708" s="9"/>
      <c r="BD3708" s="9"/>
      <c r="BE3708" s="9"/>
      <c r="BF3708" s="9"/>
      <c r="BG3708" s="9"/>
      <c r="BH3708" s="9"/>
      <c r="BI3708" s="9"/>
      <c r="BJ3708" s="9"/>
      <c r="BK3708" s="9"/>
      <c r="BL3708" s="9">
        <f t="shared" si="122"/>
        <v>71941.662785630979</v>
      </c>
      <c r="BM3708" s="9">
        <f t="shared" si="123"/>
        <v>71900</v>
      </c>
    </row>
    <row r="3709" spans="1:65" x14ac:dyDescent="0.3">
      <c r="A3709" t="s">
        <v>3598</v>
      </c>
      <c r="B3709" s="9">
        <v>386</v>
      </c>
      <c r="C3709">
        <v>545953</v>
      </c>
      <c r="D3709">
        <v>1</v>
      </c>
      <c r="E3709">
        <v>0</v>
      </c>
      <c r="F3709">
        <v>0</v>
      </c>
      <c r="G3709">
        <v>0</v>
      </c>
      <c r="H3709">
        <v>0</v>
      </c>
      <c r="I3709" t="s">
        <v>104</v>
      </c>
      <c r="J3709">
        <v>564451</v>
      </c>
      <c r="K3709" t="s">
        <v>1141</v>
      </c>
      <c r="L3709">
        <v>577626</v>
      </c>
      <c r="M3709" t="s">
        <v>1142</v>
      </c>
      <c r="N3709">
        <v>577626</v>
      </c>
      <c r="O3709" t="s">
        <v>1142</v>
      </c>
      <c r="P3709">
        <v>577626</v>
      </c>
      <c r="Q3709" t="s">
        <v>1142</v>
      </c>
      <c r="R3709" s="9">
        <v>92322.39999546668</v>
      </c>
      <c r="S3709" s="9"/>
      <c r="T3709" s="9"/>
      <c r="U3709" s="9"/>
      <c r="V3709" s="9"/>
      <c r="W3709" s="9"/>
      <c r="X3709" s="9"/>
      <c r="Y3709" s="9"/>
      <c r="Z3709" s="9"/>
      <c r="AA3709" s="9"/>
      <c r="AB3709" s="9"/>
      <c r="AC3709" s="9"/>
      <c r="AD3709" s="9"/>
      <c r="AE3709" s="9"/>
      <c r="AF3709" s="9"/>
      <c r="AG3709" s="9"/>
      <c r="AH3709" s="9"/>
      <c r="AI3709" s="9"/>
      <c r="AJ3709" s="9"/>
      <c r="AK3709" s="9"/>
      <c r="AL3709" s="9"/>
      <c r="AM3709" s="9"/>
      <c r="AN3709" s="9"/>
      <c r="AO3709" s="9"/>
      <c r="AP3709" s="9"/>
      <c r="AQ3709" s="15"/>
      <c r="AR3709" s="9"/>
      <c r="AS3709" s="9"/>
      <c r="AT3709" s="9"/>
      <c r="AU3709" s="9"/>
      <c r="AV3709" s="9"/>
      <c r="AW3709" s="9"/>
      <c r="AX3709" s="9"/>
      <c r="AY3709" s="9"/>
      <c r="AZ3709" s="9"/>
      <c r="BA3709" s="9"/>
      <c r="BB3709" s="9"/>
      <c r="BC3709" s="9"/>
      <c r="BD3709" s="9"/>
      <c r="BE3709" s="9"/>
      <c r="BF3709" s="9"/>
      <c r="BG3709" s="9"/>
      <c r="BH3709" s="9"/>
      <c r="BI3709" s="9"/>
      <c r="BJ3709" s="9"/>
      <c r="BK3709" s="9"/>
      <c r="BL3709" s="9">
        <f t="shared" si="122"/>
        <v>92322.39999546668</v>
      </c>
      <c r="BM3709" s="9">
        <f t="shared" si="123"/>
        <v>92300</v>
      </c>
    </row>
    <row r="3710" spans="1:65" x14ac:dyDescent="0.3">
      <c r="A3710" t="s">
        <v>3599</v>
      </c>
      <c r="B3710" s="9">
        <v>247</v>
      </c>
      <c r="C3710">
        <v>588831</v>
      </c>
      <c r="D3710">
        <v>1</v>
      </c>
      <c r="E3710">
        <v>0</v>
      </c>
      <c r="F3710">
        <v>0</v>
      </c>
      <c r="G3710">
        <v>0</v>
      </c>
      <c r="H3710">
        <v>0</v>
      </c>
      <c r="I3710" t="s">
        <v>135</v>
      </c>
      <c r="J3710">
        <v>588458</v>
      </c>
      <c r="K3710" t="s">
        <v>606</v>
      </c>
      <c r="L3710">
        <v>588458</v>
      </c>
      <c r="M3710" t="s">
        <v>606</v>
      </c>
      <c r="N3710">
        <v>588458</v>
      </c>
      <c r="O3710" t="s">
        <v>606</v>
      </c>
      <c r="P3710">
        <v>588458</v>
      </c>
      <c r="Q3710" t="s">
        <v>606</v>
      </c>
      <c r="R3710" s="9">
        <v>71941.662785630979</v>
      </c>
      <c r="S3710" s="9"/>
      <c r="T3710" s="9"/>
      <c r="U3710" s="9"/>
      <c r="V3710" s="9"/>
      <c r="W3710" s="9"/>
      <c r="X3710" s="9"/>
      <c r="Y3710" s="9"/>
      <c r="Z3710" s="9"/>
      <c r="AA3710" s="9"/>
      <c r="AB3710" s="9"/>
      <c r="AC3710" s="9"/>
      <c r="AD3710" s="9"/>
      <c r="AE3710" s="9"/>
      <c r="AF3710" s="9"/>
      <c r="AG3710" s="9"/>
      <c r="AH3710" s="9"/>
      <c r="AI3710" s="9"/>
      <c r="AJ3710" s="9"/>
      <c r="AK3710" s="9"/>
      <c r="AL3710" s="9"/>
      <c r="AM3710" s="9"/>
      <c r="AN3710" s="9"/>
      <c r="AO3710" s="9"/>
      <c r="AP3710" s="9"/>
      <c r="AQ3710" s="15"/>
      <c r="AR3710" s="9"/>
      <c r="AS3710" s="9"/>
      <c r="AT3710" s="9"/>
      <c r="AU3710" s="9"/>
      <c r="AV3710" s="9"/>
      <c r="AW3710" s="9"/>
      <c r="AX3710" s="9"/>
      <c r="AY3710" s="9"/>
      <c r="AZ3710" s="9"/>
      <c r="BA3710" s="9"/>
      <c r="BB3710" s="9"/>
      <c r="BC3710" s="9"/>
      <c r="BD3710" s="9"/>
      <c r="BE3710" s="9"/>
      <c r="BF3710" s="9"/>
      <c r="BG3710" s="9"/>
      <c r="BH3710" s="9"/>
      <c r="BI3710" s="9"/>
      <c r="BJ3710" s="9"/>
      <c r="BK3710" s="9"/>
      <c r="BL3710" s="9">
        <f t="shared" si="122"/>
        <v>71941.662785630979</v>
      </c>
      <c r="BM3710" s="9">
        <f t="shared" si="123"/>
        <v>71900</v>
      </c>
    </row>
    <row r="3711" spans="1:65" x14ac:dyDescent="0.3">
      <c r="A3711" s="5" t="s">
        <v>693</v>
      </c>
      <c r="B3711" s="9">
        <v>4743</v>
      </c>
      <c r="C3711">
        <v>548511</v>
      </c>
      <c r="D3711">
        <v>1</v>
      </c>
      <c r="E3711">
        <v>1</v>
      </c>
      <c r="F3711">
        <v>1</v>
      </c>
      <c r="G3711">
        <v>1</v>
      </c>
      <c r="H3711">
        <v>1</v>
      </c>
      <c r="I3711" t="s">
        <v>123</v>
      </c>
      <c r="J3711">
        <v>548511</v>
      </c>
      <c r="K3711" t="s">
        <v>693</v>
      </c>
      <c r="L3711">
        <v>548511</v>
      </c>
      <c r="M3711" t="s">
        <v>693</v>
      </c>
      <c r="N3711">
        <v>548511</v>
      </c>
      <c r="O3711" t="s">
        <v>693</v>
      </c>
      <c r="P3711">
        <v>548511</v>
      </c>
      <c r="Q3711" t="s">
        <v>693</v>
      </c>
      <c r="R3711" s="9">
        <v>227529.03825252861</v>
      </c>
      <c r="S3711" s="9">
        <f>SUMIFS($B:$B,$J:$J,$C3711)</f>
        <v>6532</v>
      </c>
      <c r="T3711" s="9">
        <v>144072.2365772815</v>
      </c>
      <c r="U3711" s="9">
        <v>0</v>
      </c>
      <c r="V3711" s="9">
        <f>U3711*768</f>
        <v>0</v>
      </c>
      <c r="W3711" s="9">
        <v>26</v>
      </c>
      <c r="X3711" s="9">
        <f>W3711*3072</f>
        <v>79872</v>
      </c>
      <c r="Y3711" s="9">
        <v>54</v>
      </c>
      <c r="Z3711" s="9">
        <f>Y3711*1024</f>
        <v>55296</v>
      </c>
      <c r="AA3711" s="9">
        <v>30</v>
      </c>
      <c r="AB3711" s="9">
        <f>AA3711*256</f>
        <v>7680</v>
      </c>
      <c r="AC3711" s="9">
        <f>SUMIFS($B:$B,$L:$L,$C3711)</f>
        <v>9635</v>
      </c>
      <c r="AD3711" s="9">
        <v>638745.77689622284</v>
      </c>
      <c r="AE3711" s="9">
        <f>SUMIFS($B:$B,$P:$P,$C3711)</f>
        <v>9451</v>
      </c>
      <c r="AF3711" s="9">
        <v>895607.07225892216</v>
      </c>
      <c r="AG3711" s="9">
        <f>SUMIFS($B:$B,$N:$N,$C3711)</f>
        <v>9451</v>
      </c>
      <c r="AH3711" s="9">
        <v>1699560.1374835409</v>
      </c>
      <c r="AI3711" s="9">
        <f>SUMIFS($B:$B,$P:$P,$C3711)</f>
        <v>9451</v>
      </c>
      <c r="AJ3711" s="9">
        <v>10472971.08286819</v>
      </c>
      <c r="AK3711" s="9"/>
      <c r="AL3711" s="9">
        <v>1300</v>
      </c>
      <c r="AM3711" s="9">
        <f>AL3711*141</f>
        <v>183300</v>
      </c>
      <c r="AN3711" s="9"/>
      <c r="AO3711" s="9"/>
      <c r="AP3711" s="9"/>
      <c r="AQ3711" s="15"/>
      <c r="AR3711" s="9">
        <v>8</v>
      </c>
      <c r="AS3711" s="9">
        <f>AR3711*30500</f>
        <v>244000</v>
      </c>
      <c r="AT3711" s="9">
        <v>113</v>
      </c>
      <c r="AU3711" s="9">
        <f>AT3711*2742</f>
        <v>309846</v>
      </c>
      <c r="AV3711" s="9">
        <v>0</v>
      </c>
      <c r="AW3711" s="9">
        <f>AV3711*914</f>
        <v>0</v>
      </c>
      <c r="AX3711" s="9">
        <v>595</v>
      </c>
      <c r="AY3711" s="9">
        <f>AX3711*141</f>
        <v>83895</v>
      </c>
      <c r="AZ3711" s="9">
        <v>422</v>
      </c>
      <c r="BA3711" s="9">
        <f>AZ3711*343</f>
        <v>144746</v>
      </c>
      <c r="BB3711" s="9">
        <v>66</v>
      </c>
      <c r="BC3711" s="9">
        <f>BB3711*109</f>
        <v>7194</v>
      </c>
      <c r="BD3711" s="9">
        <v>0</v>
      </c>
      <c r="BE3711" s="9">
        <f>BD3711*82</f>
        <v>0</v>
      </c>
      <c r="BF3711" s="9">
        <v>171</v>
      </c>
      <c r="BG3711" s="9">
        <f>BF3711*328</f>
        <v>56088</v>
      </c>
      <c r="BH3711" s="9">
        <v>0</v>
      </c>
      <c r="BI3711" s="9">
        <f>BH3711*410</f>
        <v>0</v>
      </c>
      <c r="BJ3711" s="9">
        <v>0</v>
      </c>
      <c r="BK3711" s="9">
        <f>BJ3711*219</f>
        <v>0</v>
      </c>
      <c r="BL3711" s="9">
        <f t="shared" si="122"/>
        <v>15250402.344336687</v>
      </c>
      <c r="BM3711" s="9">
        <f t="shared" si="123"/>
        <v>15250400</v>
      </c>
    </row>
    <row r="3712" spans="1:65" x14ac:dyDescent="0.3">
      <c r="A3712" s="2" t="s">
        <v>2676</v>
      </c>
      <c r="B3712" s="9">
        <v>687</v>
      </c>
      <c r="C3712">
        <v>556912</v>
      </c>
      <c r="D3712">
        <v>1</v>
      </c>
      <c r="E3712">
        <v>1</v>
      </c>
      <c r="F3712">
        <v>0</v>
      </c>
      <c r="G3712">
        <v>0</v>
      </c>
      <c r="H3712">
        <v>0</v>
      </c>
      <c r="I3712" t="s">
        <v>151</v>
      </c>
      <c r="J3712">
        <v>556912</v>
      </c>
      <c r="K3712" t="s">
        <v>2676</v>
      </c>
      <c r="L3712">
        <v>556254</v>
      </c>
      <c r="M3712" t="s">
        <v>782</v>
      </c>
      <c r="N3712">
        <v>556254</v>
      </c>
      <c r="O3712" t="s">
        <v>782</v>
      </c>
      <c r="P3712">
        <v>556254</v>
      </c>
      <c r="Q3712" t="s">
        <v>782</v>
      </c>
      <c r="R3712" s="9">
        <v>163108.89872012741</v>
      </c>
      <c r="S3712" s="9">
        <f>SUMIFS($B:$B,$J:$J,$C3712)</f>
        <v>1023</v>
      </c>
      <c r="T3712" s="9">
        <v>55744.325110364996</v>
      </c>
      <c r="U3712" s="9">
        <v>0</v>
      </c>
      <c r="V3712" s="9">
        <f>U3712*768</f>
        <v>0</v>
      </c>
      <c r="W3712" s="9">
        <v>1</v>
      </c>
      <c r="X3712" s="9">
        <f>W3712*3072</f>
        <v>3072</v>
      </c>
      <c r="Y3712" s="9">
        <v>0</v>
      </c>
      <c r="Z3712" s="9">
        <f>Y3712*1024</f>
        <v>0</v>
      </c>
      <c r="AA3712" s="9">
        <v>0</v>
      </c>
      <c r="AB3712" s="9">
        <f>AA3712*256</f>
        <v>0</v>
      </c>
      <c r="AC3712" s="9"/>
      <c r="AD3712" s="9"/>
      <c r="AE3712" s="9"/>
      <c r="AF3712" s="9"/>
      <c r="AG3712" s="9"/>
      <c r="AH3712" s="9"/>
      <c r="AI3712" s="9"/>
      <c r="AJ3712" s="9"/>
      <c r="AK3712" s="9"/>
      <c r="AL3712" s="9"/>
      <c r="AM3712" s="9"/>
      <c r="AN3712" s="9"/>
      <c r="AO3712" s="9"/>
      <c r="AP3712" s="9"/>
      <c r="AQ3712" s="15"/>
      <c r="AR3712" s="9"/>
      <c r="AS3712" s="9"/>
      <c r="AT3712" s="9"/>
      <c r="AU3712" s="9"/>
      <c r="AV3712" s="9"/>
      <c r="AW3712" s="9"/>
      <c r="AX3712" s="9"/>
      <c r="AY3712" s="9"/>
      <c r="AZ3712" s="9"/>
      <c r="BA3712" s="9"/>
      <c r="BB3712" s="9"/>
      <c r="BC3712" s="9"/>
      <c r="BD3712" s="9"/>
      <c r="BE3712" s="9"/>
      <c r="BF3712" s="9"/>
      <c r="BG3712" s="9"/>
      <c r="BH3712" s="9"/>
      <c r="BI3712" s="9"/>
      <c r="BJ3712" s="9"/>
      <c r="BK3712" s="9"/>
      <c r="BL3712" s="9">
        <f t="shared" si="122"/>
        <v>221925.22383049241</v>
      </c>
      <c r="BM3712" s="9">
        <f t="shared" si="123"/>
        <v>221900</v>
      </c>
    </row>
    <row r="3713" spans="1:65" x14ac:dyDescent="0.3">
      <c r="A3713" t="s">
        <v>3600</v>
      </c>
      <c r="B3713" s="9">
        <v>849</v>
      </c>
      <c r="C3713">
        <v>588849</v>
      </c>
      <c r="D3713">
        <v>1</v>
      </c>
      <c r="E3713">
        <v>0</v>
      </c>
      <c r="F3713">
        <v>0</v>
      </c>
      <c r="G3713">
        <v>0</v>
      </c>
      <c r="H3713">
        <v>0</v>
      </c>
      <c r="I3713" t="s">
        <v>135</v>
      </c>
      <c r="J3713">
        <v>588768</v>
      </c>
      <c r="K3713" t="s">
        <v>1464</v>
      </c>
      <c r="L3713">
        <v>588768</v>
      </c>
      <c r="M3713" t="s">
        <v>1464</v>
      </c>
      <c r="N3713">
        <v>588768</v>
      </c>
      <c r="O3713" t="s">
        <v>1464</v>
      </c>
      <c r="P3713">
        <v>588296</v>
      </c>
      <c r="Q3713" t="s">
        <v>199</v>
      </c>
      <c r="R3713" s="9">
        <v>200913.78613570621</v>
      </c>
      <c r="S3713" s="9"/>
      <c r="T3713" s="9"/>
      <c r="U3713" s="9"/>
      <c r="V3713" s="9"/>
      <c r="W3713" s="9"/>
      <c r="X3713" s="9"/>
      <c r="Y3713" s="9"/>
      <c r="Z3713" s="9"/>
      <c r="AA3713" s="9"/>
      <c r="AB3713" s="9"/>
      <c r="AC3713" s="9"/>
      <c r="AD3713" s="9"/>
      <c r="AE3713" s="9"/>
      <c r="AF3713" s="9"/>
      <c r="AG3713" s="9"/>
      <c r="AH3713" s="9"/>
      <c r="AI3713" s="9"/>
      <c r="AJ3713" s="9"/>
      <c r="AK3713" s="9"/>
      <c r="AL3713" s="9"/>
      <c r="AM3713" s="9"/>
      <c r="AN3713" s="9"/>
      <c r="AO3713" s="9"/>
      <c r="AP3713" s="9"/>
      <c r="AQ3713" s="15"/>
      <c r="AR3713" s="9">
        <v>8</v>
      </c>
      <c r="AS3713" s="9">
        <f>AR3713*30500</f>
        <v>244000</v>
      </c>
      <c r="AT3713" s="9"/>
      <c r="AU3713" s="9"/>
      <c r="AV3713" s="9"/>
      <c r="AW3713" s="9"/>
      <c r="AX3713" s="9"/>
      <c r="AY3713" s="9"/>
      <c r="AZ3713" s="9"/>
      <c r="BA3713" s="9"/>
      <c r="BB3713" s="9"/>
      <c r="BC3713" s="9"/>
      <c r="BD3713" s="9"/>
      <c r="BE3713" s="9"/>
      <c r="BF3713" s="9"/>
      <c r="BG3713" s="9"/>
      <c r="BH3713" s="9"/>
      <c r="BI3713" s="9"/>
      <c r="BJ3713" s="9"/>
      <c r="BK3713" s="9"/>
      <c r="BL3713" s="9">
        <f t="shared" si="122"/>
        <v>444913.78613570624</v>
      </c>
      <c r="BM3713" s="9">
        <f t="shared" si="123"/>
        <v>444900</v>
      </c>
    </row>
    <row r="3714" spans="1:65" x14ac:dyDescent="0.3">
      <c r="A3714" t="s">
        <v>3601</v>
      </c>
      <c r="B3714" s="9">
        <v>219</v>
      </c>
      <c r="C3714">
        <v>564192</v>
      </c>
      <c r="D3714">
        <v>1</v>
      </c>
      <c r="E3714">
        <v>0</v>
      </c>
      <c r="F3714">
        <v>0</v>
      </c>
      <c r="G3714">
        <v>0</v>
      </c>
      <c r="H3714">
        <v>0</v>
      </c>
      <c r="I3714" t="s">
        <v>86</v>
      </c>
      <c r="J3714">
        <v>533114</v>
      </c>
      <c r="K3714" t="s">
        <v>326</v>
      </c>
      <c r="L3714">
        <v>533114</v>
      </c>
      <c r="M3714" t="s">
        <v>326</v>
      </c>
      <c r="N3714">
        <v>532819</v>
      </c>
      <c r="O3714" t="s">
        <v>327</v>
      </c>
      <c r="P3714">
        <v>532819</v>
      </c>
      <c r="Q3714" t="s">
        <v>327</v>
      </c>
      <c r="R3714" s="9">
        <v>71941.662785630979</v>
      </c>
      <c r="S3714" s="9"/>
      <c r="T3714" s="9"/>
      <c r="U3714" s="9"/>
      <c r="V3714" s="9"/>
      <c r="W3714" s="9"/>
      <c r="X3714" s="9"/>
      <c r="Y3714" s="9"/>
      <c r="Z3714" s="9"/>
      <c r="AA3714" s="9"/>
      <c r="AB3714" s="9"/>
      <c r="AC3714" s="9"/>
      <c r="AD3714" s="9"/>
      <c r="AE3714" s="9"/>
      <c r="AF3714" s="9"/>
      <c r="AG3714" s="9"/>
      <c r="AH3714" s="9"/>
      <c r="AI3714" s="9"/>
      <c r="AJ3714" s="9"/>
      <c r="AK3714" s="9"/>
      <c r="AL3714" s="9"/>
      <c r="AM3714" s="9"/>
      <c r="AN3714" s="9"/>
      <c r="AO3714" s="9"/>
      <c r="AP3714" s="9"/>
      <c r="AQ3714" s="15"/>
      <c r="AR3714" s="9"/>
      <c r="AS3714" s="9"/>
      <c r="AT3714" s="9"/>
      <c r="AU3714" s="9"/>
      <c r="AV3714" s="9"/>
      <c r="AW3714" s="9"/>
      <c r="AX3714" s="9"/>
      <c r="AY3714" s="9"/>
      <c r="AZ3714" s="9"/>
      <c r="BA3714" s="9"/>
      <c r="BB3714" s="9"/>
      <c r="BC3714" s="9"/>
      <c r="BD3714" s="9"/>
      <c r="BE3714" s="9"/>
      <c r="BF3714" s="9"/>
      <c r="BG3714" s="9"/>
      <c r="BH3714" s="9"/>
      <c r="BI3714" s="9"/>
      <c r="BJ3714" s="9"/>
      <c r="BK3714" s="9"/>
      <c r="BL3714" s="9">
        <f t="shared" si="122"/>
        <v>71941.662785630979</v>
      </c>
      <c r="BM3714" s="9">
        <f t="shared" si="123"/>
        <v>71900</v>
      </c>
    </row>
    <row r="3715" spans="1:65" x14ac:dyDescent="0.3">
      <c r="A3715" s="2" t="s">
        <v>3602</v>
      </c>
      <c r="B3715" s="9">
        <v>3535</v>
      </c>
      <c r="C3715">
        <v>598551</v>
      </c>
      <c r="D3715">
        <v>1</v>
      </c>
      <c r="E3715">
        <v>1</v>
      </c>
      <c r="F3715">
        <v>0</v>
      </c>
      <c r="G3715">
        <v>0</v>
      </c>
      <c r="H3715">
        <v>0</v>
      </c>
      <c r="I3715" t="s">
        <v>94</v>
      </c>
      <c r="J3715">
        <v>598551</v>
      </c>
      <c r="K3715" t="s">
        <v>3602</v>
      </c>
      <c r="L3715">
        <v>598003</v>
      </c>
      <c r="M3715" t="s">
        <v>201</v>
      </c>
      <c r="N3715">
        <v>598003</v>
      </c>
      <c r="O3715" t="s">
        <v>201</v>
      </c>
      <c r="P3715">
        <v>598003</v>
      </c>
      <c r="Q3715" t="s">
        <v>201</v>
      </c>
      <c r="R3715" s="9">
        <v>809208.84840387944</v>
      </c>
      <c r="S3715" s="9">
        <f>SUMIFS($B:$B,$J:$J,$C3715)</f>
        <v>3535</v>
      </c>
      <c r="T3715" s="9">
        <v>192112.37124765609</v>
      </c>
      <c r="U3715" s="9">
        <v>0</v>
      </c>
      <c r="V3715" s="9">
        <f>U3715*768</f>
        <v>0</v>
      </c>
      <c r="W3715" s="9">
        <v>17</v>
      </c>
      <c r="X3715" s="9">
        <f>W3715*3072</f>
        <v>52224</v>
      </c>
      <c r="Y3715" s="9">
        <v>10</v>
      </c>
      <c r="Z3715" s="9">
        <f>Y3715*1024</f>
        <v>10240</v>
      </c>
      <c r="AA3715" s="9">
        <v>1</v>
      </c>
      <c r="AB3715" s="9">
        <f>AA3715*256</f>
        <v>256</v>
      </c>
      <c r="AC3715" s="9"/>
      <c r="AD3715" s="9"/>
      <c r="AE3715" s="9"/>
      <c r="AF3715" s="9"/>
      <c r="AG3715" s="9"/>
      <c r="AH3715" s="9"/>
      <c r="AI3715" s="9"/>
      <c r="AJ3715" s="9"/>
      <c r="AK3715" s="9"/>
      <c r="AL3715" s="9"/>
      <c r="AM3715" s="9"/>
      <c r="AN3715" s="9"/>
      <c r="AO3715" s="9"/>
      <c r="AP3715" s="9"/>
      <c r="AQ3715" s="15"/>
      <c r="AR3715" s="9">
        <v>1</v>
      </c>
      <c r="AS3715" s="9">
        <f>AR3715*30500</f>
        <v>30500</v>
      </c>
      <c r="AT3715" s="9"/>
      <c r="AU3715" s="9"/>
      <c r="AV3715" s="9"/>
      <c r="AW3715" s="9"/>
      <c r="AX3715" s="9"/>
      <c r="AY3715" s="9"/>
      <c r="AZ3715" s="9"/>
      <c r="BA3715" s="9"/>
      <c r="BB3715" s="9"/>
      <c r="BC3715" s="9"/>
      <c r="BD3715" s="9"/>
      <c r="BE3715" s="9"/>
      <c r="BF3715" s="9"/>
      <c r="BG3715" s="9"/>
      <c r="BH3715" s="9"/>
      <c r="BI3715" s="9"/>
      <c r="BJ3715" s="9"/>
      <c r="BK3715" s="9"/>
      <c r="BL3715" s="9">
        <f t="shared" si="122"/>
        <v>1094541.2196515356</v>
      </c>
      <c r="BM3715" s="9">
        <f t="shared" si="123"/>
        <v>1094500</v>
      </c>
    </row>
    <row r="3716" spans="1:65" x14ac:dyDescent="0.3">
      <c r="A3716" t="s">
        <v>3603</v>
      </c>
      <c r="B3716" s="9">
        <v>344</v>
      </c>
      <c r="C3716">
        <v>540595</v>
      </c>
      <c r="D3716">
        <v>1</v>
      </c>
      <c r="E3716">
        <v>0</v>
      </c>
      <c r="F3716">
        <v>0</v>
      </c>
      <c r="G3716">
        <v>0</v>
      </c>
      <c r="H3716">
        <v>0</v>
      </c>
      <c r="I3716" t="s">
        <v>111</v>
      </c>
      <c r="J3716">
        <v>540196</v>
      </c>
      <c r="K3716" t="s">
        <v>2908</v>
      </c>
      <c r="L3716">
        <v>540471</v>
      </c>
      <c r="M3716" t="s">
        <v>2345</v>
      </c>
      <c r="N3716">
        <v>540471</v>
      </c>
      <c r="O3716" t="s">
        <v>2345</v>
      </c>
      <c r="P3716">
        <v>540471</v>
      </c>
      <c r="Q3716" t="s">
        <v>2345</v>
      </c>
      <c r="R3716" s="9">
        <v>82378.98693795054</v>
      </c>
      <c r="S3716" s="9"/>
      <c r="T3716" s="9"/>
      <c r="U3716" s="9"/>
      <c r="V3716" s="9"/>
      <c r="W3716" s="9"/>
      <c r="X3716" s="9"/>
      <c r="Y3716" s="9"/>
      <c r="Z3716" s="9"/>
      <c r="AA3716" s="9"/>
      <c r="AB3716" s="9"/>
      <c r="AC3716" s="9"/>
      <c r="AD3716" s="9"/>
      <c r="AE3716" s="9"/>
      <c r="AF3716" s="9"/>
      <c r="AG3716" s="9"/>
      <c r="AH3716" s="9"/>
      <c r="AI3716" s="9"/>
      <c r="AJ3716" s="9"/>
      <c r="AK3716" s="9"/>
      <c r="AL3716" s="9"/>
      <c r="AM3716" s="9"/>
      <c r="AN3716" s="9"/>
      <c r="AO3716" s="9"/>
      <c r="AP3716" s="9"/>
      <c r="AQ3716" s="15"/>
      <c r="AR3716" s="9">
        <v>2</v>
      </c>
      <c r="AS3716" s="9">
        <f>AR3716*30500</f>
        <v>61000</v>
      </c>
      <c r="AT3716" s="9"/>
      <c r="AU3716" s="9"/>
      <c r="AV3716" s="9"/>
      <c r="AW3716" s="9"/>
      <c r="AX3716" s="9"/>
      <c r="AY3716" s="9"/>
      <c r="AZ3716" s="9"/>
      <c r="BA3716" s="9"/>
      <c r="BB3716" s="9"/>
      <c r="BC3716" s="9"/>
      <c r="BD3716" s="9"/>
      <c r="BE3716" s="9"/>
      <c r="BF3716" s="9"/>
      <c r="BG3716" s="9"/>
      <c r="BH3716" s="9"/>
      <c r="BI3716" s="9"/>
      <c r="BJ3716" s="9"/>
      <c r="BK3716" s="9"/>
      <c r="BL3716" s="9">
        <f t="shared" ref="BL3716:BL3779" si="124">SUMIF(R3716:R3716,"&lt;&gt;")+SUMIF(T3716:T3716,"&lt;&gt;")+SUMIF(V3716:V3716,"&lt;&gt;")+SUMIF(X3716:X3716,"&lt;&gt;")+SUMIF(Z3716:Z3716,"&lt;&gt;")+SUMIF(AB3716:AB3716,"&lt;&gt;")+SUMIF(AD3716:AD3716,"&lt;&gt;")+SUMIF(AF3716:AF3716,"&lt;&gt;")+SUMIF(AH3716:AH3716,"&lt;&gt;")+SUMIF(AJ3716:AJ3716,"&lt;&gt;")+SUMIF(AK3716:AK3716,"&lt;&gt;")+SUMIF(AM3716:AM3716,"&lt;&gt;")+SUMIF(AO3716:AO3716,"&lt;&gt;")+SUMIF(AQ3716:AQ3716,"&lt;&gt;")+SUMIF(AS3716:AS3716,"&lt;&gt;")+SUMIF(AU3716:AU3716,"&lt;&gt;")+SUMIF(AW3716:AW3716,"&lt;&gt;")+SUMIF(AY3716:AY3716,"&lt;&gt;")+SUMIF(BA3716:BA3716,"&lt;&gt;")+SUMIF(BC3716:BC3716,"&lt;&gt;")+SUMIF(BE3716:BE3716,"&lt;&gt;")+SUMIF(BG3716:BG3716,"&lt;&gt;")+SUMIF(BI3716:BI3716,"&lt;&gt;")+SUMIF(BK3716:BK3716,"&lt;&gt;")</f>
        <v>143378.98693795054</v>
      </c>
      <c r="BM3716" s="9">
        <f t="shared" ref="BM3716:BM3779" si="125">ROUND(BL3716/100,0)*100</f>
        <v>143400</v>
      </c>
    </row>
    <row r="3717" spans="1:65" x14ac:dyDescent="0.3">
      <c r="A3717" t="s">
        <v>3604</v>
      </c>
      <c r="B3717" s="9">
        <v>175</v>
      </c>
      <c r="C3717">
        <v>550469</v>
      </c>
      <c r="D3717">
        <v>1</v>
      </c>
      <c r="E3717">
        <v>0</v>
      </c>
      <c r="F3717">
        <v>0</v>
      </c>
      <c r="G3717">
        <v>0</v>
      </c>
      <c r="H3717">
        <v>0</v>
      </c>
      <c r="I3717" t="s">
        <v>123</v>
      </c>
      <c r="J3717">
        <v>590789</v>
      </c>
      <c r="K3717" t="s">
        <v>168</v>
      </c>
      <c r="L3717">
        <v>590789</v>
      </c>
      <c r="M3717" t="s">
        <v>168</v>
      </c>
      <c r="N3717">
        <v>590789</v>
      </c>
      <c r="O3717" t="s">
        <v>168</v>
      </c>
      <c r="P3717">
        <v>591181</v>
      </c>
      <c r="Q3717" t="s">
        <v>137</v>
      </c>
      <c r="R3717" s="9">
        <v>71941.662785630979</v>
      </c>
      <c r="S3717" s="9"/>
      <c r="T3717" s="9"/>
      <c r="U3717" s="9"/>
      <c r="V3717" s="9"/>
      <c r="W3717" s="9"/>
      <c r="X3717" s="9"/>
      <c r="Y3717" s="9"/>
      <c r="Z3717" s="9"/>
      <c r="AA3717" s="9"/>
      <c r="AB3717" s="9"/>
      <c r="AC3717" s="9"/>
      <c r="AD3717" s="9"/>
      <c r="AE3717" s="9"/>
      <c r="AF3717" s="9"/>
      <c r="AG3717" s="9"/>
      <c r="AH3717" s="9"/>
      <c r="AI3717" s="9"/>
      <c r="AJ3717" s="9"/>
      <c r="AK3717" s="9"/>
      <c r="AL3717" s="9"/>
      <c r="AM3717" s="9"/>
      <c r="AN3717" s="9"/>
      <c r="AO3717" s="9"/>
      <c r="AP3717" s="9"/>
      <c r="AQ3717" s="15"/>
      <c r="AR3717" s="9"/>
      <c r="AS3717" s="9"/>
      <c r="AT3717" s="9"/>
      <c r="AU3717" s="9"/>
      <c r="AV3717" s="9"/>
      <c r="AW3717" s="9"/>
      <c r="AX3717" s="9"/>
      <c r="AY3717" s="9"/>
      <c r="AZ3717" s="9"/>
      <c r="BA3717" s="9"/>
      <c r="BB3717" s="9"/>
      <c r="BC3717" s="9"/>
      <c r="BD3717" s="9"/>
      <c r="BE3717" s="9"/>
      <c r="BF3717" s="9"/>
      <c r="BG3717" s="9"/>
      <c r="BH3717" s="9"/>
      <c r="BI3717" s="9"/>
      <c r="BJ3717" s="9"/>
      <c r="BK3717" s="9"/>
      <c r="BL3717" s="9">
        <f t="shared" si="124"/>
        <v>71941.662785630979</v>
      </c>
      <c r="BM3717" s="9">
        <f t="shared" si="125"/>
        <v>71900</v>
      </c>
    </row>
    <row r="3718" spans="1:65" x14ac:dyDescent="0.3">
      <c r="A3718" t="s">
        <v>3605</v>
      </c>
      <c r="B3718" s="9">
        <v>271</v>
      </c>
      <c r="C3718">
        <v>582191</v>
      </c>
      <c r="D3718">
        <v>1</v>
      </c>
      <c r="E3718">
        <v>0</v>
      </c>
      <c r="F3718">
        <v>0</v>
      </c>
      <c r="G3718">
        <v>0</v>
      </c>
      <c r="H3718">
        <v>0</v>
      </c>
      <c r="I3718" t="s">
        <v>81</v>
      </c>
      <c r="J3718">
        <v>581917</v>
      </c>
      <c r="K3718" t="s">
        <v>1179</v>
      </c>
      <c r="L3718">
        <v>581917</v>
      </c>
      <c r="M3718" t="s">
        <v>1179</v>
      </c>
      <c r="N3718">
        <v>581917</v>
      </c>
      <c r="O3718" t="s">
        <v>1179</v>
      </c>
      <c r="P3718">
        <v>581372</v>
      </c>
      <c r="Q3718" t="s">
        <v>243</v>
      </c>
      <c r="R3718" s="9">
        <v>71941.662785630979</v>
      </c>
      <c r="S3718" s="9"/>
      <c r="T3718" s="9"/>
      <c r="U3718" s="9"/>
      <c r="V3718" s="9"/>
      <c r="W3718" s="9"/>
      <c r="X3718" s="9"/>
      <c r="Y3718" s="9"/>
      <c r="Z3718" s="9"/>
      <c r="AA3718" s="9"/>
      <c r="AB3718" s="9"/>
      <c r="AC3718" s="9"/>
      <c r="AD3718" s="9"/>
      <c r="AE3718" s="9"/>
      <c r="AF3718" s="9"/>
      <c r="AG3718" s="9"/>
      <c r="AH3718" s="9"/>
      <c r="AI3718" s="9"/>
      <c r="AJ3718" s="9"/>
      <c r="AK3718" s="9"/>
      <c r="AL3718" s="9"/>
      <c r="AM3718" s="9"/>
      <c r="AN3718" s="9"/>
      <c r="AO3718" s="9"/>
      <c r="AP3718" s="9"/>
      <c r="AQ3718" s="15"/>
      <c r="AR3718" s="9"/>
      <c r="AS3718" s="9"/>
      <c r="AT3718" s="9"/>
      <c r="AU3718" s="9"/>
      <c r="AV3718" s="9"/>
      <c r="AW3718" s="9"/>
      <c r="AX3718" s="9"/>
      <c r="AY3718" s="9"/>
      <c r="AZ3718" s="9"/>
      <c r="BA3718" s="9"/>
      <c r="BB3718" s="9"/>
      <c r="BC3718" s="9"/>
      <c r="BD3718" s="9"/>
      <c r="BE3718" s="9"/>
      <c r="BF3718" s="9"/>
      <c r="BG3718" s="9"/>
      <c r="BH3718" s="9"/>
      <c r="BI3718" s="9"/>
      <c r="BJ3718" s="9"/>
      <c r="BK3718" s="9"/>
      <c r="BL3718" s="9">
        <f t="shared" si="124"/>
        <v>71941.662785630979</v>
      </c>
      <c r="BM3718" s="9">
        <f t="shared" si="125"/>
        <v>71900</v>
      </c>
    </row>
    <row r="3719" spans="1:65" x14ac:dyDescent="0.3">
      <c r="A3719" t="s">
        <v>3606</v>
      </c>
      <c r="B3719" s="9">
        <v>261</v>
      </c>
      <c r="C3719">
        <v>587656</v>
      </c>
      <c r="D3719">
        <v>1</v>
      </c>
      <c r="E3719">
        <v>0</v>
      </c>
      <c r="F3719">
        <v>0</v>
      </c>
      <c r="G3719">
        <v>0</v>
      </c>
      <c r="H3719">
        <v>0</v>
      </c>
      <c r="I3719" t="s">
        <v>123</v>
      </c>
      <c r="J3719">
        <v>588032</v>
      </c>
      <c r="K3719" t="s">
        <v>209</v>
      </c>
      <c r="L3719">
        <v>588032</v>
      </c>
      <c r="M3719" t="s">
        <v>209</v>
      </c>
      <c r="N3719">
        <v>588032</v>
      </c>
      <c r="O3719" t="s">
        <v>209</v>
      </c>
      <c r="P3719">
        <v>586846</v>
      </c>
      <c r="Q3719" t="s">
        <v>129</v>
      </c>
      <c r="R3719" s="9">
        <v>71941.662785630979</v>
      </c>
      <c r="S3719" s="9"/>
      <c r="T3719" s="9"/>
      <c r="U3719" s="9"/>
      <c r="V3719" s="9"/>
      <c r="W3719" s="9"/>
      <c r="X3719" s="9"/>
      <c r="Y3719" s="9"/>
      <c r="Z3719" s="9"/>
      <c r="AA3719" s="9"/>
      <c r="AB3719" s="9"/>
      <c r="AC3719" s="9"/>
      <c r="AD3719" s="9"/>
      <c r="AE3719" s="9"/>
      <c r="AF3719" s="9"/>
      <c r="AG3719" s="9"/>
      <c r="AH3719" s="9"/>
      <c r="AI3719" s="9"/>
      <c r="AJ3719" s="9"/>
      <c r="AK3719" s="9"/>
      <c r="AL3719" s="9"/>
      <c r="AM3719" s="9"/>
      <c r="AN3719" s="9"/>
      <c r="AO3719" s="9"/>
      <c r="AP3719" s="9"/>
      <c r="AQ3719" s="15"/>
      <c r="AR3719" s="9"/>
      <c r="AS3719" s="9"/>
      <c r="AT3719" s="9"/>
      <c r="AU3719" s="9"/>
      <c r="AV3719" s="9"/>
      <c r="AW3719" s="9"/>
      <c r="AX3719" s="9"/>
      <c r="AY3719" s="9"/>
      <c r="AZ3719" s="9"/>
      <c r="BA3719" s="9"/>
      <c r="BB3719" s="9"/>
      <c r="BC3719" s="9"/>
      <c r="BD3719" s="9"/>
      <c r="BE3719" s="9"/>
      <c r="BF3719" s="9"/>
      <c r="BG3719" s="9"/>
      <c r="BH3719" s="9"/>
      <c r="BI3719" s="9"/>
      <c r="BJ3719" s="9"/>
      <c r="BK3719" s="9"/>
      <c r="BL3719" s="9">
        <f t="shared" si="124"/>
        <v>71941.662785630979</v>
      </c>
      <c r="BM3719" s="9">
        <f t="shared" si="125"/>
        <v>71900</v>
      </c>
    </row>
    <row r="3720" spans="1:65" x14ac:dyDescent="0.3">
      <c r="A3720" t="s">
        <v>3607</v>
      </c>
      <c r="B3720" s="9">
        <v>665</v>
      </c>
      <c r="C3720">
        <v>538604</v>
      </c>
      <c r="D3720">
        <v>1</v>
      </c>
      <c r="E3720">
        <v>0</v>
      </c>
      <c r="F3720">
        <v>0</v>
      </c>
      <c r="G3720">
        <v>0</v>
      </c>
      <c r="H3720">
        <v>0</v>
      </c>
      <c r="I3720" t="s">
        <v>86</v>
      </c>
      <c r="J3720">
        <v>538574</v>
      </c>
      <c r="K3720" t="s">
        <v>206</v>
      </c>
      <c r="L3720">
        <v>538574</v>
      </c>
      <c r="M3720" t="s">
        <v>206</v>
      </c>
      <c r="N3720">
        <v>538574</v>
      </c>
      <c r="O3720" t="s">
        <v>206</v>
      </c>
      <c r="P3720">
        <v>538094</v>
      </c>
      <c r="Q3720" t="s">
        <v>207</v>
      </c>
      <c r="R3720" s="9">
        <v>157960.33559801959</v>
      </c>
      <c r="S3720" s="9"/>
      <c r="T3720" s="9"/>
      <c r="U3720" s="9"/>
      <c r="V3720" s="9"/>
      <c r="W3720" s="9"/>
      <c r="X3720" s="9"/>
      <c r="Y3720" s="9"/>
      <c r="Z3720" s="9"/>
      <c r="AA3720" s="9"/>
      <c r="AB3720" s="9"/>
      <c r="AC3720" s="9"/>
      <c r="AD3720" s="9"/>
      <c r="AE3720" s="9"/>
      <c r="AF3720" s="9"/>
      <c r="AG3720" s="9"/>
      <c r="AH3720" s="9"/>
      <c r="AI3720" s="9"/>
      <c r="AJ3720" s="9"/>
      <c r="AK3720" s="9"/>
      <c r="AL3720" s="9"/>
      <c r="AM3720" s="9"/>
      <c r="AN3720" s="9"/>
      <c r="AO3720" s="9"/>
      <c r="AP3720" s="9"/>
      <c r="AQ3720" s="15"/>
      <c r="AR3720" s="9"/>
      <c r="AS3720" s="9"/>
      <c r="AT3720" s="9"/>
      <c r="AU3720" s="9"/>
      <c r="AV3720" s="9"/>
      <c r="AW3720" s="9"/>
      <c r="AX3720" s="9"/>
      <c r="AY3720" s="9"/>
      <c r="AZ3720" s="9"/>
      <c r="BA3720" s="9"/>
      <c r="BB3720" s="9"/>
      <c r="BC3720" s="9"/>
      <c r="BD3720" s="9"/>
      <c r="BE3720" s="9"/>
      <c r="BF3720" s="9"/>
      <c r="BG3720" s="9"/>
      <c r="BH3720" s="9"/>
      <c r="BI3720" s="9"/>
      <c r="BJ3720" s="9"/>
      <c r="BK3720" s="9"/>
      <c r="BL3720" s="9">
        <f t="shared" si="124"/>
        <v>157960.33559801959</v>
      </c>
      <c r="BM3720" s="9">
        <f t="shared" si="125"/>
        <v>158000</v>
      </c>
    </row>
    <row r="3721" spans="1:65" x14ac:dyDescent="0.3">
      <c r="A3721" s="2" t="s">
        <v>1923</v>
      </c>
      <c r="B3721" s="9">
        <v>449</v>
      </c>
      <c r="C3721">
        <v>566535</v>
      </c>
      <c r="D3721">
        <v>1</v>
      </c>
      <c r="E3721">
        <v>1</v>
      </c>
      <c r="F3721">
        <v>0</v>
      </c>
      <c r="G3721">
        <v>0</v>
      </c>
      <c r="H3721">
        <v>0</v>
      </c>
      <c r="I3721" t="s">
        <v>131</v>
      </c>
      <c r="J3721">
        <v>566535</v>
      </c>
      <c r="K3721" t="s">
        <v>1923</v>
      </c>
      <c r="L3721">
        <v>565971</v>
      </c>
      <c r="M3721" t="s">
        <v>459</v>
      </c>
      <c r="N3721">
        <v>565971</v>
      </c>
      <c r="O3721" t="s">
        <v>459</v>
      </c>
      <c r="P3721">
        <v>565971</v>
      </c>
      <c r="Q3721" t="s">
        <v>459</v>
      </c>
      <c r="R3721" s="9">
        <v>107204.2862339929</v>
      </c>
      <c r="S3721" s="9">
        <f>SUMIFS($B:$B,$J:$J,$C3721)</f>
        <v>2002</v>
      </c>
      <c r="T3721" s="9">
        <v>108955.80089524821</v>
      </c>
      <c r="U3721" s="9">
        <v>0</v>
      </c>
      <c r="V3721" s="9">
        <f>U3721*768</f>
        <v>0</v>
      </c>
      <c r="W3721" s="9">
        <v>60</v>
      </c>
      <c r="X3721" s="9">
        <f>W3721*3072</f>
        <v>184320</v>
      </c>
      <c r="Y3721" s="9">
        <v>4</v>
      </c>
      <c r="Z3721" s="9">
        <f>Y3721*1024</f>
        <v>4096</v>
      </c>
      <c r="AA3721" s="9">
        <v>1</v>
      </c>
      <c r="AB3721" s="9">
        <f>AA3721*256</f>
        <v>256</v>
      </c>
      <c r="AC3721" s="9"/>
      <c r="AD3721" s="9"/>
      <c r="AE3721" s="9"/>
      <c r="AF3721" s="9"/>
      <c r="AG3721" s="9"/>
      <c r="AH3721" s="9"/>
      <c r="AI3721" s="9"/>
      <c r="AJ3721" s="9"/>
      <c r="AK3721" s="9"/>
      <c r="AL3721" s="9"/>
      <c r="AM3721" s="9"/>
      <c r="AN3721" s="9"/>
      <c r="AO3721" s="9"/>
      <c r="AP3721" s="9"/>
      <c r="AQ3721" s="15"/>
      <c r="AR3721" s="9"/>
      <c r="AS3721" s="9"/>
      <c r="AT3721" s="9"/>
      <c r="AU3721" s="9"/>
      <c r="AV3721" s="9"/>
      <c r="AW3721" s="9"/>
      <c r="AX3721" s="9"/>
      <c r="AY3721" s="9"/>
      <c r="AZ3721" s="9"/>
      <c r="BA3721" s="9"/>
      <c r="BB3721" s="9"/>
      <c r="BC3721" s="9"/>
      <c r="BD3721" s="9"/>
      <c r="BE3721" s="9"/>
      <c r="BF3721" s="9"/>
      <c r="BG3721" s="9"/>
      <c r="BH3721" s="9"/>
      <c r="BI3721" s="9"/>
      <c r="BJ3721" s="9"/>
      <c r="BK3721" s="9"/>
      <c r="BL3721" s="9">
        <f t="shared" si="124"/>
        <v>404832.08712924109</v>
      </c>
      <c r="BM3721" s="9">
        <f t="shared" si="125"/>
        <v>404800</v>
      </c>
    </row>
    <row r="3722" spans="1:65" x14ac:dyDescent="0.3">
      <c r="A3722" t="s">
        <v>3608</v>
      </c>
      <c r="B3722" s="9">
        <v>284</v>
      </c>
      <c r="C3722">
        <v>542211</v>
      </c>
      <c r="D3722">
        <v>1</v>
      </c>
      <c r="E3722">
        <v>0</v>
      </c>
      <c r="F3722">
        <v>0</v>
      </c>
      <c r="G3722">
        <v>0</v>
      </c>
      <c r="H3722">
        <v>0</v>
      </c>
      <c r="I3722" t="s">
        <v>86</v>
      </c>
      <c r="J3722">
        <v>542415</v>
      </c>
      <c r="K3722" t="s">
        <v>1870</v>
      </c>
      <c r="L3722">
        <v>541656</v>
      </c>
      <c r="M3722" t="s">
        <v>227</v>
      </c>
      <c r="N3722">
        <v>541656</v>
      </c>
      <c r="O3722" t="s">
        <v>227</v>
      </c>
      <c r="P3722">
        <v>541656</v>
      </c>
      <c r="Q3722" t="s">
        <v>227</v>
      </c>
      <c r="R3722" s="9">
        <v>71941.662785630979</v>
      </c>
      <c r="S3722" s="9"/>
      <c r="T3722" s="9"/>
      <c r="U3722" s="9"/>
      <c r="V3722" s="9"/>
      <c r="W3722" s="9"/>
      <c r="X3722" s="9"/>
      <c r="Y3722" s="9"/>
      <c r="Z3722" s="9"/>
      <c r="AA3722" s="9"/>
      <c r="AB3722" s="9"/>
      <c r="AC3722" s="9"/>
      <c r="AD3722" s="9"/>
      <c r="AE3722" s="9"/>
      <c r="AF3722" s="9"/>
      <c r="AG3722" s="9"/>
      <c r="AH3722" s="9"/>
      <c r="AI3722" s="9"/>
      <c r="AJ3722" s="9"/>
      <c r="AK3722" s="9"/>
      <c r="AL3722" s="9"/>
      <c r="AM3722" s="9"/>
      <c r="AN3722" s="9"/>
      <c r="AO3722" s="9"/>
      <c r="AP3722" s="9"/>
      <c r="AQ3722" s="15"/>
      <c r="AR3722" s="9"/>
      <c r="AS3722" s="9"/>
      <c r="AT3722" s="9"/>
      <c r="AU3722" s="9"/>
      <c r="AV3722" s="9"/>
      <c r="AW3722" s="9"/>
      <c r="AX3722" s="9"/>
      <c r="AY3722" s="9"/>
      <c r="AZ3722" s="9"/>
      <c r="BA3722" s="9"/>
      <c r="BB3722" s="9"/>
      <c r="BC3722" s="9"/>
      <c r="BD3722" s="9"/>
      <c r="BE3722" s="9"/>
      <c r="BF3722" s="9"/>
      <c r="BG3722" s="9"/>
      <c r="BH3722" s="9"/>
      <c r="BI3722" s="9"/>
      <c r="BJ3722" s="9"/>
      <c r="BK3722" s="9"/>
      <c r="BL3722" s="9">
        <f t="shared" si="124"/>
        <v>71941.662785630979</v>
      </c>
      <c r="BM3722" s="9">
        <f t="shared" si="125"/>
        <v>71900</v>
      </c>
    </row>
    <row r="3723" spans="1:65" x14ac:dyDescent="0.3">
      <c r="A3723" t="s">
        <v>3609</v>
      </c>
      <c r="B3723" s="9">
        <v>142</v>
      </c>
      <c r="C3723">
        <v>587672</v>
      </c>
      <c r="D3723">
        <v>1</v>
      </c>
      <c r="E3723">
        <v>0</v>
      </c>
      <c r="F3723">
        <v>0</v>
      </c>
      <c r="G3723">
        <v>0</v>
      </c>
      <c r="H3723">
        <v>0</v>
      </c>
      <c r="I3723" t="s">
        <v>123</v>
      </c>
      <c r="J3723">
        <v>588024</v>
      </c>
      <c r="K3723" t="s">
        <v>507</v>
      </c>
      <c r="L3723">
        <v>586862</v>
      </c>
      <c r="M3723" t="s">
        <v>208</v>
      </c>
      <c r="N3723">
        <v>588024</v>
      </c>
      <c r="O3723" t="s">
        <v>507</v>
      </c>
      <c r="P3723">
        <v>588024</v>
      </c>
      <c r="Q3723" t="s">
        <v>507</v>
      </c>
      <c r="R3723" s="9">
        <v>71941.662785630979</v>
      </c>
      <c r="S3723" s="9"/>
      <c r="T3723" s="9"/>
      <c r="U3723" s="9"/>
      <c r="V3723" s="9"/>
      <c r="W3723" s="9"/>
      <c r="X3723" s="9"/>
      <c r="Y3723" s="9"/>
      <c r="Z3723" s="9"/>
      <c r="AA3723" s="9"/>
      <c r="AB3723" s="9"/>
      <c r="AC3723" s="9"/>
      <c r="AD3723" s="9"/>
      <c r="AE3723" s="9"/>
      <c r="AF3723" s="9"/>
      <c r="AG3723" s="9"/>
      <c r="AH3723" s="9"/>
      <c r="AI3723" s="9"/>
      <c r="AJ3723" s="9"/>
      <c r="AK3723" s="9"/>
      <c r="AL3723" s="9"/>
      <c r="AM3723" s="9"/>
      <c r="AN3723" s="9"/>
      <c r="AO3723" s="9"/>
      <c r="AP3723" s="9"/>
      <c r="AQ3723" s="15"/>
      <c r="AR3723" s="9"/>
      <c r="AS3723" s="9"/>
      <c r="AT3723" s="9"/>
      <c r="AU3723" s="9"/>
      <c r="AV3723" s="9"/>
      <c r="AW3723" s="9"/>
      <c r="AX3723" s="9"/>
      <c r="AY3723" s="9"/>
      <c r="AZ3723" s="9"/>
      <c r="BA3723" s="9"/>
      <c r="BB3723" s="9"/>
      <c r="BC3723" s="9"/>
      <c r="BD3723" s="9"/>
      <c r="BE3723" s="9"/>
      <c r="BF3723" s="9"/>
      <c r="BG3723" s="9"/>
      <c r="BH3723" s="9"/>
      <c r="BI3723" s="9"/>
      <c r="BJ3723" s="9"/>
      <c r="BK3723" s="9"/>
      <c r="BL3723" s="9">
        <f t="shared" si="124"/>
        <v>71941.662785630979</v>
      </c>
      <c r="BM3723" s="9">
        <f t="shared" si="125"/>
        <v>71900</v>
      </c>
    </row>
    <row r="3724" spans="1:65" x14ac:dyDescent="0.3">
      <c r="A3724" t="s">
        <v>3610</v>
      </c>
      <c r="B3724" s="9">
        <v>106</v>
      </c>
      <c r="C3724">
        <v>551571</v>
      </c>
      <c r="D3724">
        <v>1</v>
      </c>
      <c r="E3724">
        <v>0</v>
      </c>
      <c r="F3724">
        <v>0</v>
      </c>
      <c r="G3724">
        <v>0</v>
      </c>
      <c r="H3724">
        <v>0</v>
      </c>
      <c r="I3724" t="s">
        <v>83</v>
      </c>
      <c r="J3724">
        <v>550787</v>
      </c>
      <c r="K3724" t="s">
        <v>908</v>
      </c>
      <c r="L3724">
        <v>550787</v>
      </c>
      <c r="M3724" t="s">
        <v>908</v>
      </c>
      <c r="N3724">
        <v>550787</v>
      </c>
      <c r="O3724" t="s">
        <v>908</v>
      </c>
      <c r="P3724">
        <v>550787</v>
      </c>
      <c r="Q3724" t="s">
        <v>908</v>
      </c>
      <c r="R3724" s="9">
        <v>71941.662785630979</v>
      </c>
      <c r="S3724" s="9"/>
      <c r="T3724" s="9"/>
      <c r="U3724" s="9"/>
      <c r="V3724" s="9"/>
      <c r="W3724" s="9"/>
      <c r="X3724" s="9"/>
      <c r="Y3724" s="9"/>
      <c r="Z3724" s="9"/>
      <c r="AA3724" s="9"/>
      <c r="AB3724" s="9"/>
      <c r="AC3724" s="9"/>
      <c r="AD3724" s="9"/>
      <c r="AE3724" s="9"/>
      <c r="AF3724" s="9"/>
      <c r="AG3724" s="9"/>
      <c r="AH3724" s="9"/>
      <c r="AI3724" s="9"/>
      <c r="AJ3724" s="9"/>
      <c r="AK3724" s="9"/>
      <c r="AL3724" s="9"/>
      <c r="AM3724" s="9"/>
      <c r="AN3724" s="9"/>
      <c r="AO3724" s="9"/>
      <c r="AP3724" s="9"/>
      <c r="AQ3724" s="15"/>
      <c r="AR3724" s="9"/>
      <c r="AS3724" s="9"/>
      <c r="AT3724" s="9"/>
      <c r="AU3724" s="9"/>
      <c r="AV3724" s="9"/>
      <c r="AW3724" s="9"/>
      <c r="AX3724" s="9"/>
      <c r="AY3724" s="9"/>
      <c r="AZ3724" s="9"/>
      <c r="BA3724" s="9"/>
      <c r="BB3724" s="9"/>
      <c r="BC3724" s="9"/>
      <c r="BD3724" s="9"/>
      <c r="BE3724" s="9"/>
      <c r="BF3724" s="9"/>
      <c r="BG3724" s="9"/>
      <c r="BH3724" s="9"/>
      <c r="BI3724" s="9"/>
      <c r="BJ3724" s="9"/>
      <c r="BK3724" s="9"/>
      <c r="BL3724" s="9">
        <f t="shared" si="124"/>
        <v>71941.662785630979</v>
      </c>
      <c r="BM3724" s="9">
        <f t="shared" si="125"/>
        <v>71900</v>
      </c>
    </row>
    <row r="3725" spans="1:65" x14ac:dyDescent="0.3">
      <c r="A3725" s="5" t="s">
        <v>187</v>
      </c>
      <c r="B3725" s="9">
        <v>92319</v>
      </c>
      <c r="C3725">
        <v>555134</v>
      </c>
      <c r="D3725">
        <v>1</v>
      </c>
      <c r="E3725">
        <v>1</v>
      </c>
      <c r="F3725">
        <v>1</v>
      </c>
      <c r="G3725">
        <v>1</v>
      </c>
      <c r="H3725">
        <v>1</v>
      </c>
      <c r="I3725" t="s">
        <v>96</v>
      </c>
      <c r="J3725">
        <v>555134</v>
      </c>
      <c r="K3725" t="s">
        <v>187</v>
      </c>
      <c r="L3725">
        <v>555134</v>
      </c>
      <c r="M3725" t="s">
        <v>187</v>
      </c>
      <c r="N3725">
        <v>555134</v>
      </c>
      <c r="O3725" t="s">
        <v>187</v>
      </c>
      <c r="P3725">
        <v>555134</v>
      </c>
      <c r="Q3725" t="s">
        <v>187</v>
      </c>
      <c r="R3725" s="9">
        <v>3586046.4710473241</v>
      </c>
      <c r="S3725" s="9">
        <f>SUMIFS($B:$B,$J:$J,$C3725)</f>
        <v>113832</v>
      </c>
      <c r="T3725" s="9">
        <v>2410284.058839669</v>
      </c>
      <c r="U3725" s="9">
        <v>1102</v>
      </c>
      <c r="V3725" s="9">
        <f>U3725*768</f>
        <v>846336</v>
      </c>
      <c r="W3725" s="9">
        <v>264</v>
      </c>
      <c r="X3725" s="9">
        <f>W3725*3072</f>
        <v>811008</v>
      </c>
      <c r="Y3725" s="9">
        <v>1549</v>
      </c>
      <c r="Z3725" s="9">
        <f>Y3725*1024</f>
        <v>1586176</v>
      </c>
      <c r="AA3725" s="9">
        <v>468</v>
      </c>
      <c r="AB3725" s="9">
        <f>AA3725*256</f>
        <v>119808</v>
      </c>
      <c r="AC3725" s="9">
        <f>SUMIFS($B:$B,$L:$L,$C3725)</f>
        <v>111949</v>
      </c>
      <c r="AD3725" s="9">
        <v>6459875.5375322327</v>
      </c>
      <c r="AE3725" s="9">
        <f>SUMIFS($B:$B,$P:$P,$C3725)</f>
        <v>135598</v>
      </c>
      <c r="AF3725" s="9">
        <v>7470777.9762348067</v>
      </c>
      <c r="AG3725" s="9">
        <f>SUMIFS($B:$B,$N:$N,$C3725)</f>
        <v>123662</v>
      </c>
      <c r="AH3725" s="9">
        <v>18946603.110387549</v>
      </c>
      <c r="AI3725" s="9">
        <f>SUMIFS($B:$B,$P:$P,$C3725)</f>
        <v>135598</v>
      </c>
      <c r="AJ3725" s="9">
        <v>38776117.924565852</v>
      </c>
      <c r="AK3725" s="9"/>
      <c r="AL3725" s="9">
        <v>14129</v>
      </c>
      <c r="AM3725" s="9">
        <f>AL3725*141</f>
        <v>1992189</v>
      </c>
      <c r="AN3725" s="9"/>
      <c r="AO3725" s="9"/>
      <c r="AP3725" s="9">
        <v>380</v>
      </c>
      <c r="AQ3725" s="15">
        <v>1152000</v>
      </c>
      <c r="AR3725" s="9">
        <v>103</v>
      </c>
      <c r="AS3725" s="9">
        <f>AR3725*30500</f>
        <v>3141500</v>
      </c>
      <c r="AT3725" s="9">
        <v>441</v>
      </c>
      <c r="AU3725" s="9">
        <f>AT3725*2742</f>
        <v>1209222</v>
      </c>
      <c r="AV3725" s="9">
        <v>112</v>
      </c>
      <c r="AW3725" s="9">
        <f>AV3725*914</f>
        <v>102368</v>
      </c>
      <c r="AX3725" s="9">
        <v>3855</v>
      </c>
      <c r="AY3725" s="9">
        <f>AX3725*141</f>
        <v>543555</v>
      </c>
      <c r="AZ3725" s="9">
        <v>7239</v>
      </c>
      <c r="BA3725" s="9">
        <f>AZ3725*343</f>
        <v>2482977</v>
      </c>
      <c r="BB3725" s="9">
        <v>2559</v>
      </c>
      <c r="BC3725" s="9">
        <f>BB3725*109</f>
        <v>278931</v>
      </c>
      <c r="BD3725" s="9">
        <v>261</v>
      </c>
      <c r="BE3725" s="9">
        <f>BD3725*82</f>
        <v>21402</v>
      </c>
      <c r="BF3725" s="9">
        <v>2933</v>
      </c>
      <c r="BG3725" s="9">
        <f>BF3725*328</f>
        <v>962024</v>
      </c>
      <c r="BH3725" s="9">
        <v>276</v>
      </c>
      <c r="BI3725" s="9">
        <f>BH3725*410</f>
        <v>113160</v>
      </c>
      <c r="BJ3725" s="9">
        <v>106</v>
      </c>
      <c r="BK3725" s="9">
        <f>BJ3725*219</f>
        <v>23214</v>
      </c>
      <c r="BL3725" s="9">
        <f t="shared" si="124"/>
        <v>93035575.07860744</v>
      </c>
      <c r="BM3725" s="9">
        <f t="shared" si="125"/>
        <v>93035600</v>
      </c>
    </row>
    <row r="3726" spans="1:65" x14ac:dyDescent="0.3">
      <c r="A3726" t="s">
        <v>3611</v>
      </c>
      <c r="B3726" s="9">
        <v>388</v>
      </c>
      <c r="C3726">
        <v>516635</v>
      </c>
      <c r="D3726">
        <v>1</v>
      </c>
      <c r="E3726">
        <v>0</v>
      </c>
      <c r="F3726">
        <v>0</v>
      </c>
      <c r="G3726">
        <v>0</v>
      </c>
      <c r="H3726">
        <v>0</v>
      </c>
      <c r="I3726" t="s">
        <v>111</v>
      </c>
      <c r="J3726">
        <v>516201</v>
      </c>
      <c r="K3726" t="s">
        <v>898</v>
      </c>
      <c r="L3726">
        <v>516201</v>
      </c>
      <c r="M3726" t="s">
        <v>898</v>
      </c>
      <c r="N3726">
        <v>513750</v>
      </c>
      <c r="O3726" t="s">
        <v>290</v>
      </c>
      <c r="P3726">
        <v>513750</v>
      </c>
      <c r="Q3726" t="s">
        <v>290</v>
      </c>
      <c r="R3726" s="9">
        <v>92795.441547240291</v>
      </c>
      <c r="S3726" s="9"/>
      <c r="T3726" s="9"/>
      <c r="U3726" s="9"/>
      <c r="V3726" s="9"/>
      <c r="W3726" s="9"/>
      <c r="X3726" s="9"/>
      <c r="Y3726" s="9"/>
      <c r="Z3726" s="9"/>
      <c r="AA3726" s="9"/>
      <c r="AB3726" s="9"/>
      <c r="AC3726" s="9"/>
      <c r="AD3726" s="9"/>
      <c r="AE3726" s="9"/>
      <c r="AF3726" s="9"/>
      <c r="AG3726" s="9"/>
      <c r="AH3726" s="9"/>
      <c r="AI3726" s="9"/>
      <c r="AJ3726" s="9"/>
      <c r="AK3726" s="9"/>
      <c r="AL3726" s="9"/>
      <c r="AM3726" s="9"/>
      <c r="AN3726" s="9"/>
      <c r="AO3726" s="9"/>
      <c r="AP3726" s="9"/>
      <c r="AQ3726" s="15"/>
      <c r="AR3726" s="9"/>
      <c r="AS3726" s="9"/>
      <c r="AT3726" s="9"/>
      <c r="AU3726" s="9"/>
      <c r="AV3726" s="9"/>
      <c r="AW3726" s="9"/>
      <c r="AX3726" s="9"/>
      <c r="AY3726" s="9"/>
      <c r="AZ3726" s="9"/>
      <c r="BA3726" s="9"/>
      <c r="BB3726" s="9"/>
      <c r="BC3726" s="9"/>
      <c r="BD3726" s="9"/>
      <c r="BE3726" s="9"/>
      <c r="BF3726" s="9"/>
      <c r="BG3726" s="9"/>
      <c r="BH3726" s="9"/>
      <c r="BI3726" s="9"/>
      <c r="BJ3726" s="9"/>
      <c r="BK3726" s="9"/>
      <c r="BL3726" s="9">
        <f t="shared" si="124"/>
        <v>92795.441547240291</v>
      </c>
      <c r="BM3726" s="9">
        <f t="shared" si="125"/>
        <v>92800</v>
      </c>
    </row>
    <row r="3727" spans="1:65" x14ac:dyDescent="0.3">
      <c r="A3727" t="s">
        <v>3612</v>
      </c>
      <c r="B3727" s="9">
        <v>533</v>
      </c>
      <c r="C3727">
        <v>516686</v>
      </c>
      <c r="D3727">
        <v>1</v>
      </c>
      <c r="E3727">
        <v>0</v>
      </c>
      <c r="F3727">
        <v>0</v>
      </c>
      <c r="G3727">
        <v>0</v>
      </c>
      <c r="H3727">
        <v>0</v>
      </c>
      <c r="I3727" t="s">
        <v>111</v>
      </c>
      <c r="J3727">
        <v>513750</v>
      </c>
      <c r="K3727" t="s">
        <v>290</v>
      </c>
      <c r="L3727">
        <v>513750</v>
      </c>
      <c r="M3727" t="s">
        <v>290</v>
      </c>
      <c r="N3727">
        <v>513750</v>
      </c>
      <c r="O3727" t="s">
        <v>290</v>
      </c>
      <c r="P3727">
        <v>513750</v>
      </c>
      <c r="Q3727" t="s">
        <v>290</v>
      </c>
      <c r="R3727" s="9">
        <v>126989.44210104919</v>
      </c>
      <c r="S3727" s="9"/>
      <c r="T3727" s="9"/>
      <c r="U3727" s="9"/>
      <c r="V3727" s="9"/>
      <c r="W3727" s="9"/>
      <c r="X3727" s="9"/>
      <c r="Y3727" s="9"/>
      <c r="Z3727" s="9"/>
      <c r="AA3727" s="9"/>
      <c r="AB3727" s="9"/>
      <c r="AC3727" s="9"/>
      <c r="AD3727" s="9"/>
      <c r="AE3727" s="9"/>
      <c r="AF3727" s="9"/>
      <c r="AG3727" s="9"/>
      <c r="AH3727" s="9"/>
      <c r="AI3727" s="9"/>
      <c r="AJ3727" s="9"/>
      <c r="AK3727" s="9"/>
      <c r="AL3727" s="9"/>
      <c r="AM3727" s="9"/>
      <c r="AN3727" s="9"/>
      <c r="AO3727" s="9"/>
      <c r="AP3727" s="9"/>
      <c r="AQ3727" s="15"/>
      <c r="AR3727" s="9"/>
      <c r="AS3727" s="9"/>
      <c r="AT3727" s="9"/>
      <c r="AU3727" s="9"/>
      <c r="AV3727" s="9"/>
      <c r="AW3727" s="9"/>
      <c r="AX3727" s="9"/>
      <c r="AY3727" s="9"/>
      <c r="AZ3727" s="9"/>
      <c r="BA3727" s="9"/>
      <c r="BB3727" s="9"/>
      <c r="BC3727" s="9"/>
      <c r="BD3727" s="9"/>
      <c r="BE3727" s="9"/>
      <c r="BF3727" s="9"/>
      <c r="BG3727" s="9"/>
      <c r="BH3727" s="9"/>
      <c r="BI3727" s="9"/>
      <c r="BJ3727" s="9"/>
      <c r="BK3727" s="9"/>
      <c r="BL3727" s="9">
        <f t="shared" si="124"/>
        <v>126989.44210104919</v>
      </c>
      <c r="BM3727" s="9">
        <f t="shared" si="125"/>
        <v>127000</v>
      </c>
    </row>
    <row r="3728" spans="1:65" x14ac:dyDescent="0.3">
      <c r="A3728" t="s">
        <v>3613</v>
      </c>
      <c r="B3728" s="9">
        <v>221</v>
      </c>
      <c r="C3728">
        <v>599182</v>
      </c>
      <c r="D3728">
        <v>1</v>
      </c>
      <c r="E3728">
        <v>0</v>
      </c>
      <c r="F3728">
        <v>0</v>
      </c>
      <c r="G3728">
        <v>0</v>
      </c>
      <c r="H3728">
        <v>0</v>
      </c>
      <c r="I3728" t="s">
        <v>151</v>
      </c>
      <c r="J3728">
        <v>554111</v>
      </c>
      <c r="K3728" t="s">
        <v>266</v>
      </c>
      <c r="L3728">
        <v>554111</v>
      </c>
      <c r="M3728" t="s">
        <v>266</v>
      </c>
      <c r="N3728">
        <v>554111</v>
      </c>
      <c r="O3728" t="s">
        <v>266</v>
      </c>
      <c r="P3728">
        <v>553425</v>
      </c>
      <c r="Q3728" t="s">
        <v>152</v>
      </c>
      <c r="R3728" s="9">
        <v>71941.662785630979</v>
      </c>
      <c r="S3728" s="9"/>
      <c r="T3728" s="9"/>
      <c r="U3728" s="9"/>
      <c r="V3728" s="9"/>
      <c r="W3728" s="9"/>
      <c r="X3728" s="9"/>
      <c r="Y3728" s="9"/>
      <c r="Z3728" s="9"/>
      <c r="AA3728" s="9"/>
      <c r="AB3728" s="9"/>
      <c r="AC3728" s="9"/>
      <c r="AD3728" s="9"/>
      <c r="AE3728" s="9"/>
      <c r="AF3728" s="9"/>
      <c r="AG3728" s="9"/>
      <c r="AH3728" s="9"/>
      <c r="AI3728" s="9"/>
      <c r="AJ3728" s="9"/>
      <c r="AK3728" s="9"/>
      <c r="AL3728" s="9"/>
      <c r="AM3728" s="9"/>
      <c r="AN3728" s="9"/>
      <c r="AO3728" s="9"/>
      <c r="AP3728" s="9"/>
      <c r="AQ3728" s="15"/>
      <c r="AR3728" s="9"/>
      <c r="AS3728" s="9"/>
      <c r="AT3728" s="9"/>
      <c r="AU3728" s="9"/>
      <c r="AV3728" s="9"/>
      <c r="AW3728" s="9"/>
      <c r="AX3728" s="9"/>
      <c r="AY3728" s="9"/>
      <c r="AZ3728" s="9"/>
      <c r="BA3728" s="9"/>
      <c r="BB3728" s="9"/>
      <c r="BC3728" s="9"/>
      <c r="BD3728" s="9"/>
      <c r="BE3728" s="9"/>
      <c r="BF3728" s="9"/>
      <c r="BG3728" s="9"/>
      <c r="BH3728" s="9"/>
      <c r="BI3728" s="9"/>
      <c r="BJ3728" s="9"/>
      <c r="BK3728" s="9"/>
      <c r="BL3728" s="9">
        <f t="shared" si="124"/>
        <v>71941.662785630979</v>
      </c>
      <c r="BM3728" s="9">
        <f t="shared" si="125"/>
        <v>71900</v>
      </c>
    </row>
    <row r="3729" spans="1:65" x14ac:dyDescent="0.3">
      <c r="A3729" t="s">
        <v>3614</v>
      </c>
      <c r="B3729" s="9">
        <v>195</v>
      </c>
      <c r="C3729">
        <v>554081</v>
      </c>
      <c r="D3729">
        <v>1</v>
      </c>
      <c r="E3729">
        <v>0</v>
      </c>
      <c r="F3729">
        <v>0</v>
      </c>
      <c r="G3729">
        <v>0</v>
      </c>
      <c r="H3729">
        <v>0</v>
      </c>
      <c r="I3729" t="s">
        <v>151</v>
      </c>
      <c r="J3729">
        <v>553425</v>
      </c>
      <c r="K3729" t="s">
        <v>152</v>
      </c>
      <c r="L3729">
        <v>553425</v>
      </c>
      <c r="M3729" t="s">
        <v>152</v>
      </c>
      <c r="N3729">
        <v>553425</v>
      </c>
      <c r="O3729" t="s">
        <v>152</v>
      </c>
      <c r="P3729">
        <v>553425</v>
      </c>
      <c r="Q3729" t="s">
        <v>152</v>
      </c>
      <c r="R3729" s="9">
        <v>71941.662785630979</v>
      </c>
      <c r="S3729" s="9"/>
      <c r="T3729" s="9"/>
      <c r="U3729" s="9"/>
      <c r="V3729" s="9"/>
      <c r="W3729" s="9"/>
      <c r="X3729" s="9"/>
      <c r="Y3729" s="9"/>
      <c r="Z3729" s="9"/>
      <c r="AA3729" s="9"/>
      <c r="AB3729" s="9"/>
      <c r="AC3729" s="9"/>
      <c r="AD3729" s="9"/>
      <c r="AE3729" s="9"/>
      <c r="AF3729" s="9"/>
      <c r="AG3729" s="9"/>
      <c r="AH3729" s="9"/>
      <c r="AI3729" s="9"/>
      <c r="AJ3729" s="9"/>
      <c r="AK3729" s="9"/>
      <c r="AL3729" s="9"/>
      <c r="AM3729" s="9"/>
      <c r="AN3729" s="9"/>
      <c r="AO3729" s="9"/>
      <c r="AP3729" s="9"/>
      <c r="AQ3729" s="15"/>
      <c r="AR3729" s="9"/>
      <c r="AS3729" s="9"/>
      <c r="AT3729" s="9"/>
      <c r="AU3729" s="9"/>
      <c r="AV3729" s="9"/>
      <c r="AW3729" s="9"/>
      <c r="AX3729" s="9"/>
      <c r="AY3729" s="9"/>
      <c r="AZ3729" s="9"/>
      <c r="BA3729" s="9"/>
      <c r="BB3729" s="9"/>
      <c r="BC3729" s="9"/>
      <c r="BD3729" s="9"/>
      <c r="BE3729" s="9"/>
      <c r="BF3729" s="9"/>
      <c r="BG3729" s="9"/>
      <c r="BH3729" s="9"/>
      <c r="BI3729" s="9"/>
      <c r="BJ3729" s="9"/>
      <c r="BK3729" s="9"/>
      <c r="BL3729" s="9">
        <f t="shared" si="124"/>
        <v>71941.662785630979</v>
      </c>
      <c r="BM3729" s="9">
        <f t="shared" si="125"/>
        <v>71900</v>
      </c>
    </row>
    <row r="3730" spans="1:65" x14ac:dyDescent="0.3">
      <c r="A3730" s="2" t="s">
        <v>3615</v>
      </c>
      <c r="B3730" s="9">
        <v>1277</v>
      </c>
      <c r="C3730">
        <v>504785</v>
      </c>
      <c r="D3730">
        <v>1</v>
      </c>
      <c r="E3730">
        <v>1</v>
      </c>
      <c r="F3730">
        <v>0</v>
      </c>
      <c r="G3730">
        <v>0</v>
      </c>
      <c r="H3730">
        <v>0</v>
      </c>
      <c r="I3730" t="s">
        <v>111</v>
      </c>
      <c r="J3730">
        <v>504785</v>
      </c>
      <c r="K3730" t="s">
        <v>3615</v>
      </c>
      <c r="L3730">
        <v>505587</v>
      </c>
      <c r="M3730" t="s">
        <v>1210</v>
      </c>
      <c r="N3730">
        <v>505587</v>
      </c>
      <c r="O3730" t="s">
        <v>1210</v>
      </c>
      <c r="P3730">
        <v>505587</v>
      </c>
      <c r="Q3730" t="s">
        <v>1210</v>
      </c>
      <c r="R3730" s="9">
        <v>299993.32110593072</v>
      </c>
      <c r="S3730" s="9">
        <f>SUMIFS($B:$B,$J:$J,$C3730)</f>
        <v>1277</v>
      </c>
      <c r="T3730" s="9">
        <v>69559.665625868307</v>
      </c>
      <c r="U3730" s="9">
        <v>0</v>
      </c>
      <c r="V3730" s="9">
        <f>U3730*768</f>
        <v>0</v>
      </c>
      <c r="W3730" s="9">
        <v>5</v>
      </c>
      <c r="X3730" s="9">
        <f>W3730*3072</f>
        <v>15360</v>
      </c>
      <c r="Y3730" s="9">
        <v>129</v>
      </c>
      <c r="Z3730" s="9">
        <f>Y3730*1024</f>
        <v>132096</v>
      </c>
      <c r="AA3730" s="9">
        <v>2</v>
      </c>
      <c r="AB3730" s="9">
        <f>AA3730*256</f>
        <v>512</v>
      </c>
      <c r="AC3730" s="9"/>
      <c r="AD3730" s="9"/>
      <c r="AE3730" s="9"/>
      <c r="AF3730" s="9"/>
      <c r="AG3730" s="9"/>
      <c r="AH3730" s="9"/>
      <c r="AI3730" s="9"/>
      <c r="AJ3730" s="9"/>
      <c r="AK3730" s="9"/>
      <c r="AL3730" s="9"/>
      <c r="AM3730" s="9"/>
      <c r="AN3730" s="9"/>
      <c r="AO3730" s="9"/>
      <c r="AP3730" s="9"/>
      <c r="AQ3730" s="15"/>
      <c r="AR3730" s="9"/>
      <c r="AS3730" s="9"/>
      <c r="AT3730" s="9"/>
      <c r="AU3730" s="9"/>
      <c r="AV3730" s="9"/>
      <c r="AW3730" s="9"/>
      <c r="AX3730" s="9"/>
      <c r="AY3730" s="9"/>
      <c r="AZ3730" s="9"/>
      <c r="BA3730" s="9"/>
      <c r="BB3730" s="9"/>
      <c r="BC3730" s="9"/>
      <c r="BD3730" s="9"/>
      <c r="BE3730" s="9"/>
      <c r="BF3730" s="9"/>
      <c r="BG3730" s="9"/>
      <c r="BH3730" s="9"/>
      <c r="BI3730" s="9"/>
      <c r="BJ3730" s="9"/>
      <c r="BK3730" s="9"/>
      <c r="BL3730" s="9">
        <f t="shared" si="124"/>
        <v>517520.98673179903</v>
      </c>
      <c r="BM3730" s="9">
        <f t="shared" si="125"/>
        <v>517500</v>
      </c>
    </row>
    <row r="3731" spans="1:65" x14ac:dyDescent="0.3">
      <c r="A3731" t="s">
        <v>3616</v>
      </c>
      <c r="B3731" s="9">
        <v>190</v>
      </c>
      <c r="C3731">
        <v>562254</v>
      </c>
      <c r="D3731">
        <v>1</v>
      </c>
      <c r="E3731">
        <v>0</v>
      </c>
      <c r="F3731">
        <v>0</v>
      </c>
      <c r="G3731">
        <v>0</v>
      </c>
      <c r="H3731">
        <v>0</v>
      </c>
      <c r="I3731" t="s">
        <v>83</v>
      </c>
      <c r="J3731">
        <v>549771</v>
      </c>
      <c r="K3731" t="s">
        <v>3617</v>
      </c>
      <c r="L3731">
        <v>549771</v>
      </c>
      <c r="M3731" t="s">
        <v>3617</v>
      </c>
      <c r="N3731">
        <v>549771</v>
      </c>
      <c r="O3731" t="s">
        <v>3617</v>
      </c>
      <c r="P3731">
        <v>549240</v>
      </c>
      <c r="Q3731" t="s">
        <v>102</v>
      </c>
      <c r="R3731" s="9">
        <v>71941.662785630979</v>
      </c>
      <c r="S3731" s="9"/>
      <c r="T3731" s="9"/>
      <c r="U3731" s="9"/>
      <c r="V3731" s="9"/>
      <c r="W3731" s="9"/>
      <c r="X3731" s="9"/>
      <c r="Y3731" s="9"/>
      <c r="Z3731" s="9"/>
      <c r="AA3731" s="9"/>
      <c r="AB3731" s="9"/>
      <c r="AC3731" s="9"/>
      <c r="AD3731" s="9"/>
      <c r="AE3731" s="9"/>
      <c r="AF3731" s="9"/>
      <c r="AG3731" s="9"/>
      <c r="AH3731" s="9"/>
      <c r="AI3731" s="9"/>
      <c r="AJ3731" s="9"/>
      <c r="AK3731" s="9"/>
      <c r="AL3731" s="9"/>
      <c r="AM3731" s="9"/>
      <c r="AN3731" s="9"/>
      <c r="AO3731" s="9"/>
      <c r="AP3731" s="9"/>
      <c r="AQ3731" s="15"/>
      <c r="AR3731" s="9"/>
      <c r="AS3731" s="9"/>
      <c r="AT3731" s="9"/>
      <c r="AU3731" s="9"/>
      <c r="AV3731" s="9"/>
      <c r="AW3731" s="9"/>
      <c r="AX3731" s="9"/>
      <c r="AY3731" s="9"/>
      <c r="AZ3731" s="9"/>
      <c r="BA3731" s="9"/>
      <c r="BB3731" s="9"/>
      <c r="BC3731" s="9"/>
      <c r="BD3731" s="9"/>
      <c r="BE3731" s="9"/>
      <c r="BF3731" s="9"/>
      <c r="BG3731" s="9"/>
      <c r="BH3731" s="9"/>
      <c r="BI3731" s="9"/>
      <c r="BJ3731" s="9"/>
      <c r="BK3731" s="9"/>
      <c r="BL3731" s="9">
        <f t="shared" si="124"/>
        <v>71941.662785630979</v>
      </c>
      <c r="BM3731" s="9">
        <f t="shared" si="125"/>
        <v>71900</v>
      </c>
    </row>
    <row r="3732" spans="1:65" x14ac:dyDescent="0.3">
      <c r="A3732" t="s">
        <v>3618</v>
      </c>
      <c r="B3732" s="9">
        <v>252</v>
      </c>
      <c r="C3732">
        <v>547476</v>
      </c>
      <c r="D3732">
        <v>1</v>
      </c>
      <c r="E3732">
        <v>0</v>
      </c>
      <c r="F3732">
        <v>0</v>
      </c>
      <c r="G3732">
        <v>0</v>
      </c>
      <c r="H3732">
        <v>0</v>
      </c>
      <c r="I3732" t="s">
        <v>104</v>
      </c>
      <c r="J3732">
        <v>577456</v>
      </c>
      <c r="K3732" t="s">
        <v>2099</v>
      </c>
      <c r="L3732">
        <v>577456</v>
      </c>
      <c r="M3732" t="s">
        <v>2099</v>
      </c>
      <c r="N3732">
        <v>577456</v>
      </c>
      <c r="O3732" t="s">
        <v>2099</v>
      </c>
      <c r="P3732">
        <v>577197</v>
      </c>
      <c r="Q3732" t="s">
        <v>300</v>
      </c>
      <c r="R3732" s="9">
        <v>71941.662785630979</v>
      </c>
      <c r="S3732" s="9"/>
      <c r="T3732" s="9"/>
      <c r="U3732" s="9"/>
      <c r="V3732" s="9"/>
      <c r="W3732" s="9"/>
      <c r="X3732" s="9"/>
      <c r="Y3732" s="9"/>
      <c r="Z3732" s="9"/>
      <c r="AA3732" s="9"/>
      <c r="AB3732" s="9"/>
      <c r="AC3732" s="9"/>
      <c r="AD3732" s="9"/>
      <c r="AE3732" s="9"/>
      <c r="AF3732" s="9"/>
      <c r="AG3732" s="9"/>
      <c r="AH3732" s="9"/>
      <c r="AI3732" s="9"/>
      <c r="AJ3732" s="9"/>
      <c r="AK3732" s="9"/>
      <c r="AL3732" s="9"/>
      <c r="AM3732" s="9"/>
      <c r="AN3732" s="9"/>
      <c r="AO3732" s="9"/>
      <c r="AP3732" s="9"/>
      <c r="AQ3732" s="15"/>
      <c r="AR3732" s="9"/>
      <c r="AS3732" s="9"/>
      <c r="AT3732" s="9"/>
      <c r="AU3732" s="9"/>
      <c r="AV3732" s="9"/>
      <c r="AW3732" s="9"/>
      <c r="AX3732" s="9"/>
      <c r="AY3732" s="9"/>
      <c r="AZ3732" s="9"/>
      <c r="BA3732" s="9"/>
      <c r="BB3732" s="9"/>
      <c r="BC3732" s="9"/>
      <c r="BD3732" s="9"/>
      <c r="BE3732" s="9"/>
      <c r="BF3732" s="9"/>
      <c r="BG3732" s="9"/>
      <c r="BH3732" s="9"/>
      <c r="BI3732" s="9"/>
      <c r="BJ3732" s="9"/>
      <c r="BK3732" s="9"/>
      <c r="BL3732" s="9">
        <f t="shared" si="124"/>
        <v>71941.662785630979</v>
      </c>
      <c r="BM3732" s="9">
        <f t="shared" si="125"/>
        <v>71900</v>
      </c>
    </row>
    <row r="3733" spans="1:65" x14ac:dyDescent="0.3">
      <c r="A3733" s="2" t="s">
        <v>3619</v>
      </c>
      <c r="B3733" s="9">
        <v>3883</v>
      </c>
      <c r="C3733">
        <v>598569</v>
      </c>
      <c r="D3733">
        <v>1</v>
      </c>
      <c r="E3733">
        <v>1</v>
      </c>
      <c r="F3733">
        <v>0</v>
      </c>
      <c r="G3733">
        <v>0</v>
      </c>
      <c r="H3733">
        <v>0</v>
      </c>
      <c r="I3733" t="s">
        <v>94</v>
      </c>
      <c r="J3733">
        <v>598569</v>
      </c>
      <c r="K3733" t="s">
        <v>3619</v>
      </c>
      <c r="L3733">
        <v>598003</v>
      </c>
      <c r="M3733" t="s">
        <v>201</v>
      </c>
      <c r="N3733">
        <v>598003</v>
      </c>
      <c r="O3733" t="s">
        <v>201</v>
      </c>
      <c r="P3733">
        <v>598003</v>
      </c>
      <c r="Q3733" t="s">
        <v>201</v>
      </c>
      <c r="R3733" s="9">
        <v>886140.78418053803</v>
      </c>
      <c r="S3733" s="9">
        <f>SUMIFS($B:$B,$J:$J,$C3733)</f>
        <v>4861</v>
      </c>
      <c r="T3733" s="9">
        <v>263912.04590383318</v>
      </c>
      <c r="U3733" s="9">
        <v>1</v>
      </c>
      <c r="V3733" s="9">
        <f>U3733*768</f>
        <v>768</v>
      </c>
      <c r="W3733" s="9">
        <v>32</v>
      </c>
      <c r="X3733" s="9">
        <f>W3733*3072</f>
        <v>98304</v>
      </c>
      <c r="Y3733" s="9">
        <v>9</v>
      </c>
      <c r="Z3733" s="9">
        <f>Y3733*1024</f>
        <v>9216</v>
      </c>
      <c r="AA3733" s="9">
        <v>4</v>
      </c>
      <c r="AB3733" s="9">
        <f>AA3733*256</f>
        <v>1024</v>
      </c>
      <c r="AC3733" s="9"/>
      <c r="AD3733" s="9"/>
      <c r="AE3733" s="9"/>
      <c r="AF3733" s="9"/>
      <c r="AG3733" s="9"/>
      <c r="AH3733" s="9"/>
      <c r="AI3733" s="9"/>
      <c r="AJ3733" s="9"/>
      <c r="AK3733" s="9"/>
      <c r="AL3733" s="9"/>
      <c r="AM3733" s="9"/>
      <c r="AN3733" s="9"/>
      <c r="AO3733" s="9"/>
      <c r="AP3733" s="9"/>
      <c r="AQ3733" s="15"/>
      <c r="AR3733" s="9">
        <v>8</v>
      </c>
      <c r="AS3733" s="9">
        <f>AR3733*30500</f>
        <v>244000</v>
      </c>
      <c r="AT3733" s="9"/>
      <c r="AU3733" s="9"/>
      <c r="AV3733" s="9"/>
      <c r="AW3733" s="9"/>
      <c r="AX3733" s="9"/>
      <c r="AY3733" s="9"/>
      <c r="AZ3733" s="9"/>
      <c r="BA3733" s="9"/>
      <c r="BB3733" s="9"/>
      <c r="BC3733" s="9"/>
      <c r="BD3733" s="9"/>
      <c r="BE3733" s="9"/>
      <c r="BF3733" s="9"/>
      <c r="BG3733" s="9"/>
      <c r="BH3733" s="9"/>
      <c r="BI3733" s="9"/>
      <c r="BJ3733" s="9"/>
      <c r="BK3733" s="9"/>
      <c r="BL3733" s="9">
        <f t="shared" si="124"/>
        <v>1503364.8300843711</v>
      </c>
      <c r="BM3733" s="9">
        <f t="shared" si="125"/>
        <v>1503400</v>
      </c>
    </row>
    <row r="3734" spans="1:65" x14ac:dyDescent="0.3">
      <c r="A3734" t="s">
        <v>3620</v>
      </c>
      <c r="B3734" s="9">
        <v>773</v>
      </c>
      <c r="C3734">
        <v>584762</v>
      </c>
      <c r="D3734">
        <v>1</v>
      </c>
      <c r="E3734">
        <v>0</v>
      </c>
      <c r="F3734">
        <v>0</v>
      </c>
      <c r="G3734">
        <v>0</v>
      </c>
      <c r="H3734">
        <v>0</v>
      </c>
      <c r="I3734" t="s">
        <v>81</v>
      </c>
      <c r="J3734">
        <v>584801</v>
      </c>
      <c r="K3734" t="s">
        <v>665</v>
      </c>
      <c r="L3734">
        <v>584801</v>
      </c>
      <c r="M3734" t="s">
        <v>665</v>
      </c>
      <c r="N3734">
        <v>584801</v>
      </c>
      <c r="O3734" t="s">
        <v>665</v>
      </c>
      <c r="P3734">
        <v>584801</v>
      </c>
      <c r="Q3734" t="s">
        <v>665</v>
      </c>
      <c r="R3734" s="9">
        <v>183201.0661386867</v>
      </c>
      <c r="S3734" s="9"/>
      <c r="T3734" s="9"/>
      <c r="U3734" s="9"/>
      <c r="V3734" s="9"/>
      <c r="W3734" s="9"/>
      <c r="X3734" s="9"/>
      <c r="Y3734" s="9"/>
      <c r="Z3734" s="9"/>
      <c r="AA3734" s="9"/>
      <c r="AB3734" s="9"/>
      <c r="AC3734" s="9"/>
      <c r="AD3734" s="9"/>
      <c r="AE3734" s="9"/>
      <c r="AF3734" s="9"/>
      <c r="AG3734" s="9"/>
      <c r="AH3734" s="9"/>
      <c r="AI3734" s="9"/>
      <c r="AJ3734" s="9"/>
      <c r="AK3734" s="9"/>
      <c r="AL3734" s="9"/>
      <c r="AM3734" s="9"/>
      <c r="AN3734" s="9"/>
      <c r="AO3734" s="9"/>
      <c r="AP3734" s="9"/>
      <c r="AQ3734" s="15"/>
      <c r="AR3734" s="9"/>
      <c r="AS3734" s="9"/>
      <c r="AT3734" s="9"/>
      <c r="AU3734" s="9"/>
      <c r="AV3734" s="9"/>
      <c r="AW3734" s="9"/>
      <c r="AX3734" s="9"/>
      <c r="AY3734" s="9"/>
      <c r="AZ3734" s="9"/>
      <c r="BA3734" s="9"/>
      <c r="BB3734" s="9"/>
      <c r="BC3734" s="9"/>
      <c r="BD3734" s="9"/>
      <c r="BE3734" s="9"/>
      <c r="BF3734" s="9"/>
      <c r="BG3734" s="9"/>
      <c r="BH3734" s="9"/>
      <c r="BI3734" s="9"/>
      <c r="BJ3734" s="9"/>
      <c r="BK3734" s="9"/>
      <c r="BL3734" s="9">
        <f t="shared" si="124"/>
        <v>183201.0661386867</v>
      </c>
      <c r="BM3734" s="9">
        <f t="shared" si="125"/>
        <v>183200</v>
      </c>
    </row>
    <row r="3735" spans="1:65" x14ac:dyDescent="0.3">
      <c r="A3735" t="s">
        <v>3621</v>
      </c>
      <c r="B3735" s="9">
        <v>71</v>
      </c>
      <c r="C3735">
        <v>566781</v>
      </c>
      <c r="D3735">
        <v>1</v>
      </c>
      <c r="E3735">
        <v>0</v>
      </c>
      <c r="F3735">
        <v>0</v>
      </c>
      <c r="G3735">
        <v>0</v>
      </c>
      <c r="H3735">
        <v>0</v>
      </c>
      <c r="I3735" t="s">
        <v>151</v>
      </c>
      <c r="J3735">
        <v>559695</v>
      </c>
      <c r="K3735" t="s">
        <v>3161</v>
      </c>
      <c r="L3735">
        <v>559075</v>
      </c>
      <c r="M3735" t="s">
        <v>364</v>
      </c>
      <c r="N3735">
        <v>559075</v>
      </c>
      <c r="O3735" t="s">
        <v>364</v>
      </c>
      <c r="P3735">
        <v>559075</v>
      </c>
      <c r="Q3735" t="s">
        <v>364</v>
      </c>
      <c r="R3735" s="9">
        <v>71941.662785630979</v>
      </c>
      <c r="S3735" s="9"/>
      <c r="T3735" s="9"/>
      <c r="U3735" s="9"/>
      <c r="V3735" s="9"/>
      <c r="W3735" s="9"/>
      <c r="X3735" s="9"/>
      <c r="Y3735" s="9"/>
      <c r="Z3735" s="9"/>
      <c r="AA3735" s="9"/>
      <c r="AB3735" s="9"/>
      <c r="AC3735" s="9"/>
      <c r="AD3735" s="9"/>
      <c r="AE3735" s="9"/>
      <c r="AF3735" s="9"/>
      <c r="AG3735" s="9"/>
      <c r="AH3735" s="9"/>
      <c r="AI3735" s="9"/>
      <c r="AJ3735" s="9"/>
      <c r="AK3735" s="9"/>
      <c r="AL3735" s="9"/>
      <c r="AM3735" s="9"/>
      <c r="AN3735" s="9"/>
      <c r="AO3735" s="9"/>
      <c r="AP3735" s="9"/>
      <c r="AQ3735" s="15"/>
      <c r="AR3735" s="9"/>
      <c r="AS3735" s="9"/>
      <c r="AT3735" s="9"/>
      <c r="AU3735" s="9"/>
      <c r="AV3735" s="9"/>
      <c r="AW3735" s="9"/>
      <c r="AX3735" s="9"/>
      <c r="AY3735" s="9"/>
      <c r="AZ3735" s="9"/>
      <c r="BA3735" s="9"/>
      <c r="BB3735" s="9"/>
      <c r="BC3735" s="9"/>
      <c r="BD3735" s="9"/>
      <c r="BE3735" s="9"/>
      <c r="BF3735" s="9"/>
      <c r="BG3735" s="9"/>
      <c r="BH3735" s="9"/>
      <c r="BI3735" s="9"/>
      <c r="BJ3735" s="9"/>
      <c r="BK3735" s="9"/>
      <c r="BL3735" s="9">
        <f t="shared" si="124"/>
        <v>71941.662785630979</v>
      </c>
      <c r="BM3735" s="9">
        <f t="shared" si="125"/>
        <v>71900</v>
      </c>
    </row>
    <row r="3736" spans="1:65" x14ac:dyDescent="0.3">
      <c r="A3736" t="s">
        <v>3622</v>
      </c>
      <c r="B3736" s="9">
        <v>391</v>
      </c>
      <c r="C3736">
        <v>580759</v>
      </c>
      <c r="D3736">
        <v>1</v>
      </c>
      <c r="E3736">
        <v>0</v>
      </c>
      <c r="F3736">
        <v>0</v>
      </c>
      <c r="G3736">
        <v>0</v>
      </c>
      <c r="H3736">
        <v>0</v>
      </c>
      <c r="I3736" t="s">
        <v>96</v>
      </c>
      <c r="J3736">
        <v>581259</v>
      </c>
      <c r="K3736" t="s">
        <v>889</v>
      </c>
      <c r="L3736">
        <v>581259</v>
      </c>
      <c r="M3736" t="s">
        <v>889</v>
      </c>
      <c r="N3736">
        <v>581259</v>
      </c>
      <c r="O3736" t="s">
        <v>889</v>
      </c>
      <c r="P3736">
        <v>581259</v>
      </c>
      <c r="Q3736" t="s">
        <v>889</v>
      </c>
      <c r="R3736" s="9">
        <v>93504.928127862106</v>
      </c>
      <c r="S3736" s="9"/>
      <c r="T3736" s="9"/>
      <c r="U3736" s="9"/>
      <c r="V3736" s="9"/>
      <c r="W3736" s="9"/>
      <c r="X3736" s="9"/>
      <c r="Y3736" s="9"/>
      <c r="Z3736" s="9"/>
      <c r="AA3736" s="9"/>
      <c r="AB3736" s="9"/>
      <c r="AC3736" s="9"/>
      <c r="AD3736" s="9"/>
      <c r="AE3736" s="9"/>
      <c r="AF3736" s="9"/>
      <c r="AG3736" s="9"/>
      <c r="AH3736" s="9"/>
      <c r="AI3736" s="9"/>
      <c r="AJ3736" s="9"/>
      <c r="AK3736" s="9"/>
      <c r="AL3736" s="9"/>
      <c r="AM3736" s="9"/>
      <c r="AN3736" s="9"/>
      <c r="AO3736" s="9"/>
      <c r="AP3736" s="9"/>
      <c r="AQ3736" s="15"/>
      <c r="AR3736" s="9"/>
      <c r="AS3736" s="9"/>
      <c r="AT3736" s="9"/>
      <c r="AU3736" s="9"/>
      <c r="AV3736" s="9"/>
      <c r="AW3736" s="9"/>
      <c r="AX3736" s="9"/>
      <c r="AY3736" s="9"/>
      <c r="AZ3736" s="9"/>
      <c r="BA3736" s="9"/>
      <c r="BB3736" s="9"/>
      <c r="BC3736" s="9"/>
      <c r="BD3736" s="9"/>
      <c r="BE3736" s="9"/>
      <c r="BF3736" s="9"/>
      <c r="BG3736" s="9"/>
      <c r="BH3736" s="9"/>
      <c r="BI3736" s="9"/>
      <c r="BJ3736" s="9"/>
      <c r="BK3736" s="9"/>
      <c r="BL3736" s="9">
        <f t="shared" si="124"/>
        <v>93504.928127862106</v>
      </c>
      <c r="BM3736" s="9">
        <f t="shared" si="125"/>
        <v>93500</v>
      </c>
    </row>
    <row r="3737" spans="1:65" x14ac:dyDescent="0.3">
      <c r="A3737" t="s">
        <v>3623</v>
      </c>
      <c r="B3737" s="9">
        <v>347</v>
      </c>
      <c r="C3737">
        <v>513423</v>
      </c>
      <c r="D3737">
        <v>1</v>
      </c>
      <c r="E3737">
        <v>0</v>
      </c>
      <c r="F3737">
        <v>0</v>
      </c>
      <c r="G3737">
        <v>0</v>
      </c>
      <c r="H3737">
        <v>0</v>
      </c>
      <c r="I3737" t="s">
        <v>86</v>
      </c>
      <c r="J3737">
        <v>533165</v>
      </c>
      <c r="K3737" t="s">
        <v>191</v>
      </c>
      <c r="L3737">
        <v>533165</v>
      </c>
      <c r="M3737" t="s">
        <v>191</v>
      </c>
      <c r="N3737">
        <v>533165</v>
      </c>
      <c r="O3737" t="s">
        <v>191</v>
      </c>
      <c r="P3737">
        <v>533165</v>
      </c>
      <c r="Q3737" t="s">
        <v>191</v>
      </c>
      <c r="R3737" s="9">
        <v>83089.846788565919</v>
      </c>
      <c r="S3737" s="9"/>
      <c r="T3737" s="9"/>
      <c r="U3737" s="9"/>
      <c r="V3737" s="9"/>
      <c r="W3737" s="9"/>
      <c r="X3737" s="9"/>
      <c r="Y3737" s="9"/>
      <c r="Z3737" s="9"/>
      <c r="AA3737" s="9"/>
      <c r="AB3737" s="9"/>
      <c r="AC3737" s="9"/>
      <c r="AD3737" s="9"/>
      <c r="AE3737" s="9"/>
      <c r="AF3737" s="9"/>
      <c r="AG3737" s="9"/>
      <c r="AH3737" s="9"/>
      <c r="AI3737" s="9"/>
      <c r="AJ3737" s="9"/>
      <c r="AK3737" s="9"/>
      <c r="AL3737" s="9"/>
      <c r="AM3737" s="9"/>
      <c r="AN3737" s="9"/>
      <c r="AO3737" s="9"/>
      <c r="AP3737" s="9"/>
      <c r="AQ3737" s="15"/>
      <c r="AR3737" s="9"/>
      <c r="AS3737" s="9"/>
      <c r="AT3737" s="9"/>
      <c r="AU3737" s="9"/>
      <c r="AV3737" s="9"/>
      <c r="AW3737" s="9"/>
      <c r="AX3737" s="9"/>
      <c r="AY3737" s="9"/>
      <c r="AZ3737" s="9"/>
      <c r="BA3737" s="9"/>
      <c r="BB3737" s="9"/>
      <c r="BC3737" s="9"/>
      <c r="BD3737" s="9"/>
      <c r="BE3737" s="9"/>
      <c r="BF3737" s="9"/>
      <c r="BG3737" s="9"/>
      <c r="BH3737" s="9"/>
      <c r="BI3737" s="9"/>
      <c r="BJ3737" s="9"/>
      <c r="BK3737" s="9"/>
      <c r="BL3737" s="9">
        <f t="shared" si="124"/>
        <v>83089.846788565919</v>
      </c>
      <c r="BM3737" s="9">
        <f t="shared" si="125"/>
        <v>83100</v>
      </c>
    </row>
    <row r="3738" spans="1:65" x14ac:dyDescent="0.3">
      <c r="A3738" t="s">
        <v>3624</v>
      </c>
      <c r="B3738" s="9">
        <v>710</v>
      </c>
      <c r="C3738">
        <v>592480</v>
      </c>
      <c r="D3738">
        <v>1</v>
      </c>
      <c r="E3738">
        <v>0</v>
      </c>
      <c r="F3738">
        <v>0</v>
      </c>
      <c r="G3738">
        <v>0</v>
      </c>
      <c r="H3738">
        <v>0</v>
      </c>
      <c r="I3738" t="s">
        <v>135</v>
      </c>
      <c r="J3738">
        <v>592536</v>
      </c>
      <c r="K3738" t="s">
        <v>3625</v>
      </c>
      <c r="L3738">
        <v>592731</v>
      </c>
      <c r="M3738" t="s">
        <v>180</v>
      </c>
      <c r="N3738">
        <v>592731</v>
      </c>
      <c r="O3738" t="s">
        <v>180</v>
      </c>
      <c r="P3738">
        <v>592731</v>
      </c>
      <c r="Q3738" t="s">
        <v>180</v>
      </c>
      <c r="R3738" s="9">
        <v>168487.63424445689</v>
      </c>
      <c r="S3738" s="9"/>
      <c r="T3738" s="9"/>
      <c r="U3738" s="9"/>
      <c r="V3738" s="9"/>
      <c r="W3738" s="9"/>
      <c r="X3738" s="9"/>
      <c r="Y3738" s="9"/>
      <c r="Z3738" s="9"/>
      <c r="AA3738" s="9"/>
      <c r="AB3738" s="9"/>
      <c r="AC3738" s="9"/>
      <c r="AD3738" s="9"/>
      <c r="AE3738" s="9"/>
      <c r="AF3738" s="9"/>
      <c r="AG3738" s="9"/>
      <c r="AH3738" s="9"/>
      <c r="AI3738" s="9"/>
      <c r="AJ3738" s="9"/>
      <c r="AK3738" s="9"/>
      <c r="AL3738" s="9"/>
      <c r="AM3738" s="9"/>
      <c r="AN3738" s="9"/>
      <c r="AO3738" s="9"/>
      <c r="AP3738" s="9"/>
      <c r="AQ3738" s="15"/>
      <c r="AR3738" s="9"/>
      <c r="AS3738" s="9"/>
      <c r="AT3738" s="9"/>
      <c r="AU3738" s="9"/>
      <c r="AV3738" s="9"/>
      <c r="AW3738" s="9"/>
      <c r="AX3738" s="9"/>
      <c r="AY3738" s="9"/>
      <c r="AZ3738" s="9"/>
      <c r="BA3738" s="9"/>
      <c r="BB3738" s="9"/>
      <c r="BC3738" s="9"/>
      <c r="BD3738" s="9"/>
      <c r="BE3738" s="9"/>
      <c r="BF3738" s="9"/>
      <c r="BG3738" s="9"/>
      <c r="BH3738" s="9"/>
      <c r="BI3738" s="9"/>
      <c r="BJ3738" s="9"/>
      <c r="BK3738" s="9"/>
      <c r="BL3738" s="9">
        <f t="shared" si="124"/>
        <v>168487.63424445689</v>
      </c>
      <c r="BM3738" s="9">
        <f t="shared" si="125"/>
        <v>168500</v>
      </c>
    </row>
    <row r="3739" spans="1:65" x14ac:dyDescent="0.3">
      <c r="A3739" t="s">
        <v>3626</v>
      </c>
      <c r="B3739" s="9">
        <v>779</v>
      </c>
      <c r="C3739">
        <v>537632</v>
      </c>
      <c r="D3739">
        <v>1</v>
      </c>
      <c r="E3739">
        <v>0</v>
      </c>
      <c r="F3739">
        <v>0</v>
      </c>
      <c r="G3739">
        <v>0</v>
      </c>
      <c r="H3739">
        <v>0</v>
      </c>
      <c r="I3739" t="s">
        <v>86</v>
      </c>
      <c r="J3739">
        <v>537683</v>
      </c>
      <c r="K3739" t="s">
        <v>324</v>
      </c>
      <c r="L3739">
        <v>537683</v>
      </c>
      <c r="M3739" t="s">
        <v>324</v>
      </c>
      <c r="N3739">
        <v>537683</v>
      </c>
      <c r="O3739" t="s">
        <v>324</v>
      </c>
      <c r="P3739">
        <v>537683</v>
      </c>
      <c r="Q3739" t="s">
        <v>324</v>
      </c>
      <c r="R3739" s="9">
        <v>184600.87907310211</v>
      </c>
      <c r="S3739" s="9"/>
      <c r="T3739" s="9"/>
      <c r="U3739" s="9"/>
      <c r="V3739" s="9"/>
      <c r="W3739" s="9"/>
      <c r="X3739" s="9"/>
      <c r="Y3739" s="9"/>
      <c r="Z3739" s="9"/>
      <c r="AA3739" s="9"/>
      <c r="AB3739" s="9"/>
      <c r="AC3739" s="9"/>
      <c r="AD3739" s="9"/>
      <c r="AE3739" s="9"/>
      <c r="AF3739" s="9"/>
      <c r="AG3739" s="9"/>
      <c r="AH3739" s="9"/>
      <c r="AI3739" s="9"/>
      <c r="AJ3739" s="9"/>
      <c r="AK3739" s="9"/>
      <c r="AL3739" s="9"/>
      <c r="AM3739" s="9"/>
      <c r="AN3739" s="9"/>
      <c r="AO3739" s="9"/>
      <c r="AP3739" s="9"/>
      <c r="AQ3739" s="15"/>
      <c r="AR3739" s="9"/>
      <c r="AS3739" s="9"/>
      <c r="AT3739" s="9"/>
      <c r="AU3739" s="9"/>
      <c r="AV3739" s="9"/>
      <c r="AW3739" s="9"/>
      <c r="AX3739" s="9"/>
      <c r="AY3739" s="9"/>
      <c r="AZ3739" s="9"/>
      <c r="BA3739" s="9"/>
      <c r="BB3739" s="9"/>
      <c r="BC3739" s="9"/>
      <c r="BD3739" s="9"/>
      <c r="BE3739" s="9"/>
      <c r="BF3739" s="9"/>
      <c r="BG3739" s="9"/>
      <c r="BH3739" s="9"/>
      <c r="BI3739" s="9"/>
      <c r="BJ3739" s="9"/>
      <c r="BK3739" s="9"/>
      <c r="BL3739" s="9">
        <f t="shared" si="124"/>
        <v>184600.87907310211</v>
      </c>
      <c r="BM3739" s="9">
        <f t="shared" si="125"/>
        <v>184600</v>
      </c>
    </row>
    <row r="3740" spans="1:65" x14ac:dyDescent="0.3">
      <c r="A3740" t="s">
        <v>3627</v>
      </c>
      <c r="B3740" s="9">
        <v>440</v>
      </c>
      <c r="C3740">
        <v>567345</v>
      </c>
      <c r="D3740">
        <v>1</v>
      </c>
      <c r="E3740">
        <v>0</v>
      </c>
      <c r="F3740">
        <v>0</v>
      </c>
      <c r="G3740">
        <v>0</v>
      </c>
      <c r="H3740">
        <v>0</v>
      </c>
      <c r="I3740" t="s">
        <v>131</v>
      </c>
      <c r="J3740">
        <v>567027</v>
      </c>
      <c r="K3740" t="s">
        <v>232</v>
      </c>
      <c r="L3740">
        <v>567027</v>
      </c>
      <c r="M3740" t="s">
        <v>232</v>
      </c>
      <c r="N3740">
        <v>567027</v>
      </c>
      <c r="O3740" t="s">
        <v>232</v>
      </c>
      <c r="P3740">
        <v>567027</v>
      </c>
      <c r="Q3740" t="s">
        <v>232</v>
      </c>
      <c r="R3740" s="9">
        <v>105080.6430611041</v>
      </c>
      <c r="S3740" s="9"/>
      <c r="T3740" s="9"/>
      <c r="U3740" s="9"/>
      <c r="V3740" s="9"/>
      <c r="W3740" s="9"/>
      <c r="X3740" s="9"/>
      <c r="Y3740" s="9"/>
      <c r="Z3740" s="9"/>
      <c r="AA3740" s="9"/>
      <c r="AB3740" s="9"/>
      <c r="AC3740" s="9"/>
      <c r="AD3740" s="9"/>
      <c r="AE3740" s="9"/>
      <c r="AF3740" s="9"/>
      <c r="AG3740" s="9"/>
      <c r="AH3740" s="9"/>
      <c r="AI3740" s="9"/>
      <c r="AJ3740" s="9"/>
      <c r="AK3740" s="9"/>
      <c r="AL3740" s="9"/>
      <c r="AM3740" s="9"/>
      <c r="AN3740" s="9"/>
      <c r="AO3740" s="9"/>
      <c r="AP3740" s="9"/>
      <c r="AQ3740" s="15"/>
      <c r="AR3740" s="9"/>
      <c r="AS3740" s="9"/>
      <c r="AT3740" s="9"/>
      <c r="AU3740" s="9"/>
      <c r="AV3740" s="9"/>
      <c r="AW3740" s="9"/>
      <c r="AX3740" s="9"/>
      <c r="AY3740" s="9"/>
      <c r="AZ3740" s="9"/>
      <c r="BA3740" s="9"/>
      <c r="BB3740" s="9"/>
      <c r="BC3740" s="9"/>
      <c r="BD3740" s="9"/>
      <c r="BE3740" s="9"/>
      <c r="BF3740" s="9"/>
      <c r="BG3740" s="9"/>
      <c r="BH3740" s="9"/>
      <c r="BI3740" s="9"/>
      <c r="BJ3740" s="9"/>
      <c r="BK3740" s="9"/>
      <c r="BL3740" s="9">
        <f t="shared" si="124"/>
        <v>105080.6430611041</v>
      </c>
      <c r="BM3740" s="9">
        <f t="shared" si="125"/>
        <v>105100</v>
      </c>
    </row>
    <row r="3741" spans="1:65" x14ac:dyDescent="0.3">
      <c r="A3741" t="s">
        <v>3628</v>
      </c>
      <c r="B3741" s="9">
        <v>501</v>
      </c>
      <c r="C3741">
        <v>594601</v>
      </c>
      <c r="D3741">
        <v>1</v>
      </c>
      <c r="E3741">
        <v>0</v>
      </c>
      <c r="F3741">
        <v>0</v>
      </c>
      <c r="G3741">
        <v>0</v>
      </c>
      <c r="H3741">
        <v>0</v>
      </c>
      <c r="I3741" t="s">
        <v>81</v>
      </c>
      <c r="J3741">
        <v>593770</v>
      </c>
      <c r="K3741" t="s">
        <v>426</v>
      </c>
      <c r="L3741">
        <v>594911</v>
      </c>
      <c r="M3741" t="s">
        <v>416</v>
      </c>
      <c r="N3741">
        <v>593711</v>
      </c>
      <c r="O3741" t="s">
        <v>185</v>
      </c>
      <c r="P3741">
        <v>593711</v>
      </c>
      <c r="Q3741" t="s">
        <v>185</v>
      </c>
      <c r="R3741" s="9">
        <v>119459.6350458487</v>
      </c>
      <c r="S3741" s="9"/>
      <c r="T3741" s="9"/>
      <c r="U3741" s="9"/>
      <c r="V3741" s="9"/>
      <c r="W3741" s="9"/>
      <c r="X3741" s="9"/>
      <c r="Y3741" s="9"/>
      <c r="Z3741" s="9"/>
      <c r="AA3741" s="9"/>
      <c r="AB3741" s="9"/>
      <c r="AC3741" s="9"/>
      <c r="AD3741" s="9"/>
      <c r="AE3741" s="9"/>
      <c r="AF3741" s="9"/>
      <c r="AG3741" s="9"/>
      <c r="AH3741" s="9"/>
      <c r="AI3741" s="9"/>
      <c r="AJ3741" s="9"/>
      <c r="AK3741" s="9"/>
      <c r="AL3741" s="9"/>
      <c r="AM3741" s="9"/>
      <c r="AN3741" s="9"/>
      <c r="AO3741" s="9"/>
      <c r="AP3741" s="9"/>
      <c r="AQ3741" s="15"/>
      <c r="AR3741" s="9"/>
      <c r="AS3741" s="9"/>
      <c r="AT3741" s="9"/>
      <c r="AU3741" s="9"/>
      <c r="AV3741" s="9"/>
      <c r="AW3741" s="9"/>
      <c r="AX3741" s="9"/>
      <c r="AY3741" s="9"/>
      <c r="AZ3741" s="9"/>
      <c r="BA3741" s="9"/>
      <c r="BB3741" s="9"/>
      <c r="BC3741" s="9"/>
      <c r="BD3741" s="9"/>
      <c r="BE3741" s="9"/>
      <c r="BF3741" s="9"/>
      <c r="BG3741" s="9"/>
      <c r="BH3741" s="9"/>
      <c r="BI3741" s="9"/>
      <c r="BJ3741" s="9"/>
      <c r="BK3741" s="9"/>
      <c r="BL3741" s="9">
        <f t="shared" si="124"/>
        <v>119459.6350458487</v>
      </c>
      <c r="BM3741" s="9">
        <f t="shared" si="125"/>
        <v>119500</v>
      </c>
    </row>
    <row r="3742" spans="1:65" x14ac:dyDescent="0.3">
      <c r="A3742" t="s">
        <v>3629</v>
      </c>
      <c r="B3742" s="9">
        <v>1073</v>
      </c>
      <c r="C3742">
        <v>544248</v>
      </c>
      <c r="D3742">
        <v>1</v>
      </c>
      <c r="E3742">
        <v>0</v>
      </c>
      <c r="F3742">
        <v>0</v>
      </c>
      <c r="G3742">
        <v>0</v>
      </c>
      <c r="H3742">
        <v>0</v>
      </c>
      <c r="I3742" t="s">
        <v>86</v>
      </c>
      <c r="J3742">
        <v>541656</v>
      </c>
      <c r="K3742" t="s">
        <v>227</v>
      </c>
      <c r="L3742">
        <v>541656</v>
      </c>
      <c r="M3742" t="s">
        <v>227</v>
      </c>
      <c r="N3742">
        <v>541656</v>
      </c>
      <c r="O3742" t="s">
        <v>227</v>
      </c>
      <c r="P3742">
        <v>541656</v>
      </c>
      <c r="Q3742" t="s">
        <v>227</v>
      </c>
      <c r="R3742" s="9">
        <v>252902.86614949221</v>
      </c>
      <c r="S3742" s="9"/>
      <c r="T3742" s="9"/>
      <c r="U3742" s="9"/>
      <c r="V3742" s="9"/>
      <c r="W3742" s="9"/>
      <c r="X3742" s="9"/>
      <c r="Y3742" s="9"/>
      <c r="Z3742" s="9"/>
      <c r="AA3742" s="9"/>
      <c r="AB3742" s="9"/>
      <c r="AC3742" s="9"/>
      <c r="AD3742" s="9"/>
      <c r="AE3742" s="9"/>
      <c r="AF3742" s="9"/>
      <c r="AG3742" s="9"/>
      <c r="AH3742" s="9"/>
      <c r="AI3742" s="9"/>
      <c r="AJ3742" s="9"/>
      <c r="AK3742" s="9"/>
      <c r="AL3742" s="9"/>
      <c r="AM3742" s="9"/>
      <c r="AN3742" s="9"/>
      <c r="AO3742" s="9"/>
      <c r="AP3742" s="9"/>
      <c r="AQ3742" s="15"/>
      <c r="AR3742" s="9">
        <v>1</v>
      </c>
      <c r="AS3742" s="9">
        <f>AR3742*30500</f>
        <v>30500</v>
      </c>
      <c r="AT3742" s="9"/>
      <c r="AU3742" s="9"/>
      <c r="AV3742" s="9"/>
      <c r="AW3742" s="9"/>
      <c r="AX3742" s="9"/>
      <c r="AY3742" s="9"/>
      <c r="AZ3742" s="9"/>
      <c r="BA3742" s="9"/>
      <c r="BB3742" s="9"/>
      <c r="BC3742" s="9"/>
      <c r="BD3742" s="9"/>
      <c r="BE3742" s="9"/>
      <c r="BF3742" s="9"/>
      <c r="BG3742" s="9"/>
      <c r="BH3742" s="9"/>
      <c r="BI3742" s="9"/>
      <c r="BJ3742" s="9"/>
      <c r="BK3742" s="9"/>
      <c r="BL3742" s="9">
        <f t="shared" si="124"/>
        <v>283402.86614949221</v>
      </c>
      <c r="BM3742" s="9">
        <f t="shared" si="125"/>
        <v>283400</v>
      </c>
    </row>
    <row r="3743" spans="1:65" x14ac:dyDescent="0.3">
      <c r="A3743" t="s">
        <v>3630</v>
      </c>
      <c r="B3743" s="9">
        <v>277</v>
      </c>
      <c r="C3743">
        <v>596388</v>
      </c>
      <c r="D3743">
        <v>1</v>
      </c>
      <c r="E3743">
        <v>0</v>
      </c>
      <c r="F3743">
        <v>0</v>
      </c>
      <c r="G3743">
        <v>0</v>
      </c>
      <c r="H3743">
        <v>0</v>
      </c>
      <c r="I3743" t="s">
        <v>123</v>
      </c>
      <c r="J3743">
        <v>596116</v>
      </c>
      <c r="K3743" t="s">
        <v>452</v>
      </c>
      <c r="L3743">
        <v>597007</v>
      </c>
      <c r="M3743" t="s">
        <v>172</v>
      </c>
      <c r="N3743">
        <v>597007</v>
      </c>
      <c r="O3743" t="s">
        <v>172</v>
      </c>
      <c r="P3743">
        <v>597007</v>
      </c>
      <c r="Q3743" t="s">
        <v>172</v>
      </c>
      <c r="R3743" s="9">
        <v>71941.662785630979</v>
      </c>
      <c r="S3743" s="9"/>
      <c r="T3743" s="9"/>
      <c r="U3743" s="9"/>
      <c r="V3743" s="9"/>
      <c r="W3743" s="9"/>
      <c r="X3743" s="9"/>
      <c r="Y3743" s="9"/>
      <c r="Z3743" s="9"/>
      <c r="AA3743" s="9"/>
      <c r="AB3743" s="9"/>
      <c r="AC3743" s="9"/>
      <c r="AD3743" s="9"/>
      <c r="AE3743" s="9"/>
      <c r="AF3743" s="9"/>
      <c r="AG3743" s="9"/>
      <c r="AH3743" s="9"/>
      <c r="AI3743" s="9"/>
      <c r="AJ3743" s="9"/>
      <c r="AK3743" s="9"/>
      <c r="AL3743" s="9"/>
      <c r="AM3743" s="9"/>
      <c r="AN3743" s="9"/>
      <c r="AO3743" s="9"/>
      <c r="AP3743" s="9"/>
      <c r="AQ3743" s="15"/>
      <c r="AR3743" s="9"/>
      <c r="AS3743" s="9"/>
      <c r="AT3743" s="9"/>
      <c r="AU3743" s="9"/>
      <c r="AV3743" s="9"/>
      <c r="AW3743" s="9"/>
      <c r="AX3743" s="9"/>
      <c r="AY3743" s="9"/>
      <c r="AZ3743" s="9"/>
      <c r="BA3743" s="9"/>
      <c r="BB3743" s="9"/>
      <c r="BC3743" s="9"/>
      <c r="BD3743" s="9"/>
      <c r="BE3743" s="9"/>
      <c r="BF3743" s="9"/>
      <c r="BG3743" s="9"/>
      <c r="BH3743" s="9"/>
      <c r="BI3743" s="9"/>
      <c r="BJ3743" s="9"/>
      <c r="BK3743" s="9"/>
      <c r="BL3743" s="9">
        <f t="shared" si="124"/>
        <v>71941.662785630979</v>
      </c>
      <c r="BM3743" s="9">
        <f t="shared" si="125"/>
        <v>71900</v>
      </c>
    </row>
    <row r="3744" spans="1:65" x14ac:dyDescent="0.3">
      <c r="A3744" t="s">
        <v>3631</v>
      </c>
      <c r="B3744" s="9">
        <v>350</v>
      </c>
      <c r="C3744">
        <v>596396</v>
      </c>
      <c r="D3744">
        <v>1</v>
      </c>
      <c r="E3744">
        <v>0</v>
      </c>
      <c r="F3744">
        <v>0</v>
      </c>
      <c r="G3744">
        <v>0</v>
      </c>
      <c r="H3744">
        <v>0</v>
      </c>
      <c r="I3744" t="s">
        <v>123</v>
      </c>
      <c r="J3744">
        <v>596574</v>
      </c>
      <c r="K3744" t="s">
        <v>2353</v>
      </c>
      <c r="L3744">
        <v>595209</v>
      </c>
      <c r="M3744" t="s">
        <v>480</v>
      </c>
      <c r="N3744">
        <v>595209</v>
      </c>
      <c r="O3744" t="s">
        <v>480</v>
      </c>
      <c r="P3744">
        <v>595209</v>
      </c>
      <c r="Q3744" t="s">
        <v>480</v>
      </c>
      <c r="R3744" s="9">
        <v>83800.610169669671</v>
      </c>
      <c r="S3744" s="9"/>
      <c r="T3744" s="9"/>
      <c r="U3744" s="9"/>
      <c r="V3744" s="9"/>
      <c r="W3744" s="9"/>
      <c r="X3744" s="9"/>
      <c r="Y3744" s="9"/>
      <c r="Z3744" s="9"/>
      <c r="AA3744" s="9"/>
      <c r="AB3744" s="9"/>
      <c r="AC3744" s="9"/>
      <c r="AD3744" s="9"/>
      <c r="AE3744" s="9"/>
      <c r="AF3744" s="9"/>
      <c r="AG3744" s="9"/>
      <c r="AH3744" s="9"/>
      <c r="AI3744" s="9"/>
      <c r="AJ3744" s="9"/>
      <c r="AK3744" s="9"/>
      <c r="AL3744" s="9"/>
      <c r="AM3744" s="9"/>
      <c r="AN3744" s="9"/>
      <c r="AO3744" s="9"/>
      <c r="AP3744" s="9"/>
      <c r="AQ3744" s="15"/>
      <c r="AR3744" s="9"/>
      <c r="AS3744" s="9"/>
      <c r="AT3744" s="9"/>
      <c r="AU3744" s="9"/>
      <c r="AV3744" s="9"/>
      <c r="AW3744" s="9"/>
      <c r="AX3744" s="9"/>
      <c r="AY3744" s="9"/>
      <c r="AZ3744" s="9"/>
      <c r="BA3744" s="9"/>
      <c r="BB3744" s="9"/>
      <c r="BC3744" s="9"/>
      <c r="BD3744" s="9"/>
      <c r="BE3744" s="9"/>
      <c r="BF3744" s="9"/>
      <c r="BG3744" s="9"/>
      <c r="BH3744" s="9"/>
      <c r="BI3744" s="9"/>
      <c r="BJ3744" s="9"/>
      <c r="BK3744" s="9"/>
      <c r="BL3744" s="9">
        <f t="shared" si="124"/>
        <v>83800.610169669671</v>
      </c>
      <c r="BM3744" s="9">
        <f t="shared" si="125"/>
        <v>83800</v>
      </c>
    </row>
    <row r="3745" spans="1:65" x14ac:dyDescent="0.3">
      <c r="A3745" t="s">
        <v>3631</v>
      </c>
      <c r="B3745" s="9">
        <v>402</v>
      </c>
      <c r="C3745">
        <v>587681</v>
      </c>
      <c r="D3745">
        <v>1</v>
      </c>
      <c r="E3745">
        <v>0</v>
      </c>
      <c r="F3745">
        <v>0</v>
      </c>
      <c r="G3745">
        <v>0</v>
      </c>
      <c r="H3745">
        <v>0</v>
      </c>
      <c r="I3745" t="s">
        <v>123</v>
      </c>
      <c r="J3745">
        <v>588032</v>
      </c>
      <c r="K3745" t="s">
        <v>209</v>
      </c>
      <c r="L3745">
        <v>588032</v>
      </c>
      <c r="M3745" t="s">
        <v>209</v>
      </c>
      <c r="N3745">
        <v>588032</v>
      </c>
      <c r="O3745" t="s">
        <v>209</v>
      </c>
      <c r="P3745">
        <v>586846</v>
      </c>
      <c r="Q3745" t="s">
        <v>129</v>
      </c>
      <c r="R3745" s="9">
        <v>96105.606836119114</v>
      </c>
      <c r="S3745" s="9"/>
      <c r="T3745" s="9"/>
      <c r="U3745" s="9"/>
      <c r="V3745" s="9"/>
      <c r="W3745" s="9"/>
      <c r="X3745" s="9"/>
      <c r="Y3745" s="9"/>
      <c r="Z3745" s="9"/>
      <c r="AA3745" s="9"/>
      <c r="AB3745" s="9"/>
      <c r="AC3745" s="9"/>
      <c r="AD3745" s="9"/>
      <c r="AE3745" s="9"/>
      <c r="AF3745" s="9"/>
      <c r="AG3745" s="9"/>
      <c r="AH3745" s="9"/>
      <c r="AI3745" s="9"/>
      <c r="AJ3745" s="9"/>
      <c r="AK3745" s="9"/>
      <c r="AL3745" s="9"/>
      <c r="AM3745" s="9"/>
      <c r="AN3745" s="9"/>
      <c r="AO3745" s="9"/>
      <c r="AP3745" s="9"/>
      <c r="AQ3745" s="15"/>
      <c r="AR3745" s="9"/>
      <c r="AS3745" s="9"/>
      <c r="AT3745" s="9"/>
      <c r="AU3745" s="9"/>
      <c r="AV3745" s="9"/>
      <c r="AW3745" s="9"/>
      <c r="AX3745" s="9"/>
      <c r="AY3745" s="9"/>
      <c r="AZ3745" s="9"/>
      <c r="BA3745" s="9"/>
      <c r="BB3745" s="9"/>
      <c r="BC3745" s="9"/>
      <c r="BD3745" s="9"/>
      <c r="BE3745" s="9"/>
      <c r="BF3745" s="9"/>
      <c r="BG3745" s="9"/>
      <c r="BH3745" s="9"/>
      <c r="BI3745" s="9"/>
      <c r="BJ3745" s="9"/>
      <c r="BK3745" s="9"/>
      <c r="BL3745" s="9">
        <f t="shared" si="124"/>
        <v>96105.606836119114</v>
      </c>
      <c r="BM3745" s="9">
        <f t="shared" si="125"/>
        <v>96100</v>
      </c>
    </row>
    <row r="3746" spans="1:65" x14ac:dyDescent="0.3">
      <c r="A3746" t="s">
        <v>3631</v>
      </c>
      <c r="B3746" s="9">
        <v>621</v>
      </c>
      <c r="C3746">
        <v>584771</v>
      </c>
      <c r="D3746">
        <v>1</v>
      </c>
      <c r="E3746">
        <v>0</v>
      </c>
      <c r="F3746">
        <v>0</v>
      </c>
      <c r="G3746">
        <v>0</v>
      </c>
      <c r="H3746">
        <v>0</v>
      </c>
      <c r="I3746" t="s">
        <v>81</v>
      </c>
      <c r="J3746">
        <v>584436</v>
      </c>
      <c r="K3746" t="s">
        <v>1351</v>
      </c>
      <c r="L3746">
        <v>584649</v>
      </c>
      <c r="M3746" t="s">
        <v>217</v>
      </c>
      <c r="N3746">
        <v>584649</v>
      </c>
      <c r="O3746" t="s">
        <v>217</v>
      </c>
      <c r="P3746">
        <v>584649</v>
      </c>
      <c r="Q3746" t="s">
        <v>217</v>
      </c>
      <c r="R3746" s="9">
        <v>147652.1369344547</v>
      </c>
      <c r="S3746" s="9"/>
      <c r="T3746" s="9"/>
      <c r="U3746" s="9"/>
      <c r="V3746" s="9"/>
      <c r="W3746" s="9"/>
      <c r="X3746" s="9"/>
      <c r="Y3746" s="9"/>
      <c r="Z3746" s="9"/>
      <c r="AA3746" s="9"/>
      <c r="AB3746" s="9"/>
      <c r="AC3746" s="9"/>
      <c r="AD3746" s="9"/>
      <c r="AE3746" s="9"/>
      <c r="AF3746" s="9"/>
      <c r="AG3746" s="9"/>
      <c r="AH3746" s="9"/>
      <c r="AI3746" s="9"/>
      <c r="AJ3746" s="9"/>
      <c r="AK3746" s="9"/>
      <c r="AL3746" s="9"/>
      <c r="AM3746" s="9"/>
      <c r="AN3746" s="9"/>
      <c r="AO3746" s="9"/>
      <c r="AP3746" s="9"/>
      <c r="AQ3746" s="15"/>
      <c r="AR3746" s="9"/>
      <c r="AS3746" s="9"/>
      <c r="AT3746" s="9"/>
      <c r="AU3746" s="9"/>
      <c r="AV3746" s="9"/>
      <c r="AW3746" s="9"/>
      <c r="AX3746" s="9"/>
      <c r="AY3746" s="9"/>
      <c r="AZ3746" s="9"/>
      <c r="BA3746" s="9"/>
      <c r="BB3746" s="9"/>
      <c r="BC3746" s="9"/>
      <c r="BD3746" s="9"/>
      <c r="BE3746" s="9"/>
      <c r="BF3746" s="9"/>
      <c r="BG3746" s="9"/>
      <c r="BH3746" s="9"/>
      <c r="BI3746" s="9"/>
      <c r="BJ3746" s="9"/>
      <c r="BK3746" s="9"/>
      <c r="BL3746" s="9">
        <f t="shared" si="124"/>
        <v>147652.1369344547</v>
      </c>
      <c r="BM3746" s="9">
        <f t="shared" si="125"/>
        <v>147700</v>
      </c>
    </row>
    <row r="3747" spans="1:65" x14ac:dyDescent="0.3">
      <c r="A3747" t="s">
        <v>3631</v>
      </c>
      <c r="B3747" s="9">
        <v>139</v>
      </c>
      <c r="C3747">
        <v>569241</v>
      </c>
      <c r="D3747">
        <v>1</v>
      </c>
      <c r="E3747">
        <v>0</v>
      </c>
      <c r="F3747">
        <v>0</v>
      </c>
      <c r="G3747">
        <v>0</v>
      </c>
      <c r="H3747">
        <v>0</v>
      </c>
      <c r="I3747" t="s">
        <v>123</v>
      </c>
      <c r="J3747">
        <v>568988</v>
      </c>
      <c r="K3747" t="s">
        <v>259</v>
      </c>
      <c r="L3747">
        <v>568988</v>
      </c>
      <c r="M3747" t="s">
        <v>259</v>
      </c>
      <c r="N3747">
        <v>568988</v>
      </c>
      <c r="O3747" t="s">
        <v>259</v>
      </c>
      <c r="P3747">
        <v>569569</v>
      </c>
      <c r="Q3747" t="s">
        <v>260</v>
      </c>
      <c r="R3747" s="9">
        <v>71941.662785630979</v>
      </c>
      <c r="S3747" s="9"/>
      <c r="T3747" s="9"/>
      <c r="U3747" s="9"/>
      <c r="V3747" s="9"/>
      <c r="W3747" s="9"/>
      <c r="X3747" s="9"/>
      <c r="Y3747" s="9"/>
      <c r="Z3747" s="9"/>
      <c r="AA3747" s="9"/>
      <c r="AB3747" s="9"/>
      <c r="AC3747" s="9"/>
      <c r="AD3747" s="9"/>
      <c r="AE3747" s="9"/>
      <c r="AF3747" s="9"/>
      <c r="AG3747" s="9"/>
      <c r="AH3747" s="9"/>
      <c r="AI3747" s="9"/>
      <c r="AJ3747" s="9"/>
      <c r="AK3747" s="9"/>
      <c r="AL3747" s="9"/>
      <c r="AM3747" s="9"/>
      <c r="AN3747" s="9"/>
      <c r="AO3747" s="9"/>
      <c r="AP3747" s="9"/>
      <c r="AQ3747" s="15"/>
      <c r="AR3747" s="9"/>
      <c r="AS3747" s="9"/>
      <c r="AT3747" s="9"/>
      <c r="AU3747" s="9"/>
      <c r="AV3747" s="9"/>
      <c r="AW3747" s="9"/>
      <c r="AX3747" s="9"/>
      <c r="AY3747" s="9"/>
      <c r="AZ3747" s="9"/>
      <c r="BA3747" s="9"/>
      <c r="BB3747" s="9"/>
      <c r="BC3747" s="9"/>
      <c r="BD3747" s="9"/>
      <c r="BE3747" s="9"/>
      <c r="BF3747" s="9"/>
      <c r="BG3747" s="9"/>
      <c r="BH3747" s="9"/>
      <c r="BI3747" s="9"/>
      <c r="BJ3747" s="9"/>
      <c r="BK3747" s="9"/>
      <c r="BL3747" s="9">
        <f t="shared" si="124"/>
        <v>71941.662785630979</v>
      </c>
      <c r="BM3747" s="9">
        <f t="shared" si="125"/>
        <v>71900</v>
      </c>
    </row>
    <row r="3748" spans="1:65" x14ac:dyDescent="0.3">
      <c r="A3748" t="s">
        <v>3631</v>
      </c>
      <c r="B3748" s="9">
        <v>123</v>
      </c>
      <c r="C3748">
        <v>561916</v>
      </c>
      <c r="D3748">
        <v>1</v>
      </c>
      <c r="E3748">
        <v>0</v>
      </c>
      <c r="F3748">
        <v>0</v>
      </c>
      <c r="G3748">
        <v>0</v>
      </c>
      <c r="H3748">
        <v>0</v>
      </c>
      <c r="I3748" t="s">
        <v>123</v>
      </c>
      <c r="J3748">
        <v>547492</v>
      </c>
      <c r="K3748" t="s">
        <v>125</v>
      </c>
      <c r="L3748">
        <v>547492</v>
      </c>
      <c r="M3748" t="s">
        <v>125</v>
      </c>
      <c r="N3748">
        <v>547492</v>
      </c>
      <c r="O3748" t="s">
        <v>125</v>
      </c>
      <c r="P3748">
        <v>547492</v>
      </c>
      <c r="Q3748" t="s">
        <v>125</v>
      </c>
      <c r="R3748" s="9">
        <v>71941.662785630979</v>
      </c>
      <c r="S3748" s="9"/>
      <c r="T3748" s="9"/>
      <c r="U3748" s="9"/>
      <c r="V3748" s="9"/>
      <c r="W3748" s="9"/>
      <c r="X3748" s="9"/>
      <c r="Y3748" s="9"/>
      <c r="Z3748" s="9"/>
      <c r="AA3748" s="9"/>
      <c r="AB3748" s="9"/>
      <c r="AC3748" s="9"/>
      <c r="AD3748" s="9"/>
      <c r="AE3748" s="9"/>
      <c r="AF3748" s="9"/>
      <c r="AG3748" s="9"/>
      <c r="AH3748" s="9"/>
      <c r="AI3748" s="9"/>
      <c r="AJ3748" s="9"/>
      <c r="AK3748" s="9"/>
      <c r="AL3748" s="9"/>
      <c r="AM3748" s="9"/>
      <c r="AN3748" s="9"/>
      <c r="AO3748" s="9"/>
      <c r="AP3748" s="9"/>
      <c r="AQ3748" s="15"/>
      <c r="AR3748" s="9"/>
      <c r="AS3748" s="9"/>
      <c r="AT3748" s="9"/>
      <c r="AU3748" s="9"/>
      <c r="AV3748" s="9"/>
      <c r="AW3748" s="9"/>
      <c r="AX3748" s="9"/>
      <c r="AY3748" s="9"/>
      <c r="AZ3748" s="9"/>
      <c r="BA3748" s="9"/>
      <c r="BB3748" s="9"/>
      <c r="BC3748" s="9"/>
      <c r="BD3748" s="9"/>
      <c r="BE3748" s="9"/>
      <c r="BF3748" s="9"/>
      <c r="BG3748" s="9"/>
      <c r="BH3748" s="9"/>
      <c r="BI3748" s="9"/>
      <c r="BJ3748" s="9"/>
      <c r="BK3748" s="9"/>
      <c r="BL3748" s="9">
        <f t="shared" si="124"/>
        <v>71941.662785630979</v>
      </c>
      <c r="BM3748" s="9">
        <f t="shared" si="125"/>
        <v>71900</v>
      </c>
    </row>
    <row r="3749" spans="1:65" x14ac:dyDescent="0.3">
      <c r="A3749" t="s">
        <v>3631</v>
      </c>
      <c r="B3749" s="9">
        <v>669</v>
      </c>
      <c r="C3749">
        <v>540609</v>
      </c>
      <c r="D3749">
        <v>1</v>
      </c>
      <c r="E3749">
        <v>0</v>
      </c>
      <c r="F3749">
        <v>0</v>
      </c>
      <c r="G3749">
        <v>0</v>
      </c>
      <c r="H3749">
        <v>0</v>
      </c>
      <c r="I3749" t="s">
        <v>111</v>
      </c>
      <c r="J3749">
        <v>540196</v>
      </c>
      <c r="K3749" t="s">
        <v>2908</v>
      </c>
      <c r="L3749">
        <v>540471</v>
      </c>
      <c r="M3749" t="s">
        <v>2345</v>
      </c>
      <c r="N3749">
        <v>540471</v>
      </c>
      <c r="O3749" t="s">
        <v>2345</v>
      </c>
      <c r="P3749">
        <v>540471</v>
      </c>
      <c r="Q3749" t="s">
        <v>2345</v>
      </c>
      <c r="R3749" s="9">
        <v>158896.70893439319</v>
      </c>
      <c r="S3749" s="9"/>
      <c r="T3749" s="9"/>
      <c r="U3749" s="9"/>
      <c r="V3749" s="9"/>
      <c r="W3749" s="9"/>
      <c r="X3749" s="9"/>
      <c r="Y3749" s="9"/>
      <c r="Z3749" s="9"/>
      <c r="AA3749" s="9"/>
      <c r="AB3749" s="9"/>
      <c r="AC3749" s="9"/>
      <c r="AD3749" s="9"/>
      <c r="AE3749" s="9"/>
      <c r="AF3749" s="9"/>
      <c r="AG3749" s="9"/>
      <c r="AH3749" s="9"/>
      <c r="AI3749" s="9"/>
      <c r="AJ3749" s="9"/>
      <c r="AK3749" s="9"/>
      <c r="AL3749" s="9"/>
      <c r="AM3749" s="9"/>
      <c r="AN3749" s="9"/>
      <c r="AO3749" s="9"/>
      <c r="AP3749" s="9"/>
      <c r="AQ3749" s="15"/>
      <c r="AR3749" s="9"/>
      <c r="AS3749" s="9"/>
      <c r="AT3749" s="9"/>
      <c r="AU3749" s="9"/>
      <c r="AV3749" s="9"/>
      <c r="AW3749" s="9"/>
      <c r="AX3749" s="9"/>
      <c r="AY3749" s="9"/>
      <c r="AZ3749" s="9"/>
      <c r="BA3749" s="9"/>
      <c r="BB3749" s="9"/>
      <c r="BC3749" s="9"/>
      <c r="BD3749" s="9"/>
      <c r="BE3749" s="9"/>
      <c r="BF3749" s="9"/>
      <c r="BG3749" s="9"/>
      <c r="BH3749" s="9"/>
      <c r="BI3749" s="9"/>
      <c r="BJ3749" s="9"/>
      <c r="BK3749" s="9"/>
      <c r="BL3749" s="9">
        <f t="shared" si="124"/>
        <v>158896.70893439319</v>
      </c>
      <c r="BM3749" s="9">
        <f t="shared" si="125"/>
        <v>158900</v>
      </c>
    </row>
    <row r="3750" spans="1:65" x14ac:dyDescent="0.3">
      <c r="A3750" t="s">
        <v>3631</v>
      </c>
      <c r="B3750" s="9">
        <v>242</v>
      </c>
      <c r="C3750">
        <v>532711</v>
      </c>
      <c r="D3750">
        <v>1</v>
      </c>
      <c r="E3750">
        <v>0</v>
      </c>
      <c r="F3750">
        <v>0</v>
      </c>
      <c r="G3750">
        <v>0</v>
      </c>
      <c r="H3750">
        <v>0</v>
      </c>
      <c r="I3750" t="s">
        <v>86</v>
      </c>
      <c r="J3750">
        <v>533017</v>
      </c>
      <c r="K3750" t="s">
        <v>681</v>
      </c>
      <c r="L3750">
        <v>533017</v>
      </c>
      <c r="M3750" t="s">
        <v>681</v>
      </c>
      <c r="N3750">
        <v>533017</v>
      </c>
      <c r="O3750" t="s">
        <v>681</v>
      </c>
      <c r="P3750">
        <v>532053</v>
      </c>
      <c r="Q3750" t="s">
        <v>281</v>
      </c>
      <c r="R3750" s="9">
        <v>71941.662785630979</v>
      </c>
      <c r="S3750" s="9"/>
      <c r="T3750" s="9"/>
      <c r="U3750" s="9"/>
      <c r="V3750" s="9"/>
      <c r="W3750" s="9"/>
      <c r="X3750" s="9"/>
      <c r="Y3750" s="9"/>
      <c r="Z3750" s="9"/>
      <c r="AA3750" s="9"/>
      <c r="AB3750" s="9"/>
      <c r="AC3750" s="9"/>
      <c r="AD3750" s="9"/>
      <c r="AE3750" s="9"/>
      <c r="AF3750" s="9"/>
      <c r="AG3750" s="9"/>
      <c r="AH3750" s="9"/>
      <c r="AI3750" s="9"/>
      <c r="AJ3750" s="9"/>
      <c r="AK3750" s="9"/>
      <c r="AL3750" s="9"/>
      <c r="AM3750" s="9"/>
      <c r="AN3750" s="9"/>
      <c r="AO3750" s="9"/>
      <c r="AP3750" s="9"/>
      <c r="AQ3750" s="15"/>
      <c r="AR3750" s="9"/>
      <c r="AS3750" s="9"/>
      <c r="AT3750" s="9"/>
      <c r="AU3750" s="9"/>
      <c r="AV3750" s="9"/>
      <c r="AW3750" s="9"/>
      <c r="AX3750" s="9"/>
      <c r="AY3750" s="9"/>
      <c r="AZ3750" s="9"/>
      <c r="BA3750" s="9"/>
      <c r="BB3750" s="9"/>
      <c r="BC3750" s="9"/>
      <c r="BD3750" s="9"/>
      <c r="BE3750" s="9"/>
      <c r="BF3750" s="9"/>
      <c r="BG3750" s="9"/>
      <c r="BH3750" s="9"/>
      <c r="BI3750" s="9"/>
      <c r="BJ3750" s="9"/>
      <c r="BK3750" s="9"/>
      <c r="BL3750" s="9">
        <f t="shared" si="124"/>
        <v>71941.662785630979</v>
      </c>
      <c r="BM3750" s="9">
        <f t="shared" si="125"/>
        <v>71900</v>
      </c>
    </row>
    <row r="3751" spans="1:65" x14ac:dyDescent="0.3">
      <c r="A3751" t="s">
        <v>3632</v>
      </c>
      <c r="B3751" s="9">
        <v>279</v>
      </c>
      <c r="C3751">
        <v>533076</v>
      </c>
      <c r="D3751">
        <v>1</v>
      </c>
      <c r="E3751">
        <v>0</v>
      </c>
      <c r="F3751">
        <v>0</v>
      </c>
      <c r="G3751">
        <v>0</v>
      </c>
      <c r="H3751">
        <v>0</v>
      </c>
      <c r="I3751" t="s">
        <v>86</v>
      </c>
      <c r="J3751">
        <v>530883</v>
      </c>
      <c r="K3751" t="s">
        <v>319</v>
      </c>
      <c r="L3751">
        <v>530883</v>
      </c>
      <c r="M3751" t="s">
        <v>319</v>
      </c>
      <c r="N3751">
        <v>530883</v>
      </c>
      <c r="O3751" t="s">
        <v>319</v>
      </c>
      <c r="P3751">
        <v>530883</v>
      </c>
      <c r="Q3751" t="s">
        <v>319</v>
      </c>
      <c r="R3751" s="9">
        <v>71941.662785630979</v>
      </c>
      <c r="S3751" s="9"/>
      <c r="T3751" s="9"/>
      <c r="U3751" s="9"/>
      <c r="V3751" s="9"/>
      <c r="W3751" s="9"/>
      <c r="X3751" s="9"/>
      <c r="Y3751" s="9"/>
      <c r="Z3751" s="9"/>
      <c r="AA3751" s="9"/>
      <c r="AB3751" s="9"/>
      <c r="AC3751" s="9"/>
      <c r="AD3751" s="9"/>
      <c r="AE3751" s="9"/>
      <c r="AF3751" s="9"/>
      <c r="AG3751" s="9"/>
      <c r="AH3751" s="9"/>
      <c r="AI3751" s="9"/>
      <c r="AJ3751" s="9"/>
      <c r="AK3751" s="9"/>
      <c r="AL3751" s="9"/>
      <c r="AM3751" s="9"/>
      <c r="AN3751" s="9"/>
      <c r="AO3751" s="9"/>
      <c r="AP3751" s="9"/>
      <c r="AQ3751" s="15"/>
      <c r="AR3751" s="9"/>
      <c r="AS3751" s="9"/>
      <c r="AT3751" s="9"/>
      <c r="AU3751" s="9"/>
      <c r="AV3751" s="9"/>
      <c r="AW3751" s="9"/>
      <c r="AX3751" s="9"/>
      <c r="AY3751" s="9"/>
      <c r="AZ3751" s="9"/>
      <c r="BA3751" s="9"/>
      <c r="BB3751" s="9"/>
      <c r="BC3751" s="9"/>
      <c r="BD3751" s="9"/>
      <c r="BE3751" s="9"/>
      <c r="BF3751" s="9"/>
      <c r="BG3751" s="9"/>
      <c r="BH3751" s="9"/>
      <c r="BI3751" s="9"/>
      <c r="BJ3751" s="9"/>
      <c r="BK3751" s="9"/>
      <c r="BL3751" s="9">
        <f t="shared" si="124"/>
        <v>71941.662785630979</v>
      </c>
      <c r="BM3751" s="9">
        <f t="shared" si="125"/>
        <v>71900</v>
      </c>
    </row>
    <row r="3752" spans="1:65" x14ac:dyDescent="0.3">
      <c r="A3752" t="s">
        <v>3633</v>
      </c>
      <c r="B3752" s="9">
        <v>281</v>
      </c>
      <c r="C3752">
        <v>557196</v>
      </c>
      <c r="D3752">
        <v>1</v>
      </c>
      <c r="E3752">
        <v>0</v>
      </c>
      <c r="F3752">
        <v>0</v>
      </c>
      <c r="G3752">
        <v>0</v>
      </c>
      <c r="H3752">
        <v>0</v>
      </c>
      <c r="I3752" t="s">
        <v>111</v>
      </c>
      <c r="J3752">
        <v>589756</v>
      </c>
      <c r="K3752" t="s">
        <v>1248</v>
      </c>
      <c r="L3752">
        <v>589756</v>
      </c>
      <c r="M3752" t="s">
        <v>1248</v>
      </c>
      <c r="N3752">
        <v>589756</v>
      </c>
      <c r="O3752" t="s">
        <v>1248</v>
      </c>
      <c r="P3752">
        <v>589250</v>
      </c>
      <c r="Q3752" t="s">
        <v>113</v>
      </c>
      <c r="R3752" s="9">
        <v>71941.662785630979</v>
      </c>
      <c r="S3752" s="9"/>
      <c r="T3752" s="9"/>
      <c r="U3752" s="9"/>
      <c r="V3752" s="9"/>
      <c r="W3752" s="9"/>
      <c r="X3752" s="9"/>
      <c r="Y3752" s="9"/>
      <c r="Z3752" s="9"/>
      <c r="AA3752" s="9"/>
      <c r="AB3752" s="9"/>
      <c r="AC3752" s="9"/>
      <c r="AD3752" s="9"/>
      <c r="AE3752" s="9"/>
      <c r="AF3752" s="9"/>
      <c r="AG3752" s="9"/>
      <c r="AH3752" s="9"/>
      <c r="AI3752" s="9"/>
      <c r="AJ3752" s="9"/>
      <c r="AK3752" s="9"/>
      <c r="AL3752" s="9"/>
      <c r="AM3752" s="9"/>
      <c r="AN3752" s="9"/>
      <c r="AO3752" s="9"/>
      <c r="AP3752" s="9"/>
      <c r="AQ3752" s="15"/>
      <c r="AR3752" s="9"/>
      <c r="AS3752" s="9"/>
      <c r="AT3752" s="9"/>
      <c r="AU3752" s="9"/>
      <c r="AV3752" s="9"/>
      <c r="AW3752" s="9"/>
      <c r="AX3752" s="9"/>
      <c r="AY3752" s="9"/>
      <c r="AZ3752" s="9"/>
      <c r="BA3752" s="9"/>
      <c r="BB3752" s="9"/>
      <c r="BC3752" s="9"/>
      <c r="BD3752" s="9"/>
      <c r="BE3752" s="9"/>
      <c r="BF3752" s="9"/>
      <c r="BG3752" s="9"/>
      <c r="BH3752" s="9"/>
      <c r="BI3752" s="9"/>
      <c r="BJ3752" s="9"/>
      <c r="BK3752" s="9"/>
      <c r="BL3752" s="9">
        <f t="shared" si="124"/>
        <v>71941.662785630979</v>
      </c>
      <c r="BM3752" s="9">
        <f t="shared" si="125"/>
        <v>71900</v>
      </c>
    </row>
    <row r="3753" spans="1:65" x14ac:dyDescent="0.3">
      <c r="A3753" t="s">
        <v>3634</v>
      </c>
      <c r="B3753" s="9">
        <v>722</v>
      </c>
      <c r="C3753">
        <v>516694</v>
      </c>
      <c r="D3753">
        <v>1</v>
      </c>
      <c r="E3753">
        <v>0</v>
      </c>
      <c r="F3753">
        <v>0</v>
      </c>
      <c r="G3753">
        <v>0</v>
      </c>
      <c r="H3753">
        <v>0</v>
      </c>
      <c r="I3753" t="s">
        <v>111</v>
      </c>
      <c r="J3753">
        <v>517534</v>
      </c>
      <c r="K3753" t="s">
        <v>831</v>
      </c>
      <c r="L3753">
        <v>511382</v>
      </c>
      <c r="M3753" t="s">
        <v>311</v>
      </c>
      <c r="N3753">
        <v>511382</v>
      </c>
      <c r="O3753" t="s">
        <v>311</v>
      </c>
      <c r="P3753">
        <v>511382</v>
      </c>
      <c r="Q3753" t="s">
        <v>311</v>
      </c>
      <c r="R3753" s="9">
        <v>171292.39029324721</v>
      </c>
      <c r="S3753" s="9"/>
      <c r="T3753" s="9"/>
      <c r="U3753" s="9"/>
      <c r="V3753" s="9"/>
      <c r="W3753" s="9"/>
      <c r="X3753" s="9"/>
      <c r="Y3753" s="9"/>
      <c r="Z3753" s="9"/>
      <c r="AA3753" s="9"/>
      <c r="AB3753" s="9"/>
      <c r="AC3753" s="9"/>
      <c r="AD3753" s="9"/>
      <c r="AE3753" s="9"/>
      <c r="AF3753" s="9"/>
      <c r="AG3753" s="9"/>
      <c r="AH3753" s="9"/>
      <c r="AI3753" s="9"/>
      <c r="AJ3753" s="9"/>
      <c r="AK3753" s="9"/>
      <c r="AL3753" s="9"/>
      <c r="AM3753" s="9"/>
      <c r="AN3753" s="9"/>
      <c r="AO3753" s="9"/>
      <c r="AP3753" s="9"/>
      <c r="AQ3753" s="15"/>
      <c r="AR3753" s="9">
        <v>1</v>
      </c>
      <c r="AS3753" s="9">
        <f>AR3753*30500</f>
        <v>30500</v>
      </c>
      <c r="AT3753" s="9"/>
      <c r="AU3753" s="9"/>
      <c r="AV3753" s="9"/>
      <c r="AW3753" s="9"/>
      <c r="AX3753" s="9"/>
      <c r="AY3753" s="9"/>
      <c r="AZ3753" s="9"/>
      <c r="BA3753" s="9"/>
      <c r="BB3753" s="9"/>
      <c r="BC3753" s="9"/>
      <c r="BD3753" s="9"/>
      <c r="BE3753" s="9"/>
      <c r="BF3753" s="9"/>
      <c r="BG3753" s="9"/>
      <c r="BH3753" s="9"/>
      <c r="BI3753" s="9"/>
      <c r="BJ3753" s="9"/>
      <c r="BK3753" s="9"/>
      <c r="BL3753" s="9">
        <f t="shared" si="124"/>
        <v>201792.39029324721</v>
      </c>
      <c r="BM3753" s="9">
        <f t="shared" si="125"/>
        <v>201800</v>
      </c>
    </row>
    <row r="3754" spans="1:65" x14ac:dyDescent="0.3">
      <c r="A3754" t="s">
        <v>3635</v>
      </c>
      <c r="B3754" s="9">
        <v>408</v>
      </c>
      <c r="C3754">
        <v>552500</v>
      </c>
      <c r="D3754">
        <v>1</v>
      </c>
      <c r="E3754">
        <v>0</v>
      </c>
      <c r="F3754">
        <v>0</v>
      </c>
      <c r="G3754">
        <v>0</v>
      </c>
      <c r="H3754">
        <v>0</v>
      </c>
      <c r="I3754" t="s">
        <v>94</v>
      </c>
      <c r="J3754">
        <v>598089</v>
      </c>
      <c r="K3754" t="s">
        <v>1226</v>
      </c>
      <c r="L3754">
        <v>598089</v>
      </c>
      <c r="M3754" t="s">
        <v>1226</v>
      </c>
      <c r="N3754">
        <v>598003</v>
      </c>
      <c r="O3754" t="s">
        <v>201</v>
      </c>
      <c r="P3754">
        <v>598003</v>
      </c>
      <c r="Q3754" t="s">
        <v>201</v>
      </c>
      <c r="R3754" s="9">
        <v>97523.652002419112</v>
      </c>
      <c r="S3754" s="9"/>
      <c r="T3754" s="9"/>
      <c r="U3754" s="9"/>
      <c r="V3754" s="9"/>
      <c r="W3754" s="9"/>
      <c r="X3754" s="9"/>
      <c r="Y3754" s="9"/>
      <c r="Z3754" s="9"/>
      <c r="AA3754" s="9"/>
      <c r="AB3754" s="9"/>
      <c r="AC3754" s="9"/>
      <c r="AD3754" s="9"/>
      <c r="AE3754" s="9"/>
      <c r="AF3754" s="9"/>
      <c r="AG3754" s="9"/>
      <c r="AH3754" s="9"/>
      <c r="AI3754" s="9"/>
      <c r="AJ3754" s="9"/>
      <c r="AK3754" s="9"/>
      <c r="AL3754" s="9"/>
      <c r="AM3754" s="9"/>
      <c r="AN3754" s="9"/>
      <c r="AO3754" s="9"/>
      <c r="AP3754" s="9"/>
      <c r="AQ3754" s="15"/>
      <c r="AR3754" s="9"/>
      <c r="AS3754" s="9"/>
      <c r="AT3754" s="9"/>
      <c r="AU3754" s="9"/>
      <c r="AV3754" s="9"/>
      <c r="AW3754" s="9"/>
      <c r="AX3754" s="9"/>
      <c r="AY3754" s="9"/>
      <c r="AZ3754" s="9"/>
      <c r="BA3754" s="9"/>
      <c r="BB3754" s="9"/>
      <c r="BC3754" s="9"/>
      <c r="BD3754" s="9"/>
      <c r="BE3754" s="9"/>
      <c r="BF3754" s="9"/>
      <c r="BG3754" s="9"/>
      <c r="BH3754" s="9"/>
      <c r="BI3754" s="9"/>
      <c r="BJ3754" s="9"/>
      <c r="BK3754" s="9"/>
      <c r="BL3754" s="9">
        <f t="shared" si="124"/>
        <v>97523.652002419112</v>
      </c>
      <c r="BM3754" s="9">
        <f t="shared" si="125"/>
        <v>97500</v>
      </c>
    </row>
    <row r="3755" spans="1:65" x14ac:dyDescent="0.3">
      <c r="A3755" t="s">
        <v>3636</v>
      </c>
      <c r="B3755" s="9">
        <v>210</v>
      </c>
      <c r="C3755">
        <v>554090</v>
      </c>
      <c r="D3755">
        <v>1</v>
      </c>
      <c r="E3755">
        <v>0</v>
      </c>
      <c r="F3755">
        <v>0</v>
      </c>
      <c r="G3755">
        <v>0</v>
      </c>
      <c r="H3755">
        <v>0</v>
      </c>
      <c r="I3755" t="s">
        <v>151</v>
      </c>
      <c r="J3755">
        <v>553794</v>
      </c>
      <c r="K3755" t="s">
        <v>1195</v>
      </c>
      <c r="L3755">
        <v>553794</v>
      </c>
      <c r="M3755" t="s">
        <v>1195</v>
      </c>
      <c r="N3755">
        <v>553425</v>
      </c>
      <c r="O3755" t="s">
        <v>152</v>
      </c>
      <c r="P3755">
        <v>553425</v>
      </c>
      <c r="Q3755" t="s">
        <v>152</v>
      </c>
      <c r="R3755" s="9">
        <v>71941.662785630979</v>
      </c>
      <c r="S3755" s="9"/>
      <c r="T3755" s="9"/>
      <c r="U3755" s="9"/>
      <c r="V3755" s="9"/>
      <c r="W3755" s="9"/>
      <c r="X3755" s="9"/>
      <c r="Y3755" s="9"/>
      <c r="Z3755" s="9"/>
      <c r="AA3755" s="9"/>
      <c r="AB3755" s="9"/>
      <c r="AC3755" s="9"/>
      <c r="AD3755" s="9"/>
      <c r="AE3755" s="9"/>
      <c r="AF3755" s="9"/>
      <c r="AG3755" s="9"/>
      <c r="AH3755" s="9"/>
      <c r="AI3755" s="9"/>
      <c r="AJ3755" s="9"/>
      <c r="AK3755" s="9"/>
      <c r="AL3755" s="9"/>
      <c r="AM3755" s="9"/>
      <c r="AN3755" s="9"/>
      <c r="AO3755" s="9"/>
      <c r="AP3755" s="9"/>
      <c r="AQ3755" s="15"/>
      <c r="AR3755" s="9"/>
      <c r="AS3755" s="9"/>
      <c r="AT3755" s="9"/>
      <c r="AU3755" s="9"/>
      <c r="AV3755" s="9"/>
      <c r="AW3755" s="9"/>
      <c r="AX3755" s="9"/>
      <c r="AY3755" s="9"/>
      <c r="AZ3755" s="9"/>
      <c r="BA3755" s="9"/>
      <c r="BB3755" s="9"/>
      <c r="BC3755" s="9"/>
      <c r="BD3755" s="9"/>
      <c r="BE3755" s="9"/>
      <c r="BF3755" s="9"/>
      <c r="BG3755" s="9"/>
      <c r="BH3755" s="9"/>
      <c r="BI3755" s="9"/>
      <c r="BJ3755" s="9"/>
      <c r="BK3755" s="9"/>
      <c r="BL3755" s="9">
        <f t="shared" si="124"/>
        <v>71941.662785630979</v>
      </c>
      <c r="BM3755" s="9">
        <f t="shared" si="125"/>
        <v>71900</v>
      </c>
    </row>
    <row r="3756" spans="1:65" x14ac:dyDescent="0.3">
      <c r="A3756" s="3" t="s">
        <v>3637</v>
      </c>
      <c r="B3756" s="9">
        <v>700</v>
      </c>
      <c r="C3756">
        <v>579581</v>
      </c>
      <c r="D3756">
        <v>1</v>
      </c>
      <c r="E3756">
        <v>0</v>
      </c>
      <c r="F3756">
        <v>1</v>
      </c>
      <c r="G3756">
        <v>0</v>
      </c>
      <c r="H3756">
        <v>0</v>
      </c>
      <c r="I3756" t="s">
        <v>90</v>
      </c>
      <c r="J3756">
        <v>579262</v>
      </c>
      <c r="K3756" t="s">
        <v>1736</v>
      </c>
      <c r="L3756">
        <v>579581</v>
      </c>
      <c r="M3756" t="s">
        <v>3637</v>
      </c>
      <c r="N3756">
        <v>579734</v>
      </c>
      <c r="O3756" t="s">
        <v>1737</v>
      </c>
      <c r="P3756">
        <v>579025</v>
      </c>
      <c r="Q3756" t="s">
        <v>213</v>
      </c>
      <c r="R3756" s="9">
        <v>166149.53315991291</v>
      </c>
      <c r="S3756" s="9"/>
      <c r="T3756" s="9"/>
      <c r="U3756" s="9"/>
      <c r="V3756" s="9"/>
      <c r="W3756" s="9"/>
      <c r="X3756" s="9"/>
      <c r="Y3756" s="9"/>
      <c r="Z3756" s="9"/>
      <c r="AA3756" s="9"/>
      <c r="AB3756" s="9"/>
      <c r="AC3756" s="9">
        <f>SUMIFS($B:$B,$L:$L,$C3756)</f>
        <v>700</v>
      </c>
      <c r="AD3756" s="9">
        <v>88462.749402868212</v>
      </c>
      <c r="AE3756" s="9"/>
      <c r="AF3756" s="9"/>
      <c r="AG3756" s="9"/>
      <c r="AH3756" s="9"/>
      <c r="AI3756" s="9"/>
      <c r="AJ3756" s="9"/>
      <c r="AK3756" s="9"/>
      <c r="AL3756" s="9"/>
      <c r="AM3756" s="9"/>
      <c r="AN3756" s="9"/>
      <c r="AO3756" s="9"/>
      <c r="AP3756" s="9"/>
      <c r="AQ3756" s="15"/>
      <c r="AR3756" s="9"/>
      <c r="AS3756" s="9"/>
      <c r="AT3756" s="9"/>
      <c r="AU3756" s="9"/>
      <c r="AV3756" s="9"/>
      <c r="AW3756" s="9"/>
      <c r="AX3756" s="9"/>
      <c r="AY3756" s="9"/>
      <c r="AZ3756" s="9"/>
      <c r="BA3756" s="9"/>
      <c r="BB3756" s="9"/>
      <c r="BC3756" s="9"/>
      <c r="BD3756" s="9"/>
      <c r="BE3756" s="9"/>
      <c r="BF3756" s="9"/>
      <c r="BG3756" s="9"/>
      <c r="BH3756" s="9"/>
      <c r="BI3756" s="9"/>
      <c r="BJ3756" s="9"/>
      <c r="BK3756" s="9"/>
      <c r="BL3756" s="9">
        <f t="shared" si="124"/>
        <v>254612.28256278113</v>
      </c>
      <c r="BM3756" s="9">
        <f t="shared" si="125"/>
        <v>254600</v>
      </c>
    </row>
    <row r="3757" spans="1:65" x14ac:dyDescent="0.3">
      <c r="A3757" t="s">
        <v>3638</v>
      </c>
      <c r="B3757" s="9">
        <v>1311</v>
      </c>
      <c r="C3757">
        <v>573299</v>
      </c>
      <c r="D3757">
        <v>1</v>
      </c>
      <c r="E3757">
        <v>0</v>
      </c>
      <c r="F3757">
        <v>0</v>
      </c>
      <c r="G3757">
        <v>0</v>
      </c>
      <c r="H3757">
        <v>0</v>
      </c>
      <c r="I3757" t="s">
        <v>90</v>
      </c>
      <c r="J3757">
        <v>573248</v>
      </c>
      <c r="K3757" t="s">
        <v>3381</v>
      </c>
      <c r="L3757">
        <v>573248</v>
      </c>
      <c r="M3757" t="s">
        <v>3381</v>
      </c>
      <c r="N3757">
        <v>573248</v>
      </c>
      <c r="O3757" t="s">
        <v>3381</v>
      </c>
      <c r="P3757">
        <v>573248</v>
      </c>
      <c r="Q3757" t="s">
        <v>3381</v>
      </c>
      <c r="R3757" s="9">
        <v>307819.6810778022</v>
      </c>
      <c r="S3757" s="9"/>
      <c r="T3757" s="9"/>
      <c r="U3757" s="9"/>
      <c r="V3757" s="9"/>
      <c r="W3757" s="9"/>
      <c r="X3757" s="9"/>
      <c r="Y3757" s="9"/>
      <c r="Z3757" s="9"/>
      <c r="AA3757" s="9"/>
      <c r="AB3757" s="9"/>
      <c r="AC3757" s="9"/>
      <c r="AD3757" s="9"/>
      <c r="AE3757" s="9"/>
      <c r="AF3757" s="9"/>
      <c r="AG3757" s="9"/>
      <c r="AH3757" s="9"/>
      <c r="AI3757" s="9"/>
      <c r="AJ3757" s="9"/>
      <c r="AK3757" s="9"/>
      <c r="AL3757" s="9"/>
      <c r="AM3757" s="9"/>
      <c r="AN3757" s="9"/>
      <c r="AO3757" s="9"/>
      <c r="AP3757" s="9"/>
      <c r="AQ3757" s="15"/>
      <c r="AR3757" s="9"/>
      <c r="AS3757" s="9"/>
      <c r="AT3757" s="9"/>
      <c r="AU3757" s="9"/>
      <c r="AV3757" s="9"/>
      <c r="AW3757" s="9"/>
      <c r="AX3757" s="9"/>
      <c r="AY3757" s="9"/>
      <c r="AZ3757" s="9"/>
      <c r="BA3757" s="9"/>
      <c r="BB3757" s="9"/>
      <c r="BC3757" s="9"/>
      <c r="BD3757" s="9"/>
      <c r="BE3757" s="9"/>
      <c r="BF3757" s="9"/>
      <c r="BG3757" s="9"/>
      <c r="BH3757" s="9"/>
      <c r="BI3757" s="9"/>
      <c r="BJ3757" s="9"/>
      <c r="BK3757" s="9"/>
      <c r="BL3757" s="9">
        <f t="shared" si="124"/>
        <v>307819.6810778022</v>
      </c>
      <c r="BM3757" s="9">
        <f t="shared" si="125"/>
        <v>307800</v>
      </c>
    </row>
    <row r="3758" spans="1:65" x14ac:dyDescent="0.3">
      <c r="A3758" t="s">
        <v>3639</v>
      </c>
      <c r="B3758" s="9">
        <v>465</v>
      </c>
      <c r="C3758">
        <v>507717</v>
      </c>
      <c r="D3758">
        <v>1</v>
      </c>
      <c r="E3758">
        <v>0</v>
      </c>
      <c r="F3758">
        <v>0</v>
      </c>
      <c r="G3758">
        <v>0</v>
      </c>
      <c r="H3758">
        <v>0</v>
      </c>
      <c r="I3758" t="s">
        <v>83</v>
      </c>
      <c r="J3758">
        <v>546127</v>
      </c>
      <c r="K3758" t="s">
        <v>182</v>
      </c>
      <c r="L3758">
        <v>546127</v>
      </c>
      <c r="M3758" t="s">
        <v>182</v>
      </c>
      <c r="N3758">
        <v>546127</v>
      </c>
      <c r="O3758" t="s">
        <v>182</v>
      </c>
      <c r="P3758">
        <v>546127</v>
      </c>
      <c r="Q3758" t="s">
        <v>182</v>
      </c>
      <c r="R3758" s="9">
        <v>110977.7867469535</v>
      </c>
      <c r="S3758" s="9"/>
      <c r="T3758" s="9"/>
      <c r="U3758" s="9"/>
      <c r="V3758" s="9"/>
      <c r="W3758" s="9"/>
      <c r="X3758" s="9"/>
      <c r="Y3758" s="9"/>
      <c r="Z3758" s="9"/>
      <c r="AA3758" s="9"/>
      <c r="AB3758" s="9"/>
      <c r="AC3758" s="9"/>
      <c r="AD3758" s="9"/>
      <c r="AE3758" s="9"/>
      <c r="AF3758" s="9"/>
      <c r="AG3758" s="9"/>
      <c r="AH3758" s="9"/>
      <c r="AI3758" s="9"/>
      <c r="AJ3758" s="9"/>
      <c r="AK3758" s="9"/>
      <c r="AL3758" s="9"/>
      <c r="AM3758" s="9"/>
      <c r="AN3758" s="9"/>
      <c r="AO3758" s="9"/>
      <c r="AP3758" s="9"/>
      <c r="AQ3758" s="15"/>
      <c r="AR3758" s="9">
        <v>1</v>
      </c>
      <c r="AS3758" s="9">
        <f>AR3758*30500</f>
        <v>30500</v>
      </c>
      <c r="AT3758" s="9"/>
      <c r="AU3758" s="9"/>
      <c r="AV3758" s="9"/>
      <c r="AW3758" s="9"/>
      <c r="AX3758" s="9"/>
      <c r="AY3758" s="9"/>
      <c r="AZ3758" s="9"/>
      <c r="BA3758" s="9"/>
      <c r="BB3758" s="9"/>
      <c r="BC3758" s="9"/>
      <c r="BD3758" s="9"/>
      <c r="BE3758" s="9"/>
      <c r="BF3758" s="9"/>
      <c r="BG3758" s="9"/>
      <c r="BH3758" s="9"/>
      <c r="BI3758" s="9"/>
      <c r="BJ3758" s="9"/>
      <c r="BK3758" s="9"/>
      <c r="BL3758" s="9">
        <f t="shared" si="124"/>
        <v>141477.7867469535</v>
      </c>
      <c r="BM3758" s="9">
        <f t="shared" si="125"/>
        <v>141500</v>
      </c>
    </row>
    <row r="3759" spans="1:65" x14ac:dyDescent="0.3">
      <c r="A3759" t="s">
        <v>3640</v>
      </c>
      <c r="B3759" s="9">
        <v>397</v>
      </c>
      <c r="C3759">
        <v>541028</v>
      </c>
      <c r="D3759">
        <v>1</v>
      </c>
      <c r="E3759">
        <v>0</v>
      </c>
      <c r="F3759">
        <v>0</v>
      </c>
      <c r="G3759">
        <v>0</v>
      </c>
      <c r="H3759">
        <v>0</v>
      </c>
      <c r="I3759" t="s">
        <v>86</v>
      </c>
      <c r="J3759">
        <v>540757</v>
      </c>
      <c r="K3759" t="s">
        <v>495</v>
      </c>
      <c r="L3759">
        <v>539911</v>
      </c>
      <c r="M3759" t="s">
        <v>352</v>
      </c>
      <c r="N3759">
        <v>539911</v>
      </c>
      <c r="O3759" t="s">
        <v>352</v>
      </c>
      <c r="P3759">
        <v>539911</v>
      </c>
      <c r="Q3759" t="s">
        <v>352</v>
      </c>
      <c r="R3759" s="9">
        <v>94923.629951893672</v>
      </c>
      <c r="S3759" s="9"/>
      <c r="T3759" s="9"/>
      <c r="U3759" s="9"/>
      <c r="V3759" s="9"/>
      <c r="W3759" s="9"/>
      <c r="X3759" s="9"/>
      <c r="Y3759" s="9"/>
      <c r="Z3759" s="9"/>
      <c r="AA3759" s="9"/>
      <c r="AB3759" s="9"/>
      <c r="AC3759" s="9"/>
      <c r="AD3759" s="9"/>
      <c r="AE3759" s="9"/>
      <c r="AF3759" s="9"/>
      <c r="AG3759" s="9"/>
      <c r="AH3759" s="9"/>
      <c r="AI3759" s="9"/>
      <c r="AJ3759" s="9"/>
      <c r="AK3759" s="9"/>
      <c r="AL3759" s="9"/>
      <c r="AM3759" s="9"/>
      <c r="AN3759" s="9"/>
      <c r="AO3759" s="9"/>
      <c r="AP3759" s="9"/>
      <c r="AQ3759" s="15"/>
      <c r="AR3759" s="9">
        <v>1</v>
      </c>
      <c r="AS3759" s="9">
        <f>AR3759*30500</f>
        <v>30500</v>
      </c>
      <c r="AT3759" s="9"/>
      <c r="AU3759" s="9"/>
      <c r="AV3759" s="9"/>
      <c r="AW3759" s="9"/>
      <c r="AX3759" s="9"/>
      <c r="AY3759" s="9"/>
      <c r="AZ3759" s="9"/>
      <c r="BA3759" s="9"/>
      <c r="BB3759" s="9"/>
      <c r="BC3759" s="9"/>
      <c r="BD3759" s="9"/>
      <c r="BE3759" s="9"/>
      <c r="BF3759" s="9"/>
      <c r="BG3759" s="9"/>
      <c r="BH3759" s="9"/>
      <c r="BI3759" s="9"/>
      <c r="BJ3759" s="9"/>
      <c r="BK3759" s="9"/>
      <c r="BL3759" s="9">
        <f t="shared" si="124"/>
        <v>125423.62995189367</v>
      </c>
      <c r="BM3759" s="9">
        <f t="shared" si="125"/>
        <v>125400</v>
      </c>
    </row>
    <row r="3760" spans="1:65" x14ac:dyDescent="0.3">
      <c r="A3760" t="s">
        <v>3641</v>
      </c>
      <c r="B3760" s="9">
        <v>218</v>
      </c>
      <c r="C3760">
        <v>571032</v>
      </c>
      <c r="D3760">
        <v>1</v>
      </c>
      <c r="E3760">
        <v>0</v>
      </c>
      <c r="F3760">
        <v>0</v>
      </c>
      <c r="G3760">
        <v>0</v>
      </c>
      <c r="H3760">
        <v>0</v>
      </c>
      <c r="I3760" t="s">
        <v>86</v>
      </c>
      <c r="J3760">
        <v>535672</v>
      </c>
      <c r="K3760" t="s">
        <v>947</v>
      </c>
      <c r="L3760">
        <v>535672</v>
      </c>
      <c r="M3760" t="s">
        <v>947</v>
      </c>
      <c r="N3760">
        <v>535419</v>
      </c>
      <c r="O3760" t="s">
        <v>170</v>
      </c>
      <c r="P3760">
        <v>535419</v>
      </c>
      <c r="Q3760" t="s">
        <v>170</v>
      </c>
      <c r="R3760" s="9">
        <v>71941.662785630979</v>
      </c>
      <c r="S3760" s="9"/>
      <c r="T3760" s="9"/>
      <c r="U3760" s="9"/>
      <c r="V3760" s="9"/>
      <c r="W3760" s="9"/>
      <c r="X3760" s="9"/>
      <c r="Y3760" s="9"/>
      <c r="Z3760" s="9"/>
      <c r="AA3760" s="9"/>
      <c r="AB3760" s="9"/>
      <c r="AC3760" s="9"/>
      <c r="AD3760" s="9"/>
      <c r="AE3760" s="9"/>
      <c r="AF3760" s="9"/>
      <c r="AG3760" s="9"/>
      <c r="AH3760" s="9"/>
      <c r="AI3760" s="9"/>
      <c r="AJ3760" s="9"/>
      <c r="AK3760" s="9"/>
      <c r="AL3760" s="9"/>
      <c r="AM3760" s="9"/>
      <c r="AN3760" s="9"/>
      <c r="AO3760" s="9"/>
      <c r="AP3760" s="9"/>
      <c r="AQ3760" s="15"/>
      <c r="AR3760" s="9"/>
      <c r="AS3760" s="9"/>
      <c r="AT3760" s="9"/>
      <c r="AU3760" s="9"/>
      <c r="AV3760" s="9"/>
      <c r="AW3760" s="9"/>
      <c r="AX3760" s="9"/>
      <c r="AY3760" s="9"/>
      <c r="AZ3760" s="9"/>
      <c r="BA3760" s="9"/>
      <c r="BB3760" s="9"/>
      <c r="BC3760" s="9"/>
      <c r="BD3760" s="9"/>
      <c r="BE3760" s="9"/>
      <c r="BF3760" s="9"/>
      <c r="BG3760" s="9"/>
      <c r="BH3760" s="9"/>
      <c r="BI3760" s="9"/>
      <c r="BJ3760" s="9"/>
      <c r="BK3760" s="9"/>
      <c r="BL3760" s="9">
        <f t="shared" si="124"/>
        <v>71941.662785630979</v>
      </c>
      <c r="BM3760" s="9">
        <f t="shared" si="125"/>
        <v>71900</v>
      </c>
    </row>
    <row r="3761" spans="1:65" x14ac:dyDescent="0.3">
      <c r="A3761" t="s">
        <v>3642</v>
      </c>
      <c r="B3761" s="9">
        <v>478</v>
      </c>
      <c r="C3761">
        <v>576620</v>
      </c>
      <c r="D3761">
        <v>1</v>
      </c>
      <c r="E3761">
        <v>0</v>
      </c>
      <c r="F3761">
        <v>0</v>
      </c>
      <c r="G3761">
        <v>0</v>
      </c>
      <c r="H3761">
        <v>0</v>
      </c>
      <c r="I3761" t="s">
        <v>90</v>
      </c>
      <c r="J3761">
        <v>576701</v>
      </c>
      <c r="K3761" t="s">
        <v>195</v>
      </c>
      <c r="L3761">
        <v>576701</v>
      </c>
      <c r="M3761" t="s">
        <v>195</v>
      </c>
      <c r="N3761">
        <v>576701</v>
      </c>
      <c r="O3761" t="s">
        <v>195</v>
      </c>
      <c r="P3761">
        <v>576069</v>
      </c>
      <c r="Q3761" t="s">
        <v>196</v>
      </c>
      <c r="R3761" s="9">
        <v>114042.02370301919</v>
      </c>
      <c r="S3761" s="9"/>
      <c r="T3761" s="9"/>
      <c r="U3761" s="9"/>
      <c r="V3761" s="9"/>
      <c r="W3761" s="9"/>
      <c r="X3761" s="9"/>
      <c r="Y3761" s="9"/>
      <c r="Z3761" s="9"/>
      <c r="AA3761" s="9"/>
      <c r="AB3761" s="9"/>
      <c r="AC3761" s="9"/>
      <c r="AD3761" s="9"/>
      <c r="AE3761" s="9"/>
      <c r="AF3761" s="9"/>
      <c r="AG3761" s="9"/>
      <c r="AH3761" s="9"/>
      <c r="AI3761" s="9"/>
      <c r="AJ3761" s="9"/>
      <c r="AK3761" s="9"/>
      <c r="AL3761" s="9"/>
      <c r="AM3761" s="9"/>
      <c r="AN3761" s="9"/>
      <c r="AO3761" s="9"/>
      <c r="AP3761" s="9"/>
      <c r="AQ3761" s="15"/>
      <c r="AR3761" s="9"/>
      <c r="AS3761" s="9"/>
      <c r="AT3761" s="9"/>
      <c r="AU3761" s="9"/>
      <c r="AV3761" s="9"/>
      <c r="AW3761" s="9"/>
      <c r="AX3761" s="9"/>
      <c r="AY3761" s="9"/>
      <c r="AZ3761" s="9"/>
      <c r="BA3761" s="9"/>
      <c r="BB3761" s="9"/>
      <c r="BC3761" s="9"/>
      <c r="BD3761" s="9"/>
      <c r="BE3761" s="9"/>
      <c r="BF3761" s="9"/>
      <c r="BG3761" s="9"/>
      <c r="BH3761" s="9"/>
      <c r="BI3761" s="9"/>
      <c r="BJ3761" s="9"/>
      <c r="BK3761" s="9"/>
      <c r="BL3761" s="9">
        <f t="shared" si="124"/>
        <v>114042.02370301919</v>
      </c>
      <c r="BM3761" s="9">
        <f t="shared" si="125"/>
        <v>114000</v>
      </c>
    </row>
    <row r="3762" spans="1:65" x14ac:dyDescent="0.3">
      <c r="A3762" s="4" t="s">
        <v>919</v>
      </c>
      <c r="B3762" s="9">
        <v>4874</v>
      </c>
      <c r="C3762">
        <v>537641</v>
      </c>
      <c r="D3762">
        <v>1</v>
      </c>
      <c r="E3762">
        <v>1</v>
      </c>
      <c r="F3762">
        <v>1</v>
      </c>
      <c r="G3762">
        <v>1</v>
      </c>
      <c r="H3762">
        <v>0</v>
      </c>
      <c r="I3762" t="s">
        <v>86</v>
      </c>
      <c r="J3762">
        <v>537641</v>
      </c>
      <c r="K3762" t="s">
        <v>919</v>
      </c>
      <c r="L3762">
        <v>537641</v>
      </c>
      <c r="M3762" t="s">
        <v>919</v>
      </c>
      <c r="N3762">
        <v>537641</v>
      </c>
      <c r="O3762" t="s">
        <v>919</v>
      </c>
      <c r="P3762">
        <v>533165</v>
      </c>
      <c r="Q3762" t="s">
        <v>191</v>
      </c>
      <c r="R3762" s="9">
        <v>1103403.4737059481</v>
      </c>
      <c r="S3762" s="9">
        <f>SUMIFS($B:$B,$J:$J,$C3762)</f>
        <v>9434</v>
      </c>
      <c r="T3762" s="9">
        <v>510831.01109974179</v>
      </c>
      <c r="U3762" s="9">
        <v>0</v>
      </c>
      <c r="V3762" s="9">
        <f>U3762*768</f>
        <v>0</v>
      </c>
      <c r="W3762" s="9">
        <v>15</v>
      </c>
      <c r="X3762" s="9">
        <f>W3762*3072</f>
        <v>46080</v>
      </c>
      <c r="Y3762" s="9">
        <v>25</v>
      </c>
      <c r="Z3762" s="9">
        <f>Y3762*1024</f>
        <v>25600</v>
      </c>
      <c r="AA3762" s="9">
        <v>15</v>
      </c>
      <c r="AB3762" s="9">
        <f>AA3762*256</f>
        <v>3840</v>
      </c>
      <c r="AC3762" s="9">
        <f>SUMIFS($B:$B,$L:$L,$C3762)</f>
        <v>13002</v>
      </c>
      <c r="AD3762" s="9">
        <v>1607026.6827647069</v>
      </c>
      <c r="AE3762" s="9"/>
      <c r="AF3762" s="9"/>
      <c r="AG3762" s="9">
        <f>SUMIFS($B:$B,$N:$N,$C3762)</f>
        <v>13002</v>
      </c>
      <c r="AH3762" s="9">
        <v>1458362.358023891</v>
      </c>
      <c r="AI3762" s="9"/>
      <c r="AJ3762" s="9"/>
      <c r="AK3762" s="9"/>
      <c r="AL3762" s="9"/>
      <c r="AM3762" s="9"/>
      <c r="AN3762" s="9"/>
      <c r="AO3762" s="9"/>
      <c r="AP3762" s="9"/>
      <c r="AQ3762" s="15"/>
      <c r="AR3762" s="9">
        <v>3</v>
      </c>
      <c r="AS3762" s="9">
        <f>AR3762*30500</f>
        <v>91500</v>
      </c>
      <c r="AT3762" s="9"/>
      <c r="AU3762" s="9"/>
      <c r="AV3762" s="9"/>
      <c r="AW3762" s="9"/>
      <c r="AX3762" s="9"/>
      <c r="AY3762" s="9"/>
      <c r="AZ3762" s="9"/>
      <c r="BA3762" s="9"/>
      <c r="BB3762" s="9"/>
      <c r="BC3762" s="9"/>
      <c r="BD3762" s="9"/>
      <c r="BE3762" s="9"/>
      <c r="BF3762" s="9"/>
      <c r="BG3762" s="9"/>
      <c r="BH3762" s="9"/>
      <c r="BI3762" s="9"/>
      <c r="BJ3762" s="9"/>
      <c r="BK3762" s="9"/>
      <c r="BL3762" s="9">
        <f t="shared" si="124"/>
        <v>4846643.5255942876</v>
      </c>
      <c r="BM3762" s="9">
        <f t="shared" si="125"/>
        <v>4846600</v>
      </c>
    </row>
    <row r="3763" spans="1:65" x14ac:dyDescent="0.3">
      <c r="A3763" t="s">
        <v>3643</v>
      </c>
      <c r="B3763" s="9">
        <v>174</v>
      </c>
      <c r="C3763">
        <v>537543</v>
      </c>
      <c r="D3763">
        <v>1</v>
      </c>
      <c r="E3763">
        <v>0</v>
      </c>
      <c r="F3763">
        <v>0</v>
      </c>
      <c r="G3763">
        <v>0</v>
      </c>
      <c r="H3763">
        <v>0</v>
      </c>
      <c r="I3763" t="s">
        <v>83</v>
      </c>
      <c r="J3763">
        <v>550663</v>
      </c>
      <c r="K3763" t="s">
        <v>501</v>
      </c>
      <c r="L3763">
        <v>550094</v>
      </c>
      <c r="M3763" t="s">
        <v>143</v>
      </c>
      <c r="N3763">
        <v>550094</v>
      </c>
      <c r="O3763" t="s">
        <v>143</v>
      </c>
      <c r="P3763">
        <v>550094</v>
      </c>
      <c r="Q3763" t="s">
        <v>143</v>
      </c>
      <c r="R3763" s="9">
        <v>71941.662785630979</v>
      </c>
      <c r="S3763" s="9"/>
      <c r="T3763" s="9"/>
      <c r="U3763" s="9"/>
      <c r="V3763" s="9"/>
      <c r="W3763" s="9"/>
      <c r="X3763" s="9"/>
      <c r="Y3763" s="9"/>
      <c r="Z3763" s="9"/>
      <c r="AA3763" s="9"/>
      <c r="AB3763" s="9"/>
      <c r="AC3763" s="9"/>
      <c r="AD3763" s="9"/>
      <c r="AE3763" s="9"/>
      <c r="AF3763" s="9"/>
      <c r="AG3763" s="9"/>
      <c r="AH3763" s="9"/>
      <c r="AI3763" s="9"/>
      <c r="AJ3763" s="9"/>
      <c r="AK3763" s="9"/>
      <c r="AL3763" s="9"/>
      <c r="AM3763" s="9"/>
      <c r="AN3763" s="9"/>
      <c r="AO3763" s="9"/>
      <c r="AP3763" s="9"/>
      <c r="AQ3763" s="15"/>
      <c r="AR3763" s="9"/>
      <c r="AS3763" s="9"/>
      <c r="AT3763" s="9"/>
      <c r="AU3763" s="9"/>
      <c r="AV3763" s="9"/>
      <c r="AW3763" s="9"/>
      <c r="AX3763" s="9"/>
      <c r="AY3763" s="9"/>
      <c r="AZ3763" s="9"/>
      <c r="BA3763" s="9"/>
      <c r="BB3763" s="9"/>
      <c r="BC3763" s="9"/>
      <c r="BD3763" s="9"/>
      <c r="BE3763" s="9"/>
      <c r="BF3763" s="9"/>
      <c r="BG3763" s="9"/>
      <c r="BH3763" s="9"/>
      <c r="BI3763" s="9"/>
      <c r="BJ3763" s="9"/>
      <c r="BK3763" s="9"/>
      <c r="BL3763" s="9">
        <f t="shared" si="124"/>
        <v>71941.662785630979</v>
      </c>
      <c r="BM3763" s="9">
        <f t="shared" si="125"/>
        <v>71900</v>
      </c>
    </row>
    <row r="3764" spans="1:65" x14ac:dyDescent="0.3">
      <c r="A3764" t="s">
        <v>3644</v>
      </c>
      <c r="B3764" s="9">
        <v>83</v>
      </c>
      <c r="C3764">
        <v>566373</v>
      </c>
      <c r="D3764">
        <v>1</v>
      </c>
      <c r="E3764">
        <v>0</v>
      </c>
      <c r="F3764">
        <v>0</v>
      </c>
      <c r="G3764">
        <v>0</v>
      </c>
      <c r="H3764">
        <v>0</v>
      </c>
      <c r="I3764" t="s">
        <v>151</v>
      </c>
      <c r="J3764">
        <v>553425</v>
      </c>
      <c r="K3764" t="s">
        <v>152</v>
      </c>
      <c r="L3764">
        <v>553425</v>
      </c>
      <c r="M3764" t="s">
        <v>152</v>
      </c>
      <c r="N3764">
        <v>553425</v>
      </c>
      <c r="O3764" t="s">
        <v>152</v>
      </c>
      <c r="P3764">
        <v>553425</v>
      </c>
      <c r="Q3764" t="s">
        <v>152</v>
      </c>
      <c r="R3764" s="9">
        <v>71941.662785630979</v>
      </c>
      <c r="S3764" s="9"/>
      <c r="T3764" s="9"/>
      <c r="U3764" s="9"/>
      <c r="V3764" s="9"/>
      <c r="W3764" s="9"/>
      <c r="X3764" s="9"/>
      <c r="Y3764" s="9"/>
      <c r="Z3764" s="9"/>
      <c r="AA3764" s="9"/>
      <c r="AB3764" s="9"/>
      <c r="AC3764" s="9"/>
      <c r="AD3764" s="9"/>
      <c r="AE3764" s="9"/>
      <c r="AF3764" s="9"/>
      <c r="AG3764" s="9"/>
      <c r="AH3764" s="9"/>
      <c r="AI3764" s="9"/>
      <c r="AJ3764" s="9"/>
      <c r="AK3764" s="9"/>
      <c r="AL3764" s="9"/>
      <c r="AM3764" s="9"/>
      <c r="AN3764" s="9"/>
      <c r="AO3764" s="9"/>
      <c r="AP3764" s="9"/>
      <c r="AQ3764" s="15"/>
      <c r="AR3764" s="9"/>
      <c r="AS3764" s="9"/>
      <c r="AT3764" s="9"/>
      <c r="AU3764" s="9"/>
      <c r="AV3764" s="9"/>
      <c r="AW3764" s="9"/>
      <c r="AX3764" s="9"/>
      <c r="AY3764" s="9"/>
      <c r="AZ3764" s="9"/>
      <c r="BA3764" s="9"/>
      <c r="BB3764" s="9"/>
      <c r="BC3764" s="9"/>
      <c r="BD3764" s="9"/>
      <c r="BE3764" s="9"/>
      <c r="BF3764" s="9"/>
      <c r="BG3764" s="9"/>
      <c r="BH3764" s="9"/>
      <c r="BI3764" s="9"/>
      <c r="BJ3764" s="9"/>
      <c r="BK3764" s="9"/>
      <c r="BL3764" s="9">
        <f t="shared" si="124"/>
        <v>71941.662785630979</v>
      </c>
      <c r="BM3764" s="9">
        <f t="shared" si="125"/>
        <v>71900</v>
      </c>
    </row>
    <row r="3765" spans="1:65" x14ac:dyDescent="0.3">
      <c r="A3765" s="5" t="s">
        <v>125</v>
      </c>
      <c r="B3765" s="9">
        <v>16206</v>
      </c>
      <c r="C3765">
        <v>547492</v>
      </c>
      <c r="D3765">
        <v>1</v>
      </c>
      <c r="E3765">
        <v>1</v>
      </c>
      <c r="F3765">
        <v>1</v>
      </c>
      <c r="G3765">
        <v>1</v>
      </c>
      <c r="H3765">
        <v>1</v>
      </c>
      <c r="I3765" t="s">
        <v>123</v>
      </c>
      <c r="J3765">
        <v>547492</v>
      </c>
      <c r="K3765" t="s">
        <v>125</v>
      </c>
      <c r="L3765">
        <v>547492</v>
      </c>
      <c r="M3765" t="s">
        <v>125</v>
      </c>
      <c r="N3765">
        <v>547492</v>
      </c>
      <c r="O3765" t="s">
        <v>125</v>
      </c>
      <c r="P3765">
        <v>547492</v>
      </c>
      <c r="Q3765" t="s">
        <v>125</v>
      </c>
      <c r="R3765" s="9">
        <v>734506.10135894106</v>
      </c>
      <c r="S3765" s="9">
        <f>SUMIFS($B:$B,$J:$J,$C3765)</f>
        <v>21808</v>
      </c>
      <c r="T3765" s="9">
        <v>476532.71283660532</v>
      </c>
      <c r="U3765" s="9">
        <v>538</v>
      </c>
      <c r="V3765" s="9">
        <f>U3765*768</f>
        <v>413184</v>
      </c>
      <c r="W3765" s="9">
        <v>77</v>
      </c>
      <c r="X3765" s="9">
        <f>W3765*3072</f>
        <v>236544</v>
      </c>
      <c r="Y3765" s="9">
        <v>465</v>
      </c>
      <c r="Z3765" s="9">
        <f>Y3765*1024</f>
        <v>476160</v>
      </c>
      <c r="AA3765" s="9">
        <v>93</v>
      </c>
      <c r="AB3765" s="9">
        <f>AA3765*256</f>
        <v>23808</v>
      </c>
      <c r="AC3765" s="9">
        <f>SUMIFS($B:$B,$L:$L,$C3765)</f>
        <v>27793</v>
      </c>
      <c r="AD3765" s="9">
        <v>1771970.8425063</v>
      </c>
      <c r="AE3765" s="9">
        <f>SUMIFS($B:$B,$P:$P,$C3765)</f>
        <v>45996</v>
      </c>
      <c r="AF3765" s="9">
        <v>2797214.176016002</v>
      </c>
      <c r="AG3765" s="9">
        <f>SUMIFS($B:$B,$N:$N,$C3765)</f>
        <v>31492</v>
      </c>
      <c r="AH3765" s="9">
        <v>5398181.8530688686</v>
      </c>
      <c r="AI3765" s="9">
        <f>SUMIFS($B:$B,$P:$P,$C3765)</f>
        <v>45996</v>
      </c>
      <c r="AJ3765" s="9">
        <v>21348365.873998869</v>
      </c>
      <c r="AK3765" s="9"/>
      <c r="AL3765" s="9">
        <v>4808</v>
      </c>
      <c r="AM3765" s="9">
        <f>AL3765*141</f>
        <v>677928</v>
      </c>
      <c r="AN3765" s="9"/>
      <c r="AO3765" s="9"/>
      <c r="AP3765" s="9"/>
      <c r="AQ3765" s="15"/>
      <c r="AR3765" s="9">
        <v>32</v>
      </c>
      <c r="AS3765" s="9">
        <f>AR3765*30500</f>
        <v>976000</v>
      </c>
      <c r="AT3765" s="9">
        <v>322</v>
      </c>
      <c r="AU3765" s="9">
        <f>AT3765*2742</f>
        <v>882924</v>
      </c>
      <c r="AV3765" s="9">
        <v>0</v>
      </c>
      <c r="AW3765" s="9">
        <f>AV3765*914</f>
        <v>0</v>
      </c>
      <c r="AX3765" s="9">
        <v>1692</v>
      </c>
      <c r="AY3765" s="9">
        <f>AX3765*141</f>
        <v>238572</v>
      </c>
      <c r="AZ3765" s="9">
        <v>1833</v>
      </c>
      <c r="BA3765" s="9">
        <f>AZ3765*343</f>
        <v>628719</v>
      </c>
      <c r="BB3765" s="9">
        <v>887</v>
      </c>
      <c r="BC3765" s="9">
        <f>BB3765*109</f>
        <v>96683</v>
      </c>
      <c r="BD3765" s="9">
        <v>91</v>
      </c>
      <c r="BE3765" s="9">
        <f>BD3765*82</f>
        <v>7462</v>
      </c>
      <c r="BF3765" s="9">
        <v>1078</v>
      </c>
      <c r="BG3765" s="9">
        <f>BF3765*328</f>
        <v>353584</v>
      </c>
      <c r="BH3765" s="9">
        <v>112</v>
      </c>
      <c r="BI3765" s="9">
        <f>BH3765*410</f>
        <v>45920</v>
      </c>
      <c r="BJ3765" s="9">
        <v>50</v>
      </c>
      <c r="BK3765" s="9">
        <f>BJ3765*219</f>
        <v>10950</v>
      </c>
      <c r="BL3765" s="9">
        <f t="shared" si="124"/>
        <v>37595209.55978559</v>
      </c>
      <c r="BM3765" s="9">
        <f t="shared" si="125"/>
        <v>37595200</v>
      </c>
    </row>
    <row r="3766" spans="1:65" x14ac:dyDescent="0.3">
      <c r="A3766" t="s">
        <v>3645</v>
      </c>
      <c r="B3766" s="9">
        <v>752</v>
      </c>
      <c r="C3766">
        <v>589870</v>
      </c>
      <c r="D3766">
        <v>1</v>
      </c>
      <c r="E3766">
        <v>0</v>
      </c>
      <c r="F3766">
        <v>0</v>
      </c>
      <c r="G3766">
        <v>0</v>
      </c>
      <c r="H3766">
        <v>0</v>
      </c>
      <c r="I3766" t="s">
        <v>111</v>
      </c>
      <c r="J3766">
        <v>589675</v>
      </c>
      <c r="K3766" t="s">
        <v>2710</v>
      </c>
      <c r="L3766">
        <v>589632</v>
      </c>
      <c r="M3766" t="s">
        <v>392</v>
      </c>
      <c r="N3766">
        <v>589250</v>
      </c>
      <c r="O3766" t="s">
        <v>113</v>
      </c>
      <c r="P3766">
        <v>589250</v>
      </c>
      <c r="Q3766" t="s">
        <v>113</v>
      </c>
      <c r="R3766" s="9">
        <v>178299.73287381229</v>
      </c>
      <c r="S3766" s="9"/>
      <c r="T3766" s="9"/>
      <c r="U3766" s="9"/>
      <c r="V3766" s="9"/>
      <c r="W3766" s="9"/>
      <c r="X3766" s="9"/>
      <c r="Y3766" s="9"/>
      <c r="Z3766" s="9"/>
      <c r="AA3766" s="9"/>
      <c r="AB3766" s="9"/>
      <c r="AC3766" s="9"/>
      <c r="AD3766" s="9"/>
      <c r="AE3766" s="9"/>
      <c r="AF3766" s="9"/>
      <c r="AG3766" s="9"/>
      <c r="AH3766" s="9"/>
      <c r="AI3766" s="9"/>
      <c r="AJ3766" s="9"/>
      <c r="AK3766" s="9"/>
      <c r="AL3766" s="9"/>
      <c r="AM3766" s="9"/>
      <c r="AN3766" s="9"/>
      <c r="AO3766" s="9"/>
      <c r="AP3766" s="9"/>
      <c r="AQ3766" s="15"/>
      <c r="AR3766" s="9"/>
      <c r="AS3766" s="9"/>
      <c r="AT3766" s="9"/>
      <c r="AU3766" s="9"/>
      <c r="AV3766" s="9"/>
      <c r="AW3766" s="9"/>
      <c r="AX3766" s="9"/>
      <c r="AY3766" s="9"/>
      <c r="AZ3766" s="9"/>
      <c r="BA3766" s="9"/>
      <c r="BB3766" s="9"/>
      <c r="BC3766" s="9"/>
      <c r="BD3766" s="9"/>
      <c r="BE3766" s="9"/>
      <c r="BF3766" s="9"/>
      <c r="BG3766" s="9"/>
      <c r="BH3766" s="9"/>
      <c r="BI3766" s="9"/>
      <c r="BJ3766" s="9"/>
      <c r="BK3766" s="9"/>
      <c r="BL3766" s="9">
        <f t="shared" si="124"/>
        <v>178299.73287381229</v>
      </c>
      <c r="BM3766" s="9">
        <f t="shared" si="125"/>
        <v>178300</v>
      </c>
    </row>
    <row r="3767" spans="1:65" x14ac:dyDescent="0.3">
      <c r="A3767" t="s">
        <v>3645</v>
      </c>
      <c r="B3767" s="9">
        <v>714</v>
      </c>
      <c r="C3767">
        <v>564303</v>
      </c>
      <c r="D3767">
        <v>1</v>
      </c>
      <c r="E3767">
        <v>0</v>
      </c>
      <c r="F3767">
        <v>0</v>
      </c>
      <c r="G3767">
        <v>0</v>
      </c>
      <c r="H3767">
        <v>0</v>
      </c>
      <c r="I3767" t="s">
        <v>104</v>
      </c>
      <c r="J3767">
        <v>564354</v>
      </c>
      <c r="K3767" t="s">
        <v>2368</v>
      </c>
      <c r="L3767">
        <v>564354</v>
      </c>
      <c r="M3767" t="s">
        <v>2368</v>
      </c>
      <c r="N3767">
        <v>577626</v>
      </c>
      <c r="O3767" t="s">
        <v>1142</v>
      </c>
      <c r="P3767">
        <v>577626</v>
      </c>
      <c r="Q3767" t="s">
        <v>1142</v>
      </c>
      <c r="R3767" s="9">
        <v>169422.66951384029</v>
      </c>
      <c r="S3767" s="9"/>
      <c r="T3767" s="9"/>
      <c r="U3767" s="9"/>
      <c r="V3767" s="9"/>
      <c r="W3767" s="9"/>
      <c r="X3767" s="9"/>
      <c r="Y3767" s="9"/>
      <c r="Z3767" s="9"/>
      <c r="AA3767" s="9"/>
      <c r="AB3767" s="9"/>
      <c r="AC3767" s="9"/>
      <c r="AD3767" s="9"/>
      <c r="AE3767" s="9"/>
      <c r="AF3767" s="9"/>
      <c r="AG3767" s="9"/>
      <c r="AH3767" s="9"/>
      <c r="AI3767" s="9"/>
      <c r="AJ3767" s="9"/>
      <c r="AK3767" s="9"/>
      <c r="AL3767" s="9"/>
      <c r="AM3767" s="9"/>
      <c r="AN3767" s="9"/>
      <c r="AO3767" s="9"/>
      <c r="AP3767" s="9"/>
      <c r="AQ3767" s="15"/>
      <c r="AR3767" s="9"/>
      <c r="AS3767" s="9"/>
      <c r="AT3767" s="9"/>
      <c r="AU3767" s="9"/>
      <c r="AV3767" s="9"/>
      <c r="AW3767" s="9"/>
      <c r="AX3767" s="9"/>
      <c r="AY3767" s="9"/>
      <c r="AZ3767" s="9"/>
      <c r="BA3767" s="9"/>
      <c r="BB3767" s="9"/>
      <c r="BC3767" s="9"/>
      <c r="BD3767" s="9"/>
      <c r="BE3767" s="9"/>
      <c r="BF3767" s="9"/>
      <c r="BG3767" s="9"/>
      <c r="BH3767" s="9"/>
      <c r="BI3767" s="9"/>
      <c r="BJ3767" s="9"/>
      <c r="BK3767" s="9"/>
      <c r="BL3767" s="9">
        <f t="shared" si="124"/>
        <v>169422.66951384029</v>
      </c>
      <c r="BM3767" s="9">
        <f t="shared" si="125"/>
        <v>169400</v>
      </c>
    </row>
    <row r="3768" spans="1:65" x14ac:dyDescent="0.3">
      <c r="A3768" t="s">
        <v>3645</v>
      </c>
      <c r="B3768" s="9">
        <v>2096</v>
      </c>
      <c r="C3768">
        <v>563749</v>
      </c>
      <c r="D3768">
        <v>1</v>
      </c>
      <c r="E3768">
        <v>0</v>
      </c>
      <c r="F3768">
        <v>0</v>
      </c>
      <c r="G3768">
        <v>0</v>
      </c>
      <c r="H3768">
        <v>0</v>
      </c>
      <c r="I3768" t="s">
        <v>104</v>
      </c>
      <c r="J3768">
        <v>563871</v>
      </c>
      <c r="K3768" t="s">
        <v>1452</v>
      </c>
      <c r="L3768">
        <v>563871</v>
      </c>
      <c r="M3768" t="s">
        <v>1452</v>
      </c>
      <c r="N3768">
        <v>563871</v>
      </c>
      <c r="O3768" t="s">
        <v>1452</v>
      </c>
      <c r="P3768">
        <v>563871</v>
      </c>
      <c r="Q3768" t="s">
        <v>1452</v>
      </c>
      <c r="R3768" s="9">
        <v>486980.54331621091</v>
      </c>
      <c r="S3768" s="9"/>
      <c r="T3768" s="9"/>
      <c r="U3768" s="9"/>
      <c r="V3768" s="9"/>
      <c r="W3768" s="9"/>
      <c r="X3768" s="9"/>
      <c r="Y3768" s="9"/>
      <c r="Z3768" s="9"/>
      <c r="AA3768" s="9"/>
      <c r="AB3768" s="9"/>
      <c r="AC3768" s="9"/>
      <c r="AD3768" s="9"/>
      <c r="AE3768" s="9"/>
      <c r="AF3768" s="9"/>
      <c r="AG3768" s="9"/>
      <c r="AH3768" s="9"/>
      <c r="AI3768" s="9"/>
      <c r="AJ3768" s="9"/>
      <c r="AK3768" s="9"/>
      <c r="AL3768" s="9"/>
      <c r="AM3768" s="9"/>
      <c r="AN3768" s="9"/>
      <c r="AO3768" s="9"/>
      <c r="AP3768" s="9"/>
      <c r="AQ3768" s="15"/>
      <c r="AR3768" s="9"/>
      <c r="AS3768" s="9"/>
      <c r="AT3768" s="9"/>
      <c r="AU3768" s="9"/>
      <c r="AV3768" s="9"/>
      <c r="AW3768" s="9"/>
      <c r="AX3768" s="9"/>
      <c r="AY3768" s="9"/>
      <c r="AZ3768" s="9"/>
      <c r="BA3768" s="9"/>
      <c r="BB3768" s="9"/>
      <c r="BC3768" s="9"/>
      <c r="BD3768" s="9"/>
      <c r="BE3768" s="9"/>
      <c r="BF3768" s="9"/>
      <c r="BG3768" s="9"/>
      <c r="BH3768" s="9"/>
      <c r="BI3768" s="9"/>
      <c r="BJ3768" s="9"/>
      <c r="BK3768" s="9"/>
      <c r="BL3768" s="9">
        <f t="shared" si="124"/>
        <v>486980.54331621091</v>
      </c>
      <c r="BM3768" s="9">
        <f t="shared" si="125"/>
        <v>487000</v>
      </c>
    </row>
    <row r="3769" spans="1:65" x14ac:dyDescent="0.3">
      <c r="A3769" t="s">
        <v>3646</v>
      </c>
      <c r="B3769" s="9">
        <v>257</v>
      </c>
      <c r="C3769">
        <v>572004</v>
      </c>
      <c r="D3769">
        <v>1</v>
      </c>
      <c r="E3769">
        <v>0</v>
      </c>
      <c r="F3769">
        <v>0</v>
      </c>
      <c r="G3769">
        <v>0</v>
      </c>
      <c r="H3769">
        <v>0</v>
      </c>
      <c r="I3769" t="s">
        <v>96</v>
      </c>
      <c r="J3769">
        <v>572080</v>
      </c>
      <c r="K3769" t="s">
        <v>555</v>
      </c>
      <c r="L3769">
        <v>572080</v>
      </c>
      <c r="M3769" t="s">
        <v>555</v>
      </c>
      <c r="N3769">
        <v>572241</v>
      </c>
      <c r="O3769" t="s">
        <v>556</v>
      </c>
      <c r="P3769">
        <v>571164</v>
      </c>
      <c r="Q3769" t="s">
        <v>334</v>
      </c>
      <c r="R3769" s="9">
        <v>71941.662785630979</v>
      </c>
      <c r="S3769" s="9"/>
      <c r="T3769" s="9"/>
      <c r="U3769" s="9"/>
      <c r="V3769" s="9"/>
      <c r="W3769" s="9"/>
      <c r="X3769" s="9"/>
      <c r="Y3769" s="9"/>
      <c r="Z3769" s="9"/>
      <c r="AA3769" s="9"/>
      <c r="AB3769" s="9"/>
      <c r="AC3769" s="9"/>
      <c r="AD3769" s="9"/>
      <c r="AE3769" s="9"/>
      <c r="AF3769" s="9"/>
      <c r="AG3769" s="9"/>
      <c r="AH3769" s="9"/>
      <c r="AI3769" s="9"/>
      <c r="AJ3769" s="9"/>
      <c r="AK3769" s="9"/>
      <c r="AL3769" s="9"/>
      <c r="AM3769" s="9"/>
      <c r="AN3769" s="9"/>
      <c r="AO3769" s="9"/>
      <c r="AP3769" s="9"/>
      <c r="AQ3769" s="15"/>
      <c r="AR3769" s="9"/>
      <c r="AS3769" s="9"/>
      <c r="AT3769" s="9"/>
      <c r="AU3769" s="9"/>
      <c r="AV3769" s="9"/>
      <c r="AW3769" s="9"/>
      <c r="AX3769" s="9"/>
      <c r="AY3769" s="9"/>
      <c r="AZ3769" s="9"/>
      <c r="BA3769" s="9"/>
      <c r="BB3769" s="9"/>
      <c r="BC3769" s="9"/>
      <c r="BD3769" s="9"/>
      <c r="BE3769" s="9"/>
      <c r="BF3769" s="9"/>
      <c r="BG3769" s="9"/>
      <c r="BH3769" s="9"/>
      <c r="BI3769" s="9"/>
      <c r="BJ3769" s="9"/>
      <c r="BK3769" s="9"/>
      <c r="BL3769" s="9">
        <f t="shared" si="124"/>
        <v>71941.662785630979</v>
      </c>
      <c r="BM3769" s="9">
        <f t="shared" si="125"/>
        <v>71900</v>
      </c>
    </row>
    <row r="3770" spans="1:65" x14ac:dyDescent="0.3">
      <c r="A3770" t="s">
        <v>3647</v>
      </c>
      <c r="B3770" s="9">
        <v>794</v>
      </c>
      <c r="C3770">
        <v>584789</v>
      </c>
      <c r="D3770">
        <v>1</v>
      </c>
      <c r="E3770">
        <v>0</v>
      </c>
      <c r="F3770">
        <v>0</v>
      </c>
      <c r="G3770">
        <v>0</v>
      </c>
      <c r="H3770">
        <v>0</v>
      </c>
      <c r="I3770" t="s">
        <v>81</v>
      </c>
      <c r="J3770">
        <v>584428</v>
      </c>
      <c r="K3770" t="s">
        <v>711</v>
      </c>
      <c r="L3770">
        <v>584649</v>
      </c>
      <c r="M3770" t="s">
        <v>217</v>
      </c>
      <c r="N3770">
        <v>584649</v>
      </c>
      <c r="O3770" t="s">
        <v>217</v>
      </c>
      <c r="P3770">
        <v>584649</v>
      </c>
      <c r="Q3770" t="s">
        <v>217</v>
      </c>
      <c r="R3770" s="9">
        <v>188099.31772650051</v>
      </c>
      <c r="S3770" s="9"/>
      <c r="T3770" s="9"/>
      <c r="U3770" s="9"/>
      <c r="V3770" s="9"/>
      <c r="W3770" s="9"/>
      <c r="X3770" s="9"/>
      <c r="Y3770" s="9"/>
      <c r="Z3770" s="9"/>
      <c r="AA3770" s="9"/>
      <c r="AB3770" s="9"/>
      <c r="AC3770" s="9"/>
      <c r="AD3770" s="9"/>
      <c r="AE3770" s="9"/>
      <c r="AF3770" s="9"/>
      <c r="AG3770" s="9"/>
      <c r="AH3770" s="9"/>
      <c r="AI3770" s="9"/>
      <c r="AJ3770" s="9"/>
      <c r="AK3770" s="9"/>
      <c r="AL3770" s="9"/>
      <c r="AM3770" s="9"/>
      <c r="AN3770" s="9"/>
      <c r="AO3770" s="9"/>
      <c r="AP3770" s="9"/>
      <c r="AQ3770" s="15"/>
      <c r="AR3770" s="9"/>
      <c r="AS3770" s="9"/>
      <c r="AT3770" s="9"/>
      <c r="AU3770" s="9"/>
      <c r="AV3770" s="9"/>
      <c r="AW3770" s="9"/>
      <c r="AX3770" s="9"/>
      <c r="AY3770" s="9"/>
      <c r="AZ3770" s="9"/>
      <c r="BA3770" s="9"/>
      <c r="BB3770" s="9"/>
      <c r="BC3770" s="9"/>
      <c r="BD3770" s="9"/>
      <c r="BE3770" s="9"/>
      <c r="BF3770" s="9"/>
      <c r="BG3770" s="9"/>
      <c r="BH3770" s="9"/>
      <c r="BI3770" s="9"/>
      <c r="BJ3770" s="9"/>
      <c r="BK3770" s="9"/>
      <c r="BL3770" s="9">
        <f t="shared" si="124"/>
        <v>188099.31772650051</v>
      </c>
      <c r="BM3770" s="9">
        <f t="shared" si="125"/>
        <v>188100</v>
      </c>
    </row>
    <row r="3771" spans="1:65" x14ac:dyDescent="0.3">
      <c r="A3771" s="2" t="s">
        <v>1050</v>
      </c>
      <c r="B3771" s="9">
        <v>727</v>
      </c>
      <c r="C3771">
        <v>559334</v>
      </c>
      <c r="D3771">
        <v>1</v>
      </c>
      <c r="E3771">
        <v>1</v>
      </c>
      <c r="F3771">
        <v>0</v>
      </c>
      <c r="G3771">
        <v>0</v>
      </c>
      <c r="H3771">
        <v>0</v>
      </c>
      <c r="I3771" t="s">
        <v>151</v>
      </c>
      <c r="J3771">
        <v>559334</v>
      </c>
      <c r="K3771" t="s">
        <v>1050</v>
      </c>
      <c r="L3771">
        <v>559211</v>
      </c>
      <c r="M3771" t="s">
        <v>222</v>
      </c>
      <c r="N3771">
        <v>559211</v>
      </c>
      <c r="O3771" t="s">
        <v>222</v>
      </c>
      <c r="P3771">
        <v>559300</v>
      </c>
      <c r="Q3771" t="s">
        <v>223</v>
      </c>
      <c r="R3771" s="9">
        <v>172460.72997054929</v>
      </c>
      <c r="S3771" s="9">
        <f>SUMIFS($B:$B,$J:$J,$C3771)</f>
        <v>1988</v>
      </c>
      <c r="T3771" s="9">
        <v>108195.51976132971</v>
      </c>
      <c r="U3771" s="9">
        <v>1</v>
      </c>
      <c r="V3771" s="9">
        <f>U3771*768</f>
        <v>768</v>
      </c>
      <c r="W3771" s="9">
        <v>4</v>
      </c>
      <c r="X3771" s="9">
        <f>W3771*3072</f>
        <v>12288</v>
      </c>
      <c r="Y3771" s="9">
        <v>13</v>
      </c>
      <c r="Z3771" s="9">
        <f>Y3771*1024</f>
        <v>13312</v>
      </c>
      <c r="AA3771" s="9">
        <v>3</v>
      </c>
      <c r="AB3771" s="9">
        <f>AA3771*256</f>
        <v>768</v>
      </c>
      <c r="AC3771" s="9"/>
      <c r="AD3771" s="9"/>
      <c r="AE3771" s="9"/>
      <c r="AF3771" s="9"/>
      <c r="AG3771" s="9"/>
      <c r="AH3771" s="9"/>
      <c r="AI3771" s="9"/>
      <c r="AJ3771" s="9"/>
      <c r="AK3771" s="9"/>
      <c r="AL3771" s="9"/>
      <c r="AM3771" s="9"/>
      <c r="AN3771" s="9"/>
      <c r="AO3771" s="9"/>
      <c r="AP3771" s="9"/>
      <c r="AQ3771" s="15"/>
      <c r="AR3771" s="9"/>
      <c r="AS3771" s="9"/>
      <c r="AT3771" s="9"/>
      <c r="AU3771" s="9"/>
      <c r="AV3771" s="9"/>
      <c r="AW3771" s="9"/>
      <c r="AX3771" s="9"/>
      <c r="AY3771" s="9"/>
      <c r="AZ3771" s="9"/>
      <c r="BA3771" s="9"/>
      <c r="BB3771" s="9"/>
      <c r="BC3771" s="9"/>
      <c r="BD3771" s="9"/>
      <c r="BE3771" s="9"/>
      <c r="BF3771" s="9"/>
      <c r="BG3771" s="9"/>
      <c r="BH3771" s="9"/>
      <c r="BI3771" s="9"/>
      <c r="BJ3771" s="9"/>
      <c r="BK3771" s="9"/>
      <c r="BL3771" s="9">
        <f t="shared" si="124"/>
        <v>307792.24973187898</v>
      </c>
      <c r="BM3771" s="9">
        <f t="shared" si="125"/>
        <v>307800</v>
      </c>
    </row>
    <row r="3772" spans="1:65" x14ac:dyDescent="0.3">
      <c r="A3772" s="3" t="s">
        <v>78</v>
      </c>
      <c r="B3772" s="9">
        <v>583</v>
      </c>
      <c r="C3772">
        <v>555452</v>
      </c>
      <c r="D3772">
        <v>1</v>
      </c>
      <c r="E3772">
        <v>1</v>
      </c>
      <c r="F3772">
        <v>1</v>
      </c>
      <c r="G3772">
        <v>0</v>
      </c>
      <c r="H3772">
        <v>0</v>
      </c>
      <c r="I3772" t="s">
        <v>77</v>
      </c>
      <c r="J3772">
        <v>555452</v>
      </c>
      <c r="K3772" t="s">
        <v>78</v>
      </c>
      <c r="L3772">
        <v>555452</v>
      </c>
      <c r="M3772" t="s">
        <v>78</v>
      </c>
      <c r="N3772">
        <v>555428</v>
      </c>
      <c r="O3772" t="s">
        <v>79</v>
      </c>
      <c r="P3772">
        <v>555428</v>
      </c>
      <c r="Q3772" t="s">
        <v>79</v>
      </c>
      <c r="R3772" s="9">
        <v>138737.36858724331</v>
      </c>
      <c r="S3772" s="9">
        <f>SUMIFS($B:$B,$J:$J,$C3772)</f>
        <v>2185</v>
      </c>
      <c r="T3772" s="9">
        <v>118892.1902579603</v>
      </c>
      <c r="U3772" s="9">
        <v>0</v>
      </c>
      <c r="V3772" s="9">
        <f>U3772*768</f>
        <v>0</v>
      </c>
      <c r="W3772" s="9">
        <v>10</v>
      </c>
      <c r="X3772" s="9">
        <f>W3772*3072</f>
        <v>30720</v>
      </c>
      <c r="Y3772" s="9">
        <v>8</v>
      </c>
      <c r="Z3772" s="9">
        <f>Y3772*1024</f>
        <v>8192</v>
      </c>
      <c r="AA3772" s="9">
        <v>1</v>
      </c>
      <c r="AB3772" s="9">
        <f>AA3772*256</f>
        <v>256</v>
      </c>
      <c r="AC3772" s="9">
        <f>SUMIFS($B:$B,$L:$L,$C3772)</f>
        <v>3056</v>
      </c>
      <c r="AD3772" s="9">
        <v>383367.99680275028</v>
      </c>
      <c r="AE3772" s="9"/>
      <c r="AF3772" s="9"/>
      <c r="AG3772" s="9"/>
      <c r="AH3772" s="9"/>
      <c r="AI3772" s="9"/>
      <c r="AJ3772" s="9"/>
      <c r="AK3772" s="9"/>
      <c r="AL3772" s="9"/>
      <c r="AM3772" s="9"/>
      <c r="AN3772" s="9"/>
      <c r="AO3772" s="9"/>
      <c r="AP3772" s="9"/>
      <c r="AQ3772" s="15"/>
      <c r="AR3772" s="9">
        <v>2</v>
      </c>
      <c r="AS3772" s="9">
        <f>AR3772*30500</f>
        <v>61000</v>
      </c>
      <c r="AT3772" s="9"/>
      <c r="AU3772" s="9"/>
      <c r="AV3772" s="9"/>
      <c r="AW3772" s="9"/>
      <c r="AX3772" s="9"/>
      <c r="AY3772" s="9"/>
      <c r="AZ3772" s="9"/>
      <c r="BA3772" s="9"/>
      <c r="BB3772" s="9"/>
      <c r="BC3772" s="9"/>
      <c r="BD3772" s="9"/>
      <c r="BE3772" s="9"/>
      <c r="BF3772" s="9"/>
      <c r="BG3772" s="9"/>
      <c r="BH3772" s="9"/>
      <c r="BI3772" s="9"/>
      <c r="BJ3772" s="9"/>
      <c r="BK3772" s="9"/>
      <c r="BL3772" s="9">
        <f t="shared" si="124"/>
        <v>741165.55564795388</v>
      </c>
      <c r="BM3772" s="9">
        <f t="shared" si="125"/>
        <v>741200</v>
      </c>
    </row>
    <row r="3773" spans="1:65" x14ac:dyDescent="0.3">
      <c r="A3773" t="s">
        <v>3648</v>
      </c>
      <c r="B3773" s="9">
        <v>212</v>
      </c>
      <c r="C3773">
        <v>596400</v>
      </c>
      <c r="D3773">
        <v>1</v>
      </c>
      <c r="E3773">
        <v>0</v>
      </c>
      <c r="F3773">
        <v>0</v>
      </c>
      <c r="G3773">
        <v>0</v>
      </c>
      <c r="H3773">
        <v>0</v>
      </c>
      <c r="I3773" t="s">
        <v>81</v>
      </c>
      <c r="J3773">
        <v>595551</v>
      </c>
      <c r="K3773" t="s">
        <v>558</v>
      </c>
      <c r="L3773">
        <v>584002</v>
      </c>
      <c r="M3773" t="s">
        <v>278</v>
      </c>
      <c r="N3773">
        <v>584002</v>
      </c>
      <c r="O3773" t="s">
        <v>278</v>
      </c>
      <c r="P3773">
        <v>584002</v>
      </c>
      <c r="Q3773" t="s">
        <v>278</v>
      </c>
      <c r="R3773" s="9">
        <v>71941.662785630979</v>
      </c>
      <c r="S3773" s="9"/>
      <c r="T3773" s="9"/>
      <c r="U3773" s="9"/>
      <c r="V3773" s="9"/>
      <c r="W3773" s="9"/>
      <c r="X3773" s="9"/>
      <c r="Y3773" s="9"/>
      <c r="Z3773" s="9"/>
      <c r="AA3773" s="9"/>
      <c r="AB3773" s="9"/>
      <c r="AC3773" s="9"/>
      <c r="AD3773" s="9"/>
      <c r="AE3773" s="9"/>
      <c r="AF3773" s="9"/>
      <c r="AG3773" s="9"/>
      <c r="AH3773" s="9"/>
      <c r="AI3773" s="9"/>
      <c r="AJ3773" s="9"/>
      <c r="AK3773" s="9"/>
      <c r="AL3773" s="9"/>
      <c r="AM3773" s="9"/>
      <c r="AN3773" s="9"/>
      <c r="AO3773" s="9"/>
      <c r="AP3773" s="9"/>
      <c r="AQ3773" s="15"/>
      <c r="AR3773" s="9"/>
      <c r="AS3773" s="9"/>
      <c r="AT3773" s="9"/>
      <c r="AU3773" s="9"/>
      <c r="AV3773" s="9"/>
      <c r="AW3773" s="9"/>
      <c r="AX3773" s="9"/>
      <c r="AY3773" s="9"/>
      <c r="AZ3773" s="9"/>
      <c r="BA3773" s="9"/>
      <c r="BB3773" s="9"/>
      <c r="BC3773" s="9"/>
      <c r="BD3773" s="9"/>
      <c r="BE3773" s="9"/>
      <c r="BF3773" s="9"/>
      <c r="BG3773" s="9"/>
      <c r="BH3773" s="9"/>
      <c r="BI3773" s="9"/>
      <c r="BJ3773" s="9"/>
      <c r="BK3773" s="9"/>
      <c r="BL3773" s="9">
        <f t="shared" si="124"/>
        <v>71941.662785630979</v>
      </c>
      <c r="BM3773" s="9">
        <f t="shared" si="125"/>
        <v>71900</v>
      </c>
    </row>
    <row r="3774" spans="1:65" x14ac:dyDescent="0.3">
      <c r="A3774" s="2" t="s">
        <v>3475</v>
      </c>
      <c r="B3774" s="9">
        <v>1155</v>
      </c>
      <c r="C3774">
        <v>563285</v>
      </c>
      <c r="D3774">
        <v>1</v>
      </c>
      <c r="E3774">
        <v>1</v>
      </c>
      <c r="F3774">
        <v>0</v>
      </c>
      <c r="G3774">
        <v>0</v>
      </c>
      <c r="H3774">
        <v>0</v>
      </c>
      <c r="I3774" t="s">
        <v>131</v>
      </c>
      <c r="J3774">
        <v>563285</v>
      </c>
      <c r="K3774" t="s">
        <v>3475</v>
      </c>
      <c r="L3774">
        <v>563129</v>
      </c>
      <c r="M3774" t="s">
        <v>1370</v>
      </c>
      <c r="N3774">
        <v>563129</v>
      </c>
      <c r="O3774" t="s">
        <v>1370</v>
      </c>
      <c r="P3774">
        <v>563102</v>
      </c>
      <c r="Q3774" t="s">
        <v>1371</v>
      </c>
      <c r="R3774" s="9">
        <v>271859.29604674439</v>
      </c>
      <c r="S3774" s="9">
        <f>SUMIFS($B:$B,$J:$J,$C3774)</f>
        <v>1592</v>
      </c>
      <c r="T3774" s="9">
        <v>86682.971937919807</v>
      </c>
      <c r="U3774" s="9">
        <v>0</v>
      </c>
      <c r="V3774" s="9">
        <f>U3774*768</f>
        <v>0</v>
      </c>
      <c r="W3774" s="9">
        <v>8</v>
      </c>
      <c r="X3774" s="9">
        <f>W3774*3072</f>
        <v>24576</v>
      </c>
      <c r="Y3774" s="9">
        <v>6</v>
      </c>
      <c r="Z3774" s="9">
        <f>Y3774*1024</f>
        <v>6144</v>
      </c>
      <c r="AA3774" s="9">
        <v>1</v>
      </c>
      <c r="AB3774" s="9">
        <f>AA3774*256</f>
        <v>256</v>
      </c>
      <c r="AC3774" s="9"/>
      <c r="AD3774" s="9"/>
      <c r="AE3774" s="9"/>
      <c r="AF3774" s="9"/>
      <c r="AG3774" s="9"/>
      <c r="AH3774" s="9"/>
      <c r="AI3774" s="9"/>
      <c r="AJ3774" s="9"/>
      <c r="AK3774" s="9"/>
      <c r="AL3774" s="9"/>
      <c r="AM3774" s="9"/>
      <c r="AN3774" s="9"/>
      <c r="AO3774" s="9"/>
      <c r="AP3774" s="9"/>
      <c r="AQ3774" s="15"/>
      <c r="AR3774" s="9"/>
      <c r="AS3774" s="9"/>
      <c r="AT3774" s="9"/>
      <c r="AU3774" s="9"/>
      <c r="AV3774" s="9"/>
      <c r="AW3774" s="9"/>
      <c r="AX3774" s="9"/>
      <c r="AY3774" s="9"/>
      <c r="AZ3774" s="9"/>
      <c r="BA3774" s="9"/>
      <c r="BB3774" s="9"/>
      <c r="BC3774" s="9"/>
      <c r="BD3774" s="9"/>
      <c r="BE3774" s="9"/>
      <c r="BF3774" s="9"/>
      <c r="BG3774" s="9"/>
      <c r="BH3774" s="9"/>
      <c r="BI3774" s="9"/>
      <c r="BJ3774" s="9"/>
      <c r="BK3774" s="9"/>
      <c r="BL3774" s="9">
        <f t="shared" si="124"/>
        <v>389518.26798466418</v>
      </c>
      <c r="BM3774" s="9">
        <f t="shared" si="125"/>
        <v>389500</v>
      </c>
    </row>
    <row r="3775" spans="1:65" x14ac:dyDescent="0.3">
      <c r="A3775" t="s">
        <v>3649</v>
      </c>
      <c r="B3775" s="9">
        <v>302</v>
      </c>
      <c r="C3775">
        <v>564311</v>
      </c>
      <c r="D3775">
        <v>1</v>
      </c>
      <c r="E3775">
        <v>0</v>
      </c>
      <c r="F3775">
        <v>0</v>
      </c>
      <c r="G3775">
        <v>0</v>
      </c>
      <c r="H3775">
        <v>0</v>
      </c>
      <c r="I3775" t="s">
        <v>104</v>
      </c>
      <c r="J3775">
        <v>564028</v>
      </c>
      <c r="K3775" t="s">
        <v>401</v>
      </c>
      <c r="L3775">
        <v>564028</v>
      </c>
      <c r="M3775" t="s">
        <v>401</v>
      </c>
      <c r="N3775">
        <v>564028</v>
      </c>
      <c r="O3775" t="s">
        <v>401</v>
      </c>
      <c r="P3775">
        <v>564028</v>
      </c>
      <c r="Q3775" t="s">
        <v>401</v>
      </c>
      <c r="R3775" s="9">
        <v>72416.560290642476</v>
      </c>
      <c r="S3775" s="9"/>
      <c r="T3775" s="9"/>
      <c r="U3775" s="9"/>
      <c r="V3775" s="9"/>
      <c r="W3775" s="9"/>
      <c r="X3775" s="9"/>
      <c r="Y3775" s="9"/>
      <c r="Z3775" s="9"/>
      <c r="AA3775" s="9"/>
      <c r="AB3775" s="9"/>
      <c r="AC3775" s="9"/>
      <c r="AD3775" s="9"/>
      <c r="AE3775" s="9"/>
      <c r="AF3775" s="9"/>
      <c r="AG3775" s="9"/>
      <c r="AH3775" s="9"/>
      <c r="AI3775" s="9"/>
      <c r="AJ3775" s="9"/>
      <c r="AK3775" s="9"/>
      <c r="AL3775" s="9"/>
      <c r="AM3775" s="9"/>
      <c r="AN3775" s="9"/>
      <c r="AO3775" s="9"/>
      <c r="AP3775" s="9"/>
      <c r="AQ3775" s="15"/>
      <c r="AR3775" s="9"/>
      <c r="AS3775" s="9"/>
      <c r="AT3775" s="9"/>
      <c r="AU3775" s="9"/>
      <c r="AV3775" s="9"/>
      <c r="AW3775" s="9"/>
      <c r="AX3775" s="9"/>
      <c r="AY3775" s="9"/>
      <c r="AZ3775" s="9"/>
      <c r="BA3775" s="9"/>
      <c r="BB3775" s="9"/>
      <c r="BC3775" s="9"/>
      <c r="BD3775" s="9"/>
      <c r="BE3775" s="9"/>
      <c r="BF3775" s="9"/>
      <c r="BG3775" s="9"/>
      <c r="BH3775" s="9"/>
      <c r="BI3775" s="9"/>
      <c r="BJ3775" s="9"/>
      <c r="BK3775" s="9"/>
      <c r="BL3775" s="9">
        <f t="shared" si="124"/>
        <v>72416.560290642476</v>
      </c>
      <c r="BM3775" s="9">
        <f t="shared" si="125"/>
        <v>72400</v>
      </c>
    </row>
    <row r="3776" spans="1:65" x14ac:dyDescent="0.3">
      <c r="A3776" t="s">
        <v>3649</v>
      </c>
      <c r="B3776" s="9">
        <v>166</v>
      </c>
      <c r="C3776">
        <v>534307</v>
      </c>
      <c r="D3776">
        <v>1</v>
      </c>
      <c r="E3776">
        <v>0</v>
      </c>
      <c r="F3776">
        <v>0</v>
      </c>
      <c r="G3776">
        <v>0</v>
      </c>
      <c r="H3776">
        <v>0</v>
      </c>
      <c r="I3776" t="s">
        <v>86</v>
      </c>
      <c r="J3776">
        <v>534633</v>
      </c>
      <c r="K3776" t="s">
        <v>1332</v>
      </c>
      <c r="L3776">
        <v>534633</v>
      </c>
      <c r="M3776" t="s">
        <v>1332</v>
      </c>
      <c r="N3776">
        <v>534633</v>
      </c>
      <c r="O3776" t="s">
        <v>1332</v>
      </c>
      <c r="P3776">
        <v>533955</v>
      </c>
      <c r="Q3776" t="s">
        <v>314</v>
      </c>
      <c r="R3776" s="9">
        <v>71941.662785630979</v>
      </c>
      <c r="S3776" s="9"/>
      <c r="T3776" s="9"/>
      <c r="U3776" s="9"/>
      <c r="V3776" s="9"/>
      <c r="W3776" s="9"/>
      <c r="X3776" s="9"/>
      <c r="Y3776" s="9"/>
      <c r="Z3776" s="9"/>
      <c r="AA3776" s="9"/>
      <c r="AB3776" s="9"/>
      <c r="AC3776" s="9"/>
      <c r="AD3776" s="9"/>
      <c r="AE3776" s="9"/>
      <c r="AF3776" s="9"/>
      <c r="AG3776" s="9"/>
      <c r="AH3776" s="9"/>
      <c r="AI3776" s="9"/>
      <c r="AJ3776" s="9"/>
      <c r="AK3776" s="9"/>
      <c r="AL3776" s="9"/>
      <c r="AM3776" s="9"/>
      <c r="AN3776" s="9"/>
      <c r="AO3776" s="9"/>
      <c r="AP3776" s="9"/>
      <c r="AQ3776" s="15"/>
      <c r="AR3776" s="9"/>
      <c r="AS3776" s="9"/>
      <c r="AT3776" s="9"/>
      <c r="AU3776" s="9"/>
      <c r="AV3776" s="9"/>
      <c r="AW3776" s="9"/>
      <c r="AX3776" s="9"/>
      <c r="AY3776" s="9"/>
      <c r="AZ3776" s="9"/>
      <c r="BA3776" s="9"/>
      <c r="BB3776" s="9"/>
      <c r="BC3776" s="9"/>
      <c r="BD3776" s="9"/>
      <c r="BE3776" s="9"/>
      <c r="BF3776" s="9"/>
      <c r="BG3776" s="9"/>
      <c r="BH3776" s="9"/>
      <c r="BI3776" s="9"/>
      <c r="BJ3776" s="9"/>
      <c r="BK3776" s="9"/>
      <c r="BL3776" s="9">
        <f t="shared" si="124"/>
        <v>71941.662785630979</v>
      </c>
      <c r="BM3776" s="9">
        <f t="shared" si="125"/>
        <v>71900</v>
      </c>
    </row>
    <row r="3777" spans="1:65" x14ac:dyDescent="0.3">
      <c r="A3777" t="s">
        <v>3650</v>
      </c>
      <c r="B3777" s="9">
        <v>436</v>
      </c>
      <c r="C3777">
        <v>514276</v>
      </c>
      <c r="D3777">
        <v>1</v>
      </c>
      <c r="E3777">
        <v>0</v>
      </c>
      <c r="F3777">
        <v>0</v>
      </c>
      <c r="G3777">
        <v>0</v>
      </c>
      <c r="H3777">
        <v>0</v>
      </c>
      <c r="I3777" t="s">
        <v>104</v>
      </c>
      <c r="J3777">
        <v>561835</v>
      </c>
      <c r="K3777" t="s">
        <v>708</v>
      </c>
      <c r="L3777">
        <v>561835</v>
      </c>
      <c r="M3777" t="s">
        <v>708</v>
      </c>
      <c r="N3777">
        <v>561835</v>
      </c>
      <c r="O3777" t="s">
        <v>708</v>
      </c>
      <c r="P3777">
        <v>561380</v>
      </c>
      <c r="Q3777" t="s">
        <v>355</v>
      </c>
      <c r="R3777" s="9">
        <v>104136.55638657299</v>
      </c>
      <c r="S3777" s="9"/>
      <c r="T3777" s="9"/>
      <c r="U3777" s="9"/>
      <c r="V3777" s="9"/>
      <c r="W3777" s="9"/>
      <c r="X3777" s="9"/>
      <c r="Y3777" s="9"/>
      <c r="Z3777" s="9"/>
      <c r="AA3777" s="9"/>
      <c r="AB3777" s="9"/>
      <c r="AC3777" s="9"/>
      <c r="AD3777" s="9"/>
      <c r="AE3777" s="9"/>
      <c r="AF3777" s="9"/>
      <c r="AG3777" s="9"/>
      <c r="AH3777" s="9"/>
      <c r="AI3777" s="9"/>
      <c r="AJ3777" s="9"/>
      <c r="AK3777" s="9"/>
      <c r="AL3777" s="9"/>
      <c r="AM3777" s="9"/>
      <c r="AN3777" s="9"/>
      <c r="AO3777" s="9"/>
      <c r="AP3777" s="9"/>
      <c r="AQ3777" s="15"/>
      <c r="AR3777" s="9"/>
      <c r="AS3777" s="9"/>
      <c r="AT3777" s="9"/>
      <c r="AU3777" s="9"/>
      <c r="AV3777" s="9"/>
      <c r="AW3777" s="9"/>
      <c r="AX3777" s="9"/>
      <c r="AY3777" s="9"/>
      <c r="AZ3777" s="9"/>
      <c r="BA3777" s="9"/>
      <c r="BB3777" s="9"/>
      <c r="BC3777" s="9"/>
      <c r="BD3777" s="9"/>
      <c r="BE3777" s="9"/>
      <c r="BF3777" s="9"/>
      <c r="BG3777" s="9"/>
      <c r="BH3777" s="9"/>
      <c r="BI3777" s="9"/>
      <c r="BJ3777" s="9"/>
      <c r="BK3777" s="9"/>
      <c r="BL3777" s="9">
        <f t="shared" si="124"/>
        <v>104136.55638657299</v>
      </c>
      <c r="BM3777" s="9">
        <f t="shared" si="125"/>
        <v>104100</v>
      </c>
    </row>
    <row r="3778" spans="1:65" x14ac:dyDescent="0.3">
      <c r="A3778" s="2" t="s">
        <v>3651</v>
      </c>
      <c r="B3778" s="9">
        <v>2347</v>
      </c>
      <c r="C3778">
        <v>566551</v>
      </c>
      <c r="D3778">
        <v>1</v>
      </c>
      <c r="E3778">
        <v>1</v>
      </c>
      <c r="F3778">
        <v>0</v>
      </c>
      <c r="G3778">
        <v>0</v>
      </c>
      <c r="H3778">
        <v>0</v>
      </c>
      <c r="I3778" t="s">
        <v>131</v>
      </c>
      <c r="J3778">
        <v>566551</v>
      </c>
      <c r="K3778" t="s">
        <v>3651</v>
      </c>
      <c r="L3778">
        <v>565971</v>
      </c>
      <c r="M3778" t="s">
        <v>459</v>
      </c>
      <c r="N3778">
        <v>565971</v>
      </c>
      <c r="O3778" t="s">
        <v>459</v>
      </c>
      <c r="P3778">
        <v>565971</v>
      </c>
      <c r="Q3778" t="s">
        <v>459</v>
      </c>
      <c r="R3778" s="9">
        <v>543712.79016499699</v>
      </c>
      <c r="S3778" s="9">
        <f>SUMIFS($B:$B,$J:$J,$C3778)</f>
        <v>2553</v>
      </c>
      <c r="T3778" s="9">
        <v>138865.1025586772</v>
      </c>
      <c r="U3778" s="9">
        <v>0</v>
      </c>
      <c r="V3778" s="9">
        <f>U3778*768</f>
        <v>0</v>
      </c>
      <c r="W3778" s="9">
        <v>10</v>
      </c>
      <c r="X3778" s="9">
        <f>W3778*3072</f>
        <v>30720</v>
      </c>
      <c r="Y3778" s="9">
        <v>11</v>
      </c>
      <c r="Z3778" s="9">
        <f>Y3778*1024</f>
        <v>11264</v>
      </c>
      <c r="AA3778" s="9">
        <v>2</v>
      </c>
      <c r="AB3778" s="9">
        <f>AA3778*256</f>
        <v>512</v>
      </c>
      <c r="AC3778" s="9"/>
      <c r="AD3778" s="9"/>
      <c r="AE3778" s="9"/>
      <c r="AF3778" s="9"/>
      <c r="AG3778" s="9"/>
      <c r="AH3778" s="9"/>
      <c r="AI3778" s="9"/>
      <c r="AJ3778" s="9"/>
      <c r="AK3778" s="9"/>
      <c r="AL3778" s="9"/>
      <c r="AM3778" s="9"/>
      <c r="AN3778" s="9"/>
      <c r="AO3778" s="9"/>
      <c r="AP3778" s="9"/>
      <c r="AQ3778" s="15"/>
      <c r="AR3778" s="9">
        <v>1</v>
      </c>
      <c r="AS3778" s="9">
        <f>AR3778*30500</f>
        <v>30500</v>
      </c>
      <c r="AT3778" s="9"/>
      <c r="AU3778" s="9"/>
      <c r="AV3778" s="9"/>
      <c r="AW3778" s="9"/>
      <c r="AX3778" s="9"/>
      <c r="AY3778" s="9"/>
      <c r="AZ3778" s="9"/>
      <c r="BA3778" s="9"/>
      <c r="BB3778" s="9"/>
      <c r="BC3778" s="9"/>
      <c r="BD3778" s="9"/>
      <c r="BE3778" s="9"/>
      <c r="BF3778" s="9"/>
      <c r="BG3778" s="9"/>
      <c r="BH3778" s="9"/>
      <c r="BI3778" s="9"/>
      <c r="BJ3778" s="9"/>
      <c r="BK3778" s="9"/>
      <c r="BL3778" s="9">
        <f t="shared" si="124"/>
        <v>755573.89272367419</v>
      </c>
      <c r="BM3778" s="9">
        <f t="shared" si="125"/>
        <v>755600</v>
      </c>
    </row>
    <row r="3779" spans="1:65" x14ac:dyDescent="0.3">
      <c r="A3779" t="s">
        <v>3652</v>
      </c>
      <c r="B3779" s="9">
        <v>283</v>
      </c>
      <c r="C3779">
        <v>577391</v>
      </c>
      <c r="D3779">
        <v>1</v>
      </c>
      <c r="E3779">
        <v>0</v>
      </c>
      <c r="F3779">
        <v>0</v>
      </c>
      <c r="G3779">
        <v>0</v>
      </c>
      <c r="H3779">
        <v>0</v>
      </c>
      <c r="I3779" t="s">
        <v>104</v>
      </c>
      <c r="J3779">
        <v>577197</v>
      </c>
      <c r="K3779" t="s">
        <v>300</v>
      </c>
      <c r="L3779">
        <v>577197</v>
      </c>
      <c r="M3779" t="s">
        <v>300</v>
      </c>
      <c r="N3779">
        <v>577197</v>
      </c>
      <c r="O3779" t="s">
        <v>300</v>
      </c>
      <c r="P3779">
        <v>577197</v>
      </c>
      <c r="Q3779" t="s">
        <v>300</v>
      </c>
      <c r="R3779" s="9">
        <v>71941.662785630979</v>
      </c>
      <c r="S3779" s="9"/>
      <c r="T3779" s="9"/>
      <c r="U3779" s="9"/>
      <c r="V3779" s="9"/>
      <c r="W3779" s="9"/>
      <c r="X3779" s="9"/>
      <c r="Y3779" s="9"/>
      <c r="Z3779" s="9"/>
      <c r="AA3779" s="9"/>
      <c r="AB3779" s="9"/>
      <c r="AC3779" s="9"/>
      <c r="AD3779" s="9"/>
      <c r="AE3779" s="9"/>
      <c r="AF3779" s="9"/>
      <c r="AG3779" s="9"/>
      <c r="AH3779" s="9"/>
      <c r="AI3779" s="9"/>
      <c r="AJ3779" s="9"/>
      <c r="AK3779" s="9"/>
      <c r="AL3779" s="9"/>
      <c r="AM3779" s="9"/>
      <c r="AN3779" s="9"/>
      <c r="AO3779" s="9"/>
      <c r="AP3779" s="9"/>
      <c r="AQ3779" s="15"/>
      <c r="AR3779" s="9"/>
      <c r="AS3779" s="9"/>
      <c r="AT3779" s="9"/>
      <c r="AU3779" s="9"/>
      <c r="AV3779" s="9"/>
      <c r="AW3779" s="9"/>
      <c r="AX3779" s="9"/>
      <c r="AY3779" s="9"/>
      <c r="AZ3779" s="9"/>
      <c r="BA3779" s="9"/>
      <c r="BB3779" s="9"/>
      <c r="BC3779" s="9"/>
      <c r="BD3779" s="9"/>
      <c r="BE3779" s="9"/>
      <c r="BF3779" s="9"/>
      <c r="BG3779" s="9"/>
      <c r="BH3779" s="9"/>
      <c r="BI3779" s="9"/>
      <c r="BJ3779" s="9"/>
      <c r="BK3779" s="9"/>
      <c r="BL3779" s="9">
        <f t="shared" si="124"/>
        <v>71941.662785630979</v>
      </c>
      <c r="BM3779" s="9">
        <f t="shared" si="125"/>
        <v>71900</v>
      </c>
    </row>
    <row r="3780" spans="1:65" x14ac:dyDescent="0.3">
      <c r="A3780" t="s">
        <v>3653</v>
      </c>
      <c r="B3780" s="9">
        <v>197</v>
      </c>
      <c r="C3780">
        <v>546062</v>
      </c>
      <c r="D3780">
        <v>1</v>
      </c>
      <c r="E3780">
        <v>0</v>
      </c>
      <c r="F3780">
        <v>0</v>
      </c>
      <c r="G3780">
        <v>0</v>
      </c>
      <c r="H3780">
        <v>0</v>
      </c>
      <c r="I3780" t="s">
        <v>131</v>
      </c>
      <c r="J3780">
        <v>563099</v>
      </c>
      <c r="K3780" t="s">
        <v>542</v>
      </c>
      <c r="L3780">
        <v>563099</v>
      </c>
      <c r="M3780" t="s">
        <v>542</v>
      </c>
      <c r="N3780">
        <v>563099</v>
      </c>
      <c r="O3780" t="s">
        <v>542</v>
      </c>
      <c r="P3780">
        <v>562971</v>
      </c>
      <c r="Q3780" t="s">
        <v>384</v>
      </c>
      <c r="R3780" s="9">
        <v>71941.662785630979</v>
      </c>
      <c r="S3780" s="9"/>
      <c r="T3780" s="9"/>
      <c r="U3780" s="9"/>
      <c r="V3780" s="9"/>
      <c r="W3780" s="9"/>
      <c r="X3780" s="9"/>
      <c r="Y3780" s="9"/>
      <c r="Z3780" s="9"/>
      <c r="AA3780" s="9"/>
      <c r="AB3780" s="9"/>
      <c r="AC3780" s="9"/>
      <c r="AD3780" s="9"/>
      <c r="AE3780" s="9"/>
      <c r="AF3780" s="9"/>
      <c r="AG3780" s="9"/>
      <c r="AH3780" s="9"/>
      <c r="AI3780" s="9"/>
      <c r="AJ3780" s="9"/>
      <c r="AK3780" s="9"/>
      <c r="AL3780" s="9"/>
      <c r="AM3780" s="9"/>
      <c r="AN3780" s="9"/>
      <c r="AO3780" s="9"/>
      <c r="AP3780" s="9"/>
      <c r="AQ3780" s="15"/>
      <c r="AR3780" s="9"/>
      <c r="AS3780" s="9"/>
      <c r="AT3780" s="9"/>
      <c r="AU3780" s="9"/>
      <c r="AV3780" s="9"/>
      <c r="AW3780" s="9"/>
      <c r="AX3780" s="9"/>
      <c r="AY3780" s="9"/>
      <c r="AZ3780" s="9"/>
      <c r="BA3780" s="9"/>
      <c r="BB3780" s="9"/>
      <c r="BC3780" s="9"/>
      <c r="BD3780" s="9"/>
      <c r="BE3780" s="9"/>
      <c r="BF3780" s="9"/>
      <c r="BG3780" s="9"/>
      <c r="BH3780" s="9"/>
      <c r="BI3780" s="9"/>
      <c r="BJ3780" s="9"/>
      <c r="BK3780" s="9"/>
      <c r="BL3780" s="9">
        <f t="shared" ref="BL3780:BL3843" si="126">SUMIF(R3780:R3780,"&lt;&gt;")+SUMIF(T3780:T3780,"&lt;&gt;")+SUMIF(V3780:V3780,"&lt;&gt;")+SUMIF(X3780:X3780,"&lt;&gt;")+SUMIF(Z3780:Z3780,"&lt;&gt;")+SUMIF(AB3780:AB3780,"&lt;&gt;")+SUMIF(AD3780:AD3780,"&lt;&gt;")+SUMIF(AF3780:AF3780,"&lt;&gt;")+SUMIF(AH3780:AH3780,"&lt;&gt;")+SUMIF(AJ3780:AJ3780,"&lt;&gt;")+SUMIF(AK3780:AK3780,"&lt;&gt;")+SUMIF(AM3780:AM3780,"&lt;&gt;")+SUMIF(AO3780:AO3780,"&lt;&gt;")+SUMIF(AQ3780:AQ3780,"&lt;&gt;")+SUMIF(AS3780:AS3780,"&lt;&gt;")+SUMIF(AU3780:AU3780,"&lt;&gt;")+SUMIF(AW3780:AW3780,"&lt;&gt;")+SUMIF(AY3780:AY3780,"&lt;&gt;")+SUMIF(BA3780:BA3780,"&lt;&gt;")+SUMIF(BC3780:BC3780,"&lt;&gt;")+SUMIF(BE3780:BE3780,"&lt;&gt;")+SUMIF(BG3780:BG3780,"&lt;&gt;")+SUMIF(BI3780:BI3780,"&lt;&gt;")+SUMIF(BK3780:BK3780,"&lt;&gt;")</f>
        <v>71941.662785630979</v>
      </c>
      <c r="BM3780" s="9">
        <f t="shared" ref="BM3780:BM3843" si="127">ROUND(BL3780/100,0)*100</f>
        <v>71900</v>
      </c>
    </row>
    <row r="3781" spans="1:65" x14ac:dyDescent="0.3">
      <c r="A3781" t="s">
        <v>3654</v>
      </c>
      <c r="B3781" s="9">
        <v>287</v>
      </c>
      <c r="C3781">
        <v>529656</v>
      </c>
      <c r="D3781">
        <v>1</v>
      </c>
      <c r="E3781">
        <v>0</v>
      </c>
      <c r="F3781">
        <v>0</v>
      </c>
      <c r="G3781">
        <v>0</v>
      </c>
      <c r="H3781">
        <v>0</v>
      </c>
      <c r="I3781" t="s">
        <v>86</v>
      </c>
      <c r="J3781">
        <v>538493</v>
      </c>
      <c r="K3781" t="s">
        <v>1900</v>
      </c>
      <c r="L3781">
        <v>538493</v>
      </c>
      <c r="M3781" t="s">
        <v>1900</v>
      </c>
      <c r="N3781">
        <v>538728</v>
      </c>
      <c r="O3781" t="s">
        <v>141</v>
      </c>
      <c r="P3781">
        <v>538728</v>
      </c>
      <c r="Q3781" t="s">
        <v>141</v>
      </c>
      <c r="R3781" s="9">
        <v>71941.662785630979</v>
      </c>
      <c r="S3781" s="9"/>
      <c r="T3781" s="9"/>
      <c r="U3781" s="9"/>
      <c r="V3781" s="9"/>
      <c r="W3781" s="9"/>
      <c r="X3781" s="9"/>
      <c r="Y3781" s="9"/>
      <c r="Z3781" s="9"/>
      <c r="AA3781" s="9"/>
      <c r="AB3781" s="9"/>
      <c r="AC3781" s="9"/>
      <c r="AD3781" s="9"/>
      <c r="AE3781" s="9"/>
      <c r="AF3781" s="9"/>
      <c r="AG3781" s="9"/>
      <c r="AH3781" s="9"/>
      <c r="AI3781" s="9"/>
      <c r="AJ3781" s="9"/>
      <c r="AK3781" s="9"/>
      <c r="AL3781" s="9"/>
      <c r="AM3781" s="9"/>
      <c r="AN3781" s="9"/>
      <c r="AO3781" s="9"/>
      <c r="AP3781" s="9"/>
      <c r="AQ3781" s="15"/>
      <c r="AR3781" s="9"/>
      <c r="AS3781" s="9"/>
      <c r="AT3781" s="9"/>
      <c r="AU3781" s="9"/>
      <c r="AV3781" s="9"/>
      <c r="AW3781" s="9"/>
      <c r="AX3781" s="9"/>
      <c r="AY3781" s="9"/>
      <c r="AZ3781" s="9"/>
      <c r="BA3781" s="9"/>
      <c r="BB3781" s="9"/>
      <c r="BC3781" s="9"/>
      <c r="BD3781" s="9"/>
      <c r="BE3781" s="9"/>
      <c r="BF3781" s="9"/>
      <c r="BG3781" s="9"/>
      <c r="BH3781" s="9"/>
      <c r="BI3781" s="9"/>
      <c r="BJ3781" s="9"/>
      <c r="BK3781" s="9"/>
      <c r="BL3781" s="9">
        <f t="shared" si="126"/>
        <v>71941.662785630979</v>
      </c>
      <c r="BM3781" s="9">
        <f t="shared" si="127"/>
        <v>71900</v>
      </c>
    </row>
    <row r="3782" spans="1:65" x14ac:dyDescent="0.3">
      <c r="A3782" t="s">
        <v>3655</v>
      </c>
      <c r="B3782" s="9">
        <v>90</v>
      </c>
      <c r="C3782">
        <v>598241</v>
      </c>
      <c r="D3782">
        <v>1</v>
      </c>
      <c r="E3782">
        <v>0</v>
      </c>
      <c r="F3782">
        <v>0</v>
      </c>
      <c r="G3782">
        <v>0</v>
      </c>
      <c r="H3782">
        <v>0</v>
      </c>
      <c r="I3782" t="s">
        <v>86</v>
      </c>
      <c r="J3782">
        <v>535478</v>
      </c>
      <c r="K3782" t="s">
        <v>359</v>
      </c>
      <c r="L3782">
        <v>535478</v>
      </c>
      <c r="M3782" t="s">
        <v>359</v>
      </c>
      <c r="N3782">
        <v>535419</v>
      </c>
      <c r="O3782" t="s">
        <v>170</v>
      </c>
      <c r="P3782">
        <v>535419</v>
      </c>
      <c r="Q3782" t="s">
        <v>170</v>
      </c>
      <c r="R3782" s="9">
        <v>71941.662785630979</v>
      </c>
      <c r="S3782" s="9"/>
      <c r="T3782" s="9"/>
      <c r="U3782" s="9"/>
      <c r="V3782" s="9"/>
      <c r="W3782" s="9"/>
      <c r="X3782" s="9"/>
      <c r="Y3782" s="9"/>
      <c r="Z3782" s="9"/>
      <c r="AA3782" s="9"/>
      <c r="AB3782" s="9"/>
      <c r="AC3782" s="9"/>
      <c r="AD3782" s="9"/>
      <c r="AE3782" s="9"/>
      <c r="AF3782" s="9"/>
      <c r="AG3782" s="9"/>
      <c r="AH3782" s="9"/>
      <c r="AI3782" s="9"/>
      <c r="AJ3782" s="9"/>
      <c r="AK3782" s="9"/>
      <c r="AL3782" s="9"/>
      <c r="AM3782" s="9"/>
      <c r="AN3782" s="9"/>
      <c r="AO3782" s="9"/>
      <c r="AP3782" s="9"/>
      <c r="AQ3782" s="15"/>
      <c r="AR3782" s="9"/>
      <c r="AS3782" s="9"/>
      <c r="AT3782" s="9"/>
      <c r="AU3782" s="9"/>
      <c r="AV3782" s="9"/>
      <c r="AW3782" s="9"/>
      <c r="AX3782" s="9"/>
      <c r="AY3782" s="9"/>
      <c r="AZ3782" s="9"/>
      <c r="BA3782" s="9"/>
      <c r="BB3782" s="9"/>
      <c r="BC3782" s="9"/>
      <c r="BD3782" s="9"/>
      <c r="BE3782" s="9"/>
      <c r="BF3782" s="9"/>
      <c r="BG3782" s="9"/>
      <c r="BH3782" s="9"/>
      <c r="BI3782" s="9"/>
      <c r="BJ3782" s="9"/>
      <c r="BK3782" s="9"/>
      <c r="BL3782" s="9">
        <f t="shared" si="126"/>
        <v>71941.662785630979</v>
      </c>
      <c r="BM3782" s="9">
        <f t="shared" si="127"/>
        <v>71900</v>
      </c>
    </row>
    <row r="3783" spans="1:65" x14ac:dyDescent="0.3">
      <c r="A3783" t="s">
        <v>3656</v>
      </c>
      <c r="B3783" s="9">
        <v>208</v>
      </c>
      <c r="C3783">
        <v>563293</v>
      </c>
      <c r="D3783">
        <v>1</v>
      </c>
      <c r="E3783">
        <v>0</v>
      </c>
      <c r="F3783">
        <v>0</v>
      </c>
      <c r="G3783">
        <v>0</v>
      </c>
      <c r="H3783">
        <v>0</v>
      </c>
      <c r="I3783" t="s">
        <v>131</v>
      </c>
      <c r="J3783">
        <v>563102</v>
      </c>
      <c r="K3783" t="s">
        <v>1371</v>
      </c>
      <c r="L3783">
        <v>563323</v>
      </c>
      <c r="M3783" t="s">
        <v>2789</v>
      </c>
      <c r="N3783">
        <v>563102</v>
      </c>
      <c r="O3783" t="s">
        <v>1371</v>
      </c>
      <c r="P3783">
        <v>563102</v>
      </c>
      <c r="Q3783" t="s">
        <v>1371</v>
      </c>
      <c r="R3783" s="9">
        <v>71941.662785630979</v>
      </c>
      <c r="S3783" s="9"/>
      <c r="T3783" s="9"/>
      <c r="U3783" s="9"/>
      <c r="V3783" s="9"/>
      <c r="W3783" s="9"/>
      <c r="X3783" s="9"/>
      <c r="Y3783" s="9"/>
      <c r="Z3783" s="9"/>
      <c r="AA3783" s="9"/>
      <c r="AB3783" s="9"/>
      <c r="AC3783" s="9"/>
      <c r="AD3783" s="9"/>
      <c r="AE3783" s="9"/>
      <c r="AF3783" s="9"/>
      <c r="AG3783" s="9"/>
      <c r="AH3783" s="9"/>
      <c r="AI3783" s="9"/>
      <c r="AJ3783" s="9"/>
      <c r="AK3783" s="9"/>
      <c r="AL3783" s="9"/>
      <c r="AM3783" s="9"/>
      <c r="AN3783" s="9"/>
      <c r="AO3783" s="9"/>
      <c r="AP3783" s="9"/>
      <c r="AQ3783" s="15"/>
      <c r="AR3783" s="9"/>
      <c r="AS3783" s="9"/>
      <c r="AT3783" s="9"/>
      <c r="AU3783" s="9"/>
      <c r="AV3783" s="9"/>
      <c r="AW3783" s="9"/>
      <c r="AX3783" s="9"/>
      <c r="AY3783" s="9"/>
      <c r="AZ3783" s="9"/>
      <c r="BA3783" s="9"/>
      <c r="BB3783" s="9"/>
      <c r="BC3783" s="9"/>
      <c r="BD3783" s="9"/>
      <c r="BE3783" s="9"/>
      <c r="BF3783" s="9"/>
      <c r="BG3783" s="9"/>
      <c r="BH3783" s="9"/>
      <c r="BI3783" s="9"/>
      <c r="BJ3783" s="9"/>
      <c r="BK3783" s="9"/>
      <c r="BL3783" s="9">
        <f t="shared" si="126"/>
        <v>71941.662785630979</v>
      </c>
      <c r="BM3783" s="9">
        <f t="shared" si="127"/>
        <v>71900</v>
      </c>
    </row>
    <row r="3784" spans="1:65" x14ac:dyDescent="0.3">
      <c r="A3784" t="s">
        <v>3657</v>
      </c>
      <c r="B3784" s="9">
        <v>356</v>
      </c>
      <c r="C3784">
        <v>536431</v>
      </c>
      <c r="D3784">
        <v>1</v>
      </c>
      <c r="E3784">
        <v>0</v>
      </c>
      <c r="F3784">
        <v>0</v>
      </c>
      <c r="G3784">
        <v>0</v>
      </c>
      <c r="H3784">
        <v>0</v>
      </c>
      <c r="I3784" t="s">
        <v>86</v>
      </c>
      <c r="J3784">
        <v>535419</v>
      </c>
      <c r="K3784" t="s">
        <v>170</v>
      </c>
      <c r="L3784">
        <v>535702</v>
      </c>
      <c r="M3784" t="s">
        <v>1273</v>
      </c>
      <c r="N3784">
        <v>535419</v>
      </c>
      <c r="O3784" t="s">
        <v>170</v>
      </c>
      <c r="P3784">
        <v>535419</v>
      </c>
      <c r="Q3784" t="s">
        <v>170</v>
      </c>
      <c r="R3784" s="9">
        <v>85221.849267750324</v>
      </c>
      <c r="S3784" s="9"/>
      <c r="T3784" s="9"/>
      <c r="U3784" s="9"/>
      <c r="V3784" s="9"/>
      <c r="W3784" s="9"/>
      <c r="X3784" s="9"/>
      <c r="Y3784" s="9"/>
      <c r="Z3784" s="9"/>
      <c r="AA3784" s="9"/>
      <c r="AB3784" s="9"/>
      <c r="AC3784" s="9"/>
      <c r="AD3784" s="9"/>
      <c r="AE3784" s="9"/>
      <c r="AF3784" s="9"/>
      <c r="AG3784" s="9"/>
      <c r="AH3784" s="9"/>
      <c r="AI3784" s="9"/>
      <c r="AJ3784" s="9"/>
      <c r="AK3784" s="9"/>
      <c r="AL3784" s="9"/>
      <c r="AM3784" s="9"/>
      <c r="AN3784" s="9"/>
      <c r="AO3784" s="9"/>
      <c r="AP3784" s="9"/>
      <c r="AQ3784" s="15"/>
      <c r="AR3784" s="9"/>
      <c r="AS3784" s="9"/>
      <c r="AT3784" s="9"/>
      <c r="AU3784" s="9"/>
      <c r="AV3784" s="9"/>
      <c r="AW3784" s="9"/>
      <c r="AX3784" s="9"/>
      <c r="AY3784" s="9"/>
      <c r="AZ3784" s="9"/>
      <c r="BA3784" s="9"/>
      <c r="BB3784" s="9"/>
      <c r="BC3784" s="9"/>
      <c r="BD3784" s="9"/>
      <c r="BE3784" s="9"/>
      <c r="BF3784" s="9"/>
      <c r="BG3784" s="9"/>
      <c r="BH3784" s="9"/>
      <c r="BI3784" s="9"/>
      <c r="BJ3784" s="9"/>
      <c r="BK3784" s="9"/>
      <c r="BL3784" s="9">
        <f t="shared" si="126"/>
        <v>85221.849267750324</v>
      </c>
      <c r="BM3784" s="9">
        <f t="shared" si="127"/>
        <v>85200</v>
      </c>
    </row>
    <row r="3785" spans="1:65" x14ac:dyDescent="0.3">
      <c r="A3785" t="s">
        <v>3658</v>
      </c>
      <c r="B3785" s="9">
        <v>299</v>
      </c>
      <c r="C3785">
        <v>596418</v>
      </c>
      <c r="D3785">
        <v>1</v>
      </c>
      <c r="E3785">
        <v>0</v>
      </c>
      <c r="F3785">
        <v>0</v>
      </c>
      <c r="G3785">
        <v>0</v>
      </c>
      <c r="H3785">
        <v>0</v>
      </c>
      <c r="I3785" t="s">
        <v>123</v>
      </c>
      <c r="J3785">
        <v>597007</v>
      </c>
      <c r="K3785" t="s">
        <v>172</v>
      </c>
      <c r="L3785">
        <v>597007</v>
      </c>
      <c r="M3785" t="s">
        <v>172</v>
      </c>
      <c r="N3785">
        <v>597007</v>
      </c>
      <c r="O3785" t="s">
        <v>172</v>
      </c>
      <c r="P3785">
        <v>597007</v>
      </c>
      <c r="Q3785" t="s">
        <v>172</v>
      </c>
      <c r="R3785" s="9">
        <v>71941.662785630979</v>
      </c>
      <c r="S3785" s="9"/>
      <c r="T3785" s="9"/>
      <c r="U3785" s="9"/>
      <c r="V3785" s="9"/>
      <c r="W3785" s="9"/>
      <c r="X3785" s="9"/>
      <c r="Y3785" s="9"/>
      <c r="Z3785" s="9"/>
      <c r="AA3785" s="9"/>
      <c r="AB3785" s="9"/>
      <c r="AC3785" s="9"/>
      <c r="AD3785" s="9"/>
      <c r="AE3785" s="9"/>
      <c r="AF3785" s="9"/>
      <c r="AG3785" s="9"/>
      <c r="AH3785" s="9"/>
      <c r="AI3785" s="9"/>
      <c r="AJ3785" s="9"/>
      <c r="AK3785" s="9"/>
      <c r="AL3785" s="9"/>
      <c r="AM3785" s="9"/>
      <c r="AN3785" s="9"/>
      <c r="AO3785" s="9"/>
      <c r="AP3785" s="9"/>
      <c r="AQ3785" s="15"/>
      <c r="AR3785" s="9"/>
      <c r="AS3785" s="9"/>
      <c r="AT3785" s="9"/>
      <c r="AU3785" s="9"/>
      <c r="AV3785" s="9"/>
      <c r="AW3785" s="9"/>
      <c r="AX3785" s="9"/>
      <c r="AY3785" s="9"/>
      <c r="AZ3785" s="9"/>
      <c r="BA3785" s="9"/>
      <c r="BB3785" s="9"/>
      <c r="BC3785" s="9"/>
      <c r="BD3785" s="9"/>
      <c r="BE3785" s="9"/>
      <c r="BF3785" s="9"/>
      <c r="BG3785" s="9"/>
      <c r="BH3785" s="9"/>
      <c r="BI3785" s="9"/>
      <c r="BJ3785" s="9"/>
      <c r="BK3785" s="9"/>
      <c r="BL3785" s="9">
        <f t="shared" si="126"/>
        <v>71941.662785630979</v>
      </c>
      <c r="BM3785" s="9">
        <f t="shared" si="127"/>
        <v>71900</v>
      </c>
    </row>
    <row r="3786" spans="1:65" x14ac:dyDescent="0.3">
      <c r="A3786" t="s">
        <v>3659</v>
      </c>
      <c r="B3786" s="9">
        <v>620</v>
      </c>
      <c r="C3786">
        <v>566560</v>
      </c>
      <c r="D3786">
        <v>1</v>
      </c>
      <c r="E3786">
        <v>0</v>
      </c>
      <c r="F3786">
        <v>0</v>
      </c>
      <c r="G3786">
        <v>0</v>
      </c>
      <c r="H3786">
        <v>0</v>
      </c>
      <c r="I3786" t="s">
        <v>131</v>
      </c>
      <c r="J3786">
        <v>566314</v>
      </c>
      <c r="K3786" t="s">
        <v>2580</v>
      </c>
      <c r="L3786">
        <v>566616</v>
      </c>
      <c r="M3786" t="s">
        <v>436</v>
      </c>
      <c r="N3786">
        <v>566616</v>
      </c>
      <c r="O3786" t="s">
        <v>436</v>
      </c>
      <c r="P3786">
        <v>566616</v>
      </c>
      <c r="Q3786" t="s">
        <v>436</v>
      </c>
      <c r="R3786" s="9">
        <v>147417.68490922061</v>
      </c>
      <c r="S3786" s="9"/>
      <c r="T3786" s="9"/>
      <c r="U3786" s="9"/>
      <c r="V3786" s="9"/>
      <c r="W3786" s="9"/>
      <c r="X3786" s="9"/>
      <c r="Y3786" s="9"/>
      <c r="Z3786" s="9"/>
      <c r="AA3786" s="9"/>
      <c r="AB3786" s="9"/>
      <c r="AC3786" s="9"/>
      <c r="AD3786" s="9"/>
      <c r="AE3786" s="9"/>
      <c r="AF3786" s="9"/>
      <c r="AG3786" s="9"/>
      <c r="AH3786" s="9"/>
      <c r="AI3786" s="9"/>
      <c r="AJ3786" s="9"/>
      <c r="AK3786" s="9"/>
      <c r="AL3786" s="9"/>
      <c r="AM3786" s="9"/>
      <c r="AN3786" s="9"/>
      <c r="AO3786" s="9"/>
      <c r="AP3786" s="9"/>
      <c r="AQ3786" s="15"/>
      <c r="AR3786" s="9">
        <v>8</v>
      </c>
      <c r="AS3786" s="9">
        <f>AR3786*30500</f>
        <v>244000</v>
      </c>
      <c r="AT3786" s="9"/>
      <c r="AU3786" s="9"/>
      <c r="AV3786" s="9"/>
      <c r="AW3786" s="9"/>
      <c r="AX3786" s="9"/>
      <c r="AY3786" s="9"/>
      <c r="AZ3786" s="9"/>
      <c r="BA3786" s="9"/>
      <c r="BB3786" s="9"/>
      <c r="BC3786" s="9"/>
      <c r="BD3786" s="9"/>
      <c r="BE3786" s="9"/>
      <c r="BF3786" s="9"/>
      <c r="BG3786" s="9"/>
      <c r="BH3786" s="9"/>
      <c r="BI3786" s="9"/>
      <c r="BJ3786" s="9"/>
      <c r="BK3786" s="9"/>
      <c r="BL3786" s="9">
        <f t="shared" si="126"/>
        <v>391417.68490922061</v>
      </c>
      <c r="BM3786" s="9">
        <f t="shared" si="127"/>
        <v>391400</v>
      </c>
    </row>
    <row r="3787" spans="1:65" x14ac:dyDescent="0.3">
      <c r="A3787" t="s">
        <v>3660</v>
      </c>
      <c r="B3787" s="9">
        <v>378</v>
      </c>
      <c r="C3787">
        <v>530409</v>
      </c>
      <c r="D3787">
        <v>1</v>
      </c>
      <c r="E3787">
        <v>0</v>
      </c>
      <c r="F3787">
        <v>0</v>
      </c>
      <c r="G3787">
        <v>0</v>
      </c>
      <c r="H3787">
        <v>0</v>
      </c>
      <c r="I3787" t="s">
        <v>86</v>
      </c>
      <c r="J3787">
        <v>529303</v>
      </c>
      <c r="K3787" t="s">
        <v>301</v>
      </c>
      <c r="L3787">
        <v>529303</v>
      </c>
      <c r="M3787" t="s">
        <v>301</v>
      </c>
      <c r="N3787">
        <v>529303</v>
      </c>
      <c r="O3787" t="s">
        <v>301</v>
      </c>
      <c r="P3787">
        <v>529303</v>
      </c>
      <c r="Q3787" t="s">
        <v>301</v>
      </c>
      <c r="R3787" s="9">
        <v>90429.827392837396</v>
      </c>
      <c r="S3787" s="9"/>
      <c r="T3787" s="9"/>
      <c r="U3787" s="9"/>
      <c r="V3787" s="9"/>
      <c r="W3787" s="9"/>
      <c r="X3787" s="9"/>
      <c r="Y3787" s="9"/>
      <c r="Z3787" s="9"/>
      <c r="AA3787" s="9"/>
      <c r="AB3787" s="9"/>
      <c r="AC3787" s="9"/>
      <c r="AD3787" s="9"/>
      <c r="AE3787" s="9"/>
      <c r="AF3787" s="9"/>
      <c r="AG3787" s="9"/>
      <c r="AH3787" s="9"/>
      <c r="AI3787" s="9"/>
      <c r="AJ3787" s="9"/>
      <c r="AK3787" s="9"/>
      <c r="AL3787" s="9"/>
      <c r="AM3787" s="9"/>
      <c r="AN3787" s="9"/>
      <c r="AO3787" s="9"/>
      <c r="AP3787" s="9"/>
      <c r="AQ3787" s="15"/>
      <c r="AR3787" s="9"/>
      <c r="AS3787" s="9"/>
      <c r="AT3787" s="9"/>
      <c r="AU3787" s="9"/>
      <c r="AV3787" s="9"/>
      <c r="AW3787" s="9"/>
      <c r="AX3787" s="9"/>
      <c r="AY3787" s="9"/>
      <c r="AZ3787" s="9"/>
      <c r="BA3787" s="9"/>
      <c r="BB3787" s="9"/>
      <c r="BC3787" s="9"/>
      <c r="BD3787" s="9"/>
      <c r="BE3787" s="9"/>
      <c r="BF3787" s="9"/>
      <c r="BG3787" s="9"/>
      <c r="BH3787" s="9"/>
      <c r="BI3787" s="9"/>
      <c r="BJ3787" s="9"/>
      <c r="BK3787" s="9"/>
      <c r="BL3787" s="9">
        <f t="shared" si="126"/>
        <v>90429.827392837396</v>
      </c>
      <c r="BM3787" s="9">
        <f t="shared" si="127"/>
        <v>90400</v>
      </c>
    </row>
    <row r="3788" spans="1:65" x14ac:dyDescent="0.3">
      <c r="A3788" t="s">
        <v>3661</v>
      </c>
      <c r="B3788" s="9">
        <v>1315</v>
      </c>
      <c r="C3788">
        <v>586480</v>
      </c>
      <c r="D3788">
        <v>1</v>
      </c>
      <c r="E3788">
        <v>0</v>
      </c>
      <c r="F3788">
        <v>0</v>
      </c>
      <c r="G3788">
        <v>0</v>
      </c>
      <c r="H3788">
        <v>0</v>
      </c>
      <c r="I3788" t="s">
        <v>81</v>
      </c>
      <c r="J3788">
        <v>586528</v>
      </c>
      <c r="K3788" t="s">
        <v>3662</v>
      </c>
      <c r="L3788">
        <v>586587</v>
      </c>
      <c r="M3788" t="s">
        <v>3663</v>
      </c>
      <c r="N3788">
        <v>586021</v>
      </c>
      <c r="O3788" t="s">
        <v>987</v>
      </c>
      <c r="P3788">
        <v>586021</v>
      </c>
      <c r="Q3788" t="s">
        <v>987</v>
      </c>
      <c r="R3788" s="9">
        <v>308740.02982907381</v>
      </c>
      <c r="S3788" s="9"/>
      <c r="T3788" s="9"/>
      <c r="U3788" s="9"/>
      <c r="V3788" s="9"/>
      <c r="W3788" s="9"/>
      <c r="X3788" s="9"/>
      <c r="Y3788" s="9"/>
      <c r="Z3788" s="9"/>
      <c r="AA3788" s="9"/>
      <c r="AB3788" s="9"/>
      <c r="AC3788" s="9"/>
      <c r="AD3788" s="9"/>
      <c r="AE3788" s="9"/>
      <c r="AF3788" s="9"/>
      <c r="AG3788" s="9"/>
      <c r="AH3788" s="9"/>
      <c r="AI3788" s="9"/>
      <c r="AJ3788" s="9"/>
      <c r="AK3788" s="9"/>
      <c r="AL3788" s="9"/>
      <c r="AM3788" s="9"/>
      <c r="AN3788" s="9"/>
      <c r="AO3788" s="9"/>
      <c r="AP3788" s="9"/>
      <c r="AQ3788" s="15"/>
      <c r="AR3788" s="9"/>
      <c r="AS3788" s="9"/>
      <c r="AT3788" s="9"/>
      <c r="AU3788" s="9"/>
      <c r="AV3788" s="9"/>
      <c r="AW3788" s="9"/>
      <c r="AX3788" s="9"/>
      <c r="AY3788" s="9"/>
      <c r="AZ3788" s="9"/>
      <c r="BA3788" s="9"/>
      <c r="BB3788" s="9"/>
      <c r="BC3788" s="9"/>
      <c r="BD3788" s="9"/>
      <c r="BE3788" s="9"/>
      <c r="BF3788" s="9"/>
      <c r="BG3788" s="9"/>
      <c r="BH3788" s="9"/>
      <c r="BI3788" s="9"/>
      <c r="BJ3788" s="9"/>
      <c r="BK3788" s="9"/>
      <c r="BL3788" s="9">
        <f t="shared" si="126"/>
        <v>308740.02982907381</v>
      </c>
      <c r="BM3788" s="9">
        <f t="shared" si="127"/>
        <v>308700</v>
      </c>
    </row>
    <row r="3789" spans="1:65" x14ac:dyDescent="0.3">
      <c r="A3789" t="s">
        <v>3661</v>
      </c>
      <c r="B3789" s="9">
        <v>129</v>
      </c>
      <c r="C3789">
        <v>582204</v>
      </c>
      <c r="D3789">
        <v>1</v>
      </c>
      <c r="E3789">
        <v>0</v>
      </c>
      <c r="F3789">
        <v>0</v>
      </c>
      <c r="G3789">
        <v>0</v>
      </c>
      <c r="H3789">
        <v>0</v>
      </c>
      <c r="I3789" t="s">
        <v>81</v>
      </c>
      <c r="J3789">
        <v>581879</v>
      </c>
      <c r="K3789" t="s">
        <v>2662</v>
      </c>
      <c r="L3789">
        <v>581879</v>
      </c>
      <c r="M3789" t="s">
        <v>2662</v>
      </c>
      <c r="N3789">
        <v>581372</v>
      </c>
      <c r="O3789" t="s">
        <v>243</v>
      </c>
      <c r="P3789">
        <v>581372</v>
      </c>
      <c r="Q3789" t="s">
        <v>243</v>
      </c>
      <c r="R3789" s="9">
        <v>71941.662785630979</v>
      </c>
      <c r="S3789" s="9"/>
      <c r="T3789" s="9"/>
      <c r="U3789" s="9"/>
      <c r="V3789" s="9"/>
      <c r="W3789" s="9"/>
      <c r="X3789" s="9"/>
      <c r="Y3789" s="9"/>
      <c r="Z3789" s="9"/>
      <c r="AA3789" s="9"/>
      <c r="AB3789" s="9"/>
      <c r="AC3789" s="9"/>
      <c r="AD3789" s="9"/>
      <c r="AE3789" s="9"/>
      <c r="AF3789" s="9"/>
      <c r="AG3789" s="9"/>
      <c r="AH3789" s="9"/>
      <c r="AI3789" s="9"/>
      <c r="AJ3789" s="9"/>
      <c r="AK3789" s="9"/>
      <c r="AL3789" s="9"/>
      <c r="AM3789" s="9"/>
      <c r="AN3789" s="9"/>
      <c r="AO3789" s="9"/>
      <c r="AP3789" s="9"/>
      <c r="AQ3789" s="15"/>
      <c r="AR3789" s="9"/>
      <c r="AS3789" s="9"/>
      <c r="AT3789" s="9"/>
      <c r="AU3789" s="9"/>
      <c r="AV3789" s="9"/>
      <c r="AW3789" s="9"/>
      <c r="AX3789" s="9"/>
      <c r="AY3789" s="9"/>
      <c r="AZ3789" s="9"/>
      <c r="BA3789" s="9"/>
      <c r="BB3789" s="9"/>
      <c r="BC3789" s="9"/>
      <c r="BD3789" s="9"/>
      <c r="BE3789" s="9"/>
      <c r="BF3789" s="9"/>
      <c r="BG3789" s="9"/>
      <c r="BH3789" s="9"/>
      <c r="BI3789" s="9"/>
      <c r="BJ3789" s="9"/>
      <c r="BK3789" s="9"/>
      <c r="BL3789" s="9">
        <f t="shared" si="126"/>
        <v>71941.662785630979</v>
      </c>
      <c r="BM3789" s="9">
        <f t="shared" si="127"/>
        <v>71900</v>
      </c>
    </row>
    <row r="3790" spans="1:65" x14ac:dyDescent="0.3">
      <c r="A3790" t="s">
        <v>3661</v>
      </c>
      <c r="B3790" s="9">
        <v>821</v>
      </c>
      <c r="C3790">
        <v>539546</v>
      </c>
      <c r="D3790">
        <v>1</v>
      </c>
      <c r="E3790">
        <v>0</v>
      </c>
      <c r="F3790">
        <v>0</v>
      </c>
      <c r="G3790">
        <v>0</v>
      </c>
      <c r="H3790">
        <v>0</v>
      </c>
      <c r="I3790" t="s">
        <v>86</v>
      </c>
      <c r="J3790">
        <v>539333</v>
      </c>
      <c r="K3790" t="s">
        <v>864</v>
      </c>
      <c r="L3790">
        <v>539333</v>
      </c>
      <c r="M3790" t="s">
        <v>864</v>
      </c>
      <c r="N3790">
        <v>539333</v>
      </c>
      <c r="O3790" t="s">
        <v>864</v>
      </c>
      <c r="P3790">
        <v>539139</v>
      </c>
      <c r="Q3790" t="s">
        <v>537</v>
      </c>
      <c r="R3790" s="9">
        <v>194392.61286925399</v>
      </c>
      <c r="S3790" s="9"/>
      <c r="T3790" s="9"/>
      <c r="U3790" s="9"/>
      <c r="V3790" s="9"/>
      <c r="W3790" s="9"/>
      <c r="X3790" s="9"/>
      <c r="Y3790" s="9"/>
      <c r="Z3790" s="9"/>
      <c r="AA3790" s="9"/>
      <c r="AB3790" s="9"/>
      <c r="AC3790" s="9"/>
      <c r="AD3790" s="9"/>
      <c r="AE3790" s="9"/>
      <c r="AF3790" s="9"/>
      <c r="AG3790" s="9"/>
      <c r="AH3790" s="9"/>
      <c r="AI3790" s="9"/>
      <c r="AJ3790" s="9"/>
      <c r="AK3790" s="9"/>
      <c r="AL3790" s="9"/>
      <c r="AM3790" s="9"/>
      <c r="AN3790" s="9"/>
      <c r="AO3790" s="9"/>
      <c r="AP3790" s="9"/>
      <c r="AQ3790" s="15"/>
      <c r="AR3790" s="9"/>
      <c r="AS3790" s="9"/>
      <c r="AT3790" s="9"/>
      <c r="AU3790" s="9"/>
      <c r="AV3790" s="9"/>
      <c r="AW3790" s="9"/>
      <c r="AX3790" s="9"/>
      <c r="AY3790" s="9"/>
      <c r="AZ3790" s="9"/>
      <c r="BA3790" s="9"/>
      <c r="BB3790" s="9"/>
      <c r="BC3790" s="9"/>
      <c r="BD3790" s="9"/>
      <c r="BE3790" s="9"/>
      <c r="BF3790" s="9"/>
      <c r="BG3790" s="9"/>
      <c r="BH3790" s="9"/>
      <c r="BI3790" s="9"/>
      <c r="BJ3790" s="9"/>
      <c r="BK3790" s="9"/>
      <c r="BL3790" s="9">
        <f t="shared" si="126"/>
        <v>194392.61286925399</v>
      </c>
      <c r="BM3790" s="9">
        <f t="shared" si="127"/>
        <v>194400</v>
      </c>
    </row>
    <row r="3791" spans="1:65" x14ac:dyDescent="0.3">
      <c r="A3791" t="s">
        <v>3664</v>
      </c>
      <c r="B3791" s="9">
        <v>1237</v>
      </c>
      <c r="C3791">
        <v>500020</v>
      </c>
      <c r="D3791">
        <v>1</v>
      </c>
      <c r="E3791">
        <v>0</v>
      </c>
      <c r="F3791">
        <v>0</v>
      </c>
      <c r="G3791">
        <v>0</v>
      </c>
      <c r="H3791">
        <v>0</v>
      </c>
      <c r="I3791" t="s">
        <v>111</v>
      </c>
      <c r="J3791">
        <v>523704</v>
      </c>
      <c r="K3791" t="s">
        <v>464</v>
      </c>
      <c r="L3791">
        <v>523704</v>
      </c>
      <c r="M3791" t="s">
        <v>464</v>
      </c>
      <c r="N3791">
        <v>523704</v>
      </c>
      <c r="O3791" t="s">
        <v>464</v>
      </c>
      <c r="P3791">
        <v>523704</v>
      </c>
      <c r="Q3791" t="s">
        <v>464</v>
      </c>
      <c r="R3791" s="9">
        <v>290777.9718142827</v>
      </c>
      <c r="S3791" s="9"/>
      <c r="T3791" s="9"/>
      <c r="U3791" s="9"/>
      <c r="V3791" s="9"/>
      <c r="W3791" s="9"/>
      <c r="X3791" s="9"/>
      <c r="Y3791" s="9"/>
      <c r="Z3791" s="9"/>
      <c r="AA3791" s="9"/>
      <c r="AB3791" s="9"/>
      <c r="AC3791" s="9"/>
      <c r="AD3791" s="9"/>
      <c r="AE3791" s="9"/>
      <c r="AF3791" s="9"/>
      <c r="AG3791" s="9"/>
      <c r="AH3791" s="9"/>
      <c r="AI3791" s="9"/>
      <c r="AJ3791" s="9"/>
      <c r="AK3791" s="9"/>
      <c r="AL3791" s="9"/>
      <c r="AM3791" s="9"/>
      <c r="AN3791" s="9"/>
      <c r="AO3791" s="9"/>
      <c r="AP3791" s="9"/>
      <c r="AQ3791" s="15"/>
      <c r="AR3791" s="9">
        <v>11</v>
      </c>
      <c r="AS3791" s="9">
        <f>AR3791*30500</f>
        <v>335500</v>
      </c>
      <c r="AT3791" s="9"/>
      <c r="AU3791" s="9"/>
      <c r="AV3791" s="9"/>
      <c r="AW3791" s="9"/>
      <c r="AX3791" s="9"/>
      <c r="AY3791" s="9"/>
      <c r="AZ3791" s="9"/>
      <c r="BA3791" s="9"/>
      <c r="BB3791" s="9"/>
      <c r="BC3791" s="9"/>
      <c r="BD3791" s="9"/>
      <c r="BE3791" s="9"/>
      <c r="BF3791" s="9"/>
      <c r="BG3791" s="9"/>
      <c r="BH3791" s="9"/>
      <c r="BI3791" s="9"/>
      <c r="BJ3791" s="9"/>
      <c r="BK3791" s="9"/>
      <c r="BL3791" s="9">
        <f t="shared" si="126"/>
        <v>626277.9718142827</v>
      </c>
      <c r="BM3791" s="9">
        <f t="shared" si="127"/>
        <v>626300</v>
      </c>
    </row>
    <row r="3792" spans="1:65" x14ac:dyDescent="0.3">
      <c r="A3792" t="s">
        <v>2165</v>
      </c>
      <c r="B3792" s="9">
        <v>385</v>
      </c>
      <c r="C3792">
        <v>594610</v>
      </c>
      <c r="D3792">
        <v>1</v>
      </c>
      <c r="E3792">
        <v>0</v>
      </c>
      <c r="F3792">
        <v>0</v>
      </c>
      <c r="G3792">
        <v>0</v>
      </c>
      <c r="H3792">
        <v>0</v>
      </c>
      <c r="I3792" t="s">
        <v>81</v>
      </c>
      <c r="J3792">
        <v>595055</v>
      </c>
      <c r="K3792" t="s">
        <v>2244</v>
      </c>
      <c r="L3792">
        <v>594482</v>
      </c>
      <c r="M3792" t="s">
        <v>526</v>
      </c>
      <c r="N3792">
        <v>594482</v>
      </c>
      <c r="O3792" t="s">
        <v>526</v>
      </c>
      <c r="P3792">
        <v>594482</v>
      </c>
      <c r="Q3792" t="s">
        <v>526</v>
      </c>
      <c r="R3792" s="9">
        <v>92085.864028722339</v>
      </c>
      <c r="S3792" s="9"/>
      <c r="T3792" s="9"/>
      <c r="U3792" s="9"/>
      <c r="V3792" s="9"/>
      <c r="W3792" s="9"/>
      <c r="X3792" s="9"/>
      <c r="Y3792" s="9"/>
      <c r="Z3792" s="9"/>
      <c r="AA3792" s="9"/>
      <c r="AB3792" s="9"/>
      <c r="AC3792" s="9"/>
      <c r="AD3792" s="9"/>
      <c r="AE3792" s="9"/>
      <c r="AF3792" s="9"/>
      <c r="AG3792" s="9"/>
      <c r="AH3792" s="9"/>
      <c r="AI3792" s="9"/>
      <c r="AJ3792" s="9"/>
      <c r="AK3792" s="9"/>
      <c r="AL3792" s="9"/>
      <c r="AM3792" s="9"/>
      <c r="AN3792" s="9"/>
      <c r="AO3792" s="9"/>
      <c r="AP3792" s="9"/>
      <c r="AQ3792" s="15"/>
      <c r="AR3792" s="9"/>
      <c r="AS3792" s="9"/>
      <c r="AT3792" s="9"/>
      <c r="AU3792" s="9"/>
      <c r="AV3792" s="9"/>
      <c r="AW3792" s="9"/>
      <c r="AX3792" s="9"/>
      <c r="AY3792" s="9"/>
      <c r="AZ3792" s="9"/>
      <c r="BA3792" s="9"/>
      <c r="BB3792" s="9"/>
      <c r="BC3792" s="9"/>
      <c r="BD3792" s="9"/>
      <c r="BE3792" s="9"/>
      <c r="BF3792" s="9"/>
      <c r="BG3792" s="9"/>
      <c r="BH3792" s="9"/>
      <c r="BI3792" s="9"/>
      <c r="BJ3792" s="9"/>
      <c r="BK3792" s="9"/>
      <c r="BL3792" s="9">
        <f t="shared" si="126"/>
        <v>92085.864028722339</v>
      </c>
      <c r="BM3792" s="9">
        <f t="shared" si="127"/>
        <v>92100</v>
      </c>
    </row>
    <row r="3793" spans="1:65" x14ac:dyDescent="0.3">
      <c r="A3793" t="s">
        <v>2165</v>
      </c>
      <c r="B3793" s="9">
        <v>414</v>
      </c>
      <c r="C3793">
        <v>591360</v>
      </c>
      <c r="D3793">
        <v>1</v>
      </c>
      <c r="E3793">
        <v>0</v>
      </c>
      <c r="F3793">
        <v>0</v>
      </c>
      <c r="G3793">
        <v>0</v>
      </c>
      <c r="H3793">
        <v>0</v>
      </c>
      <c r="I3793" t="s">
        <v>123</v>
      </c>
      <c r="J3793">
        <v>591301</v>
      </c>
      <c r="K3793" t="s">
        <v>677</v>
      </c>
      <c r="L3793">
        <v>591301</v>
      </c>
      <c r="M3793" t="s">
        <v>677</v>
      </c>
      <c r="N3793">
        <v>590266</v>
      </c>
      <c r="O3793" t="s">
        <v>163</v>
      </c>
      <c r="P3793">
        <v>590266</v>
      </c>
      <c r="Q3793" t="s">
        <v>163</v>
      </c>
      <c r="R3793" s="9">
        <v>98941.342973440522</v>
      </c>
      <c r="S3793" s="9"/>
      <c r="T3793" s="9"/>
      <c r="U3793" s="9"/>
      <c r="V3793" s="9"/>
      <c r="W3793" s="9"/>
      <c r="X3793" s="9"/>
      <c r="Y3793" s="9"/>
      <c r="Z3793" s="9"/>
      <c r="AA3793" s="9"/>
      <c r="AB3793" s="9"/>
      <c r="AC3793" s="9"/>
      <c r="AD3793" s="9"/>
      <c r="AE3793" s="9"/>
      <c r="AF3793" s="9"/>
      <c r="AG3793" s="9"/>
      <c r="AH3793" s="9"/>
      <c r="AI3793" s="9"/>
      <c r="AJ3793" s="9"/>
      <c r="AK3793" s="9"/>
      <c r="AL3793" s="9"/>
      <c r="AM3793" s="9"/>
      <c r="AN3793" s="9"/>
      <c r="AO3793" s="9"/>
      <c r="AP3793" s="9"/>
      <c r="AQ3793" s="15"/>
      <c r="AR3793" s="9"/>
      <c r="AS3793" s="9"/>
      <c r="AT3793" s="9"/>
      <c r="AU3793" s="9"/>
      <c r="AV3793" s="9"/>
      <c r="AW3793" s="9"/>
      <c r="AX3793" s="9"/>
      <c r="AY3793" s="9"/>
      <c r="AZ3793" s="9"/>
      <c r="BA3793" s="9"/>
      <c r="BB3793" s="9"/>
      <c r="BC3793" s="9"/>
      <c r="BD3793" s="9"/>
      <c r="BE3793" s="9"/>
      <c r="BF3793" s="9"/>
      <c r="BG3793" s="9"/>
      <c r="BH3793" s="9"/>
      <c r="BI3793" s="9"/>
      <c r="BJ3793" s="9"/>
      <c r="BK3793" s="9"/>
      <c r="BL3793" s="9">
        <f t="shared" si="126"/>
        <v>98941.342973440522</v>
      </c>
      <c r="BM3793" s="9">
        <f t="shared" si="127"/>
        <v>98900</v>
      </c>
    </row>
    <row r="3794" spans="1:65" x14ac:dyDescent="0.3">
      <c r="A3794" t="s">
        <v>2165</v>
      </c>
      <c r="B3794" s="9">
        <v>653</v>
      </c>
      <c r="C3794">
        <v>582212</v>
      </c>
      <c r="D3794">
        <v>1</v>
      </c>
      <c r="E3794">
        <v>0</v>
      </c>
      <c r="F3794">
        <v>0</v>
      </c>
      <c r="G3794">
        <v>0</v>
      </c>
      <c r="H3794">
        <v>0</v>
      </c>
      <c r="I3794" t="s">
        <v>81</v>
      </c>
      <c r="J3794">
        <v>582352</v>
      </c>
      <c r="K3794" t="s">
        <v>3665</v>
      </c>
      <c r="L3794">
        <v>581283</v>
      </c>
      <c r="M3794" t="s">
        <v>82</v>
      </c>
      <c r="N3794">
        <v>581283</v>
      </c>
      <c r="O3794" t="s">
        <v>82</v>
      </c>
      <c r="P3794">
        <v>581283</v>
      </c>
      <c r="Q3794" t="s">
        <v>82</v>
      </c>
      <c r="R3794" s="9">
        <v>155150.4864301795</v>
      </c>
      <c r="S3794" s="9"/>
      <c r="T3794" s="9"/>
      <c r="U3794" s="9"/>
      <c r="V3794" s="9"/>
      <c r="W3794" s="9"/>
      <c r="X3794" s="9"/>
      <c r="Y3794" s="9"/>
      <c r="Z3794" s="9"/>
      <c r="AA3794" s="9"/>
      <c r="AB3794" s="9"/>
      <c r="AC3794" s="9"/>
      <c r="AD3794" s="9"/>
      <c r="AE3794" s="9"/>
      <c r="AF3794" s="9"/>
      <c r="AG3794" s="9"/>
      <c r="AH3794" s="9"/>
      <c r="AI3794" s="9"/>
      <c r="AJ3794" s="9"/>
      <c r="AK3794" s="9"/>
      <c r="AL3794" s="9"/>
      <c r="AM3794" s="9"/>
      <c r="AN3794" s="9"/>
      <c r="AO3794" s="9"/>
      <c r="AP3794" s="9"/>
      <c r="AQ3794" s="15"/>
      <c r="AR3794" s="9"/>
      <c r="AS3794" s="9"/>
      <c r="AT3794" s="9"/>
      <c r="AU3794" s="9"/>
      <c r="AV3794" s="9"/>
      <c r="AW3794" s="9"/>
      <c r="AX3794" s="9"/>
      <c r="AY3794" s="9"/>
      <c r="AZ3794" s="9"/>
      <c r="BA3794" s="9"/>
      <c r="BB3794" s="9"/>
      <c r="BC3794" s="9"/>
      <c r="BD3794" s="9"/>
      <c r="BE3794" s="9"/>
      <c r="BF3794" s="9"/>
      <c r="BG3794" s="9"/>
      <c r="BH3794" s="9"/>
      <c r="BI3794" s="9"/>
      <c r="BJ3794" s="9"/>
      <c r="BK3794" s="9"/>
      <c r="BL3794" s="9">
        <f t="shared" si="126"/>
        <v>155150.4864301795</v>
      </c>
      <c r="BM3794" s="9">
        <f t="shared" si="127"/>
        <v>155200</v>
      </c>
    </row>
    <row r="3795" spans="1:65" x14ac:dyDescent="0.3">
      <c r="A3795" t="s">
        <v>2165</v>
      </c>
      <c r="B3795" s="9">
        <v>262</v>
      </c>
      <c r="C3795">
        <v>580767</v>
      </c>
      <c r="D3795">
        <v>1</v>
      </c>
      <c r="E3795">
        <v>0</v>
      </c>
      <c r="F3795">
        <v>0</v>
      </c>
      <c r="G3795">
        <v>0</v>
      </c>
      <c r="H3795">
        <v>0</v>
      </c>
      <c r="I3795" t="s">
        <v>96</v>
      </c>
      <c r="J3795">
        <v>580112</v>
      </c>
      <c r="K3795" t="s">
        <v>1293</v>
      </c>
      <c r="L3795">
        <v>580112</v>
      </c>
      <c r="M3795" t="s">
        <v>1293</v>
      </c>
      <c r="N3795">
        <v>580511</v>
      </c>
      <c r="O3795" t="s">
        <v>97</v>
      </c>
      <c r="P3795">
        <v>580511</v>
      </c>
      <c r="Q3795" t="s">
        <v>97</v>
      </c>
      <c r="R3795" s="9">
        <v>71941.662785630979</v>
      </c>
      <c r="S3795" s="9"/>
      <c r="T3795" s="9"/>
      <c r="U3795" s="9"/>
      <c r="V3795" s="9"/>
      <c r="W3795" s="9"/>
      <c r="X3795" s="9"/>
      <c r="Y3795" s="9"/>
      <c r="Z3795" s="9"/>
      <c r="AA3795" s="9"/>
      <c r="AB3795" s="9"/>
      <c r="AC3795" s="9"/>
      <c r="AD3795" s="9"/>
      <c r="AE3795" s="9"/>
      <c r="AF3795" s="9"/>
      <c r="AG3795" s="9"/>
      <c r="AH3795" s="9"/>
      <c r="AI3795" s="9"/>
      <c r="AJ3795" s="9"/>
      <c r="AK3795" s="9"/>
      <c r="AL3795" s="9"/>
      <c r="AM3795" s="9"/>
      <c r="AN3795" s="9"/>
      <c r="AO3795" s="9"/>
      <c r="AP3795" s="9"/>
      <c r="AQ3795" s="15"/>
      <c r="AR3795" s="9"/>
      <c r="AS3795" s="9"/>
      <c r="AT3795" s="9"/>
      <c r="AU3795" s="9"/>
      <c r="AV3795" s="9"/>
      <c r="AW3795" s="9"/>
      <c r="AX3795" s="9"/>
      <c r="AY3795" s="9"/>
      <c r="AZ3795" s="9"/>
      <c r="BA3795" s="9"/>
      <c r="BB3795" s="9"/>
      <c r="BC3795" s="9"/>
      <c r="BD3795" s="9"/>
      <c r="BE3795" s="9"/>
      <c r="BF3795" s="9"/>
      <c r="BG3795" s="9"/>
      <c r="BH3795" s="9"/>
      <c r="BI3795" s="9"/>
      <c r="BJ3795" s="9"/>
      <c r="BK3795" s="9"/>
      <c r="BL3795" s="9">
        <f t="shared" si="126"/>
        <v>71941.662785630979</v>
      </c>
      <c r="BM3795" s="9">
        <f t="shared" si="127"/>
        <v>71900</v>
      </c>
    </row>
    <row r="3796" spans="1:65" x14ac:dyDescent="0.3">
      <c r="A3796" t="s">
        <v>2165</v>
      </c>
      <c r="B3796" s="9">
        <v>291</v>
      </c>
      <c r="C3796">
        <v>570567</v>
      </c>
      <c r="D3796">
        <v>1</v>
      </c>
      <c r="E3796">
        <v>0</v>
      </c>
      <c r="F3796">
        <v>0</v>
      </c>
      <c r="G3796">
        <v>0</v>
      </c>
      <c r="H3796">
        <v>0</v>
      </c>
      <c r="I3796" t="s">
        <v>90</v>
      </c>
      <c r="J3796">
        <v>570508</v>
      </c>
      <c r="K3796" t="s">
        <v>138</v>
      </c>
      <c r="L3796">
        <v>570508</v>
      </c>
      <c r="M3796" t="s">
        <v>138</v>
      </c>
      <c r="N3796">
        <v>570508</v>
      </c>
      <c r="O3796" t="s">
        <v>138</v>
      </c>
      <c r="P3796">
        <v>570508</v>
      </c>
      <c r="Q3796" t="s">
        <v>138</v>
      </c>
      <c r="R3796" s="9">
        <v>71941.662785630979</v>
      </c>
      <c r="S3796" s="9"/>
      <c r="T3796" s="9"/>
      <c r="U3796" s="9"/>
      <c r="V3796" s="9"/>
      <c r="W3796" s="9"/>
      <c r="X3796" s="9"/>
      <c r="Y3796" s="9"/>
      <c r="Z3796" s="9"/>
      <c r="AA3796" s="9"/>
      <c r="AB3796" s="9"/>
      <c r="AC3796" s="9"/>
      <c r="AD3796" s="9"/>
      <c r="AE3796" s="9"/>
      <c r="AF3796" s="9"/>
      <c r="AG3796" s="9"/>
      <c r="AH3796" s="9"/>
      <c r="AI3796" s="9"/>
      <c r="AJ3796" s="9"/>
      <c r="AK3796" s="9"/>
      <c r="AL3796" s="9"/>
      <c r="AM3796" s="9"/>
      <c r="AN3796" s="9"/>
      <c r="AO3796" s="9"/>
      <c r="AP3796" s="9"/>
      <c r="AQ3796" s="15"/>
      <c r="AR3796" s="9"/>
      <c r="AS3796" s="9"/>
      <c r="AT3796" s="9"/>
      <c r="AU3796" s="9"/>
      <c r="AV3796" s="9"/>
      <c r="AW3796" s="9"/>
      <c r="AX3796" s="9"/>
      <c r="AY3796" s="9"/>
      <c r="AZ3796" s="9"/>
      <c r="BA3796" s="9"/>
      <c r="BB3796" s="9"/>
      <c r="BC3796" s="9"/>
      <c r="BD3796" s="9"/>
      <c r="BE3796" s="9"/>
      <c r="BF3796" s="9"/>
      <c r="BG3796" s="9"/>
      <c r="BH3796" s="9"/>
      <c r="BI3796" s="9"/>
      <c r="BJ3796" s="9"/>
      <c r="BK3796" s="9"/>
      <c r="BL3796" s="9">
        <f t="shared" si="126"/>
        <v>71941.662785630979</v>
      </c>
      <c r="BM3796" s="9">
        <f t="shared" si="127"/>
        <v>71900</v>
      </c>
    </row>
    <row r="3797" spans="1:65" x14ac:dyDescent="0.3">
      <c r="A3797" s="2" t="s">
        <v>2165</v>
      </c>
      <c r="B3797" s="9">
        <v>907</v>
      </c>
      <c r="C3797">
        <v>568147</v>
      </c>
      <c r="D3797">
        <v>1</v>
      </c>
      <c r="E3797">
        <v>1</v>
      </c>
      <c r="F3797">
        <v>0</v>
      </c>
      <c r="G3797">
        <v>0</v>
      </c>
      <c r="H3797">
        <v>0</v>
      </c>
      <c r="I3797" t="s">
        <v>131</v>
      </c>
      <c r="J3797">
        <v>568147</v>
      </c>
      <c r="K3797" t="s">
        <v>2165</v>
      </c>
      <c r="L3797">
        <v>568058</v>
      </c>
      <c r="M3797" t="s">
        <v>2828</v>
      </c>
      <c r="N3797">
        <v>568058</v>
      </c>
      <c r="O3797" t="s">
        <v>2828</v>
      </c>
      <c r="P3797">
        <v>554804</v>
      </c>
      <c r="Q3797" t="s">
        <v>1355</v>
      </c>
      <c r="R3797" s="9">
        <v>214405.46985106761</v>
      </c>
      <c r="S3797" s="9">
        <f>SUMIFS($B:$B,$J:$J,$C3797)</f>
        <v>907</v>
      </c>
      <c r="T3797" s="9">
        <v>49432.348256190788</v>
      </c>
      <c r="U3797" s="9">
        <v>0</v>
      </c>
      <c r="V3797" s="9">
        <f>U3797*768</f>
        <v>0</v>
      </c>
      <c r="W3797" s="9">
        <v>1</v>
      </c>
      <c r="X3797" s="9">
        <f>W3797*3072</f>
        <v>3072</v>
      </c>
      <c r="Y3797" s="9">
        <v>3</v>
      </c>
      <c r="Z3797" s="9">
        <f>Y3797*1024</f>
        <v>3072</v>
      </c>
      <c r="AA3797" s="9">
        <v>0</v>
      </c>
      <c r="AB3797" s="9">
        <f>AA3797*256</f>
        <v>0</v>
      </c>
      <c r="AC3797" s="9"/>
      <c r="AD3797" s="9"/>
      <c r="AE3797" s="9"/>
      <c r="AF3797" s="9"/>
      <c r="AG3797" s="9"/>
      <c r="AH3797" s="9"/>
      <c r="AI3797" s="9"/>
      <c r="AJ3797" s="9"/>
      <c r="AK3797" s="9"/>
      <c r="AL3797" s="9"/>
      <c r="AM3797" s="9"/>
      <c r="AN3797" s="9"/>
      <c r="AO3797" s="9"/>
      <c r="AP3797" s="9"/>
      <c r="AQ3797" s="15"/>
      <c r="AR3797" s="9"/>
      <c r="AS3797" s="9"/>
      <c r="AT3797" s="9"/>
      <c r="AU3797" s="9"/>
      <c r="AV3797" s="9"/>
      <c r="AW3797" s="9"/>
      <c r="AX3797" s="9"/>
      <c r="AY3797" s="9"/>
      <c r="AZ3797" s="9"/>
      <c r="BA3797" s="9"/>
      <c r="BB3797" s="9"/>
      <c r="BC3797" s="9"/>
      <c r="BD3797" s="9"/>
      <c r="BE3797" s="9"/>
      <c r="BF3797" s="9"/>
      <c r="BG3797" s="9"/>
      <c r="BH3797" s="9"/>
      <c r="BI3797" s="9"/>
      <c r="BJ3797" s="9"/>
      <c r="BK3797" s="9"/>
      <c r="BL3797" s="9">
        <f t="shared" si="126"/>
        <v>269981.81810725841</v>
      </c>
      <c r="BM3797" s="9">
        <f t="shared" si="127"/>
        <v>270000</v>
      </c>
    </row>
    <row r="3798" spans="1:65" x14ac:dyDescent="0.3">
      <c r="A3798" t="s">
        <v>2165</v>
      </c>
      <c r="B3798" s="9">
        <v>139</v>
      </c>
      <c r="C3798">
        <v>551848</v>
      </c>
      <c r="D3798">
        <v>1</v>
      </c>
      <c r="E3798">
        <v>0</v>
      </c>
      <c r="F3798">
        <v>0</v>
      </c>
      <c r="G3798">
        <v>0</v>
      </c>
      <c r="H3798">
        <v>0</v>
      </c>
      <c r="I3798" t="s">
        <v>94</v>
      </c>
      <c r="J3798">
        <v>597449</v>
      </c>
      <c r="K3798" t="s">
        <v>2120</v>
      </c>
      <c r="L3798">
        <v>597635</v>
      </c>
      <c r="M3798" t="s">
        <v>1599</v>
      </c>
      <c r="N3798">
        <v>597635</v>
      </c>
      <c r="O3798" t="s">
        <v>1599</v>
      </c>
      <c r="P3798">
        <v>597520</v>
      </c>
      <c r="Q3798" t="s">
        <v>521</v>
      </c>
      <c r="R3798" s="9">
        <v>71941.662785630979</v>
      </c>
      <c r="S3798" s="9"/>
      <c r="T3798" s="9"/>
      <c r="U3798" s="9"/>
      <c r="V3798" s="9"/>
      <c r="W3798" s="9"/>
      <c r="X3798" s="9"/>
      <c r="Y3798" s="9"/>
      <c r="Z3798" s="9"/>
      <c r="AA3798" s="9"/>
      <c r="AB3798" s="9"/>
      <c r="AC3798" s="9"/>
      <c r="AD3798" s="9"/>
      <c r="AE3798" s="9"/>
      <c r="AF3798" s="9"/>
      <c r="AG3798" s="9"/>
      <c r="AH3798" s="9"/>
      <c r="AI3798" s="9"/>
      <c r="AJ3798" s="9"/>
      <c r="AK3798" s="9"/>
      <c r="AL3798" s="9"/>
      <c r="AM3798" s="9"/>
      <c r="AN3798" s="9"/>
      <c r="AO3798" s="9"/>
      <c r="AP3798" s="9"/>
      <c r="AQ3798" s="15"/>
      <c r="AR3798" s="9"/>
      <c r="AS3798" s="9"/>
      <c r="AT3798" s="9"/>
      <c r="AU3798" s="9"/>
      <c r="AV3798" s="9"/>
      <c r="AW3798" s="9"/>
      <c r="AX3798" s="9"/>
      <c r="AY3798" s="9"/>
      <c r="AZ3798" s="9"/>
      <c r="BA3798" s="9"/>
      <c r="BB3798" s="9"/>
      <c r="BC3798" s="9"/>
      <c r="BD3798" s="9"/>
      <c r="BE3798" s="9"/>
      <c r="BF3798" s="9"/>
      <c r="BG3798" s="9"/>
      <c r="BH3798" s="9"/>
      <c r="BI3798" s="9"/>
      <c r="BJ3798" s="9"/>
      <c r="BK3798" s="9"/>
      <c r="BL3798" s="9">
        <f t="shared" si="126"/>
        <v>71941.662785630979</v>
      </c>
      <c r="BM3798" s="9">
        <f t="shared" si="127"/>
        <v>71900</v>
      </c>
    </row>
    <row r="3799" spans="1:65" x14ac:dyDescent="0.3">
      <c r="A3799" s="2" t="s">
        <v>2165</v>
      </c>
      <c r="B3799" s="9">
        <v>276</v>
      </c>
      <c r="C3799">
        <v>542229</v>
      </c>
      <c r="D3799">
        <v>1</v>
      </c>
      <c r="E3799">
        <v>1</v>
      </c>
      <c r="F3799">
        <v>0</v>
      </c>
      <c r="G3799">
        <v>0</v>
      </c>
      <c r="H3799">
        <v>0</v>
      </c>
      <c r="I3799" t="s">
        <v>86</v>
      </c>
      <c r="J3799">
        <v>542229</v>
      </c>
      <c r="K3799" t="s">
        <v>2165</v>
      </c>
      <c r="L3799">
        <v>541656</v>
      </c>
      <c r="M3799" t="s">
        <v>227</v>
      </c>
      <c r="N3799">
        <v>541656</v>
      </c>
      <c r="O3799" t="s">
        <v>227</v>
      </c>
      <c r="P3799">
        <v>541656</v>
      </c>
      <c r="Q3799" t="s">
        <v>227</v>
      </c>
      <c r="R3799" s="9">
        <v>71941.662785630979</v>
      </c>
      <c r="S3799" s="9">
        <f>SUMIFS($B:$B,$J:$J,$C3799)</f>
        <v>1578</v>
      </c>
      <c r="T3799" s="9">
        <v>85922.153065608276</v>
      </c>
      <c r="U3799" s="9">
        <v>0</v>
      </c>
      <c r="V3799" s="9">
        <f>U3799*768</f>
        <v>0</v>
      </c>
      <c r="W3799" s="9">
        <v>10</v>
      </c>
      <c r="X3799" s="9">
        <f>W3799*3072</f>
        <v>30720</v>
      </c>
      <c r="Y3799" s="9">
        <v>3</v>
      </c>
      <c r="Z3799" s="9">
        <f>Y3799*1024</f>
        <v>3072</v>
      </c>
      <c r="AA3799" s="9">
        <v>1</v>
      </c>
      <c r="AB3799" s="9">
        <f>AA3799*256</f>
        <v>256</v>
      </c>
      <c r="AC3799" s="9"/>
      <c r="AD3799" s="9"/>
      <c r="AE3799" s="9"/>
      <c r="AF3799" s="9"/>
      <c r="AG3799" s="9"/>
      <c r="AH3799" s="9"/>
      <c r="AI3799" s="9"/>
      <c r="AJ3799" s="9"/>
      <c r="AK3799" s="9"/>
      <c r="AL3799" s="9"/>
      <c r="AM3799" s="9"/>
      <c r="AN3799" s="9"/>
      <c r="AO3799" s="9"/>
      <c r="AP3799" s="9"/>
      <c r="AQ3799" s="15"/>
      <c r="AR3799" s="9"/>
      <c r="AS3799" s="9"/>
      <c r="AT3799" s="9"/>
      <c r="AU3799" s="9"/>
      <c r="AV3799" s="9"/>
      <c r="AW3799" s="9"/>
      <c r="AX3799" s="9"/>
      <c r="AY3799" s="9"/>
      <c r="AZ3799" s="9"/>
      <c r="BA3799" s="9"/>
      <c r="BB3799" s="9"/>
      <c r="BC3799" s="9"/>
      <c r="BD3799" s="9"/>
      <c r="BE3799" s="9"/>
      <c r="BF3799" s="9"/>
      <c r="BG3799" s="9"/>
      <c r="BH3799" s="9"/>
      <c r="BI3799" s="9"/>
      <c r="BJ3799" s="9"/>
      <c r="BK3799" s="9"/>
      <c r="BL3799" s="9">
        <f t="shared" si="126"/>
        <v>191911.81585123925</v>
      </c>
      <c r="BM3799" s="9">
        <f t="shared" si="127"/>
        <v>191900</v>
      </c>
    </row>
    <row r="3800" spans="1:65" x14ac:dyDescent="0.3">
      <c r="A3800" s="3" t="s">
        <v>2165</v>
      </c>
      <c r="B3800" s="9">
        <v>1324</v>
      </c>
      <c r="C3800">
        <v>541044</v>
      </c>
      <c r="D3800">
        <v>1</v>
      </c>
      <c r="E3800">
        <v>1</v>
      </c>
      <c r="F3800">
        <v>1</v>
      </c>
      <c r="G3800">
        <v>0</v>
      </c>
      <c r="H3800">
        <v>0</v>
      </c>
      <c r="I3800" t="s">
        <v>86</v>
      </c>
      <c r="J3800">
        <v>541044</v>
      </c>
      <c r="K3800" t="s">
        <v>2165</v>
      </c>
      <c r="L3800">
        <v>541044</v>
      </c>
      <c r="M3800" t="s">
        <v>2165</v>
      </c>
      <c r="N3800">
        <v>541281</v>
      </c>
      <c r="O3800" t="s">
        <v>1477</v>
      </c>
      <c r="P3800">
        <v>541281</v>
      </c>
      <c r="Q3800" t="s">
        <v>1477</v>
      </c>
      <c r="R3800" s="9">
        <v>310810.50905864179</v>
      </c>
      <c r="S3800" s="9">
        <f>SUMIFS($B:$B,$J:$J,$C3800)</f>
        <v>1984</v>
      </c>
      <c r="T3800" s="9">
        <v>107978.2933899069</v>
      </c>
      <c r="U3800" s="9">
        <v>0</v>
      </c>
      <c r="V3800" s="9">
        <f>U3800*768</f>
        <v>0</v>
      </c>
      <c r="W3800" s="9">
        <v>13</v>
      </c>
      <c r="X3800" s="9">
        <f>W3800*3072</f>
        <v>39936</v>
      </c>
      <c r="Y3800" s="9">
        <v>8</v>
      </c>
      <c r="Z3800" s="9">
        <f>Y3800*1024</f>
        <v>8192</v>
      </c>
      <c r="AA3800" s="9">
        <v>5</v>
      </c>
      <c r="AB3800" s="9">
        <f>AA3800*256</f>
        <v>1280</v>
      </c>
      <c r="AC3800" s="9">
        <f>SUMIFS($B:$B,$L:$L,$C3800)</f>
        <v>4370</v>
      </c>
      <c r="AD3800" s="9">
        <v>546698.98679298442</v>
      </c>
      <c r="AE3800" s="9"/>
      <c r="AF3800" s="9"/>
      <c r="AG3800" s="9"/>
      <c r="AH3800" s="9"/>
      <c r="AI3800" s="9"/>
      <c r="AJ3800" s="9"/>
      <c r="AK3800" s="9"/>
      <c r="AL3800" s="9"/>
      <c r="AM3800" s="9"/>
      <c r="AN3800" s="9"/>
      <c r="AO3800" s="9"/>
      <c r="AP3800" s="9"/>
      <c r="AQ3800" s="15"/>
      <c r="AR3800" s="9">
        <v>1</v>
      </c>
      <c r="AS3800" s="9">
        <f>AR3800*30500</f>
        <v>30500</v>
      </c>
      <c r="AT3800" s="9"/>
      <c r="AU3800" s="9"/>
      <c r="AV3800" s="9"/>
      <c r="AW3800" s="9"/>
      <c r="AX3800" s="9"/>
      <c r="AY3800" s="9"/>
      <c r="AZ3800" s="9"/>
      <c r="BA3800" s="9"/>
      <c r="BB3800" s="9"/>
      <c r="BC3800" s="9"/>
      <c r="BD3800" s="9"/>
      <c r="BE3800" s="9"/>
      <c r="BF3800" s="9"/>
      <c r="BG3800" s="9"/>
      <c r="BH3800" s="9"/>
      <c r="BI3800" s="9"/>
      <c r="BJ3800" s="9"/>
      <c r="BK3800" s="9"/>
      <c r="BL3800" s="9">
        <f t="shared" si="126"/>
        <v>1045395.7892415331</v>
      </c>
      <c r="BM3800" s="9">
        <f t="shared" si="127"/>
        <v>1045400</v>
      </c>
    </row>
    <row r="3801" spans="1:65" x14ac:dyDescent="0.3">
      <c r="A3801" t="s">
        <v>3666</v>
      </c>
      <c r="B3801" s="9">
        <v>311</v>
      </c>
      <c r="C3801">
        <v>534315</v>
      </c>
      <c r="D3801">
        <v>1</v>
      </c>
      <c r="E3801">
        <v>0</v>
      </c>
      <c r="F3801">
        <v>0</v>
      </c>
      <c r="G3801">
        <v>0</v>
      </c>
      <c r="H3801">
        <v>0</v>
      </c>
      <c r="I3801" t="s">
        <v>86</v>
      </c>
      <c r="J3801">
        <v>534021</v>
      </c>
      <c r="K3801" t="s">
        <v>463</v>
      </c>
      <c r="L3801">
        <v>534021</v>
      </c>
      <c r="M3801" t="s">
        <v>463</v>
      </c>
      <c r="N3801">
        <v>533955</v>
      </c>
      <c r="O3801" t="s">
        <v>314</v>
      </c>
      <c r="P3801">
        <v>533955</v>
      </c>
      <c r="Q3801" t="s">
        <v>314</v>
      </c>
      <c r="R3801" s="9">
        <v>74553.030479850131</v>
      </c>
      <c r="S3801" s="9"/>
      <c r="T3801" s="9"/>
      <c r="U3801" s="9"/>
      <c r="V3801" s="9"/>
      <c r="W3801" s="9"/>
      <c r="X3801" s="9"/>
      <c r="Y3801" s="9"/>
      <c r="Z3801" s="9"/>
      <c r="AA3801" s="9"/>
      <c r="AB3801" s="9"/>
      <c r="AC3801" s="9"/>
      <c r="AD3801" s="9"/>
      <c r="AE3801" s="9"/>
      <c r="AF3801" s="9"/>
      <c r="AG3801" s="9"/>
      <c r="AH3801" s="9"/>
      <c r="AI3801" s="9"/>
      <c r="AJ3801" s="9"/>
      <c r="AK3801" s="9"/>
      <c r="AL3801" s="9"/>
      <c r="AM3801" s="9"/>
      <c r="AN3801" s="9"/>
      <c r="AO3801" s="9"/>
      <c r="AP3801" s="9"/>
      <c r="AQ3801" s="15"/>
      <c r="AR3801" s="9"/>
      <c r="AS3801" s="9"/>
      <c r="AT3801" s="9"/>
      <c r="AU3801" s="9"/>
      <c r="AV3801" s="9"/>
      <c r="AW3801" s="9"/>
      <c r="AX3801" s="9"/>
      <c r="AY3801" s="9"/>
      <c r="AZ3801" s="9"/>
      <c r="BA3801" s="9"/>
      <c r="BB3801" s="9"/>
      <c r="BC3801" s="9"/>
      <c r="BD3801" s="9"/>
      <c r="BE3801" s="9"/>
      <c r="BF3801" s="9"/>
      <c r="BG3801" s="9"/>
      <c r="BH3801" s="9"/>
      <c r="BI3801" s="9"/>
      <c r="BJ3801" s="9"/>
      <c r="BK3801" s="9"/>
      <c r="BL3801" s="9">
        <f t="shared" si="126"/>
        <v>74553.030479850131</v>
      </c>
      <c r="BM3801" s="9">
        <f t="shared" si="127"/>
        <v>74600</v>
      </c>
    </row>
    <row r="3802" spans="1:65" x14ac:dyDescent="0.3">
      <c r="A3802" t="s">
        <v>3667</v>
      </c>
      <c r="B3802" s="9">
        <v>156</v>
      </c>
      <c r="C3802">
        <v>534323</v>
      </c>
      <c r="D3802">
        <v>1</v>
      </c>
      <c r="E3802">
        <v>0</v>
      </c>
      <c r="F3802">
        <v>0</v>
      </c>
      <c r="G3802">
        <v>0</v>
      </c>
      <c r="H3802">
        <v>0</v>
      </c>
      <c r="I3802" t="s">
        <v>86</v>
      </c>
      <c r="J3802">
        <v>534498</v>
      </c>
      <c r="K3802" t="s">
        <v>1097</v>
      </c>
      <c r="L3802">
        <v>534498</v>
      </c>
      <c r="M3802" t="s">
        <v>1097</v>
      </c>
      <c r="N3802">
        <v>534498</v>
      </c>
      <c r="O3802" t="s">
        <v>1097</v>
      </c>
      <c r="P3802">
        <v>533955</v>
      </c>
      <c r="Q3802" t="s">
        <v>314</v>
      </c>
      <c r="R3802" s="9">
        <v>71941.662785630979</v>
      </c>
      <c r="S3802" s="9"/>
      <c r="T3802" s="9"/>
      <c r="U3802" s="9"/>
      <c r="V3802" s="9"/>
      <c r="W3802" s="9"/>
      <c r="X3802" s="9"/>
      <c r="Y3802" s="9"/>
      <c r="Z3802" s="9"/>
      <c r="AA3802" s="9"/>
      <c r="AB3802" s="9"/>
      <c r="AC3802" s="9"/>
      <c r="AD3802" s="9"/>
      <c r="AE3802" s="9"/>
      <c r="AF3802" s="9"/>
      <c r="AG3802" s="9"/>
      <c r="AH3802" s="9"/>
      <c r="AI3802" s="9"/>
      <c r="AJ3802" s="9"/>
      <c r="AK3802" s="9"/>
      <c r="AL3802" s="9"/>
      <c r="AM3802" s="9"/>
      <c r="AN3802" s="9"/>
      <c r="AO3802" s="9"/>
      <c r="AP3802" s="9"/>
      <c r="AQ3802" s="15"/>
      <c r="AR3802" s="9"/>
      <c r="AS3802" s="9"/>
      <c r="AT3802" s="9"/>
      <c r="AU3802" s="9"/>
      <c r="AV3802" s="9"/>
      <c r="AW3802" s="9"/>
      <c r="AX3802" s="9"/>
      <c r="AY3802" s="9"/>
      <c r="AZ3802" s="9"/>
      <c r="BA3802" s="9"/>
      <c r="BB3802" s="9"/>
      <c r="BC3802" s="9"/>
      <c r="BD3802" s="9"/>
      <c r="BE3802" s="9"/>
      <c r="BF3802" s="9"/>
      <c r="BG3802" s="9"/>
      <c r="BH3802" s="9"/>
      <c r="BI3802" s="9"/>
      <c r="BJ3802" s="9"/>
      <c r="BK3802" s="9"/>
      <c r="BL3802" s="9">
        <f t="shared" si="126"/>
        <v>71941.662785630979</v>
      </c>
      <c r="BM3802" s="9">
        <f t="shared" si="127"/>
        <v>71900</v>
      </c>
    </row>
    <row r="3803" spans="1:65" x14ac:dyDescent="0.3">
      <c r="A3803" s="3" t="s">
        <v>3668</v>
      </c>
      <c r="B3803" s="9">
        <v>4971</v>
      </c>
      <c r="C3803">
        <v>599077</v>
      </c>
      <c r="D3803">
        <v>1</v>
      </c>
      <c r="E3803">
        <v>1</v>
      </c>
      <c r="F3803">
        <v>1</v>
      </c>
      <c r="G3803">
        <v>0</v>
      </c>
      <c r="H3803">
        <v>0</v>
      </c>
      <c r="I3803" t="s">
        <v>94</v>
      </c>
      <c r="J3803">
        <v>599077</v>
      </c>
      <c r="K3803" t="s">
        <v>3668</v>
      </c>
      <c r="L3803">
        <v>599077</v>
      </c>
      <c r="M3803" t="s">
        <v>3668</v>
      </c>
      <c r="N3803">
        <v>598917</v>
      </c>
      <c r="O3803" t="s">
        <v>1189</v>
      </c>
      <c r="P3803">
        <v>598917</v>
      </c>
      <c r="Q3803" t="s">
        <v>1189</v>
      </c>
      <c r="R3803" s="9">
        <v>1124534.1499960539</v>
      </c>
      <c r="S3803" s="9">
        <f>SUMIFS($B:$B,$J:$J,$C3803)</f>
        <v>4971</v>
      </c>
      <c r="T3803" s="9">
        <v>269863.61601871869</v>
      </c>
      <c r="U3803" s="9">
        <v>0</v>
      </c>
      <c r="V3803" s="9">
        <f>U3803*768</f>
        <v>0</v>
      </c>
      <c r="W3803" s="9">
        <v>41</v>
      </c>
      <c r="X3803" s="9">
        <f>W3803*3072</f>
        <v>125952</v>
      </c>
      <c r="Y3803" s="9">
        <v>13</v>
      </c>
      <c r="Z3803" s="9">
        <f>Y3803*1024</f>
        <v>13312</v>
      </c>
      <c r="AA3803" s="9">
        <v>2</v>
      </c>
      <c r="AB3803" s="9">
        <f>AA3803*256</f>
        <v>512</v>
      </c>
      <c r="AC3803" s="9">
        <f>SUMIFS($B:$B,$L:$L,$C3803)</f>
        <v>4971</v>
      </c>
      <c r="AD3803" s="9">
        <v>621191.63669176307</v>
      </c>
      <c r="AE3803" s="9"/>
      <c r="AF3803" s="9"/>
      <c r="AG3803" s="9"/>
      <c r="AH3803" s="9"/>
      <c r="AI3803" s="9"/>
      <c r="AJ3803" s="9"/>
      <c r="AK3803" s="9"/>
      <c r="AL3803" s="9"/>
      <c r="AM3803" s="9"/>
      <c r="AN3803" s="9"/>
      <c r="AO3803" s="9"/>
      <c r="AP3803" s="9"/>
      <c r="AQ3803" s="15"/>
      <c r="AR3803" s="9">
        <v>1</v>
      </c>
      <c r="AS3803" s="9">
        <f>AR3803*30500</f>
        <v>30500</v>
      </c>
      <c r="AT3803" s="9"/>
      <c r="AU3803" s="9"/>
      <c r="AV3803" s="9"/>
      <c r="AW3803" s="9"/>
      <c r="AX3803" s="9"/>
      <c r="AY3803" s="9"/>
      <c r="AZ3803" s="9"/>
      <c r="BA3803" s="9"/>
      <c r="BB3803" s="9"/>
      <c r="BC3803" s="9"/>
      <c r="BD3803" s="9"/>
      <c r="BE3803" s="9"/>
      <c r="BF3803" s="9"/>
      <c r="BG3803" s="9"/>
      <c r="BH3803" s="9"/>
      <c r="BI3803" s="9"/>
      <c r="BJ3803" s="9"/>
      <c r="BK3803" s="9"/>
      <c r="BL3803" s="9">
        <f t="shared" si="126"/>
        <v>2185865.4027065355</v>
      </c>
      <c r="BM3803" s="9">
        <f t="shared" si="127"/>
        <v>2185900</v>
      </c>
    </row>
    <row r="3804" spans="1:65" x14ac:dyDescent="0.3">
      <c r="A3804" t="s">
        <v>3669</v>
      </c>
      <c r="B3804" s="9">
        <v>643</v>
      </c>
      <c r="C3804">
        <v>556921</v>
      </c>
      <c r="D3804">
        <v>1</v>
      </c>
      <c r="E3804">
        <v>0</v>
      </c>
      <c r="F3804">
        <v>0</v>
      </c>
      <c r="G3804">
        <v>0</v>
      </c>
      <c r="H3804">
        <v>0</v>
      </c>
      <c r="I3804" t="s">
        <v>151</v>
      </c>
      <c r="J3804">
        <v>557153</v>
      </c>
      <c r="K3804" t="s">
        <v>808</v>
      </c>
      <c r="L3804">
        <v>557153</v>
      </c>
      <c r="M3804" t="s">
        <v>808</v>
      </c>
      <c r="N3804">
        <v>557153</v>
      </c>
      <c r="O3804" t="s">
        <v>808</v>
      </c>
      <c r="P3804">
        <v>557153</v>
      </c>
      <c r="Q3804" t="s">
        <v>808</v>
      </c>
      <c r="R3804" s="9">
        <v>152808.10401209371</v>
      </c>
      <c r="S3804" s="9"/>
      <c r="T3804" s="9"/>
      <c r="U3804" s="9"/>
      <c r="V3804" s="9"/>
      <c r="W3804" s="9"/>
      <c r="X3804" s="9"/>
      <c r="Y3804" s="9"/>
      <c r="Z3804" s="9"/>
      <c r="AA3804" s="9"/>
      <c r="AB3804" s="9"/>
      <c r="AC3804" s="9"/>
      <c r="AD3804" s="9"/>
      <c r="AE3804" s="9"/>
      <c r="AF3804" s="9"/>
      <c r="AG3804" s="9"/>
      <c r="AH3804" s="9"/>
      <c r="AI3804" s="9"/>
      <c r="AJ3804" s="9"/>
      <c r="AK3804" s="9"/>
      <c r="AL3804" s="9"/>
      <c r="AM3804" s="9"/>
      <c r="AN3804" s="9"/>
      <c r="AO3804" s="9"/>
      <c r="AP3804" s="9"/>
      <c r="AQ3804" s="15"/>
      <c r="AR3804" s="9"/>
      <c r="AS3804" s="9"/>
      <c r="AT3804" s="9"/>
      <c r="AU3804" s="9"/>
      <c r="AV3804" s="9"/>
      <c r="AW3804" s="9"/>
      <c r="AX3804" s="9"/>
      <c r="AY3804" s="9"/>
      <c r="AZ3804" s="9"/>
      <c r="BA3804" s="9"/>
      <c r="BB3804" s="9"/>
      <c r="BC3804" s="9"/>
      <c r="BD3804" s="9"/>
      <c r="BE3804" s="9"/>
      <c r="BF3804" s="9"/>
      <c r="BG3804" s="9"/>
      <c r="BH3804" s="9"/>
      <c r="BI3804" s="9"/>
      <c r="BJ3804" s="9"/>
      <c r="BK3804" s="9"/>
      <c r="BL3804" s="9">
        <f t="shared" si="126"/>
        <v>152808.10401209371</v>
      </c>
      <c r="BM3804" s="9">
        <f t="shared" si="127"/>
        <v>152800</v>
      </c>
    </row>
    <row r="3805" spans="1:65" x14ac:dyDescent="0.3">
      <c r="A3805" t="s">
        <v>3670</v>
      </c>
      <c r="B3805" s="9">
        <v>51</v>
      </c>
      <c r="C3805">
        <v>548871</v>
      </c>
      <c r="D3805">
        <v>1</v>
      </c>
      <c r="E3805">
        <v>0</v>
      </c>
      <c r="F3805">
        <v>0</v>
      </c>
      <c r="G3805">
        <v>0</v>
      </c>
      <c r="H3805">
        <v>0</v>
      </c>
      <c r="I3805" t="s">
        <v>90</v>
      </c>
      <c r="J3805">
        <v>572926</v>
      </c>
      <c r="K3805" t="s">
        <v>203</v>
      </c>
      <c r="L3805">
        <v>572926</v>
      </c>
      <c r="M3805" t="s">
        <v>203</v>
      </c>
      <c r="N3805">
        <v>572926</v>
      </c>
      <c r="O3805" t="s">
        <v>203</v>
      </c>
      <c r="P3805">
        <v>572926</v>
      </c>
      <c r="Q3805" t="s">
        <v>203</v>
      </c>
      <c r="R3805" s="9">
        <v>71941.662785630979</v>
      </c>
      <c r="S3805" s="9"/>
      <c r="T3805" s="9"/>
      <c r="U3805" s="9"/>
      <c r="V3805" s="9"/>
      <c r="W3805" s="9"/>
      <c r="X3805" s="9"/>
      <c r="Y3805" s="9"/>
      <c r="Z3805" s="9"/>
      <c r="AA3805" s="9"/>
      <c r="AB3805" s="9"/>
      <c r="AC3805" s="9"/>
      <c r="AD3805" s="9"/>
      <c r="AE3805" s="9"/>
      <c r="AF3805" s="9"/>
      <c r="AG3805" s="9"/>
      <c r="AH3805" s="9"/>
      <c r="AI3805" s="9"/>
      <c r="AJ3805" s="9"/>
      <c r="AK3805" s="9"/>
      <c r="AL3805" s="9"/>
      <c r="AM3805" s="9"/>
      <c r="AN3805" s="9"/>
      <c r="AO3805" s="9"/>
      <c r="AP3805" s="9"/>
      <c r="AQ3805" s="15"/>
      <c r="AR3805" s="9"/>
      <c r="AS3805" s="9"/>
      <c r="AT3805" s="9"/>
      <c r="AU3805" s="9"/>
      <c r="AV3805" s="9"/>
      <c r="AW3805" s="9"/>
      <c r="AX3805" s="9"/>
      <c r="AY3805" s="9"/>
      <c r="AZ3805" s="9"/>
      <c r="BA3805" s="9"/>
      <c r="BB3805" s="9"/>
      <c r="BC3805" s="9"/>
      <c r="BD3805" s="9"/>
      <c r="BE3805" s="9"/>
      <c r="BF3805" s="9"/>
      <c r="BG3805" s="9"/>
      <c r="BH3805" s="9"/>
      <c r="BI3805" s="9"/>
      <c r="BJ3805" s="9"/>
      <c r="BK3805" s="9"/>
      <c r="BL3805" s="9">
        <f t="shared" si="126"/>
        <v>71941.662785630979</v>
      </c>
      <c r="BM3805" s="9">
        <f t="shared" si="127"/>
        <v>71900</v>
      </c>
    </row>
    <row r="3806" spans="1:65" x14ac:dyDescent="0.3">
      <c r="A3806" t="s">
        <v>3671</v>
      </c>
      <c r="B3806" s="9">
        <v>316</v>
      </c>
      <c r="C3806">
        <v>556874</v>
      </c>
      <c r="D3806">
        <v>1</v>
      </c>
      <c r="E3806">
        <v>0</v>
      </c>
      <c r="F3806">
        <v>0</v>
      </c>
      <c r="G3806">
        <v>0</v>
      </c>
      <c r="H3806">
        <v>0</v>
      </c>
      <c r="I3806" t="s">
        <v>135</v>
      </c>
      <c r="J3806">
        <v>585751</v>
      </c>
      <c r="K3806" t="s">
        <v>513</v>
      </c>
      <c r="L3806">
        <v>585751</v>
      </c>
      <c r="M3806" t="s">
        <v>513</v>
      </c>
      <c r="N3806">
        <v>585751</v>
      </c>
      <c r="O3806" t="s">
        <v>513</v>
      </c>
      <c r="P3806">
        <v>585459</v>
      </c>
      <c r="Q3806" t="s">
        <v>411</v>
      </c>
      <c r="R3806" s="9">
        <v>75739.559989348942</v>
      </c>
      <c r="S3806" s="9"/>
      <c r="T3806" s="9"/>
      <c r="U3806" s="9"/>
      <c r="V3806" s="9"/>
      <c r="W3806" s="9"/>
      <c r="X3806" s="9"/>
      <c r="Y3806" s="9"/>
      <c r="Z3806" s="9"/>
      <c r="AA3806" s="9"/>
      <c r="AB3806" s="9"/>
      <c r="AC3806" s="9"/>
      <c r="AD3806" s="9"/>
      <c r="AE3806" s="9"/>
      <c r="AF3806" s="9"/>
      <c r="AG3806" s="9"/>
      <c r="AH3806" s="9"/>
      <c r="AI3806" s="9"/>
      <c r="AJ3806" s="9"/>
      <c r="AK3806" s="9"/>
      <c r="AL3806" s="9"/>
      <c r="AM3806" s="9"/>
      <c r="AN3806" s="9"/>
      <c r="AO3806" s="9"/>
      <c r="AP3806" s="9"/>
      <c r="AQ3806" s="15"/>
      <c r="AR3806" s="9"/>
      <c r="AS3806" s="9"/>
      <c r="AT3806" s="9"/>
      <c r="AU3806" s="9"/>
      <c r="AV3806" s="9"/>
      <c r="AW3806" s="9"/>
      <c r="AX3806" s="9"/>
      <c r="AY3806" s="9"/>
      <c r="AZ3806" s="9"/>
      <c r="BA3806" s="9"/>
      <c r="BB3806" s="9"/>
      <c r="BC3806" s="9"/>
      <c r="BD3806" s="9"/>
      <c r="BE3806" s="9"/>
      <c r="BF3806" s="9"/>
      <c r="BG3806" s="9"/>
      <c r="BH3806" s="9"/>
      <c r="BI3806" s="9"/>
      <c r="BJ3806" s="9"/>
      <c r="BK3806" s="9"/>
      <c r="BL3806" s="9">
        <f t="shared" si="126"/>
        <v>75739.559989348942</v>
      </c>
      <c r="BM3806" s="9">
        <f t="shared" si="127"/>
        <v>75700</v>
      </c>
    </row>
    <row r="3807" spans="1:65" x14ac:dyDescent="0.3">
      <c r="A3807" t="s">
        <v>3672</v>
      </c>
      <c r="B3807" s="9">
        <v>134</v>
      </c>
      <c r="C3807">
        <v>591378</v>
      </c>
      <c r="D3807">
        <v>1</v>
      </c>
      <c r="E3807">
        <v>0</v>
      </c>
      <c r="F3807">
        <v>0</v>
      </c>
      <c r="G3807">
        <v>0</v>
      </c>
      <c r="H3807">
        <v>0</v>
      </c>
      <c r="I3807" t="s">
        <v>123</v>
      </c>
      <c r="J3807">
        <v>590266</v>
      </c>
      <c r="K3807" t="s">
        <v>163</v>
      </c>
      <c r="L3807">
        <v>590266</v>
      </c>
      <c r="M3807" t="s">
        <v>163</v>
      </c>
      <c r="N3807">
        <v>590266</v>
      </c>
      <c r="O3807" t="s">
        <v>163</v>
      </c>
      <c r="P3807">
        <v>590266</v>
      </c>
      <c r="Q3807" t="s">
        <v>163</v>
      </c>
      <c r="R3807" s="9">
        <v>71941.662785630979</v>
      </c>
      <c r="S3807" s="9"/>
      <c r="T3807" s="9"/>
      <c r="U3807" s="9"/>
      <c r="V3807" s="9"/>
      <c r="W3807" s="9"/>
      <c r="X3807" s="9"/>
      <c r="Y3807" s="9"/>
      <c r="Z3807" s="9"/>
      <c r="AA3807" s="9"/>
      <c r="AB3807" s="9"/>
      <c r="AC3807" s="9"/>
      <c r="AD3807" s="9"/>
      <c r="AE3807" s="9"/>
      <c r="AF3807" s="9"/>
      <c r="AG3807" s="9"/>
      <c r="AH3807" s="9"/>
      <c r="AI3807" s="9"/>
      <c r="AJ3807" s="9"/>
      <c r="AK3807" s="9"/>
      <c r="AL3807" s="9"/>
      <c r="AM3807" s="9"/>
      <c r="AN3807" s="9"/>
      <c r="AO3807" s="9"/>
      <c r="AP3807" s="9"/>
      <c r="AQ3807" s="15"/>
      <c r="AR3807" s="9"/>
      <c r="AS3807" s="9"/>
      <c r="AT3807" s="9"/>
      <c r="AU3807" s="9"/>
      <c r="AV3807" s="9"/>
      <c r="AW3807" s="9"/>
      <c r="AX3807" s="9"/>
      <c r="AY3807" s="9"/>
      <c r="AZ3807" s="9"/>
      <c r="BA3807" s="9"/>
      <c r="BB3807" s="9"/>
      <c r="BC3807" s="9"/>
      <c r="BD3807" s="9"/>
      <c r="BE3807" s="9"/>
      <c r="BF3807" s="9"/>
      <c r="BG3807" s="9"/>
      <c r="BH3807" s="9"/>
      <c r="BI3807" s="9"/>
      <c r="BJ3807" s="9"/>
      <c r="BK3807" s="9"/>
      <c r="BL3807" s="9">
        <f t="shared" si="126"/>
        <v>71941.662785630979</v>
      </c>
      <c r="BM3807" s="9">
        <f t="shared" si="127"/>
        <v>71900</v>
      </c>
    </row>
    <row r="3808" spans="1:65" x14ac:dyDescent="0.3">
      <c r="A3808" t="s">
        <v>3673</v>
      </c>
      <c r="B3808" s="9">
        <v>639</v>
      </c>
      <c r="C3808">
        <v>538612</v>
      </c>
      <c r="D3808">
        <v>1</v>
      </c>
      <c r="E3808">
        <v>0</v>
      </c>
      <c r="F3808">
        <v>0</v>
      </c>
      <c r="G3808">
        <v>0</v>
      </c>
      <c r="H3808">
        <v>0</v>
      </c>
      <c r="I3808" t="s">
        <v>86</v>
      </c>
      <c r="J3808">
        <v>538981</v>
      </c>
      <c r="K3808" t="s">
        <v>2619</v>
      </c>
      <c r="L3808">
        <v>538981</v>
      </c>
      <c r="M3808" t="s">
        <v>2619</v>
      </c>
      <c r="N3808">
        <v>538728</v>
      </c>
      <c r="O3808" t="s">
        <v>141</v>
      </c>
      <c r="P3808">
        <v>538728</v>
      </c>
      <c r="Q3808" t="s">
        <v>141</v>
      </c>
      <c r="R3808" s="9">
        <v>151870.93531785521</v>
      </c>
      <c r="S3808" s="9"/>
      <c r="T3808" s="9"/>
      <c r="U3808" s="9"/>
      <c r="V3808" s="9"/>
      <c r="W3808" s="9"/>
      <c r="X3808" s="9"/>
      <c r="Y3808" s="9"/>
      <c r="Z3808" s="9"/>
      <c r="AA3808" s="9"/>
      <c r="AB3808" s="9"/>
      <c r="AC3808" s="9"/>
      <c r="AD3808" s="9"/>
      <c r="AE3808" s="9"/>
      <c r="AF3808" s="9"/>
      <c r="AG3808" s="9"/>
      <c r="AH3808" s="9"/>
      <c r="AI3808" s="9"/>
      <c r="AJ3808" s="9"/>
      <c r="AK3808" s="9"/>
      <c r="AL3808" s="9"/>
      <c r="AM3808" s="9"/>
      <c r="AN3808" s="9"/>
      <c r="AO3808" s="9"/>
      <c r="AP3808" s="9"/>
      <c r="AQ3808" s="15"/>
      <c r="AR3808" s="9">
        <v>1</v>
      </c>
      <c r="AS3808" s="9">
        <f>AR3808*30500</f>
        <v>30500</v>
      </c>
      <c r="AT3808" s="9"/>
      <c r="AU3808" s="9"/>
      <c r="AV3808" s="9"/>
      <c r="AW3808" s="9"/>
      <c r="AX3808" s="9"/>
      <c r="AY3808" s="9"/>
      <c r="AZ3808" s="9"/>
      <c r="BA3808" s="9"/>
      <c r="BB3808" s="9"/>
      <c r="BC3808" s="9"/>
      <c r="BD3808" s="9"/>
      <c r="BE3808" s="9"/>
      <c r="BF3808" s="9"/>
      <c r="BG3808" s="9"/>
      <c r="BH3808" s="9"/>
      <c r="BI3808" s="9"/>
      <c r="BJ3808" s="9"/>
      <c r="BK3808" s="9"/>
      <c r="BL3808" s="9">
        <f t="shared" si="126"/>
        <v>182370.93531785521</v>
      </c>
      <c r="BM3808" s="9">
        <f t="shared" si="127"/>
        <v>182400</v>
      </c>
    </row>
    <row r="3809" spans="1:65" x14ac:dyDescent="0.3">
      <c r="A3809" t="s">
        <v>3673</v>
      </c>
      <c r="B3809" s="9">
        <v>310</v>
      </c>
      <c r="C3809">
        <v>535699</v>
      </c>
      <c r="D3809">
        <v>1</v>
      </c>
      <c r="E3809">
        <v>0</v>
      </c>
      <c r="F3809">
        <v>0</v>
      </c>
      <c r="G3809">
        <v>0</v>
      </c>
      <c r="H3809">
        <v>0</v>
      </c>
      <c r="I3809" t="s">
        <v>83</v>
      </c>
      <c r="J3809">
        <v>545171</v>
      </c>
      <c r="K3809" t="s">
        <v>584</v>
      </c>
      <c r="L3809">
        <v>545171</v>
      </c>
      <c r="M3809" t="s">
        <v>584</v>
      </c>
      <c r="N3809">
        <v>545171</v>
      </c>
      <c r="O3809" t="s">
        <v>584</v>
      </c>
      <c r="P3809">
        <v>545171</v>
      </c>
      <c r="Q3809" t="s">
        <v>584</v>
      </c>
      <c r="R3809" s="9">
        <v>74315.690586406286</v>
      </c>
      <c r="S3809" s="9"/>
      <c r="T3809" s="9"/>
      <c r="U3809" s="9"/>
      <c r="V3809" s="9"/>
      <c r="W3809" s="9"/>
      <c r="X3809" s="9"/>
      <c r="Y3809" s="9"/>
      <c r="Z3809" s="9"/>
      <c r="AA3809" s="9"/>
      <c r="AB3809" s="9"/>
      <c r="AC3809" s="9"/>
      <c r="AD3809" s="9"/>
      <c r="AE3809" s="9"/>
      <c r="AF3809" s="9"/>
      <c r="AG3809" s="9"/>
      <c r="AH3809" s="9"/>
      <c r="AI3809" s="9"/>
      <c r="AJ3809" s="9"/>
      <c r="AK3809" s="9"/>
      <c r="AL3809" s="9"/>
      <c r="AM3809" s="9"/>
      <c r="AN3809" s="9"/>
      <c r="AO3809" s="9"/>
      <c r="AP3809" s="9"/>
      <c r="AQ3809" s="15"/>
      <c r="AR3809" s="9"/>
      <c r="AS3809" s="9"/>
      <c r="AT3809" s="9"/>
      <c r="AU3809" s="9"/>
      <c r="AV3809" s="9"/>
      <c r="AW3809" s="9"/>
      <c r="AX3809" s="9"/>
      <c r="AY3809" s="9"/>
      <c r="AZ3809" s="9"/>
      <c r="BA3809" s="9"/>
      <c r="BB3809" s="9"/>
      <c r="BC3809" s="9"/>
      <c r="BD3809" s="9"/>
      <c r="BE3809" s="9"/>
      <c r="BF3809" s="9"/>
      <c r="BG3809" s="9"/>
      <c r="BH3809" s="9"/>
      <c r="BI3809" s="9"/>
      <c r="BJ3809" s="9"/>
      <c r="BK3809" s="9"/>
      <c r="BL3809" s="9">
        <f t="shared" si="126"/>
        <v>74315.690586406286</v>
      </c>
      <c r="BM3809" s="9">
        <f t="shared" si="127"/>
        <v>74300</v>
      </c>
    </row>
    <row r="3810" spans="1:65" x14ac:dyDescent="0.3">
      <c r="A3810" s="2" t="s">
        <v>3674</v>
      </c>
      <c r="B3810" s="9">
        <v>1748</v>
      </c>
      <c r="C3810">
        <v>599743</v>
      </c>
      <c r="D3810">
        <v>1</v>
      </c>
      <c r="E3810">
        <v>1</v>
      </c>
      <c r="F3810">
        <v>0</v>
      </c>
      <c r="G3810">
        <v>0</v>
      </c>
      <c r="H3810">
        <v>0</v>
      </c>
      <c r="I3810" t="s">
        <v>94</v>
      </c>
      <c r="J3810">
        <v>599743</v>
      </c>
      <c r="K3810" t="s">
        <v>3674</v>
      </c>
      <c r="L3810">
        <v>599808</v>
      </c>
      <c r="M3810" t="s">
        <v>2295</v>
      </c>
      <c r="N3810">
        <v>599808</v>
      </c>
      <c r="O3810" t="s">
        <v>2295</v>
      </c>
      <c r="P3810">
        <v>599565</v>
      </c>
      <c r="Q3810" t="s">
        <v>2296</v>
      </c>
      <c r="R3810" s="9">
        <v>407899.98753178038</v>
      </c>
      <c r="S3810" s="9">
        <f>SUMIFS($B:$B,$J:$J,$C3810)</f>
        <v>1748</v>
      </c>
      <c r="T3810" s="9">
        <v>95159.371164516124</v>
      </c>
      <c r="U3810" s="9">
        <v>0</v>
      </c>
      <c r="V3810" s="9">
        <f>U3810*768</f>
        <v>0</v>
      </c>
      <c r="W3810" s="9">
        <v>9</v>
      </c>
      <c r="X3810" s="9">
        <f>W3810*3072</f>
        <v>27648</v>
      </c>
      <c r="Y3810" s="9">
        <v>13</v>
      </c>
      <c r="Z3810" s="9">
        <f>Y3810*1024</f>
        <v>13312</v>
      </c>
      <c r="AA3810" s="9">
        <v>2</v>
      </c>
      <c r="AB3810" s="9">
        <f>AA3810*256</f>
        <v>512</v>
      </c>
      <c r="AC3810" s="9"/>
      <c r="AD3810" s="9"/>
      <c r="AE3810" s="9"/>
      <c r="AF3810" s="9"/>
      <c r="AG3810" s="9"/>
      <c r="AH3810" s="9"/>
      <c r="AI3810" s="9"/>
      <c r="AJ3810" s="9"/>
      <c r="AK3810" s="9"/>
      <c r="AL3810" s="9"/>
      <c r="AM3810" s="9"/>
      <c r="AN3810" s="9"/>
      <c r="AO3810" s="9"/>
      <c r="AP3810" s="9"/>
      <c r="AQ3810" s="15"/>
      <c r="AR3810" s="9"/>
      <c r="AS3810" s="9"/>
      <c r="AT3810" s="9"/>
      <c r="AU3810" s="9"/>
      <c r="AV3810" s="9"/>
      <c r="AW3810" s="9"/>
      <c r="AX3810" s="9"/>
      <c r="AY3810" s="9"/>
      <c r="AZ3810" s="9"/>
      <c r="BA3810" s="9"/>
      <c r="BB3810" s="9"/>
      <c r="BC3810" s="9"/>
      <c r="BD3810" s="9"/>
      <c r="BE3810" s="9"/>
      <c r="BF3810" s="9"/>
      <c r="BG3810" s="9"/>
      <c r="BH3810" s="9"/>
      <c r="BI3810" s="9"/>
      <c r="BJ3810" s="9"/>
      <c r="BK3810" s="9"/>
      <c r="BL3810" s="9">
        <f t="shared" si="126"/>
        <v>544531.35869629658</v>
      </c>
      <c r="BM3810" s="9">
        <f t="shared" si="127"/>
        <v>544500</v>
      </c>
    </row>
    <row r="3811" spans="1:65" x14ac:dyDescent="0.3">
      <c r="A3811" s="3" t="s">
        <v>3674</v>
      </c>
      <c r="B3811" s="9">
        <v>7409</v>
      </c>
      <c r="C3811">
        <v>599085</v>
      </c>
      <c r="D3811">
        <v>1</v>
      </c>
      <c r="E3811">
        <v>1</v>
      </c>
      <c r="F3811">
        <v>1</v>
      </c>
      <c r="G3811">
        <v>0</v>
      </c>
      <c r="H3811">
        <v>0</v>
      </c>
      <c r="I3811" t="s">
        <v>94</v>
      </c>
      <c r="J3811">
        <v>599085</v>
      </c>
      <c r="K3811" t="s">
        <v>3674</v>
      </c>
      <c r="L3811">
        <v>599085</v>
      </c>
      <c r="M3811" t="s">
        <v>3674</v>
      </c>
      <c r="N3811">
        <v>599069</v>
      </c>
      <c r="O3811" t="s">
        <v>1385</v>
      </c>
      <c r="P3811">
        <v>599069</v>
      </c>
      <c r="Q3811" t="s">
        <v>1385</v>
      </c>
      <c r="R3811" s="9">
        <v>1648709.161237774</v>
      </c>
      <c r="S3811" s="9">
        <f>SUMIFS($B:$B,$J:$J,$C3811)</f>
        <v>7409</v>
      </c>
      <c r="T3811" s="9">
        <v>401610.70434770361</v>
      </c>
      <c r="U3811" s="9">
        <v>0</v>
      </c>
      <c r="V3811" s="9">
        <f>U3811*768</f>
        <v>0</v>
      </c>
      <c r="W3811" s="9">
        <v>17</v>
      </c>
      <c r="X3811" s="9">
        <f>W3811*3072</f>
        <v>52224</v>
      </c>
      <c r="Y3811" s="9">
        <v>18</v>
      </c>
      <c r="Z3811" s="9">
        <f>Y3811*1024</f>
        <v>18432</v>
      </c>
      <c r="AA3811" s="9">
        <v>9</v>
      </c>
      <c r="AB3811" s="9">
        <f>AA3811*256</f>
        <v>2304</v>
      </c>
      <c r="AC3811" s="9">
        <f>SUMIFS($B:$B,$L:$L,$C3811)</f>
        <v>7409</v>
      </c>
      <c r="AD3811" s="9">
        <v>922208.80925272265</v>
      </c>
      <c r="AE3811" s="9"/>
      <c r="AF3811" s="9"/>
      <c r="AG3811" s="9"/>
      <c r="AH3811" s="9"/>
      <c r="AI3811" s="9"/>
      <c r="AJ3811" s="9"/>
      <c r="AK3811" s="9"/>
      <c r="AL3811" s="9"/>
      <c r="AM3811" s="9"/>
      <c r="AN3811" s="9"/>
      <c r="AO3811" s="9"/>
      <c r="AP3811" s="9"/>
      <c r="AQ3811" s="15"/>
      <c r="AR3811" s="9">
        <v>25</v>
      </c>
      <c r="AS3811" s="9">
        <f>AR3811*30500</f>
        <v>762500</v>
      </c>
      <c r="AT3811" s="9"/>
      <c r="AU3811" s="9"/>
      <c r="AV3811" s="9"/>
      <c r="AW3811" s="9"/>
      <c r="AX3811" s="9"/>
      <c r="AY3811" s="9"/>
      <c r="AZ3811" s="9"/>
      <c r="BA3811" s="9"/>
      <c r="BB3811" s="9"/>
      <c r="BC3811" s="9"/>
      <c r="BD3811" s="9"/>
      <c r="BE3811" s="9"/>
      <c r="BF3811" s="9"/>
      <c r="BG3811" s="9"/>
      <c r="BH3811" s="9"/>
      <c r="BI3811" s="9"/>
      <c r="BJ3811" s="9"/>
      <c r="BK3811" s="9"/>
      <c r="BL3811" s="9">
        <f t="shared" si="126"/>
        <v>3807988.6748382002</v>
      </c>
      <c r="BM3811" s="9">
        <f t="shared" si="127"/>
        <v>3808000</v>
      </c>
    </row>
    <row r="3812" spans="1:65" x14ac:dyDescent="0.3">
      <c r="A3812" s="2" t="s">
        <v>3675</v>
      </c>
      <c r="B3812" s="9">
        <v>2015</v>
      </c>
      <c r="C3812">
        <v>532720</v>
      </c>
      <c r="D3812">
        <v>1</v>
      </c>
      <c r="E3812">
        <v>1</v>
      </c>
      <c r="F3812">
        <v>0</v>
      </c>
      <c r="G3812">
        <v>0</v>
      </c>
      <c r="H3812">
        <v>0</v>
      </c>
      <c r="I3812" t="s">
        <v>86</v>
      </c>
      <c r="J3812">
        <v>532720</v>
      </c>
      <c r="K3812" t="s">
        <v>3675</v>
      </c>
      <c r="L3812">
        <v>532053</v>
      </c>
      <c r="M3812" t="s">
        <v>281</v>
      </c>
      <c r="N3812">
        <v>532053</v>
      </c>
      <c r="O3812" t="s">
        <v>281</v>
      </c>
      <c r="P3812">
        <v>532053</v>
      </c>
      <c r="Q3812" t="s">
        <v>281</v>
      </c>
      <c r="R3812" s="9">
        <v>468619.19192969328</v>
      </c>
      <c r="S3812" s="9">
        <f>SUMIFS($B:$B,$J:$J,$C3812)</f>
        <v>2015</v>
      </c>
      <c r="T3812" s="9">
        <v>109661.7607217966</v>
      </c>
      <c r="U3812" s="9">
        <v>0</v>
      </c>
      <c r="V3812" s="9">
        <f>U3812*768</f>
        <v>0</v>
      </c>
      <c r="W3812" s="9">
        <v>2</v>
      </c>
      <c r="X3812" s="9">
        <f>W3812*3072</f>
        <v>6144</v>
      </c>
      <c r="Y3812" s="9">
        <v>7</v>
      </c>
      <c r="Z3812" s="9">
        <f>Y3812*1024</f>
        <v>7168</v>
      </c>
      <c r="AA3812" s="9">
        <v>4</v>
      </c>
      <c r="AB3812" s="9">
        <f>AA3812*256</f>
        <v>1024</v>
      </c>
      <c r="AC3812" s="9"/>
      <c r="AD3812" s="9"/>
      <c r="AE3812" s="9"/>
      <c r="AF3812" s="9"/>
      <c r="AG3812" s="9"/>
      <c r="AH3812" s="9"/>
      <c r="AI3812" s="9"/>
      <c r="AJ3812" s="9"/>
      <c r="AK3812" s="9"/>
      <c r="AL3812" s="9"/>
      <c r="AM3812" s="9"/>
      <c r="AN3812" s="9"/>
      <c r="AO3812" s="9"/>
      <c r="AP3812" s="9"/>
      <c r="AQ3812" s="15"/>
      <c r="AR3812" s="9"/>
      <c r="AS3812" s="9"/>
      <c r="AT3812" s="9"/>
      <c r="AU3812" s="9"/>
      <c r="AV3812" s="9"/>
      <c r="AW3812" s="9"/>
      <c r="AX3812" s="9"/>
      <c r="AY3812" s="9"/>
      <c r="AZ3812" s="9"/>
      <c r="BA3812" s="9"/>
      <c r="BB3812" s="9"/>
      <c r="BC3812" s="9"/>
      <c r="BD3812" s="9"/>
      <c r="BE3812" s="9"/>
      <c r="BF3812" s="9"/>
      <c r="BG3812" s="9"/>
      <c r="BH3812" s="9"/>
      <c r="BI3812" s="9"/>
      <c r="BJ3812" s="9"/>
      <c r="BK3812" s="9"/>
      <c r="BL3812" s="9">
        <f t="shared" si="126"/>
        <v>592616.95265148988</v>
      </c>
      <c r="BM3812" s="9">
        <f t="shared" si="127"/>
        <v>592600</v>
      </c>
    </row>
    <row r="3813" spans="1:65" x14ac:dyDescent="0.3">
      <c r="A3813" t="s">
        <v>3676</v>
      </c>
      <c r="B3813" s="9">
        <v>658</v>
      </c>
      <c r="C3813">
        <v>541052</v>
      </c>
      <c r="D3813">
        <v>1</v>
      </c>
      <c r="E3813">
        <v>0</v>
      </c>
      <c r="F3813">
        <v>0</v>
      </c>
      <c r="G3813">
        <v>0</v>
      </c>
      <c r="H3813">
        <v>0</v>
      </c>
      <c r="I3813" t="s">
        <v>86</v>
      </c>
      <c r="J3813">
        <v>540242</v>
      </c>
      <c r="K3813" t="s">
        <v>686</v>
      </c>
      <c r="L3813">
        <v>540404</v>
      </c>
      <c r="M3813" t="s">
        <v>687</v>
      </c>
      <c r="N3813">
        <v>539911</v>
      </c>
      <c r="O3813" t="s">
        <v>352</v>
      </c>
      <c r="P3813">
        <v>539911</v>
      </c>
      <c r="Q3813" t="s">
        <v>352</v>
      </c>
      <c r="R3813" s="9">
        <v>156321.3902334194</v>
      </c>
      <c r="S3813" s="9"/>
      <c r="T3813" s="9"/>
      <c r="U3813" s="9"/>
      <c r="V3813" s="9"/>
      <c r="W3813" s="9"/>
      <c r="X3813" s="9"/>
      <c r="Y3813" s="9"/>
      <c r="Z3813" s="9"/>
      <c r="AA3813" s="9"/>
      <c r="AB3813" s="9"/>
      <c r="AC3813" s="9"/>
      <c r="AD3813" s="9"/>
      <c r="AE3813" s="9"/>
      <c r="AF3813" s="9"/>
      <c r="AG3813" s="9"/>
      <c r="AH3813" s="9"/>
      <c r="AI3813" s="9"/>
      <c r="AJ3813" s="9"/>
      <c r="AK3813" s="9"/>
      <c r="AL3813" s="9"/>
      <c r="AM3813" s="9"/>
      <c r="AN3813" s="9"/>
      <c r="AO3813" s="9"/>
      <c r="AP3813" s="9"/>
      <c r="AQ3813" s="15"/>
      <c r="AR3813" s="9"/>
      <c r="AS3813" s="9"/>
      <c r="AT3813" s="9"/>
      <c r="AU3813" s="9"/>
      <c r="AV3813" s="9"/>
      <c r="AW3813" s="9"/>
      <c r="AX3813" s="9"/>
      <c r="AY3813" s="9"/>
      <c r="AZ3813" s="9"/>
      <c r="BA3813" s="9"/>
      <c r="BB3813" s="9"/>
      <c r="BC3813" s="9"/>
      <c r="BD3813" s="9"/>
      <c r="BE3813" s="9"/>
      <c r="BF3813" s="9"/>
      <c r="BG3813" s="9"/>
      <c r="BH3813" s="9"/>
      <c r="BI3813" s="9"/>
      <c r="BJ3813" s="9"/>
      <c r="BK3813" s="9"/>
      <c r="BL3813" s="9">
        <f t="shared" si="126"/>
        <v>156321.3902334194</v>
      </c>
      <c r="BM3813" s="9">
        <f t="shared" si="127"/>
        <v>156300</v>
      </c>
    </row>
    <row r="3814" spans="1:65" x14ac:dyDescent="0.3">
      <c r="A3814" t="s">
        <v>3677</v>
      </c>
      <c r="B3814" s="9">
        <v>333</v>
      </c>
      <c r="C3814">
        <v>549916</v>
      </c>
      <c r="D3814">
        <v>1</v>
      </c>
      <c r="E3814">
        <v>0</v>
      </c>
      <c r="F3814">
        <v>0</v>
      </c>
      <c r="G3814">
        <v>0</v>
      </c>
      <c r="H3814">
        <v>0</v>
      </c>
      <c r="I3814" t="s">
        <v>123</v>
      </c>
      <c r="J3814">
        <v>595926</v>
      </c>
      <c r="K3814" t="s">
        <v>1228</v>
      </c>
      <c r="L3814">
        <v>597007</v>
      </c>
      <c r="M3814" t="s">
        <v>172</v>
      </c>
      <c r="N3814">
        <v>597007</v>
      </c>
      <c r="O3814" t="s">
        <v>172</v>
      </c>
      <c r="P3814">
        <v>597007</v>
      </c>
      <c r="Q3814" t="s">
        <v>172</v>
      </c>
      <c r="R3814" s="9">
        <v>79771.668242672822</v>
      </c>
      <c r="S3814" s="9"/>
      <c r="T3814" s="9"/>
      <c r="U3814" s="9"/>
      <c r="V3814" s="9"/>
      <c r="W3814" s="9"/>
      <c r="X3814" s="9"/>
      <c r="Y3814" s="9"/>
      <c r="Z3814" s="9"/>
      <c r="AA3814" s="9"/>
      <c r="AB3814" s="9"/>
      <c r="AC3814" s="9"/>
      <c r="AD3814" s="9"/>
      <c r="AE3814" s="9"/>
      <c r="AF3814" s="9"/>
      <c r="AG3814" s="9"/>
      <c r="AH3814" s="9"/>
      <c r="AI3814" s="9"/>
      <c r="AJ3814" s="9"/>
      <c r="AK3814" s="9"/>
      <c r="AL3814" s="9"/>
      <c r="AM3814" s="9"/>
      <c r="AN3814" s="9"/>
      <c r="AO3814" s="9"/>
      <c r="AP3814" s="9"/>
      <c r="AQ3814" s="15"/>
      <c r="AR3814" s="9"/>
      <c r="AS3814" s="9"/>
      <c r="AT3814" s="9"/>
      <c r="AU3814" s="9"/>
      <c r="AV3814" s="9"/>
      <c r="AW3814" s="9"/>
      <c r="AX3814" s="9"/>
      <c r="AY3814" s="9"/>
      <c r="AZ3814" s="9"/>
      <c r="BA3814" s="9"/>
      <c r="BB3814" s="9"/>
      <c r="BC3814" s="9"/>
      <c r="BD3814" s="9"/>
      <c r="BE3814" s="9"/>
      <c r="BF3814" s="9"/>
      <c r="BG3814" s="9"/>
      <c r="BH3814" s="9"/>
      <c r="BI3814" s="9"/>
      <c r="BJ3814" s="9"/>
      <c r="BK3814" s="9"/>
      <c r="BL3814" s="9">
        <f t="shared" si="126"/>
        <v>79771.668242672822</v>
      </c>
      <c r="BM3814" s="9">
        <f t="shared" si="127"/>
        <v>79800</v>
      </c>
    </row>
    <row r="3815" spans="1:65" x14ac:dyDescent="0.3">
      <c r="A3815" s="12" t="s">
        <v>3678</v>
      </c>
      <c r="B3815" s="9">
        <v>577</v>
      </c>
      <c r="C3815" s="12">
        <v>556947</v>
      </c>
      <c r="D3815" s="12">
        <v>1</v>
      </c>
      <c r="E3815" s="12">
        <v>0</v>
      </c>
      <c r="F3815" s="12">
        <v>0</v>
      </c>
      <c r="G3815" s="12">
        <v>0</v>
      </c>
      <c r="H3815" s="12">
        <v>0</v>
      </c>
      <c r="I3815" s="12" t="s">
        <v>77</v>
      </c>
      <c r="J3815" s="12">
        <v>555550</v>
      </c>
      <c r="K3815" s="12" t="s">
        <v>2394</v>
      </c>
      <c r="L3815" s="12">
        <v>554961</v>
      </c>
      <c r="M3815" s="12" t="s">
        <v>117</v>
      </c>
      <c r="N3815" s="12">
        <v>554961</v>
      </c>
      <c r="O3815" s="12" t="s">
        <v>117</v>
      </c>
      <c r="P3815" s="12">
        <v>554961</v>
      </c>
      <c r="Q3815" s="12" t="s">
        <v>117</v>
      </c>
      <c r="R3815" s="13">
        <v>137328.7101606162</v>
      </c>
      <c r="S3815" s="9"/>
      <c r="T3815" s="13"/>
      <c r="U3815" s="9"/>
      <c r="V3815" s="9"/>
      <c r="W3815" s="9"/>
      <c r="X3815" s="9"/>
      <c r="Y3815" s="9"/>
      <c r="Z3815" s="9"/>
      <c r="AA3815" s="9"/>
      <c r="AB3815" s="9"/>
      <c r="AC3815" s="9"/>
      <c r="AD3815" s="13"/>
      <c r="AE3815" s="9"/>
      <c r="AF3815" s="13"/>
      <c r="AG3815" s="9"/>
      <c r="AH3815" s="13"/>
      <c r="AI3815" s="9"/>
      <c r="AJ3815" s="13"/>
      <c r="AK3815" s="13"/>
      <c r="AL3815" s="13"/>
      <c r="AM3815" s="9"/>
      <c r="AN3815" s="13"/>
      <c r="AO3815" s="9"/>
      <c r="AP3815" s="9"/>
      <c r="AQ3815" s="15"/>
      <c r="AR3815" s="9"/>
      <c r="AS3815" s="9"/>
      <c r="AT3815" s="9"/>
      <c r="AU3815" s="9"/>
      <c r="AV3815" s="9"/>
      <c r="AW3815" s="9"/>
      <c r="AX3815" s="9"/>
      <c r="AY3815" s="9"/>
      <c r="AZ3815" s="9"/>
      <c r="BA3815" s="9"/>
      <c r="BB3815" s="9"/>
      <c r="BC3815" s="9"/>
      <c r="BD3815" s="9"/>
      <c r="BE3815" s="9"/>
      <c r="BF3815" s="9"/>
      <c r="BG3815" s="9"/>
      <c r="BH3815" s="9"/>
      <c r="BI3815" s="9"/>
      <c r="BJ3815" s="9"/>
      <c r="BK3815" s="9"/>
      <c r="BL3815" s="9">
        <f t="shared" si="126"/>
        <v>137328.7101606162</v>
      </c>
      <c r="BM3815" s="13">
        <f t="shared" si="127"/>
        <v>137300</v>
      </c>
    </row>
    <row r="3816" spans="1:65" x14ac:dyDescent="0.3">
      <c r="A3816" t="s">
        <v>3679</v>
      </c>
      <c r="B3816" s="9">
        <v>1218</v>
      </c>
      <c r="C3816">
        <v>579599</v>
      </c>
      <c r="D3816">
        <v>1</v>
      </c>
      <c r="E3816">
        <v>0</v>
      </c>
      <c r="F3816">
        <v>0</v>
      </c>
      <c r="G3816">
        <v>0</v>
      </c>
      <c r="H3816">
        <v>0</v>
      </c>
      <c r="I3816" t="s">
        <v>90</v>
      </c>
      <c r="J3816">
        <v>579025</v>
      </c>
      <c r="K3816" t="s">
        <v>213</v>
      </c>
      <c r="L3816">
        <v>579025</v>
      </c>
      <c r="M3816" t="s">
        <v>213</v>
      </c>
      <c r="N3816">
        <v>579025</v>
      </c>
      <c r="O3816" t="s">
        <v>213</v>
      </c>
      <c r="P3816">
        <v>579025</v>
      </c>
      <c r="Q3816" t="s">
        <v>213</v>
      </c>
      <c r="R3816" s="9">
        <v>286397.66083518212</v>
      </c>
      <c r="S3816" s="9"/>
      <c r="T3816" s="9"/>
      <c r="U3816" s="9"/>
      <c r="V3816" s="9"/>
      <c r="W3816" s="9"/>
      <c r="X3816" s="9"/>
      <c r="Y3816" s="9"/>
      <c r="Z3816" s="9"/>
      <c r="AA3816" s="9"/>
      <c r="AB3816" s="9"/>
      <c r="AC3816" s="9"/>
      <c r="AD3816" s="9"/>
      <c r="AE3816" s="9"/>
      <c r="AF3816" s="9"/>
      <c r="AG3816" s="9"/>
      <c r="AH3816" s="9"/>
      <c r="AI3816" s="9"/>
      <c r="AJ3816" s="9"/>
      <c r="AK3816" s="9"/>
      <c r="AL3816" s="9"/>
      <c r="AM3816" s="9"/>
      <c r="AN3816" s="9"/>
      <c r="AO3816" s="9"/>
      <c r="AP3816" s="9"/>
      <c r="AQ3816" s="15"/>
      <c r="AR3816" s="9">
        <v>2</v>
      </c>
      <c r="AS3816" s="9">
        <f>AR3816*30500</f>
        <v>61000</v>
      </c>
      <c r="AT3816" s="9"/>
      <c r="AU3816" s="9"/>
      <c r="AV3816" s="9"/>
      <c r="AW3816" s="9"/>
      <c r="AX3816" s="9"/>
      <c r="AY3816" s="9"/>
      <c r="AZ3816" s="9"/>
      <c r="BA3816" s="9"/>
      <c r="BB3816" s="9"/>
      <c r="BC3816" s="9"/>
      <c r="BD3816" s="9"/>
      <c r="BE3816" s="9"/>
      <c r="BF3816" s="9"/>
      <c r="BG3816" s="9"/>
      <c r="BH3816" s="9"/>
      <c r="BI3816" s="9"/>
      <c r="BJ3816" s="9"/>
      <c r="BK3816" s="9"/>
      <c r="BL3816" s="9">
        <f t="shared" si="126"/>
        <v>347397.66083518212</v>
      </c>
      <c r="BM3816" s="9">
        <f t="shared" si="127"/>
        <v>347400</v>
      </c>
    </row>
    <row r="3817" spans="1:65" x14ac:dyDescent="0.3">
      <c r="A3817" t="s">
        <v>3680</v>
      </c>
      <c r="B3817" s="9">
        <v>711</v>
      </c>
      <c r="C3817">
        <v>540650</v>
      </c>
      <c r="D3817">
        <v>1</v>
      </c>
      <c r="E3817">
        <v>0</v>
      </c>
      <c r="F3817">
        <v>0</v>
      </c>
      <c r="G3817">
        <v>0</v>
      </c>
      <c r="H3817">
        <v>0</v>
      </c>
      <c r="I3817" t="s">
        <v>111</v>
      </c>
      <c r="J3817">
        <v>523704</v>
      </c>
      <c r="K3817" t="s">
        <v>464</v>
      </c>
      <c r="L3817">
        <v>523704</v>
      </c>
      <c r="M3817" t="s">
        <v>464</v>
      </c>
      <c r="N3817">
        <v>523704</v>
      </c>
      <c r="O3817" t="s">
        <v>464</v>
      </c>
      <c r="P3817">
        <v>523704</v>
      </c>
      <c r="Q3817" t="s">
        <v>464</v>
      </c>
      <c r="R3817" s="9">
        <v>168721.40402209139</v>
      </c>
      <c r="S3817" s="9"/>
      <c r="T3817" s="9"/>
      <c r="U3817" s="9"/>
      <c r="V3817" s="9"/>
      <c r="W3817" s="9"/>
      <c r="X3817" s="9"/>
      <c r="Y3817" s="9"/>
      <c r="Z3817" s="9"/>
      <c r="AA3817" s="9"/>
      <c r="AB3817" s="9"/>
      <c r="AC3817" s="9"/>
      <c r="AD3817" s="9"/>
      <c r="AE3817" s="9"/>
      <c r="AF3817" s="9"/>
      <c r="AG3817" s="9"/>
      <c r="AH3817" s="9"/>
      <c r="AI3817" s="9"/>
      <c r="AJ3817" s="9"/>
      <c r="AK3817" s="9"/>
      <c r="AL3817" s="9"/>
      <c r="AM3817" s="9"/>
      <c r="AN3817" s="9"/>
      <c r="AO3817" s="9"/>
      <c r="AP3817" s="9"/>
      <c r="AQ3817" s="15"/>
      <c r="AR3817" s="9">
        <v>3</v>
      </c>
      <c r="AS3817" s="9">
        <f>AR3817*30500</f>
        <v>91500</v>
      </c>
      <c r="AT3817" s="9"/>
      <c r="AU3817" s="9"/>
      <c r="AV3817" s="9"/>
      <c r="AW3817" s="9"/>
      <c r="AX3817" s="9"/>
      <c r="AY3817" s="9"/>
      <c r="AZ3817" s="9"/>
      <c r="BA3817" s="9"/>
      <c r="BB3817" s="9"/>
      <c r="BC3817" s="9"/>
      <c r="BD3817" s="9"/>
      <c r="BE3817" s="9"/>
      <c r="BF3817" s="9"/>
      <c r="BG3817" s="9"/>
      <c r="BH3817" s="9"/>
      <c r="BI3817" s="9"/>
      <c r="BJ3817" s="9"/>
      <c r="BK3817" s="9"/>
      <c r="BL3817" s="9">
        <f t="shared" si="126"/>
        <v>260221.40402209139</v>
      </c>
      <c r="BM3817" s="9">
        <f t="shared" si="127"/>
        <v>260200</v>
      </c>
    </row>
    <row r="3818" spans="1:65" x14ac:dyDescent="0.3">
      <c r="A3818" t="s">
        <v>3681</v>
      </c>
      <c r="B3818" s="9">
        <v>585</v>
      </c>
      <c r="C3818">
        <v>580775</v>
      </c>
      <c r="D3818">
        <v>1</v>
      </c>
      <c r="E3818">
        <v>0</v>
      </c>
      <c r="F3818">
        <v>0</v>
      </c>
      <c r="G3818">
        <v>0</v>
      </c>
      <c r="H3818">
        <v>0</v>
      </c>
      <c r="I3818" t="s">
        <v>96</v>
      </c>
      <c r="J3818">
        <v>580538</v>
      </c>
      <c r="K3818" t="s">
        <v>2757</v>
      </c>
      <c r="L3818">
        <v>580538</v>
      </c>
      <c r="M3818" t="s">
        <v>2757</v>
      </c>
      <c r="N3818">
        <v>580538</v>
      </c>
      <c r="O3818" t="s">
        <v>2757</v>
      </c>
      <c r="P3818">
        <v>581259</v>
      </c>
      <c r="Q3818" t="s">
        <v>889</v>
      </c>
      <c r="R3818" s="9">
        <v>139206.8562434731</v>
      </c>
      <c r="S3818" s="9"/>
      <c r="T3818" s="9"/>
      <c r="U3818" s="9"/>
      <c r="V3818" s="9"/>
      <c r="W3818" s="9"/>
      <c r="X3818" s="9"/>
      <c r="Y3818" s="9"/>
      <c r="Z3818" s="9"/>
      <c r="AA3818" s="9"/>
      <c r="AB3818" s="9"/>
      <c r="AC3818" s="9"/>
      <c r="AD3818" s="9"/>
      <c r="AE3818" s="9"/>
      <c r="AF3818" s="9"/>
      <c r="AG3818" s="9"/>
      <c r="AH3818" s="9"/>
      <c r="AI3818" s="9"/>
      <c r="AJ3818" s="9"/>
      <c r="AK3818" s="9"/>
      <c r="AL3818" s="9"/>
      <c r="AM3818" s="9"/>
      <c r="AN3818" s="9"/>
      <c r="AO3818" s="9"/>
      <c r="AP3818" s="9"/>
      <c r="AQ3818" s="15"/>
      <c r="AR3818" s="9"/>
      <c r="AS3818" s="9"/>
      <c r="AT3818" s="9"/>
      <c r="AU3818" s="9"/>
      <c r="AV3818" s="9"/>
      <c r="AW3818" s="9"/>
      <c r="AX3818" s="9"/>
      <c r="AY3818" s="9"/>
      <c r="AZ3818" s="9"/>
      <c r="BA3818" s="9"/>
      <c r="BB3818" s="9"/>
      <c r="BC3818" s="9"/>
      <c r="BD3818" s="9"/>
      <c r="BE3818" s="9"/>
      <c r="BF3818" s="9"/>
      <c r="BG3818" s="9"/>
      <c r="BH3818" s="9"/>
      <c r="BI3818" s="9"/>
      <c r="BJ3818" s="9"/>
      <c r="BK3818" s="9"/>
      <c r="BL3818" s="9">
        <f t="shared" si="126"/>
        <v>139206.8562434731</v>
      </c>
      <c r="BM3818" s="9">
        <f t="shared" si="127"/>
        <v>139200</v>
      </c>
    </row>
    <row r="3819" spans="1:65" x14ac:dyDescent="0.3">
      <c r="A3819" t="s">
        <v>3681</v>
      </c>
      <c r="B3819" s="9">
        <v>1073</v>
      </c>
      <c r="C3819">
        <v>557226</v>
      </c>
      <c r="D3819">
        <v>1</v>
      </c>
      <c r="E3819">
        <v>0</v>
      </c>
      <c r="F3819">
        <v>0</v>
      </c>
      <c r="G3819">
        <v>0</v>
      </c>
      <c r="H3819">
        <v>0</v>
      </c>
      <c r="I3819" t="s">
        <v>94</v>
      </c>
      <c r="J3819">
        <v>598259</v>
      </c>
      <c r="K3819" t="s">
        <v>471</v>
      </c>
      <c r="L3819">
        <v>598259</v>
      </c>
      <c r="M3819" t="s">
        <v>471</v>
      </c>
      <c r="N3819">
        <v>598259</v>
      </c>
      <c r="O3819" t="s">
        <v>471</v>
      </c>
      <c r="P3819">
        <v>598259</v>
      </c>
      <c r="Q3819" t="s">
        <v>471</v>
      </c>
      <c r="R3819" s="9">
        <v>252902.86614949221</v>
      </c>
      <c r="S3819" s="9"/>
      <c r="T3819" s="9"/>
      <c r="U3819" s="9"/>
      <c r="V3819" s="9"/>
      <c r="W3819" s="9"/>
      <c r="X3819" s="9"/>
      <c r="Y3819" s="9"/>
      <c r="Z3819" s="9"/>
      <c r="AA3819" s="9"/>
      <c r="AB3819" s="9"/>
      <c r="AC3819" s="9"/>
      <c r="AD3819" s="9"/>
      <c r="AE3819" s="9"/>
      <c r="AF3819" s="9"/>
      <c r="AG3819" s="9"/>
      <c r="AH3819" s="9"/>
      <c r="AI3819" s="9"/>
      <c r="AJ3819" s="9"/>
      <c r="AK3819" s="9"/>
      <c r="AL3819" s="9"/>
      <c r="AM3819" s="9"/>
      <c r="AN3819" s="9"/>
      <c r="AO3819" s="9"/>
      <c r="AP3819" s="9"/>
      <c r="AQ3819" s="15"/>
      <c r="AR3819" s="9"/>
      <c r="AS3819" s="9"/>
      <c r="AT3819" s="9"/>
      <c r="AU3819" s="9"/>
      <c r="AV3819" s="9"/>
      <c r="AW3819" s="9"/>
      <c r="AX3819" s="9"/>
      <c r="AY3819" s="9"/>
      <c r="AZ3819" s="9"/>
      <c r="BA3819" s="9"/>
      <c r="BB3819" s="9"/>
      <c r="BC3819" s="9"/>
      <c r="BD3819" s="9"/>
      <c r="BE3819" s="9"/>
      <c r="BF3819" s="9"/>
      <c r="BG3819" s="9"/>
      <c r="BH3819" s="9"/>
      <c r="BI3819" s="9"/>
      <c r="BJ3819" s="9"/>
      <c r="BK3819" s="9"/>
      <c r="BL3819" s="9">
        <f t="shared" si="126"/>
        <v>252902.86614949221</v>
      </c>
      <c r="BM3819" s="9">
        <f t="shared" si="127"/>
        <v>252900</v>
      </c>
    </row>
    <row r="3820" spans="1:65" x14ac:dyDescent="0.3">
      <c r="A3820" t="s">
        <v>3681</v>
      </c>
      <c r="B3820" s="9">
        <v>1033</v>
      </c>
      <c r="C3820">
        <v>540684</v>
      </c>
      <c r="D3820">
        <v>1</v>
      </c>
      <c r="E3820">
        <v>0</v>
      </c>
      <c r="F3820">
        <v>0</v>
      </c>
      <c r="G3820">
        <v>0</v>
      </c>
      <c r="H3820">
        <v>0</v>
      </c>
      <c r="I3820" t="s">
        <v>111</v>
      </c>
      <c r="J3820">
        <v>536385</v>
      </c>
      <c r="K3820" t="s">
        <v>270</v>
      </c>
      <c r="L3820">
        <v>536385</v>
      </c>
      <c r="M3820" t="s">
        <v>270</v>
      </c>
      <c r="N3820">
        <v>536385</v>
      </c>
      <c r="O3820" t="s">
        <v>270</v>
      </c>
      <c r="P3820">
        <v>536385</v>
      </c>
      <c r="Q3820" t="s">
        <v>270</v>
      </c>
      <c r="R3820" s="9">
        <v>243641.66437514781</v>
      </c>
      <c r="S3820" s="9"/>
      <c r="T3820" s="9"/>
      <c r="U3820" s="9"/>
      <c r="V3820" s="9"/>
      <c r="W3820" s="9"/>
      <c r="X3820" s="9"/>
      <c r="Y3820" s="9"/>
      <c r="Z3820" s="9"/>
      <c r="AA3820" s="9"/>
      <c r="AB3820" s="9"/>
      <c r="AC3820" s="9"/>
      <c r="AD3820" s="9"/>
      <c r="AE3820" s="9"/>
      <c r="AF3820" s="9"/>
      <c r="AG3820" s="9"/>
      <c r="AH3820" s="9"/>
      <c r="AI3820" s="9"/>
      <c r="AJ3820" s="9"/>
      <c r="AK3820" s="9"/>
      <c r="AL3820" s="9"/>
      <c r="AM3820" s="9"/>
      <c r="AN3820" s="9"/>
      <c r="AO3820" s="9"/>
      <c r="AP3820" s="9"/>
      <c r="AQ3820" s="15"/>
      <c r="AR3820" s="9"/>
      <c r="AS3820" s="9"/>
      <c r="AT3820" s="9"/>
      <c r="AU3820" s="9"/>
      <c r="AV3820" s="9"/>
      <c r="AW3820" s="9"/>
      <c r="AX3820" s="9"/>
      <c r="AY3820" s="9"/>
      <c r="AZ3820" s="9"/>
      <c r="BA3820" s="9"/>
      <c r="BB3820" s="9"/>
      <c r="BC3820" s="9"/>
      <c r="BD3820" s="9"/>
      <c r="BE3820" s="9"/>
      <c r="BF3820" s="9"/>
      <c r="BG3820" s="9"/>
      <c r="BH3820" s="9"/>
      <c r="BI3820" s="9"/>
      <c r="BJ3820" s="9"/>
      <c r="BK3820" s="9"/>
      <c r="BL3820" s="9">
        <f t="shared" si="126"/>
        <v>243641.66437514781</v>
      </c>
      <c r="BM3820" s="9">
        <f t="shared" si="127"/>
        <v>243600</v>
      </c>
    </row>
    <row r="3821" spans="1:65" x14ac:dyDescent="0.3">
      <c r="A3821" t="s">
        <v>3682</v>
      </c>
      <c r="B3821" s="9">
        <v>197</v>
      </c>
      <c r="C3821">
        <v>596434</v>
      </c>
      <c r="D3821">
        <v>1</v>
      </c>
      <c r="E3821">
        <v>0</v>
      </c>
      <c r="F3821">
        <v>0</v>
      </c>
      <c r="G3821">
        <v>0</v>
      </c>
      <c r="H3821">
        <v>0</v>
      </c>
      <c r="I3821" t="s">
        <v>123</v>
      </c>
      <c r="J3821">
        <v>595411</v>
      </c>
      <c r="K3821" t="s">
        <v>446</v>
      </c>
      <c r="L3821">
        <v>595411</v>
      </c>
      <c r="M3821" t="s">
        <v>446</v>
      </c>
      <c r="N3821">
        <v>595411</v>
      </c>
      <c r="O3821" t="s">
        <v>446</v>
      </c>
      <c r="P3821">
        <v>595411</v>
      </c>
      <c r="Q3821" t="s">
        <v>446</v>
      </c>
      <c r="R3821" s="9">
        <v>71941.662785630979</v>
      </c>
      <c r="S3821" s="9"/>
      <c r="T3821" s="9"/>
      <c r="U3821" s="9"/>
      <c r="V3821" s="9"/>
      <c r="W3821" s="9"/>
      <c r="X3821" s="9"/>
      <c r="Y3821" s="9"/>
      <c r="Z3821" s="9"/>
      <c r="AA3821" s="9"/>
      <c r="AB3821" s="9"/>
      <c r="AC3821" s="9"/>
      <c r="AD3821" s="9"/>
      <c r="AE3821" s="9"/>
      <c r="AF3821" s="9"/>
      <c r="AG3821" s="9"/>
      <c r="AH3821" s="9"/>
      <c r="AI3821" s="9"/>
      <c r="AJ3821" s="9"/>
      <c r="AK3821" s="9"/>
      <c r="AL3821" s="9"/>
      <c r="AM3821" s="9"/>
      <c r="AN3821" s="9"/>
      <c r="AO3821" s="9"/>
      <c r="AP3821" s="9"/>
      <c r="AQ3821" s="15"/>
      <c r="AR3821" s="9"/>
      <c r="AS3821" s="9"/>
      <c r="AT3821" s="9"/>
      <c r="AU3821" s="9"/>
      <c r="AV3821" s="9"/>
      <c r="AW3821" s="9"/>
      <c r="AX3821" s="9"/>
      <c r="AY3821" s="9"/>
      <c r="AZ3821" s="9"/>
      <c r="BA3821" s="9"/>
      <c r="BB3821" s="9"/>
      <c r="BC3821" s="9"/>
      <c r="BD3821" s="9"/>
      <c r="BE3821" s="9"/>
      <c r="BF3821" s="9"/>
      <c r="BG3821" s="9"/>
      <c r="BH3821" s="9"/>
      <c r="BI3821" s="9"/>
      <c r="BJ3821" s="9"/>
      <c r="BK3821" s="9"/>
      <c r="BL3821" s="9">
        <f t="shared" si="126"/>
        <v>71941.662785630979</v>
      </c>
      <c r="BM3821" s="9">
        <f t="shared" si="127"/>
        <v>71900</v>
      </c>
    </row>
    <row r="3822" spans="1:65" x14ac:dyDescent="0.3">
      <c r="A3822" t="s">
        <v>3682</v>
      </c>
      <c r="B3822" s="9">
        <v>488</v>
      </c>
      <c r="C3822">
        <v>546917</v>
      </c>
      <c r="D3822">
        <v>1</v>
      </c>
      <c r="E3822">
        <v>0</v>
      </c>
      <c r="F3822">
        <v>0</v>
      </c>
      <c r="G3822">
        <v>0</v>
      </c>
      <c r="H3822">
        <v>0</v>
      </c>
      <c r="I3822" t="s">
        <v>83</v>
      </c>
      <c r="J3822">
        <v>547166</v>
      </c>
      <c r="K3822" t="s">
        <v>1177</v>
      </c>
      <c r="L3822">
        <v>547166</v>
      </c>
      <c r="M3822" t="s">
        <v>1177</v>
      </c>
      <c r="N3822">
        <v>547166</v>
      </c>
      <c r="O3822" t="s">
        <v>1177</v>
      </c>
      <c r="P3822">
        <v>546127</v>
      </c>
      <c r="Q3822" t="s">
        <v>182</v>
      </c>
      <c r="R3822" s="9">
        <v>116398.0877286575</v>
      </c>
      <c r="S3822" s="9"/>
      <c r="T3822" s="9"/>
      <c r="U3822" s="9"/>
      <c r="V3822" s="9"/>
      <c r="W3822" s="9"/>
      <c r="X3822" s="9"/>
      <c r="Y3822" s="9"/>
      <c r="Z3822" s="9"/>
      <c r="AA3822" s="9"/>
      <c r="AB3822" s="9"/>
      <c r="AC3822" s="9"/>
      <c r="AD3822" s="9"/>
      <c r="AE3822" s="9"/>
      <c r="AF3822" s="9"/>
      <c r="AG3822" s="9"/>
      <c r="AH3822" s="9"/>
      <c r="AI3822" s="9"/>
      <c r="AJ3822" s="9"/>
      <c r="AK3822" s="9"/>
      <c r="AL3822" s="9"/>
      <c r="AM3822" s="9"/>
      <c r="AN3822" s="9"/>
      <c r="AO3822" s="9"/>
      <c r="AP3822" s="9"/>
      <c r="AQ3822" s="15"/>
      <c r="AR3822" s="9"/>
      <c r="AS3822" s="9"/>
      <c r="AT3822" s="9"/>
      <c r="AU3822" s="9"/>
      <c r="AV3822" s="9"/>
      <c r="AW3822" s="9"/>
      <c r="AX3822" s="9"/>
      <c r="AY3822" s="9"/>
      <c r="AZ3822" s="9"/>
      <c r="BA3822" s="9"/>
      <c r="BB3822" s="9"/>
      <c r="BC3822" s="9"/>
      <c r="BD3822" s="9"/>
      <c r="BE3822" s="9"/>
      <c r="BF3822" s="9"/>
      <c r="BG3822" s="9"/>
      <c r="BH3822" s="9"/>
      <c r="BI3822" s="9"/>
      <c r="BJ3822" s="9"/>
      <c r="BK3822" s="9"/>
      <c r="BL3822" s="9">
        <f t="shared" si="126"/>
        <v>116398.0877286575</v>
      </c>
      <c r="BM3822" s="9">
        <f t="shared" si="127"/>
        <v>116400</v>
      </c>
    </row>
    <row r="3823" spans="1:65" x14ac:dyDescent="0.3">
      <c r="A3823" t="s">
        <v>102</v>
      </c>
      <c r="B3823" s="9">
        <v>299</v>
      </c>
      <c r="C3823">
        <v>570575</v>
      </c>
      <c r="D3823">
        <v>1</v>
      </c>
      <c r="E3823">
        <v>0</v>
      </c>
      <c r="F3823">
        <v>0</v>
      </c>
      <c r="G3823">
        <v>0</v>
      </c>
      <c r="H3823">
        <v>0</v>
      </c>
      <c r="I3823" t="s">
        <v>90</v>
      </c>
      <c r="J3823">
        <v>570109</v>
      </c>
      <c r="K3823" t="s">
        <v>139</v>
      </c>
      <c r="L3823">
        <v>570109</v>
      </c>
      <c r="M3823" t="s">
        <v>139</v>
      </c>
      <c r="N3823">
        <v>570109</v>
      </c>
      <c r="O3823" t="s">
        <v>139</v>
      </c>
      <c r="P3823">
        <v>569810</v>
      </c>
      <c r="Q3823" t="s">
        <v>284</v>
      </c>
      <c r="R3823" s="9">
        <v>71941.662785630979</v>
      </c>
      <c r="S3823" s="9"/>
      <c r="T3823" s="9"/>
      <c r="U3823" s="9"/>
      <c r="V3823" s="9"/>
      <c r="W3823" s="9"/>
      <c r="X3823" s="9"/>
      <c r="Y3823" s="9"/>
      <c r="Z3823" s="9"/>
      <c r="AA3823" s="9"/>
      <c r="AB3823" s="9"/>
      <c r="AC3823" s="9"/>
      <c r="AD3823" s="9"/>
      <c r="AE3823" s="9"/>
      <c r="AF3823" s="9"/>
      <c r="AG3823" s="9"/>
      <c r="AH3823" s="9"/>
      <c r="AI3823" s="9"/>
      <c r="AJ3823" s="9"/>
      <c r="AK3823" s="9"/>
      <c r="AL3823" s="9"/>
      <c r="AM3823" s="9"/>
      <c r="AN3823" s="9"/>
      <c r="AO3823" s="9"/>
      <c r="AP3823" s="9"/>
      <c r="AQ3823" s="15"/>
      <c r="AR3823" s="9"/>
      <c r="AS3823" s="9"/>
      <c r="AT3823" s="9"/>
      <c r="AU3823" s="9"/>
      <c r="AV3823" s="9"/>
      <c r="AW3823" s="9"/>
      <c r="AX3823" s="9"/>
      <c r="AY3823" s="9"/>
      <c r="AZ3823" s="9"/>
      <c r="BA3823" s="9"/>
      <c r="BB3823" s="9"/>
      <c r="BC3823" s="9"/>
      <c r="BD3823" s="9"/>
      <c r="BE3823" s="9"/>
      <c r="BF3823" s="9"/>
      <c r="BG3823" s="9"/>
      <c r="BH3823" s="9"/>
      <c r="BI3823" s="9"/>
      <c r="BJ3823" s="9"/>
      <c r="BK3823" s="9"/>
      <c r="BL3823" s="9">
        <f t="shared" si="126"/>
        <v>71941.662785630979</v>
      </c>
      <c r="BM3823" s="9">
        <f t="shared" si="127"/>
        <v>71900</v>
      </c>
    </row>
    <row r="3824" spans="1:65" x14ac:dyDescent="0.3">
      <c r="A3824" s="5" t="s">
        <v>102</v>
      </c>
      <c r="B3824" s="9">
        <v>31121</v>
      </c>
      <c r="C3824">
        <v>549240</v>
      </c>
      <c r="D3824">
        <v>1</v>
      </c>
      <c r="E3824">
        <v>1</v>
      </c>
      <c r="F3824">
        <v>1</v>
      </c>
      <c r="G3824">
        <v>1</v>
      </c>
      <c r="H3824">
        <v>1</v>
      </c>
      <c r="I3824" t="s">
        <v>83</v>
      </c>
      <c r="J3824">
        <v>549240</v>
      </c>
      <c r="K3824" t="s">
        <v>102</v>
      </c>
      <c r="L3824">
        <v>549240</v>
      </c>
      <c r="M3824" t="s">
        <v>102</v>
      </c>
      <c r="N3824">
        <v>549240</v>
      </c>
      <c r="O3824" t="s">
        <v>102</v>
      </c>
      <c r="P3824">
        <v>549240</v>
      </c>
      <c r="Q3824" t="s">
        <v>102</v>
      </c>
      <c r="R3824" s="9">
        <v>1347956.7356543399</v>
      </c>
      <c r="S3824" s="9">
        <f>SUMIFS($B:$B,$J:$J,$C3824)</f>
        <v>39916</v>
      </c>
      <c r="T3824" s="9">
        <v>861028.69742115436</v>
      </c>
      <c r="U3824" s="9">
        <v>796</v>
      </c>
      <c r="V3824" s="9">
        <f>U3824*768</f>
        <v>611328</v>
      </c>
      <c r="W3824" s="9">
        <v>144</v>
      </c>
      <c r="X3824" s="9">
        <f>W3824*3072</f>
        <v>442368</v>
      </c>
      <c r="Y3824" s="9">
        <v>543</v>
      </c>
      <c r="Z3824" s="9">
        <f>Y3824*1024</f>
        <v>556032</v>
      </c>
      <c r="AA3824" s="9">
        <v>185</v>
      </c>
      <c r="AB3824" s="9">
        <f>AA3824*256</f>
        <v>47360</v>
      </c>
      <c r="AC3824" s="9">
        <f>SUMIFS($B:$B,$L:$L,$C3824)</f>
        <v>41495</v>
      </c>
      <c r="AD3824" s="9">
        <v>2542289.4141071611</v>
      </c>
      <c r="AE3824" s="9">
        <f>SUMIFS($B:$B,$P:$P,$C3824)</f>
        <v>54849</v>
      </c>
      <c r="AF3824" s="9">
        <v>3210745.7012683731</v>
      </c>
      <c r="AG3824" s="9">
        <f>SUMIFS($B:$B,$N:$N,$C3824)</f>
        <v>42542</v>
      </c>
      <c r="AH3824" s="9">
        <v>7066352.5039140536</v>
      </c>
      <c r="AI3824" s="9">
        <f>SUMIFS($B:$B,$P:$P,$C3824)</f>
        <v>54849</v>
      </c>
      <c r="AJ3824" s="9">
        <v>23251887.40983494</v>
      </c>
      <c r="AK3824" s="9"/>
      <c r="AL3824" s="9">
        <v>6169</v>
      </c>
      <c r="AM3824" s="9">
        <f>AL3824*141</f>
        <v>869829</v>
      </c>
      <c r="AN3824" s="9"/>
      <c r="AO3824" s="9"/>
      <c r="AP3824" s="9"/>
      <c r="AQ3824" s="15"/>
      <c r="AR3824" s="9">
        <v>45</v>
      </c>
      <c r="AS3824" s="9">
        <f>AR3824*30500</f>
        <v>1372500</v>
      </c>
      <c r="AT3824" s="9">
        <v>364</v>
      </c>
      <c r="AU3824" s="9">
        <f>AT3824*2742</f>
        <v>998088</v>
      </c>
      <c r="AV3824" s="9">
        <v>1</v>
      </c>
      <c r="AW3824" s="9">
        <f>AV3824*914</f>
        <v>914</v>
      </c>
      <c r="AX3824" s="9">
        <v>2220</v>
      </c>
      <c r="AY3824" s="9">
        <f>AX3824*141</f>
        <v>313020</v>
      </c>
      <c r="AZ3824" s="9">
        <v>2376</v>
      </c>
      <c r="BA3824" s="9">
        <f>AZ3824*343</f>
        <v>814968</v>
      </c>
      <c r="BB3824" s="9">
        <v>1102</v>
      </c>
      <c r="BC3824" s="9">
        <f>BB3824*109</f>
        <v>120118</v>
      </c>
      <c r="BD3824" s="9">
        <v>65</v>
      </c>
      <c r="BE3824" s="9">
        <f>BD3824*82</f>
        <v>5330</v>
      </c>
      <c r="BF3824" s="9">
        <v>1383</v>
      </c>
      <c r="BG3824" s="9">
        <f>BF3824*328</f>
        <v>453624</v>
      </c>
      <c r="BH3824" s="9">
        <v>62</v>
      </c>
      <c r="BI3824" s="9">
        <f>BH3824*410</f>
        <v>25420</v>
      </c>
      <c r="BJ3824" s="9">
        <v>27</v>
      </c>
      <c r="BK3824" s="9">
        <f>BJ3824*219</f>
        <v>5913</v>
      </c>
      <c r="BL3824" s="9">
        <f t="shared" si="126"/>
        <v>44917072.462200023</v>
      </c>
      <c r="BM3824" s="9">
        <f t="shared" si="127"/>
        <v>44917100</v>
      </c>
    </row>
    <row r="3825" spans="1:65" x14ac:dyDescent="0.3">
      <c r="A3825" t="s">
        <v>102</v>
      </c>
      <c r="B3825" s="9">
        <v>1884</v>
      </c>
      <c r="C3825">
        <v>512028</v>
      </c>
      <c r="D3825">
        <v>1</v>
      </c>
      <c r="E3825">
        <v>0</v>
      </c>
      <c r="F3825">
        <v>0</v>
      </c>
      <c r="G3825">
        <v>0</v>
      </c>
      <c r="H3825">
        <v>0</v>
      </c>
      <c r="I3825" t="s">
        <v>94</v>
      </c>
      <c r="J3825">
        <v>598259</v>
      </c>
      <c r="K3825" t="s">
        <v>471</v>
      </c>
      <c r="L3825">
        <v>598259</v>
      </c>
      <c r="M3825" t="s">
        <v>471</v>
      </c>
      <c r="N3825">
        <v>598259</v>
      </c>
      <c r="O3825" t="s">
        <v>471</v>
      </c>
      <c r="P3825">
        <v>598259</v>
      </c>
      <c r="Q3825" t="s">
        <v>471</v>
      </c>
      <c r="R3825" s="9">
        <v>438866.23719282408</v>
      </c>
      <c r="S3825" s="9"/>
      <c r="T3825" s="9"/>
      <c r="U3825" s="9"/>
      <c r="V3825" s="9"/>
      <c r="W3825" s="9"/>
      <c r="X3825" s="9"/>
      <c r="Y3825" s="9"/>
      <c r="Z3825" s="9"/>
      <c r="AA3825" s="9"/>
      <c r="AB3825" s="9"/>
      <c r="AC3825" s="9"/>
      <c r="AD3825" s="9"/>
      <c r="AE3825" s="9"/>
      <c r="AF3825" s="9"/>
      <c r="AG3825" s="9"/>
      <c r="AH3825" s="9"/>
      <c r="AI3825" s="9"/>
      <c r="AJ3825" s="9"/>
      <c r="AK3825" s="9"/>
      <c r="AL3825" s="9"/>
      <c r="AM3825" s="9"/>
      <c r="AN3825" s="9"/>
      <c r="AO3825" s="9"/>
      <c r="AP3825" s="9"/>
      <c r="AQ3825" s="15"/>
      <c r="AR3825" s="9"/>
      <c r="AS3825" s="9"/>
      <c r="AT3825" s="9"/>
      <c r="AU3825" s="9"/>
      <c r="AV3825" s="9"/>
      <c r="AW3825" s="9"/>
      <c r="AX3825" s="9"/>
      <c r="AY3825" s="9"/>
      <c r="AZ3825" s="9"/>
      <c r="BA3825" s="9"/>
      <c r="BB3825" s="9"/>
      <c r="BC3825" s="9"/>
      <c r="BD3825" s="9"/>
      <c r="BE3825" s="9"/>
      <c r="BF3825" s="9"/>
      <c r="BG3825" s="9"/>
      <c r="BH3825" s="9"/>
      <c r="BI3825" s="9"/>
      <c r="BJ3825" s="9"/>
      <c r="BK3825" s="9"/>
      <c r="BL3825" s="9">
        <f t="shared" si="126"/>
        <v>438866.23719282408</v>
      </c>
      <c r="BM3825" s="9">
        <f t="shared" si="127"/>
        <v>438900</v>
      </c>
    </row>
    <row r="3826" spans="1:65" x14ac:dyDescent="0.3">
      <c r="A3826" t="s">
        <v>3683</v>
      </c>
      <c r="B3826" s="9">
        <v>560</v>
      </c>
      <c r="C3826">
        <v>537659</v>
      </c>
      <c r="D3826">
        <v>1</v>
      </c>
      <c r="E3826">
        <v>0</v>
      </c>
      <c r="F3826">
        <v>0</v>
      </c>
      <c r="G3826">
        <v>0</v>
      </c>
      <c r="H3826">
        <v>0</v>
      </c>
      <c r="I3826" t="s">
        <v>86</v>
      </c>
      <c r="J3826">
        <v>537683</v>
      </c>
      <c r="K3826" t="s">
        <v>324</v>
      </c>
      <c r="L3826">
        <v>537683</v>
      </c>
      <c r="M3826" t="s">
        <v>324</v>
      </c>
      <c r="N3826">
        <v>537683</v>
      </c>
      <c r="O3826" t="s">
        <v>324</v>
      </c>
      <c r="P3826">
        <v>537683</v>
      </c>
      <c r="Q3826" t="s">
        <v>324</v>
      </c>
      <c r="R3826" s="9">
        <v>133335.90671754349</v>
      </c>
      <c r="S3826" s="9"/>
      <c r="T3826" s="9"/>
      <c r="U3826" s="9"/>
      <c r="V3826" s="9"/>
      <c r="W3826" s="9"/>
      <c r="X3826" s="9"/>
      <c r="Y3826" s="9"/>
      <c r="Z3826" s="9"/>
      <c r="AA3826" s="9"/>
      <c r="AB3826" s="9"/>
      <c r="AC3826" s="9"/>
      <c r="AD3826" s="9"/>
      <c r="AE3826" s="9"/>
      <c r="AF3826" s="9"/>
      <c r="AG3826" s="9"/>
      <c r="AH3826" s="9"/>
      <c r="AI3826" s="9"/>
      <c r="AJ3826" s="9"/>
      <c r="AK3826" s="9"/>
      <c r="AL3826" s="9"/>
      <c r="AM3826" s="9"/>
      <c r="AN3826" s="9"/>
      <c r="AO3826" s="9"/>
      <c r="AP3826" s="9"/>
      <c r="AQ3826" s="15"/>
      <c r="AR3826" s="9"/>
      <c r="AS3826" s="9"/>
      <c r="AT3826" s="9"/>
      <c r="AU3826" s="9"/>
      <c r="AV3826" s="9"/>
      <c r="AW3826" s="9"/>
      <c r="AX3826" s="9"/>
      <c r="AY3826" s="9"/>
      <c r="AZ3826" s="9"/>
      <c r="BA3826" s="9"/>
      <c r="BB3826" s="9"/>
      <c r="BC3826" s="9"/>
      <c r="BD3826" s="9"/>
      <c r="BE3826" s="9"/>
      <c r="BF3826" s="9"/>
      <c r="BG3826" s="9"/>
      <c r="BH3826" s="9"/>
      <c r="BI3826" s="9"/>
      <c r="BJ3826" s="9"/>
      <c r="BK3826" s="9"/>
      <c r="BL3826" s="9">
        <f t="shared" si="126"/>
        <v>133335.90671754349</v>
      </c>
      <c r="BM3826" s="9">
        <f t="shared" si="127"/>
        <v>133300</v>
      </c>
    </row>
    <row r="3827" spans="1:65" x14ac:dyDescent="0.3">
      <c r="A3827" t="s">
        <v>3683</v>
      </c>
      <c r="B3827" s="9">
        <v>1119</v>
      </c>
      <c r="C3827">
        <v>536440</v>
      </c>
      <c r="D3827">
        <v>1</v>
      </c>
      <c r="E3827">
        <v>0</v>
      </c>
      <c r="F3827">
        <v>0</v>
      </c>
      <c r="G3827">
        <v>0</v>
      </c>
      <c r="H3827">
        <v>0</v>
      </c>
      <c r="I3827" t="s">
        <v>86</v>
      </c>
      <c r="J3827">
        <v>536172</v>
      </c>
      <c r="K3827" t="s">
        <v>2231</v>
      </c>
      <c r="L3827">
        <v>535419</v>
      </c>
      <c r="M3827" t="s">
        <v>170</v>
      </c>
      <c r="N3827">
        <v>535419</v>
      </c>
      <c r="O3827" t="s">
        <v>170</v>
      </c>
      <c r="P3827">
        <v>535419</v>
      </c>
      <c r="Q3827" t="s">
        <v>170</v>
      </c>
      <c r="R3827" s="9">
        <v>263541.69823112199</v>
      </c>
      <c r="S3827" s="9"/>
      <c r="T3827" s="9"/>
      <c r="U3827" s="9"/>
      <c r="V3827" s="9"/>
      <c r="W3827" s="9"/>
      <c r="X3827" s="9"/>
      <c r="Y3827" s="9"/>
      <c r="Z3827" s="9"/>
      <c r="AA3827" s="9"/>
      <c r="AB3827" s="9"/>
      <c r="AC3827" s="9"/>
      <c r="AD3827" s="9"/>
      <c r="AE3827" s="9"/>
      <c r="AF3827" s="9"/>
      <c r="AG3827" s="9"/>
      <c r="AH3827" s="9"/>
      <c r="AI3827" s="9"/>
      <c r="AJ3827" s="9"/>
      <c r="AK3827" s="9"/>
      <c r="AL3827" s="9"/>
      <c r="AM3827" s="9"/>
      <c r="AN3827" s="9"/>
      <c r="AO3827" s="9"/>
      <c r="AP3827" s="9"/>
      <c r="AQ3827" s="15"/>
      <c r="AR3827" s="9"/>
      <c r="AS3827" s="9"/>
      <c r="AT3827" s="9"/>
      <c r="AU3827" s="9"/>
      <c r="AV3827" s="9"/>
      <c r="AW3827" s="9"/>
      <c r="AX3827" s="9"/>
      <c r="AY3827" s="9"/>
      <c r="AZ3827" s="9"/>
      <c r="BA3827" s="9"/>
      <c r="BB3827" s="9"/>
      <c r="BC3827" s="9"/>
      <c r="BD3827" s="9"/>
      <c r="BE3827" s="9"/>
      <c r="BF3827" s="9"/>
      <c r="BG3827" s="9"/>
      <c r="BH3827" s="9"/>
      <c r="BI3827" s="9"/>
      <c r="BJ3827" s="9"/>
      <c r="BK3827" s="9"/>
      <c r="BL3827" s="9">
        <f t="shared" si="126"/>
        <v>263541.69823112199</v>
      </c>
      <c r="BM3827" s="9">
        <f t="shared" si="127"/>
        <v>263500</v>
      </c>
    </row>
    <row r="3828" spans="1:65" x14ac:dyDescent="0.3">
      <c r="A3828" t="s">
        <v>3684</v>
      </c>
      <c r="B3828" s="9">
        <v>110</v>
      </c>
      <c r="C3828">
        <v>561070</v>
      </c>
      <c r="D3828">
        <v>1</v>
      </c>
      <c r="E3828">
        <v>0</v>
      </c>
      <c r="F3828">
        <v>0</v>
      </c>
      <c r="G3828">
        <v>0</v>
      </c>
      <c r="H3828">
        <v>0</v>
      </c>
      <c r="I3828" t="s">
        <v>83</v>
      </c>
      <c r="J3828">
        <v>547221</v>
      </c>
      <c r="K3828" t="s">
        <v>1361</v>
      </c>
      <c r="L3828">
        <v>545881</v>
      </c>
      <c r="M3828" t="s">
        <v>238</v>
      </c>
      <c r="N3828">
        <v>545881</v>
      </c>
      <c r="O3828" t="s">
        <v>238</v>
      </c>
      <c r="P3828">
        <v>545881</v>
      </c>
      <c r="Q3828" t="s">
        <v>238</v>
      </c>
      <c r="R3828" s="9">
        <v>71941.662785630979</v>
      </c>
      <c r="S3828" s="9"/>
      <c r="T3828" s="9"/>
      <c r="U3828" s="9"/>
      <c r="V3828" s="9"/>
      <c r="W3828" s="9"/>
      <c r="X3828" s="9"/>
      <c r="Y3828" s="9"/>
      <c r="Z3828" s="9"/>
      <c r="AA3828" s="9"/>
      <c r="AB3828" s="9"/>
      <c r="AC3828" s="9"/>
      <c r="AD3828" s="9"/>
      <c r="AE3828" s="9"/>
      <c r="AF3828" s="9"/>
      <c r="AG3828" s="9"/>
      <c r="AH3828" s="9"/>
      <c r="AI3828" s="9"/>
      <c r="AJ3828" s="9"/>
      <c r="AK3828" s="9"/>
      <c r="AL3828" s="9"/>
      <c r="AM3828" s="9"/>
      <c r="AN3828" s="9"/>
      <c r="AO3828" s="9"/>
      <c r="AP3828" s="9"/>
      <c r="AQ3828" s="15"/>
      <c r="AR3828" s="9"/>
      <c r="AS3828" s="9"/>
      <c r="AT3828" s="9"/>
      <c r="AU3828" s="9"/>
      <c r="AV3828" s="9"/>
      <c r="AW3828" s="9"/>
      <c r="AX3828" s="9"/>
      <c r="AY3828" s="9"/>
      <c r="AZ3828" s="9"/>
      <c r="BA3828" s="9"/>
      <c r="BB3828" s="9"/>
      <c r="BC3828" s="9"/>
      <c r="BD3828" s="9"/>
      <c r="BE3828" s="9"/>
      <c r="BF3828" s="9"/>
      <c r="BG3828" s="9"/>
      <c r="BH3828" s="9"/>
      <c r="BI3828" s="9"/>
      <c r="BJ3828" s="9"/>
      <c r="BK3828" s="9"/>
      <c r="BL3828" s="9">
        <f t="shared" si="126"/>
        <v>71941.662785630979</v>
      </c>
      <c r="BM3828" s="9">
        <f t="shared" si="127"/>
        <v>71900</v>
      </c>
    </row>
    <row r="3829" spans="1:65" x14ac:dyDescent="0.3">
      <c r="A3829" t="s">
        <v>3685</v>
      </c>
      <c r="B3829" s="9">
        <v>445</v>
      </c>
      <c r="C3829">
        <v>537667</v>
      </c>
      <c r="D3829">
        <v>1</v>
      </c>
      <c r="E3829">
        <v>0</v>
      </c>
      <c r="F3829">
        <v>0</v>
      </c>
      <c r="G3829">
        <v>0</v>
      </c>
      <c r="H3829">
        <v>0</v>
      </c>
      <c r="I3829" t="s">
        <v>86</v>
      </c>
      <c r="J3829">
        <v>537764</v>
      </c>
      <c r="K3829" t="s">
        <v>1796</v>
      </c>
      <c r="L3829">
        <v>537764</v>
      </c>
      <c r="M3829" t="s">
        <v>1796</v>
      </c>
      <c r="N3829">
        <v>537764</v>
      </c>
      <c r="O3829" t="s">
        <v>1796</v>
      </c>
      <c r="P3829">
        <v>537004</v>
      </c>
      <c r="Q3829" t="s">
        <v>466</v>
      </c>
      <c r="R3829" s="9">
        <v>106260.53881669301</v>
      </c>
      <c r="S3829" s="9"/>
      <c r="T3829" s="9"/>
      <c r="U3829" s="9"/>
      <c r="V3829" s="9"/>
      <c r="W3829" s="9"/>
      <c r="X3829" s="9"/>
      <c r="Y3829" s="9"/>
      <c r="Z3829" s="9"/>
      <c r="AA3829" s="9"/>
      <c r="AB3829" s="9"/>
      <c r="AC3829" s="9"/>
      <c r="AD3829" s="9"/>
      <c r="AE3829" s="9"/>
      <c r="AF3829" s="9"/>
      <c r="AG3829" s="9"/>
      <c r="AH3829" s="9"/>
      <c r="AI3829" s="9"/>
      <c r="AJ3829" s="9"/>
      <c r="AK3829" s="9"/>
      <c r="AL3829" s="9"/>
      <c r="AM3829" s="9"/>
      <c r="AN3829" s="9"/>
      <c r="AO3829" s="9"/>
      <c r="AP3829" s="9"/>
      <c r="AQ3829" s="15"/>
      <c r="AR3829" s="9"/>
      <c r="AS3829" s="9"/>
      <c r="AT3829" s="9"/>
      <c r="AU3829" s="9"/>
      <c r="AV3829" s="9"/>
      <c r="AW3829" s="9"/>
      <c r="AX3829" s="9"/>
      <c r="AY3829" s="9"/>
      <c r="AZ3829" s="9"/>
      <c r="BA3829" s="9"/>
      <c r="BB3829" s="9"/>
      <c r="BC3829" s="9"/>
      <c r="BD3829" s="9"/>
      <c r="BE3829" s="9"/>
      <c r="BF3829" s="9"/>
      <c r="BG3829" s="9"/>
      <c r="BH3829" s="9"/>
      <c r="BI3829" s="9"/>
      <c r="BJ3829" s="9"/>
      <c r="BK3829" s="9"/>
      <c r="BL3829" s="9">
        <f t="shared" si="126"/>
        <v>106260.53881669301</v>
      </c>
      <c r="BM3829" s="9">
        <f t="shared" si="127"/>
        <v>106300</v>
      </c>
    </row>
    <row r="3830" spans="1:65" x14ac:dyDescent="0.3">
      <c r="A3830" t="s">
        <v>262</v>
      </c>
      <c r="B3830" s="9">
        <v>79</v>
      </c>
      <c r="C3830">
        <v>548545</v>
      </c>
      <c r="D3830">
        <v>1</v>
      </c>
      <c r="E3830">
        <v>0</v>
      </c>
      <c r="F3830">
        <v>0</v>
      </c>
      <c r="G3830">
        <v>0</v>
      </c>
      <c r="H3830">
        <v>0</v>
      </c>
      <c r="I3830" t="s">
        <v>123</v>
      </c>
      <c r="J3830">
        <v>547999</v>
      </c>
      <c r="K3830" t="s">
        <v>811</v>
      </c>
      <c r="L3830">
        <v>547999</v>
      </c>
      <c r="M3830" t="s">
        <v>811</v>
      </c>
      <c r="N3830">
        <v>547999</v>
      </c>
      <c r="O3830" t="s">
        <v>811</v>
      </c>
      <c r="P3830">
        <v>547999</v>
      </c>
      <c r="Q3830" t="s">
        <v>811</v>
      </c>
      <c r="R3830" s="9">
        <v>71941.662785630979</v>
      </c>
      <c r="S3830" s="9"/>
      <c r="T3830" s="9"/>
      <c r="U3830" s="9"/>
      <c r="V3830" s="9"/>
      <c r="W3830" s="9"/>
      <c r="X3830" s="9"/>
      <c r="Y3830" s="9"/>
      <c r="Z3830" s="9"/>
      <c r="AA3830" s="9"/>
      <c r="AB3830" s="9"/>
      <c r="AC3830" s="9"/>
      <c r="AD3830" s="9"/>
      <c r="AE3830" s="9"/>
      <c r="AF3830" s="9"/>
      <c r="AG3830" s="9"/>
      <c r="AH3830" s="9"/>
      <c r="AI3830" s="9"/>
      <c r="AJ3830" s="9"/>
      <c r="AK3830" s="9"/>
      <c r="AL3830" s="9"/>
      <c r="AM3830" s="9"/>
      <c r="AN3830" s="9"/>
      <c r="AO3830" s="9"/>
      <c r="AP3830" s="9"/>
      <c r="AQ3830" s="15"/>
      <c r="AR3830" s="9"/>
      <c r="AS3830" s="9"/>
      <c r="AT3830" s="9"/>
      <c r="AU3830" s="9"/>
      <c r="AV3830" s="9"/>
      <c r="AW3830" s="9"/>
      <c r="AX3830" s="9"/>
      <c r="AY3830" s="9"/>
      <c r="AZ3830" s="9"/>
      <c r="BA3830" s="9"/>
      <c r="BB3830" s="9"/>
      <c r="BC3830" s="9"/>
      <c r="BD3830" s="9"/>
      <c r="BE3830" s="9"/>
      <c r="BF3830" s="9"/>
      <c r="BG3830" s="9"/>
      <c r="BH3830" s="9"/>
      <c r="BI3830" s="9"/>
      <c r="BJ3830" s="9"/>
      <c r="BK3830" s="9"/>
      <c r="BL3830" s="9">
        <f t="shared" si="126"/>
        <v>71941.662785630979</v>
      </c>
      <c r="BM3830" s="9">
        <f t="shared" si="127"/>
        <v>71900</v>
      </c>
    </row>
    <row r="3831" spans="1:65" x14ac:dyDescent="0.3">
      <c r="A3831" s="2" t="s">
        <v>262</v>
      </c>
      <c r="B3831" s="9">
        <v>2098</v>
      </c>
      <c r="C3831">
        <v>509647</v>
      </c>
      <c r="D3831">
        <v>1</v>
      </c>
      <c r="E3831">
        <v>1</v>
      </c>
      <c r="F3831">
        <v>0</v>
      </c>
      <c r="G3831">
        <v>0</v>
      </c>
      <c r="H3831">
        <v>0</v>
      </c>
      <c r="I3831" t="s">
        <v>94</v>
      </c>
      <c r="J3831">
        <v>509647</v>
      </c>
      <c r="K3831" t="s">
        <v>262</v>
      </c>
      <c r="L3831">
        <v>507016</v>
      </c>
      <c r="M3831" t="s">
        <v>264</v>
      </c>
      <c r="N3831">
        <v>507016</v>
      </c>
      <c r="O3831" t="s">
        <v>264</v>
      </c>
      <c r="P3831">
        <v>507016</v>
      </c>
      <c r="Q3831" t="s">
        <v>264</v>
      </c>
      <c r="R3831" s="9">
        <v>487433.57350839418</v>
      </c>
      <c r="S3831" s="9">
        <f>SUMIFS($B:$B,$J:$J,$C3831)</f>
        <v>2752</v>
      </c>
      <c r="T3831" s="9">
        <v>149661.2092972121</v>
      </c>
      <c r="U3831" s="9">
        <v>0</v>
      </c>
      <c r="V3831" s="9">
        <f>U3831*768</f>
        <v>0</v>
      </c>
      <c r="W3831" s="9">
        <v>18</v>
      </c>
      <c r="X3831" s="9">
        <f>W3831*3072</f>
        <v>55296</v>
      </c>
      <c r="Y3831" s="9">
        <v>11</v>
      </c>
      <c r="Z3831" s="9">
        <f>Y3831*1024</f>
        <v>11264</v>
      </c>
      <c r="AA3831" s="9">
        <v>7</v>
      </c>
      <c r="AB3831" s="9">
        <f>AA3831*256</f>
        <v>1792</v>
      </c>
      <c r="AC3831" s="9"/>
      <c r="AD3831" s="9"/>
      <c r="AE3831" s="9"/>
      <c r="AF3831" s="9"/>
      <c r="AG3831" s="9"/>
      <c r="AH3831" s="9"/>
      <c r="AI3831" s="9"/>
      <c r="AJ3831" s="9"/>
      <c r="AK3831" s="9"/>
      <c r="AL3831" s="9"/>
      <c r="AM3831" s="9"/>
      <c r="AN3831" s="9"/>
      <c r="AO3831" s="9"/>
      <c r="AP3831" s="9"/>
      <c r="AQ3831" s="15"/>
      <c r="AR3831" s="9">
        <v>1</v>
      </c>
      <c r="AS3831" s="9">
        <f>AR3831*30500</f>
        <v>30500</v>
      </c>
      <c r="AT3831" s="9"/>
      <c r="AU3831" s="9"/>
      <c r="AV3831" s="9"/>
      <c r="AW3831" s="9"/>
      <c r="AX3831" s="9"/>
      <c r="AY3831" s="9"/>
      <c r="AZ3831" s="9"/>
      <c r="BA3831" s="9"/>
      <c r="BB3831" s="9"/>
      <c r="BC3831" s="9"/>
      <c r="BD3831" s="9"/>
      <c r="BE3831" s="9"/>
      <c r="BF3831" s="9"/>
      <c r="BG3831" s="9"/>
      <c r="BH3831" s="9"/>
      <c r="BI3831" s="9"/>
      <c r="BJ3831" s="9"/>
      <c r="BK3831" s="9"/>
      <c r="BL3831" s="9">
        <f t="shared" si="126"/>
        <v>735946.78280560626</v>
      </c>
      <c r="BM3831" s="9">
        <f t="shared" si="127"/>
        <v>735900</v>
      </c>
    </row>
    <row r="3832" spans="1:65" x14ac:dyDescent="0.3">
      <c r="A3832" t="s">
        <v>3686</v>
      </c>
      <c r="B3832" s="9">
        <v>214</v>
      </c>
      <c r="C3832">
        <v>542539</v>
      </c>
      <c r="D3832">
        <v>1</v>
      </c>
      <c r="E3832">
        <v>0</v>
      </c>
      <c r="F3832">
        <v>0</v>
      </c>
      <c r="G3832">
        <v>0</v>
      </c>
      <c r="H3832">
        <v>0</v>
      </c>
      <c r="I3832" t="s">
        <v>131</v>
      </c>
      <c r="J3832">
        <v>564567</v>
      </c>
      <c r="K3832" t="s">
        <v>523</v>
      </c>
      <c r="L3832">
        <v>564567</v>
      </c>
      <c r="M3832" t="s">
        <v>523</v>
      </c>
      <c r="N3832">
        <v>564567</v>
      </c>
      <c r="O3832" t="s">
        <v>523</v>
      </c>
      <c r="P3832">
        <v>564567</v>
      </c>
      <c r="Q3832" t="s">
        <v>523</v>
      </c>
      <c r="R3832" s="9">
        <v>71941.662785630979</v>
      </c>
      <c r="S3832" s="9"/>
      <c r="T3832" s="9"/>
      <c r="U3832" s="9"/>
      <c r="V3832" s="9"/>
      <c r="W3832" s="9"/>
      <c r="X3832" s="9"/>
      <c r="Y3832" s="9"/>
      <c r="Z3832" s="9"/>
      <c r="AA3832" s="9"/>
      <c r="AB3832" s="9"/>
      <c r="AC3832" s="9"/>
      <c r="AD3832" s="9"/>
      <c r="AE3832" s="9"/>
      <c r="AF3832" s="9"/>
      <c r="AG3832" s="9"/>
      <c r="AH3832" s="9"/>
      <c r="AI3832" s="9"/>
      <c r="AJ3832" s="9"/>
      <c r="AK3832" s="9"/>
      <c r="AL3832" s="9"/>
      <c r="AM3832" s="9"/>
      <c r="AN3832" s="9"/>
      <c r="AO3832" s="9"/>
      <c r="AP3832" s="9"/>
      <c r="AQ3832" s="15"/>
      <c r="AR3832" s="9"/>
      <c r="AS3832" s="9"/>
      <c r="AT3832" s="9"/>
      <c r="AU3832" s="9"/>
      <c r="AV3832" s="9"/>
      <c r="AW3832" s="9"/>
      <c r="AX3832" s="9"/>
      <c r="AY3832" s="9"/>
      <c r="AZ3832" s="9"/>
      <c r="BA3832" s="9"/>
      <c r="BB3832" s="9"/>
      <c r="BC3832" s="9"/>
      <c r="BD3832" s="9"/>
      <c r="BE3832" s="9"/>
      <c r="BF3832" s="9"/>
      <c r="BG3832" s="9"/>
      <c r="BH3832" s="9"/>
      <c r="BI3832" s="9"/>
      <c r="BJ3832" s="9"/>
      <c r="BK3832" s="9"/>
      <c r="BL3832" s="9">
        <f t="shared" si="126"/>
        <v>71941.662785630979</v>
      </c>
      <c r="BM3832" s="9">
        <f t="shared" si="127"/>
        <v>71900</v>
      </c>
    </row>
    <row r="3833" spans="1:65" x14ac:dyDescent="0.3">
      <c r="A3833" t="s">
        <v>3687</v>
      </c>
      <c r="B3833" s="9">
        <v>667</v>
      </c>
      <c r="C3833">
        <v>535991</v>
      </c>
      <c r="D3833">
        <v>1</v>
      </c>
      <c r="E3833">
        <v>0</v>
      </c>
      <c r="F3833">
        <v>0</v>
      </c>
      <c r="G3833">
        <v>0</v>
      </c>
      <c r="H3833">
        <v>0</v>
      </c>
      <c r="I3833" t="s">
        <v>83</v>
      </c>
      <c r="J3833">
        <v>545341</v>
      </c>
      <c r="K3833" t="s">
        <v>1201</v>
      </c>
      <c r="L3833">
        <v>545341</v>
      </c>
      <c r="M3833" t="s">
        <v>1201</v>
      </c>
      <c r="N3833">
        <v>545341</v>
      </c>
      <c r="O3833" t="s">
        <v>1201</v>
      </c>
      <c r="P3833">
        <v>544256</v>
      </c>
      <c r="Q3833" t="s">
        <v>85</v>
      </c>
      <c r="R3833" s="9">
        <v>158428.53739955</v>
      </c>
      <c r="S3833" s="9"/>
      <c r="T3833" s="9"/>
      <c r="U3833" s="9"/>
      <c r="V3833" s="9"/>
      <c r="W3833" s="9"/>
      <c r="X3833" s="9"/>
      <c r="Y3833" s="9"/>
      <c r="Z3833" s="9"/>
      <c r="AA3833" s="9"/>
      <c r="AB3833" s="9"/>
      <c r="AC3833" s="9"/>
      <c r="AD3833" s="9"/>
      <c r="AE3833" s="9"/>
      <c r="AF3833" s="9"/>
      <c r="AG3833" s="9"/>
      <c r="AH3833" s="9"/>
      <c r="AI3833" s="9"/>
      <c r="AJ3833" s="9"/>
      <c r="AK3833" s="9"/>
      <c r="AL3833" s="9"/>
      <c r="AM3833" s="9"/>
      <c r="AN3833" s="9"/>
      <c r="AO3833" s="9"/>
      <c r="AP3833" s="9"/>
      <c r="AQ3833" s="15"/>
      <c r="AR3833" s="9"/>
      <c r="AS3833" s="9"/>
      <c r="AT3833" s="9"/>
      <c r="AU3833" s="9"/>
      <c r="AV3833" s="9"/>
      <c r="AW3833" s="9"/>
      <c r="AX3833" s="9"/>
      <c r="AY3833" s="9"/>
      <c r="AZ3833" s="9"/>
      <c r="BA3833" s="9"/>
      <c r="BB3833" s="9"/>
      <c r="BC3833" s="9"/>
      <c r="BD3833" s="9"/>
      <c r="BE3833" s="9"/>
      <c r="BF3833" s="9"/>
      <c r="BG3833" s="9"/>
      <c r="BH3833" s="9"/>
      <c r="BI3833" s="9"/>
      <c r="BJ3833" s="9"/>
      <c r="BK3833" s="9"/>
      <c r="BL3833" s="9">
        <f t="shared" si="126"/>
        <v>158428.53739955</v>
      </c>
      <c r="BM3833" s="9">
        <f t="shared" si="127"/>
        <v>158400</v>
      </c>
    </row>
    <row r="3834" spans="1:65" x14ac:dyDescent="0.3">
      <c r="A3834" t="s">
        <v>3688</v>
      </c>
      <c r="B3834" s="9">
        <v>907</v>
      </c>
      <c r="C3834">
        <v>592498</v>
      </c>
      <c r="D3834">
        <v>1</v>
      </c>
      <c r="E3834">
        <v>0</v>
      </c>
      <c r="F3834">
        <v>0</v>
      </c>
      <c r="G3834">
        <v>0</v>
      </c>
      <c r="H3834">
        <v>0</v>
      </c>
      <c r="I3834" t="s">
        <v>135</v>
      </c>
      <c r="J3834">
        <v>592048</v>
      </c>
      <c r="K3834" t="s">
        <v>539</v>
      </c>
      <c r="L3834">
        <v>592048</v>
      </c>
      <c r="M3834" t="s">
        <v>539</v>
      </c>
      <c r="N3834">
        <v>592048</v>
      </c>
      <c r="O3834" t="s">
        <v>539</v>
      </c>
      <c r="P3834">
        <v>592731</v>
      </c>
      <c r="Q3834" t="s">
        <v>180</v>
      </c>
      <c r="R3834" s="9">
        <v>214405.46985106761</v>
      </c>
      <c r="S3834" s="9"/>
      <c r="T3834" s="9"/>
      <c r="U3834" s="9"/>
      <c r="V3834" s="9"/>
      <c r="W3834" s="9"/>
      <c r="X3834" s="9"/>
      <c r="Y3834" s="9"/>
      <c r="Z3834" s="9"/>
      <c r="AA3834" s="9"/>
      <c r="AB3834" s="9"/>
      <c r="AC3834" s="9"/>
      <c r="AD3834" s="9"/>
      <c r="AE3834" s="9"/>
      <c r="AF3834" s="9"/>
      <c r="AG3834" s="9"/>
      <c r="AH3834" s="9"/>
      <c r="AI3834" s="9"/>
      <c r="AJ3834" s="9"/>
      <c r="AK3834" s="9"/>
      <c r="AL3834" s="9"/>
      <c r="AM3834" s="9"/>
      <c r="AN3834" s="9"/>
      <c r="AO3834" s="9"/>
      <c r="AP3834" s="9"/>
      <c r="AQ3834" s="15"/>
      <c r="AR3834" s="9"/>
      <c r="AS3834" s="9"/>
      <c r="AT3834" s="9"/>
      <c r="AU3834" s="9"/>
      <c r="AV3834" s="9"/>
      <c r="AW3834" s="9"/>
      <c r="AX3834" s="9"/>
      <c r="AY3834" s="9"/>
      <c r="AZ3834" s="9"/>
      <c r="BA3834" s="9"/>
      <c r="BB3834" s="9"/>
      <c r="BC3834" s="9"/>
      <c r="BD3834" s="9"/>
      <c r="BE3834" s="9"/>
      <c r="BF3834" s="9"/>
      <c r="BG3834" s="9"/>
      <c r="BH3834" s="9"/>
      <c r="BI3834" s="9"/>
      <c r="BJ3834" s="9"/>
      <c r="BK3834" s="9"/>
      <c r="BL3834" s="9">
        <f t="shared" si="126"/>
        <v>214405.46985106761</v>
      </c>
      <c r="BM3834" s="9">
        <f t="shared" si="127"/>
        <v>214400</v>
      </c>
    </row>
    <row r="3835" spans="1:65" x14ac:dyDescent="0.3">
      <c r="A3835" t="s">
        <v>3689</v>
      </c>
      <c r="B3835" s="9">
        <v>756</v>
      </c>
      <c r="C3835">
        <v>589888</v>
      </c>
      <c r="D3835">
        <v>1</v>
      </c>
      <c r="E3835">
        <v>0</v>
      </c>
      <c r="F3835">
        <v>0</v>
      </c>
      <c r="G3835">
        <v>0</v>
      </c>
      <c r="H3835">
        <v>0</v>
      </c>
      <c r="I3835" t="s">
        <v>111</v>
      </c>
      <c r="J3835">
        <v>589608</v>
      </c>
      <c r="K3835" t="s">
        <v>995</v>
      </c>
      <c r="L3835">
        <v>589250</v>
      </c>
      <c r="M3835" t="s">
        <v>113</v>
      </c>
      <c r="N3835">
        <v>589250</v>
      </c>
      <c r="O3835" t="s">
        <v>113</v>
      </c>
      <c r="P3835">
        <v>589250</v>
      </c>
      <c r="Q3835" t="s">
        <v>113</v>
      </c>
      <c r="R3835" s="9">
        <v>179233.55987705311</v>
      </c>
      <c r="S3835" s="9"/>
      <c r="T3835" s="9"/>
      <c r="U3835" s="9"/>
      <c r="V3835" s="9"/>
      <c r="W3835" s="9"/>
      <c r="X3835" s="9"/>
      <c r="Y3835" s="9"/>
      <c r="Z3835" s="9"/>
      <c r="AA3835" s="9"/>
      <c r="AB3835" s="9"/>
      <c r="AC3835" s="9"/>
      <c r="AD3835" s="9"/>
      <c r="AE3835" s="9"/>
      <c r="AF3835" s="9"/>
      <c r="AG3835" s="9"/>
      <c r="AH3835" s="9"/>
      <c r="AI3835" s="9"/>
      <c r="AJ3835" s="9"/>
      <c r="AK3835" s="9"/>
      <c r="AL3835" s="9"/>
      <c r="AM3835" s="9"/>
      <c r="AN3835" s="9"/>
      <c r="AO3835" s="9"/>
      <c r="AP3835" s="9"/>
      <c r="AQ3835" s="15"/>
      <c r="AR3835" s="9"/>
      <c r="AS3835" s="9"/>
      <c r="AT3835" s="9"/>
      <c r="AU3835" s="9"/>
      <c r="AV3835" s="9"/>
      <c r="AW3835" s="9"/>
      <c r="AX3835" s="9"/>
      <c r="AY3835" s="9"/>
      <c r="AZ3835" s="9"/>
      <c r="BA3835" s="9"/>
      <c r="BB3835" s="9"/>
      <c r="BC3835" s="9"/>
      <c r="BD3835" s="9"/>
      <c r="BE3835" s="9"/>
      <c r="BF3835" s="9"/>
      <c r="BG3835" s="9"/>
      <c r="BH3835" s="9"/>
      <c r="BI3835" s="9"/>
      <c r="BJ3835" s="9"/>
      <c r="BK3835" s="9"/>
      <c r="BL3835" s="9">
        <f t="shared" si="126"/>
        <v>179233.55987705311</v>
      </c>
      <c r="BM3835" s="9">
        <f t="shared" si="127"/>
        <v>179200</v>
      </c>
    </row>
    <row r="3836" spans="1:65" x14ac:dyDescent="0.3">
      <c r="A3836" t="s">
        <v>3690</v>
      </c>
      <c r="B3836" s="9">
        <v>93</v>
      </c>
      <c r="C3836">
        <v>598887</v>
      </c>
      <c r="D3836">
        <v>1</v>
      </c>
      <c r="E3836">
        <v>0</v>
      </c>
      <c r="F3836">
        <v>0</v>
      </c>
      <c r="G3836">
        <v>0</v>
      </c>
      <c r="H3836">
        <v>0</v>
      </c>
      <c r="I3836" t="s">
        <v>83</v>
      </c>
      <c r="J3836">
        <v>550809</v>
      </c>
      <c r="K3836" t="s">
        <v>214</v>
      </c>
      <c r="L3836">
        <v>551953</v>
      </c>
      <c r="M3836" t="s">
        <v>215</v>
      </c>
      <c r="N3836">
        <v>551953</v>
      </c>
      <c r="O3836" t="s">
        <v>215</v>
      </c>
      <c r="P3836">
        <v>551953</v>
      </c>
      <c r="Q3836" t="s">
        <v>215</v>
      </c>
      <c r="R3836" s="9">
        <v>71941.662785630979</v>
      </c>
      <c r="S3836" s="9"/>
      <c r="T3836" s="9"/>
      <c r="U3836" s="9"/>
      <c r="V3836" s="9"/>
      <c r="W3836" s="9"/>
      <c r="X3836" s="9"/>
      <c r="Y3836" s="9"/>
      <c r="Z3836" s="9"/>
      <c r="AA3836" s="9"/>
      <c r="AB3836" s="9"/>
      <c r="AC3836" s="9"/>
      <c r="AD3836" s="9"/>
      <c r="AE3836" s="9"/>
      <c r="AF3836" s="9"/>
      <c r="AG3836" s="9"/>
      <c r="AH3836" s="9"/>
      <c r="AI3836" s="9"/>
      <c r="AJ3836" s="9"/>
      <c r="AK3836" s="9"/>
      <c r="AL3836" s="9"/>
      <c r="AM3836" s="9"/>
      <c r="AN3836" s="9"/>
      <c r="AO3836" s="9"/>
      <c r="AP3836" s="9"/>
      <c r="AQ3836" s="15"/>
      <c r="AR3836" s="9"/>
      <c r="AS3836" s="9"/>
      <c r="AT3836" s="9"/>
      <c r="AU3836" s="9"/>
      <c r="AV3836" s="9"/>
      <c r="AW3836" s="9"/>
      <c r="AX3836" s="9"/>
      <c r="AY3836" s="9"/>
      <c r="AZ3836" s="9"/>
      <c r="BA3836" s="9"/>
      <c r="BB3836" s="9"/>
      <c r="BC3836" s="9"/>
      <c r="BD3836" s="9"/>
      <c r="BE3836" s="9"/>
      <c r="BF3836" s="9"/>
      <c r="BG3836" s="9"/>
      <c r="BH3836" s="9"/>
      <c r="BI3836" s="9"/>
      <c r="BJ3836" s="9"/>
      <c r="BK3836" s="9"/>
      <c r="BL3836" s="9">
        <f t="shared" si="126"/>
        <v>71941.662785630979</v>
      </c>
      <c r="BM3836" s="9">
        <f t="shared" si="127"/>
        <v>71900</v>
      </c>
    </row>
    <row r="3837" spans="1:65" x14ac:dyDescent="0.3">
      <c r="A3837" s="4" t="s">
        <v>714</v>
      </c>
      <c r="B3837" s="9">
        <v>5493</v>
      </c>
      <c r="C3837">
        <v>561134</v>
      </c>
      <c r="D3837">
        <v>1</v>
      </c>
      <c r="E3837">
        <v>1</v>
      </c>
      <c r="F3837">
        <v>1</v>
      </c>
      <c r="G3837">
        <v>1</v>
      </c>
      <c r="H3837">
        <v>0</v>
      </c>
      <c r="I3837" t="s">
        <v>151</v>
      </c>
      <c r="J3837">
        <v>561134</v>
      </c>
      <c r="K3837" t="s">
        <v>714</v>
      </c>
      <c r="L3837">
        <v>561134</v>
      </c>
      <c r="M3837" t="s">
        <v>714</v>
      </c>
      <c r="N3837">
        <v>561134</v>
      </c>
      <c r="O3837" t="s">
        <v>714</v>
      </c>
      <c r="P3837">
        <v>560715</v>
      </c>
      <c r="Q3837" t="s">
        <v>553</v>
      </c>
      <c r="R3837" s="9">
        <v>1237860.72226126</v>
      </c>
      <c r="S3837" s="9">
        <f>SUMIFS($B:$B,$J:$J,$C3837)</f>
        <v>7578</v>
      </c>
      <c r="T3837" s="9">
        <v>410732.68223236251</v>
      </c>
      <c r="U3837" s="9">
        <v>1</v>
      </c>
      <c r="V3837" s="9">
        <f>U3837*768</f>
        <v>768</v>
      </c>
      <c r="W3837" s="9">
        <v>17</v>
      </c>
      <c r="X3837" s="9">
        <f>W3837*3072</f>
        <v>52224</v>
      </c>
      <c r="Y3837" s="9">
        <v>57</v>
      </c>
      <c r="Z3837" s="9">
        <f>Y3837*1024</f>
        <v>58368</v>
      </c>
      <c r="AA3837" s="9">
        <v>22</v>
      </c>
      <c r="AB3837" s="9">
        <f>AA3837*256</f>
        <v>5632</v>
      </c>
      <c r="AC3837" s="9">
        <f>SUMIFS($B:$B,$L:$L,$C3837)</f>
        <v>9568</v>
      </c>
      <c r="AD3837" s="9">
        <v>1187419.6815380887</v>
      </c>
      <c r="AE3837" s="9"/>
      <c r="AF3837" s="9"/>
      <c r="AG3837" s="9">
        <f>SUMIFS($B:$B,$N:$N,$C3837)</f>
        <v>9568</v>
      </c>
      <c r="AH3837" s="9">
        <v>1076200.1357894021</v>
      </c>
      <c r="AI3837" s="9"/>
      <c r="AJ3837" s="9"/>
      <c r="AK3837" s="9"/>
      <c r="AL3837" s="9"/>
      <c r="AM3837" s="9"/>
      <c r="AN3837" s="9"/>
      <c r="AO3837" s="9"/>
      <c r="AP3837" s="9"/>
      <c r="AQ3837" s="15"/>
      <c r="AR3837" s="9">
        <v>21</v>
      </c>
      <c r="AS3837" s="9">
        <f>AR3837*30500</f>
        <v>640500</v>
      </c>
      <c r="AT3837" s="9"/>
      <c r="AU3837" s="9"/>
      <c r="AV3837" s="9"/>
      <c r="AW3837" s="9"/>
      <c r="AX3837" s="9"/>
      <c r="AY3837" s="9"/>
      <c r="AZ3837" s="9"/>
      <c r="BA3837" s="9"/>
      <c r="BB3837" s="9"/>
      <c r="BC3837" s="9"/>
      <c r="BD3837" s="9"/>
      <c r="BE3837" s="9"/>
      <c r="BF3837" s="9"/>
      <c r="BG3837" s="9"/>
      <c r="BH3837" s="9"/>
      <c r="BI3837" s="9"/>
      <c r="BJ3837" s="9"/>
      <c r="BK3837" s="9"/>
      <c r="BL3837" s="9">
        <f t="shared" si="126"/>
        <v>4669705.2218211135</v>
      </c>
      <c r="BM3837" s="9">
        <f t="shared" si="127"/>
        <v>4669700</v>
      </c>
    </row>
    <row r="3838" spans="1:65" x14ac:dyDescent="0.3">
      <c r="A3838" t="s">
        <v>714</v>
      </c>
      <c r="B3838" s="9">
        <v>256</v>
      </c>
      <c r="C3838">
        <v>535176</v>
      </c>
      <c r="D3838">
        <v>1</v>
      </c>
      <c r="E3838">
        <v>0</v>
      </c>
      <c r="F3838">
        <v>0</v>
      </c>
      <c r="G3838">
        <v>0</v>
      </c>
      <c r="H3838">
        <v>0</v>
      </c>
      <c r="I3838" t="s">
        <v>83</v>
      </c>
      <c r="J3838">
        <v>544299</v>
      </c>
      <c r="K3838" t="s">
        <v>601</v>
      </c>
      <c r="L3838">
        <v>544256</v>
      </c>
      <c r="M3838" t="s">
        <v>85</v>
      </c>
      <c r="N3838">
        <v>544256</v>
      </c>
      <c r="O3838" t="s">
        <v>85</v>
      </c>
      <c r="P3838">
        <v>544256</v>
      </c>
      <c r="Q3838" t="s">
        <v>85</v>
      </c>
      <c r="R3838" s="9">
        <v>71941.662785630979</v>
      </c>
      <c r="S3838" s="9"/>
      <c r="T3838" s="9"/>
      <c r="U3838" s="9"/>
      <c r="V3838" s="9"/>
      <c r="W3838" s="9"/>
      <c r="X3838" s="9"/>
      <c r="Y3838" s="9"/>
      <c r="Z3838" s="9"/>
      <c r="AA3838" s="9"/>
      <c r="AB3838" s="9"/>
      <c r="AC3838" s="9"/>
      <c r="AD3838" s="9"/>
      <c r="AE3838" s="9"/>
      <c r="AF3838" s="9"/>
      <c r="AG3838" s="9"/>
      <c r="AH3838" s="9"/>
      <c r="AI3838" s="9"/>
      <c r="AJ3838" s="9"/>
      <c r="AK3838" s="9"/>
      <c r="AL3838" s="9"/>
      <c r="AM3838" s="9"/>
      <c r="AN3838" s="9"/>
      <c r="AO3838" s="9"/>
      <c r="AP3838" s="9"/>
      <c r="AQ3838" s="15"/>
      <c r="AR3838" s="9"/>
      <c r="AS3838" s="9"/>
      <c r="AT3838" s="9"/>
      <c r="AU3838" s="9"/>
      <c r="AV3838" s="9"/>
      <c r="AW3838" s="9"/>
      <c r="AX3838" s="9"/>
      <c r="AY3838" s="9"/>
      <c r="AZ3838" s="9"/>
      <c r="BA3838" s="9"/>
      <c r="BB3838" s="9"/>
      <c r="BC3838" s="9"/>
      <c r="BD3838" s="9"/>
      <c r="BE3838" s="9"/>
      <c r="BF3838" s="9"/>
      <c r="BG3838" s="9"/>
      <c r="BH3838" s="9"/>
      <c r="BI3838" s="9"/>
      <c r="BJ3838" s="9"/>
      <c r="BK3838" s="9"/>
      <c r="BL3838" s="9">
        <f t="shared" si="126"/>
        <v>71941.662785630979</v>
      </c>
      <c r="BM3838" s="9">
        <f t="shared" si="127"/>
        <v>71900</v>
      </c>
    </row>
    <row r="3839" spans="1:65" x14ac:dyDescent="0.3">
      <c r="A3839" s="2" t="s">
        <v>2463</v>
      </c>
      <c r="B3839" s="9">
        <v>4614</v>
      </c>
      <c r="C3839">
        <v>552828</v>
      </c>
      <c r="D3839">
        <v>1</v>
      </c>
      <c r="E3839">
        <v>1</v>
      </c>
      <c r="F3839">
        <v>0</v>
      </c>
      <c r="G3839">
        <v>0</v>
      </c>
      <c r="H3839">
        <v>0</v>
      </c>
      <c r="I3839" t="s">
        <v>83</v>
      </c>
      <c r="J3839">
        <v>552828</v>
      </c>
      <c r="K3839" t="s">
        <v>2463</v>
      </c>
      <c r="L3839">
        <v>553069</v>
      </c>
      <c r="M3839" t="s">
        <v>2464</v>
      </c>
      <c r="N3839">
        <v>553069</v>
      </c>
      <c r="O3839" t="s">
        <v>2464</v>
      </c>
      <c r="P3839">
        <v>552046</v>
      </c>
      <c r="Q3839" t="s">
        <v>174</v>
      </c>
      <c r="R3839" s="9">
        <v>1046649.408128501</v>
      </c>
      <c r="S3839" s="9">
        <f>SUMIFS($B:$B,$J:$J,$C3839)</f>
        <v>7147</v>
      </c>
      <c r="T3839" s="9">
        <v>387466.3678114955</v>
      </c>
      <c r="U3839" s="9">
        <v>0</v>
      </c>
      <c r="V3839" s="9">
        <f>U3839*768</f>
        <v>0</v>
      </c>
      <c r="W3839" s="9">
        <v>30</v>
      </c>
      <c r="X3839" s="9">
        <f>W3839*3072</f>
        <v>92160</v>
      </c>
      <c r="Y3839" s="9">
        <v>14</v>
      </c>
      <c r="Z3839" s="9">
        <f>Y3839*1024</f>
        <v>14336</v>
      </c>
      <c r="AA3839" s="9">
        <v>12</v>
      </c>
      <c r="AB3839" s="9">
        <f>AA3839*256</f>
        <v>3072</v>
      </c>
      <c r="AC3839" s="9"/>
      <c r="AD3839" s="9"/>
      <c r="AE3839" s="9"/>
      <c r="AF3839" s="9"/>
      <c r="AG3839" s="9"/>
      <c r="AH3839" s="9"/>
      <c r="AI3839" s="9"/>
      <c r="AJ3839" s="9"/>
      <c r="AK3839" s="9"/>
      <c r="AL3839" s="9"/>
      <c r="AM3839" s="9"/>
      <c r="AN3839" s="9"/>
      <c r="AO3839" s="9"/>
      <c r="AP3839" s="9"/>
      <c r="AQ3839" s="15"/>
      <c r="AR3839" s="9">
        <v>1</v>
      </c>
      <c r="AS3839" s="9">
        <f>AR3839*30500</f>
        <v>30500</v>
      </c>
      <c r="AT3839" s="9"/>
      <c r="AU3839" s="9"/>
      <c r="AV3839" s="9"/>
      <c r="AW3839" s="9"/>
      <c r="AX3839" s="9"/>
      <c r="AY3839" s="9"/>
      <c r="AZ3839" s="9"/>
      <c r="BA3839" s="9"/>
      <c r="BB3839" s="9"/>
      <c r="BC3839" s="9"/>
      <c r="BD3839" s="9"/>
      <c r="BE3839" s="9"/>
      <c r="BF3839" s="9"/>
      <c r="BG3839" s="9"/>
      <c r="BH3839" s="9"/>
      <c r="BI3839" s="9"/>
      <c r="BJ3839" s="9"/>
      <c r="BK3839" s="9"/>
      <c r="BL3839" s="9">
        <f t="shared" si="126"/>
        <v>1574183.7759399966</v>
      </c>
      <c r="BM3839" s="9">
        <f t="shared" si="127"/>
        <v>1574200</v>
      </c>
    </row>
    <row r="3840" spans="1:65" x14ac:dyDescent="0.3">
      <c r="A3840" s="2" t="s">
        <v>3691</v>
      </c>
      <c r="B3840" s="9">
        <v>1947</v>
      </c>
      <c r="C3840">
        <v>533581</v>
      </c>
      <c r="D3840">
        <v>1</v>
      </c>
      <c r="E3840">
        <v>1</v>
      </c>
      <c r="F3840">
        <v>0</v>
      </c>
      <c r="G3840">
        <v>0</v>
      </c>
      <c r="H3840">
        <v>0</v>
      </c>
      <c r="I3840" t="s">
        <v>86</v>
      </c>
      <c r="J3840">
        <v>533581</v>
      </c>
      <c r="K3840" t="s">
        <v>3691</v>
      </c>
      <c r="L3840">
        <v>537641</v>
      </c>
      <c r="M3840" t="s">
        <v>919</v>
      </c>
      <c r="N3840">
        <v>537641</v>
      </c>
      <c r="O3840" t="s">
        <v>919</v>
      </c>
      <c r="P3840">
        <v>533165</v>
      </c>
      <c r="Q3840" t="s">
        <v>191</v>
      </c>
      <c r="R3840" s="9">
        <v>453183.89559082792</v>
      </c>
      <c r="S3840" s="9">
        <f>SUMIFS($B:$B,$J:$J,$C3840)</f>
        <v>3942</v>
      </c>
      <c r="T3840" s="9">
        <v>214161.92524699311</v>
      </c>
      <c r="U3840" s="9">
        <v>2</v>
      </c>
      <c r="V3840" s="9">
        <f>U3840*768</f>
        <v>1536</v>
      </c>
      <c r="W3840" s="9">
        <v>27</v>
      </c>
      <c r="X3840" s="9">
        <f>W3840*3072</f>
        <v>82944</v>
      </c>
      <c r="Y3840" s="9">
        <v>9</v>
      </c>
      <c r="Z3840" s="9">
        <f>Y3840*1024</f>
        <v>9216</v>
      </c>
      <c r="AA3840" s="9">
        <v>3</v>
      </c>
      <c r="AB3840" s="9">
        <f>AA3840*256</f>
        <v>768</v>
      </c>
      <c r="AC3840" s="9"/>
      <c r="AD3840" s="9"/>
      <c r="AE3840" s="9"/>
      <c r="AF3840" s="9"/>
      <c r="AG3840" s="9"/>
      <c r="AH3840" s="9"/>
      <c r="AI3840" s="9"/>
      <c r="AJ3840" s="9"/>
      <c r="AK3840" s="9"/>
      <c r="AL3840" s="9"/>
      <c r="AM3840" s="9"/>
      <c r="AN3840" s="9"/>
      <c r="AO3840" s="9"/>
      <c r="AP3840" s="9"/>
      <c r="AQ3840" s="15"/>
      <c r="AR3840" s="9">
        <v>1</v>
      </c>
      <c r="AS3840" s="9">
        <f>AR3840*30500</f>
        <v>30500</v>
      </c>
      <c r="AT3840" s="9"/>
      <c r="AU3840" s="9"/>
      <c r="AV3840" s="9"/>
      <c r="AW3840" s="9"/>
      <c r="AX3840" s="9"/>
      <c r="AY3840" s="9"/>
      <c r="AZ3840" s="9"/>
      <c r="BA3840" s="9"/>
      <c r="BB3840" s="9"/>
      <c r="BC3840" s="9"/>
      <c r="BD3840" s="9"/>
      <c r="BE3840" s="9"/>
      <c r="BF3840" s="9"/>
      <c r="BG3840" s="9"/>
      <c r="BH3840" s="9"/>
      <c r="BI3840" s="9"/>
      <c r="BJ3840" s="9"/>
      <c r="BK3840" s="9"/>
      <c r="BL3840" s="9">
        <f t="shared" si="126"/>
        <v>792309.820837821</v>
      </c>
      <c r="BM3840" s="9">
        <f t="shared" si="127"/>
        <v>792300</v>
      </c>
    </row>
    <row r="3841" spans="1:65" x14ac:dyDescent="0.3">
      <c r="A3841" t="s">
        <v>3692</v>
      </c>
      <c r="B3841" s="9">
        <v>189</v>
      </c>
      <c r="C3841">
        <v>587702</v>
      </c>
      <c r="D3841">
        <v>1</v>
      </c>
      <c r="E3841">
        <v>0</v>
      </c>
      <c r="F3841">
        <v>0</v>
      </c>
      <c r="G3841">
        <v>0</v>
      </c>
      <c r="H3841">
        <v>0</v>
      </c>
      <c r="I3841" t="s">
        <v>123</v>
      </c>
      <c r="J3841">
        <v>586846</v>
      </c>
      <c r="K3841" t="s">
        <v>129</v>
      </c>
      <c r="L3841">
        <v>586846</v>
      </c>
      <c r="M3841" t="s">
        <v>129</v>
      </c>
      <c r="N3841">
        <v>586846</v>
      </c>
      <c r="O3841" t="s">
        <v>129</v>
      </c>
      <c r="P3841">
        <v>586846</v>
      </c>
      <c r="Q3841" t="s">
        <v>129</v>
      </c>
      <c r="R3841" s="9">
        <v>71941.662785630979</v>
      </c>
      <c r="S3841" s="9"/>
      <c r="T3841" s="9"/>
      <c r="U3841" s="9"/>
      <c r="V3841" s="9"/>
      <c r="W3841" s="9"/>
      <c r="X3841" s="9"/>
      <c r="Y3841" s="9"/>
      <c r="Z3841" s="9"/>
      <c r="AA3841" s="9"/>
      <c r="AB3841" s="9"/>
      <c r="AC3841" s="9"/>
      <c r="AD3841" s="9"/>
      <c r="AE3841" s="9"/>
      <c r="AF3841" s="9"/>
      <c r="AG3841" s="9"/>
      <c r="AH3841" s="9"/>
      <c r="AI3841" s="9"/>
      <c r="AJ3841" s="9"/>
      <c r="AK3841" s="9"/>
      <c r="AL3841" s="9"/>
      <c r="AM3841" s="9"/>
      <c r="AN3841" s="9"/>
      <c r="AO3841" s="9"/>
      <c r="AP3841" s="9"/>
      <c r="AQ3841" s="15"/>
      <c r="AR3841" s="9"/>
      <c r="AS3841" s="9"/>
      <c r="AT3841" s="9"/>
      <c r="AU3841" s="9"/>
      <c r="AV3841" s="9"/>
      <c r="AW3841" s="9"/>
      <c r="AX3841" s="9"/>
      <c r="AY3841" s="9"/>
      <c r="AZ3841" s="9"/>
      <c r="BA3841" s="9"/>
      <c r="BB3841" s="9"/>
      <c r="BC3841" s="9"/>
      <c r="BD3841" s="9"/>
      <c r="BE3841" s="9"/>
      <c r="BF3841" s="9"/>
      <c r="BG3841" s="9"/>
      <c r="BH3841" s="9"/>
      <c r="BI3841" s="9"/>
      <c r="BJ3841" s="9"/>
      <c r="BK3841" s="9"/>
      <c r="BL3841" s="9">
        <f t="shared" si="126"/>
        <v>71941.662785630979</v>
      </c>
      <c r="BM3841" s="9">
        <f t="shared" si="127"/>
        <v>71900</v>
      </c>
    </row>
    <row r="3842" spans="1:65" x14ac:dyDescent="0.3">
      <c r="A3842" t="s">
        <v>3693</v>
      </c>
      <c r="B3842" s="9">
        <v>278</v>
      </c>
      <c r="C3842">
        <v>530336</v>
      </c>
      <c r="D3842">
        <v>1</v>
      </c>
      <c r="E3842">
        <v>0</v>
      </c>
      <c r="F3842">
        <v>0</v>
      </c>
      <c r="G3842">
        <v>0</v>
      </c>
      <c r="H3842">
        <v>0</v>
      </c>
      <c r="I3842" t="s">
        <v>151</v>
      </c>
      <c r="J3842">
        <v>559351</v>
      </c>
      <c r="K3842" t="s">
        <v>1263</v>
      </c>
      <c r="L3842">
        <v>559351</v>
      </c>
      <c r="M3842" t="s">
        <v>1263</v>
      </c>
      <c r="N3842">
        <v>559351</v>
      </c>
      <c r="O3842" t="s">
        <v>1263</v>
      </c>
      <c r="P3842">
        <v>559075</v>
      </c>
      <c r="Q3842" t="s">
        <v>364</v>
      </c>
      <c r="R3842" s="9">
        <v>71941.662785630979</v>
      </c>
      <c r="S3842" s="9"/>
      <c r="T3842" s="9"/>
      <c r="U3842" s="9"/>
      <c r="V3842" s="9"/>
      <c r="W3842" s="9"/>
      <c r="X3842" s="9"/>
      <c r="Y3842" s="9"/>
      <c r="Z3842" s="9"/>
      <c r="AA3842" s="9"/>
      <c r="AB3842" s="9"/>
      <c r="AC3842" s="9"/>
      <c r="AD3842" s="9"/>
      <c r="AE3842" s="9"/>
      <c r="AF3842" s="9"/>
      <c r="AG3842" s="9"/>
      <c r="AH3842" s="9"/>
      <c r="AI3842" s="9"/>
      <c r="AJ3842" s="9"/>
      <c r="AK3842" s="9"/>
      <c r="AL3842" s="9"/>
      <c r="AM3842" s="9"/>
      <c r="AN3842" s="9"/>
      <c r="AO3842" s="9"/>
      <c r="AP3842" s="9"/>
      <c r="AQ3842" s="15"/>
      <c r="AR3842" s="9"/>
      <c r="AS3842" s="9"/>
      <c r="AT3842" s="9"/>
      <c r="AU3842" s="9"/>
      <c r="AV3842" s="9"/>
      <c r="AW3842" s="9"/>
      <c r="AX3842" s="9"/>
      <c r="AY3842" s="9"/>
      <c r="AZ3842" s="9"/>
      <c r="BA3842" s="9"/>
      <c r="BB3842" s="9"/>
      <c r="BC3842" s="9"/>
      <c r="BD3842" s="9"/>
      <c r="BE3842" s="9"/>
      <c r="BF3842" s="9"/>
      <c r="BG3842" s="9"/>
      <c r="BH3842" s="9"/>
      <c r="BI3842" s="9"/>
      <c r="BJ3842" s="9"/>
      <c r="BK3842" s="9"/>
      <c r="BL3842" s="9">
        <f t="shared" si="126"/>
        <v>71941.662785630979</v>
      </c>
      <c r="BM3842" s="9">
        <f t="shared" si="127"/>
        <v>71900</v>
      </c>
    </row>
    <row r="3843" spans="1:65" x14ac:dyDescent="0.3">
      <c r="A3843" s="4" t="s">
        <v>1107</v>
      </c>
      <c r="B3843" s="9">
        <v>1629</v>
      </c>
      <c r="C3843">
        <v>556955</v>
      </c>
      <c r="D3843">
        <v>1</v>
      </c>
      <c r="E3843">
        <v>1</v>
      </c>
      <c r="F3843">
        <v>0</v>
      </c>
      <c r="G3843">
        <v>1</v>
      </c>
      <c r="H3843">
        <v>0</v>
      </c>
      <c r="I3843" t="s">
        <v>151</v>
      </c>
      <c r="J3843">
        <v>556955</v>
      </c>
      <c r="K3843" t="s">
        <v>1107</v>
      </c>
      <c r="L3843">
        <v>555771</v>
      </c>
      <c r="M3843" t="s">
        <v>247</v>
      </c>
      <c r="N3843">
        <v>556955</v>
      </c>
      <c r="O3843" t="s">
        <v>1107</v>
      </c>
      <c r="P3843">
        <v>555771</v>
      </c>
      <c r="Q3843" t="s">
        <v>247</v>
      </c>
      <c r="R3843" s="9">
        <v>380736.96175782877</v>
      </c>
      <c r="S3843" s="9">
        <f>SUMIFS($B:$B,$J:$J,$C3843)</f>
        <v>2664</v>
      </c>
      <c r="T3843" s="9">
        <v>144887.42565101781</v>
      </c>
      <c r="U3843" s="9">
        <v>0</v>
      </c>
      <c r="V3843" s="9">
        <f>U3843*768</f>
        <v>0</v>
      </c>
      <c r="W3843" s="9">
        <v>21</v>
      </c>
      <c r="X3843" s="9">
        <f>W3843*3072</f>
        <v>64512</v>
      </c>
      <c r="Y3843" s="9">
        <v>6</v>
      </c>
      <c r="Z3843" s="9">
        <f>Y3843*1024</f>
        <v>6144</v>
      </c>
      <c r="AA3843" s="9">
        <v>6</v>
      </c>
      <c r="AB3843" s="9">
        <f>AA3843*256</f>
        <v>1536</v>
      </c>
      <c r="AC3843" s="9"/>
      <c r="AD3843" s="9"/>
      <c r="AE3843" s="9"/>
      <c r="AF3843" s="9"/>
      <c r="AG3843" s="9">
        <f>SUMIFS($B:$B,$N:$N,$C3843)</f>
        <v>2664</v>
      </c>
      <c r="AH3843" s="9">
        <v>302059.4611365723</v>
      </c>
      <c r="AI3843" s="9"/>
      <c r="AJ3843" s="9"/>
      <c r="AK3843" s="9"/>
      <c r="AL3843" s="9"/>
      <c r="AM3843" s="9"/>
      <c r="AN3843" s="9"/>
      <c r="AO3843" s="9"/>
      <c r="AP3843" s="9"/>
      <c r="AQ3843" s="15"/>
      <c r="AR3843" s="9"/>
      <c r="AS3843" s="9"/>
      <c r="AT3843" s="9"/>
      <c r="AU3843" s="9"/>
      <c r="AV3843" s="9"/>
      <c r="AW3843" s="9"/>
      <c r="AX3843" s="9"/>
      <c r="AY3843" s="9"/>
      <c r="AZ3843" s="9"/>
      <c r="BA3843" s="9"/>
      <c r="BB3843" s="9"/>
      <c r="BC3843" s="9"/>
      <c r="BD3843" s="9"/>
      <c r="BE3843" s="9"/>
      <c r="BF3843" s="9"/>
      <c r="BG3843" s="9"/>
      <c r="BH3843" s="9"/>
      <c r="BI3843" s="9"/>
      <c r="BJ3843" s="9"/>
      <c r="BK3843" s="9"/>
      <c r="BL3843" s="9">
        <f t="shared" si="126"/>
        <v>899875.84854541882</v>
      </c>
      <c r="BM3843" s="9">
        <f t="shared" si="127"/>
        <v>899900</v>
      </c>
    </row>
    <row r="3844" spans="1:65" x14ac:dyDescent="0.3">
      <c r="A3844" s="4" t="s">
        <v>1263</v>
      </c>
      <c r="B3844" s="9">
        <v>2924</v>
      </c>
      <c r="C3844">
        <v>559351</v>
      </c>
      <c r="D3844">
        <v>1</v>
      </c>
      <c r="E3844">
        <v>1</v>
      </c>
      <c r="F3844">
        <v>1</v>
      </c>
      <c r="G3844">
        <v>1</v>
      </c>
      <c r="H3844">
        <v>0</v>
      </c>
      <c r="I3844" t="s">
        <v>151</v>
      </c>
      <c r="J3844">
        <v>559351</v>
      </c>
      <c r="K3844" t="s">
        <v>1263</v>
      </c>
      <c r="L3844">
        <v>559351</v>
      </c>
      <c r="M3844" t="s">
        <v>1263</v>
      </c>
      <c r="N3844">
        <v>559351</v>
      </c>
      <c r="O3844" t="s">
        <v>1263</v>
      </c>
      <c r="P3844">
        <v>559075</v>
      </c>
      <c r="Q3844" t="s">
        <v>364</v>
      </c>
      <c r="R3844" s="9">
        <v>673248.60145642469</v>
      </c>
      <c r="S3844" s="9">
        <f>SUMIFS($B:$B,$J:$J,$C3844)</f>
        <v>4711</v>
      </c>
      <c r="T3844" s="9">
        <v>255795.16799845989</v>
      </c>
      <c r="U3844" s="9">
        <v>2</v>
      </c>
      <c r="V3844" s="9">
        <f>U3844*768</f>
        <v>1536</v>
      </c>
      <c r="W3844" s="9">
        <v>15</v>
      </c>
      <c r="X3844" s="9">
        <f>W3844*3072</f>
        <v>46080</v>
      </c>
      <c r="Y3844" s="9">
        <v>14</v>
      </c>
      <c r="Z3844" s="9">
        <f>Y3844*1024</f>
        <v>14336</v>
      </c>
      <c r="AA3844" s="9">
        <v>8</v>
      </c>
      <c r="AB3844" s="9">
        <f>AA3844*256</f>
        <v>2048</v>
      </c>
      <c r="AC3844" s="9">
        <f>SUMIFS($B:$B,$L:$L,$C3844)</f>
        <v>10061</v>
      </c>
      <c r="AD3844" s="9">
        <v>1247820.2371680934</v>
      </c>
      <c r="AE3844" s="9"/>
      <c r="AF3844" s="9"/>
      <c r="AG3844" s="9">
        <f>SUMIFS($B:$B,$N:$N,$C3844)</f>
        <v>10061</v>
      </c>
      <c r="AH3844" s="9">
        <v>1131165.2301896079</v>
      </c>
      <c r="AI3844" s="9"/>
      <c r="AJ3844" s="9"/>
      <c r="AK3844" s="9"/>
      <c r="AL3844" s="9"/>
      <c r="AM3844" s="9"/>
      <c r="AN3844" s="9"/>
      <c r="AO3844" s="9"/>
      <c r="AP3844" s="9"/>
      <c r="AQ3844" s="15"/>
      <c r="AR3844" s="9">
        <v>1</v>
      </c>
      <c r="AS3844" s="9">
        <f>AR3844*30500</f>
        <v>30500</v>
      </c>
      <c r="AT3844" s="9"/>
      <c r="AU3844" s="9"/>
      <c r="AV3844" s="9"/>
      <c r="AW3844" s="9"/>
      <c r="AX3844" s="9"/>
      <c r="AY3844" s="9"/>
      <c r="AZ3844" s="9"/>
      <c r="BA3844" s="9"/>
      <c r="BB3844" s="9"/>
      <c r="BC3844" s="9"/>
      <c r="BD3844" s="9"/>
      <c r="BE3844" s="9"/>
      <c r="BF3844" s="9"/>
      <c r="BG3844" s="9"/>
      <c r="BH3844" s="9"/>
      <c r="BI3844" s="9"/>
      <c r="BJ3844" s="9"/>
      <c r="BK3844" s="9"/>
      <c r="BL3844" s="9">
        <f t="shared" ref="BL3844:BL3907" si="128">SUMIF(R3844:R3844,"&lt;&gt;")+SUMIF(T3844:T3844,"&lt;&gt;")+SUMIF(V3844:V3844,"&lt;&gt;")+SUMIF(X3844:X3844,"&lt;&gt;")+SUMIF(Z3844:Z3844,"&lt;&gt;")+SUMIF(AB3844:AB3844,"&lt;&gt;")+SUMIF(AD3844:AD3844,"&lt;&gt;")+SUMIF(AF3844:AF3844,"&lt;&gt;")+SUMIF(AH3844:AH3844,"&lt;&gt;")+SUMIF(AJ3844:AJ3844,"&lt;&gt;")+SUMIF(AK3844:AK3844,"&lt;&gt;")+SUMIF(AM3844:AM3844,"&lt;&gt;")+SUMIF(AO3844:AO3844,"&lt;&gt;")+SUMIF(AQ3844:AQ3844,"&lt;&gt;")+SUMIF(AS3844:AS3844,"&lt;&gt;")+SUMIF(AU3844:AU3844,"&lt;&gt;")+SUMIF(AW3844:AW3844,"&lt;&gt;")+SUMIF(AY3844:AY3844,"&lt;&gt;")+SUMIF(BA3844:BA3844,"&lt;&gt;")+SUMIF(BC3844:BC3844,"&lt;&gt;")+SUMIF(BE3844:BE3844,"&lt;&gt;")+SUMIF(BG3844:BG3844,"&lt;&gt;")+SUMIF(BI3844:BI3844,"&lt;&gt;")+SUMIF(BK3844:BK3844,"&lt;&gt;")</f>
        <v>3402529.236812586</v>
      </c>
      <c r="BM3844" s="9">
        <f t="shared" ref="BM3844:BM3907" si="129">ROUND(BL3844/100,0)*100</f>
        <v>3402500</v>
      </c>
    </row>
    <row r="3845" spans="1:65" x14ac:dyDescent="0.3">
      <c r="A3845" t="s">
        <v>3694</v>
      </c>
      <c r="B3845" s="9">
        <v>433</v>
      </c>
      <c r="C3845">
        <v>535346</v>
      </c>
      <c r="D3845">
        <v>1</v>
      </c>
      <c r="E3845">
        <v>0</v>
      </c>
      <c r="F3845">
        <v>0</v>
      </c>
      <c r="G3845">
        <v>0</v>
      </c>
      <c r="H3845">
        <v>0</v>
      </c>
      <c r="I3845" t="s">
        <v>83</v>
      </c>
      <c r="J3845">
        <v>544256</v>
      </c>
      <c r="K3845" t="s">
        <v>85</v>
      </c>
      <c r="L3845">
        <v>544256</v>
      </c>
      <c r="M3845" t="s">
        <v>85</v>
      </c>
      <c r="N3845">
        <v>544256</v>
      </c>
      <c r="O3845" t="s">
        <v>85</v>
      </c>
      <c r="P3845">
        <v>544256</v>
      </c>
      <c r="Q3845" t="s">
        <v>85</v>
      </c>
      <c r="R3845" s="9">
        <v>103428.3916912102</v>
      </c>
      <c r="S3845" s="9"/>
      <c r="T3845" s="9"/>
      <c r="U3845" s="9"/>
      <c r="V3845" s="9"/>
      <c r="W3845" s="9"/>
      <c r="X3845" s="9"/>
      <c r="Y3845" s="9"/>
      <c r="Z3845" s="9"/>
      <c r="AA3845" s="9"/>
      <c r="AB3845" s="9"/>
      <c r="AC3845" s="9"/>
      <c r="AD3845" s="9"/>
      <c r="AE3845" s="9"/>
      <c r="AF3845" s="9"/>
      <c r="AG3845" s="9"/>
      <c r="AH3845" s="9"/>
      <c r="AI3845" s="9"/>
      <c r="AJ3845" s="9"/>
      <c r="AK3845" s="9"/>
      <c r="AL3845" s="9"/>
      <c r="AM3845" s="9"/>
      <c r="AN3845" s="9"/>
      <c r="AO3845" s="9"/>
      <c r="AP3845" s="9"/>
      <c r="AQ3845" s="15"/>
      <c r="AR3845" s="9"/>
      <c r="AS3845" s="9"/>
      <c r="AT3845" s="9"/>
      <c r="AU3845" s="9"/>
      <c r="AV3845" s="9"/>
      <c r="AW3845" s="9"/>
      <c r="AX3845" s="9"/>
      <c r="AY3845" s="9"/>
      <c r="AZ3845" s="9"/>
      <c r="BA3845" s="9"/>
      <c r="BB3845" s="9"/>
      <c r="BC3845" s="9"/>
      <c r="BD3845" s="9"/>
      <c r="BE3845" s="9"/>
      <c r="BF3845" s="9"/>
      <c r="BG3845" s="9"/>
      <c r="BH3845" s="9"/>
      <c r="BI3845" s="9"/>
      <c r="BJ3845" s="9"/>
      <c r="BK3845" s="9"/>
      <c r="BL3845" s="9">
        <f t="shared" si="128"/>
        <v>103428.3916912102</v>
      </c>
      <c r="BM3845" s="9">
        <f t="shared" si="129"/>
        <v>103400</v>
      </c>
    </row>
    <row r="3846" spans="1:65" x14ac:dyDescent="0.3">
      <c r="A3846" t="s">
        <v>3695</v>
      </c>
      <c r="B3846" s="9">
        <v>460</v>
      </c>
      <c r="C3846">
        <v>594628</v>
      </c>
      <c r="D3846">
        <v>1</v>
      </c>
      <c r="E3846">
        <v>0</v>
      </c>
      <c r="F3846">
        <v>0</v>
      </c>
      <c r="G3846">
        <v>0</v>
      </c>
      <c r="H3846">
        <v>0</v>
      </c>
      <c r="I3846" t="s">
        <v>81</v>
      </c>
      <c r="J3846">
        <v>593711</v>
      </c>
      <c r="K3846" t="s">
        <v>185</v>
      </c>
      <c r="L3846">
        <v>593711</v>
      </c>
      <c r="M3846" t="s">
        <v>185</v>
      </c>
      <c r="N3846">
        <v>593711</v>
      </c>
      <c r="O3846" t="s">
        <v>185</v>
      </c>
      <c r="P3846">
        <v>593711</v>
      </c>
      <c r="Q3846" t="s">
        <v>185</v>
      </c>
      <c r="R3846" s="9">
        <v>109798.82229147109</v>
      </c>
      <c r="S3846" s="9"/>
      <c r="T3846" s="9"/>
      <c r="U3846" s="9"/>
      <c r="V3846" s="9"/>
      <c r="W3846" s="9"/>
      <c r="X3846" s="9"/>
      <c r="Y3846" s="9"/>
      <c r="Z3846" s="9"/>
      <c r="AA3846" s="9"/>
      <c r="AB3846" s="9"/>
      <c r="AC3846" s="9"/>
      <c r="AD3846" s="9"/>
      <c r="AE3846" s="9"/>
      <c r="AF3846" s="9"/>
      <c r="AG3846" s="9"/>
      <c r="AH3846" s="9"/>
      <c r="AI3846" s="9"/>
      <c r="AJ3846" s="9"/>
      <c r="AK3846" s="9"/>
      <c r="AL3846" s="9"/>
      <c r="AM3846" s="9"/>
      <c r="AN3846" s="9"/>
      <c r="AO3846" s="9"/>
      <c r="AP3846" s="9"/>
      <c r="AQ3846" s="15"/>
      <c r="AR3846" s="9">
        <v>2</v>
      </c>
      <c r="AS3846" s="9">
        <f>AR3846*30500</f>
        <v>61000</v>
      </c>
      <c r="AT3846" s="9"/>
      <c r="AU3846" s="9"/>
      <c r="AV3846" s="9"/>
      <c r="AW3846" s="9"/>
      <c r="AX3846" s="9"/>
      <c r="AY3846" s="9"/>
      <c r="AZ3846" s="9"/>
      <c r="BA3846" s="9"/>
      <c r="BB3846" s="9"/>
      <c r="BC3846" s="9"/>
      <c r="BD3846" s="9"/>
      <c r="BE3846" s="9"/>
      <c r="BF3846" s="9"/>
      <c r="BG3846" s="9"/>
      <c r="BH3846" s="9"/>
      <c r="BI3846" s="9"/>
      <c r="BJ3846" s="9"/>
      <c r="BK3846" s="9"/>
      <c r="BL3846" s="9">
        <f t="shared" si="128"/>
        <v>170798.82229147109</v>
      </c>
      <c r="BM3846" s="9">
        <f t="shared" si="129"/>
        <v>170800</v>
      </c>
    </row>
    <row r="3847" spans="1:65" x14ac:dyDescent="0.3">
      <c r="A3847" t="s">
        <v>3696</v>
      </c>
      <c r="B3847" s="9">
        <v>480</v>
      </c>
      <c r="C3847">
        <v>509078</v>
      </c>
      <c r="D3847">
        <v>1</v>
      </c>
      <c r="E3847">
        <v>0</v>
      </c>
      <c r="F3847">
        <v>0</v>
      </c>
      <c r="G3847">
        <v>0</v>
      </c>
      <c r="H3847">
        <v>0</v>
      </c>
      <c r="I3847" t="s">
        <v>83</v>
      </c>
      <c r="J3847">
        <v>547221</v>
      </c>
      <c r="K3847" t="s">
        <v>1361</v>
      </c>
      <c r="L3847">
        <v>545881</v>
      </c>
      <c r="M3847" t="s">
        <v>238</v>
      </c>
      <c r="N3847">
        <v>545881</v>
      </c>
      <c r="O3847" t="s">
        <v>238</v>
      </c>
      <c r="P3847">
        <v>545881</v>
      </c>
      <c r="Q3847" t="s">
        <v>238</v>
      </c>
      <c r="R3847" s="9">
        <v>114513.3085446271</v>
      </c>
      <c r="S3847" s="9"/>
      <c r="T3847" s="9"/>
      <c r="U3847" s="9"/>
      <c r="V3847" s="9"/>
      <c r="W3847" s="9"/>
      <c r="X3847" s="9"/>
      <c r="Y3847" s="9"/>
      <c r="Z3847" s="9"/>
      <c r="AA3847" s="9"/>
      <c r="AB3847" s="9"/>
      <c r="AC3847" s="9"/>
      <c r="AD3847" s="9"/>
      <c r="AE3847" s="9"/>
      <c r="AF3847" s="9"/>
      <c r="AG3847" s="9"/>
      <c r="AH3847" s="9"/>
      <c r="AI3847" s="9"/>
      <c r="AJ3847" s="9"/>
      <c r="AK3847" s="9"/>
      <c r="AL3847" s="9"/>
      <c r="AM3847" s="9"/>
      <c r="AN3847" s="9"/>
      <c r="AO3847" s="9"/>
      <c r="AP3847" s="9"/>
      <c r="AQ3847" s="15"/>
      <c r="AR3847" s="9"/>
      <c r="AS3847" s="9"/>
      <c r="AT3847" s="9"/>
      <c r="AU3847" s="9"/>
      <c r="AV3847" s="9"/>
      <c r="AW3847" s="9"/>
      <c r="AX3847" s="9"/>
      <c r="AY3847" s="9"/>
      <c r="AZ3847" s="9"/>
      <c r="BA3847" s="9"/>
      <c r="BB3847" s="9"/>
      <c r="BC3847" s="9"/>
      <c r="BD3847" s="9"/>
      <c r="BE3847" s="9"/>
      <c r="BF3847" s="9"/>
      <c r="BG3847" s="9"/>
      <c r="BH3847" s="9"/>
      <c r="BI3847" s="9"/>
      <c r="BJ3847" s="9"/>
      <c r="BK3847" s="9"/>
      <c r="BL3847" s="9">
        <f t="shared" si="128"/>
        <v>114513.3085446271</v>
      </c>
      <c r="BM3847" s="9">
        <f t="shared" si="129"/>
        <v>114500</v>
      </c>
    </row>
    <row r="3848" spans="1:65" x14ac:dyDescent="0.3">
      <c r="A3848" t="s">
        <v>3697</v>
      </c>
      <c r="B3848" s="9">
        <v>1028</v>
      </c>
      <c r="C3848">
        <v>563757</v>
      </c>
      <c r="D3848">
        <v>1</v>
      </c>
      <c r="E3848">
        <v>0</v>
      </c>
      <c r="F3848">
        <v>0</v>
      </c>
      <c r="G3848">
        <v>0</v>
      </c>
      <c r="H3848">
        <v>0</v>
      </c>
      <c r="I3848" t="s">
        <v>104</v>
      </c>
      <c r="J3848">
        <v>563838</v>
      </c>
      <c r="K3848" t="s">
        <v>1453</v>
      </c>
      <c r="L3848">
        <v>563838</v>
      </c>
      <c r="M3848" t="s">
        <v>1453</v>
      </c>
      <c r="N3848">
        <v>563820</v>
      </c>
      <c r="O3848" t="s">
        <v>106</v>
      </c>
      <c r="P3848">
        <v>563820</v>
      </c>
      <c r="Q3848" t="s">
        <v>106</v>
      </c>
      <c r="R3848" s="9">
        <v>242483.34690443749</v>
      </c>
      <c r="S3848" s="9"/>
      <c r="T3848" s="9"/>
      <c r="U3848" s="9"/>
      <c r="V3848" s="9"/>
      <c r="W3848" s="9"/>
      <c r="X3848" s="9"/>
      <c r="Y3848" s="9"/>
      <c r="Z3848" s="9"/>
      <c r="AA3848" s="9"/>
      <c r="AB3848" s="9"/>
      <c r="AC3848" s="9"/>
      <c r="AD3848" s="9"/>
      <c r="AE3848" s="9"/>
      <c r="AF3848" s="9"/>
      <c r="AG3848" s="9"/>
      <c r="AH3848" s="9"/>
      <c r="AI3848" s="9"/>
      <c r="AJ3848" s="9"/>
      <c r="AK3848" s="9"/>
      <c r="AL3848" s="9"/>
      <c r="AM3848" s="9"/>
      <c r="AN3848" s="9"/>
      <c r="AO3848" s="9"/>
      <c r="AP3848" s="9"/>
      <c r="AQ3848" s="15"/>
      <c r="AR3848" s="9"/>
      <c r="AS3848" s="9"/>
      <c r="AT3848" s="9"/>
      <c r="AU3848" s="9"/>
      <c r="AV3848" s="9"/>
      <c r="AW3848" s="9"/>
      <c r="AX3848" s="9"/>
      <c r="AY3848" s="9"/>
      <c r="AZ3848" s="9"/>
      <c r="BA3848" s="9"/>
      <c r="BB3848" s="9"/>
      <c r="BC3848" s="9"/>
      <c r="BD3848" s="9"/>
      <c r="BE3848" s="9"/>
      <c r="BF3848" s="9"/>
      <c r="BG3848" s="9"/>
      <c r="BH3848" s="9"/>
      <c r="BI3848" s="9"/>
      <c r="BJ3848" s="9"/>
      <c r="BK3848" s="9"/>
      <c r="BL3848" s="9">
        <f t="shared" si="128"/>
        <v>242483.34690443749</v>
      </c>
      <c r="BM3848" s="9">
        <f t="shared" si="129"/>
        <v>242500</v>
      </c>
    </row>
    <row r="3849" spans="1:65" x14ac:dyDescent="0.3">
      <c r="A3849" t="s">
        <v>3698</v>
      </c>
      <c r="B3849" s="9">
        <v>502</v>
      </c>
      <c r="C3849">
        <v>536458</v>
      </c>
      <c r="D3849">
        <v>1</v>
      </c>
      <c r="E3849">
        <v>0</v>
      </c>
      <c r="F3849">
        <v>0</v>
      </c>
      <c r="G3849">
        <v>0</v>
      </c>
      <c r="H3849">
        <v>0</v>
      </c>
      <c r="I3849" t="s">
        <v>86</v>
      </c>
      <c r="J3849">
        <v>535419</v>
      </c>
      <c r="K3849" t="s">
        <v>170</v>
      </c>
      <c r="L3849">
        <v>535419</v>
      </c>
      <c r="M3849" t="s">
        <v>170</v>
      </c>
      <c r="N3849">
        <v>535419</v>
      </c>
      <c r="O3849" t="s">
        <v>170</v>
      </c>
      <c r="P3849">
        <v>535419</v>
      </c>
      <c r="Q3849" t="s">
        <v>170</v>
      </c>
      <c r="R3849" s="9">
        <v>119695.0766745188</v>
      </c>
      <c r="S3849" s="9"/>
      <c r="T3849" s="9"/>
      <c r="U3849" s="9"/>
      <c r="V3849" s="9"/>
      <c r="W3849" s="9"/>
      <c r="X3849" s="9"/>
      <c r="Y3849" s="9"/>
      <c r="Z3849" s="9"/>
      <c r="AA3849" s="9"/>
      <c r="AB3849" s="9"/>
      <c r="AC3849" s="9"/>
      <c r="AD3849" s="9"/>
      <c r="AE3849" s="9"/>
      <c r="AF3849" s="9"/>
      <c r="AG3849" s="9"/>
      <c r="AH3849" s="9"/>
      <c r="AI3849" s="9"/>
      <c r="AJ3849" s="9"/>
      <c r="AK3849" s="9"/>
      <c r="AL3849" s="9"/>
      <c r="AM3849" s="9"/>
      <c r="AN3849" s="9"/>
      <c r="AO3849" s="9"/>
      <c r="AP3849" s="9"/>
      <c r="AQ3849" s="15"/>
      <c r="AR3849" s="9"/>
      <c r="AS3849" s="9"/>
      <c r="AT3849" s="9"/>
      <c r="AU3849" s="9"/>
      <c r="AV3849" s="9"/>
      <c r="AW3849" s="9"/>
      <c r="AX3849" s="9"/>
      <c r="AY3849" s="9"/>
      <c r="AZ3849" s="9"/>
      <c r="BA3849" s="9"/>
      <c r="BB3849" s="9"/>
      <c r="BC3849" s="9"/>
      <c r="BD3849" s="9"/>
      <c r="BE3849" s="9"/>
      <c r="BF3849" s="9"/>
      <c r="BG3849" s="9"/>
      <c r="BH3849" s="9"/>
      <c r="BI3849" s="9"/>
      <c r="BJ3849" s="9"/>
      <c r="BK3849" s="9"/>
      <c r="BL3849" s="9">
        <f t="shared" si="128"/>
        <v>119695.0766745188</v>
      </c>
      <c r="BM3849" s="9">
        <f t="shared" si="129"/>
        <v>119700</v>
      </c>
    </row>
    <row r="3850" spans="1:65" x14ac:dyDescent="0.3">
      <c r="A3850" t="s">
        <v>3699</v>
      </c>
      <c r="B3850" s="9">
        <v>395</v>
      </c>
      <c r="C3850">
        <v>550051</v>
      </c>
      <c r="D3850">
        <v>1</v>
      </c>
      <c r="E3850">
        <v>0</v>
      </c>
      <c r="F3850">
        <v>0</v>
      </c>
      <c r="G3850">
        <v>0</v>
      </c>
      <c r="H3850">
        <v>0</v>
      </c>
      <c r="I3850" t="s">
        <v>81</v>
      </c>
      <c r="J3850">
        <v>594261</v>
      </c>
      <c r="K3850" t="s">
        <v>1635</v>
      </c>
      <c r="L3850">
        <v>593711</v>
      </c>
      <c r="M3850" t="s">
        <v>185</v>
      </c>
      <c r="N3850">
        <v>593711</v>
      </c>
      <c r="O3850" t="s">
        <v>185</v>
      </c>
      <c r="P3850">
        <v>593711</v>
      </c>
      <c r="Q3850" t="s">
        <v>185</v>
      </c>
      <c r="R3850" s="9">
        <v>94450.769415612522</v>
      </c>
      <c r="S3850" s="9"/>
      <c r="T3850" s="9"/>
      <c r="U3850" s="9"/>
      <c r="V3850" s="9"/>
      <c r="W3850" s="9"/>
      <c r="X3850" s="9"/>
      <c r="Y3850" s="9"/>
      <c r="Z3850" s="9"/>
      <c r="AA3850" s="9"/>
      <c r="AB3850" s="9"/>
      <c r="AC3850" s="9"/>
      <c r="AD3850" s="9"/>
      <c r="AE3850" s="9"/>
      <c r="AF3850" s="9"/>
      <c r="AG3850" s="9"/>
      <c r="AH3850" s="9"/>
      <c r="AI3850" s="9"/>
      <c r="AJ3850" s="9"/>
      <c r="AK3850" s="9"/>
      <c r="AL3850" s="9"/>
      <c r="AM3850" s="9"/>
      <c r="AN3850" s="9"/>
      <c r="AO3850" s="9"/>
      <c r="AP3850" s="9"/>
      <c r="AQ3850" s="15"/>
      <c r="AR3850" s="9"/>
      <c r="AS3850" s="9"/>
      <c r="AT3850" s="9"/>
      <c r="AU3850" s="9"/>
      <c r="AV3850" s="9"/>
      <c r="AW3850" s="9"/>
      <c r="AX3850" s="9"/>
      <c r="AY3850" s="9"/>
      <c r="AZ3850" s="9"/>
      <c r="BA3850" s="9"/>
      <c r="BB3850" s="9"/>
      <c r="BC3850" s="9"/>
      <c r="BD3850" s="9"/>
      <c r="BE3850" s="9"/>
      <c r="BF3850" s="9"/>
      <c r="BG3850" s="9"/>
      <c r="BH3850" s="9"/>
      <c r="BI3850" s="9"/>
      <c r="BJ3850" s="9"/>
      <c r="BK3850" s="9"/>
      <c r="BL3850" s="9">
        <f t="shared" si="128"/>
        <v>94450.769415612522</v>
      </c>
      <c r="BM3850" s="9">
        <f t="shared" si="129"/>
        <v>94500</v>
      </c>
    </row>
    <row r="3851" spans="1:65" x14ac:dyDescent="0.3">
      <c r="A3851" s="2" t="s">
        <v>3700</v>
      </c>
      <c r="B3851" s="9">
        <v>1886</v>
      </c>
      <c r="C3851">
        <v>554740</v>
      </c>
      <c r="D3851">
        <v>1</v>
      </c>
      <c r="E3851">
        <v>1</v>
      </c>
      <c r="F3851">
        <v>0</v>
      </c>
      <c r="G3851">
        <v>0</v>
      </c>
      <c r="H3851">
        <v>0</v>
      </c>
      <c r="I3851" t="s">
        <v>77</v>
      </c>
      <c r="J3851">
        <v>554740</v>
      </c>
      <c r="K3851" t="s">
        <v>3700</v>
      </c>
      <c r="L3851">
        <v>554634</v>
      </c>
      <c r="M3851" t="s">
        <v>2622</v>
      </c>
      <c r="N3851">
        <v>554481</v>
      </c>
      <c r="O3851" t="s">
        <v>1359</v>
      </c>
      <c r="P3851">
        <v>554481</v>
      </c>
      <c r="Q3851" t="s">
        <v>1359</v>
      </c>
      <c r="R3851" s="9">
        <v>439321.02514650137</v>
      </c>
      <c r="S3851" s="9">
        <f>SUMIFS($B:$B,$J:$J,$C3851)</f>
        <v>1886</v>
      </c>
      <c r="T3851" s="9">
        <v>102655.79993104711</v>
      </c>
      <c r="U3851" s="9">
        <v>0</v>
      </c>
      <c r="V3851" s="9">
        <f>U3851*768</f>
        <v>0</v>
      </c>
      <c r="W3851" s="9">
        <v>4</v>
      </c>
      <c r="X3851" s="9">
        <f>W3851*3072</f>
        <v>12288</v>
      </c>
      <c r="Y3851" s="9">
        <v>5</v>
      </c>
      <c r="Z3851" s="9">
        <f>Y3851*1024</f>
        <v>5120</v>
      </c>
      <c r="AA3851" s="9">
        <v>2</v>
      </c>
      <c r="AB3851" s="9">
        <f>AA3851*256</f>
        <v>512</v>
      </c>
      <c r="AC3851" s="9"/>
      <c r="AD3851" s="9"/>
      <c r="AE3851" s="9"/>
      <c r="AF3851" s="9"/>
      <c r="AG3851" s="9"/>
      <c r="AH3851" s="9"/>
      <c r="AI3851" s="9"/>
      <c r="AJ3851" s="9"/>
      <c r="AK3851" s="9"/>
      <c r="AL3851" s="9"/>
      <c r="AM3851" s="9"/>
      <c r="AN3851" s="9"/>
      <c r="AO3851" s="9"/>
      <c r="AP3851" s="9"/>
      <c r="AQ3851" s="15"/>
      <c r="AR3851" s="9"/>
      <c r="AS3851" s="9"/>
      <c r="AT3851" s="9"/>
      <c r="AU3851" s="9"/>
      <c r="AV3851" s="9"/>
      <c r="AW3851" s="9"/>
      <c r="AX3851" s="9"/>
      <c r="AY3851" s="9"/>
      <c r="AZ3851" s="9"/>
      <c r="BA3851" s="9"/>
      <c r="BB3851" s="9"/>
      <c r="BC3851" s="9"/>
      <c r="BD3851" s="9"/>
      <c r="BE3851" s="9"/>
      <c r="BF3851" s="9"/>
      <c r="BG3851" s="9"/>
      <c r="BH3851" s="9"/>
      <c r="BI3851" s="9"/>
      <c r="BJ3851" s="9"/>
      <c r="BK3851" s="9"/>
      <c r="BL3851" s="9">
        <f t="shared" si="128"/>
        <v>559896.82507754851</v>
      </c>
      <c r="BM3851" s="9">
        <f t="shared" si="129"/>
        <v>559900</v>
      </c>
    </row>
    <row r="3852" spans="1:65" x14ac:dyDescent="0.3">
      <c r="A3852" t="s">
        <v>3701</v>
      </c>
      <c r="B3852" s="9">
        <v>182</v>
      </c>
      <c r="C3852">
        <v>507628</v>
      </c>
      <c r="D3852">
        <v>1</v>
      </c>
      <c r="E3852">
        <v>0</v>
      </c>
      <c r="F3852">
        <v>0</v>
      </c>
      <c r="G3852">
        <v>0</v>
      </c>
      <c r="H3852">
        <v>0</v>
      </c>
      <c r="I3852" t="s">
        <v>83</v>
      </c>
      <c r="J3852">
        <v>546542</v>
      </c>
      <c r="K3852" t="s">
        <v>1380</v>
      </c>
      <c r="L3852">
        <v>545881</v>
      </c>
      <c r="M3852" t="s">
        <v>238</v>
      </c>
      <c r="N3852">
        <v>545881</v>
      </c>
      <c r="O3852" t="s">
        <v>238</v>
      </c>
      <c r="P3852">
        <v>545881</v>
      </c>
      <c r="Q3852" t="s">
        <v>238</v>
      </c>
      <c r="R3852" s="9">
        <v>71941.662785630979</v>
      </c>
      <c r="S3852" s="9"/>
      <c r="T3852" s="9"/>
      <c r="U3852" s="9"/>
      <c r="V3852" s="9"/>
      <c r="W3852" s="9"/>
      <c r="X3852" s="9"/>
      <c r="Y3852" s="9"/>
      <c r="Z3852" s="9"/>
      <c r="AA3852" s="9"/>
      <c r="AB3852" s="9"/>
      <c r="AC3852" s="9"/>
      <c r="AD3852" s="9"/>
      <c r="AE3852" s="9"/>
      <c r="AF3852" s="9"/>
      <c r="AG3852" s="9"/>
      <c r="AH3852" s="9"/>
      <c r="AI3852" s="9"/>
      <c r="AJ3852" s="9"/>
      <c r="AK3852" s="9"/>
      <c r="AL3852" s="9"/>
      <c r="AM3852" s="9"/>
      <c r="AN3852" s="9"/>
      <c r="AO3852" s="9"/>
      <c r="AP3852" s="9"/>
      <c r="AQ3852" s="15"/>
      <c r="AR3852" s="9"/>
      <c r="AS3852" s="9"/>
      <c r="AT3852" s="9"/>
      <c r="AU3852" s="9"/>
      <c r="AV3852" s="9"/>
      <c r="AW3852" s="9"/>
      <c r="AX3852" s="9"/>
      <c r="AY3852" s="9"/>
      <c r="AZ3852" s="9"/>
      <c r="BA3852" s="9"/>
      <c r="BB3852" s="9"/>
      <c r="BC3852" s="9"/>
      <c r="BD3852" s="9"/>
      <c r="BE3852" s="9"/>
      <c r="BF3852" s="9"/>
      <c r="BG3852" s="9"/>
      <c r="BH3852" s="9"/>
      <c r="BI3852" s="9"/>
      <c r="BJ3852" s="9"/>
      <c r="BK3852" s="9"/>
      <c r="BL3852" s="9">
        <f t="shared" si="128"/>
        <v>71941.662785630979</v>
      </c>
      <c r="BM3852" s="9">
        <f t="shared" si="129"/>
        <v>71900</v>
      </c>
    </row>
    <row r="3853" spans="1:65" x14ac:dyDescent="0.3">
      <c r="A3853" t="s">
        <v>3702</v>
      </c>
      <c r="B3853" s="9">
        <v>291</v>
      </c>
      <c r="C3853">
        <v>559369</v>
      </c>
      <c r="D3853">
        <v>1</v>
      </c>
      <c r="E3853">
        <v>0</v>
      </c>
      <c r="F3853">
        <v>0</v>
      </c>
      <c r="G3853">
        <v>0</v>
      </c>
      <c r="H3853">
        <v>0</v>
      </c>
      <c r="I3853" t="s">
        <v>151</v>
      </c>
      <c r="J3853">
        <v>559211</v>
      </c>
      <c r="K3853" t="s">
        <v>222</v>
      </c>
      <c r="L3853">
        <v>559211</v>
      </c>
      <c r="M3853" t="s">
        <v>222</v>
      </c>
      <c r="N3853">
        <v>559211</v>
      </c>
      <c r="O3853" t="s">
        <v>222</v>
      </c>
      <c r="P3853">
        <v>559300</v>
      </c>
      <c r="Q3853" t="s">
        <v>223</v>
      </c>
      <c r="R3853" s="9">
        <v>71941.662785630979</v>
      </c>
      <c r="S3853" s="9"/>
      <c r="T3853" s="9"/>
      <c r="U3853" s="9"/>
      <c r="V3853" s="9"/>
      <c r="W3853" s="9"/>
      <c r="X3853" s="9"/>
      <c r="Y3853" s="9"/>
      <c r="Z3853" s="9"/>
      <c r="AA3853" s="9"/>
      <c r="AB3853" s="9"/>
      <c r="AC3853" s="9"/>
      <c r="AD3853" s="9"/>
      <c r="AE3853" s="9"/>
      <c r="AF3853" s="9"/>
      <c r="AG3853" s="9"/>
      <c r="AH3853" s="9"/>
      <c r="AI3853" s="9"/>
      <c r="AJ3853" s="9"/>
      <c r="AK3853" s="9"/>
      <c r="AL3853" s="9"/>
      <c r="AM3853" s="9"/>
      <c r="AN3853" s="9"/>
      <c r="AO3853" s="9"/>
      <c r="AP3853" s="9"/>
      <c r="AQ3853" s="15"/>
      <c r="AR3853" s="9"/>
      <c r="AS3853" s="9"/>
      <c r="AT3853" s="9"/>
      <c r="AU3853" s="9"/>
      <c r="AV3853" s="9"/>
      <c r="AW3853" s="9"/>
      <c r="AX3853" s="9"/>
      <c r="AY3853" s="9"/>
      <c r="AZ3853" s="9"/>
      <c r="BA3853" s="9"/>
      <c r="BB3853" s="9"/>
      <c r="BC3853" s="9"/>
      <c r="BD3853" s="9"/>
      <c r="BE3853" s="9"/>
      <c r="BF3853" s="9"/>
      <c r="BG3853" s="9"/>
      <c r="BH3853" s="9"/>
      <c r="BI3853" s="9"/>
      <c r="BJ3853" s="9"/>
      <c r="BK3853" s="9"/>
      <c r="BL3853" s="9">
        <f t="shared" si="128"/>
        <v>71941.662785630979</v>
      </c>
      <c r="BM3853" s="9">
        <f t="shared" si="129"/>
        <v>71900</v>
      </c>
    </row>
    <row r="3854" spans="1:65" x14ac:dyDescent="0.3">
      <c r="A3854" t="s">
        <v>3703</v>
      </c>
      <c r="B3854" s="9">
        <v>700</v>
      </c>
      <c r="C3854">
        <v>532738</v>
      </c>
      <c r="D3854">
        <v>1</v>
      </c>
      <c r="E3854">
        <v>0</v>
      </c>
      <c r="F3854">
        <v>0</v>
      </c>
      <c r="G3854">
        <v>0</v>
      </c>
      <c r="H3854">
        <v>0</v>
      </c>
      <c r="I3854" t="s">
        <v>86</v>
      </c>
      <c r="J3854">
        <v>533017</v>
      </c>
      <c r="K3854" t="s">
        <v>681</v>
      </c>
      <c r="L3854">
        <v>533017</v>
      </c>
      <c r="M3854" t="s">
        <v>681</v>
      </c>
      <c r="N3854">
        <v>533017</v>
      </c>
      <c r="O3854" t="s">
        <v>681</v>
      </c>
      <c r="P3854">
        <v>532053</v>
      </c>
      <c r="Q3854" t="s">
        <v>281</v>
      </c>
      <c r="R3854" s="9">
        <v>166149.53315991291</v>
      </c>
      <c r="S3854" s="9"/>
      <c r="T3854" s="9"/>
      <c r="U3854" s="9"/>
      <c r="V3854" s="9"/>
      <c r="W3854" s="9"/>
      <c r="X3854" s="9"/>
      <c r="Y3854" s="9"/>
      <c r="Z3854" s="9"/>
      <c r="AA3854" s="9"/>
      <c r="AB3854" s="9"/>
      <c r="AC3854" s="9"/>
      <c r="AD3854" s="9"/>
      <c r="AE3854" s="9"/>
      <c r="AF3854" s="9"/>
      <c r="AG3854" s="9"/>
      <c r="AH3854" s="9"/>
      <c r="AI3854" s="9"/>
      <c r="AJ3854" s="9"/>
      <c r="AK3854" s="9"/>
      <c r="AL3854" s="9"/>
      <c r="AM3854" s="9"/>
      <c r="AN3854" s="9"/>
      <c r="AO3854" s="9"/>
      <c r="AP3854" s="9"/>
      <c r="AQ3854" s="15"/>
      <c r="AR3854" s="9">
        <v>1</v>
      </c>
      <c r="AS3854" s="9">
        <f>AR3854*30500</f>
        <v>30500</v>
      </c>
      <c r="AT3854" s="9"/>
      <c r="AU3854" s="9"/>
      <c r="AV3854" s="9"/>
      <c r="AW3854" s="9"/>
      <c r="AX3854" s="9"/>
      <c r="AY3854" s="9"/>
      <c r="AZ3854" s="9"/>
      <c r="BA3854" s="9"/>
      <c r="BB3854" s="9"/>
      <c r="BC3854" s="9"/>
      <c r="BD3854" s="9"/>
      <c r="BE3854" s="9"/>
      <c r="BF3854" s="9"/>
      <c r="BG3854" s="9"/>
      <c r="BH3854" s="9"/>
      <c r="BI3854" s="9"/>
      <c r="BJ3854" s="9"/>
      <c r="BK3854" s="9"/>
      <c r="BL3854" s="9">
        <f t="shared" si="128"/>
        <v>196649.53315991291</v>
      </c>
      <c r="BM3854" s="9">
        <f t="shared" si="129"/>
        <v>196600</v>
      </c>
    </row>
    <row r="3855" spans="1:65" x14ac:dyDescent="0.3">
      <c r="A3855" t="s">
        <v>3704</v>
      </c>
      <c r="B3855" s="9">
        <v>102</v>
      </c>
      <c r="C3855">
        <v>572942</v>
      </c>
      <c r="D3855">
        <v>1</v>
      </c>
      <c r="E3855">
        <v>0</v>
      </c>
      <c r="F3855">
        <v>0</v>
      </c>
      <c r="G3855">
        <v>0</v>
      </c>
      <c r="H3855">
        <v>0</v>
      </c>
      <c r="I3855" t="s">
        <v>96</v>
      </c>
      <c r="J3855">
        <v>574767</v>
      </c>
      <c r="K3855" t="s">
        <v>853</v>
      </c>
      <c r="L3855">
        <v>574767</v>
      </c>
      <c r="M3855" t="s">
        <v>853</v>
      </c>
      <c r="N3855">
        <v>574767</v>
      </c>
      <c r="O3855" t="s">
        <v>853</v>
      </c>
      <c r="P3855">
        <v>555134</v>
      </c>
      <c r="Q3855" t="s">
        <v>187</v>
      </c>
      <c r="R3855" s="9">
        <v>71941.662785630979</v>
      </c>
      <c r="S3855" s="9"/>
      <c r="T3855" s="9"/>
      <c r="U3855" s="9"/>
      <c r="V3855" s="9"/>
      <c r="W3855" s="9"/>
      <c r="X3855" s="9"/>
      <c r="Y3855" s="9"/>
      <c r="Z3855" s="9"/>
      <c r="AA3855" s="9"/>
      <c r="AB3855" s="9"/>
      <c r="AC3855" s="9"/>
      <c r="AD3855" s="9"/>
      <c r="AE3855" s="9"/>
      <c r="AF3855" s="9"/>
      <c r="AG3855" s="9"/>
      <c r="AH3855" s="9"/>
      <c r="AI3855" s="9"/>
      <c r="AJ3855" s="9"/>
      <c r="AK3855" s="9"/>
      <c r="AL3855" s="9"/>
      <c r="AM3855" s="9"/>
      <c r="AN3855" s="9"/>
      <c r="AO3855" s="9"/>
      <c r="AP3855" s="9"/>
      <c r="AQ3855" s="15"/>
      <c r="AR3855" s="9"/>
      <c r="AS3855" s="9"/>
      <c r="AT3855" s="9"/>
      <c r="AU3855" s="9"/>
      <c r="AV3855" s="9"/>
      <c r="AW3855" s="9"/>
      <c r="AX3855" s="9"/>
      <c r="AY3855" s="9"/>
      <c r="AZ3855" s="9"/>
      <c r="BA3855" s="9"/>
      <c r="BB3855" s="9"/>
      <c r="BC3855" s="9"/>
      <c r="BD3855" s="9"/>
      <c r="BE3855" s="9"/>
      <c r="BF3855" s="9"/>
      <c r="BG3855" s="9"/>
      <c r="BH3855" s="9"/>
      <c r="BI3855" s="9"/>
      <c r="BJ3855" s="9"/>
      <c r="BK3855" s="9"/>
      <c r="BL3855" s="9">
        <f t="shared" si="128"/>
        <v>71941.662785630979</v>
      </c>
      <c r="BM3855" s="9">
        <f t="shared" si="129"/>
        <v>71900</v>
      </c>
    </row>
    <row r="3856" spans="1:65" x14ac:dyDescent="0.3">
      <c r="A3856" t="s">
        <v>3705</v>
      </c>
      <c r="B3856" s="9">
        <v>199</v>
      </c>
      <c r="C3856">
        <v>564125</v>
      </c>
      <c r="D3856">
        <v>1</v>
      </c>
      <c r="E3856">
        <v>0</v>
      </c>
      <c r="F3856">
        <v>0</v>
      </c>
      <c r="G3856">
        <v>0</v>
      </c>
      <c r="H3856">
        <v>0</v>
      </c>
      <c r="I3856" t="s">
        <v>86</v>
      </c>
      <c r="J3856">
        <v>532819</v>
      </c>
      <c r="K3856" t="s">
        <v>327</v>
      </c>
      <c r="L3856">
        <v>532819</v>
      </c>
      <c r="M3856" t="s">
        <v>327</v>
      </c>
      <c r="N3856">
        <v>532819</v>
      </c>
      <c r="O3856" t="s">
        <v>327</v>
      </c>
      <c r="P3856">
        <v>532819</v>
      </c>
      <c r="Q3856" t="s">
        <v>327</v>
      </c>
      <c r="R3856" s="9">
        <v>71941.662785630979</v>
      </c>
      <c r="S3856" s="9"/>
      <c r="T3856" s="9"/>
      <c r="U3856" s="9"/>
      <c r="V3856" s="9"/>
      <c r="W3856" s="9"/>
      <c r="X3856" s="9"/>
      <c r="Y3856" s="9"/>
      <c r="Z3856" s="9"/>
      <c r="AA3856" s="9"/>
      <c r="AB3856" s="9"/>
      <c r="AC3856" s="9"/>
      <c r="AD3856" s="9"/>
      <c r="AE3856" s="9"/>
      <c r="AF3856" s="9"/>
      <c r="AG3856" s="9"/>
      <c r="AH3856" s="9"/>
      <c r="AI3856" s="9"/>
      <c r="AJ3856" s="9"/>
      <c r="AK3856" s="9"/>
      <c r="AL3856" s="9"/>
      <c r="AM3856" s="9"/>
      <c r="AN3856" s="9"/>
      <c r="AO3856" s="9"/>
      <c r="AP3856" s="9"/>
      <c r="AQ3856" s="15"/>
      <c r="AR3856" s="9"/>
      <c r="AS3856" s="9"/>
      <c r="AT3856" s="9"/>
      <c r="AU3856" s="9"/>
      <c r="AV3856" s="9"/>
      <c r="AW3856" s="9"/>
      <c r="AX3856" s="9"/>
      <c r="AY3856" s="9"/>
      <c r="AZ3856" s="9"/>
      <c r="BA3856" s="9"/>
      <c r="BB3856" s="9"/>
      <c r="BC3856" s="9"/>
      <c r="BD3856" s="9"/>
      <c r="BE3856" s="9"/>
      <c r="BF3856" s="9"/>
      <c r="BG3856" s="9"/>
      <c r="BH3856" s="9"/>
      <c r="BI3856" s="9"/>
      <c r="BJ3856" s="9"/>
      <c r="BK3856" s="9"/>
      <c r="BL3856" s="9">
        <f t="shared" si="128"/>
        <v>71941.662785630979</v>
      </c>
      <c r="BM3856" s="9">
        <f t="shared" si="129"/>
        <v>71900</v>
      </c>
    </row>
    <row r="3857" spans="1:65" x14ac:dyDescent="0.3">
      <c r="A3857" t="s">
        <v>3706</v>
      </c>
      <c r="B3857" s="9">
        <v>72</v>
      </c>
      <c r="C3857">
        <v>580783</v>
      </c>
      <c r="D3857">
        <v>1</v>
      </c>
      <c r="E3857">
        <v>0</v>
      </c>
      <c r="F3857">
        <v>0</v>
      </c>
      <c r="G3857">
        <v>0</v>
      </c>
      <c r="H3857">
        <v>0</v>
      </c>
      <c r="I3857" t="s">
        <v>96</v>
      </c>
      <c r="J3857">
        <v>580350</v>
      </c>
      <c r="K3857" t="s">
        <v>330</v>
      </c>
      <c r="L3857">
        <v>580350</v>
      </c>
      <c r="M3857" t="s">
        <v>330</v>
      </c>
      <c r="N3857">
        <v>580350</v>
      </c>
      <c r="O3857" t="s">
        <v>330</v>
      </c>
      <c r="P3857">
        <v>581186</v>
      </c>
      <c r="Q3857" t="s">
        <v>331</v>
      </c>
      <c r="R3857" s="9">
        <v>71941.662785630979</v>
      </c>
      <c r="S3857" s="9"/>
      <c r="T3857" s="9"/>
      <c r="U3857" s="9"/>
      <c r="V3857" s="9"/>
      <c r="W3857" s="9"/>
      <c r="X3857" s="9"/>
      <c r="Y3857" s="9"/>
      <c r="Z3857" s="9"/>
      <c r="AA3857" s="9"/>
      <c r="AB3857" s="9"/>
      <c r="AC3857" s="9"/>
      <c r="AD3857" s="9"/>
      <c r="AE3857" s="9"/>
      <c r="AF3857" s="9"/>
      <c r="AG3857" s="9"/>
      <c r="AH3857" s="9"/>
      <c r="AI3857" s="9"/>
      <c r="AJ3857" s="9"/>
      <c r="AK3857" s="9"/>
      <c r="AL3857" s="9"/>
      <c r="AM3857" s="9"/>
      <c r="AN3857" s="9"/>
      <c r="AO3857" s="9"/>
      <c r="AP3857" s="9"/>
      <c r="AQ3857" s="15"/>
      <c r="AR3857" s="9"/>
      <c r="AS3857" s="9"/>
      <c r="AT3857" s="9"/>
      <c r="AU3857" s="9"/>
      <c r="AV3857" s="9"/>
      <c r="AW3857" s="9"/>
      <c r="AX3857" s="9"/>
      <c r="AY3857" s="9"/>
      <c r="AZ3857" s="9"/>
      <c r="BA3857" s="9"/>
      <c r="BB3857" s="9"/>
      <c r="BC3857" s="9"/>
      <c r="BD3857" s="9"/>
      <c r="BE3857" s="9"/>
      <c r="BF3857" s="9"/>
      <c r="BG3857" s="9"/>
      <c r="BH3857" s="9"/>
      <c r="BI3857" s="9"/>
      <c r="BJ3857" s="9"/>
      <c r="BK3857" s="9"/>
      <c r="BL3857" s="9">
        <f t="shared" si="128"/>
        <v>71941.662785630979</v>
      </c>
      <c r="BM3857" s="9">
        <f t="shared" si="129"/>
        <v>71900</v>
      </c>
    </row>
    <row r="3858" spans="1:65" x14ac:dyDescent="0.3">
      <c r="A3858" t="s">
        <v>3707</v>
      </c>
      <c r="B3858" s="9">
        <v>123</v>
      </c>
      <c r="C3858">
        <v>566861</v>
      </c>
      <c r="D3858">
        <v>1</v>
      </c>
      <c r="E3858">
        <v>0</v>
      </c>
      <c r="F3858">
        <v>0</v>
      </c>
      <c r="G3858">
        <v>0</v>
      </c>
      <c r="H3858">
        <v>0</v>
      </c>
      <c r="I3858" t="s">
        <v>151</v>
      </c>
      <c r="J3858">
        <v>560260</v>
      </c>
      <c r="K3858" t="s">
        <v>912</v>
      </c>
      <c r="L3858">
        <v>560260</v>
      </c>
      <c r="M3858" t="s">
        <v>912</v>
      </c>
      <c r="N3858">
        <v>560260</v>
      </c>
      <c r="O3858" t="s">
        <v>912</v>
      </c>
      <c r="P3858">
        <v>559717</v>
      </c>
      <c r="Q3858" t="s">
        <v>346</v>
      </c>
      <c r="R3858" s="9">
        <v>71941.662785630979</v>
      </c>
      <c r="S3858" s="9"/>
      <c r="T3858" s="9"/>
      <c r="U3858" s="9"/>
      <c r="V3858" s="9"/>
      <c r="W3858" s="9"/>
      <c r="X3858" s="9"/>
      <c r="Y3858" s="9"/>
      <c r="Z3858" s="9"/>
      <c r="AA3858" s="9"/>
      <c r="AB3858" s="9"/>
      <c r="AC3858" s="9"/>
      <c r="AD3858" s="9"/>
      <c r="AE3858" s="9"/>
      <c r="AF3858" s="9"/>
      <c r="AG3858" s="9"/>
      <c r="AH3858" s="9"/>
      <c r="AI3858" s="9"/>
      <c r="AJ3858" s="9"/>
      <c r="AK3858" s="9"/>
      <c r="AL3858" s="9"/>
      <c r="AM3858" s="9"/>
      <c r="AN3858" s="9"/>
      <c r="AO3858" s="9"/>
      <c r="AP3858" s="9"/>
      <c r="AQ3858" s="15"/>
      <c r="AR3858" s="9"/>
      <c r="AS3858" s="9"/>
      <c r="AT3858" s="9"/>
      <c r="AU3858" s="9"/>
      <c r="AV3858" s="9"/>
      <c r="AW3858" s="9"/>
      <c r="AX3858" s="9"/>
      <c r="AY3858" s="9"/>
      <c r="AZ3858" s="9"/>
      <c r="BA3858" s="9"/>
      <c r="BB3858" s="9"/>
      <c r="BC3858" s="9"/>
      <c r="BD3858" s="9"/>
      <c r="BE3858" s="9"/>
      <c r="BF3858" s="9"/>
      <c r="BG3858" s="9"/>
      <c r="BH3858" s="9"/>
      <c r="BI3858" s="9"/>
      <c r="BJ3858" s="9"/>
      <c r="BK3858" s="9"/>
      <c r="BL3858" s="9">
        <f t="shared" si="128"/>
        <v>71941.662785630979</v>
      </c>
      <c r="BM3858" s="9">
        <f t="shared" si="129"/>
        <v>71900</v>
      </c>
    </row>
    <row r="3859" spans="1:65" x14ac:dyDescent="0.3">
      <c r="A3859" t="s">
        <v>3708</v>
      </c>
      <c r="B3859" s="9">
        <v>461</v>
      </c>
      <c r="C3859">
        <v>565393</v>
      </c>
      <c r="D3859">
        <v>1</v>
      </c>
      <c r="E3859">
        <v>0</v>
      </c>
      <c r="F3859">
        <v>0</v>
      </c>
      <c r="G3859">
        <v>0</v>
      </c>
      <c r="H3859">
        <v>0</v>
      </c>
      <c r="I3859" t="s">
        <v>131</v>
      </c>
      <c r="J3859">
        <v>564567</v>
      </c>
      <c r="K3859" t="s">
        <v>523</v>
      </c>
      <c r="L3859">
        <v>564567</v>
      </c>
      <c r="M3859" t="s">
        <v>523</v>
      </c>
      <c r="N3859">
        <v>564567</v>
      </c>
      <c r="O3859" t="s">
        <v>523</v>
      </c>
      <c r="P3859">
        <v>564567</v>
      </c>
      <c r="Q3859" t="s">
        <v>523</v>
      </c>
      <c r="R3859" s="9">
        <v>110034.6336025952</v>
      </c>
      <c r="S3859" s="9"/>
      <c r="T3859" s="9"/>
      <c r="U3859" s="9"/>
      <c r="V3859" s="9"/>
      <c r="W3859" s="9"/>
      <c r="X3859" s="9"/>
      <c r="Y3859" s="9"/>
      <c r="Z3859" s="9"/>
      <c r="AA3859" s="9"/>
      <c r="AB3859" s="9"/>
      <c r="AC3859" s="9"/>
      <c r="AD3859" s="9"/>
      <c r="AE3859" s="9"/>
      <c r="AF3859" s="9"/>
      <c r="AG3859" s="9"/>
      <c r="AH3859" s="9"/>
      <c r="AI3859" s="9"/>
      <c r="AJ3859" s="9"/>
      <c r="AK3859" s="9"/>
      <c r="AL3859" s="9"/>
      <c r="AM3859" s="9"/>
      <c r="AN3859" s="9"/>
      <c r="AO3859" s="9"/>
      <c r="AP3859" s="9"/>
      <c r="AQ3859" s="15"/>
      <c r="AR3859" s="9"/>
      <c r="AS3859" s="9"/>
      <c r="AT3859" s="9"/>
      <c r="AU3859" s="9"/>
      <c r="AV3859" s="9"/>
      <c r="AW3859" s="9"/>
      <c r="AX3859" s="9"/>
      <c r="AY3859" s="9"/>
      <c r="AZ3859" s="9"/>
      <c r="BA3859" s="9"/>
      <c r="BB3859" s="9"/>
      <c r="BC3859" s="9"/>
      <c r="BD3859" s="9"/>
      <c r="BE3859" s="9"/>
      <c r="BF3859" s="9"/>
      <c r="BG3859" s="9"/>
      <c r="BH3859" s="9"/>
      <c r="BI3859" s="9"/>
      <c r="BJ3859" s="9"/>
      <c r="BK3859" s="9"/>
      <c r="BL3859" s="9">
        <f t="shared" si="128"/>
        <v>110034.6336025952</v>
      </c>
      <c r="BM3859" s="9">
        <f t="shared" si="129"/>
        <v>110000</v>
      </c>
    </row>
    <row r="3860" spans="1:65" x14ac:dyDescent="0.3">
      <c r="A3860" t="s">
        <v>3709</v>
      </c>
      <c r="B3860" s="9">
        <v>593</v>
      </c>
      <c r="C3860">
        <v>546968</v>
      </c>
      <c r="D3860">
        <v>1</v>
      </c>
      <c r="E3860">
        <v>0</v>
      </c>
      <c r="F3860">
        <v>0</v>
      </c>
      <c r="G3860">
        <v>0</v>
      </c>
      <c r="H3860">
        <v>0</v>
      </c>
      <c r="I3860" t="s">
        <v>83</v>
      </c>
      <c r="J3860">
        <v>546542</v>
      </c>
      <c r="K3860" t="s">
        <v>1380</v>
      </c>
      <c r="L3860">
        <v>545881</v>
      </c>
      <c r="M3860" t="s">
        <v>238</v>
      </c>
      <c r="N3860">
        <v>545881</v>
      </c>
      <c r="O3860" t="s">
        <v>238</v>
      </c>
      <c r="P3860">
        <v>545881</v>
      </c>
      <c r="Q3860" t="s">
        <v>238</v>
      </c>
      <c r="R3860" s="9">
        <v>141084.48269442661</v>
      </c>
      <c r="S3860" s="9"/>
      <c r="T3860" s="9"/>
      <c r="U3860" s="9"/>
      <c r="V3860" s="9"/>
      <c r="W3860" s="9"/>
      <c r="X3860" s="9"/>
      <c r="Y3860" s="9"/>
      <c r="Z3860" s="9"/>
      <c r="AA3860" s="9"/>
      <c r="AB3860" s="9"/>
      <c r="AC3860" s="9"/>
      <c r="AD3860" s="9"/>
      <c r="AE3860" s="9"/>
      <c r="AF3860" s="9"/>
      <c r="AG3860" s="9"/>
      <c r="AH3860" s="9"/>
      <c r="AI3860" s="9"/>
      <c r="AJ3860" s="9"/>
      <c r="AK3860" s="9"/>
      <c r="AL3860" s="9"/>
      <c r="AM3860" s="9"/>
      <c r="AN3860" s="9"/>
      <c r="AO3860" s="9"/>
      <c r="AP3860" s="9"/>
      <c r="AQ3860" s="15"/>
      <c r="AR3860" s="9"/>
      <c r="AS3860" s="9"/>
      <c r="AT3860" s="9"/>
      <c r="AU3860" s="9"/>
      <c r="AV3860" s="9"/>
      <c r="AW3860" s="9"/>
      <c r="AX3860" s="9"/>
      <c r="AY3860" s="9"/>
      <c r="AZ3860" s="9"/>
      <c r="BA3860" s="9"/>
      <c r="BB3860" s="9"/>
      <c r="BC3860" s="9"/>
      <c r="BD3860" s="9"/>
      <c r="BE3860" s="9"/>
      <c r="BF3860" s="9"/>
      <c r="BG3860" s="9"/>
      <c r="BH3860" s="9"/>
      <c r="BI3860" s="9"/>
      <c r="BJ3860" s="9"/>
      <c r="BK3860" s="9"/>
      <c r="BL3860" s="9">
        <f t="shared" si="128"/>
        <v>141084.48269442661</v>
      </c>
      <c r="BM3860" s="9">
        <f t="shared" si="129"/>
        <v>141100</v>
      </c>
    </row>
    <row r="3861" spans="1:65" x14ac:dyDescent="0.3">
      <c r="A3861" s="3" t="s">
        <v>634</v>
      </c>
      <c r="B3861" s="9">
        <v>2254</v>
      </c>
      <c r="C3861">
        <v>589896</v>
      </c>
      <c r="D3861">
        <v>1</v>
      </c>
      <c r="E3861">
        <v>1</v>
      </c>
      <c r="F3861">
        <v>1</v>
      </c>
      <c r="G3861">
        <v>0</v>
      </c>
      <c r="H3861">
        <v>0</v>
      </c>
      <c r="I3861" t="s">
        <v>111</v>
      </c>
      <c r="J3861">
        <v>589896</v>
      </c>
      <c r="K3861" t="s">
        <v>634</v>
      </c>
      <c r="L3861">
        <v>589896</v>
      </c>
      <c r="M3861" t="s">
        <v>634</v>
      </c>
      <c r="N3861">
        <v>589250</v>
      </c>
      <c r="O3861" t="s">
        <v>113</v>
      </c>
      <c r="P3861">
        <v>589250</v>
      </c>
      <c r="Q3861" t="s">
        <v>113</v>
      </c>
      <c r="R3861" s="9">
        <v>522721.01680672652</v>
      </c>
      <c r="S3861" s="9">
        <f>SUMIFS($B:$B,$J:$J,$C3861)</f>
        <v>3621</v>
      </c>
      <c r="T3861" s="9">
        <v>196772.38465588031</v>
      </c>
      <c r="U3861" s="9">
        <v>0</v>
      </c>
      <c r="V3861" s="9">
        <f>U3861*768</f>
        <v>0</v>
      </c>
      <c r="W3861" s="9">
        <v>15</v>
      </c>
      <c r="X3861" s="9">
        <f>W3861*3072</f>
        <v>46080</v>
      </c>
      <c r="Y3861" s="9">
        <v>15</v>
      </c>
      <c r="Z3861" s="9">
        <f>Y3861*1024</f>
        <v>15360</v>
      </c>
      <c r="AA3861" s="9">
        <v>3</v>
      </c>
      <c r="AB3861" s="9">
        <f>AA3861*256</f>
        <v>768</v>
      </c>
      <c r="AC3861" s="9">
        <f>SUMIFS($B:$B,$L:$L,$C3861)</f>
        <v>8004</v>
      </c>
      <c r="AD3861" s="9">
        <v>995416.69024696201</v>
      </c>
      <c r="AE3861" s="9"/>
      <c r="AF3861" s="9"/>
      <c r="AG3861" s="9"/>
      <c r="AH3861" s="9"/>
      <c r="AI3861" s="9"/>
      <c r="AJ3861" s="9"/>
      <c r="AK3861" s="9"/>
      <c r="AL3861" s="9"/>
      <c r="AM3861" s="9"/>
      <c r="AN3861" s="9"/>
      <c r="AO3861" s="9"/>
      <c r="AP3861" s="9"/>
      <c r="AQ3861" s="15"/>
      <c r="AR3861" s="9"/>
      <c r="AS3861" s="9"/>
      <c r="AT3861" s="9"/>
      <c r="AU3861" s="9"/>
      <c r="AV3861" s="9"/>
      <c r="AW3861" s="9"/>
      <c r="AX3861" s="9"/>
      <c r="AY3861" s="9"/>
      <c r="AZ3861" s="9"/>
      <c r="BA3861" s="9"/>
      <c r="BB3861" s="9"/>
      <c r="BC3861" s="9"/>
      <c r="BD3861" s="9"/>
      <c r="BE3861" s="9"/>
      <c r="BF3861" s="9"/>
      <c r="BG3861" s="9"/>
      <c r="BH3861" s="9"/>
      <c r="BI3861" s="9"/>
      <c r="BJ3861" s="9"/>
      <c r="BK3861" s="9"/>
      <c r="BL3861" s="9">
        <f t="shared" si="128"/>
        <v>1777118.0917095689</v>
      </c>
      <c r="BM3861" s="9">
        <f t="shared" si="129"/>
        <v>1777100</v>
      </c>
    </row>
    <row r="3862" spans="1:65" x14ac:dyDescent="0.3">
      <c r="A3862" t="s">
        <v>3710</v>
      </c>
      <c r="B3862" s="9">
        <v>266</v>
      </c>
      <c r="C3862">
        <v>565580</v>
      </c>
      <c r="D3862">
        <v>1</v>
      </c>
      <c r="E3862">
        <v>0</v>
      </c>
      <c r="F3862">
        <v>0</v>
      </c>
      <c r="G3862">
        <v>0</v>
      </c>
      <c r="H3862">
        <v>0</v>
      </c>
      <c r="I3862" t="s">
        <v>86</v>
      </c>
      <c r="J3862">
        <v>535443</v>
      </c>
      <c r="K3862" t="s">
        <v>268</v>
      </c>
      <c r="L3862">
        <v>535443</v>
      </c>
      <c r="M3862" t="s">
        <v>268</v>
      </c>
      <c r="N3862">
        <v>535443</v>
      </c>
      <c r="O3862" t="s">
        <v>268</v>
      </c>
      <c r="P3862">
        <v>535419</v>
      </c>
      <c r="Q3862" t="s">
        <v>170</v>
      </c>
      <c r="R3862" s="9">
        <v>71941.662785630979</v>
      </c>
      <c r="S3862" s="9"/>
      <c r="T3862" s="9"/>
      <c r="U3862" s="9"/>
      <c r="V3862" s="9"/>
      <c r="W3862" s="9"/>
      <c r="X3862" s="9"/>
      <c r="Y3862" s="9"/>
      <c r="Z3862" s="9"/>
      <c r="AA3862" s="9"/>
      <c r="AB3862" s="9"/>
      <c r="AC3862" s="9"/>
      <c r="AD3862" s="9"/>
      <c r="AE3862" s="9"/>
      <c r="AF3862" s="9"/>
      <c r="AG3862" s="9"/>
      <c r="AH3862" s="9"/>
      <c r="AI3862" s="9"/>
      <c r="AJ3862" s="9"/>
      <c r="AK3862" s="9"/>
      <c r="AL3862" s="9"/>
      <c r="AM3862" s="9"/>
      <c r="AN3862" s="9"/>
      <c r="AO3862" s="9"/>
      <c r="AP3862" s="9"/>
      <c r="AQ3862" s="15"/>
      <c r="AR3862" s="9"/>
      <c r="AS3862" s="9"/>
      <c r="AT3862" s="9"/>
      <c r="AU3862" s="9"/>
      <c r="AV3862" s="9"/>
      <c r="AW3862" s="9"/>
      <c r="AX3862" s="9"/>
      <c r="AY3862" s="9"/>
      <c r="AZ3862" s="9"/>
      <c r="BA3862" s="9"/>
      <c r="BB3862" s="9"/>
      <c r="BC3862" s="9"/>
      <c r="BD3862" s="9"/>
      <c r="BE3862" s="9"/>
      <c r="BF3862" s="9"/>
      <c r="BG3862" s="9"/>
      <c r="BH3862" s="9"/>
      <c r="BI3862" s="9"/>
      <c r="BJ3862" s="9"/>
      <c r="BK3862" s="9"/>
      <c r="BL3862" s="9">
        <f t="shared" si="128"/>
        <v>71941.662785630979</v>
      </c>
      <c r="BM3862" s="9">
        <f t="shared" si="129"/>
        <v>71900</v>
      </c>
    </row>
    <row r="3863" spans="1:65" x14ac:dyDescent="0.3">
      <c r="A3863" s="5" t="s">
        <v>1503</v>
      </c>
      <c r="B3863" s="9">
        <v>187928</v>
      </c>
      <c r="C3863">
        <v>554791</v>
      </c>
      <c r="D3863">
        <v>1</v>
      </c>
      <c r="E3863">
        <v>1</v>
      </c>
      <c r="F3863">
        <v>1</v>
      </c>
      <c r="G3863">
        <v>1</v>
      </c>
      <c r="H3863">
        <v>1</v>
      </c>
      <c r="I3863" t="s">
        <v>151</v>
      </c>
      <c r="J3863">
        <v>554791</v>
      </c>
      <c r="K3863" t="s">
        <v>1503</v>
      </c>
      <c r="L3863">
        <v>554791</v>
      </c>
      <c r="M3863" t="s">
        <v>1503</v>
      </c>
      <c r="N3863">
        <v>554791</v>
      </c>
      <c r="O3863" t="s">
        <v>1503</v>
      </c>
      <c r="P3863">
        <v>554791</v>
      </c>
      <c r="Q3863" t="s">
        <v>1503</v>
      </c>
      <c r="R3863" s="9">
        <v>6606249.9182207668</v>
      </c>
      <c r="S3863" s="9">
        <f>SUMIFS($B:$B,$J:$J,$C3863)</f>
        <v>187928</v>
      </c>
      <c r="T3863" s="9"/>
      <c r="U3863" s="9">
        <v>3401</v>
      </c>
      <c r="V3863" s="9"/>
      <c r="W3863" s="9">
        <v>698</v>
      </c>
      <c r="X3863" s="9"/>
      <c r="Y3863" s="9">
        <v>3210</v>
      </c>
      <c r="Z3863" s="9"/>
      <c r="AA3863" s="9">
        <v>1053</v>
      </c>
      <c r="AB3863" s="9"/>
      <c r="AC3863" s="9">
        <f>SUMIFS($B:$B,$L:$L,$C3863)</f>
        <v>193086</v>
      </c>
      <c r="AD3863" s="9">
        <v>10459145.02387291</v>
      </c>
      <c r="AE3863" s="9">
        <f>SUMIFS($B:$B,$P:$P,$C3863)</f>
        <v>208461</v>
      </c>
      <c r="AF3863" s="9">
        <v>10767914.507559709</v>
      </c>
      <c r="AG3863" s="9">
        <f>SUMIFS($B:$B,$N:$N,$C3863)</f>
        <v>193086</v>
      </c>
      <c r="AH3863" s="9">
        <v>27767172.776082899</v>
      </c>
      <c r="AI3863" s="9">
        <f>SUMIFS($B:$B,$P:$P,$C3863)</f>
        <v>208461</v>
      </c>
      <c r="AJ3863" s="9">
        <v>47625730.108551852</v>
      </c>
      <c r="AK3863" s="9">
        <v>33411037</v>
      </c>
      <c r="AL3863" s="9">
        <v>21866</v>
      </c>
      <c r="AM3863" s="9">
        <f>AL3863*141</f>
        <v>3083106</v>
      </c>
      <c r="AN3863" s="9"/>
      <c r="AO3863" s="9"/>
      <c r="AP3863" s="9">
        <v>107</v>
      </c>
      <c r="AQ3863" s="15">
        <v>360000</v>
      </c>
      <c r="AR3863" s="9">
        <v>224</v>
      </c>
      <c r="AS3863" s="9">
        <f>AR3863*30500</f>
        <v>6832000</v>
      </c>
      <c r="AT3863" s="9">
        <v>651</v>
      </c>
      <c r="AU3863" s="9">
        <f>AT3863*2742</f>
        <v>1785042</v>
      </c>
      <c r="AV3863" s="9">
        <v>0</v>
      </c>
      <c r="AW3863" s="9">
        <f>AV3863*914</f>
        <v>0</v>
      </c>
      <c r="AX3863" s="9">
        <v>7618</v>
      </c>
      <c r="AY3863" s="9">
        <f>AX3863*141</f>
        <v>1074138</v>
      </c>
      <c r="AZ3863" s="9">
        <v>12371</v>
      </c>
      <c r="BA3863" s="9">
        <f>AZ3863*343</f>
        <v>4243253</v>
      </c>
      <c r="BB3863" s="9">
        <v>3487</v>
      </c>
      <c r="BC3863" s="9">
        <f>BB3863*109</f>
        <v>380083</v>
      </c>
      <c r="BD3863" s="9">
        <v>469</v>
      </c>
      <c r="BE3863" s="9">
        <f>BD3863*82</f>
        <v>38458</v>
      </c>
      <c r="BF3863" s="9">
        <v>4277</v>
      </c>
      <c r="BG3863" s="9">
        <f>BF3863*328</f>
        <v>1402856</v>
      </c>
      <c r="BH3863" s="9">
        <v>440</v>
      </c>
      <c r="BI3863" s="9">
        <f>BH3863*410</f>
        <v>180400</v>
      </c>
      <c r="BJ3863" s="9">
        <v>161</v>
      </c>
      <c r="BK3863" s="9">
        <f>BJ3863*219</f>
        <v>35259</v>
      </c>
      <c r="BL3863" s="9">
        <f t="shared" si="128"/>
        <v>156051844.33428815</v>
      </c>
      <c r="BM3863" s="9">
        <f t="shared" si="129"/>
        <v>156051800</v>
      </c>
    </row>
    <row r="3864" spans="1:65" x14ac:dyDescent="0.3">
      <c r="A3864" t="s">
        <v>3711</v>
      </c>
      <c r="B3864" s="9">
        <v>370</v>
      </c>
      <c r="C3864">
        <v>566578</v>
      </c>
      <c r="D3864">
        <v>1</v>
      </c>
      <c r="E3864">
        <v>0</v>
      </c>
      <c r="F3864">
        <v>0</v>
      </c>
      <c r="G3864">
        <v>0</v>
      </c>
      <c r="H3864">
        <v>0</v>
      </c>
      <c r="I3864" t="s">
        <v>131</v>
      </c>
      <c r="J3864">
        <v>566217</v>
      </c>
      <c r="K3864" t="s">
        <v>1378</v>
      </c>
      <c r="L3864">
        <v>565971</v>
      </c>
      <c r="M3864" t="s">
        <v>459</v>
      </c>
      <c r="N3864">
        <v>565971</v>
      </c>
      <c r="O3864" t="s">
        <v>459</v>
      </c>
      <c r="P3864">
        <v>565971</v>
      </c>
      <c r="Q3864" t="s">
        <v>459</v>
      </c>
      <c r="R3864" s="9">
        <v>88536.599103819099</v>
      </c>
      <c r="S3864" s="9"/>
      <c r="T3864" s="9"/>
      <c r="U3864" s="9"/>
      <c r="V3864" s="9"/>
      <c r="W3864" s="9"/>
      <c r="X3864" s="9"/>
      <c r="Y3864" s="9"/>
      <c r="Z3864" s="9"/>
      <c r="AA3864" s="9"/>
      <c r="AB3864" s="9"/>
      <c r="AC3864" s="9"/>
      <c r="AD3864" s="9"/>
      <c r="AE3864" s="9"/>
      <c r="AF3864" s="9"/>
      <c r="AG3864" s="9"/>
      <c r="AH3864" s="9"/>
      <c r="AI3864" s="9"/>
      <c r="AJ3864" s="9"/>
      <c r="AK3864" s="9"/>
      <c r="AL3864" s="9"/>
      <c r="AM3864" s="9"/>
      <c r="AN3864" s="9"/>
      <c r="AO3864" s="9"/>
      <c r="AP3864" s="9"/>
      <c r="AQ3864" s="15"/>
      <c r="AR3864" s="9">
        <v>1</v>
      </c>
      <c r="AS3864" s="9">
        <f>AR3864*30500</f>
        <v>30500</v>
      </c>
      <c r="AT3864" s="9"/>
      <c r="AU3864" s="9"/>
      <c r="AV3864" s="9"/>
      <c r="AW3864" s="9"/>
      <c r="AX3864" s="9"/>
      <c r="AY3864" s="9"/>
      <c r="AZ3864" s="9"/>
      <c r="BA3864" s="9"/>
      <c r="BB3864" s="9"/>
      <c r="BC3864" s="9"/>
      <c r="BD3864" s="9"/>
      <c r="BE3864" s="9"/>
      <c r="BF3864" s="9"/>
      <c r="BG3864" s="9"/>
      <c r="BH3864" s="9"/>
      <c r="BI3864" s="9"/>
      <c r="BJ3864" s="9"/>
      <c r="BK3864" s="9"/>
      <c r="BL3864" s="9">
        <f t="shared" si="128"/>
        <v>119036.5991038191</v>
      </c>
      <c r="BM3864" s="9">
        <f t="shared" si="129"/>
        <v>119000</v>
      </c>
    </row>
    <row r="3865" spans="1:65" x14ac:dyDescent="0.3">
      <c r="A3865" t="s">
        <v>3712</v>
      </c>
      <c r="B3865" s="9">
        <v>476</v>
      </c>
      <c r="C3865">
        <v>559377</v>
      </c>
      <c r="D3865">
        <v>1</v>
      </c>
      <c r="E3865">
        <v>0</v>
      </c>
      <c r="F3865">
        <v>0</v>
      </c>
      <c r="G3865">
        <v>0</v>
      </c>
      <c r="H3865">
        <v>0</v>
      </c>
      <c r="I3865" t="s">
        <v>151</v>
      </c>
      <c r="J3865">
        <v>559211</v>
      </c>
      <c r="K3865" t="s">
        <v>222</v>
      </c>
      <c r="L3865">
        <v>559211</v>
      </c>
      <c r="M3865" t="s">
        <v>222</v>
      </c>
      <c r="N3865">
        <v>559211</v>
      </c>
      <c r="O3865" t="s">
        <v>222</v>
      </c>
      <c r="P3865">
        <v>559300</v>
      </c>
      <c r="Q3865" t="s">
        <v>223</v>
      </c>
      <c r="R3865" s="9">
        <v>113570.7026831571</v>
      </c>
      <c r="S3865" s="9"/>
      <c r="T3865" s="9"/>
      <c r="U3865" s="9"/>
      <c r="V3865" s="9"/>
      <c r="W3865" s="9"/>
      <c r="X3865" s="9"/>
      <c r="Y3865" s="9"/>
      <c r="Z3865" s="9"/>
      <c r="AA3865" s="9"/>
      <c r="AB3865" s="9"/>
      <c r="AC3865" s="9"/>
      <c r="AD3865" s="9"/>
      <c r="AE3865" s="9"/>
      <c r="AF3865" s="9"/>
      <c r="AG3865" s="9"/>
      <c r="AH3865" s="9"/>
      <c r="AI3865" s="9"/>
      <c r="AJ3865" s="9"/>
      <c r="AK3865" s="9"/>
      <c r="AL3865" s="9"/>
      <c r="AM3865" s="9"/>
      <c r="AN3865" s="9"/>
      <c r="AO3865" s="9"/>
      <c r="AP3865" s="9"/>
      <c r="AQ3865" s="15"/>
      <c r="AR3865" s="9"/>
      <c r="AS3865" s="9"/>
      <c r="AT3865" s="9"/>
      <c r="AU3865" s="9"/>
      <c r="AV3865" s="9"/>
      <c r="AW3865" s="9"/>
      <c r="AX3865" s="9"/>
      <c r="AY3865" s="9"/>
      <c r="AZ3865" s="9"/>
      <c r="BA3865" s="9"/>
      <c r="BB3865" s="9"/>
      <c r="BC3865" s="9"/>
      <c r="BD3865" s="9"/>
      <c r="BE3865" s="9"/>
      <c r="BF3865" s="9"/>
      <c r="BG3865" s="9"/>
      <c r="BH3865" s="9"/>
      <c r="BI3865" s="9"/>
      <c r="BJ3865" s="9"/>
      <c r="BK3865" s="9"/>
      <c r="BL3865" s="9">
        <f t="shared" si="128"/>
        <v>113570.7026831571</v>
      </c>
      <c r="BM3865" s="9">
        <f t="shared" si="129"/>
        <v>113600</v>
      </c>
    </row>
    <row r="3866" spans="1:65" x14ac:dyDescent="0.3">
      <c r="A3866" t="s">
        <v>3713</v>
      </c>
      <c r="B3866" s="9">
        <v>1006</v>
      </c>
      <c r="C3866">
        <v>552160</v>
      </c>
      <c r="D3866">
        <v>1</v>
      </c>
      <c r="E3866">
        <v>0</v>
      </c>
      <c r="F3866">
        <v>0</v>
      </c>
      <c r="G3866">
        <v>0</v>
      </c>
      <c r="H3866">
        <v>0</v>
      </c>
      <c r="I3866" t="s">
        <v>111</v>
      </c>
      <c r="J3866">
        <v>503444</v>
      </c>
      <c r="K3866" t="s">
        <v>374</v>
      </c>
      <c r="L3866">
        <v>503444</v>
      </c>
      <c r="M3866" t="s">
        <v>374</v>
      </c>
      <c r="N3866">
        <v>503444</v>
      </c>
      <c r="O3866" t="s">
        <v>374</v>
      </c>
      <c r="P3866">
        <v>503444</v>
      </c>
      <c r="Q3866" t="s">
        <v>374</v>
      </c>
      <c r="R3866" s="9">
        <v>237384.9675758197</v>
      </c>
      <c r="S3866" s="9"/>
      <c r="T3866" s="9"/>
      <c r="U3866" s="9"/>
      <c r="V3866" s="9"/>
      <c r="W3866" s="9"/>
      <c r="X3866" s="9"/>
      <c r="Y3866" s="9"/>
      <c r="Z3866" s="9"/>
      <c r="AA3866" s="9"/>
      <c r="AB3866" s="9"/>
      <c r="AC3866" s="9"/>
      <c r="AD3866" s="9"/>
      <c r="AE3866" s="9"/>
      <c r="AF3866" s="9"/>
      <c r="AG3866" s="9"/>
      <c r="AH3866" s="9"/>
      <c r="AI3866" s="9"/>
      <c r="AJ3866" s="9"/>
      <c r="AK3866" s="9"/>
      <c r="AL3866" s="9"/>
      <c r="AM3866" s="9"/>
      <c r="AN3866" s="9"/>
      <c r="AO3866" s="9"/>
      <c r="AP3866" s="9"/>
      <c r="AQ3866" s="15"/>
      <c r="AR3866" s="9"/>
      <c r="AS3866" s="9"/>
      <c r="AT3866" s="9"/>
      <c r="AU3866" s="9"/>
      <c r="AV3866" s="9"/>
      <c r="AW3866" s="9"/>
      <c r="AX3866" s="9"/>
      <c r="AY3866" s="9"/>
      <c r="AZ3866" s="9"/>
      <c r="BA3866" s="9"/>
      <c r="BB3866" s="9"/>
      <c r="BC3866" s="9"/>
      <c r="BD3866" s="9"/>
      <c r="BE3866" s="9"/>
      <c r="BF3866" s="9"/>
      <c r="BG3866" s="9"/>
      <c r="BH3866" s="9"/>
      <c r="BI3866" s="9"/>
      <c r="BJ3866" s="9"/>
      <c r="BK3866" s="9"/>
      <c r="BL3866" s="9">
        <f t="shared" si="128"/>
        <v>237384.9675758197</v>
      </c>
      <c r="BM3866" s="9">
        <f t="shared" si="129"/>
        <v>237400</v>
      </c>
    </row>
    <row r="3867" spans="1:65" x14ac:dyDescent="0.3">
      <c r="A3867" t="s">
        <v>3714</v>
      </c>
      <c r="B3867" s="9">
        <v>617</v>
      </c>
      <c r="C3867">
        <v>537675</v>
      </c>
      <c r="D3867">
        <v>1</v>
      </c>
      <c r="E3867">
        <v>0</v>
      </c>
      <c r="F3867">
        <v>0</v>
      </c>
      <c r="G3867">
        <v>0</v>
      </c>
      <c r="H3867">
        <v>0</v>
      </c>
      <c r="I3867" t="s">
        <v>86</v>
      </c>
      <c r="J3867">
        <v>533165</v>
      </c>
      <c r="K3867" t="s">
        <v>191</v>
      </c>
      <c r="L3867">
        <v>537683</v>
      </c>
      <c r="M3867" t="s">
        <v>324</v>
      </c>
      <c r="N3867">
        <v>533165</v>
      </c>
      <c r="O3867" t="s">
        <v>191</v>
      </c>
      <c r="P3867">
        <v>533165</v>
      </c>
      <c r="Q3867" t="s">
        <v>191</v>
      </c>
      <c r="R3867" s="9">
        <v>146714.28158674241</v>
      </c>
      <c r="S3867" s="9"/>
      <c r="T3867" s="9"/>
      <c r="U3867" s="9"/>
      <c r="V3867" s="9"/>
      <c r="W3867" s="9"/>
      <c r="X3867" s="9"/>
      <c r="Y3867" s="9"/>
      <c r="Z3867" s="9"/>
      <c r="AA3867" s="9"/>
      <c r="AB3867" s="9"/>
      <c r="AC3867" s="9"/>
      <c r="AD3867" s="9"/>
      <c r="AE3867" s="9"/>
      <c r="AF3867" s="9"/>
      <c r="AG3867" s="9"/>
      <c r="AH3867" s="9"/>
      <c r="AI3867" s="9"/>
      <c r="AJ3867" s="9"/>
      <c r="AK3867" s="9"/>
      <c r="AL3867" s="9"/>
      <c r="AM3867" s="9"/>
      <c r="AN3867" s="9"/>
      <c r="AO3867" s="9"/>
      <c r="AP3867" s="9"/>
      <c r="AQ3867" s="15"/>
      <c r="AR3867" s="9"/>
      <c r="AS3867" s="9"/>
      <c r="AT3867" s="9"/>
      <c r="AU3867" s="9"/>
      <c r="AV3867" s="9"/>
      <c r="AW3867" s="9"/>
      <c r="AX3867" s="9"/>
      <c r="AY3867" s="9"/>
      <c r="AZ3867" s="9"/>
      <c r="BA3867" s="9"/>
      <c r="BB3867" s="9"/>
      <c r="BC3867" s="9"/>
      <c r="BD3867" s="9"/>
      <c r="BE3867" s="9"/>
      <c r="BF3867" s="9"/>
      <c r="BG3867" s="9"/>
      <c r="BH3867" s="9"/>
      <c r="BI3867" s="9"/>
      <c r="BJ3867" s="9"/>
      <c r="BK3867" s="9"/>
      <c r="BL3867" s="9">
        <f t="shared" si="128"/>
        <v>146714.28158674241</v>
      </c>
      <c r="BM3867" s="9">
        <f t="shared" si="129"/>
        <v>146700</v>
      </c>
    </row>
    <row r="3868" spans="1:65" x14ac:dyDescent="0.3">
      <c r="A3868" s="4" t="s">
        <v>266</v>
      </c>
      <c r="B3868" s="9">
        <v>1551</v>
      </c>
      <c r="C3868">
        <v>554111</v>
      </c>
      <c r="D3868">
        <v>1</v>
      </c>
      <c r="E3868">
        <v>1</v>
      </c>
      <c r="F3868">
        <v>1</v>
      </c>
      <c r="G3868">
        <v>1</v>
      </c>
      <c r="H3868">
        <v>0</v>
      </c>
      <c r="I3868" t="s">
        <v>151</v>
      </c>
      <c r="J3868">
        <v>554111</v>
      </c>
      <c r="K3868" t="s">
        <v>266</v>
      </c>
      <c r="L3868">
        <v>554111</v>
      </c>
      <c r="M3868" t="s">
        <v>266</v>
      </c>
      <c r="N3868">
        <v>554111</v>
      </c>
      <c r="O3868" t="s">
        <v>266</v>
      </c>
      <c r="P3868">
        <v>553425</v>
      </c>
      <c r="Q3868" t="s">
        <v>152</v>
      </c>
      <c r="R3868" s="9">
        <v>362897.1440020685</v>
      </c>
      <c r="S3868" s="9">
        <f>SUMIFS($B:$B,$J:$J,$C3868)</f>
        <v>4380</v>
      </c>
      <c r="T3868" s="9">
        <v>237879.33510891561</v>
      </c>
      <c r="U3868" s="9">
        <v>0</v>
      </c>
      <c r="V3868" s="9">
        <f>U3868*768</f>
        <v>0</v>
      </c>
      <c r="W3868" s="9">
        <v>46</v>
      </c>
      <c r="X3868" s="9">
        <f>W3868*3072</f>
        <v>141312</v>
      </c>
      <c r="Y3868" s="9">
        <v>13</v>
      </c>
      <c r="Z3868" s="9">
        <f>Y3868*1024</f>
        <v>13312</v>
      </c>
      <c r="AA3868" s="9">
        <v>4</v>
      </c>
      <c r="AB3868" s="9">
        <f>AA3868*256</f>
        <v>1024</v>
      </c>
      <c r="AC3868" s="9">
        <f>SUMIFS($B:$B,$L:$L,$C3868)</f>
        <v>6134</v>
      </c>
      <c r="AD3868" s="9">
        <v>765007.06622436875</v>
      </c>
      <c r="AE3868" s="9"/>
      <c r="AF3868" s="9"/>
      <c r="AG3868" s="9">
        <f>SUMIFS($B:$B,$N:$N,$C3868)</f>
        <v>6134</v>
      </c>
      <c r="AH3868" s="9">
        <v>692282.56838924973</v>
      </c>
      <c r="AI3868" s="9"/>
      <c r="AJ3868" s="9"/>
      <c r="AK3868" s="9"/>
      <c r="AL3868" s="9"/>
      <c r="AM3868" s="9"/>
      <c r="AN3868" s="9"/>
      <c r="AO3868" s="9"/>
      <c r="AP3868" s="9"/>
      <c r="AQ3868" s="15"/>
      <c r="AR3868" s="9">
        <v>5</v>
      </c>
      <c r="AS3868" s="9">
        <f>AR3868*30500</f>
        <v>152500</v>
      </c>
      <c r="AT3868" s="9"/>
      <c r="AU3868" s="9"/>
      <c r="AV3868" s="9"/>
      <c r="AW3868" s="9"/>
      <c r="AX3868" s="9"/>
      <c r="AY3868" s="9"/>
      <c r="AZ3868" s="9"/>
      <c r="BA3868" s="9"/>
      <c r="BB3868" s="9"/>
      <c r="BC3868" s="9"/>
      <c r="BD3868" s="9"/>
      <c r="BE3868" s="9"/>
      <c r="BF3868" s="9"/>
      <c r="BG3868" s="9"/>
      <c r="BH3868" s="9"/>
      <c r="BI3868" s="9"/>
      <c r="BJ3868" s="9"/>
      <c r="BK3868" s="9"/>
      <c r="BL3868" s="9">
        <f t="shared" si="128"/>
        <v>2366214.1137246024</v>
      </c>
      <c r="BM3868" s="9">
        <f t="shared" si="129"/>
        <v>2366200</v>
      </c>
    </row>
    <row r="3869" spans="1:65" x14ac:dyDescent="0.3">
      <c r="A3869" t="s">
        <v>3715</v>
      </c>
      <c r="B3869" s="9">
        <v>312</v>
      </c>
      <c r="C3869">
        <v>575461</v>
      </c>
      <c r="D3869">
        <v>1</v>
      </c>
      <c r="E3869">
        <v>0</v>
      </c>
      <c r="F3869">
        <v>0</v>
      </c>
      <c r="G3869">
        <v>0</v>
      </c>
      <c r="H3869">
        <v>0</v>
      </c>
      <c r="I3869" t="s">
        <v>96</v>
      </c>
      <c r="J3869">
        <v>574988</v>
      </c>
      <c r="K3869" t="s">
        <v>901</v>
      </c>
      <c r="L3869">
        <v>574988</v>
      </c>
      <c r="M3869" t="s">
        <v>901</v>
      </c>
      <c r="N3869">
        <v>574988</v>
      </c>
      <c r="O3869" t="s">
        <v>901</v>
      </c>
      <c r="P3869">
        <v>574988</v>
      </c>
      <c r="Q3869" t="s">
        <v>901</v>
      </c>
      <c r="R3869" s="9">
        <v>74790.359017299663</v>
      </c>
      <c r="S3869" s="9"/>
      <c r="T3869" s="9"/>
      <c r="U3869" s="9"/>
      <c r="V3869" s="9"/>
      <c r="W3869" s="9"/>
      <c r="X3869" s="9"/>
      <c r="Y3869" s="9"/>
      <c r="Z3869" s="9"/>
      <c r="AA3869" s="9"/>
      <c r="AB3869" s="9"/>
      <c r="AC3869" s="9"/>
      <c r="AD3869" s="9"/>
      <c r="AE3869" s="9"/>
      <c r="AF3869" s="9"/>
      <c r="AG3869" s="9"/>
      <c r="AH3869" s="9"/>
      <c r="AI3869" s="9"/>
      <c r="AJ3869" s="9"/>
      <c r="AK3869" s="9"/>
      <c r="AL3869" s="9"/>
      <c r="AM3869" s="9"/>
      <c r="AN3869" s="9"/>
      <c r="AO3869" s="9"/>
      <c r="AP3869" s="9"/>
      <c r="AQ3869" s="15"/>
      <c r="AR3869" s="9"/>
      <c r="AS3869" s="9"/>
      <c r="AT3869" s="9"/>
      <c r="AU3869" s="9"/>
      <c r="AV3869" s="9"/>
      <c r="AW3869" s="9"/>
      <c r="AX3869" s="9"/>
      <c r="AY3869" s="9"/>
      <c r="AZ3869" s="9"/>
      <c r="BA3869" s="9"/>
      <c r="BB3869" s="9"/>
      <c r="BC3869" s="9"/>
      <c r="BD3869" s="9"/>
      <c r="BE3869" s="9"/>
      <c r="BF3869" s="9"/>
      <c r="BG3869" s="9"/>
      <c r="BH3869" s="9"/>
      <c r="BI3869" s="9"/>
      <c r="BJ3869" s="9"/>
      <c r="BK3869" s="9"/>
      <c r="BL3869" s="9">
        <f t="shared" si="128"/>
        <v>74790.359017299663</v>
      </c>
      <c r="BM3869" s="9">
        <f t="shared" si="129"/>
        <v>74800</v>
      </c>
    </row>
    <row r="3870" spans="1:65" x14ac:dyDescent="0.3">
      <c r="A3870" t="s">
        <v>3716</v>
      </c>
      <c r="B3870" s="9">
        <v>126</v>
      </c>
      <c r="C3870">
        <v>575470</v>
      </c>
      <c r="D3870">
        <v>1</v>
      </c>
      <c r="E3870">
        <v>0</v>
      </c>
      <c r="F3870">
        <v>0</v>
      </c>
      <c r="G3870">
        <v>0</v>
      </c>
      <c r="H3870">
        <v>0</v>
      </c>
      <c r="I3870" t="s">
        <v>96</v>
      </c>
      <c r="J3870">
        <v>575054</v>
      </c>
      <c r="K3870" t="s">
        <v>849</v>
      </c>
      <c r="L3870">
        <v>575500</v>
      </c>
      <c r="M3870" t="s">
        <v>701</v>
      </c>
      <c r="N3870">
        <v>575500</v>
      </c>
      <c r="O3870" t="s">
        <v>701</v>
      </c>
      <c r="P3870">
        <v>575500</v>
      </c>
      <c r="Q3870" t="s">
        <v>701</v>
      </c>
      <c r="R3870" s="9">
        <v>71941.662785630979</v>
      </c>
      <c r="S3870" s="9"/>
      <c r="T3870" s="9"/>
      <c r="U3870" s="9"/>
      <c r="V3870" s="9"/>
      <c r="W3870" s="9"/>
      <c r="X3870" s="9"/>
      <c r="Y3870" s="9"/>
      <c r="Z3870" s="9"/>
      <c r="AA3870" s="9"/>
      <c r="AB3870" s="9"/>
      <c r="AC3870" s="9"/>
      <c r="AD3870" s="9"/>
      <c r="AE3870" s="9"/>
      <c r="AF3870" s="9"/>
      <c r="AG3870" s="9"/>
      <c r="AH3870" s="9"/>
      <c r="AI3870" s="9"/>
      <c r="AJ3870" s="9"/>
      <c r="AK3870" s="9"/>
      <c r="AL3870" s="9"/>
      <c r="AM3870" s="9"/>
      <c r="AN3870" s="9"/>
      <c r="AO3870" s="9"/>
      <c r="AP3870" s="9"/>
      <c r="AQ3870" s="15"/>
      <c r="AR3870" s="9"/>
      <c r="AS3870" s="9"/>
      <c r="AT3870" s="9"/>
      <c r="AU3870" s="9"/>
      <c r="AV3870" s="9"/>
      <c r="AW3870" s="9"/>
      <c r="AX3870" s="9"/>
      <c r="AY3870" s="9"/>
      <c r="AZ3870" s="9"/>
      <c r="BA3870" s="9"/>
      <c r="BB3870" s="9"/>
      <c r="BC3870" s="9"/>
      <c r="BD3870" s="9"/>
      <c r="BE3870" s="9"/>
      <c r="BF3870" s="9"/>
      <c r="BG3870" s="9"/>
      <c r="BH3870" s="9"/>
      <c r="BI3870" s="9"/>
      <c r="BJ3870" s="9"/>
      <c r="BK3870" s="9"/>
      <c r="BL3870" s="9">
        <f t="shared" si="128"/>
        <v>71941.662785630979</v>
      </c>
      <c r="BM3870" s="9">
        <f t="shared" si="129"/>
        <v>71900</v>
      </c>
    </row>
    <row r="3871" spans="1:65" x14ac:dyDescent="0.3">
      <c r="A3871" t="s">
        <v>3717</v>
      </c>
      <c r="B3871" s="9">
        <v>588</v>
      </c>
      <c r="C3871">
        <v>554120</v>
      </c>
      <c r="D3871">
        <v>1</v>
      </c>
      <c r="E3871">
        <v>0</v>
      </c>
      <c r="F3871">
        <v>0</v>
      </c>
      <c r="G3871">
        <v>0</v>
      </c>
      <c r="H3871">
        <v>0</v>
      </c>
      <c r="I3871" t="s">
        <v>151</v>
      </c>
      <c r="J3871">
        <v>553786</v>
      </c>
      <c r="K3871" t="s">
        <v>706</v>
      </c>
      <c r="L3871">
        <v>553786</v>
      </c>
      <c r="M3871" t="s">
        <v>706</v>
      </c>
      <c r="N3871">
        <v>553786</v>
      </c>
      <c r="O3871" t="s">
        <v>706</v>
      </c>
      <c r="P3871">
        <v>553425</v>
      </c>
      <c r="Q3871" t="s">
        <v>152</v>
      </c>
      <c r="R3871" s="9">
        <v>139911.026852735</v>
      </c>
      <c r="S3871" s="9"/>
      <c r="T3871" s="9"/>
      <c r="U3871" s="9"/>
      <c r="V3871" s="9"/>
      <c r="W3871" s="9"/>
      <c r="X3871" s="9"/>
      <c r="Y3871" s="9"/>
      <c r="Z3871" s="9"/>
      <c r="AA3871" s="9"/>
      <c r="AB3871" s="9"/>
      <c r="AC3871" s="9"/>
      <c r="AD3871" s="9"/>
      <c r="AE3871" s="9"/>
      <c r="AF3871" s="9"/>
      <c r="AG3871" s="9"/>
      <c r="AH3871" s="9"/>
      <c r="AI3871" s="9"/>
      <c r="AJ3871" s="9"/>
      <c r="AK3871" s="9"/>
      <c r="AL3871" s="9"/>
      <c r="AM3871" s="9"/>
      <c r="AN3871" s="9"/>
      <c r="AO3871" s="9"/>
      <c r="AP3871" s="9"/>
      <c r="AQ3871" s="15"/>
      <c r="AR3871" s="9"/>
      <c r="AS3871" s="9"/>
      <c r="AT3871" s="9"/>
      <c r="AU3871" s="9"/>
      <c r="AV3871" s="9"/>
      <c r="AW3871" s="9"/>
      <c r="AX3871" s="9"/>
      <c r="AY3871" s="9"/>
      <c r="AZ3871" s="9"/>
      <c r="BA3871" s="9"/>
      <c r="BB3871" s="9"/>
      <c r="BC3871" s="9"/>
      <c r="BD3871" s="9"/>
      <c r="BE3871" s="9"/>
      <c r="BF3871" s="9"/>
      <c r="BG3871" s="9"/>
      <c r="BH3871" s="9"/>
      <c r="BI3871" s="9"/>
      <c r="BJ3871" s="9"/>
      <c r="BK3871" s="9"/>
      <c r="BL3871" s="9">
        <f t="shared" si="128"/>
        <v>139911.026852735</v>
      </c>
      <c r="BM3871" s="9">
        <f t="shared" si="129"/>
        <v>139900</v>
      </c>
    </row>
    <row r="3872" spans="1:65" x14ac:dyDescent="0.3">
      <c r="A3872" t="s">
        <v>3718</v>
      </c>
      <c r="B3872" s="9">
        <v>96</v>
      </c>
      <c r="C3872">
        <v>564214</v>
      </c>
      <c r="D3872">
        <v>1</v>
      </c>
      <c r="E3872">
        <v>0</v>
      </c>
      <c r="F3872">
        <v>0</v>
      </c>
      <c r="G3872">
        <v>0</v>
      </c>
      <c r="H3872">
        <v>0</v>
      </c>
      <c r="I3872" t="s">
        <v>86</v>
      </c>
      <c r="J3872">
        <v>540013</v>
      </c>
      <c r="K3872" t="s">
        <v>762</v>
      </c>
      <c r="L3872">
        <v>540013</v>
      </c>
      <c r="M3872" t="s">
        <v>762</v>
      </c>
      <c r="N3872">
        <v>540013</v>
      </c>
      <c r="O3872" t="s">
        <v>762</v>
      </c>
      <c r="P3872">
        <v>539911</v>
      </c>
      <c r="Q3872" t="s">
        <v>352</v>
      </c>
      <c r="R3872" s="9">
        <v>71941.662785630979</v>
      </c>
      <c r="S3872" s="9"/>
      <c r="T3872" s="9"/>
      <c r="U3872" s="9"/>
      <c r="V3872" s="9"/>
      <c r="W3872" s="9"/>
      <c r="X3872" s="9"/>
      <c r="Y3872" s="9"/>
      <c r="Z3872" s="9"/>
      <c r="AA3872" s="9"/>
      <c r="AB3872" s="9"/>
      <c r="AC3872" s="9"/>
      <c r="AD3872" s="9"/>
      <c r="AE3872" s="9"/>
      <c r="AF3872" s="9"/>
      <c r="AG3872" s="9"/>
      <c r="AH3872" s="9"/>
      <c r="AI3872" s="9"/>
      <c r="AJ3872" s="9"/>
      <c r="AK3872" s="9"/>
      <c r="AL3872" s="9"/>
      <c r="AM3872" s="9"/>
      <c r="AN3872" s="9"/>
      <c r="AO3872" s="9"/>
      <c r="AP3872" s="9"/>
      <c r="AQ3872" s="15"/>
      <c r="AR3872" s="9"/>
      <c r="AS3872" s="9"/>
      <c r="AT3872" s="9"/>
      <c r="AU3872" s="9"/>
      <c r="AV3872" s="9"/>
      <c r="AW3872" s="9"/>
      <c r="AX3872" s="9"/>
      <c r="AY3872" s="9"/>
      <c r="AZ3872" s="9"/>
      <c r="BA3872" s="9"/>
      <c r="BB3872" s="9"/>
      <c r="BC3872" s="9"/>
      <c r="BD3872" s="9"/>
      <c r="BE3872" s="9"/>
      <c r="BF3872" s="9"/>
      <c r="BG3872" s="9"/>
      <c r="BH3872" s="9"/>
      <c r="BI3872" s="9"/>
      <c r="BJ3872" s="9"/>
      <c r="BK3872" s="9"/>
      <c r="BL3872" s="9">
        <f t="shared" si="128"/>
        <v>71941.662785630979</v>
      </c>
      <c r="BM3872" s="9">
        <f t="shared" si="129"/>
        <v>71900</v>
      </c>
    </row>
    <row r="3873" spans="1:65" x14ac:dyDescent="0.3">
      <c r="A3873" s="4" t="s">
        <v>970</v>
      </c>
      <c r="B3873" s="9">
        <v>2502</v>
      </c>
      <c r="C3873">
        <v>548561</v>
      </c>
      <c r="D3873">
        <v>1</v>
      </c>
      <c r="E3873">
        <v>1</v>
      </c>
      <c r="F3873">
        <v>1</v>
      </c>
      <c r="G3873">
        <v>1</v>
      </c>
      <c r="H3873">
        <v>0</v>
      </c>
      <c r="I3873" t="s">
        <v>123</v>
      </c>
      <c r="J3873">
        <v>548561</v>
      </c>
      <c r="K3873" t="s">
        <v>970</v>
      </c>
      <c r="L3873">
        <v>548561</v>
      </c>
      <c r="M3873" t="s">
        <v>970</v>
      </c>
      <c r="N3873">
        <v>548561</v>
      </c>
      <c r="O3873" t="s">
        <v>970</v>
      </c>
      <c r="P3873">
        <v>547492</v>
      </c>
      <c r="Q3873" t="s">
        <v>125</v>
      </c>
      <c r="R3873" s="9">
        <v>578626.87774305255</v>
      </c>
      <c r="S3873" s="9">
        <f>SUMIFS($B:$B,$J:$J,$C3873)</f>
        <v>3574</v>
      </c>
      <c r="T3873" s="9">
        <v>194225.69350799749</v>
      </c>
      <c r="U3873" s="9">
        <v>0</v>
      </c>
      <c r="V3873" s="9">
        <f>U3873*768</f>
        <v>0</v>
      </c>
      <c r="W3873" s="9">
        <v>12</v>
      </c>
      <c r="X3873" s="9">
        <f>W3873*3072</f>
        <v>36864</v>
      </c>
      <c r="Y3873" s="9">
        <v>115</v>
      </c>
      <c r="Z3873" s="9">
        <f>Y3873*1024</f>
        <v>117760</v>
      </c>
      <c r="AA3873" s="9">
        <v>9</v>
      </c>
      <c r="AB3873" s="9">
        <f>AA3873*256</f>
        <v>2304</v>
      </c>
      <c r="AC3873" s="9">
        <f>SUMIFS($B:$B,$L:$L,$C3873)</f>
        <v>3574</v>
      </c>
      <c r="AD3873" s="9">
        <v>447836.40837573505</v>
      </c>
      <c r="AE3873" s="9"/>
      <c r="AF3873" s="9"/>
      <c r="AG3873" s="9">
        <f>SUMIFS($B:$B,$N:$N,$C3873)</f>
        <v>6752</v>
      </c>
      <c r="AH3873" s="9">
        <v>761520.80169466778</v>
      </c>
      <c r="AI3873" s="9"/>
      <c r="AJ3873" s="9"/>
      <c r="AK3873" s="9"/>
      <c r="AL3873" s="9"/>
      <c r="AM3873" s="9"/>
      <c r="AN3873" s="9"/>
      <c r="AO3873" s="9"/>
      <c r="AP3873" s="9"/>
      <c r="AQ3873" s="15"/>
      <c r="AR3873" s="9">
        <v>14</v>
      </c>
      <c r="AS3873" s="9">
        <f>AR3873*30500</f>
        <v>427000</v>
      </c>
      <c r="AT3873" s="9"/>
      <c r="AU3873" s="9"/>
      <c r="AV3873" s="9"/>
      <c r="AW3873" s="9"/>
      <c r="AX3873" s="9"/>
      <c r="AY3873" s="9"/>
      <c r="AZ3873" s="9"/>
      <c r="BA3873" s="9"/>
      <c r="BB3873" s="9"/>
      <c r="BC3873" s="9"/>
      <c r="BD3873" s="9"/>
      <c r="BE3873" s="9"/>
      <c r="BF3873" s="9"/>
      <c r="BG3873" s="9"/>
      <c r="BH3873" s="9"/>
      <c r="BI3873" s="9"/>
      <c r="BJ3873" s="9"/>
      <c r="BK3873" s="9"/>
      <c r="BL3873" s="9">
        <f t="shared" si="128"/>
        <v>2566137.7813214529</v>
      </c>
      <c r="BM3873" s="9">
        <f t="shared" si="129"/>
        <v>2566100</v>
      </c>
    </row>
    <row r="3874" spans="1:65" x14ac:dyDescent="0.3">
      <c r="A3874" t="s">
        <v>3719</v>
      </c>
      <c r="B3874" s="9">
        <v>301</v>
      </c>
      <c r="C3874">
        <v>566586</v>
      </c>
      <c r="D3874">
        <v>1</v>
      </c>
      <c r="E3874">
        <v>0</v>
      </c>
      <c r="F3874">
        <v>0</v>
      </c>
      <c r="G3874">
        <v>0</v>
      </c>
      <c r="H3874">
        <v>0</v>
      </c>
      <c r="I3874" t="s">
        <v>131</v>
      </c>
      <c r="J3874">
        <v>565971</v>
      </c>
      <c r="K3874" t="s">
        <v>459</v>
      </c>
      <c r="L3874">
        <v>565971</v>
      </c>
      <c r="M3874" t="s">
        <v>459</v>
      </c>
      <c r="N3874">
        <v>565971</v>
      </c>
      <c r="O3874" t="s">
        <v>459</v>
      </c>
      <c r="P3874">
        <v>565971</v>
      </c>
      <c r="Q3874" t="s">
        <v>459</v>
      </c>
      <c r="R3874" s="9">
        <v>72179.117314643285</v>
      </c>
      <c r="S3874" s="9"/>
      <c r="T3874" s="9"/>
      <c r="U3874" s="9"/>
      <c r="V3874" s="9"/>
      <c r="W3874" s="9"/>
      <c r="X3874" s="9"/>
      <c r="Y3874" s="9"/>
      <c r="Z3874" s="9"/>
      <c r="AA3874" s="9"/>
      <c r="AB3874" s="9"/>
      <c r="AC3874" s="9"/>
      <c r="AD3874" s="9"/>
      <c r="AE3874" s="9"/>
      <c r="AF3874" s="9"/>
      <c r="AG3874" s="9"/>
      <c r="AH3874" s="9"/>
      <c r="AI3874" s="9"/>
      <c r="AJ3874" s="9"/>
      <c r="AK3874" s="9"/>
      <c r="AL3874" s="9"/>
      <c r="AM3874" s="9"/>
      <c r="AN3874" s="9"/>
      <c r="AO3874" s="9"/>
      <c r="AP3874" s="9"/>
      <c r="AQ3874" s="15"/>
      <c r="AR3874" s="9"/>
      <c r="AS3874" s="9"/>
      <c r="AT3874" s="9"/>
      <c r="AU3874" s="9"/>
      <c r="AV3874" s="9"/>
      <c r="AW3874" s="9"/>
      <c r="AX3874" s="9"/>
      <c r="AY3874" s="9"/>
      <c r="AZ3874" s="9"/>
      <c r="BA3874" s="9"/>
      <c r="BB3874" s="9"/>
      <c r="BC3874" s="9"/>
      <c r="BD3874" s="9"/>
      <c r="BE3874" s="9"/>
      <c r="BF3874" s="9"/>
      <c r="BG3874" s="9"/>
      <c r="BH3874" s="9"/>
      <c r="BI3874" s="9"/>
      <c r="BJ3874" s="9"/>
      <c r="BK3874" s="9"/>
      <c r="BL3874" s="9">
        <f t="shared" si="128"/>
        <v>72179.117314643285</v>
      </c>
      <c r="BM3874" s="9">
        <f t="shared" si="129"/>
        <v>72200</v>
      </c>
    </row>
    <row r="3875" spans="1:65" x14ac:dyDescent="0.3">
      <c r="A3875" t="s">
        <v>3720</v>
      </c>
      <c r="B3875" s="9">
        <v>696</v>
      </c>
      <c r="C3875">
        <v>588865</v>
      </c>
      <c r="D3875">
        <v>1</v>
      </c>
      <c r="E3875">
        <v>0</v>
      </c>
      <c r="F3875">
        <v>0</v>
      </c>
      <c r="G3875">
        <v>0</v>
      </c>
      <c r="H3875">
        <v>0</v>
      </c>
      <c r="I3875" t="s">
        <v>135</v>
      </c>
      <c r="J3875">
        <v>588768</v>
      </c>
      <c r="K3875" t="s">
        <v>1464</v>
      </c>
      <c r="L3875">
        <v>588768</v>
      </c>
      <c r="M3875" t="s">
        <v>1464</v>
      </c>
      <c r="N3875">
        <v>588768</v>
      </c>
      <c r="O3875" t="s">
        <v>1464</v>
      </c>
      <c r="P3875">
        <v>588296</v>
      </c>
      <c r="Q3875" t="s">
        <v>199</v>
      </c>
      <c r="R3875" s="9">
        <v>165214.08661751761</v>
      </c>
      <c r="S3875" s="9"/>
      <c r="T3875" s="9"/>
      <c r="U3875" s="9"/>
      <c r="V3875" s="9"/>
      <c r="W3875" s="9"/>
      <c r="X3875" s="9"/>
      <c r="Y3875" s="9"/>
      <c r="Z3875" s="9"/>
      <c r="AA3875" s="9"/>
      <c r="AB3875" s="9"/>
      <c r="AC3875" s="9"/>
      <c r="AD3875" s="9"/>
      <c r="AE3875" s="9"/>
      <c r="AF3875" s="9"/>
      <c r="AG3875" s="9"/>
      <c r="AH3875" s="9"/>
      <c r="AI3875" s="9"/>
      <c r="AJ3875" s="9"/>
      <c r="AK3875" s="9"/>
      <c r="AL3875" s="9"/>
      <c r="AM3875" s="9"/>
      <c r="AN3875" s="9"/>
      <c r="AO3875" s="9"/>
      <c r="AP3875" s="9"/>
      <c r="AQ3875" s="15"/>
      <c r="AR3875" s="9">
        <v>1</v>
      </c>
      <c r="AS3875" s="9">
        <f>AR3875*30500</f>
        <v>30500</v>
      </c>
      <c r="AT3875" s="9"/>
      <c r="AU3875" s="9"/>
      <c r="AV3875" s="9"/>
      <c r="AW3875" s="9"/>
      <c r="AX3875" s="9"/>
      <c r="AY3875" s="9"/>
      <c r="AZ3875" s="9"/>
      <c r="BA3875" s="9"/>
      <c r="BB3875" s="9"/>
      <c r="BC3875" s="9"/>
      <c r="BD3875" s="9"/>
      <c r="BE3875" s="9"/>
      <c r="BF3875" s="9"/>
      <c r="BG3875" s="9"/>
      <c r="BH3875" s="9"/>
      <c r="BI3875" s="9"/>
      <c r="BJ3875" s="9"/>
      <c r="BK3875" s="9"/>
      <c r="BL3875" s="9">
        <f t="shared" si="128"/>
        <v>195714.08661751761</v>
      </c>
      <c r="BM3875" s="9">
        <f t="shared" si="129"/>
        <v>195700</v>
      </c>
    </row>
    <row r="3876" spans="1:65" x14ac:dyDescent="0.3">
      <c r="A3876" t="s">
        <v>3721</v>
      </c>
      <c r="B3876" s="9">
        <v>552</v>
      </c>
      <c r="C3876">
        <v>541087</v>
      </c>
      <c r="D3876">
        <v>1</v>
      </c>
      <c r="E3876">
        <v>0</v>
      </c>
      <c r="F3876">
        <v>0</v>
      </c>
      <c r="G3876">
        <v>0</v>
      </c>
      <c r="H3876">
        <v>0</v>
      </c>
      <c r="I3876" t="s">
        <v>86</v>
      </c>
      <c r="J3876">
        <v>541281</v>
      </c>
      <c r="K3876" t="s">
        <v>1477</v>
      </c>
      <c r="L3876">
        <v>541044</v>
      </c>
      <c r="M3876" t="s">
        <v>2165</v>
      </c>
      <c r="N3876">
        <v>541281</v>
      </c>
      <c r="O3876" t="s">
        <v>1477</v>
      </c>
      <c r="P3876">
        <v>541281</v>
      </c>
      <c r="Q3876" t="s">
        <v>1477</v>
      </c>
      <c r="R3876" s="9">
        <v>131456.11160288111</v>
      </c>
      <c r="S3876" s="9"/>
      <c r="T3876" s="9"/>
      <c r="U3876" s="9"/>
      <c r="V3876" s="9"/>
      <c r="W3876" s="9"/>
      <c r="X3876" s="9"/>
      <c r="Y3876" s="9"/>
      <c r="Z3876" s="9"/>
      <c r="AA3876" s="9"/>
      <c r="AB3876" s="9"/>
      <c r="AC3876" s="9"/>
      <c r="AD3876" s="9"/>
      <c r="AE3876" s="9"/>
      <c r="AF3876" s="9"/>
      <c r="AG3876" s="9"/>
      <c r="AH3876" s="9"/>
      <c r="AI3876" s="9"/>
      <c r="AJ3876" s="9"/>
      <c r="AK3876" s="9"/>
      <c r="AL3876" s="9"/>
      <c r="AM3876" s="9"/>
      <c r="AN3876" s="9"/>
      <c r="AO3876" s="9"/>
      <c r="AP3876" s="9"/>
      <c r="AQ3876" s="15"/>
      <c r="AR3876" s="9"/>
      <c r="AS3876" s="9"/>
      <c r="AT3876" s="9"/>
      <c r="AU3876" s="9"/>
      <c r="AV3876" s="9"/>
      <c r="AW3876" s="9"/>
      <c r="AX3876" s="9"/>
      <c r="AY3876" s="9"/>
      <c r="AZ3876" s="9"/>
      <c r="BA3876" s="9"/>
      <c r="BB3876" s="9"/>
      <c r="BC3876" s="9"/>
      <c r="BD3876" s="9"/>
      <c r="BE3876" s="9"/>
      <c r="BF3876" s="9"/>
      <c r="BG3876" s="9"/>
      <c r="BH3876" s="9"/>
      <c r="BI3876" s="9"/>
      <c r="BJ3876" s="9"/>
      <c r="BK3876" s="9"/>
      <c r="BL3876" s="9">
        <f t="shared" si="128"/>
        <v>131456.11160288111</v>
      </c>
      <c r="BM3876" s="9">
        <f t="shared" si="129"/>
        <v>131500</v>
      </c>
    </row>
    <row r="3877" spans="1:65" x14ac:dyDescent="0.3">
      <c r="A3877" t="s">
        <v>3722</v>
      </c>
      <c r="B3877" s="9">
        <v>238</v>
      </c>
      <c r="C3877">
        <v>596442</v>
      </c>
      <c r="D3877">
        <v>1</v>
      </c>
      <c r="E3877">
        <v>0</v>
      </c>
      <c r="F3877">
        <v>0</v>
      </c>
      <c r="G3877">
        <v>0</v>
      </c>
      <c r="H3877">
        <v>0</v>
      </c>
      <c r="I3877" t="s">
        <v>123</v>
      </c>
      <c r="J3877">
        <v>595209</v>
      </c>
      <c r="K3877" t="s">
        <v>480</v>
      </c>
      <c r="L3877">
        <v>595209</v>
      </c>
      <c r="M3877" t="s">
        <v>480</v>
      </c>
      <c r="N3877">
        <v>595209</v>
      </c>
      <c r="O3877" t="s">
        <v>480</v>
      </c>
      <c r="P3877">
        <v>595209</v>
      </c>
      <c r="Q3877" t="s">
        <v>480</v>
      </c>
      <c r="R3877" s="9">
        <v>71941.662785630979</v>
      </c>
      <c r="S3877" s="9"/>
      <c r="T3877" s="9"/>
      <c r="U3877" s="9"/>
      <c r="V3877" s="9"/>
      <c r="W3877" s="9"/>
      <c r="X3877" s="9"/>
      <c r="Y3877" s="9"/>
      <c r="Z3877" s="9"/>
      <c r="AA3877" s="9"/>
      <c r="AB3877" s="9"/>
      <c r="AC3877" s="9"/>
      <c r="AD3877" s="9"/>
      <c r="AE3877" s="9"/>
      <c r="AF3877" s="9"/>
      <c r="AG3877" s="9"/>
      <c r="AH3877" s="9"/>
      <c r="AI3877" s="9"/>
      <c r="AJ3877" s="9"/>
      <c r="AK3877" s="9"/>
      <c r="AL3877" s="9"/>
      <c r="AM3877" s="9"/>
      <c r="AN3877" s="9"/>
      <c r="AO3877" s="9"/>
      <c r="AP3877" s="9"/>
      <c r="AQ3877" s="15"/>
      <c r="AR3877" s="9"/>
      <c r="AS3877" s="9"/>
      <c r="AT3877" s="9"/>
      <c r="AU3877" s="9"/>
      <c r="AV3877" s="9"/>
      <c r="AW3877" s="9"/>
      <c r="AX3877" s="9"/>
      <c r="AY3877" s="9"/>
      <c r="AZ3877" s="9"/>
      <c r="BA3877" s="9"/>
      <c r="BB3877" s="9"/>
      <c r="BC3877" s="9"/>
      <c r="BD3877" s="9"/>
      <c r="BE3877" s="9"/>
      <c r="BF3877" s="9"/>
      <c r="BG3877" s="9"/>
      <c r="BH3877" s="9"/>
      <c r="BI3877" s="9"/>
      <c r="BJ3877" s="9"/>
      <c r="BK3877" s="9"/>
      <c r="BL3877" s="9">
        <f t="shared" si="128"/>
        <v>71941.662785630979</v>
      </c>
      <c r="BM3877" s="9">
        <f t="shared" si="129"/>
        <v>71900</v>
      </c>
    </row>
    <row r="3878" spans="1:65" x14ac:dyDescent="0.3">
      <c r="A3878" t="s">
        <v>3723</v>
      </c>
      <c r="B3878" s="9">
        <v>162</v>
      </c>
      <c r="C3878">
        <v>566608</v>
      </c>
      <c r="D3878">
        <v>1</v>
      </c>
      <c r="E3878">
        <v>0</v>
      </c>
      <c r="F3878">
        <v>0</v>
      </c>
      <c r="G3878">
        <v>0</v>
      </c>
      <c r="H3878">
        <v>0</v>
      </c>
      <c r="I3878" t="s">
        <v>131</v>
      </c>
      <c r="J3878">
        <v>566616</v>
      </c>
      <c r="K3878" t="s">
        <v>436</v>
      </c>
      <c r="L3878">
        <v>566616</v>
      </c>
      <c r="M3878" t="s">
        <v>436</v>
      </c>
      <c r="N3878">
        <v>566616</v>
      </c>
      <c r="O3878" t="s">
        <v>436</v>
      </c>
      <c r="P3878">
        <v>566616</v>
      </c>
      <c r="Q3878" t="s">
        <v>436</v>
      </c>
      <c r="R3878" s="9">
        <v>71941.662785630979</v>
      </c>
      <c r="S3878" s="9"/>
      <c r="T3878" s="9"/>
      <c r="U3878" s="9"/>
      <c r="V3878" s="9"/>
      <c r="W3878" s="9"/>
      <c r="X3878" s="9"/>
      <c r="Y3878" s="9"/>
      <c r="Z3878" s="9"/>
      <c r="AA3878" s="9"/>
      <c r="AB3878" s="9"/>
      <c r="AC3878" s="9"/>
      <c r="AD3878" s="9"/>
      <c r="AE3878" s="9"/>
      <c r="AF3878" s="9"/>
      <c r="AG3878" s="9"/>
      <c r="AH3878" s="9"/>
      <c r="AI3878" s="9"/>
      <c r="AJ3878" s="9"/>
      <c r="AK3878" s="9"/>
      <c r="AL3878" s="9"/>
      <c r="AM3878" s="9"/>
      <c r="AN3878" s="9"/>
      <c r="AO3878" s="9"/>
      <c r="AP3878" s="9"/>
      <c r="AQ3878" s="15"/>
      <c r="AR3878" s="9"/>
      <c r="AS3878" s="9"/>
      <c r="AT3878" s="9"/>
      <c r="AU3878" s="9"/>
      <c r="AV3878" s="9"/>
      <c r="AW3878" s="9"/>
      <c r="AX3878" s="9"/>
      <c r="AY3878" s="9"/>
      <c r="AZ3878" s="9"/>
      <c r="BA3878" s="9"/>
      <c r="BB3878" s="9"/>
      <c r="BC3878" s="9"/>
      <c r="BD3878" s="9"/>
      <c r="BE3878" s="9"/>
      <c r="BF3878" s="9"/>
      <c r="BG3878" s="9"/>
      <c r="BH3878" s="9"/>
      <c r="BI3878" s="9"/>
      <c r="BJ3878" s="9"/>
      <c r="BK3878" s="9"/>
      <c r="BL3878" s="9">
        <f t="shared" si="128"/>
        <v>71941.662785630979</v>
      </c>
      <c r="BM3878" s="9">
        <f t="shared" si="129"/>
        <v>71900</v>
      </c>
    </row>
    <row r="3879" spans="1:65" x14ac:dyDescent="0.3">
      <c r="A3879" s="5" t="s">
        <v>436</v>
      </c>
      <c r="B3879" s="9">
        <v>6253</v>
      </c>
      <c r="C3879">
        <v>566616</v>
      </c>
      <c r="D3879">
        <v>1</v>
      </c>
      <c r="E3879">
        <v>1</v>
      </c>
      <c r="F3879">
        <v>1</v>
      </c>
      <c r="G3879">
        <v>1</v>
      </c>
      <c r="H3879">
        <v>1</v>
      </c>
      <c r="I3879" t="s">
        <v>131</v>
      </c>
      <c r="J3879">
        <v>566616</v>
      </c>
      <c r="K3879" t="s">
        <v>436</v>
      </c>
      <c r="L3879">
        <v>566616</v>
      </c>
      <c r="M3879" t="s">
        <v>436</v>
      </c>
      <c r="N3879">
        <v>566616</v>
      </c>
      <c r="O3879" t="s">
        <v>436</v>
      </c>
      <c r="P3879">
        <v>566616</v>
      </c>
      <c r="Q3879" t="s">
        <v>436</v>
      </c>
      <c r="R3879" s="9">
        <v>296935.33115166979</v>
      </c>
      <c r="S3879" s="9">
        <f>SUMIFS($B:$B,$J:$J,$C3879)</f>
        <v>10742</v>
      </c>
      <c r="T3879" s="9">
        <v>244559.01077287679</v>
      </c>
      <c r="U3879" s="9">
        <v>0</v>
      </c>
      <c r="V3879" s="9">
        <f>U3879*768</f>
        <v>0</v>
      </c>
      <c r="W3879" s="9">
        <v>35</v>
      </c>
      <c r="X3879" s="9">
        <f>W3879*3072</f>
        <v>107520</v>
      </c>
      <c r="Y3879" s="9">
        <v>227</v>
      </c>
      <c r="Z3879" s="9">
        <f>Y3879*1024</f>
        <v>232448</v>
      </c>
      <c r="AA3879" s="9">
        <v>48</v>
      </c>
      <c r="AB3879" s="9">
        <f>AA3879*256</f>
        <v>12288</v>
      </c>
      <c r="AC3879" s="9">
        <f>SUMIFS($B:$B,$L:$L,$C3879)</f>
        <v>15535</v>
      </c>
      <c r="AD3879" s="9">
        <v>1033490.458667085</v>
      </c>
      <c r="AE3879" s="9">
        <f>SUMIFS($B:$B,$P:$P,$C3879)</f>
        <v>15535</v>
      </c>
      <c r="AF3879" s="9">
        <v>965731.96106242714</v>
      </c>
      <c r="AG3879" s="9">
        <f>SUMIFS($B:$B,$N:$N,$C3879)</f>
        <v>15535</v>
      </c>
      <c r="AH3879" s="9">
        <v>2766363.7909754761</v>
      </c>
      <c r="AI3879" s="9">
        <f>SUMIFS($B:$B,$P:$P,$C3879)</f>
        <v>15535</v>
      </c>
      <c r="AJ3879" s="9">
        <v>10885385.35659422</v>
      </c>
      <c r="AK3879" s="9"/>
      <c r="AL3879" s="9">
        <v>1944</v>
      </c>
      <c r="AM3879" s="9">
        <f>AL3879*141</f>
        <v>274104</v>
      </c>
      <c r="AN3879" s="9"/>
      <c r="AO3879" s="9"/>
      <c r="AP3879" s="9"/>
      <c r="AQ3879" s="15"/>
      <c r="AR3879" s="9">
        <v>1</v>
      </c>
      <c r="AS3879" s="9">
        <f>AR3879*30500</f>
        <v>30500</v>
      </c>
      <c r="AT3879" s="9">
        <v>11</v>
      </c>
      <c r="AU3879" s="9">
        <f>AT3879*2742</f>
        <v>30162</v>
      </c>
      <c r="AV3879" s="9">
        <v>0</v>
      </c>
      <c r="AW3879" s="9">
        <f>AV3879*914</f>
        <v>0</v>
      </c>
      <c r="AX3879" s="9">
        <v>656</v>
      </c>
      <c r="AY3879" s="9">
        <f>AX3879*141</f>
        <v>92496</v>
      </c>
      <c r="AZ3879" s="9">
        <v>574</v>
      </c>
      <c r="BA3879" s="9">
        <f>AZ3879*343</f>
        <v>196882</v>
      </c>
      <c r="BB3879" s="9">
        <v>263</v>
      </c>
      <c r="BC3879" s="9">
        <f>BB3879*109</f>
        <v>28667</v>
      </c>
      <c r="BD3879" s="9">
        <v>27</v>
      </c>
      <c r="BE3879" s="9">
        <f>BD3879*82</f>
        <v>2214</v>
      </c>
      <c r="BF3879" s="9">
        <v>233</v>
      </c>
      <c r="BG3879" s="9">
        <f>BF3879*328</f>
        <v>76424</v>
      </c>
      <c r="BH3879" s="9">
        <v>27</v>
      </c>
      <c r="BI3879" s="9">
        <f>BH3879*410</f>
        <v>11070</v>
      </c>
      <c r="BJ3879" s="9">
        <v>0</v>
      </c>
      <c r="BK3879" s="9">
        <f>BJ3879*219</f>
        <v>0</v>
      </c>
      <c r="BL3879" s="9">
        <f t="shared" si="128"/>
        <v>17287240.909223754</v>
      </c>
      <c r="BM3879" s="9">
        <f t="shared" si="129"/>
        <v>17287200</v>
      </c>
    </row>
    <row r="3880" spans="1:65" x14ac:dyDescent="0.3">
      <c r="A3880" t="s">
        <v>3724</v>
      </c>
      <c r="B3880" s="9">
        <v>250</v>
      </c>
      <c r="C3880">
        <v>534285</v>
      </c>
      <c r="D3880">
        <v>1</v>
      </c>
      <c r="E3880">
        <v>0</v>
      </c>
      <c r="F3880">
        <v>0</v>
      </c>
      <c r="G3880">
        <v>0</v>
      </c>
      <c r="H3880">
        <v>0</v>
      </c>
      <c r="I3880" t="s">
        <v>86</v>
      </c>
      <c r="J3880">
        <v>531456</v>
      </c>
      <c r="K3880" t="s">
        <v>2418</v>
      </c>
      <c r="L3880">
        <v>531201</v>
      </c>
      <c r="M3880" t="s">
        <v>337</v>
      </c>
      <c r="N3880">
        <v>531057</v>
      </c>
      <c r="O3880" t="s">
        <v>220</v>
      </c>
      <c r="P3880">
        <v>531057</v>
      </c>
      <c r="Q3880" t="s">
        <v>220</v>
      </c>
      <c r="R3880" s="9">
        <v>71941.662785630979</v>
      </c>
      <c r="S3880" s="9"/>
      <c r="T3880" s="9"/>
      <c r="U3880" s="9"/>
      <c r="V3880" s="9"/>
      <c r="W3880" s="9"/>
      <c r="X3880" s="9"/>
      <c r="Y3880" s="9"/>
      <c r="Z3880" s="9"/>
      <c r="AA3880" s="9"/>
      <c r="AB3880" s="9"/>
      <c r="AC3880" s="9"/>
      <c r="AD3880" s="9"/>
      <c r="AE3880" s="9"/>
      <c r="AF3880" s="9"/>
      <c r="AG3880" s="9"/>
      <c r="AH3880" s="9"/>
      <c r="AI3880" s="9"/>
      <c r="AJ3880" s="9"/>
      <c r="AK3880" s="9"/>
      <c r="AL3880" s="9"/>
      <c r="AM3880" s="9"/>
      <c r="AN3880" s="9"/>
      <c r="AO3880" s="9"/>
      <c r="AP3880" s="9"/>
      <c r="AQ3880" s="15"/>
      <c r="AR3880" s="9"/>
      <c r="AS3880" s="9"/>
      <c r="AT3880" s="9"/>
      <c r="AU3880" s="9"/>
      <c r="AV3880" s="9"/>
      <c r="AW3880" s="9"/>
      <c r="AX3880" s="9"/>
      <c r="AY3880" s="9"/>
      <c r="AZ3880" s="9"/>
      <c r="BA3880" s="9"/>
      <c r="BB3880" s="9"/>
      <c r="BC3880" s="9"/>
      <c r="BD3880" s="9"/>
      <c r="BE3880" s="9"/>
      <c r="BF3880" s="9"/>
      <c r="BG3880" s="9"/>
      <c r="BH3880" s="9"/>
      <c r="BI3880" s="9"/>
      <c r="BJ3880" s="9"/>
      <c r="BK3880" s="9"/>
      <c r="BL3880" s="9">
        <f t="shared" si="128"/>
        <v>71941.662785630979</v>
      </c>
      <c r="BM3880" s="9">
        <f t="shared" si="129"/>
        <v>71900</v>
      </c>
    </row>
    <row r="3881" spans="1:65" x14ac:dyDescent="0.3">
      <c r="A3881" t="s">
        <v>3725</v>
      </c>
      <c r="B3881" s="9">
        <v>593</v>
      </c>
      <c r="C3881">
        <v>576654</v>
      </c>
      <c r="D3881">
        <v>1</v>
      </c>
      <c r="E3881">
        <v>0</v>
      </c>
      <c r="F3881">
        <v>0</v>
      </c>
      <c r="G3881">
        <v>0</v>
      </c>
      <c r="H3881">
        <v>0</v>
      </c>
      <c r="I3881" t="s">
        <v>90</v>
      </c>
      <c r="J3881">
        <v>576271</v>
      </c>
      <c r="K3881" t="s">
        <v>160</v>
      </c>
      <c r="L3881">
        <v>576271</v>
      </c>
      <c r="M3881" t="s">
        <v>160</v>
      </c>
      <c r="N3881">
        <v>576271</v>
      </c>
      <c r="O3881" t="s">
        <v>160</v>
      </c>
      <c r="P3881">
        <v>576271</v>
      </c>
      <c r="Q3881" t="s">
        <v>160</v>
      </c>
      <c r="R3881" s="9">
        <v>141084.48269442661</v>
      </c>
      <c r="S3881" s="9"/>
      <c r="T3881" s="9"/>
      <c r="U3881" s="9"/>
      <c r="V3881" s="9"/>
      <c r="W3881" s="9"/>
      <c r="X3881" s="9"/>
      <c r="Y3881" s="9"/>
      <c r="Z3881" s="9"/>
      <c r="AA3881" s="9"/>
      <c r="AB3881" s="9"/>
      <c r="AC3881" s="9"/>
      <c r="AD3881" s="9"/>
      <c r="AE3881" s="9"/>
      <c r="AF3881" s="9"/>
      <c r="AG3881" s="9"/>
      <c r="AH3881" s="9"/>
      <c r="AI3881" s="9"/>
      <c r="AJ3881" s="9"/>
      <c r="AK3881" s="9"/>
      <c r="AL3881" s="9"/>
      <c r="AM3881" s="9"/>
      <c r="AN3881" s="9"/>
      <c r="AO3881" s="9"/>
      <c r="AP3881" s="9"/>
      <c r="AQ3881" s="15"/>
      <c r="AR3881" s="9"/>
      <c r="AS3881" s="9"/>
      <c r="AT3881" s="9"/>
      <c r="AU3881" s="9"/>
      <c r="AV3881" s="9"/>
      <c r="AW3881" s="9"/>
      <c r="AX3881" s="9"/>
      <c r="AY3881" s="9"/>
      <c r="AZ3881" s="9"/>
      <c r="BA3881" s="9"/>
      <c r="BB3881" s="9"/>
      <c r="BC3881" s="9"/>
      <c r="BD3881" s="9"/>
      <c r="BE3881" s="9"/>
      <c r="BF3881" s="9"/>
      <c r="BG3881" s="9"/>
      <c r="BH3881" s="9"/>
      <c r="BI3881" s="9"/>
      <c r="BJ3881" s="9"/>
      <c r="BK3881" s="9"/>
      <c r="BL3881" s="9">
        <f t="shared" si="128"/>
        <v>141084.48269442661</v>
      </c>
      <c r="BM3881" s="9">
        <f t="shared" si="129"/>
        <v>141100</v>
      </c>
    </row>
    <row r="3882" spans="1:65" x14ac:dyDescent="0.3">
      <c r="A3882" t="s">
        <v>3726</v>
      </c>
      <c r="B3882" s="9">
        <v>296</v>
      </c>
      <c r="C3882">
        <v>550795</v>
      </c>
      <c r="D3882">
        <v>1</v>
      </c>
      <c r="E3882">
        <v>0</v>
      </c>
      <c r="F3882">
        <v>0</v>
      </c>
      <c r="G3882">
        <v>0</v>
      </c>
      <c r="H3882">
        <v>0</v>
      </c>
      <c r="I3882" t="s">
        <v>81</v>
      </c>
      <c r="J3882">
        <v>593559</v>
      </c>
      <c r="K3882" t="s">
        <v>1536</v>
      </c>
      <c r="L3882">
        <v>593559</v>
      </c>
      <c r="M3882" t="s">
        <v>1536</v>
      </c>
      <c r="N3882">
        <v>593559</v>
      </c>
      <c r="O3882" t="s">
        <v>1536</v>
      </c>
      <c r="P3882">
        <v>592889</v>
      </c>
      <c r="Q3882" t="s">
        <v>482</v>
      </c>
      <c r="R3882" s="9">
        <v>71941.662785630979</v>
      </c>
      <c r="S3882" s="9"/>
      <c r="T3882" s="9"/>
      <c r="U3882" s="9"/>
      <c r="V3882" s="9"/>
      <c r="W3882" s="9"/>
      <c r="X3882" s="9"/>
      <c r="Y3882" s="9"/>
      <c r="Z3882" s="9"/>
      <c r="AA3882" s="9"/>
      <c r="AB3882" s="9"/>
      <c r="AC3882" s="9"/>
      <c r="AD3882" s="9"/>
      <c r="AE3882" s="9"/>
      <c r="AF3882" s="9"/>
      <c r="AG3882" s="9"/>
      <c r="AH3882" s="9"/>
      <c r="AI3882" s="9"/>
      <c r="AJ3882" s="9"/>
      <c r="AK3882" s="9"/>
      <c r="AL3882" s="9"/>
      <c r="AM3882" s="9"/>
      <c r="AN3882" s="9"/>
      <c r="AO3882" s="9"/>
      <c r="AP3882" s="9"/>
      <c r="AQ3882" s="15"/>
      <c r="AR3882" s="9"/>
      <c r="AS3882" s="9"/>
      <c r="AT3882" s="9"/>
      <c r="AU3882" s="9"/>
      <c r="AV3882" s="9"/>
      <c r="AW3882" s="9"/>
      <c r="AX3882" s="9"/>
      <c r="AY3882" s="9"/>
      <c r="AZ3882" s="9"/>
      <c r="BA3882" s="9"/>
      <c r="BB3882" s="9"/>
      <c r="BC3882" s="9"/>
      <c r="BD3882" s="9"/>
      <c r="BE3882" s="9"/>
      <c r="BF3882" s="9"/>
      <c r="BG3882" s="9"/>
      <c r="BH3882" s="9"/>
      <c r="BI3882" s="9"/>
      <c r="BJ3882" s="9"/>
      <c r="BK3882" s="9"/>
      <c r="BL3882" s="9">
        <f t="shared" si="128"/>
        <v>71941.662785630979</v>
      </c>
      <c r="BM3882" s="9">
        <f t="shared" si="129"/>
        <v>71900</v>
      </c>
    </row>
    <row r="3883" spans="1:65" x14ac:dyDescent="0.3">
      <c r="A3883" s="5" t="s">
        <v>324</v>
      </c>
      <c r="B3883" s="9">
        <v>15232</v>
      </c>
      <c r="C3883">
        <v>537683</v>
      </c>
      <c r="D3883">
        <v>1</v>
      </c>
      <c r="E3883">
        <v>1</v>
      </c>
      <c r="F3883">
        <v>1</v>
      </c>
      <c r="G3883">
        <v>1</v>
      </c>
      <c r="H3883">
        <v>1</v>
      </c>
      <c r="I3883" t="s">
        <v>86</v>
      </c>
      <c r="J3883">
        <v>537683</v>
      </c>
      <c r="K3883" t="s">
        <v>324</v>
      </c>
      <c r="L3883">
        <v>537683</v>
      </c>
      <c r="M3883" t="s">
        <v>324</v>
      </c>
      <c r="N3883">
        <v>537683</v>
      </c>
      <c r="O3883" t="s">
        <v>324</v>
      </c>
      <c r="P3883">
        <v>537683</v>
      </c>
      <c r="Q3883" t="s">
        <v>324</v>
      </c>
      <c r="R3883" s="9">
        <v>692904.65620049578</v>
      </c>
      <c r="S3883" s="9">
        <f>SUMIFS($B:$B,$J:$J,$C3883)</f>
        <v>22066</v>
      </c>
      <c r="T3883" s="9">
        <v>488209.47300683352</v>
      </c>
      <c r="U3883" s="9">
        <v>1</v>
      </c>
      <c r="V3883" s="9">
        <f>U3883*768</f>
        <v>768</v>
      </c>
      <c r="W3883" s="9">
        <v>104</v>
      </c>
      <c r="X3883" s="9">
        <f>W3883*3072</f>
        <v>319488</v>
      </c>
      <c r="Y3883" s="9">
        <v>111</v>
      </c>
      <c r="Z3883" s="9">
        <f>Y3883*1024</f>
        <v>113664</v>
      </c>
      <c r="AA3883" s="9">
        <v>82</v>
      </c>
      <c r="AB3883" s="9">
        <f>AA3883*256</f>
        <v>20992</v>
      </c>
      <c r="AC3883" s="9">
        <f>SUMIFS($B:$B,$L:$L,$C3883)</f>
        <v>24299</v>
      </c>
      <c r="AD3883" s="9">
        <v>1544970.3614825599</v>
      </c>
      <c r="AE3883" s="9">
        <f>SUMIFS($B:$B,$P:$P,$C3883)</f>
        <v>32933</v>
      </c>
      <c r="AF3883" s="9">
        <v>1992035.9746956709</v>
      </c>
      <c r="AG3883" s="9">
        <f>SUMIFS($B:$B,$N:$N,$C3883)</f>
        <v>23682</v>
      </c>
      <c r="AH3883" s="9">
        <v>4079411.239035096</v>
      </c>
      <c r="AI3883" s="9">
        <f>SUMIFS($B:$B,$P:$P,$C3883)</f>
        <v>32933</v>
      </c>
      <c r="AJ3883" s="9">
        <v>17284302.605566159</v>
      </c>
      <c r="AK3883" s="9"/>
      <c r="AL3883" s="9">
        <v>3953</v>
      </c>
      <c r="AM3883" s="9">
        <f>AL3883*141</f>
        <v>557373</v>
      </c>
      <c r="AN3883" s="9"/>
      <c r="AO3883" s="9"/>
      <c r="AP3883" s="9"/>
      <c r="AQ3883" s="15"/>
      <c r="AR3883" s="9">
        <v>3</v>
      </c>
      <c r="AS3883" s="9">
        <f>AR3883*30500</f>
        <v>91500</v>
      </c>
      <c r="AT3883" s="9">
        <v>43</v>
      </c>
      <c r="AU3883" s="9">
        <f>AT3883*2742</f>
        <v>117906</v>
      </c>
      <c r="AV3883" s="9">
        <v>97</v>
      </c>
      <c r="AW3883" s="9">
        <f>AV3883*914</f>
        <v>88658</v>
      </c>
      <c r="AX3883" s="9">
        <v>1438</v>
      </c>
      <c r="AY3883" s="9">
        <f>AX3883*141</f>
        <v>202758</v>
      </c>
      <c r="AZ3883" s="9">
        <v>1538</v>
      </c>
      <c r="BA3883" s="9">
        <f>AZ3883*343</f>
        <v>527534</v>
      </c>
      <c r="BB3883" s="9">
        <v>843</v>
      </c>
      <c r="BC3883" s="9">
        <f>BB3883*109</f>
        <v>91887</v>
      </c>
      <c r="BD3883" s="9">
        <v>28</v>
      </c>
      <c r="BE3883" s="9">
        <f>BD3883*82</f>
        <v>2296</v>
      </c>
      <c r="BF3883" s="9">
        <v>870</v>
      </c>
      <c r="BG3883" s="9">
        <f>BF3883*328</f>
        <v>285360</v>
      </c>
      <c r="BH3883" s="9">
        <v>34</v>
      </c>
      <c r="BI3883" s="9">
        <f>BH3883*410</f>
        <v>13940</v>
      </c>
      <c r="BJ3883" s="9">
        <v>20</v>
      </c>
      <c r="BK3883" s="9">
        <f>BJ3883*219</f>
        <v>4380</v>
      </c>
      <c r="BL3883" s="9">
        <f t="shared" si="128"/>
        <v>28520338.309986815</v>
      </c>
      <c r="BM3883" s="9">
        <f t="shared" si="129"/>
        <v>28520300</v>
      </c>
    </row>
    <row r="3884" spans="1:65" x14ac:dyDescent="0.3">
      <c r="A3884" t="s">
        <v>3727</v>
      </c>
      <c r="B3884" s="9">
        <v>260</v>
      </c>
      <c r="C3884">
        <v>596451</v>
      </c>
      <c r="D3884">
        <v>1</v>
      </c>
      <c r="E3884">
        <v>0</v>
      </c>
      <c r="F3884">
        <v>0</v>
      </c>
      <c r="G3884">
        <v>0</v>
      </c>
      <c r="H3884">
        <v>0</v>
      </c>
      <c r="I3884" t="s">
        <v>123</v>
      </c>
      <c r="J3884">
        <v>596205</v>
      </c>
      <c r="K3884" t="s">
        <v>3369</v>
      </c>
      <c r="L3884">
        <v>595209</v>
      </c>
      <c r="M3884" t="s">
        <v>480</v>
      </c>
      <c r="N3884">
        <v>595209</v>
      </c>
      <c r="O3884" t="s">
        <v>480</v>
      </c>
      <c r="P3884">
        <v>595209</v>
      </c>
      <c r="Q3884" t="s">
        <v>480</v>
      </c>
      <c r="R3884" s="9">
        <v>71941.662785630979</v>
      </c>
      <c r="S3884" s="9"/>
      <c r="T3884" s="9"/>
      <c r="U3884" s="9"/>
      <c r="V3884" s="9"/>
      <c r="W3884" s="9"/>
      <c r="X3884" s="9"/>
      <c r="Y3884" s="9"/>
      <c r="Z3884" s="9"/>
      <c r="AA3884" s="9"/>
      <c r="AB3884" s="9"/>
      <c r="AC3884" s="9"/>
      <c r="AD3884" s="9"/>
      <c r="AE3884" s="9"/>
      <c r="AF3884" s="9"/>
      <c r="AG3884" s="9"/>
      <c r="AH3884" s="9"/>
      <c r="AI3884" s="9"/>
      <c r="AJ3884" s="9"/>
      <c r="AK3884" s="9"/>
      <c r="AL3884" s="9"/>
      <c r="AM3884" s="9"/>
      <c r="AN3884" s="9"/>
      <c r="AO3884" s="9"/>
      <c r="AP3884" s="9"/>
      <c r="AQ3884" s="15"/>
      <c r="AR3884" s="9"/>
      <c r="AS3884" s="9"/>
      <c r="AT3884" s="9"/>
      <c r="AU3884" s="9"/>
      <c r="AV3884" s="9"/>
      <c r="AW3884" s="9"/>
      <c r="AX3884" s="9"/>
      <c r="AY3884" s="9"/>
      <c r="AZ3884" s="9"/>
      <c r="BA3884" s="9"/>
      <c r="BB3884" s="9"/>
      <c r="BC3884" s="9"/>
      <c r="BD3884" s="9"/>
      <c r="BE3884" s="9"/>
      <c r="BF3884" s="9"/>
      <c r="BG3884" s="9"/>
      <c r="BH3884" s="9"/>
      <c r="BI3884" s="9"/>
      <c r="BJ3884" s="9"/>
      <c r="BK3884" s="9"/>
      <c r="BL3884" s="9">
        <f t="shared" si="128"/>
        <v>71941.662785630979</v>
      </c>
      <c r="BM3884" s="9">
        <f t="shared" si="129"/>
        <v>71900</v>
      </c>
    </row>
    <row r="3885" spans="1:65" x14ac:dyDescent="0.3">
      <c r="A3885" t="s">
        <v>3728</v>
      </c>
      <c r="B3885" s="9">
        <v>243</v>
      </c>
      <c r="C3885">
        <v>566365</v>
      </c>
      <c r="D3885">
        <v>1</v>
      </c>
      <c r="E3885">
        <v>0</v>
      </c>
      <c r="F3885">
        <v>0</v>
      </c>
      <c r="G3885">
        <v>0</v>
      </c>
      <c r="H3885">
        <v>0</v>
      </c>
      <c r="I3885" t="s">
        <v>151</v>
      </c>
      <c r="J3885">
        <v>554294</v>
      </c>
      <c r="K3885" t="s">
        <v>1017</v>
      </c>
      <c r="L3885">
        <v>554294</v>
      </c>
      <c r="M3885" t="s">
        <v>1017</v>
      </c>
      <c r="N3885">
        <v>554294</v>
      </c>
      <c r="O3885" t="s">
        <v>1017</v>
      </c>
      <c r="P3885">
        <v>553671</v>
      </c>
      <c r="Q3885" t="s">
        <v>454</v>
      </c>
      <c r="R3885" s="9">
        <v>71941.662785630979</v>
      </c>
      <c r="S3885" s="9"/>
      <c r="T3885" s="9"/>
      <c r="U3885" s="9"/>
      <c r="V3885" s="9"/>
      <c r="W3885" s="9"/>
      <c r="X3885" s="9"/>
      <c r="Y3885" s="9"/>
      <c r="Z3885" s="9"/>
      <c r="AA3885" s="9"/>
      <c r="AB3885" s="9"/>
      <c r="AC3885" s="9"/>
      <c r="AD3885" s="9"/>
      <c r="AE3885" s="9"/>
      <c r="AF3885" s="9"/>
      <c r="AG3885" s="9"/>
      <c r="AH3885" s="9"/>
      <c r="AI3885" s="9"/>
      <c r="AJ3885" s="9"/>
      <c r="AK3885" s="9"/>
      <c r="AL3885" s="9"/>
      <c r="AM3885" s="9"/>
      <c r="AN3885" s="9"/>
      <c r="AO3885" s="9"/>
      <c r="AP3885" s="9"/>
      <c r="AQ3885" s="15"/>
      <c r="AR3885" s="9"/>
      <c r="AS3885" s="9"/>
      <c r="AT3885" s="9"/>
      <c r="AU3885" s="9"/>
      <c r="AV3885" s="9"/>
      <c r="AW3885" s="9"/>
      <c r="AX3885" s="9"/>
      <c r="AY3885" s="9"/>
      <c r="AZ3885" s="9"/>
      <c r="BA3885" s="9"/>
      <c r="BB3885" s="9"/>
      <c r="BC3885" s="9"/>
      <c r="BD3885" s="9"/>
      <c r="BE3885" s="9"/>
      <c r="BF3885" s="9"/>
      <c r="BG3885" s="9"/>
      <c r="BH3885" s="9"/>
      <c r="BI3885" s="9"/>
      <c r="BJ3885" s="9"/>
      <c r="BK3885" s="9"/>
      <c r="BL3885" s="9">
        <f t="shared" si="128"/>
        <v>71941.662785630979</v>
      </c>
      <c r="BM3885" s="9">
        <f t="shared" si="129"/>
        <v>71900</v>
      </c>
    </row>
    <row r="3886" spans="1:65" x14ac:dyDescent="0.3">
      <c r="A3886" t="s">
        <v>3729</v>
      </c>
      <c r="B3886" s="9">
        <v>635</v>
      </c>
      <c r="C3886">
        <v>573311</v>
      </c>
      <c r="D3886">
        <v>1</v>
      </c>
      <c r="E3886">
        <v>0</v>
      </c>
      <c r="F3886">
        <v>0</v>
      </c>
      <c r="G3886">
        <v>0</v>
      </c>
      <c r="H3886">
        <v>0</v>
      </c>
      <c r="I3886" t="s">
        <v>90</v>
      </c>
      <c r="J3886">
        <v>573272</v>
      </c>
      <c r="K3886" t="s">
        <v>1677</v>
      </c>
      <c r="L3886">
        <v>572926</v>
      </c>
      <c r="M3886" t="s">
        <v>203</v>
      </c>
      <c r="N3886">
        <v>572926</v>
      </c>
      <c r="O3886" t="s">
        <v>203</v>
      </c>
      <c r="P3886">
        <v>572926</v>
      </c>
      <c r="Q3886" t="s">
        <v>203</v>
      </c>
      <c r="R3886" s="9">
        <v>150933.64273070099</v>
      </c>
      <c r="S3886" s="9"/>
      <c r="T3886" s="9"/>
      <c r="U3886" s="9"/>
      <c r="V3886" s="9"/>
      <c r="W3886" s="9"/>
      <c r="X3886" s="9"/>
      <c r="Y3886" s="9"/>
      <c r="Z3886" s="9"/>
      <c r="AA3886" s="9"/>
      <c r="AB3886" s="9"/>
      <c r="AC3886" s="9"/>
      <c r="AD3886" s="9"/>
      <c r="AE3886" s="9"/>
      <c r="AF3886" s="9"/>
      <c r="AG3886" s="9"/>
      <c r="AH3886" s="9"/>
      <c r="AI3886" s="9"/>
      <c r="AJ3886" s="9"/>
      <c r="AK3886" s="9"/>
      <c r="AL3886" s="9"/>
      <c r="AM3886" s="9"/>
      <c r="AN3886" s="9"/>
      <c r="AO3886" s="9"/>
      <c r="AP3886" s="9"/>
      <c r="AQ3886" s="15"/>
      <c r="AR3886" s="9"/>
      <c r="AS3886" s="9"/>
      <c r="AT3886" s="9"/>
      <c r="AU3886" s="9"/>
      <c r="AV3886" s="9"/>
      <c r="AW3886" s="9"/>
      <c r="AX3886" s="9"/>
      <c r="AY3886" s="9"/>
      <c r="AZ3886" s="9"/>
      <c r="BA3886" s="9"/>
      <c r="BB3886" s="9"/>
      <c r="BC3886" s="9"/>
      <c r="BD3886" s="9"/>
      <c r="BE3886" s="9"/>
      <c r="BF3886" s="9"/>
      <c r="BG3886" s="9"/>
      <c r="BH3886" s="9"/>
      <c r="BI3886" s="9"/>
      <c r="BJ3886" s="9"/>
      <c r="BK3886" s="9"/>
      <c r="BL3886" s="9">
        <f t="shared" si="128"/>
        <v>150933.64273070099</v>
      </c>
      <c r="BM3886" s="9">
        <f t="shared" si="129"/>
        <v>150900</v>
      </c>
    </row>
    <row r="3887" spans="1:65" x14ac:dyDescent="0.3">
      <c r="A3887" t="s">
        <v>3730</v>
      </c>
      <c r="B3887" s="9">
        <v>269</v>
      </c>
      <c r="C3887">
        <v>572039</v>
      </c>
      <c r="D3887">
        <v>1</v>
      </c>
      <c r="E3887">
        <v>0</v>
      </c>
      <c r="F3887">
        <v>0</v>
      </c>
      <c r="G3887">
        <v>0</v>
      </c>
      <c r="H3887">
        <v>0</v>
      </c>
      <c r="I3887" t="s">
        <v>96</v>
      </c>
      <c r="J3887">
        <v>571385</v>
      </c>
      <c r="K3887" t="s">
        <v>1600</v>
      </c>
      <c r="L3887">
        <v>571385</v>
      </c>
      <c r="M3887" t="s">
        <v>1600</v>
      </c>
      <c r="N3887">
        <v>571385</v>
      </c>
      <c r="O3887" t="s">
        <v>1600</v>
      </c>
      <c r="P3887">
        <v>571164</v>
      </c>
      <c r="Q3887" t="s">
        <v>334</v>
      </c>
      <c r="R3887" s="9">
        <v>71941.662785630979</v>
      </c>
      <c r="S3887" s="9"/>
      <c r="T3887" s="9"/>
      <c r="U3887" s="9"/>
      <c r="V3887" s="9"/>
      <c r="W3887" s="9"/>
      <c r="X3887" s="9"/>
      <c r="Y3887" s="9"/>
      <c r="Z3887" s="9"/>
      <c r="AA3887" s="9"/>
      <c r="AB3887" s="9"/>
      <c r="AC3887" s="9"/>
      <c r="AD3887" s="9"/>
      <c r="AE3887" s="9"/>
      <c r="AF3887" s="9"/>
      <c r="AG3887" s="9"/>
      <c r="AH3887" s="9"/>
      <c r="AI3887" s="9"/>
      <c r="AJ3887" s="9"/>
      <c r="AK3887" s="9"/>
      <c r="AL3887" s="9"/>
      <c r="AM3887" s="9"/>
      <c r="AN3887" s="9"/>
      <c r="AO3887" s="9"/>
      <c r="AP3887" s="9"/>
      <c r="AQ3887" s="15"/>
      <c r="AR3887" s="9"/>
      <c r="AS3887" s="9"/>
      <c r="AT3887" s="9"/>
      <c r="AU3887" s="9"/>
      <c r="AV3887" s="9"/>
      <c r="AW3887" s="9"/>
      <c r="AX3887" s="9"/>
      <c r="AY3887" s="9"/>
      <c r="AZ3887" s="9"/>
      <c r="BA3887" s="9"/>
      <c r="BB3887" s="9"/>
      <c r="BC3887" s="9"/>
      <c r="BD3887" s="9"/>
      <c r="BE3887" s="9"/>
      <c r="BF3887" s="9"/>
      <c r="BG3887" s="9"/>
      <c r="BH3887" s="9"/>
      <c r="BI3887" s="9"/>
      <c r="BJ3887" s="9"/>
      <c r="BK3887" s="9"/>
      <c r="BL3887" s="9">
        <f t="shared" si="128"/>
        <v>71941.662785630979</v>
      </c>
      <c r="BM3887" s="9">
        <f t="shared" si="129"/>
        <v>71900</v>
      </c>
    </row>
    <row r="3888" spans="1:65" x14ac:dyDescent="0.3">
      <c r="A3888" t="s">
        <v>3731</v>
      </c>
      <c r="B3888" s="9">
        <v>491</v>
      </c>
      <c r="C3888">
        <v>573329</v>
      </c>
      <c r="D3888">
        <v>1</v>
      </c>
      <c r="E3888">
        <v>0</v>
      </c>
      <c r="F3888">
        <v>0</v>
      </c>
      <c r="G3888">
        <v>0</v>
      </c>
      <c r="H3888">
        <v>0</v>
      </c>
      <c r="I3888" t="s">
        <v>90</v>
      </c>
      <c r="J3888">
        <v>572659</v>
      </c>
      <c r="K3888" t="s">
        <v>158</v>
      </c>
      <c r="L3888">
        <v>572659</v>
      </c>
      <c r="M3888" t="s">
        <v>158</v>
      </c>
      <c r="N3888">
        <v>572659</v>
      </c>
      <c r="O3888" t="s">
        <v>158</v>
      </c>
      <c r="P3888">
        <v>572659</v>
      </c>
      <c r="Q3888" t="s">
        <v>158</v>
      </c>
      <c r="R3888" s="9">
        <v>117104.73205419449</v>
      </c>
      <c r="S3888" s="9"/>
      <c r="T3888" s="9"/>
      <c r="U3888" s="9"/>
      <c r="V3888" s="9"/>
      <c r="W3888" s="9"/>
      <c r="X3888" s="9"/>
      <c r="Y3888" s="9"/>
      <c r="Z3888" s="9"/>
      <c r="AA3888" s="9"/>
      <c r="AB3888" s="9"/>
      <c r="AC3888" s="9"/>
      <c r="AD3888" s="9"/>
      <c r="AE3888" s="9"/>
      <c r="AF3888" s="9"/>
      <c r="AG3888" s="9"/>
      <c r="AH3888" s="9"/>
      <c r="AI3888" s="9"/>
      <c r="AJ3888" s="9"/>
      <c r="AK3888" s="9"/>
      <c r="AL3888" s="9"/>
      <c r="AM3888" s="9"/>
      <c r="AN3888" s="9"/>
      <c r="AO3888" s="9"/>
      <c r="AP3888" s="9"/>
      <c r="AQ3888" s="15"/>
      <c r="AR3888" s="9"/>
      <c r="AS3888" s="9"/>
      <c r="AT3888" s="9"/>
      <c r="AU3888" s="9"/>
      <c r="AV3888" s="9"/>
      <c r="AW3888" s="9"/>
      <c r="AX3888" s="9"/>
      <c r="AY3888" s="9"/>
      <c r="AZ3888" s="9"/>
      <c r="BA3888" s="9"/>
      <c r="BB3888" s="9"/>
      <c r="BC3888" s="9"/>
      <c r="BD3888" s="9"/>
      <c r="BE3888" s="9"/>
      <c r="BF3888" s="9"/>
      <c r="BG3888" s="9"/>
      <c r="BH3888" s="9"/>
      <c r="BI3888" s="9"/>
      <c r="BJ3888" s="9"/>
      <c r="BK3888" s="9"/>
      <c r="BL3888" s="9">
        <f t="shared" si="128"/>
        <v>117104.73205419449</v>
      </c>
      <c r="BM3888" s="9">
        <f t="shared" si="129"/>
        <v>117100</v>
      </c>
    </row>
    <row r="3889" spans="1:65" x14ac:dyDescent="0.3">
      <c r="A3889" t="s">
        <v>3731</v>
      </c>
      <c r="B3889" s="9">
        <v>214</v>
      </c>
      <c r="C3889">
        <v>538817</v>
      </c>
      <c r="D3889">
        <v>1</v>
      </c>
      <c r="E3889">
        <v>0</v>
      </c>
      <c r="F3889">
        <v>0</v>
      </c>
      <c r="G3889">
        <v>0</v>
      </c>
      <c r="H3889">
        <v>0</v>
      </c>
      <c r="I3889" t="s">
        <v>77</v>
      </c>
      <c r="J3889">
        <v>554499</v>
      </c>
      <c r="K3889" t="s">
        <v>133</v>
      </c>
      <c r="L3889">
        <v>554499</v>
      </c>
      <c r="M3889" t="s">
        <v>133</v>
      </c>
      <c r="N3889">
        <v>554499</v>
      </c>
      <c r="O3889" t="s">
        <v>133</v>
      </c>
      <c r="P3889">
        <v>554499</v>
      </c>
      <c r="Q3889" t="s">
        <v>133</v>
      </c>
      <c r="R3889" s="9">
        <v>71941.662785630979</v>
      </c>
      <c r="S3889" s="9"/>
      <c r="T3889" s="9"/>
      <c r="U3889" s="9"/>
      <c r="V3889" s="9"/>
      <c r="W3889" s="9"/>
      <c r="X3889" s="9"/>
      <c r="Y3889" s="9"/>
      <c r="Z3889" s="9"/>
      <c r="AA3889" s="9"/>
      <c r="AB3889" s="9"/>
      <c r="AC3889" s="9"/>
      <c r="AD3889" s="9"/>
      <c r="AE3889" s="9"/>
      <c r="AF3889" s="9"/>
      <c r="AG3889" s="9"/>
      <c r="AH3889" s="9"/>
      <c r="AI3889" s="9"/>
      <c r="AJ3889" s="9"/>
      <c r="AK3889" s="9"/>
      <c r="AL3889" s="9"/>
      <c r="AM3889" s="9"/>
      <c r="AN3889" s="9"/>
      <c r="AO3889" s="9"/>
      <c r="AP3889" s="9"/>
      <c r="AQ3889" s="15"/>
      <c r="AR3889" s="9"/>
      <c r="AS3889" s="9"/>
      <c r="AT3889" s="9"/>
      <c r="AU3889" s="9"/>
      <c r="AV3889" s="9"/>
      <c r="AW3889" s="9"/>
      <c r="AX3889" s="9"/>
      <c r="AY3889" s="9"/>
      <c r="AZ3889" s="9"/>
      <c r="BA3889" s="9"/>
      <c r="BB3889" s="9"/>
      <c r="BC3889" s="9"/>
      <c r="BD3889" s="9"/>
      <c r="BE3889" s="9"/>
      <c r="BF3889" s="9"/>
      <c r="BG3889" s="9"/>
      <c r="BH3889" s="9"/>
      <c r="BI3889" s="9"/>
      <c r="BJ3889" s="9"/>
      <c r="BK3889" s="9"/>
      <c r="BL3889" s="9">
        <f t="shared" si="128"/>
        <v>71941.662785630979</v>
      </c>
      <c r="BM3889" s="9">
        <f t="shared" si="129"/>
        <v>71900</v>
      </c>
    </row>
    <row r="3890" spans="1:65" x14ac:dyDescent="0.3">
      <c r="A3890" t="s">
        <v>3731</v>
      </c>
      <c r="B3890" s="9">
        <v>198</v>
      </c>
      <c r="C3890">
        <v>534811</v>
      </c>
      <c r="D3890">
        <v>1</v>
      </c>
      <c r="E3890">
        <v>0</v>
      </c>
      <c r="F3890">
        <v>0</v>
      </c>
      <c r="G3890">
        <v>0</v>
      </c>
      <c r="H3890">
        <v>0</v>
      </c>
      <c r="I3890" t="s">
        <v>135</v>
      </c>
      <c r="J3890">
        <v>585459</v>
      </c>
      <c r="K3890" t="s">
        <v>411</v>
      </c>
      <c r="L3890">
        <v>585459</v>
      </c>
      <c r="M3890" t="s">
        <v>411</v>
      </c>
      <c r="N3890">
        <v>585459</v>
      </c>
      <c r="O3890" t="s">
        <v>411</v>
      </c>
      <c r="P3890">
        <v>585459</v>
      </c>
      <c r="Q3890" t="s">
        <v>411</v>
      </c>
      <c r="R3890" s="9">
        <v>71941.662785630979</v>
      </c>
      <c r="S3890" s="9"/>
      <c r="T3890" s="9"/>
      <c r="U3890" s="9"/>
      <c r="V3890" s="9"/>
      <c r="W3890" s="9"/>
      <c r="X3890" s="9"/>
      <c r="Y3890" s="9"/>
      <c r="Z3890" s="9"/>
      <c r="AA3890" s="9"/>
      <c r="AB3890" s="9"/>
      <c r="AC3890" s="9"/>
      <c r="AD3890" s="9"/>
      <c r="AE3890" s="9"/>
      <c r="AF3890" s="9"/>
      <c r="AG3890" s="9"/>
      <c r="AH3890" s="9"/>
      <c r="AI3890" s="9"/>
      <c r="AJ3890" s="9"/>
      <c r="AK3890" s="9"/>
      <c r="AL3890" s="9"/>
      <c r="AM3890" s="9"/>
      <c r="AN3890" s="9"/>
      <c r="AO3890" s="9"/>
      <c r="AP3890" s="9"/>
      <c r="AQ3890" s="15"/>
      <c r="AR3890" s="9"/>
      <c r="AS3890" s="9"/>
      <c r="AT3890" s="9"/>
      <c r="AU3890" s="9"/>
      <c r="AV3890" s="9"/>
      <c r="AW3890" s="9"/>
      <c r="AX3890" s="9"/>
      <c r="AY3890" s="9"/>
      <c r="AZ3890" s="9"/>
      <c r="BA3890" s="9"/>
      <c r="BB3890" s="9"/>
      <c r="BC3890" s="9"/>
      <c r="BD3890" s="9"/>
      <c r="BE3890" s="9"/>
      <c r="BF3890" s="9"/>
      <c r="BG3890" s="9"/>
      <c r="BH3890" s="9"/>
      <c r="BI3890" s="9"/>
      <c r="BJ3890" s="9"/>
      <c r="BK3890" s="9"/>
      <c r="BL3890" s="9">
        <f t="shared" si="128"/>
        <v>71941.662785630979</v>
      </c>
      <c r="BM3890" s="9">
        <f t="shared" si="129"/>
        <v>71900</v>
      </c>
    </row>
    <row r="3891" spans="1:65" x14ac:dyDescent="0.3">
      <c r="A3891" t="s">
        <v>3732</v>
      </c>
      <c r="B3891" s="9">
        <v>45</v>
      </c>
      <c r="C3891">
        <v>594636</v>
      </c>
      <c r="D3891">
        <v>1</v>
      </c>
      <c r="E3891">
        <v>0</v>
      </c>
      <c r="F3891">
        <v>0</v>
      </c>
      <c r="G3891">
        <v>0</v>
      </c>
      <c r="H3891">
        <v>0</v>
      </c>
      <c r="I3891" t="s">
        <v>81</v>
      </c>
      <c r="J3891">
        <v>595098</v>
      </c>
      <c r="K3891" t="s">
        <v>417</v>
      </c>
      <c r="L3891">
        <v>595098</v>
      </c>
      <c r="M3891" t="s">
        <v>417</v>
      </c>
      <c r="N3891">
        <v>595098</v>
      </c>
      <c r="O3891" t="s">
        <v>417</v>
      </c>
      <c r="P3891">
        <v>593711</v>
      </c>
      <c r="Q3891" t="s">
        <v>185</v>
      </c>
      <c r="R3891" s="9">
        <v>71941.662785630979</v>
      </c>
      <c r="S3891" s="9"/>
      <c r="T3891" s="9"/>
      <c r="U3891" s="9"/>
      <c r="V3891" s="9"/>
      <c r="W3891" s="9"/>
      <c r="X3891" s="9"/>
      <c r="Y3891" s="9"/>
      <c r="Z3891" s="9"/>
      <c r="AA3891" s="9"/>
      <c r="AB3891" s="9"/>
      <c r="AC3891" s="9"/>
      <c r="AD3891" s="9"/>
      <c r="AE3891" s="9"/>
      <c r="AF3891" s="9"/>
      <c r="AG3891" s="9"/>
      <c r="AH3891" s="9"/>
      <c r="AI3891" s="9"/>
      <c r="AJ3891" s="9"/>
      <c r="AK3891" s="9"/>
      <c r="AL3891" s="9"/>
      <c r="AM3891" s="9"/>
      <c r="AN3891" s="9"/>
      <c r="AO3891" s="9"/>
      <c r="AP3891" s="9"/>
      <c r="AQ3891" s="15"/>
      <c r="AR3891" s="9"/>
      <c r="AS3891" s="9"/>
      <c r="AT3891" s="9"/>
      <c r="AU3891" s="9"/>
      <c r="AV3891" s="9"/>
      <c r="AW3891" s="9"/>
      <c r="AX3891" s="9"/>
      <c r="AY3891" s="9"/>
      <c r="AZ3891" s="9"/>
      <c r="BA3891" s="9"/>
      <c r="BB3891" s="9"/>
      <c r="BC3891" s="9"/>
      <c r="BD3891" s="9"/>
      <c r="BE3891" s="9"/>
      <c r="BF3891" s="9"/>
      <c r="BG3891" s="9"/>
      <c r="BH3891" s="9"/>
      <c r="BI3891" s="9"/>
      <c r="BJ3891" s="9"/>
      <c r="BK3891" s="9"/>
      <c r="BL3891" s="9">
        <f t="shared" si="128"/>
        <v>71941.662785630979</v>
      </c>
      <c r="BM3891" s="9">
        <f t="shared" si="129"/>
        <v>71900</v>
      </c>
    </row>
    <row r="3892" spans="1:65" x14ac:dyDescent="0.3">
      <c r="A3892" t="s">
        <v>3733</v>
      </c>
      <c r="B3892" s="9">
        <v>456</v>
      </c>
      <c r="C3892">
        <v>588873</v>
      </c>
      <c r="D3892">
        <v>1</v>
      </c>
      <c r="E3892">
        <v>0</v>
      </c>
      <c r="F3892">
        <v>0</v>
      </c>
      <c r="G3892">
        <v>0</v>
      </c>
      <c r="H3892">
        <v>0</v>
      </c>
      <c r="I3892" t="s">
        <v>135</v>
      </c>
      <c r="J3892">
        <v>588920</v>
      </c>
      <c r="K3892" t="s">
        <v>2398</v>
      </c>
      <c r="L3892">
        <v>588393</v>
      </c>
      <c r="M3892" t="s">
        <v>438</v>
      </c>
      <c r="N3892">
        <v>588393</v>
      </c>
      <c r="O3892" t="s">
        <v>438</v>
      </c>
      <c r="P3892">
        <v>588393</v>
      </c>
      <c r="Q3892" t="s">
        <v>438</v>
      </c>
      <c r="R3892" s="9">
        <v>108855.4846270214</v>
      </c>
      <c r="S3892" s="9"/>
      <c r="T3892" s="9"/>
      <c r="U3892" s="9"/>
      <c r="V3892" s="9"/>
      <c r="W3892" s="9"/>
      <c r="X3892" s="9"/>
      <c r="Y3892" s="9"/>
      <c r="Z3892" s="9"/>
      <c r="AA3892" s="9"/>
      <c r="AB3892" s="9"/>
      <c r="AC3892" s="9"/>
      <c r="AD3892" s="9"/>
      <c r="AE3892" s="9"/>
      <c r="AF3892" s="9"/>
      <c r="AG3892" s="9"/>
      <c r="AH3892" s="9"/>
      <c r="AI3892" s="9"/>
      <c r="AJ3892" s="9"/>
      <c r="AK3892" s="9"/>
      <c r="AL3892" s="9"/>
      <c r="AM3892" s="9"/>
      <c r="AN3892" s="9"/>
      <c r="AO3892" s="9"/>
      <c r="AP3892" s="9"/>
      <c r="AQ3892" s="15"/>
      <c r="AR3892" s="9"/>
      <c r="AS3892" s="9"/>
      <c r="AT3892" s="9"/>
      <c r="AU3892" s="9"/>
      <c r="AV3892" s="9"/>
      <c r="AW3892" s="9"/>
      <c r="AX3892" s="9"/>
      <c r="AY3892" s="9"/>
      <c r="AZ3892" s="9"/>
      <c r="BA3892" s="9"/>
      <c r="BB3892" s="9"/>
      <c r="BC3892" s="9"/>
      <c r="BD3892" s="9"/>
      <c r="BE3892" s="9"/>
      <c r="BF3892" s="9"/>
      <c r="BG3892" s="9"/>
      <c r="BH3892" s="9"/>
      <c r="BI3892" s="9"/>
      <c r="BJ3892" s="9"/>
      <c r="BK3892" s="9"/>
      <c r="BL3892" s="9">
        <f t="shared" si="128"/>
        <v>108855.4846270214</v>
      </c>
      <c r="BM3892" s="9">
        <f t="shared" si="129"/>
        <v>108900</v>
      </c>
    </row>
    <row r="3893" spans="1:65" x14ac:dyDescent="0.3">
      <c r="A3893" t="s">
        <v>3734</v>
      </c>
      <c r="B3893" s="9">
        <v>163</v>
      </c>
      <c r="C3893">
        <v>593486</v>
      </c>
      <c r="D3893">
        <v>1</v>
      </c>
      <c r="E3893">
        <v>0</v>
      </c>
      <c r="F3893">
        <v>0</v>
      </c>
      <c r="G3893">
        <v>0</v>
      </c>
      <c r="H3893">
        <v>0</v>
      </c>
      <c r="I3893" t="s">
        <v>81</v>
      </c>
      <c r="J3893">
        <v>593508</v>
      </c>
      <c r="K3893" t="s">
        <v>1450</v>
      </c>
      <c r="L3893">
        <v>592889</v>
      </c>
      <c r="M3893" t="s">
        <v>482</v>
      </c>
      <c r="N3893">
        <v>592889</v>
      </c>
      <c r="O3893" t="s">
        <v>482</v>
      </c>
      <c r="P3893">
        <v>592889</v>
      </c>
      <c r="Q3893" t="s">
        <v>482</v>
      </c>
      <c r="R3893" s="9">
        <v>71941.662785630979</v>
      </c>
      <c r="S3893" s="9"/>
      <c r="T3893" s="9"/>
      <c r="U3893" s="9"/>
      <c r="V3893" s="9"/>
      <c r="W3893" s="9"/>
      <c r="X3893" s="9"/>
      <c r="Y3893" s="9"/>
      <c r="Z3893" s="9"/>
      <c r="AA3893" s="9"/>
      <c r="AB3893" s="9"/>
      <c r="AC3893" s="9"/>
      <c r="AD3893" s="9"/>
      <c r="AE3893" s="9"/>
      <c r="AF3893" s="9"/>
      <c r="AG3893" s="9"/>
      <c r="AH3893" s="9"/>
      <c r="AI3893" s="9"/>
      <c r="AJ3893" s="9"/>
      <c r="AK3893" s="9"/>
      <c r="AL3893" s="9"/>
      <c r="AM3893" s="9"/>
      <c r="AN3893" s="9"/>
      <c r="AO3893" s="9"/>
      <c r="AP3893" s="9"/>
      <c r="AQ3893" s="15"/>
      <c r="AR3893" s="9"/>
      <c r="AS3893" s="9"/>
      <c r="AT3893" s="9"/>
      <c r="AU3893" s="9"/>
      <c r="AV3893" s="9"/>
      <c r="AW3893" s="9"/>
      <c r="AX3893" s="9"/>
      <c r="AY3893" s="9"/>
      <c r="AZ3893" s="9"/>
      <c r="BA3893" s="9"/>
      <c r="BB3893" s="9"/>
      <c r="BC3893" s="9"/>
      <c r="BD3893" s="9"/>
      <c r="BE3893" s="9"/>
      <c r="BF3893" s="9"/>
      <c r="BG3893" s="9"/>
      <c r="BH3893" s="9"/>
      <c r="BI3893" s="9"/>
      <c r="BJ3893" s="9"/>
      <c r="BK3893" s="9"/>
      <c r="BL3893" s="9">
        <f t="shared" si="128"/>
        <v>71941.662785630979</v>
      </c>
      <c r="BM3893" s="9">
        <f t="shared" si="129"/>
        <v>71900</v>
      </c>
    </row>
    <row r="3894" spans="1:65" x14ac:dyDescent="0.3">
      <c r="A3894" s="3" t="s">
        <v>3735</v>
      </c>
      <c r="B3894" s="9">
        <v>2938</v>
      </c>
      <c r="C3894">
        <v>584797</v>
      </c>
      <c r="D3894">
        <v>1</v>
      </c>
      <c r="E3894">
        <v>1</v>
      </c>
      <c r="F3894">
        <v>1</v>
      </c>
      <c r="G3894">
        <v>0</v>
      </c>
      <c r="H3894">
        <v>0</v>
      </c>
      <c r="I3894" t="s">
        <v>81</v>
      </c>
      <c r="J3894">
        <v>584797</v>
      </c>
      <c r="K3894" t="s">
        <v>3735</v>
      </c>
      <c r="L3894">
        <v>584797</v>
      </c>
      <c r="M3894" t="s">
        <v>3735</v>
      </c>
      <c r="N3894">
        <v>584291</v>
      </c>
      <c r="O3894" t="s">
        <v>742</v>
      </c>
      <c r="P3894">
        <v>584291</v>
      </c>
      <c r="Q3894" t="s">
        <v>742</v>
      </c>
      <c r="R3894" s="9">
        <v>676377.26690986403</v>
      </c>
      <c r="S3894" s="9">
        <f>SUMIFS($B:$B,$J:$J,$C3894)</f>
        <v>2938</v>
      </c>
      <c r="T3894" s="9">
        <v>159749.34610019391</v>
      </c>
      <c r="U3894" s="9">
        <v>1</v>
      </c>
      <c r="V3894" s="9">
        <f>U3894*768</f>
        <v>768</v>
      </c>
      <c r="W3894" s="9">
        <v>20</v>
      </c>
      <c r="X3894" s="9">
        <f>W3894*3072</f>
        <v>61440</v>
      </c>
      <c r="Y3894" s="9">
        <v>14</v>
      </c>
      <c r="Z3894" s="9">
        <f>Y3894*1024</f>
        <v>14336</v>
      </c>
      <c r="AA3894" s="9">
        <v>4</v>
      </c>
      <c r="AB3894" s="9">
        <f>AA3894*256</f>
        <v>1024</v>
      </c>
      <c r="AC3894" s="9">
        <f>SUMIFS($B:$B,$L:$L,$C3894)</f>
        <v>7546</v>
      </c>
      <c r="AD3894" s="9">
        <v>939073.40821924515</v>
      </c>
      <c r="AE3894" s="9"/>
      <c r="AF3894" s="9"/>
      <c r="AG3894" s="9"/>
      <c r="AH3894" s="9"/>
      <c r="AI3894" s="9"/>
      <c r="AJ3894" s="9"/>
      <c r="AK3894" s="9"/>
      <c r="AL3894" s="9"/>
      <c r="AM3894" s="9"/>
      <c r="AN3894" s="9"/>
      <c r="AO3894" s="9"/>
      <c r="AP3894" s="9"/>
      <c r="AQ3894" s="15"/>
      <c r="AR3894" s="9">
        <v>1</v>
      </c>
      <c r="AS3894" s="9">
        <f>AR3894*30500</f>
        <v>30500</v>
      </c>
      <c r="AT3894" s="9"/>
      <c r="AU3894" s="9"/>
      <c r="AV3894" s="9"/>
      <c r="AW3894" s="9"/>
      <c r="AX3894" s="9"/>
      <c r="AY3894" s="9"/>
      <c r="AZ3894" s="9"/>
      <c r="BA3894" s="9"/>
      <c r="BB3894" s="9"/>
      <c r="BC3894" s="9"/>
      <c r="BD3894" s="9"/>
      <c r="BE3894" s="9"/>
      <c r="BF3894" s="9"/>
      <c r="BG3894" s="9"/>
      <c r="BH3894" s="9"/>
      <c r="BI3894" s="9"/>
      <c r="BJ3894" s="9"/>
      <c r="BK3894" s="9"/>
      <c r="BL3894" s="9">
        <f t="shared" si="128"/>
        <v>1883268.021229303</v>
      </c>
      <c r="BM3894" s="9">
        <f t="shared" si="129"/>
        <v>1883300</v>
      </c>
    </row>
    <row r="3895" spans="1:65" x14ac:dyDescent="0.3">
      <c r="A3895" t="s">
        <v>3736</v>
      </c>
      <c r="B3895" s="9">
        <v>322</v>
      </c>
      <c r="C3895">
        <v>585611</v>
      </c>
      <c r="D3895">
        <v>1</v>
      </c>
      <c r="E3895">
        <v>0</v>
      </c>
      <c r="F3895">
        <v>0</v>
      </c>
      <c r="G3895">
        <v>0</v>
      </c>
      <c r="H3895">
        <v>0</v>
      </c>
      <c r="I3895" t="s">
        <v>135</v>
      </c>
      <c r="J3895">
        <v>585866</v>
      </c>
      <c r="K3895" t="s">
        <v>3737</v>
      </c>
      <c r="L3895">
        <v>585777</v>
      </c>
      <c r="M3895" t="s">
        <v>769</v>
      </c>
      <c r="N3895">
        <v>585939</v>
      </c>
      <c r="O3895" t="s">
        <v>691</v>
      </c>
      <c r="P3895">
        <v>585939</v>
      </c>
      <c r="Q3895" t="s">
        <v>691</v>
      </c>
      <c r="R3895" s="9">
        <v>77163.023986378481</v>
      </c>
      <c r="S3895" s="9"/>
      <c r="T3895" s="9"/>
      <c r="U3895" s="9"/>
      <c r="V3895" s="9"/>
      <c r="W3895" s="9"/>
      <c r="X3895" s="9"/>
      <c r="Y3895" s="9"/>
      <c r="Z3895" s="9"/>
      <c r="AA3895" s="9"/>
      <c r="AB3895" s="9"/>
      <c r="AC3895" s="9"/>
      <c r="AD3895" s="9"/>
      <c r="AE3895" s="9"/>
      <c r="AF3895" s="9"/>
      <c r="AG3895" s="9"/>
      <c r="AH3895" s="9"/>
      <c r="AI3895" s="9"/>
      <c r="AJ3895" s="9"/>
      <c r="AK3895" s="9"/>
      <c r="AL3895" s="9"/>
      <c r="AM3895" s="9"/>
      <c r="AN3895" s="9"/>
      <c r="AO3895" s="9"/>
      <c r="AP3895" s="9"/>
      <c r="AQ3895" s="15"/>
      <c r="AR3895" s="9"/>
      <c r="AS3895" s="9"/>
      <c r="AT3895" s="9"/>
      <c r="AU3895" s="9"/>
      <c r="AV3895" s="9"/>
      <c r="AW3895" s="9"/>
      <c r="AX3895" s="9"/>
      <c r="AY3895" s="9"/>
      <c r="AZ3895" s="9"/>
      <c r="BA3895" s="9"/>
      <c r="BB3895" s="9"/>
      <c r="BC3895" s="9"/>
      <c r="BD3895" s="9"/>
      <c r="BE3895" s="9"/>
      <c r="BF3895" s="9"/>
      <c r="BG3895" s="9"/>
      <c r="BH3895" s="9"/>
      <c r="BI3895" s="9"/>
      <c r="BJ3895" s="9"/>
      <c r="BK3895" s="9"/>
      <c r="BL3895" s="9">
        <f t="shared" si="128"/>
        <v>77163.023986378481</v>
      </c>
      <c r="BM3895" s="9">
        <f t="shared" si="129"/>
        <v>77200</v>
      </c>
    </row>
    <row r="3896" spans="1:65" x14ac:dyDescent="0.3">
      <c r="A3896" t="s">
        <v>3738</v>
      </c>
      <c r="B3896" s="9">
        <v>270</v>
      </c>
      <c r="C3896">
        <v>580805</v>
      </c>
      <c r="D3896">
        <v>1</v>
      </c>
      <c r="E3896">
        <v>0</v>
      </c>
      <c r="F3896">
        <v>0</v>
      </c>
      <c r="G3896">
        <v>0</v>
      </c>
      <c r="H3896">
        <v>0</v>
      </c>
      <c r="I3896" t="s">
        <v>96</v>
      </c>
      <c r="J3896">
        <v>580350</v>
      </c>
      <c r="K3896" t="s">
        <v>330</v>
      </c>
      <c r="L3896">
        <v>580350</v>
      </c>
      <c r="M3896" t="s">
        <v>330</v>
      </c>
      <c r="N3896">
        <v>580350</v>
      </c>
      <c r="O3896" t="s">
        <v>330</v>
      </c>
      <c r="P3896">
        <v>581186</v>
      </c>
      <c r="Q3896" t="s">
        <v>331</v>
      </c>
      <c r="R3896" s="9">
        <v>71941.662785630979</v>
      </c>
      <c r="S3896" s="9"/>
      <c r="T3896" s="9"/>
      <c r="U3896" s="9"/>
      <c r="V3896" s="9"/>
      <c r="W3896" s="9"/>
      <c r="X3896" s="9"/>
      <c r="Y3896" s="9"/>
      <c r="Z3896" s="9"/>
      <c r="AA3896" s="9"/>
      <c r="AB3896" s="9"/>
      <c r="AC3896" s="9"/>
      <c r="AD3896" s="9"/>
      <c r="AE3896" s="9"/>
      <c r="AF3896" s="9"/>
      <c r="AG3896" s="9"/>
      <c r="AH3896" s="9"/>
      <c r="AI3896" s="9"/>
      <c r="AJ3896" s="9"/>
      <c r="AK3896" s="9"/>
      <c r="AL3896" s="9"/>
      <c r="AM3896" s="9"/>
      <c r="AN3896" s="9"/>
      <c r="AO3896" s="9"/>
      <c r="AP3896" s="9"/>
      <c r="AQ3896" s="15"/>
      <c r="AR3896" s="9"/>
      <c r="AS3896" s="9"/>
      <c r="AT3896" s="9"/>
      <c r="AU3896" s="9"/>
      <c r="AV3896" s="9"/>
      <c r="AW3896" s="9"/>
      <c r="AX3896" s="9"/>
      <c r="AY3896" s="9"/>
      <c r="AZ3896" s="9"/>
      <c r="BA3896" s="9"/>
      <c r="BB3896" s="9"/>
      <c r="BC3896" s="9"/>
      <c r="BD3896" s="9"/>
      <c r="BE3896" s="9"/>
      <c r="BF3896" s="9"/>
      <c r="BG3896" s="9"/>
      <c r="BH3896" s="9"/>
      <c r="BI3896" s="9"/>
      <c r="BJ3896" s="9"/>
      <c r="BK3896" s="9"/>
      <c r="BL3896" s="9">
        <f t="shared" si="128"/>
        <v>71941.662785630979</v>
      </c>
      <c r="BM3896" s="9">
        <f t="shared" si="129"/>
        <v>71900</v>
      </c>
    </row>
    <row r="3897" spans="1:65" x14ac:dyDescent="0.3">
      <c r="A3897" t="s">
        <v>3738</v>
      </c>
      <c r="B3897" s="9">
        <v>1126</v>
      </c>
      <c r="C3897">
        <v>564486</v>
      </c>
      <c r="D3897">
        <v>1</v>
      </c>
      <c r="E3897">
        <v>0</v>
      </c>
      <c r="F3897">
        <v>0</v>
      </c>
      <c r="G3897">
        <v>0</v>
      </c>
      <c r="H3897">
        <v>0</v>
      </c>
      <c r="I3897" t="s">
        <v>86</v>
      </c>
      <c r="J3897">
        <v>539911</v>
      </c>
      <c r="K3897" t="s">
        <v>352</v>
      </c>
      <c r="L3897">
        <v>539911</v>
      </c>
      <c r="M3897" t="s">
        <v>352</v>
      </c>
      <c r="N3897">
        <v>539911</v>
      </c>
      <c r="O3897" t="s">
        <v>352</v>
      </c>
      <c r="P3897">
        <v>539911</v>
      </c>
      <c r="Q3897" t="s">
        <v>352</v>
      </c>
      <c r="R3897" s="9">
        <v>265159.58459858509</v>
      </c>
      <c r="S3897" s="9"/>
      <c r="T3897" s="9"/>
      <c r="U3897" s="9"/>
      <c r="V3897" s="9"/>
      <c r="W3897" s="9"/>
      <c r="X3897" s="9"/>
      <c r="Y3897" s="9"/>
      <c r="Z3897" s="9"/>
      <c r="AA3897" s="9"/>
      <c r="AB3897" s="9"/>
      <c r="AC3897" s="9"/>
      <c r="AD3897" s="9"/>
      <c r="AE3897" s="9"/>
      <c r="AF3897" s="9"/>
      <c r="AG3897" s="9"/>
      <c r="AH3897" s="9"/>
      <c r="AI3897" s="9"/>
      <c r="AJ3897" s="9"/>
      <c r="AK3897" s="9"/>
      <c r="AL3897" s="9"/>
      <c r="AM3897" s="9"/>
      <c r="AN3897" s="9"/>
      <c r="AO3897" s="9"/>
      <c r="AP3897" s="9"/>
      <c r="AQ3897" s="15"/>
      <c r="AR3897" s="9"/>
      <c r="AS3897" s="9"/>
      <c r="AT3897" s="9"/>
      <c r="AU3897" s="9"/>
      <c r="AV3897" s="9"/>
      <c r="AW3897" s="9"/>
      <c r="AX3897" s="9"/>
      <c r="AY3897" s="9"/>
      <c r="AZ3897" s="9"/>
      <c r="BA3897" s="9"/>
      <c r="BB3897" s="9"/>
      <c r="BC3897" s="9"/>
      <c r="BD3897" s="9"/>
      <c r="BE3897" s="9"/>
      <c r="BF3897" s="9"/>
      <c r="BG3897" s="9"/>
      <c r="BH3897" s="9"/>
      <c r="BI3897" s="9"/>
      <c r="BJ3897" s="9"/>
      <c r="BK3897" s="9"/>
      <c r="BL3897" s="9">
        <f t="shared" si="128"/>
        <v>265159.58459858509</v>
      </c>
      <c r="BM3897" s="9">
        <f t="shared" si="129"/>
        <v>265200</v>
      </c>
    </row>
    <row r="3898" spans="1:65" x14ac:dyDescent="0.3">
      <c r="A3898" t="s">
        <v>3739</v>
      </c>
      <c r="B3898" s="9">
        <v>375</v>
      </c>
      <c r="C3898">
        <v>532754</v>
      </c>
      <c r="D3898">
        <v>1</v>
      </c>
      <c r="E3898">
        <v>0</v>
      </c>
      <c r="F3898">
        <v>0</v>
      </c>
      <c r="G3898">
        <v>0</v>
      </c>
      <c r="H3898">
        <v>0</v>
      </c>
      <c r="I3898" t="s">
        <v>86</v>
      </c>
      <c r="J3898">
        <v>532819</v>
      </c>
      <c r="K3898" t="s">
        <v>327</v>
      </c>
      <c r="L3898">
        <v>532819</v>
      </c>
      <c r="M3898" t="s">
        <v>327</v>
      </c>
      <c r="N3898">
        <v>532819</v>
      </c>
      <c r="O3898" t="s">
        <v>327</v>
      </c>
      <c r="P3898">
        <v>532819</v>
      </c>
      <c r="Q3898" t="s">
        <v>327</v>
      </c>
      <c r="R3898" s="9">
        <v>89719.944018305061</v>
      </c>
      <c r="S3898" s="9"/>
      <c r="T3898" s="9"/>
      <c r="U3898" s="9"/>
      <c r="V3898" s="9"/>
      <c r="W3898" s="9"/>
      <c r="X3898" s="9"/>
      <c r="Y3898" s="9"/>
      <c r="Z3898" s="9"/>
      <c r="AA3898" s="9"/>
      <c r="AB3898" s="9"/>
      <c r="AC3898" s="9"/>
      <c r="AD3898" s="9"/>
      <c r="AE3898" s="9"/>
      <c r="AF3898" s="9"/>
      <c r="AG3898" s="9"/>
      <c r="AH3898" s="9"/>
      <c r="AI3898" s="9"/>
      <c r="AJ3898" s="9"/>
      <c r="AK3898" s="9"/>
      <c r="AL3898" s="9"/>
      <c r="AM3898" s="9"/>
      <c r="AN3898" s="9"/>
      <c r="AO3898" s="9"/>
      <c r="AP3898" s="9"/>
      <c r="AQ3898" s="15"/>
      <c r="AR3898" s="9"/>
      <c r="AS3898" s="9"/>
      <c r="AT3898" s="9"/>
      <c r="AU3898" s="9"/>
      <c r="AV3898" s="9"/>
      <c r="AW3898" s="9"/>
      <c r="AX3898" s="9"/>
      <c r="AY3898" s="9"/>
      <c r="AZ3898" s="9"/>
      <c r="BA3898" s="9"/>
      <c r="BB3898" s="9"/>
      <c r="BC3898" s="9"/>
      <c r="BD3898" s="9"/>
      <c r="BE3898" s="9"/>
      <c r="BF3898" s="9"/>
      <c r="BG3898" s="9"/>
      <c r="BH3898" s="9"/>
      <c r="BI3898" s="9"/>
      <c r="BJ3898" s="9"/>
      <c r="BK3898" s="9"/>
      <c r="BL3898" s="9">
        <f t="shared" si="128"/>
        <v>89719.944018305061</v>
      </c>
      <c r="BM3898" s="9">
        <f t="shared" si="129"/>
        <v>89700</v>
      </c>
    </row>
    <row r="3899" spans="1:65" x14ac:dyDescent="0.3">
      <c r="A3899" t="s">
        <v>3740</v>
      </c>
      <c r="B3899" s="9">
        <v>678</v>
      </c>
      <c r="C3899">
        <v>531685</v>
      </c>
      <c r="D3899">
        <v>1</v>
      </c>
      <c r="E3899">
        <v>0</v>
      </c>
      <c r="F3899">
        <v>0</v>
      </c>
      <c r="G3899">
        <v>0</v>
      </c>
      <c r="H3899">
        <v>0</v>
      </c>
      <c r="I3899" t="s">
        <v>86</v>
      </c>
      <c r="J3899">
        <v>531189</v>
      </c>
      <c r="K3899" t="s">
        <v>338</v>
      </c>
      <c r="L3899">
        <v>531189</v>
      </c>
      <c r="M3899" t="s">
        <v>338</v>
      </c>
      <c r="N3899">
        <v>531189</v>
      </c>
      <c r="O3899" t="s">
        <v>338</v>
      </c>
      <c r="P3899">
        <v>531189</v>
      </c>
      <c r="Q3899" t="s">
        <v>338</v>
      </c>
      <c r="R3899" s="9">
        <v>161003.10759305279</v>
      </c>
      <c r="S3899" s="9"/>
      <c r="T3899" s="9"/>
      <c r="U3899" s="9"/>
      <c r="V3899" s="9"/>
      <c r="W3899" s="9"/>
      <c r="X3899" s="9"/>
      <c r="Y3899" s="9"/>
      <c r="Z3899" s="9"/>
      <c r="AA3899" s="9"/>
      <c r="AB3899" s="9"/>
      <c r="AC3899" s="9"/>
      <c r="AD3899" s="9"/>
      <c r="AE3899" s="9"/>
      <c r="AF3899" s="9"/>
      <c r="AG3899" s="9"/>
      <c r="AH3899" s="9"/>
      <c r="AI3899" s="9"/>
      <c r="AJ3899" s="9"/>
      <c r="AK3899" s="9"/>
      <c r="AL3899" s="9"/>
      <c r="AM3899" s="9"/>
      <c r="AN3899" s="9"/>
      <c r="AO3899" s="9"/>
      <c r="AP3899" s="9"/>
      <c r="AQ3899" s="15"/>
      <c r="AR3899" s="9"/>
      <c r="AS3899" s="9"/>
      <c r="AT3899" s="9"/>
      <c r="AU3899" s="9"/>
      <c r="AV3899" s="9"/>
      <c r="AW3899" s="9"/>
      <c r="AX3899" s="9"/>
      <c r="AY3899" s="9"/>
      <c r="AZ3899" s="9"/>
      <c r="BA3899" s="9"/>
      <c r="BB3899" s="9"/>
      <c r="BC3899" s="9"/>
      <c r="BD3899" s="9"/>
      <c r="BE3899" s="9"/>
      <c r="BF3899" s="9"/>
      <c r="BG3899" s="9"/>
      <c r="BH3899" s="9"/>
      <c r="BI3899" s="9"/>
      <c r="BJ3899" s="9"/>
      <c r="BK3899" s="9"/>
      <c r="BL3899" s="9">
        <f t="shared" si="128"/>
        <v>161003.10759305279</v>
      </c>
      <c r="BM3899" s="9">
        <f t="shared" si="129"/>
        <v>161000</v>
      </c>
    </row>
    <row r="3900" spans="1:65" x14ac:dyDescent="0.3">
      <c r="A3900" t="s">
        <v>3741</v>
      </c>
      <c r="B3900" s="9">
        <v>132</v>
      </c>
      <c r="C3900">
        <v>548634</v>
      </c>
      <c r="D3900">
        <v>1</v>
      </c>
      <c r="E3900">
        <v>0</v>
      </c>
      <c r="F3900">
        <v>0</v>
      </c>
      <c r="G3900">
        <v>0</v>
      </c>
      <c r="H3900">
        <v>0</v>
      </c>
      <c r="I3900" t="s">
        <v>123</v>
      </c>
      <c r="J3900">
        <v>569780</v>
      </c>
      <c r="K3900" t="s">
        <v>2571</v>
      </c>
      <c r="L3900">
        <v>569780</v>
      </c>
      <c r="M3900" t="s">
        <v>2571</v>
      </c>
      <c r="N3900">
        <v>568759</v>
      </c>
      <c r="O3900" t="s">
        <v>343</v>
      </c>
      <c r="P3900">
        <v>568759</v>
      </c>
      <c r="Q3900" t="s">
        <v>343</v>
      </c>
      <c r="R3900" s="9">
        <v>71941.662785630979</v>
      </c>
      <c r="S3900" s="9"/>
      <c r="T3900" s="9"/>
      <c r="U3900" s="9"/>
      <c r="V3900" s="9"/>
      <c r="W3900" s="9"/>
      <c r="X3900" s="9"/>
      <c r="Y3900" s="9"/>
      <c r="Z3900" s="9"/>
      <c r="AA3900" s="9"/>
      <c r="AB3900" s="9"/>
      <c r="AC3900" s="9"/>
      <c r="AD3900" s="9"/>
      <c r="AE3900" s="9"/>
      <c r="AF3900" s="9"/>
      <c r="AG3900" s="9"/>
      <c r="AH3900" s="9"/>
      <c r="AI3900" s="9"/>
      <c r="AJ3900" s="9"/>
      <c r="AK3900" s="9"/>
      <c r="AL3900" s="9"/>
      <c r="AM3900" s="9"/>
      <c r="AN3900" s="9"/>
      <c r="AO3900" s="9"/>
      <c r="AP3900" s="9"/>
      <c r="AQ3900" s="15"/>
      <c r="AR3900" s="9"/>
      <c r="AS3900" s="9"/>
      <c r="AT3900" s="9"/>
      <c r="AU3900" s="9"/>
      <c r="AV3900" s="9"/>
      <c r="AW3900" s="9"/>
      <c r="AX3900" s="9"/>
      <c r="AY3900" s="9"/>
      <c r="AZ3900" s="9"/>
      <c r="BA3900" s="9"/>
      <c r="BB3900" s="9"/>
      <c r="BC3900" s="9"/>
      <c r="BD3900" s="9"/>
      <c r="BE3900" s="9"/>
      <c r="BF3900" s="9"/>
      <c r="BG3900" s="9"/>
      <c r="BH3900" s="9"/>
      <c r="BI3900" s="9"/>
      <c r="BJ3900" s="9"/>
      <c r="BK3900" s="9"/>
      <c r="BL3900" s="9">
        <f t="shared" si="128"/>
        <v>71941.662785630979</v>
      </c>
      <c r="BM3900" s="9">
        <f t="shared" si="129"/>
        <v>71900</v>
      </c>
    </row>
    <row r="3901" spans="1:65" x14ac:dyDescent="0.3">
      <c r="A3901" t="s">
        <v>3742</v>
      </c>
      <c r="B3901" s="9">
        <v>253</v>
      </c>
      <c r="C3901">
        <v>560081</v>
      </c>
      <c r="D3901">
        <v>1</v>
      </c>
      <c r="E3901">
        <v>0</v>
      </c>
      <c r="F3901">
        <v>0</v>
      </c>
      <c r="G3901">
        <v>0</v>
      </c>
      <c r="H3901">
        <v>0</v>
      </c>
      <c r="I3901" t="s">
        <v>151</v>
      </c>
      <c r="J3901">
        <v>560260</v>
      </c>
      <c r="K3901" t="s">
        <v>912</v>
      </c>
      <c r="L3901">
        <v>560260</v>
      </c>
      <c r="M3901" t="s">
        <v>912</v>
      </c>
      <c r="N3901">
        <v>560260</v>
      </c>
      <c r="O3901" t="s">
        <v>912</v>
      </c>
      <c r="P3901">
        <v>559717</v>
      </c>
      <c r="Q3901" t="s">
        <v>346</v>
      </c>
      <c r="R3901" s="9">
        <v>71941.662785630979</v>
      </c>
      <c r="S3901" s="9"/>
      <c r="T3901" s="9"/>
      <c r="U3901" s="9"/>
      <c r="V3901" s="9"/>
      <c r="W3901" s="9"/>
      <c r="X3901" s="9"/>
      <c r="Y3901" s="9"/>
      <c r="Z3901" s="9"/>
      <c r="AA3901" s="9"/>
      <c r="AB3901" s="9"/>
      <c r="AC3901" s="9"/>
      <c r="AD3901" s="9"/>
      <c r="AE3901" s="9"/>
      <c r="AF3901" s="9"/>
      <c r="AG3901" s="9"/>
      <c r="AH3901" s="9"/>
      <c r="AI3901" s="9"/>
      <c r="AJ3901" s="9"/>
      <c r="AK3901" s="9"/>
      <c r="AL3901" s="9"/>
      <c r="AM3901" s="9"/>
      <c r="AN3901" s="9"/>
      <c r="AO3901" s="9"/>
      <c r="AP3901" s="9"/>
      <c r="AQ3901" s="15"/>
      <c r="AR3901" s="9"/>
      <c r="AS3901" s="9"/>
      <c r="AT3901" s="9"/>
      <c r="AU3901" s="9"/>
      <c r="AV3901" s="9"/>
      <c r="AW3901" s="9"/>
      <c r="AX3901" s="9"/>
      <c r="AY3901" s="9"/>
      <c r="AZ3901" s="9"/>
      <c r="BA3901" s="9"/>
      <c r="BB3901" s="9"/>
      <c r="BC3901" s="9"/>
      <c r="BD3901" s="9"/>
      <c r="BE3901" s="9"/>
      <c r="BF3901" s="9"/>
      <c r="BG3901" s="9"/>
      <c r="BH3901" s="9"/>
      <c r="BI3901" s="9"/>
      <c r="BJ3901" s="9"/>
      <c r="BK3901" s="9"/>
      <c r="BL3901" s="9">
        <f t="shared" si="128"/>
        <v>71941.662785630979</v>
      </c>
      <c r="BM3901" s="9">
        <f t="shared" si="129"/>
        <v>71900</v>
      </c>
    </row>
    <row r="3902" spans="1:65" x14ac:dyDescent="0.3">
      <c r="A3902" t="s">
        <v>3742</v>
      </c>
      <c r="B3902" s="9">
        <v>153</v>
      </c>
      <c r="C3902">
        <v>551686</v>
      </c>
      <c r="D3902">
        <v>1</v>
      </c>
      <c r="E3902">
        <v>0</v>
      </c>
      <c r="F3902">
        <v>0</v>
      </c>
      <c r="G3902">
        <v>0</v>
      </c>
      <c r="H3902">
        <v>0</v>
      </c>
      <c r="I3902" t="s">
        <v>151</v>
      </c>
      <c r="J3902">
        <v>557153</v>
      </c>
      <c r="K3902" t="s">
        <v>808</v>
      </c>
      <c r="L3902">
        <v>557153</v>
      </c>
      <c r="M3902" t="s">
        <v>808</v>
      </c>
      <c r="N3902">
        <v>557153</v>
      </c>
      <c r="O3902" t="s">
        <v>808</v>
      </c>
      <c r="P3902">
        <v>557153</v>
      </c>
      <c r="Q3902" t="s">
        <v>808</v>
      </c>
      <c r="R3902" s="9">
        <v>71941.662785630979</v>
      </c>
      <c r="S3902" s="9"/>
      <c r="T3902" s="9"/>
      <c r="U3902" s="9"/>
      <c r="V3902" s="9"/>
      <c r="W3902" s="9"/>
      <c r="X3902" s="9"/>
      <c r="Y3902" s="9"/>
      <c r="Z3902" s="9"/>
      <c r="AA3902" s="9"/>
      <c r="AB3902" s="9"/>
      <c r="AC3902" s="9"/>
      <c r="AD3902" s="9"/>
      <c r="AE3902" s="9"/>
      <c r="AF3902" s="9"/>
      <c r="AG3902" s="9"/>
      <c r="AH3902" s="9"/>
      <c r="AI3902" s="9"/>
      <c r="AJ3902" s="9"/>
      <c r="AK3902" s="9"/>
      <c r="AL3902" s="9"/>
      <c r="AM3902" s="9"/>
      <c r="AN3902" s="9"/>
      <c r="AO3902" s="9"/>
      <c r="AP3902" s="9"/>
      <c r="AQ3902" s="15"/>
      <c r="AR3902" s="9"/>
      <c r="AS3902" s="9"/>
      <c r="AT3902" s="9"/>
      <c r="AU3902" s="9"/>
      <c r="AV3902" s="9"/>
      <c r="AW3902" s="9"/>
      <c r="AX3902" s="9"/>
      <c r="AY3902" s="9"/>
      <c r="AZ3902" s="9"/>
      <c r="BA3902" s="9"/>
      <c r="BB3902" s="9"/>
      <c r="BC3902" s="9"/>
      <c r="BD3902" s="9"/>
      <c r="BE3902" s="9"/>
      <c r="BF3902" s="9"/>
      <c r="BG3902" s="9"/>
      <c r="BH3902" s="9"/>
      <c r="BI3902" s="9"/>
      <c r="BJ3902" s="9"/>
      <c r="BK3902" s="9"/>
      <c r="BL3902" s="9">
        <f t="shared" si="128"/>
        <v>71941.662785630979</v>
      </c>
      <c r="BM3902" s="9">
        <f t="shared" si="129"/>
        <v>71900</v>
      </c>
    </row>
    <row r="3903" spans="1:65" x14ac:dyDescent="0.3">
      <c r="A3903" t="s">
        <v>3743</v>
      </c>
      <c r="B3903" s="9">
        <v>205</v>
      </c>
      <c r="C3903">
        <v>599590</v>
      </c>
      <c r="D3903">
        <v>1</v>
      </c>
      <c r="E3903">
        <v>0</v>
      </c>
      <c r="F3903">
        <v>0</v>
      </c>
      <c r="G3903">
        <v>0</v>
      </c>
      <c r="H3903">
        <v>0</v>
      </c>
      <c r="I3903" t="s">
        <v>86</v>
      </c>
      <c r="J3903">
        <v>537489</v>
      </c>
      <c r="K3903" t="s">
        <v>323</v>
      </c>
      <c r="L3903">
        <v>537489</v>
      </c>
      <c r="M3903" t="s">
        <v>323</v>
      </c>
      <c r="N3903">
        <v>537489</v>
      </c>
      <c r="O3903" t="s">
        <v>323</v>
      </c>
      <c r="P3903">
        <v>537683</v>
      </c>
      <c r="Q3903" t="s">
        <v>324</v>
      </c>
      <c r="R3903" s="9">
        <v>71941.662785630979</v>
      </c>
      <c r="S3903" s="9"/>
      <c r="T3903" s="9"/>
      <c r="U3903" s="9"/>
      <c r="V3903" s="9"/>
      <c r="W3903" s="9"/>
      <c r="X3903" s="9"/>
      <c r="Y3903" s="9"/>
      <c r="Z3903" s="9"/>
      <c r="AA3903" s="9"/>
      <c r="AB3903" s="9"/>
      <c r="AC3903" s="9"/>
      <c r="AD3903" s="9"/>
      <c r="AE3903" s="9"/>
      <c r="AF3903" s="9"/>
      <c r="AG3903" s="9"/>
      <c r="AH3903" s="9"/>
      <c r="AI3903" s="9"/>
      <c r="AJ3903" s="9"/>
      <c r="AK3903" s="9"/>
      <c r="AL3903" s="9"/>
      <c r="AM3903" s="9"/>
      <c r="AN3903" s="9"/>
      <c r="AO3903" s="9"/>
      <c r="AP3903" s="9"/>
      <c r="AQ3903" s="15"/>
      <c r="AR3903" s="9"/>
      <c r="AS3903" s="9"/>
      <c r="AT3903" s="9"/>
      <c r="AU3903" s="9"/>
      <c r="AV3903" s="9"/>
      <c r="AW3903" s="9"/>
      <c r="AX3903" s="9"/>
      <c r="AY3903" s="9"/>
      <c r="AZ3903" s="9"/>
      <c r="BA3903" s="9"/>
      <c r="BB3903" s="9"/>
      <c r="BC3903" s="9"/>
      <c r="BD3903" s="9"/>
      <c r="BE3903" s="9"/>
      <c r="BF3903" s="9"/>
      <c r="BG3903" s="9"/>
      <c r="BH3903" s="9"/>
      <c r="BI3903" s="9"/>
      <c r="BJ3903" s="9"/>
      <c r="BK3903" s="9"/>
      <c r="BL3903" s="9">
        <f t="shared" si="128"/>
        <v>71941.662785630979</v>
      </c>
      <c r="BM3903" s="9">
        <f t="shared" si="129"/>
        <v>71900</v>
      </c>
    </row>
    <row r="3904" spans="1:65" x14ac:dyDescent="0.3">
      <c r="A3904" t="s">
        <v>3743</v>
      </c>
      <c r="B3904" s="9">
        <v>145</v>
      </c>
      <c r="C3904">
        <v>548251</v>
      </c>
      <c r="D3904">
        <v>1</v>
      </c>
      <c r="E3904">
        <v>0</v>
      </c>
      <c r="F3904">
        <v>0</v>
      </c>
      <c r="G3904">
        <v>0</v>
      </c>
      <c r="H3904">
        <v>0</v>
      </c>
      <c r="I3904" t="s">
        <v>123</v>
      </c>
      <c r="J3904">
        <v>568635</v>
      </c>
      <c r="K3904" t="s">
        <v>1526</v>
      </c>
      <c r="L3904">
        <v>568635</v>
      </c>
      <c r="M3904" t="s">
        <v>1526</v>
      </c>
      <c r="N3904">
        <v>568635</v>
      </c>
      <c r="O3904" t="s">
        <v>1526</v>
      </c>
      <c r="P3904">
        <v>568414</v>
      </c>
      <c r="Q3904" t="s">
        <v>166</v>
      </c>
      <c r="R3904" s="9">
        <v>71941.662785630979</v>
      </c>
      <c r="S3904" s="9"/>
      <c r="T3904" s="9"/>
      <c r="U3904" s="9"/>
      <c r="V3904" s="9"/>
      <c r="W3904" s="9"/>
      <c r="X3904" s="9"/>
      <c r="Y3904" s="9"/>
      <c r="Z3904" s="9"/>
      <c r="AA3904" s="9"/>
      <c r="AB3904" s="9"/>
      <c r="AC3904" s="9"/>
      <c r="AD3904" s="9"/>
      <c r="AE3904" s="9"/>
      <c r="AF3904" s="9"/>
      <c r="AG3904" s="9"/>
      <c r="AH3904" s="9"/>
      <c r="AI3904" s="9"/>
      <c r="AJ3904" s="9"/>
      <c r="AK3904" s="9"/>
      <c r="AL3904" s="9"/>
      <c r="AM3904" s="9"/>
      <c r="AN3904" s="9"/>
      <c r="AO3904" s="9"/>
      <c r="AP3904" s="9"/>
      <c r="AQ3904" s="15"/>
      <c r="AR3904" s="9"/>
      <c r="AS3904" s="9"/>
      <c r="AT3904" s="9"/>
      <c r="AU3904" s="9"/>
      <c r="AV3904" s="9"/>
      <c r="AW3904" s="9"/>
      <c r="AX3904" s="9"/>
      <c r="AY3904" s="9"/>
      <c r="AZ3904" s="9"/>
      <c r="BA3904" s="9"/>
      <c r="BB3904" s="9"/>
      <c r="BC3904" s="9"/>
      <c r="BD3904" s="9"/>
      <c r="BE3904" s="9"/>
      <c r="BF3904" s="9"/>
      <c r="BG3904" s="9"/>
      <c r="BH3904" s="9"/>
      <c r="BI3904" s="9"/>
      <c r="BJ3904" s="9"/>
      <c r="BK3904" s="9"/>
      <c r="BL3904" s="9">
        <f t="shared" si="128"/>
        <v>71941.662785630979</v>
      </c>
      <c r="BM3904" s="9">
        <f t="shared" si="129"/>
        <v>71900</v>
      </c>
    </row>
    <row r="3905" spans="1:65" x14ac:dyDescent="0.3">
      <c r="A3905" t="s">
        <v>3744</v>
      </c>
      <c r="B3905" s="9">
        <v>160</v>
      </c>
      <c r="C3905">
        <v>594644</v>
      </c>
      <c r="D3905">
        <v>1</v>
      </c>
      <c r="E3905">
        <v>0</v>
      </c>
      <c r="F3905">
        <v>0</v>
      </c>
      <c r="G3905">
        <v>0</v>
      </c>
      <c r="H3905">
        <v>0</v>
      </c>
      <c r="I3905" t="s">
        <v>81</v>
      </c>
      <c r="J3905">
        <v>593711</v>
      </c>
      <c r="K3905" t="s">
        <v>185</v>
      </c>
      <c r="L3905">
        <v>593711</v>
      </c>
      <c r="M3905" t="s">
        <v>185</v>
      </c>
      <c r="N3905">
        <v>593711</v>
      </c>
      <c r="O3905" t="s">
        <v>185</v>
      </c>
      <c r="P3905">
        <v>593711</v>
      </c>
      <c r="Q3905" t="s">
        <v>185</v>
      </c>
      <c r="R3905" s="9">
        <v>71941.662785630979</v>
      </c>
      <c r="S3905" s="9"/>
      <c r="T3905" s="9"/>
      <c r="U3905" s="9"/>
      <c r="V3905" s="9"/>
      <c r="W3905" s="9"/>
      <c r="X3905" s="9"/>
      <c r="Y3905" s="9"/>
      <c r="Z3905" s="9"/>
      <c r="AA3905" s="9"/>
      <c r="AB3905" s="9"/>
      <c r="AC3905" s="9"/>
      <c r="AD3905" s="9"/>
      <c r="AE3905" s="9"/>
      <c r="AF3905" s="9"/>
      <c r="AG3905" s="9"/>
      <c r="AH3905" s="9"/>
      <c r="AI3905" s="9"/>
      <c r="AJ3905" s="9"/>
      <c r="AK3905" s="9"/>
      <c r="AL3905" s="9"/>
      <c r="AM3905" s="9"/>
      <c r="AN3905" s="9"/>
      <c r="AO3905" s="9"/>
      <c r="AP3905" s="9"/>
      <c r="AQ3905" s="15"/>
      <c r="AR3905" s="9"/>
      <c r="AS3905" s="9"/>
      <c r="AT3905" s="9"/>
      <c r="AU3905" s="9"/>
      <c r="AV3905" s="9"/>
      <c r="AW3905" s="9"/>
      <c r="AX3905" s="9"/>
      <c r="AY3905" s="9"/>
      <c r="AZ3905" s="9"/>
      <c r="BA3905" s="9"/>
      <c r="BB3905" s="9"/>
      <c r="BC3905" s="9"/>
      <c r="BD3905" s="9"/>
      <c r="BE3905" s="9"/>
      <c r="BF3905" s="9"/>
      <c r="BG3905" s="9"/>
      <c r="BH3905" s="9"/>
      <c r="BI3905" s="9"/>
      <c r="BJ3905" s="9"/>
      <c r="BK3905" s="9"/>
      <c r="BL3905" s="9">
        <f t="shared" si="128"/>
        <v>71941.662785630979</v>
      </c>
      <c r="BM3905" s="9">
        <f t="shared" si="129"/>
        <v>71900</v>
      </c>
    </row>
    <row r="3906" spans="1:65" x14ac:dyDescent="0.3">
      <c r="A3906" t="s">
        <v>3745</v>
      </c>
      <c r="B3906" s="9">
        <v>109</v>
      </c>
      <c r="C3906">
        <v>594652</v>
      </c>
      <c r="D3906">
        <v>1</v>
      </c>
      <c r="E3906">
        <v>0</v>
      </c>
      <c r="F3906">
        <v>0</v>
      </c>
      <c r="G3906">
        <v>0</v>
      </c>
      <c r="H3906">
        <v>0</v>
      </c>
      <c r="I3906" t="s">
        <v>81</v>
      </c>
      <c r="J3906">
        <v>595098</v>
      </c>
      <c r="K3906" t="s">
        <v>417</v>
      </c>
      <c r="L3906">
        <v>595098</v>
      </c>
      <c r="M3906" t="s">
        <v>417</v>
      </c>
      <c r="N3906">
        <v>595098</v>
      </c>
      <c r="O3906" t="s">
        <v>417</v>
      </c>
      <c r="P3906">
        <v>593711</v>
      </c>
      <c r="Q3906" t="s">
        <v>185</v>
      </c>
      <c r="R3906" s="9">
        <v>71941.662785630979</v>
      </c>
      <c r="S3906" s="9"/>
      <c r="T3906" s="9"/>
      <c r="U3906" s="9"/>
      <c r="V3906" s="9"/>
      <c r="W3906" s="9"/>
      <c r="X3906" s="9"/>
      <c r="Y3906" s="9"/>
      <c r="Z3906" s="9"/>
      <c r="AA3906" s="9"/>
      <c r="AB3906" s="9"/>
      <c r="AC3906" s="9"/>
      <c r="AD3906" s="9"/>
      <c r="AE3906" s="9"/>
      <c r="AF3906" s="9"/>
      <c r="AG3906" s="9"/>
      <c r="AH3906" s="9"/>
      <c r="AI3906" s="9"/>
      <c r="AJ3906" s="9"/>
      <c r="AK3906" s="9"/>
      <c r="AL3906" s="9"/>
      <c r="AM3906" s="9"/>
      <c r="AN3906" s="9"/>
      <c r="AO3906" s="9"/>
      <c r="AP3906" s="9"/>
      <c r="AQ3906" s="15"/>
      <c r="AR3906" s="9">
        <v>1</v>
      </c>
      <c r="AS3906" s="9">
        <f>AR3906*30500</f>
        <v>30500</v>
      </c>
      <c r="AT3906" s="9"/>
      <c r="AU3906" s="9"/>
      <c r="AV3906" s="9"/>
      <c r="AW3906" s="9"/>
      <c r="AX3906" s="9"/>
      <c r="AY3906" s="9"/>
      <c r="AZ3906" s="9"/>
      <c r="BA3906" s="9"/>
      <c r="BB3906" s="9"/>
      <c r="BC3906" s="9"/>
      <c r="BD3906" s="9"/>
      <c r="BE3906" s="9"/>
      <c r="BF3906" s="9"/>
      <c r="BG3906" s="9"/>
      <c r="BH3906" s="9"/>
      <c r="BI3906" s="9"/>
      <c r="BJ3906" s="9"/>
      <c r="BK3906" s="9"/>
      <c r="BL3906" s="9">
        <f t="shared" si="128"/>
        <v>102441.66278563098</v>
      </c>
      <c r="BM3906" s="9">
        <f t="shared" si="129"/>
        <v>102400</v>
      </c>
    </row>
    <row r="3907" spans="1:65" x14ac:dyDescent="0.3">
      <c r="A3907" t="s">
        <v>3746</v>
      </c>
      <c r="B3907" s="9">
        <v>618</v>
      </c>
      <c r="C3907">
        <v>538621</v>
      </c>
      <c r="D3907">
        <v>1</v>
      </c>
      <c r="E3907">
        <v>0</v>
      </c>
      <c r="F3907">
        <v>0</v>
      </c>
      <c r="G3907">
        <v>0</v>
      </c>
      <c r="H3907">
        <v>0</v>
      </c>
      <c r="I3907" t="s">
        <v>86</v>
      </c>
      <c r="J3907">
        <v>538094</v>
      </c>
      <c r="K3907" t="s">
        <v>207</v>
      </c>
      <c r="L3907">
        <v>538094</v>
      </c>
      <c r="M3907" t="s">
        <v>207</v>
      </c>
      <c r="N3907">
        <v>538094</v>
      </c>
      <c r="O3907" t="s">
        <v>207</v>
      </c>
      <c r="P3907">
        <v>538094</v>
      </c>
      <c r="Q3907" t="s">
        <v>207</v>
      </c>
      <c r="R3907" s="9">
        <v>146948.75724219851</v>
      </c>
      <c r="S3907" s="9"/>
      <c r="T3907" s="9"/>
      <c r="U3907" s="9"/>
      <c r="V3907" s="9"/>
      <c r="W3907" s="9"/>
      <c r="X3907" s="9"/>
      <c r="Y3907" s="9"/>
      <c r="Z3907" s="9"/>
      <c r="AA3907" s="9"/>
      <c r="AB3907" s="9"/>
      <c r="AC3907" s="9"/>
      <c r="AD3907" s="9"/>
      <c r="AE3907" s="9"/>
      <c r="AF3907" s="9"/>
      <c r="AG3907" s="9"/>
      <c r="AH3907" s="9"/>
      <c r="AI3907" s="9"/>
      <c r="AJ3907" s="9"/>
      <c r="AK3907" s="9"/>
      <c r="AL3907" s="9"/>
      <c r="AM3907" s="9"/>
      <c r="AN3907" s="9"/>
      <c r="AO3907" s="9"/>
      <c r="AP3907" s="9"/>
      <c r="AQ3907" s="15"/>
      <c r="AR3907" s="9">
        <v>1</v>
      </c>
      <c r="AS3907" s="9">
        <f>AR3907*30500</f>
        <v>30500</v>
      </c>
      <c r="AT3907" s="9"/>
      <c r="AU3907" s="9"/>
      <c r="AV3907" s="9"/>
      <c r="AW3907" s="9"/>
      <c r="AX3907" s="9"/>
      <c r="AY3907" s="9"/>
      <c r="AZ3907" s="9"/>
      <c r="BA3907" s="9"/>
      <c r="BB3907" s="9"/>
      <c r="BC3907" s="9"/>
      <c r="BD3907" s="9"/>
      <c r="BE3907" s="9"/>
      <c r="BF3907" s="9"/>
      <c r="BG3907" s="9"/>
      <c r="BH3907" s="9"/>
      <c r="BI3907" s="9"/>
      <c r="BJ3907" s="9"/>
      <c r="BK3907" s="9"/>
      <c r="BL3907" s="9">
        <f t="shared" si="128"/>
        <v>177448.75724219851</v>
      </c>
      <c r="BM3907" s="9">
        <f t="shared" si="129"/>
        <v>177400</v>
      </c>
    </row>
    <row r="3908" spans="1:65" x14ac:dyDescent="0.3">
      <c r="A3908" t="s">
        <v>3747</v>
      </c>
      <c r="B3908" s="9">
        <v>99</v>
      </c>
      <c r="C3908">
        <v>596469</v>
      </c>
      <c r="D3908">
        <v>1</v>
      </c>
      <c r="E3908">
        <v>0</v>
      </c>
      <c r="F3908">
        <v>0</v>
      </c>
      <c r="G3908">
        <v>0</v>
      </c>
      <c r="H3908">
        <v>0</v>
      </c>
      <c r="I3908" t="s">
        <v>123</v>
      </c>
      <c r="J3908">
        <v>595268</v>
      </c>
      <c r="K3908" t="s">
        <v>467</v>
      </c>
      <c r="L3908">
        <v>596230</v>
      </c>
      <c r="M3908" t="s">
        <v>468</v>
      </c>
      <c r="N3908">
        <v>596230</v>
      </c>
      <c r="O3908" t="s">
        <v>468</v>
      </c>
      <c r="P3908">
        <v>596230</v>
      </c>
      <c r="Q3908" t="s">
        <v>468</v>
      </c>
      <c r="R3908" s="9">
        <v>71941.662785630979</v>
      </c>
      <c r="S3908" s="9"/>
      <c r="T3908" s="9"/>
      <c r="U3908" s="9"/>
      <c r="V3908" s="9"/>
      <c r="W3908" s="9"/>
      <c r="X3908" s="9"/>
      <c r="Y3908" s="9"/>
      <c r="Z3908" s="9"/>
      <c r="AA3908" s="9"/>
      <c r="AB3908" s="9"/>
      <c r="AC3908" s="9"/>
      <c r="AD3908" s="9"/>
      <c r="AE3908" s="9"/>
      <c r="AF3908" s="9"/>
      <c r="AG3908" s="9"/>
      <c r="AH3908" s="9"/>
      <c r="AI3908" s="9"/>
      <c r="AJ3908" s="9"/>
      <c r="AK3908" s="9"/>
      <c r="AL3908" s="9"/>
      <c r="AM3908" s="9"/>
      <c r="AN3908" s="9"/>
      <c r="AO3908" s="9"/>
      <c r="AP3908" s="9"/>
      <c r="AQ3908" s="15"/>
      <c r="AR3908" s="9"/>
      <c r="AS3908" s="9"/>
      <c r="AT3908" s="9"/>
      <c r="AU3908" s="9"/>
      <c r="AV3908" s="9"/>
      <c r="AW3908" s="9"/>
      <c r="AX3908" s="9"/>
      <c r="AY3908" s="9"/>
      <c r="AZ3908" s="9"/>
      <c r="BA3908" s="9"/>
      <c r="BB3908" s="9"/>
      <c r="BC3908" s="9"/>
      <c r="BD3908" s="9"/>
      <c r="BE3908" s="9"/>
      <c r="BF3908" s="9"/>
      <c r="BG3908" s="9"/>
      <c r="BH3908" s="9"/>
      <c r="BI3908" s="9"/>
      <c r="BJ3908" s="9"/>
      <c r="BK3908" s="9"/>
      <c r="BL3908" s="9">
        <f t="shared" ref="BL3908:BL3971" si="130">SUMIF(R3908:R3908,"&lt;&gt;")+SUMIF(T3908:T3908,"&lt;&gt;")+SUMIF(V3908:V3908,"&lt;&gt;")+SUMIF(X3908:X3908,"&lt;&gt;")+SUMIF(Z3908:Z3908,"&lt;&gt;")+SUMIF(AB3908:AB3908,"&lt;&gt;")+SUMIF(AD3908:AD3908,"&lt;&gt;")+SUMIF(AF3908:AF3908,"&lt;&gt;")+SUMIF(AH3908:AH3908,"&lt;&gt;")+SUMIF(AJ3908:AJ3908,"&lt;&gt;")+SUMIF(AK3908:AK3908,"&lt;&gt;")+SUMIF(AM3908:AM3908,"&lt;&gt;")+SUMIF(AO3908:AO3908,"&lt;&gt;")+SUMIF(AQ3908:AQ3908,"&lt;&gt;")+SUMIF(AS3908:AS3908,"&lt;&gt;")+SUMIF(AU3908:AU3908,"&lt;&gt;")+SUMIF(AW3908:AW3908,"&lt;&gt;")+SUMIF(AY3908:AY3908,"&lt;&gt;")+SUMIF(BA3908:BA3908,"&lt;&gt;")+SUMIF(BC3908:BC3908,"&lt;&gt;")+SUMIF(BE3908:BE3908,"&lt;&gt;")+SUMIF(BG3908:BG3908,"&lt;&gt;")+SUMIF(BI3908:BI3908,"&lt;&gt;")+SUMIF(BK3908:BK3908,"&lt;&gt;")</f>
        <v>71941.662785630979</v>
      </c>
      <c r="BM3908" s="9">
        <f t="shared" ref="BM3908:BM3971" si="131">ROUND(BL3908/100,0)*100</f>
        <v>71900</v>
      </c>
    </row>
    <row r="3909" spans="1:65" x14ac:dyDescent="0.3">
      <c r="A3909" t="s">
        <v>3747</v>
      </c>
      <c r="B3909" s="9">
        <v>887</v>
      </c>
      <c r="C3909">
        <v>592501</v>
      </c>
      <c r="D3909">
        <v>1</v>
      </c>
      <c r="E3909">
        <v>0</v>
      </c>
      <c r="F3909">
        <v>0</v>
      </c>
      <c r="G3909">
        <v>0</v>
      </c>
      <c r="H3909">
        <v>0</v>
      </c>
      <c r="I3909" t="s">
        <v>135</v>
      </c>
      <c r="J3909">
        <v>592005</v>
      </c>
      <c r="K3909" t="s">
        <v>136</v>
      </c>
      <c r="L3909">
        <v>550744</v>
      </c>
      <c r="M3909" t="s">
        <v>2657</v>
      </c>
      <c r="N3909">
        <v>592005</v>
      </c>
      <c r="O3909" t="s">
        <v>136</v>
      </c>
      <c r="P3909">
        <v>592005</v>
      </c>
      <c r="Q3909" t="s">
        <v>136</v>
      </c>
      <c r="R3909" s="9">
        <v>209755.63870320341</v>
      </c>
      <c r="S3909" s="9"/>
      <c r="T3909" s="9"/>
      <c r="U3909" s="9"/>
      <c r="V3909" s="9"/>
      <c r="W3909" s="9"/>
      <c r="X3909" s="9"/>
      <c r="Y3909" s="9"/>
      <c r="Z3909" s="9"/>
      <c r="AA3909" s="9"/>
      <c r="AB3909" s="9"/>
      <c r="AC3909" s="9"/>
      <c r="AD3909" s="9"/>
      <c r="AE3909" s="9"/>
      <c r="AF3909" s="9"/>
      <c r="AG3909" s="9"/>
      <c r="AH3909" s="9"/>
      <c r="AI3909" s="9"/>
      <c r="AJ3909" s="9"/>
      <c r="AK3909" s="9"/>
      <c r="AL3909" s="9"/>
      <c r="AM3909" s="9"/>
      <c r="AN3909" s="9"/>
      <c r="AO3909" s="9"/>
      <c r="AP3909" s="9"/>
      <c r="AQ3909" s="15"/>
      <c r="AR3909" s="9">
        <v>1</v>
      </c>
      <c r="AS3909" s="9">
        <f>AR3909*30500</f>
        <v>30500</v>
      </c>
      <c r="AT3909" s="9"/>
      <c r="AU3909" s="9"/>
      <c r="AV3909" s="9"/>
      <c r="AW3909" s="9"/>
      <c r="AX3909" s="9"/>
      <c r="AY3909" s="9"/>
      <c r="AZ3909" s="9"/>
      <c r="BA3909" s="9"/>
      <c r="BB3909" s="9"/>
      <c r="BC3909" s="9"/>
      <c r="BD3909" s="9"/>
      <c r="BE3909" s="9"/>
      <c r="BF3909" s="9"/>
      <c r="BG3909" s="9"/>
      <c r="BH3909" s="9"/>
      <c r="BI3909" s="9"/>
      <c r="BJ3909" s="9"/>
      <c r="BK3909" s="9"/>
      <c r="BL3909" s="9">
        <f t="shared" si="130"/>
        <v>240255.63870320341</v>
      </c>
      <c r="BM3909" s="9">
        <f t="shared" si="131"/>
        <v>240300</v>
      </c>
    </row>
    <row r="3910" spans="1:65" x14ac:dyDescent="0.3">
      <c r="A3910" t="s">
        <v>3747</v>
      </c>
      <c r="B3910" s="9">
        <v>1418</v>
      </c>
      <c r="C3910">
        <v>583634</v>
      </c>
      <c r="D3910">
        <v>1</v>
      </c>
      <c r="E3910">
        <v>0</v>
      </c>
      <c r="F3910">
        <v>0</v>
      </c>
      <c r="G3910">
        <v>0</v>
      </c>
      <c r="H3910">
        <v>0</v>
      </c>
      <c r="I3910" t="s">
        <v>81</v>
      </c>
      <c r="J3910">
        <v>583952</v>
      </c>
      <c r="K3910" t="s">
        <v>146</v>
      </c>
      <c r="L3910">
        <v>583952</v>
      </c>
      <c r="M3910" t="s">
        <v>146</v>
      </c>
      <c r="N3910">
        <v>583952</v>
      </c>
      <c r="O3910" t="s">
        <v>146</v>
      </c>
      <c r="P3910">
        <v>583952</v>
      </c>
      <c r="Q3910" t="s">
        <v>146</v>
      </c>
      <c r="R3910" s="9">
        <v>332410.60509794462</v>
      </c>
      <c r="S3910" s="9"/>
      <c r="T3910" s="9"/>
      <c r="U3910" s="9"/>
      <c r="V3910" s="9"/>
      <c r="W3910" s="9"/>
      <c r="X3910" s="9"/>
      <c r="Y3910" s="9"/>
      <c r="Z3910" s="9"/>
      <c r="AA3910" s="9"/>
      <c r="AB3910" s="9"/>
      <c r="AC3910" s="9"/>
      <c r="AD3910" s="9"/>
      <c r="AE3910" s="9"/>
      <c r="AF3910" s="9"/>
      <c r="AG3910" s="9"/>
      <c r="AH3910" s="9"/>
      <c r="AI3910" s="9"/>
      <c r="AJ3910" s="9"/>
      <c r="AK3910" s="9"/>
      <c r="AL3910" s="9"/>
      <c r="AM3910" s="9"/>
      <c r="AN3910" s="9"/>
      <c r="AO3910" s="9"/>
      <c r="AP3910" s="9"/>
      <c r="AQ3910" s="15"/>
      <c r="AR3910" s="9"/>
      <c r="AS3910" s="9"/>
      <c r="AT3910" s="9"/>
      <c r="AU3910" s="9"/>
      <c r="AV3910" s="9"/>
      <c r="AW3910" s="9"/>
      <c r="AX3910" s="9"/>
      <c r="AY3910" s="9"/>
      <c r="AZ3910" s="9"/>
      <c r="BA3910" s="9"/>
      <c r="BB3910" s="9"/>
      <c r="BC3910" s="9"/>
      <c r="BD3910" s="9"/>
      <c r="BE3910" s="9"/>
      <c r="BF3910" s="9"/>
      <c r="BG3910" s="9"/>
      <c r="BH3910" s="9"/>
      <c r="BI3910" s="9"/>
      <c r="BJ3910" s="9"/>
      <c r="BK3910" s="9"/>
      <c r="BL3910" s="9">
        <f t="shared" si="130"/>
        <v>332410.60509794462</v>
      </c>
      <c r="BM3910" s="9">
        <f t="shared" si="131"/>
        <v>332400</v>
      </c>
    </row>
    <row r="3911" spans="1:65" x14ac:dyDescent="0.3">
      <c r="A3911" t="s">
        <v>3747</v>
      </c>
      <c r="B3911" s="9">
        <v>308</v>
      </c>
      <c r="C3911">
        <v>569496</v>
      </c>
      <c r="D3911">
        <v>1</v>
      </c>
      <c r="E3911">
        <v>0</v>
      </c>
      <c r="F3911">
        <v>0</v>
      </c>
      <c r="G3911">
        <v>0</v>
      </c>
      <c r="H3911">
        <v>0</v>
      </c>
      <c r="I3911" t="s">
        <v>135</v>
      </c>
      <c r="J3911">
        <v>544418</v>
      </c>
      <c r="K3911" t="s">
        <v>2658</v>
      </c>
      <c r="L3911">
        <v>545058</v>
      </c>
      <c r="M3911" t="s">
        <v>671</v>
      </c>
      <c r="N3911">
        <v>545058</v>
      </c>
      <c r="O3911" t="s">
        <v>671</v>
      </c>
      <c r="P3911">
        <v>545058</v>
      </c>
      <c r="Q3911" t="s">
        <v>671</v>
      </c>
      <c r="R3911" s="9">
        <v>73840.976654356375</v>
      </c>
      <c r="S3911" s="9"/>
      <c r="T3911" s="9"/>
      <c r="U3911" s="9"/>
      <c r="V3911" s="9"/>
      <c r="W3911" s="9"/>
      <c r="X3911" s="9"/>
      <c r="Y3911" s="9"/>
      <c r="Z3911" s="9"/>
      <c r="AA3911" s="9"/>
      <c r="AB3911" s="9"/>
      <c r="AC3911" s="9"/>
      <c r="AD3911" s="9"/>
      <c r="AE3911" s="9"/>
      <c r="AF3911" s="9"/>
      <c r="AG3911" s="9"/>
      <c r="AH3911" s="9"/>
      <c r="AI3911" s="9"/>
      <c r="AJ3911" s="9"/>
      <c r="AK3911" s="9"/>
      <c r="AL3911" s="9"/>
      <c r="AM3911" s="9"/>
      <c r="AN3911" s="9"/>
      <c r="AO3911" s="9"/>
      <c r="AP3911" s="9"/>
      <c r="AQ3911" s="15"/>
      <c r="AR3911" s="9"/>
      <c r="AS3911" s="9"/>
      <c r="AT3911" s="9"/>
      <c r="AU3911" s="9"/>
      <c r="AV3911" s="9"/>
      <c r="AW3911" s="9"/>
      <c r="AX3911" s="9"/>
      <c r="AY3911" s="9"/>
      <c r="AZ3911" s="9"/>
      <c r="BA3911" s="9"/>
      <c r="BB3911" s="9"/>
      <c r="BC3911" s="9"/>
      <c r="BD3911" s="9"/>
      <c r="BE3911" s="9"/>
      <c r="BF3911" s="9"/>
      <c r="BG3911" s="9"/>
      <c r="BH3911" s="9"/>
      <c r="BI3911" s="9"/>
      <c r="BJ3911" s="9"/>
      <c r="BK3911" s="9"/>
      <c r="BL3911" s="9">
        <f t="shared" si="130"/>
        <v>73840.976654356375</v>
      </c>
      <c r="BM3911" s="9">
        <f t="shared" si="131"/>
        <v>73800</v>
      </c>
    </row>
    <row r="3912" spans="1:65" x14ac:dyDescent="0.3">
      <c r="A3912" t="s">
        <v>3747</v>
      </c>
      <c r="B3912" s="9">
        <v>198</v>
      </c>
      <c r="C3912">
        <v>516864</v>
      </c>
      <c r="D3912">
        <v>1</v>
      </c>
      <c r="E3912">
        <v>0</v>
      </c>
      <c r="F3912">
        <v>0</v>
      </c>
      <c r="G3912">
        <v>0</v>
      </c>
      <c r="H3912">
        <v>0</v>
      </c>
      <c r="I3912" t="s">
        <v>111</v>
      </c>
      <c r="J3912">
        <v>511382</v>
      </c>
      <c r="K3912" t="s">
        <v>311</v>
      </c>
      <c r="L3912">
        <v>511382</v>
      </c>
      <c r="M3912" t="s">
        <v>311</v>
      </c>
      <c r="N3912">
        <v>511382</v>
      </c>
      <c r="O3912" t="s">
        <v>311</v>
      </c>
      <c r="P3912">
        <v>511382</v>
      </c>
      <c r="Q3912" t="s">
        <v>311</v>
      </c>
      <c r="R3912" s="9">
        <v>71941.662785630979</v>
      </c>
      <c r="S3912" s="9"/>
      <c r="T3912" s="9"/>
      <c r="U3912" s="9"/>
      <c r="V3912" s="9"/>
      <c r="W3912" s="9"/>
      <c r="X3912" s="9"/>
      <c r="Y3912" s="9"/>
      <c r="Z3912" s="9"/>
      <c r="AA3912" s="9"/>
      <c r="AB3912" s="9"/>
      <c r="AC3912" s="9"/>
      <c r="AD3912" s="9"/>
      <c r="AE3912" s="9"/>
      <c r="AF3912" s="9"/>
      <c r="AG3912" s="9"/>
      <c r="AH3912" s="9"/>
      <c r="AI3912" s="9"/>
      <c r="AJ3912" s="9"/>
      <c r="AK3912" s="9"/>
      <c r="AL3912" s="9"/>
      <c r="AM3912" s="9"/>
      <c r="AN3912" s="9"/>
      <c r="AO3912" s="9"/>
      <c r="AP3912" s="9"/>
      <c r="AQ3912" s="15"/>
      <c r="AR3912" s="9"/>
      <c r="AS3912" s="9"/>
      <c r="AT3912" s="9"/>
      <c r="AU3912" s="9"/>
      <c r="AV3912" s="9"/>
      <c r="AW3912" s="9"/>
      <c r="AX3912" s="9"/>
      <c r="AY3912" s="9"/>
      <c r="AZ3912" s="9"/>
      <c r="BA3912" s="9"/>
      <c r="BB3912" s="9"/>
      <c r="BC3912" s="9"/>
      <c r="BD3912" s="9"/>
      <c r="BE3912" s="9"/>
      <c r="BF3912" s="9"/>
      <c r="BG3912" s="9"/>
      <c r="BH3912" s="9"/>
      <c r="BI3912" s="9"/>
      <c r="BJ3912" s="9"/>
      <c r="BK3912" s="9"/>
      <c r="BL3912" s="9">
        <f t="shared" si="130"/>
        <v>71941.662785630979</v>
      </c>
      <c r="BM3912" s="9">
        <f t="shared" si="131"/>
        <v>71900</v>
      </c>
    </row>
    <row r="3913" spans="1:65" x14ac:dyDescent="0.3">
      <c r="A3913" t="s">
        <v>3748</v>
      </c>
      <c r="B3913" s="9">
        <v>361</v>
      </c>
      <c r="C3913">
        <v>549754</v>
      </c>
      <c r="D3913">
        <v>1</v>
      </c>
      <c r="E3913">
        <v>0</v>
      </c>
      <c r="F3913">
        <v>0</v>
      </c>
      <c r="G3913">
        <v>0</v>
      </c>
      <c r="H3913">
        <v>0</v>
      </c>
      <c r="I3913" t="s">
        <v>83</v>
      </c>
      <c r="J3913">
        <v>549240</v>
      </c>
      <c r="K3913" t="s">
        <v>102</v>
      </c>
      <c r="L3913">
        <v>549266</v>
      </c>
      <c r="M3913" t="s">
        <v>315</v>
      </c>
      <c r="N3913">
        <v>549240</v>
      </c>
      <c r="O3913" t="s">
        <v>102</v>
      </c>
      <c r="P3913">
        <v>549240</v>
      </c>
      <c r="Q3913" t="s">
        <v>102</v>
      </c>
      <c r="R3913" s="9">
        <v>86405.924227142634</v>
      </c>
      <c r="S3913" s="9"/>
      <c r="T3913" s="9"/>
      <c r="U3913" s="9"/>
      <c r="V3913" s="9"/>
      <c r="W3913" s="9"/>
      <c r="X3913" s="9"/>
      <c r="Y3913" s="9"/>
      <c r="Z3913" s="9"/>
      <c r="AA3913" s="9"/>
      <c r="AB3913" s="9"/>
      <c r="AC3913" s="9"/>
      <c r="AD3913" s="9"/>
      <c r="AE3913" s="9"/>
      <c r="AF3913" s="9"/>
      <c r="AG3913" s="9"/>
      <c r="AH3913" s="9"/>
      <c r="AI3913" s="9"/>
      <c r="AJ3913" s="9"/>
      <c r="AK3913" s="9"/>
      <c r="AL3913" s="9"/>
      <c r="AM3913" s="9"/>
      <c r="AN3913" s="9"/>
      <c r="AO3913" s="9"/>
      <c r="AP3913" s="9"/>
      <c r="AQ3913" s="15"/>
      <c r="AR3913" s="9"/>
      <c r="AS3913" s="9"/>
      <c r="AT3913" s="9"/>
      <c r="AU3913" s="9"/>
      <c r="AV3913" s="9"/>
      <c r="AW3913" s="9"/>
      <c r="AX3913" s="9"/>
      <c r="AY3913" s="9"/>
      <c r="AZ3913" s="9"/>
      <c r="BA3913" s="9"/>
      <c r="BB3913" s="9"/>
      <c r="BC3913" s="9"/>
      <c r="BD3913" s="9"/>
      <c r="BE3913" s="9"/>
      <c r="BF3913" s="9"/>
      <c r="BG3913" s="9"/>
      <c r="BH3913" s="9"/>
      <c r="BI3913" s="9"/>
      <c r="BJ3913" s="9"/>
      <c r="BK3913" s="9"/>
      <c r="BL3913" s="9">
        <f t="shared" si="130"/>
        <v>86405.924227142634</v>
      </c>
      <c r="BM3913" s="9">
        <f t="shared" si="131"/>
        <v>86400</v>
      </c>
    </row>
    <row r="3914" spans="1:65" x14ac:dyDescent="0.3">
      <c r="A3914" s="2" t="s">
        <v>3749</v>
      </c>
      <c r="B3914" s="9">
        <v>459</v>
      </c>
      <c r="C3914">
        <v>550175</v>
      </c>
      <c r="D3914">
        <v>1</v>
      </c>
      <c r="E3914">
        <v>1</v>
      </c>
      <c r="F3914">
        <v>0</v>
      </c>
      <c r="G3914">
        <v>0</v>
      </c>
      <c r="H3914">
        <v>0</v>
      </c>
      <c r="I3914" t="s">
        <v>81</v>
      </c>
      <c r="J3914">
        <v>550175</v>
      </c>
      <c r="K3914" t="s">
        <v>3749</v>
      </c>
      <c r="L3914">
        <v>592889</v>
      </c>
      <c r="M3914" t="s">
        <v>482</v>
      </c>
      <c r="N3914">
        <v>592889</v>
      </c>
      <c r="O3914" t="s">
        <v>482</v>
      </c>
      <c r="P3914">
        <v>592889</v>
      </c>
      <c r="Q3914" t="s">
        <v>482</v>
      </c>
      <c r="R3914" s="9">
        <v>109563.0017490645</v>
      </c>
      <c r="S3914" s="9">
        <f>SUMIFS($B:$B,$J:$J,$C3914)</f>
        <v>1099</v>
      </c>
      <c r="T3914" s="9">
        <v>59878.846638721872</v>
      </c>
      <c r="U3914" s="9">
        <v>0</v>
      </c>
      <c r="V3914" s="9">
        <f>U3914*768</f>
        <v>0</v>
      </c>
      <c r="W3914" s="9">
        <v>4</v>
      </c>
      <c r="X3914" s="9">
        <f>W3914*3072</f>
        <v>12288</v>
      </c>
      <c r="Y3914" s="9">
        <v>4</v>
      </c>
      <c r="Z3914" s="9">
        <f>Y3914*1024</f>
        <v>4096</v>
      </c>
      <c r="AA3914" s="9">
        <v>4</v>
      </c>
      <c r="AB3914" s="9">
        <f>AA3914*256</f>
        <v>1024</v>
      </c>
      <c r="AC3914" s="9"/>
      <c r="AD3914" s="9"/>
      <c r="AE3914" s="9"/>
      <c r="AF3914" s="9"/>
      <c r="AG3914" s="9"/>
      <c r="AH3914" s="9"/>
      <c r="AI3914" s="9"/>
      <c r="AJ3914" s="9"/>
      <c r="AK3914" s="9"/>
      <c r="AL3914" s="9"/>
      <c r="AM3914" s="9"/>
      <c r="AN3914" s="9"/>
      <c r="AO3914" s="9"/>
      <c r="AP3914" s="9"/>
      <c r="AQ3914" s="15"/>
      <c r="AR3914" s="9"/>
      <c r="AS3914" s="9"/>
      <c r="AT3914" s="9"/>
      <c r="AU3914" s="9"/>
      <c r="AV3914" s="9"/>
      <c r="AW3914" s="9"/>
      <c r="AX3914" s="9"/>
      <c r="AY3914" s="9"/>
      <c r="AZ3914" s="9"/>
      <c r="BA3914" s="9"/>
      <c r="BB3914" s="9"/>
      <c r="BC3914" s="9"/>
      <c r="BD3914" s="9"/>
      <c r="BE3914" s="9"/>
      <c r="BF3914" s="9"/>
      <c r="BG3914" s="9"/>
      <c r="BH3914" s="9"/>
      <c r="BI3914" s="9"/>
      <c r="BJ3914" s="9"/>
      <c r="BK3914" s="9"/>
      <c r="BL3914" s="9">
        <f t="shared" si="130"/>
        <v>186849.84838778636</v>
      </c>
      <c r="BM3914" s="9">
        <f t="shared" si="131"/>
        <v>186800</v>
      </c>
    </row>
    <row r="3915" spans="1:65" x14ac:dyDescent="0.3">
      <c r="A3915" t="s">
        <v>3750</v>
      </c>
      <c r="B3915" s="9">
        <v>673</v>
      </c>
      <c r="C3915">
        <v>565415</v>
      </c>
      <c r="D3915">
        <v>1</v>
      </c>
      <c r="E3915">
        <v>0</v>
      </c>
      <c r="F3915">
        <v>0</v>
      </c>
      <c r="G3915">
        <v>0</v>
      </c>
      <c r="H3915">
        <v>0</v>
      </c>
      <c r="I3915" t="s">
        <v>131</v>
      </c>
      <c r="J3915">
        <v>565768</v>
      </c>
      <c r="K3915" t="s">
        <v>1204</v>
      </c>
      <c r="L3915">
        <v>565229</v>
      </c>
      <c r="M3915" t="s">
        <v>1041</v>
      </c>
      <c r="N3915">
        <v>565229</v>
      </c>
      <c r="O3915" t="s">
        <v>1041</v>
      </c>
      <c r="P3915">
        <v>565229</v>
      </c>
      <c r="Q3915" t="s">
        <v>1041</v>
      </c>
      <c r="R3915" s="9">
        <v>159832.9613988176</v>
      </c>
      <c r="S3915" s="9"/>
      <c r="T3915" s="9"/>
      <c r="U3915" s="9"/>
      <c r="V3915" s="9"/>
      <c r="W3915" s="9"/>
      <c r="X3915" s="9"/>
      <c r="Y3915" s="9"/>
      <c r="Z3915" s="9"/>
      <c r="AA3915" s="9"/>
      <c r="AB3915" s="9"/>
      <c r="AC3915" s="9"/>
      <c r="AD3915" s="9"/>
      <c r="AE3915" s="9"/>
      <c r="AF3915" s="9"/>
      <c r="AG3915" s="9"/>
      <c r="AH3915" s="9"/>
      <c r="AI3915" s="9"/>
      <c r="AJ3915" s="9"/>
      <c r="AK3915" s="9"/>
      <c r="AL3915" s="9"/>
      <c r="AM3915" s="9"/>
      <c r="AN3915" s="9"/>
      <c r="AO3915" s="9"/>
      <c r="AP3915" s="9"/>
      <c r="AQ3915" s="15"/>
      <c r="AR3915" s="9"/>
      <c r="AS3915" s="9"/>
      <c r="AT3915" s="9"/>
      <c r="AU3915" s="9"/>
      <c r="AV3915" s="9"/>
      <c r="AW3915" s="9"/>
      <c r="AX3915" s="9"/>
      <c r="AY3915" s="9"/>
      <c r="AZ3915" s="9"/>
      <c r="BA3915" s="9"/>
      <c r="BB3915" s="9"/>
      <c r="BC3915" s="9"/>
      <c r="BD3915" s="9"/>
      <c r="BE3915" s="9"/>
      <c r="BF3915" s="9"/>
      <c r="BG3915" s="9"/>
      <c r="BH3915" s="9"/>
      <c r="BI3915" s="9"/>
      <c r="BJ3915" s="9"/>
      <c r="BK3915" s="9"/>
      <c r="BL3915" s="9">
        <f t="shared" si="130"/>
        <v>159832.9613988176</v>
      </c>
      <c r="BM3915" s="9">
        <f t="shared" si="131"/>
        <v>159800</v>
      </c>
    </row>
    <row r="3916" spans="1:65" x14ac:dyDescent="0.3">
      <c r="A3916" t="s">
        <v>3751</v>
      </c>
      <c r="B3916" s="9">
        <v>152</v>
      </c>
      <c r="C3916">
        <v>572951</v>
      </c>
      <c r="D3916">
        <v>1</v>
      </c>
      <c r="E3916">
        <v>0</v>
      </c>
      <c r="F3916">
        <v>0</v>
      </c>
      <c r="G3916">
        <v>0</v>
      </c>
      <c r="H3916">
        <v>0</v>
      </c>
      <c r="I3916" t="s">
        <v>96</v>
      </c>
      <c r="J3916">
        <v>574767</v>
      </c>
      <c r="K3916" t="s">
        <v>853</v>
      </c>
      <c r="L3916">
        <v>574767</v>
      </c>
      <c r="M3916" t="s">
        <v>853</v>
      </c>
      <c r="N3916">
        <v>574767</v>
      </c>
      <c r="O3916" t="s">
        <v>853</v>
      </c>
      <c r="P3916">
        <v>555134</v>
      </c>
      <c r="Q3916" t="s">
        <v>187</v>
      </c>
      <c r="R3916" s="9">
        <v>71941.662785630979</v>
      </c>
      <c r="S3916" s="9"/>
      <c r="T3916" s="9"/>
      <c r="U3916" s="9"/>
      <c r="V3916" s="9"/>
      <c r="W3916" s="9"/>
      <c r="X3916" s="9"/>
      <c r="Y3916" s="9"/>
      <c r="Z3916" s="9"/>
      <c r="AA3916" s="9"/>
      <c r="AB3916" s="9"/>
      <c r="AC3916" s="9"/>
      <c r="AD3916" s="9"/>
      <c r="AE3916" s="9"/>
      <c r="AF3916" s="9"/>
      <c r="AG3916" s="9"/>
      <c r="AH3916" s="9"/>
      <c r="AI3916" s="9"/>
      <c r="AJ3916" s="9"/>
      <c r="AK3916" s="9"/>
      <c r="AL3916" s="9"/>
      <c r="AM3916" s="9"/>
      <c r="AN3916" s="9"/>
      <c r="AO3916" s="9"/>
      <c r="AP3916" s="9"/>
      <c r="AQ3916" s="15"/>
      <c r="AR3916" s="9"/>
      <c r="AS3916" s="9"/>
      <c r="AT3916" s="9"/>
      <c r="AU3916" s="9"/>
      <c r="AV3916" s="9"/>
      <c r="AW3916" s="9"/>
      <c r="AX3916" s="9"/>
      <c r="AY3916" s="9"/>
      <c r="AZ3916" s="9"/>
      <c r="BA3916" s="9"/>
      <c r="BB3916" s="9"/>
      <c r="BC3916" s="9"/>
      <c r="BD3916" s="9"/>
      <c r="BE3916" s="9"/>
      <c r="BF3916" s="9"/>
      <c r="BG3916" s="9"/>
      <c r="BH3916" s="9"/>
      <c r="BI3916" s="9"/>
      <c r="BJ3916" s="9"/>
      <c r="BK3916" s="9"/>
      <c r="BL3916" s="9">
        <f t="shared" si="130"/>
        <v>71941.662785630979</v>
      </c>
      <c r="BM3916" s="9">
        <f t="shared" si="131"/>
        <v>71900</v>
      </c>
    </row>
    <row r="3917" spans="1:65" x14ac:dyDescent="0.3">
      <c r="A3917" t="s">
        <v>3752</v>
      </c>
      <c r="B3917" s="9">
        <v>249</v>
      </c>
      <c r="C3917">
        <v>573345</v>
      </c>
      <c r="D3917">
        <v>1</v>
      </c>
      <c r="E3917">
        <v>0</v>
      </c>
      <c r="F3917">
        <v>0</v>
      </c>
      <c r="G3917">
        <v>0</v>
      </c>
      <c r="H3917">
        <v>0</v>
      </c>
      <c r="I3917" t="s">
        <v>90</v>
      </c>
      <c r="J3917">
        <v>572659</v>
      </c>
      <c r="K3917" t="s">
        <v>158</v>
      </c>
      <c r="L3917">
        <v>572659</v>
      </c>
      <c r="M3917" t="s">
        <v>158</v>
      </c>
      <c r="N3917">
        <v>572659</v>
      </c>
      <c r="O3917" t="s">
        <v>158</v>
      </c>
      <c r="P3917">
        <v>572659</v>
      </c>
      <c r="Q3917" t="s">
        <v>158</v>
      </c>
      <c r="R3917" s="9">
        <v>71941.662785630979</v>
      </c>
      <c r="S3917" s="9"/>
      <c r="T3917" s="9"/>
      <c r="U3917" s="9"/>
      <c r="V3917" s="9"/>
      <c r="W3917" s="9"/>
      <c r="X3917" s="9"/>
      <c r="Y3917" s="9"/>
      <c r="Z3917" s="9"/>
      <c r="AA3917" s="9"/>
      <c r="AB3917" s="9"/>
      <c r="AC3917" s="9"/>
      <c r="AD3917" s="9"/>
      <c r="AE3917" s="9"/>
      <c r="AF3917" s="9"/>
      <c r="AG3917" s="9"/>
      <c r="AH3917" s="9"/>
      <c r="AI3917" s="9"/>
      <c r="AJ3917" s="9"/>
      <c r="AK3917" s="9"/>
      <c r="AL3917" s="9"/>
      <c r="AM3917" s="9"/>
      <c r="AN3917" s="9"/>
      <c r="AO3917" s="9"/>
      <c r="AP3917" s="9"/>
      <c r="AQ3917" s="15"/>
      <c r="AR3917" s="9"/>
      <c r="AS3917" s="9"/>
      <c r="AT3917" s="9"/>
      <c r="AU3917" s="9"/>
      <c r="AV3917" s="9"/>
      <c r="AW3917" s="9"/>
      <c r="AX3917" s="9"/>
      <c r="AY3917" s="9"/>
      <c r="AZ3917" s="9"/>
      <c r="BA3917" s="9"/>
      <c r="BB3917" s="9"/>
      <c r="BC3917" s="9"/>
      <c r="BD3917" s="9"/>
      <c r="BE3917" s="9"/>
      <c r="BF3917" s="9"/>
      <c r="BG3917" s="9"/>
      <c r="BH3917" s="9"/>
      <c r="BI3917" s="9"/>
      <c r="BJ3917" s="9"/>
      <c r="BK3917" s="9"/>
      <c r="BL3917" s="9">
        <f t="shared" si="130"/>
        <v>71941.662785630979</v>
      </c>
      <c r="BM3917" s="9">
        <f t="shared" si="131"/>
        <v>71900</v>
      </c>
    </row>
    <row r="3918" spans="1:65" x14ac:dyDescent="0.3">
      <c r="A3918" t="s">
        <v>3753</v>
      </c>
      <c r="B3918" s="9">
        <v>210</v>
      </c>
      <c r="C3918">
        <v>528196</v>
      </c>
      <c r="D3918">
        <v>1</v>
      </c>
      <c r="E3918">
        <v>0</v>
      </c>
      <c r="F3918">
        <v>0</v>
      </c>
      <c r="G3918">
        <v>0</v>
      </c>
      <c r="H3918">
        <v>0</v>
      </c>
      <c r="I3918" t="s">
        <v>86</v>
      </c>
      <c r="J3918">
        <v>534358</v>
      </c>
      <c r="K3918" t="s">
        <v>2731</v>
      </c>
      <c r="L3918">
        <v>534498</v>
      </c>
      <c r="M3918" t="s">
        <v>1097</v>
      </c>
      <c r="N3918">
        <v>534498</v>
      </c>
      <c r="O3918" t="s">
        <v>1097</v>
      </c>
      <c r="P3918">
        <v>533955</v>
      </c>
      <c r="Q3918" t="s">
        <v>314</v>
      </c>
      <c r="R3918" s="9">
        <v>71941.662785630979</v>
      </c>
      <c r="S3918" s="9"/>
      <c r="T3918" s="9"/>
      <c r="U3918" s="9"/>
      <c r="V3918" s="9"/>
      <c r="W3918" s="9"/>
      <c r="X3918" s="9"/>
      <c r="Y3918" s="9"/>
      <c r="Z3918" s="9"/>
      <c r="AA3918" s="9"/>
      <c r="AB3918" s="9"/>
      <c r="AC3918" s="9"/>
      <c r="AD3918" s="9"/>
      <c r="AE3918" s="9"/>
      <c r="AF3918" s="9"/>
      <c r="AG3918" s="9"/>
      <c r="AH3918" s="9"/>
      <c r="AI3918" s="9"/>
      <c r="AJ3918" s="9"/>
      <c r="AK3918" s="9"/>
      <c r="AL3918" s="9"/>
      <c r="AM3918" s="9"/>
      <c r="AN3918" s="9"/>
      <c r="AO3918" s="9"/>
      <c r="AP3918" s="9"/>
      <c r="AQ3918" s="15"/>
      <c r="AR3918" s="9"/>
      <c r="AS3918" s="9"/>
      <c r="AT3918" s="9"/>
      <c r="AU3918" s="9"/>
      <c r="AV3918" s="9"/>
      <c r="AW3918" s="9"/>
      <c r="AX3918" s="9"/>
      <c r="AY3918" s="9"/>
      <c r="AZ3918" s="9"/>
      <c r="BA3918" s="9"/>
      <c r="BB3918" s="9"/>
      <c r="BC3918" s="9"/>
      <c r="BD3918" s="9"/>
      <c r="BE3918" s="9"/>
      <c r="BF3918" s="9"/>
      <c r="BG3918" s="9"/>
      <c r="BH3918" s="9"/>
      <c r="BI3918" s="9"/>
      <c r="BJ3918" s="9"/>
      <c r="BK3918" s="9"/>
      <c r="BL3918" s="9">
        <f t="shared" si="130"/>
        <v>71941.662785630979</v>
      </c>
      <c r="BM3918" s="9">
        <f t="shared" si="131"/>
        <v>71900</v>
      </c>
    </row>
    <row r="3919" spans="1:65" x14ac:dyDescent="0.3">
      <c r="A3919" t="s">
        <v>3754</v>
      </c>
      <c r="B3919" s="9">
        <v>714</v>
      </c>
      <c r="C3919">
        <v>569291</v>
      </c>
      <c r="D3919">
        <v>1</v>
      </c>
      <c r="E3919">
        <v>0</v>
      </c>
      <c r="F3919">
        <v>0</v>
      </c>
      <c r="G3919">
        <v>0</v>
      </c>
      <c r="H3919">
        <v>0</v>
      </c>
      <c r="I3919" t="s">
        <v>123</v>
      </c>
      <c r="J3919">
        <v>568414</v>
      </c>
      <c r="K3919" t="s">
        <v>166</v>
      </c>
      <c r="L3919">
        <v>568414</v>
      </c>
      <c r="M3919" t="s">
        <v>166</v>
      </c>
      <c r="N3919">
        <v>568414</v>
      </c>
      <c r="O3919" t="s">
        <v>166</v>
      </c>
      <c r="P3919">
        <v>568414</v>
      </c>
      <c r="Q3919" t="s">
        <v>166</v>
      </c>
      <c r="R3919" s="9">
        <v>169422.66951384029</v>
      </c>
      <c r="S3919" s="9"/>
      <c r="T3919" s="9"/>
      <c r="U3919" s="9"/>
      <c r="V3919" s="9"/>
      <c r="W3919" s="9"/>
      <c r="X3919" s="9"/>
      <c r="Y3919" s="9"/>
      <c r="Z3919" s="9"/>
      <c r="AA3919" s="9"/>
      <c r="AB3919" s="9"/>
      <c r="AC3919" s="9"/>
      <c r="AD3919" s="9"/>
      <c r="AE3919" s="9"/>
      <c r="AF3919" s="9"/>
      <c r="AG3919" s="9"/>
      <c r="AH3919" s="9"/>
      <c r="AI3919" s="9"/>
      <c r="AJ3919" s="9"/>
      <c r="AK3919" s="9"/>
      <c r="AL3919" s="9"/>
      <c r="AM3919" s="9"/>
      <c r="AN3919" s="9"/>
      <c r="AO3919" s="9"/>
      <c r="AP3919" s="9"/>
      <c r="AQ3919" s="15"/>
      <c r="AR3919" s="9"/>
      <c r="AS3919" s="9"/>
      <c r="AT3919" s="9"/>
      <c r="AU3919" s="9"/>
      <c r="AV3919" s="9"/>
      <c r="AW3919" s="9"/>
      <c r="AX3919" s="9"/>
      <c r="AY3919" s="9"/>
      <c r="AZ3919" s="9"/>
      <c r="BA3919" s="9"/>
      <c r="BB3919" s="9"/>
      <c r="BC3919" s="9"/>
      <c r="BD3919" s="9"/>
      <c r="BE3919" s="9"/>
      <c r="BF3919" s="9"/>
      <c r="BG3919" s="9"/>
      <c r="BH3919" s="9"/>
      <c r="BI3919" s="9"/>
      <c r="BJ3919" s="9"/>
      <c r="BK3919" s="9"/>
      <c r="BL3919" s="9">
        <f t="shared" si="130"/>
        <v>169422.66951384029</v>
      </c>
      <c r="BM3919" s="9">
        <f t="shared" si="131"/>
        <v>169400</v>
      </c>
    </row>
    <row r="3920" spans="1:65" x14ac:dyDescent="0.3">
      <c r="A3920" t="s">
        <v>3755</v>
      </c>
      <c r="B3920" s="9">
        <v>74</v>
      </c>
      <c r="C3920">
        <v>573591</v>
      </c>
      <c r="D3920">
        <v>1</v>
      </c>
      <c r="E3920">
        <v>0</v>
      </c>
      <c r="F3920">
        <v>0</v>
      </c>
      <c r="G3920">
        <v>0</v>
      </c>
      <c r="H3920">
        <v>0</v>
      </c>
      <c r="I3920" t="s">
        <v>123</v>
      </c>
      <c r="J3920">
        <v>569569</v>
      </c>
      <c r="K3920" t="s">
        <v>260</v>
      </c>
      <c r="L3920">
        <v>569569</v>
      </c>
      <c r="M3920" t="s">
        <v>260</v>
      </c>
      <c r="N3920">
        <v>569569</v>
      </c>
      <c r="O3920" t="s">
        <v>260</v>
      </c>
      <c r="P3920">
        <v>569569</v>
      </c>
      <c r="Q3920" t="s">
        <v>260</v>
      </c>
      <c r="R3920" s="9">
        <v>71941.662785630979</v>
      </c>
      <c r="S3920" s="9"/>
      <c r="T3920" s="9"/>
      <c r="U3920" s="9"/>
      <c r="V3920" s="9"/>
      <c r="W3920" s="9"/>
      <c r="X3920" s="9"/>
      <c r="Y3920" s="9"/>
      <c r="Z3920" s="9"/>
      <c r="AA3920" s="9"/>
      <c r="AB3920" s="9"/>
      <c r="AC3920" s="9"/>
      <c r="AD3920" s="9"/>
      <c r="AE3920" s="9"/>
      <c r="AF3920" s="9"/>
      <c r="AG3920" s="9"/>
      <c r="AH3920" s="9"/>
      <c r="AI3920" s="9"/>
      <c r="AJ3920" s="9"/>
      <c r="AK3920" s="9"/>
      <c r="AL3920" s="9"/>
      <c r="AM3920" s="9"/>
      <c r="AN3920" s="9"/>
      <c r="AO3920" s="9"/>
      <c r="AP3920" s="9"/>
      <c r="AQ3920" s="15"/>
      <c r="AR3920" s="9"/>
      <c r="AS3920" s="9"/>
      <c r="AT3920" s="9"/>
      <c r="AU3920" s="9"/>
      <c r="AV3920" s="9"/>
      <c r="AW3920" s="9"/>
      <c r="AX3920" s="9"/>
      <c r="AY3920" s="9"/>
      <c r="AZ3920" s="9"/>
      <c r="BA3920" s="9"/>
      <c r="BB3920" s="9"/>
      <c r="BC3920" s="9"/>
      <c r="BD3920" s="9"/>
      <c r="BE3920" s="9"/>
      <c r="BF3920" s="9"/>
      <c r="BG3920" s="9"/>
      <c r="BH3920" s="9"/>
      <c r="BI3920" s="9"/>
      <c r="BJ3920" s="9"/>
      <c r="BK3920" s="9"/>
      <c r="BL3920" s="9">
        <f t="shared" si="130"/>
        <v>71941.662785630979</v>
      </c>
      <c r="BM3920" s="9">
        <f t="shared" si="131"/>
        <v>71900</v>
      </c>
    </row>
    <row r="3921" spans="1:65" x14ac:dyDescent="0.3">
      <c r="A3921" t="s">
        <v>3756</v>
      </c>
      <c r="B3921" s="9">
        <v>305</v>
      </c>
      <c r="C3921">
        <v>578550</v>
      </c>
      <c r="D3921">
        <v>1</v>
      </c>
      <c r="E3921">
        <v>0</v>
      </c>
      <c r="F3921">
        <v>0</v>
      </c>
      <c r="G3921">
        <v>0</v>
      </c>
      <c r="H3921">
        <v>0</v>
      </c>
      <c r="I3921" t="s">
        <v>96</v>
      </c>
      <c r="J3921">
        <v>505145</v>
      </c>
      <c r="K3921" t="s">
        <v>177</v>
      </c>
      <c r="L3921">
        <v>505145</v>
      </c>
      <c r="M3921" t="s">
        <v>177</v>
      </c>
      <c r="N3921">
        <v>577731</v>
      </c>
      <c r="O3921" t="s">
        <v>178</v>
      </c>
      <c r="P3921">
        <v>577731</v>
      </c>
      <c r="Q3921" t="s">
        <v>178</v>
      </c>
      <c r="R3921" s="9">
        <v>73128.82010148096</v>
      </c>
      <c r="S3921" s="9"/>
      <c r="T3921" s="9"/>
      <c r="U3921" s="9"/>
      <c r="V3921" s="9"/>
      <c r="W3921" s="9"/>
      <c r="X3921" s="9"/>
      <c r="Y3921" s="9"/>
      <c r="Z3921" s="9"/>
      <c r="AA3921" s="9"/>
      <c r="AB3921" s="9"/>
      <c r="AC3921" s="9"/>
      <c r="AD3921" s="9"/>
      <c r="AE3921" s="9"/>
      <c r="AF3921" s="9"/>
      <c r="AG3921" s="9"/>
      <c r="AH3921" s="9"/>
      <c r="AI3921" s="9"/>
      <c r="AJ3921" s="9"/>
      <c r="AK3921" s="9"/>
      <c r="AL3921" s="9"/>
      <c r="AM3921" s="9"/>
      <c r="AN3921" s="9"/>
      <c r="AO3921" s="9"/>
      <c r="AP3921" s="9"/>
      <c r="AQ3921" s="15"/>
      <c r="AR3921" s="9"/>
      <c r="AS3921" s="9"/>
      <c r="AT3921" s="9"/>
      <c r="AU3921" s="9"/>
      <c r="AV3921" s="9"/>
      <c r="AW3921" s="9"/>
      <c r="AX3921" s="9"/>
      <c r="AY3921" s="9"/>
      <c r="AZ3921" s="9"/>
      <c r="BA3921" s="9"/>
      <c r="BB3921" s="9"/>
      <c r="BC3921" s="9"/>
      <c r="BD3921" s="9"/>
      <c r="BE3921" s="9"/>
      <c r="BF3921" s="9"/>
      <c r="BG3921" s="9"/>
      <c r="BH3921" s="9"/>
      <c r="BI3921" s="9"/>
      <c r="BJ3921" s="9"/>
      <c r="BK3921" s="9"/>
      <c r="BL3921" s="9">
        <f t="shared" si="130"/>
        <v>73128.82010148096</v>
      </c>
      <c r="BM3921" s="9">
        <f t="shared" si="131"/>
        <v>73100</v>
      </c>
    </row>
    <row r="3922" spans="1:65" x14ac:dyDescent="0.3">
      <c r="A3922" t="s">
        <v>3757</v>
      </c>
      <c r="B3922" s="9">
        <v>58</v>
      </c>
      <c r="C3922">
        <v>560553</v>
      </c>
      <c r="D3922">
        <v>1</v>
      </c>
      <c r="E3922">
        <v>0</v>
      </c>
      <c r="F3922">
        <v>0</v>
      </c>
      <c r="G3922">
        <v>0</v>
      </c>
      <c r="H3922">
        <v>0</v>
      </c>
      <c r="I3922" t="s">
        <v>83</v>
      </c>
      <c r="J3922">
        <v>552992</v>
      </c>
      <c r="K3922" t="s">
        <v>1306</v>
      </c>
      <c r="L3922">
        <v>552704</v>
      </c>
      <c r="M3922" t="s">
        <v>279</v>
      </c>
      <c r="N3922">
        <v>552046</v>
      </c>
      <c r="O3922" t="s">
        <v>174</v>
      </c>
      <c r="P3922">
        <v>552046</v>
      </c>
      <c r="Q3922" t="s">
        <v>174</v>
      </c>
      <c r="R3922" s="9">
        <v>71941.662785630979</v>
      </c>
      <c r="S3922" s="9"/>
      <c r="T3922" s="9"/>
      <c r="U3922" s="9"/>
      <c r="V3922" s="9"/>
      <c r="W3922" s="9"/>
      <c r="X3922" s="9"/>
      <c r="Y3922" s="9"/>
      <c r="Z3922" s="9"/>
      <c r="AA3922" s="9"/>
      <c r="AB3922" s="9"/>
      <c r="AC3922" s="9"/>
      <c r="AD3922" s="9"/>
      <c r="AE3922" s="9"/>
      <c r="AF3922" s="9"/>
      <c r="AG3922" s="9"/>
      <c r="AH3922" s="9"/>
      <c r="AI3922" s="9"/>
      <c r="AJ3922" s="9"/>
      <c r="AK3922" s="9"/>
      <c r="AL3922" s="9"/>
      <c r="AM3922" s="9"/>
      <c r="AN3922" s="9"/>
      <c r="AO3922" s="9"/>
      <c r="AP3922" s="9"/>
      <c r="AQ3922" s="15"/>
      <c r="AR3922" s="9"/>
      <c r="AS3922" s="9"/>
      <c r="AT3922" s="9"/>
      <c r="AU3922" s="9"/>
      <c r="AV3922" s="9"/>
      <c r="AW3922" s="9"/>
      <c r="AX3922" s="9"/>
      <c r="AY3922" s="9"/>
      <c r="AZ3922" s="9"/>
      <c r="BA3922" s="9"/>
      <c r="BB3922" s="9"/>
      <c r="BC3922" s="9"/>
      <c r="BD3922" s="9"/>
      <c r="BE3922" s="9"/>
      <c r="BF3922" s="9"/>
      <c r="BG3922" s="9"/>
      <c r="BH3922" s="9"/>
      <c r="BI3922" s="9"/>
      <c r="BJ3922" s="9"/>
      <c r="BK3922" s="9"/>
      <c r="BL3922" s="9">
        <f t="shared" si="130"/>
        <v>71941.662785630979</v>
      </c>
      <c r="BM3922" s="9">
        <f t="shared" si="131"/>
        <v>71900</v>
      </c>
    </row>
    <row r="3923" spans="1:65" x14ac:dyDescent="0.3">
      <c r="A3923" t="s">
        <v>3758</v>
      </c>
      <c r="B3923" s="9">
        <v>80</v>
      </c>
      <c r="C3923">
        <v>552852</v>
      </c>
      <c r="D3923">
        <v>1</v>
      </c>
      <c r="E3923">
        <v>0</v>
      </c>
      <c r="F3923">
        <v>0</v>
      </c>
      <c r="G3923">
        <v>0</v>
      </c>
      <c r="H3923">
        <v>0</v>
      </c>
      <c r="I3923" t="s">
        <v>83</v>
      </c>
      <c r="J3923">
        <v>552992</v>
      </c>
      <c r="K3923" t="s">
        <v>1306</v>
      </c>
      <c r="L3923">
        <v>552704</v>
      </c>
      <c r="M3923" t="s">
        <v>279</v>
      </c>
      <c r="N3923">
        <v>552046</v>
      </c>
      <c r="O3923" t="s">
        <v>174</v>
      </c>
      <c r="P3923">
        <v>552046</v>
      </c>
      <c r="Q3923" t="s">
        <v>174</v>
      </c>
      <c r="R3923" s="9">
        <v>71941.662785630979</v>
      </c>
      <c r="S3923" s="9"/>
      <c r="T3923" s="9"/>
      <c r="U3923" s="9"/>
      <c r="V3923" s="9"/>
      <c r="W3923" s="9"/>
      <c r="X3923" s="9"/>
      <c r="Y3923" s="9"/>
      <c r="Z3923" s="9"/>
      <c r="AA3923" s="9"/>
      <c r="AB3923" s="9"/>
      <c r="AC3923" s="9"/>
      <c r="AD3923" s="9"/>
      <c r="AE3923" s="9"/>
      <c r="AF3923" s="9"/>
      <c r="AG3923" s="9"/>
      <c r="AH3923" s="9"/>
      <c r="AI3923" s="9"/>
      <c r="AJ3923" s="9"/>
      <c r="AK3923" s="9"/>
      <c r="AL3923" s="9"/>
      <c r="AM3923" s="9"/>
      <c r="AN3923" s="9"/>
      <c r="AO3923" s="9"/>
      <c r="AP3923" s="9"/>
      <c r="AQ3923" s="15"/>
      <c r="AR3923" s="9"/>
      <c r="AS3923" s="9"/>
      <c r="AT3923" s="9"/>
      <c r="AU3923" s="9"/>
      <c r="AV3923" s="9"/>
      <c r="AW3923" s="9"/>
      <c r="AX3923" s="9"/>
      <c r="AY3923" s="9"/>
      <c r="AZ3923" s="9"/>
      <c r="BA3923" s="9"/>
      <c r="BB3923" s="9"/>
      <c r="BC3923" s="9"/>
      <c r="BD3923" s="9"/>
      <c r="BE3923" s="9"/>
      <c r="BF3923" s="9"/>
      <c r="BG3923" s="9"/>
      <c r="BH3923" s="9"/>
      <c r="BI3923" s="9"/>
      <c r="BJ3923" s="9"/>
      <c r="BK3923" s="9"/>
      <c r="BL3923" s="9">
        <f t="shared" si="130"/>
        <v>71941.662785630979</v>
      </c>
      <c r="BM3923" s="9">
        <f t="shared" si="131"/>
        <v>71900</v>
      </c>
    </row>
    <row r="3924" spans="1:65" x14ac:dyDescent="0.3">
      <c r="A3924" t="s">
        <v>3759</v>
      </c>
      <c r="B3924" s="9">
        <v>77</v>
      </c>
      <c r="C3924">
        <v>536911</v>
      </c>
      <c r="D3924">
        <v>1</v>
      </c>
      <c r="E3924">
        <v>0</v>
      </c>
      <c r="F3924">
        <v>0</v>
      </c>
      <c r="G3924">
        <v>0</v>
      </c>
      <c r="H3924">
        <v>0</v>
      </c>
      <c r="I3924" t="s">
        <v>83</v>
      </c>
      <c r="J3924">
        <v>551953</v>
      </c>
      <c r="K3924" t="s">
        <v>215</v>
      </c>
      <c r="L3924">
        <v>551953</v>
      </c>
      <c r="M3924" t="s">
        <v>215</v>
      </c>
      <c r="N3924">
        <v>551953</v>
      </c>
      <c r="O3924" t="s">
        <v>215</v>
      </c>
      <c r="P3924">
        <v>551953</v>
      </c>
      <c r="Q3924" t="s">
        <v>215</v>
      </c>
      <c r="R3924" s="9">
        <v>71941.662785630979</v>
      </c>
      <c r="S3924" s="9"/>
      <c r="T3924" s="9"/>
      <c r="U3924" s="9"/>
      <c r="V3924" s="9"/>
      <c r="W3924" s="9"/>
      <c r="X3924" s="9"/>
      <c r="Y3924" s="9"/>
      <c r="Z3924" s="9"/>
      <c r="AA3924" s="9"/>
      <c r="AB3924" s="9"/>
      <c r="AC3924" s="9"/>
      <c r="AD3924" s="9"/>
      <c r="AE3924" s="9"/>
      <c r="AF3924" s="9"/>
      <c r="AG3924" s="9"/>
      <c r="AH3924" s="9"/>
      <c r="AI3924" s="9"/>
      <c r="AJ3924" s="9"/>
      <c r="AK3924" s="9"/>
      <c r="AL3924" s="9"/>
      <c r="AM3924" s="9"/>
      <c r="AN3924" s="9"/>
      <c r="AO3924" s="9"/>
      <c r="AP3924" s="9"/>
      <c r="AQ3924" s="15"/>
      <c r="AR3924" s="9"/>
      <c r="AS3924" s="9"/>
      <c r="AT3924" s="9"/>
      <c r="AU3924" s="9"/>
      <c r="AV3924" s="9"/>
      <c r="AW3924" s="9"/>
      <c r="AX3924" s="9"/>
      <c r="AY3924" s="9"/>
      <c r="AZ3924" s="9"/>
      <c r="BA3924" s="9"/>
      <c r="BB3924" s="9"/>
      <c r="BC3924" s="9"/>
      <c r="BD3924" s="9"/>
      <c r="BE3924" s="9"/>
      <c r="BF3924" s="9"/>
      <c r="BG3924" s="9"/>
      <c r="BH3924" s="9"/>
      <c r="BI3924" s="9"/>
      <c r="BJ3924" s="9"/>
      <c r="BK3924" s="9"/>
      <c r="BL3924" s="9">
        <f t="shared" si="130"/>
        <v>71941.662785630979</v>
      </c>
      <c r="BM3924" s="9">
        <f t="shared" si="131"/>
        <v>71900</v>
      </c>
    </row>
    <row r="3925" spans="1:65" x14ac:dyDescent="0.3">
      <c r="A3925" t="s">
        <v>3760</v>
      </c>
      <c r="B3925" s="9">
        <v>231</v>
      </c>
      <c r="C3925">
        <v>545694</v>
      </c>
      <c r="D3925">
        <v>1</v>
      </c>
      <c r="E3925">
        <v>0</v>
      </c>
      <c r="F3925">
        <v>0</v>
      </c>
      <c r="G3925">
        <v>0</v>
      </c>
      <c r="H3925">
        <v>0</v>
      </c>
      <c r="I3925" t="s">
        <v>83</v>
      </c>
      <c r="J3925">
        <v>545406</v>
      </c>
      <c r="K3925" t="s">
        <v>302</v>
      </c>
      <c r="L3925">
        <v>545562</v>
      </c>
      <c r="M3925" t="s">
        <v>303</v>
      </c>
      <c r="N3925">
        <v>545562</v>
      </c>
      <c r="O3925" t="s">
        <v>303</v>
      </c>
      <c r="P3925">
        <v>545562</v>
      </c>
      <c r="Q3925" t="s">
        <v>303</v>
      </c>
      <c r="R3925" s="9">
        <v>71941.662785630979</v>
      </c>
      <c r="S3925" s="9"/>
      <c r="T3925" s="9"/>
      <c r="U3925" s="9"/>
      <c r="V3925" s="9"/>
      <c r="W3925" s="9"/>
      <c r="X3925" s="9"/>
      <c r="Y3925" s="9"/>
      <c r="Z3925" s="9"/>
      <c r="AA3925" s="9"/>
      <c r="AB3925" s="9"/>
      <c r="AC3925" s="9"/>
      <c r="AD3925" s="9"/>
      <c r="AE3925" s="9"/>
      <c r="AF3925" s="9"/>
      <c r="AG3925" s="9"/>
      <c r="AH3925" s="9"/>
      <c r="AI3925" s="9"/>
      <c r="AJ3925" s="9"/>
      <c r="AK3925" s="9"/>
      <c r="AL3925" s="9"/>
      <c r="AM3925" s="9"/>
      <c r="AN3925" s="9"/>
      <c r="AO3925" s="9"/>
      <c r="AP3925" s="9"/>
      <c r="AQ3925" s="15"/>
      <c r="AR3925" s="9"/>
      <c r="AS3925" s="9"/>
      <c r="AT3925" s="9"/>
      <c r="AU3925" s="9"/>
      <c r="AV3925" s="9"/>
      <c r="AW3925" s="9"/>
      <c r="AX3925" s="9"/>
      <c r="AY3925" s="9"/>
      <c r="AZ3925" s="9"/>
      <c r="BA3925" s="9"/>
      <c r="BB3925" s="9"/>
      <c r="BC3925" s="9"/>
      <c r="BD3925" s="9"/>
      <c r="BE3925" s="9"/>
      <c r="BF3925" s="9"/>
      <c r="BG3925" s="9"/>
      <c r="BH3925" s="9"/>
      <c r="BI3925" s="9"/>
      <c r="BJ3925" s="9"/>
      <c r="BK3925" s="9"/>
      <c r="BL3925" s="9">
        <f t="shared" si="130"/>
        <v>71941.662785630979</v>
      </c>
      <c r="BM3925" s="9">
        <f t="shared" si="131"/>
        <v>71900</v>
      </c>
    </row>
    <row r="3926" spans="1:65" x14ac:dyDescent="0.3">
      <c r="A3926" s="5" t="s">
        <v>665</v>
      </c>
      <c r="B3926" s="9">
        <v>6126</v>
      </c>
      <c r="C3926">
        <v>584801</v>
      </c>
      <c r="D3926">
        <v>1</v>
      </c>
      <c r="E3926">
        <v>1</v>
      </c>
      <c r="F3926">
        <v>1</v>
      </c>
      <c r="G3926">
        <v>1</v>
      </c>
      <c r="H3926">
        <v>1</v>
      </c>
      <c r="I3926" t="s">
        <v>81</v>
      </c>
      <c r="J3926">
        <v>584801</v>
      </c>
      <c r="K3926" t="s">
        <v>665</v>
      </c>
      <c r="L3926">
        <v>584801</v>
      </c>
      <c r="M3926" t="s">
        <v>665</v>
      </c>
      <c r="N3926">
        <v>584801</v>
      </c>
      <c r="O3926" t="s">
        <v>665</v>
      </c>
      <c r="P3926">
        <v>584801</v>
      </c>
      <c r="Q3926" t="s">
        <v>665</v>
      </c>
      <c r="R3926" s="9">
        <v>291137.12170443311</v>
      </c>
      <c r="S3926" s="9">
        <f>SUMIFS($B:$B,$J:$J,$C3926)</f>
        <v>11900</v>
      </c>
      <c r="T3926" s="9">
        <v>274982.65290037979</v>
      </c>
      <c r="U3926" s="9">
        <v>2</v>
      </c>
      <c r="V3926" s="9">
        <f>U3926*768</f>
        <v>1536</v>
      </c>
      <c r="W3926" s="9">
        <v>55</v>
      </c>
      <c r="X3926" s="9">
        <f>W3926*3072</f>
        <v>168960</v>
      </c>
      <c r="Y3926" s="9">
        <v>38</v>
      </c>
      <c r="Z3926" s="9">
        <f>Y3926*1024</f>
        <v>38912</v>
      </c>
      <c r="AA3926" s="9">
        <v>56</v>
      </c>
      <c r="AB3926" s="9">
        <f>AA3926*256</f>
        <v>14336</v>
      </c>
      <c r="AC3926" s="9">
        <f>SUMIFS($B:$B,$L:$L,$C3926)</f>
        <v>16198</v>
      </c>
      <c r="AD3926" s="9">
        <v>1080427.3590403411</v>
      </c>
      <c r="AE3926" s="9">
        <f>SUMIFS($B:$B,$P:$P,$C3926)</f>
        <v>16198</v>
      </c>
      <c r="AF3926" s="9">
        <v>1009544.455787565</v>
      </c>
      <c r="AG3926" s="9">
        <f>SUMIFS($B:$B,$N:$N,$C3926)</f>
        <v>16198</v>
      </c>
      <c r="AH3926" s="9">
        <v>2884576.3482060828</v>
      </c>
      <c r="AI3926" s="9">
        <f>SUMIFS($B:$B,$P:$P,$C3926)</f>
        <v>16198</v>
      </c>
      <c r="AJ3926" s="9">
        <v>11193732.74583065</v>
      </c>
      <c r="AK3926" s="9"/>
      <c r="AL3926" s="9">
        <v>1890</v>
      </c>
      <c r="AM3926" s="9">
        <f>AL3926*141</f>
        <v>266490</v>
      </c>
      <c r="AN3926" s="9"/>
      <c r="AO3926" s="9"/>
      <c r="AP3926" s="9"/>
      <c r="AQ3926" s="15"/>
      <c r="AR3926" s="9">
        <v>1</v>
      </c>
      <c r="AS3926" s="9">
        <f>AR3926*30500</f>
        <v>30500</v>
      </c>
      <c r="AT3926" s="9">
        <v>154</v>
      </c>
      <c r="AU3926" s="9">
        <f>AT3926*2742</f>
        <v>422268</v>
      </c>
      <c r="AV3926" s="9">
        <v>1</v>
      </c>
      <c r="AW3926" s="9">
        <f>AV3926*914</f>
        <v>914</v>
      </c>
      <c r="AX3926" s="9">
        <v>712</v>
      </c>
      <c r="AY3926" s="9">
        <f>AX3926*141</f>
        <v>100392</v>
      </c>
      <c r="AZ3926" s="9">
        <v>582</v>
      </c>
      <c r="BA3926" s="9">
        <f>AZ3926*343</f>
        <v>199626</v>
      </c>
      <c r="BB3926" s="9">
        <v>283</v>
      </c>
      <c r="BC3926" s="9">
        <f>BB3926*109</f>
        <v>30847</v>
      </c>
      <c r="BD3926" s="9">
        <v>0</v>
      </c>
      <c r="BE3926" s="9">
        <f>BD3926*82</f>
        <v>0</v>
      </c>
      <c r="BF3926" s="9">
        <v>419</v>
      </c>
      <c r="BG3926" s="9">
        <f>BF3926*328</f>
        <v>137432</v>
      </c>
      <c r="BH3926" s="9">
        <v>0</v>
      </c>
      <c r="BI3926" s="9">
        <f>BH3926*410</f>
        <v>0</v>
      </c>
      <c r="BJ3926" s="9">
        <v>0</v>
      </c>
      <c r="BK3926" s="9">
        <f>BJ3926*219</f>
        <v>0</v>
      </c>
      <c r="BL3926" s="9">
        <f t="shared" si="130"/>
        <v>18146613.683469452</v>
      </c>
      <c r="BM3926" s="9">
        <f t="shared" si="131"/>
        <v>18146600</v>
      </c>
    </row>
    <row r="3927" spans="1:65" x14ac:dyDescent="0.3">
      <c r="A3927" t="s">
        <v>665</v>
      </c>
      <c r="B3927" s="9">
        <v>911</v>
      </c>
      <c r="C3927">
        <v>549461</v>
      </c>
      <c r="D3927">
        <v>1</v>
      </c>
      <c r="E3927">
        <v>0</v>
      </c>
      <c r="F3927">
        <v>0</v>
      </c>
      <c r="G3927">
        <v>0</v>
      </c>
      <c r="H3927">
        <v>0</v>
      </c>
      <c r="I3927" t="s">
        <v>135</v>
      </c>
      <c r="J3927">
        <v>585513</v>
      </c>
      <c r="K3927" t="s">
        <v>1557</v>
      </c>
      <c r="L3927">
        <v>585513</v>
      </c>
      <c r="M3927" t="s">
        <v>1557</v>
      </c>
      <c r="N3927">
        <v>585513</v>
      </c>
      <c r="O3927" t="s">
        <v>1557</v>
      </c>
      <c r="P3927">
        <v>585599</v>
      </c>
      <c r="Q3927" t="s">
        <v>292</v>
      </c>
      <c r="R3927" s="9">
        <v>215335.12756546101</v>
      </c>
      <c r="S3927" s="9"/>
      <c r="T3927" s="9"/>
      <c r="U3927" s="9"/>
      <c r="V3927" s="9"/>
      <c r="W3927" s="9"/>
      <c r="X3927" s="9"/>
      <c r="Y3927" s="9"/>
      <c r="Z3927" s="9"/>
      <c r="AA3927" s="9"/>
      <c r="AB3927" s="9"/>
      <c r="AC3927" s="9"/>
      <c r="AD3927" s="9"/>
      <c r="AE3927" s="9"/>
      <c r="AF3927" s="9"/>
      <c r="AG3927" s="9"/>
      <c r="AH3927" s="9"/>
      <c r="AI3927" s="9"/>
      <c r="AJ3927" s="9"/>
      <c r="AK3927" s="9"/>
      <c r="AL3927" s="9"/>
      <c r="AM3927" s="9"/>
      <c r="AN3927" s="9"/>
      <c r="AO3927" s="9"/>
      <c r="AP3927" s="9"/>
      <c r="AQ3927" s="15"/>
      <c r="AR3927" s="9"/>
      <c r="AS3927" s="9"/>
      <c r="AT3927" s="9"/>
      <c r="AU3927" s="9"/>
      <c r="AV3927" s="9"/>
      <c r="AW3927" s="9"/>
      <c r="AX3927" s="9"/>
      <c r="AY3927" s="9"/>
      <c r="AZ3927" s="9"/>
      <c r="BA3927" s="9"/>
      <c r="BB3927" s="9"/>
      <c r="BC3927" s="9"/>
      <c r="BD3927" s="9"/>
      <c r="BE3927" s="9"/>
      <c r="BF3927" s="9"/>
      <c r="BG3927" s="9"/>
      <c r="BH3927" s="9"/>
      <c r="BI3927" s="9"/>
      <c r="BJ3927" s="9"/>
      <c r="BK3927" s="9"/>
      <c r="BL3927" s="9">
        <f t="shared" si="130"/>
        <v>215335.12756546101</v>
      </c>
      <c r="BM3927" s="9">
        <f t="shared" si="131"/>
        <v>215300</v>
      </c>
    </row>
    <row r="3928" spans="1:65" x14ac:dyDescent="0.3">
      <c r="A3928" t="s">
        <v>3761</v>
      </c>
      <c r="B3928" s="9">
        <v>675</v>
      </c>
      <c r="C3928">
        <v>576662</v>
      </c>
      <c r="D3928">
        <v>1</v>
      </c>
      <c r="E3928">
        <v>0</v>
      </c>
      <c r="F3928">
        <v>0</v>
      </c>
      <c r="G3928">
        <v>0</v>
      </c>
      <c r="H3928">
        <v>0</v>
      </c>
      <c r="I3928" t="s">
        <v>90</v>
      </c>
      <c r="J3928">
        <v>576271</v>
      </c>
      <c r="K3928" t="s">
        <v>160</v>
      </c>
      <c r="L3928">
        <v>576271</v>
      </c>
      <c r="M3928" t="s">
        <v>160</v>
      </c>
      <c r="N3928">
        <v>576271</v>
      </c>
      <c r="O3928" t="s">
        <v>160</v>
      </c>
      <c r="P3928">
        <v>576271</v>
      </c>
      <c r="Q3928" t="s">
        <v>160</v>
      </c>
      <c r="R3928" s="9">
        <v>160301.04242525331</v>
      </c>
      <c r="S3928" s="9"/>
      <c r="T3928" s="9"/>
      <c r="U3928" s="9"/>
      <c r="V3928" s="9"/>
      <c r="W3928" s="9"/>
      <c r="X3928" s="9"/>
      <c r="Y3928" s="9"/>
      <c r="Z3928" s="9"/>
      <c r="AA3928" s="9"/>
      <c r="AB3928" s="9"/>
      <c r="AC3928" s="9"/>
      <c r="AD3928" s="9"/>
      <c r="AE3928" s="9"/>
      <c r="AF3928" s="9"/>
      <c r="AG3928" s="9"/>
      <c r="AH3928" s="9"/>
      <c r="AI3928" s="9"/>
      <c r="AJ3928" s="9"/>
      <c r="AK3928" s="9"/>
      <c r="AL3928" s="9"/>
      <c r="AM3928" s="9"/>
      <c r="AN3928" s="9"/>
      <c r="AO3928" s="9"/>
      <c r="AP3928" s="9"/>
      <c r="AQ3928" s="15"/>
      <c r="AR3928" s="9">
        <v>1</v>
      </c>
      <c r="AS3928" s="9">
        <f>AR3928*30500</f>
        <v>30500</v>
      </c>
      <c r="AT3928" s="9"/>
      <c r="AU3928" s="9"/>
      <c r="AV3928" s="9"/>
      <c r="AW3928" s="9"/>
      <c r="AX3928" s="9"/>
      <c r="AY3928" s="9"/>
      <c r="AZ3928" s="9"/>
      <c r="BA3928" s="9"/>
      <c r="BB3928" s="9"/>
      <c r="BC3928" s="9"/>
      <c r="BD3928" s="9"/>
      <c r="BE3928" s="9"/>
      <c r="BF3928" s="9"/>
      <c r="BG3928" s="9"/>
      <c r="BH3928" s="9"/>
      <c r="BI3928" s="9"/>
      <c r="BJ3928" s="9"/>
      <c r="BK3928" s="9"/>
      <c r="BL3928" s="9">
        <f t="shared" si="130"/>
        <v>190801.04242525331</v>
      </c>
      <c r="BM3928" s="9">
        <f t="shared" si="131"/>
        <v>190800</v>
      </c>
    </row>
    <row r="3929" spans="1:65" x14ac:dyDescent="0.3">
      <c r="A3929" t="s">
        <v>3761</v>
      </c>
      <c r="B3929" s="9">
        <v>429</v>
      </c>
      <c r="C3929">
        <v>539562</v>
      </c>
      <c r="D3929">
        <v>1</v>
      </c>
      <c r="E3929">
        <v>0</v>
      </c>
      <c r="F3929">
        <v>0</v>
      </c>
      <c r="G3929">
        <v>0</v>
      </c>
      <c r="H3929">
        <v>0</v>
      </c>
      <c r="I3929" t="s">
        <v>86</v>
      </c>
      <c r="J3929">
        <v>539333</v>
      </c>
      <c r="K3929" t="s">
        <v>864</v>
      </c>
      <c r="L3929">
        <v>539333</v>
      </c>
      <c r="M3929" t="s">
        <v>864</v>
      </c>
      <c r="N3929">
        <v>539333</v>
      </c>
      <c r="O3929" t="s">
        <v>864</v>
      </c>
      <c r="P3929">
        <v>539139</v>
      </c>
      <c r="Q3929" t="s">
        <v>537</v>
      </c>
      <c r="R3929" s="9">
        <v>102484.03858091991</v>
      </c>
      <c r="S3929" s="9"/>
      <c r="T3929" s="9"/>
      <c r="U3929" s="9"/>
      <c r="V3929" s="9"/>
      <c r="W3929" s="9"/>
      <c r="X3929" s="9"/>
      <c r="Y3929" s="9"/>
      <c r="Z3929" s="9"/>
      <c r="AA3929" s="9"/>
      <c r="AB3929" s="9"/>
      <c r="AC3929" s="9"/>
      <c r="AD3929" s="9"/>
      <c r="AE3929" s="9"/>
      <c r="AF3929" s="9"/>
      <c r="AG3929" s="9"/>
      <c r="AH3929" s="9"/>
      <c r="AI3929" s="9"/>
      <c r="AJ3929" s="9"/>
      <c r="AK3929" s="9"/>
      <c r="AL3929" s="9"/>
      <c r="AM3929" s="9"/>
      <c r="AN3929" s="9"/>
      <c r="AO3929" s="9"/>
      <c r="AP3929" s="9"/>
      <c r="AQ3929" s="15"/>
      <c r="AR3929" s="9"/>
      <c r="AS3929" s="9"/>
      <c r="AT3929" s="9"/>
      <c r="AU3929" s="9"/>
      <c r="AV3929" s="9"/>
      <c r="AW3929" s="9"/>
      <c r="AX3929" s="9"/>
      <c r="AY3929" s="9"/>
      <c r="AZ3929" s="9"/>
      <c r="BA3929" s="9"/>
      <c r="BB3929" s="9"/>
      <c r="BC3929" s="9"/>
      <c r="BD3929" s="9"/>
      <c r="BE3929" s="9"/>
      <c r="BF3929" s="9"/>
      <c r="BG3929" s="9"/>
      <c r="BH3929" s="9"/>
      <c r="BI3929" s="9"/>
      <c r="BJ3929" s="9"/>
      <c r="BK3929" s="9"/>
      <c r="BL3929" s="9">
        <f t="shared" si="130"/>
        <v>102484.03858091991</v>
      </c>
      <c r="BM3929" s="9">
        <f t="shared" si="131"/>
        <v>102500</v>
      </c>
    </row>
    <row r="3930" spans="1:65" x14ac:dyDescent="0.3">
      <c r="A3930" t="s">
        <v>3762</v>
      </c>
      <c r="B3930" s="9">
        <v>241</v>
      </c>
      <c r="C3930">
        <v>542237</v>
      </c>
      <c r="D3930">
        <v>1</v>
      </c>
      <c r="E3930">
        <v>0</v>
      </c>
      <c r="F3930">
        <v>0</v>
      </c>
      <c r="G3930">
        <v>0</v>
      </c>
      <c r="H3930">
        <v>0</v>
      </c>
      <c r="I3930" t="s">
        <v>86</v>
      </c>
      <c r="J3930">
        <v>542351</v>
      </c>
      <c r="K3930" t="s">
        <v>2501</v>
      </c>
      <c r="L3930">
        <v>542164</v>
      </c>
      <c r="M3930" t="s">
        <v>226</v>
      </c>
      <c r="N3930">
        <v>542164</v>
      </c>
      <c r="O3930" t="s">
        <v>226</v>
      </c>
      <c r="P3930">
        <v>541656</v>
      </c>
      <c r="Q3930" t="s">
        <v>227</v>
      </c>
      <c r="R3930" s="9">
        <v>71941.662785630979</v>
      </c>
      <c r="S3930" s="9"/>
      <c r="T3930" s="9"/>
      <c r="U3930" s="9"/>
      <c r="V3930" s="9"/>
      <c r="W3930" s="9"/>
      <c r="X3930" s="9"/>
      <c r="Y3930" s="9"/>
      <c r="Z3930" s="9"/>
      <c r="AA3930" s="9"/>
      <c r="AB3930" s="9"/>
      <c r="AC3930" s="9"/>
      <c r="AD3930" s="9"/>
      <c r="AE3930" s="9"/>
      <c r="AF3930" s="9"/>
      <c r="AG3930" s="9"/>
      <c r="AH3930" s="9"/>
      <c r="AI3930" s="9"/>
      <c r="AJ3930" s="9"/>
      <c r="AK3930" s="9"/>
      <c r="AL3930" s="9"/>
      <c r="AM3930" s="9"/>
      <c r="AN3930" s="9"/>
      <c r="AO3930" s="9"/>
      <c r="AP3930" s="9"/>
      <c r="AQ3930" s="15"/>
      <c r="AR3930" s="9"/>
      <c r="AS3930" s="9"/>
      <c r="AT3930" s="9"/>
      <c r="AU3930" s="9"/>
      <c r="AV3930" s="9"/>
      <c r="AW3930" s="9"/>
      <c r="AX3930" s="9"/>
      <c r="AY3930" s="9"/>
      <c r="AZ3930" s="9"/>
      <c r="BA3930" s="9"/>
      <c r="BB3930" s="9"/>
      <c r="BC3930" s="9"/>
      <c r="BD3930" s="9"/>
      <c r="BE3930" s="9"/>
      <c r="BF3930" s="9"/>
      <c r="BG3930" s="9"/>
      <c r="BH3930" s="9"/>
      <c r="BI3930" s="9"/>
      <c r="BJ3930" s="9"/>
      <c r="BK3930" s="9"/>
      <c r="BL3930" s="9">
        <f t="shared" si="130"/>
        <v>71941.662785630979</v>
      </c>
      <c r="BM3930" s="9">
        <f t="shared" si="131"/>
        <v>71900</v>
      </c>
    </row>
    <row r="3931" spans="1:65" x14ac:dyDescent="0.3">
      <c r="A3931" t="s">
        <v>3763</v>
      </c>
      <c r="B3931" s="9">
        <v>103</v>
      </c>
      <c r="C3931">
        <v>552861</v>
      </c>
      <c r="D3931">
        <v>1</v>
      </c>
      <c r="E3931">
        <v>0</v>
      </c>
      <c r="F3931">
        <v>0</v>
      </c>
      <c r="G3931">
        <v>0</v>
      </c>
      <c r="H3931">
        <v>0</v>
      </c>
      <c r="I3931" t="s">
        <v>83</v>
      </c>
      <c r="J3931">
        <v>552704</v>
      </c>
      <c r="K3931" t="s">
        <v>279</v>
      </c>
      <c r="L3931">
        <v>552704</v>
      </c>
      <c r="M3931" t="s">
        <v>279</v>
      </c>
      <c r="N3931">
        <v>552046</v>
      </c>
      <c r="O3931" t="s">
        <v>174</v>
      </c>
      <c r="P3931">
        <v>552046</v>
      </c>
      <c r="Q3931" t="s">
        <v>174</v>
      </c>
      <c r="R3931" s="9">
        <v>71941.662785630979</v>
      </c>
      <c r="S3931" s="9"/>
      <c r="T3931" s="9"/>
      <c r="U3931" s="9"/>
      <c r="V3931" s="9"/>
      <c r="W3931" s="9"/>
      <c r="X3931" s="9"/>
      <c r="Y3931" s="9"/>
      <c r="Z3931" s="9"/>
      <c r="AA3931" s="9"/>
      <c r="AB3931" s="9"/>
      <c r="AC3931" s="9"/>
      <c r="AD3931" s="9"/>
      <c r="AE3931" s="9"/>
      <c r="AF3931" s="9"/>
      <c r="AG3931" s="9"/>
      <c r="AH3931" s="9"/>
      <c r="AI3931" s="9"/>
      <c r="AJ3931" s="9"/>
      <c r="AK3931" s="9"/>
      <c r="AL3931" s="9"/>
      <c r="AM3931" s="9"/>
      <c r="AN3931" s="9"/>
      <c r="AO3931" s="9"/>
      <c r="AP3931" s="9"/>
      <c r="AQ3931" s="15"/>
      <c r="AR3931" s="9"/>
      <c r="AS3931" s="9"/>
      <c r="AT3931" s="9"/>
      <c r="AU3931" s="9"/>
      <c r="AV3931" s="9"/>
      <c r="AW3931" s="9"/>
      <c r="AX3931" s="9"/>
      <c r="AY3931" s="9"/>
      <c r="AZ3931" s="9"/>
      <c r="BA3931" s="9"/>
      <c r="BB3931" s="9"/>
      <c r="BC3931" s="9"/>
      <c r="BD3931" s="9"/>
      <c r="BE3931" s="9"/>
      <c r="BF3931" s="9"/>
      <c r="BG3931" s="9"/>
      <c r="BH3931" s="9"/>
      <c r="BI3931" s="9"/>
      <c r="BJ3931" s="9"/>
      <c r="BK3931" s="9"/>
      <c r="BL3931" s="9">
        <f t="shared" si="130"/>
        <v>71941.662785630979</v>
      </c>
      <c r="BM3931" s="9">
        <f t="shared" si="131"/>
        <v>71900</v>
      </c>
    </row>
    <row r="3932" spans="1:65" x14ac:dyDescent="0.3">
      <c r="A3932" t="s">
        <v>3764</v>
      </c>
      <c r="B3932" s="9">
        <v>139</v>
      </c>
      <c r="C3932">
        <v>596477</v>
      </c>
      <c r="D3932">
        <v>1</v>
      </c>
      <c r="E3932">
        <v>0</v>
      </c>
      <c r="F3932">
        <v>0</v>
      </c>
      <c r="G3932">
        <v>0</v>
      </c>
      <c r="H3932">
        <v>0</v>
      </c>
      <c r="I3932" t="s">
        <v>123</v>
      </c>
      <c r="J3932">
        <v>595292</v>
      </c>
      <c r="K3932" t="s">
        <v>485</v>
      </c>
      <c r="L3932">
        <v>595209</v>
      </c>
      <c r="M3932" t="s">
        <v>480</v>
      </c>
      <c r="N3932">
        <v>595209</v>
      </c>
      <c r="O3932" t="s">
        <v>480</v>
      </c>
      <c r="P3932">
        <v>595209</v>
      </c>
      <c r="Q3932" t="s">
        <v>480</v>
      </c>
      <c r="R3932" s="9">
        <v>71941.662785630979</v>
      </c>
      <c r="S3932" s="9"/>
      <c r="T3932" s="9"/>
      <c r="U3932" s="9"/>
      <c r="V3932" s="9"/>
      <c r="W3932" s="9"/>
      <c r="X3932" s="9"/>
      <c r="Y3932" s="9"/>
      <c r="Z3932" s="9"/>
      <c r="AA3932" s="9"/>
      <c r="AB3932" s="9"/>
      <c r="AC3932" s="9"/>
      <c r="AD3932" s="9"/>
      <c r="AE3932" s="9"/>
      <c r="AF3932" s="9"/>
      <c r="AG3932" s="9"/>
      <c r="AH3932" s="9"/>
      <c r="AI3932" s="9"/>
      <c r="AJ3932" s="9"/>
      <c r="AK3932" s="9"/>
      <c r="AL3932" s="9"/>
      <c r="AM3932" s="9"/>
      <c r="AN3932" s="9"/>
      <c r="AO3932" s="9"/>
      <c r="AP3932" s="9"/>
      <c r="AQ3932" s="15"/>
      <c r="AR3932" s="9"/>
      <c r="AS3932" s="9"/>
      <c r="AT3932" s="9"/>
      <c r="AU3932" s="9"/>
      <c r="AV3932" s="9"/>
      <c r="AW3932" s="9"/>
      <c r="AX3932" s="9"/>
      <c r="AY3932" s="9"/>
      <c r="AZ3932" s="9"/>
      <c r="BA3932" s="9"/>
      <c r="BB3932" s="9"/>
      <c r="BC3932" s="9"/>
      <c r="BD3932" s="9"/>
      <c r="BE3932" s="9"/>
      <c r="BF3932" s="9"/>
      <c r="BG3932" s="9"/>
      <c r="BH3932" s="9"/>
      <c r="BI3932" s="9"/>
      <c r="BJ3932" s="9"/>
      <c r="BK3932" s="9"/>
      <c r="BL3932" s="9">
        <f t="shared" si="130"/>
        <v>71941.662785630979</v>
      </c>
      <c r="BM3932" s="9">
        <f t="shared" si="131"/>
        <v>71900</v>
      </c>
    </row>
    <row r="3933" spans="1:65" x14ac:dyDescent="0.3">
      <c r="A3933" t="s">
        <v>3765</v>
      </c>
      <c r="B3933" s="9">
        <v>115</v>
      </c>
      <c r="C3933">
        <v>550370</v>
      </c>
      <c r="D3933">
        <v>1</v>
      </c>
      <c r="E3933">
        <v>0</v>
      </c>
      <c r="F3933">
        <v>0</v>
      </c>
      <c r="G3933">
        <v>0</v>
      </c>
      <c r="H3933">
        <v>0</v>
      </c>
      <c r="I3933" t="s">
        <v>123</v>
      </c>
      <c r="J3933">
        <v>591301</v>
      </c>
      <c r="K3933" t="s">
        <v>677</v>
      </c>
      <c r="L3933">
        <v>591301</v>
      </c>
      <c r="M3933" t="s">
        <v>677</v>
      </c>
      <c r="N3933">
        <v>590266</v>
      </c>
      <c r="O3933" t="s">
        <v>163</v>
      </c>
      <c r="P3933">
        <v>590266</v>
      </c>
      <c r="Q3933" t="s">
        <v>163</v>
      </c>
      <c r="R3933" s="9">
        <v>71941.662785630979</v>
      </c>
      <c r="S3933" s="9"/>
      <c r="T3933" s="9"/>
      <c r="U3933" s="9"/>
      <c r="V3933" s="9"/>
      <c r="W3933" s="9"/>
      <c r="X3933" s="9"/>
      <c r="Y3933" s="9"/>
      <c r="Z3933" s="9"/>
      <c r="AA3933" s="9"/>
      <c r="AB3933" s="9"/>
      <c r="AC3933" s="9"/>
      <c r="AD3933" s="9"/>
      <c r="AE3933" s="9"/>
      <c r="AF3933" s="9"/>
      <c r="AG3933" s="9"/>
      <c r="AH3933" s="9"/>
      <c r="AI3933" s="9"/>
      <c r="AJ3933" s="9"/>
      <c r="AK3933" s="9"/>
      <c r="AL3933" s="9"/>
      <c r="AM3933" s="9"/>
      <c r="AN3933" s="9"/>
      <c r="AO3933" s="9"/>
      <c r="AP3933" s="9"/>
      <c r="AQ3933" s="15"/>
      <c r="AR3933" s="9"/>
      <c r="AS3933" s="9"/>
      <c r="AT3933" s="9"/>
      <c r="AU3933" s="9"/>
      <c r="AV3933" s="9"/>
      <c r="AW3933" s="9"/>
      <c r="AX3933" s="9"/>
      <c r="AY3933" s="9"/>
      <c r="AZ3933" s="9"/>
      <c r="BA3933" s="9"/>
      <c r="BB3933" s="9"/>
      <c r="BC3933" s="9"/>
      <c r="BD3933" s="9"/>
      <c r="BE3933" s="9"/>
      <c r="BF3933" s="9"/>
      <c r="BG3933" s="9"/>
      <c r="BH3933" s="9"/>
      <c r="BI3933" s="9"/>
      <c r="BJ3933" s="9"/>
      <c r="BK3933" s="9"/>
      <c r="BL3933" s="9">
        <f t="shared" si="130"/>
        <v>71941.662785630979</v>
      </c>
      <c r="BM3933" s="9">
        <f t="shared" si="131"/>
        <v>71900</v>
      </c>
    </row>
    <row r="3934" spans="1:65" x14ac:dyDescent="0.3">
      <c r="A3934" t="s">
        <v>3766</v>
      </c>
      <c r="B3934" s="9">
        <v>257</v>
      </c>
      <c r="C3934">
        <v>572063</v>
      </c>
      <c r="D3934">
        <v>1</v>
      </c>
      <c r="E3934">
        <v>0</v>
      </c>
      <c r="F3934">
        <v>0</v>
      </c>
      <c r="G3934">
        <v>0</v>
      </c>
      <c r="H3934">
        <v>0</v>
      </c>
      <c r="I3934" t="s">
        <v>96</v>
      </c>
      <c r="J3934">
        <v>571393</v>
      </c>
      <c r="K3934" t="s">
        <v>1167</v>
      </c>
      <c r="L3934">
        <v>571393</v>
      </c>
      <c r="M3934" t="s">
        <v>1167</v>
      </c>
      <c r="N3934">
        <v>571393</v>
      </c>
      <c r="O3934" t="s">
        <v>1167</v>
      </c>
      <c r="P3934">
        <v>571393</v>
      </c>
      <c r="Q3934" t="s">
        <v>1167</v>
      </c>
      <c r="R3934" s="9">
        <v>71941.662785630979</v>
      </c>
      <c r="S3934" s="9"/>
      <c r="T3934" s="9"/>
      <c r="U3934" s="9"/>
      <c r="V3934" s="9"/>
      <c r="W3934" s="9"/>
      <c r="X3934" s="9"/>
      <c r="Y3934" s="9"/>
      <c r="Z3934" s="9"/>
      <c r="AA3934" s="9"/>
      <c r="AB3934" s="9"/>
      <c r="AC3934" s="9"/>
      <c r="AD3934" s="9"/>
      <c r="AE3934" s="9"/>
      <c r="AF3934" s="9"/>
      <c r="AG3934" s="9"/>
      <c r="AH3934" s="9"/>
      <c r="AI3934" s="9"/>
      <c r="AJ3934" s="9"/>
      <c r="AK3934" s="9"/>
      <c r="AL3934" s="9"/>
      <c r="AM3934" s="9"/>
      <c r="AN3934" s="9"/>
      <c r="AO3934" s="9"/>
      <c r="AP3934" s="9"/>
      <c r="AQ3934" s="15"/>
      <c r="AR3934" s="9"/>
      <c r="AS3934" s="9"/>
      <c r="AT3934" s="9"/>
      <c r="AU3934" s="9"/>
      <c r="AV3934" s="9"/>
      <c r="AW3934" s="9"/>
      <c r="AX3934" s="9"/>
      <c r="AY3934" s="9"/>
      <c r="AZ3934" s="9"/>
      <c r="BA3934" s="9"/>
      <c r="BB3934" s="9"/>
      <c r="BC3934" s="9"/>
      <c r="BD3934" s="9"/>
      <c r="BE3934" s="9"/>
      <c r="BF3934" s="9"/>
      <c r="BG3934" s="9"/>
      <c r="BH3934" s="9"/>
      <c r="BI3934" s="9"/>
      <c r="BJ3934" s="9"/>
      <c r="BK3934" s="9"/>
      <c r="BL3934" s="9">
        <f t="shared" si="130"/>
        <v>71941.662785630979</v>
      </c>
      <c r="BM3934" s="9">
        <f t="shared" si="131"/>
        <v>71900</v>
      </c>
    </row>
    <row r="3935" spans="1:65" x14ac:dyDescent="0.3">
      <c r="A3935" t="s">
        <v>3767</v>
      </c>
      <c r="B3935" s="9">
        <v>49</v>
      </c>
      <c r="C3935">
        <v>553565</v>
      </c>
      <c r="D3935">
        <v>1</v>
      </c>
      <c r="E3935">
        <v>0</v>
      </c>
      <c r="F3935">
        <v>0</v>
      </c>
      <c r="G3935">
        <v>0</v>
      </c>
      <c r="H3935">
        <v>0</v>
      </c>
      <c r="I3935" t="s">
        <v>151</v>
      </c>
      <c r="J3935">
        <v>558109</v>
      </c>
      <c r="K3935" t="s">
        <v>1132</v>
      </c>
      <c r="L3935">
        <v>558109</v>
      </c>
      <c r="M3935" t="s">
        <v>1132</v>
      </c>
      <c r="N3935">
        <v>558109</v>
      </c>
      <c r="O3935" t="s">
        <v>1132</v>
      </c>
      <c r="P3935">
        <v>558109</v>
      </c>
      <c r="Q3935" t="s">
        <v>1132</v>
      </c>
      <c r="R3935" s="9">
        <v>71941.662785630979</v>
      </c>
      <c r="S3935" s="9"/>
      <c r="T3935" s="9"/>
      <c r="U3935" s="9"/>
      <c r="V3935" s="9"/>
      <c r="W3935" s="9"/>
      <c r="X3935" s="9"/>
      <c r="Y3935" s="9"/>
      <c r="Z3935" s="9"/>
      <c r="AA3935" s="9"/>
      <c r="AB3935" s="9"/>
      <c r="AC3935" s="9"/>
      <c r="AD3935" s="9"/>
      <c r="AE3935" s="9"/>
      <c r="AF3935" s="9"/>
      <c r="AG3935" s="9"/>
      <c r="AH3935" s="9"/>
      <c r="AI3935" s="9"/>
      <c r="AJ3935" s="9"/>
      <c r="AK3935" s="9"/>
      <c r="AL3935" s="9"/>
      <c r="AM3935" s="9"/>
      <c r="AN3935" s="9"/>
      <c r="AO3935" s="9"/>
      <c r="AP3935" s="9"/>
      <c r="AQ3935" s="15"/>
      <c r="AR3935" s="9"/>
      <c r="AS3935" s="9"/>
      <c r="AT3935" s="9"/>
      <c r="AU3935" s="9"/>
      <c r="AV3935" s="9"/>
      <c r="AW3935" s="9"/>
      <c r="AX3935" s="9"/>
      <c r="AY3935" s="9"/>
      <c r="AZ3935" s="9"/>
      <c r="BA3935" s="9"/>
      <c r="BB3935" s="9"/>
      <c r="BC3935" s="9"/>
      <c r="BD3935" s="9"/>
      <c r="BE3935" s="9"/>
      <c r="BF3935" s="9"/>
      <c r="BG3935" s="9"/>
      <c r="BH3935" s="9"/>
      <c r="BI3935" s="9"/>
      <c r="BJ3935" s="9"/>
      <c r="BK3935" s="9"/>
      <c r="BL3935" s="9">
        <f t="shared" si="130"/>
        <v>71941.662785630979</v>
      </c>
      <c r="BM3935" s="9">
        <f t="shared" si="131"/>
        <v>71900</v>
      </c>
    </row>
    <row r="3936" spans="1:65" x14ac:dyDescent="0.3">
      <c r="A3936" t="s">
        <v>3768</v>
      </c>
      <c r="B3936" s="9">
        <v>300</v>
      </c>
      <c r="C3936">
        <v>541788</v>
      </c>
      <c r="D3936">
        <v>1</v>
      </c>
      <c r="E3936">
        <v>0</v>
      </c>
      <c r="F3936">
        <v>0</v>
      </c>
      <c r="G3936">
        <v>0</v>
      </c>
      <c r="H3936">
        <v>0</v>
      </c>
      <c r="I3936" t="s">
        <v>151</v>
      </c>
      <c r="J3936">
        <v>556378</v>
      </c>
      <c r="K3936" t="s">
        <v>405</v>
      </c>
      <c r="L3936">
        <v>555771</v>
      </c>
      <c r="M3936" t="s">
        <v>247</v>
      </c>
      <c r="N3936">
        <v>555771</v>
      </c>
      <c r="O3936" t="s">
        <v>247</v>
      </c>
      <c r="P3936">
        <v>555771</v>
      </c>
      <c r="Q3936" t="s">
        <v>247</v>
      </c>
      <c r="R3936" s="9">
        <v>71941.662785630979</v>
      </c>
      <c r="S3936" s="9"/>
      <c r="T3936" s="9"/>
      <c r="U3936" s="9"/>
      <c r="V3936" s="9"/>
      <c r="W3936" s="9"/>
      <c r="X3936" s="9"/>
      <c r="Y3936" s="9"/>
      <c r="Z3936" s="9"/>
      <c r="AA3936" s="9"/>
      <c r="AB3936" s="9"/>
      <c r="AC3936" s="9"/>
      <c r="AD3936" s="9"/>
      <c r="AE3936" s="9"/>
      <c r="AF3936" s="9"/>
      <c r="AG3936" s="9"/>
      <c r="AH3936" s="9"/>
      <c r="AI3936" s="9"/>
      <c r="AJ3936" s="9"/>
      <c r="AK3936" s="9"/>
      <c r="AL3936" s="9"/>
      <c r="AM3936" s="9"/>
      <c r="AN3936" s="9"/>
      <c r="AO3936" s="9"/>
      <c r="AP3936" s="9"/>
      <c r="AQ3936" s="15"/>
      <c r="AR3936" s="9">
        <v>2</v>
      </c>
      <c r="AS3936" s="9">
        <f>AR3936*30500</f>
        <v>61000</v>
      </c>
      <c r="AT3936" s="9"/>
      <c r="AU3936" s="9"/>
      <c r="AV3936" s="9"/>
      <c r="AW3936" s="9"/>
      <c r="AX3936" s="9"/>
      <c r="AY3936" s="9"/>
      <c r="AZ3936" s="9"/>
      <c r="BA3936" s="9"/>
      <c r="BB3936" s="9"/>
      <c r="BC3936" s="9"/>
      <c r="BD3936" s="9"/>
      <c r="BE3936" s="9"/>
      <c r="BF3936" s="9"/>
      <c r="BG3936" s="9"/>
      <c r="BH3936" s="9"/>
      <c r="BI3936" s="9"/>
      <c r="BJ3936" s="9"/>
      <c r="BK3936" s="9"/>
      <c r="BL3936" s="9">
        <f t="shared" si="130"/>
        <v>132941.66278563096</v>
      </c>
      <c r="BM3936" s="9">
        <f t="shared" si="131"/>
        <v>132900</v>
      </c>
    </row>
    <row r="3937" spans="1:65" x14ac:dyDescent="0.3">
      <c r="A3937" s="2" t="s">
        <v>1406</v>
      </c>
      <c r="B3937" s="9">
        <v>1319</v>
      </c>
      <c r="C3937">
        <v>565431</v>
      </c>
      <c r="D3937">
        <v>1</v>
      </c>
      <c r="E3937">
        <v>1</v>
      </c>
      <c r="F3937">
        <v>0</v>
      </c>
      <c r="G3937">
        <v>0</v>
      </c>
      <c r="H3937">
        <v>0</v>
      </c>
      <c r="I3937" t="s">
        <v>131</v>
      </c>
      <c r="J3937">
        <v>565431</v>
      </c>
      <c r="K3937" t="s">
        <v>1406</v>
      </c>
      <c r="L3937">
        <v>564567</v>
      </c>
      <c r="M3937" t="s">
        <v>523</v>
      </c>
      <c r="N3937">
        <v>564567</v>
      </c>
      <c r="O3937" t="s">
        <v>523</v>
      </c>
      <c r="P3937">
        <v>564567</v>
      </c>
      <c r="Q3937" t="s">
        <v>523</v>
      </c>
      <c r="R3937" s="9">
        <v>309660.29497703823</v>
      </c>
      <c r="S3937" s="9">
        <f>SUMIFS($B:$B,$J:$J,$C3937)</f>
        <v>1933</v>
      </c>
      <c r="T3937" s="9">
        <v>105208.53213120101</v>
      </c>
      <c r="U3937" s="9">
        <v>0</v>
      </c>
      <c r="V3937" s="9">
        <f>U3937*768</f>
        <v>0</v>
      </c>
      <c r="W3937" s="9">
        <v>5</v>
      </c>
      <c r="X3937" s="9">
        <f>W3937*3072</f>
        <v>15360</v>
      </c>
      <c r="Y3937" s="9">
        <v>3</v>
      </c>
      <c r="Z3937" s="9">
        <f>Y3937*1024</f>
        <v>3072</v>
      </c>
      <c r="AA3937" s="9">
        <v>3</v>
      </c>
      <c r="AB3937" s="9">
        <f>AA3937*256</f>
        <v>768</v>
      </c>
      <c r="AC3937" s="9"/>
      <c r="AD3937" s="9"/>
      <c r="AE3937" s="9"/>
      <c r="AF3937" s="9"/>
      <c r="AG3937" s="9"/>
      <c r="AH3937" s="9"/>
      <c r="AI3937" s="9"/>
      <c r="AJ3937" s="9"/>
      <c r="AK3937" s="9"/>
      <c r="AL3937" s="9"/>
      <c r="AM3937" s="9"/>
      <c r="AN3937" s="9"/>
      <c r="AO3937" s="9"/>
      <c r="AP3937" s="9"/>
      <c r="AQ3937" s="15"/>
      <c r="AR3937" s="9">
        <v>2</v>
      </c>
      <c r="AS3937" s="9">
        <f>AR3937*30500</f>
        <v>61000</v>
      </c>
      <c r="AT3937" s="9"/>
      <c r="AU3937" s="9"/>
      <c r="AV3937" s="9"/>
      <c r="AW3937" s="9"/>
      <c r="AX3937" s="9"/>
      <c r="AY3937" s="9"/>
      <c r="AZ3937" s="9"/>
      <c r="BA3937" s="9"/>
      <c r="BB3937" s="9"/>
      <c r="BC3937" s="9"/>
      <c r="BD3937" s="9"/>
      <c r="BE3937" s="9"/>
      <c r="BF3937" s="9"/>
      <c r="BG3937" s="9"/>
      <c r="BH3937" s="9"/>
      <c r="BI3937" s="9"/>
      <c r="BJ3937" s="9"/>
      <c r="BK3937" s="9"/>
      <c r="BL3937" s="9">
        <f t="shared" si="130"/>
        <v>495068.82710823923</v>
      </c>
      <c r="BM3937" s="9">
        <f t="shared" si="131"/>
        <v>495100</v>
      </c>
    </row>
    <row r="3938" spans="1:65" x14ac:dyDescent="0.3">
      <c r="A3938" t="s">
        <v>1406</v>
      </c>
      <c r="B3938" s="9">
        <v>643</v>
      </c>
      <c r="C3938">
        <v>533599</v>
      </c>
      <c r="D3938">
        <v>1</v>
      </c>
      <c r="E3938">
        <v>0</v>
      </c>
      <c r="F3938">
        <v>0</v>
      </c>
      <c r="G3938">
        <v>0</v>
      </c>
      <c r="H3938">
        <v>0</v>
      </c>
      <c r="I3938" t="s">
        <v>86</v>
      </c>
      <c r="J3938">
        <v>533165</v>
      </c>
      <c r="K3938" t="s">
        <v>191</v>
      </c>
      <c r="L3938">
        <v>533165</v>
      </c>
      <c r="M3938" t="s">
        <v>191</v>
      </c>
      <c r="N3938">
        <v>533165</v>
      </c>
      <c r="O3938" t="s">
        <v>191</v>
      </c>
      <c r="P3938">
        <v>533165</v>
      </c>
      <c r="Q3938" t="s">
        <v>191</v>
      </c>
      <c r="R3938" s="9">
        <v>152808.10401209371</v>
      </c>
      <c r="S3938" s="9"/>
      <c r="T3938" s="9"/>
      <c r="U3938" s="9"/>
      <c r="V3938" s="9"/>
      <c r="W3938" s="9"/>
      <c r="X3938" s="9"/>
      <c r="Y3938" s="9"/>
      <c r="Z3938" s="9"/>
      <c r="AA3938" s="9"/>
      <c r="AB3938" s="9"/>
      <c r="AC3938" s="9"/>
      <c r="AD3938" s="9"/>
      <c r="AE3938" s="9"/>
      <c r="AF3938" s="9"/>
      <c r="AG3938" s="9"/>
      <c r="AH3938" s="9"/>
      <c r="AI3938" s="9"/>
      <c r="AJ3938" s="9"/>
      <c r="AK3938" s="9"/>
      <c r="AL3938" s="9"/>
      <c r="AM3938" s="9"/>
      <c r="AN3938" s="9"/>
      <c r="AO3938" s="9"/>
      <c r="AP3938" s="9"/>
      <c r="AQ3938" s="15"/>
      <c r="AR3938" s="9"/>
      <c r="AS3938" s="9"/>
      <c r="AT3938" s="9"/>
      <c r="AU3938" s="9"/>
      <c r="AV3938" s="9"/>
      <c r="AW3938" s="9"/>
      <c r="AX3938" s="9"/>
      <c r="AY3938" s="9"/>
      <c r="AZ3938" s="9"/>
      <c r="BA3938" s="9"/>
      <c r="BB3938" s="9"/>
      <c r="BC3938" s="9"/>
      <c r="BD3938" s="9"/>
      <c r="BE3938" s="9"/>
      <c r="BF3938" s="9"/>
      <c r="BG3938" s="9"/>
      <c r="BH3938" s="9"/>
      <c r="BI3938" s="9"/>
      <c r="BJ3938" s="9"/>
      <c r="BK3938" s="9"/>
      <c r="BL3938" s="9">
        <f t="shared" si="130"/>
        <v>152808.10401209371</v>
      </c>
      <c r="BM3938" s="9">
        <f t="shared" si="131"/>
        <v>152800</v>
      </c>
    </row>
    <row r="3939" spans="1:65" x14ac:dyDescent="0.3">
      <c r="A3939" t="s">
        <v>3769</v>
      </c>
      <c r="B3939" s="9">
        <v>234</v>
      </c>
      <c r="C3939">
        <v>567353</v>
      </c>
      <c r="D3939">
        <v>1</v>
      </c>
      <c r="E3939">
        <v>0</v>
      </c>
      <c r="F3939">
        <v>0</v>
      </c>
      <c r="G3939">
        <v>0</v>
      </c>
      <c r="H3939">
        <v>0</v>
      </c>
      <c r="I3939" t="s">
        <v>131</v>
      </c>
      <c r="J3939">
        <v>567027</v>
      </c>
      <c r="K3939" t="s">
        <v>232</v>
      </c>
      <c r="L3939">
        <v>567027</v>
      </c>
      <c r="M3939" t="s">
        <v>232</v>
      </c>
      <c r="N3939">
        <v>567027</v>
      </c>
      <c r="O3939" t="s">
        <v>232</v>
      </c>
      <c r="P3939">
        <v>567027</v>
      </c>
      <c r="Q3939" t="s">
        <v>232</v>
      </c>
      <c r="R3939" s="9">
        <v>71941.662785630979</v>
      </c>
      <c r="S3939" s="9"/>
      <c r="T3939" s="9"/>
      <c r="U3939" s="9"/>
      <c r="V3939" s="9"/>
      <c r="W3939" s="9"/>
      <c r="X3939" s="9"/>
      <c r="Y3939" s="9"/>
      <c r="Z3939" s="9"/>
      <c r="AA3939" s="9"/>
      <c r="AB3939" s="9"/>
      <c r="AC3939" s="9"/>
      <c r="AD3939" s="9"/>
      <c r="AE3939" s="9"/>
      <c r="AF3939" s="9"/>
      <c r="AG3939" s="9"/>
      <c r="AH3939" s="9"/>
      <c r="AI3939" s="9"/>
      <c r="AJ3939" s="9"/>
      <c r="AK3939" s="9"/>
      <c r="AL3939" s="9"/>
      <c r="AM3939" s="9"/>
      <c r="AN3939" s="9"/>
      <c r="AO3939" s="9"/>
      <c r="AP3939" s="9"/>
      <c r="AQ3939" s="15"/>
      <c r="AR3939" s="9"/>
      <c r="AS3939" s="9"/>
      <c r="AT3939" s="9"/>
      <c r="AU3939" s="9"/>
      <c r="AV3939" s="9"/>
      <c r="AW3939" s="9"/>
      <c r="AX3939" s="9"/>
      <c r="AY3939" s="9"/>
      <c r="AZ3939" s="9"/>
      <c r="BA3939" s="9"/>
      <c r="BB3939" s="9"/>
      <c r="BC3939" s="9"/>
      <c r="BD3939" s="9"/>
      <c r="BE3939" s="9"/>
      <c r="BF3939" s="9"/>
      <c r="BG3939" s="9"/>
      <c r="BH3939" s="9"/>
      <c r="BI3939" s="9"/>
      <c r="BJ3939" s="9"/>
      <c r="BK3939" s="9"/>
      <c r="BL3939" s="9">
        <f t="shared" si="130"/>
        <v>71941.662785630979</v>
      </c>
      <c r="BM3939" s="9">
        <f t="shared" si="131"/>
        <v>71900</v>
      </c>
    </row>
    <row r="3940" spans="1:65" x14ac:dyDescent="0.3">
      <c r="A3940" t="s">
        <v>3769</v>
      </c>
      <c r="B3940" s="9">
        <v>803</v>
      </c>
      <c r="C3940">
        <v>538639</v>
      </c>
      <c r="D3940">
        <v>1</v>
      </c>
      <c r="E3940">
        <v>0</v>
      </c>
      <c r="F3940">
        <v>0</v>
      </c>
      <c r="G3940">
        <v>0</v>
      </c>
      <c r="H3940">
        <v>0</v>
      </c>
      <c r="I3940" t="s">
        <v>86</v>
      </c>
      <c r="J3940">
        <v>538094</v>
      </c>
      <c r="K3940" t="s">
        <v>207</v>
      </c>
      <c r="L3940">
        <v>538094</v>
      </c>
      <c r="M3940" t="s">
        <v>207</v>
      </c>
      <c r="N3940">
        <v>538094</v>
      </c>
      <c r="O3940" t="s">
        <v>207</v>
      </c>
      <c r="P3940">
        <v>538094</v>
      </c>
      <c r="Q3940" t="s">
        <v>207</v>
      </c>
      <c r="R3940" s="9">
        <v>190197.6361061334</v>
      </c>
      <c r="S3940" s="9"/>
      <c r="T3940" s="9"/>
      <c r="U3940" s="9"/>
      <c r="V3940" s="9"/>
      <c r="W3940" s="9"/>
      <c r="X3940" s="9"/>
      <c r="Y3940" s="9"/>
      <c r="Z3940" s="9"/>
      <c r="AA3940" s="9"/>
      <c r="AB3940" s="9"/>
      <c r="AC3940" s="9"/>
      <c r="AD3940" s="9"/>
      <c r="AE3940" s="9"/>
      <c r="AF3940" s="9"/>
      <c r="AG3940" s="9"/>
      <c r="AH3940" s="9"/>
      <c r="AI3940" s="9"/>
      <c r="AJ3940" s="9"/>
      <c r="AK3940" s="9"/>
      <c r="AL3940" s="9"/>
      <c r="AM3940" s="9"/>
      <c r="AN3940" s="9"/>
      <c r="AO3940" s="9"/>
      <c r="AP3940" s="9"/>
      <c r="AQ3940" s="15"/>
      <c r="AR3940" s="9"/>
      <c r="AS3940" s="9"/>
      <c r="AT3940" s="9"/>
      <c r="AU3940" s="9"/>
      <c r="AV3940" s="9"/>
      <c r="AW3940" s="9"/>
      <c r="AX3940" s="9"/>
      <c r="AY3940" s="9"/>
      <c r="AZ3940" s="9"/>
      <c r="BA3940" s="9"/>
      <c r="BB3940" s="9"/>
      <c r="BC3940" s="9"/>
      <c r="BD3940" s="9"/>
      <c r="BE3940" s="9"/>
      <c r="BF3940" s="9"/>
      <c r="BG3940" s="9"/>
      <c r="BH3940" s="9"/>
      <c r="BI3940" s="9"/>
      <c r="BJ3940" s="9"/>
      <c r="BK3940" s="9"/>
      <c r="BL3940" s="9">
        <f t="shared" si="130"/>
        <v>190197.6361061334</v>
      </c>
      <c r="BM3940" s="9">
        <f t="shared" si="131"/>
        <v>190200</v>
      </c>
    </row>
    <row r="3941" spans="1:65" x14ac:dyDescent="0.3">
      <c r="A3941" t="s">
        <v>3770</v>
      </c>
      <c r="B3941" s="9">
        <v>110</v>
      </c>
      <c r="C3941">
        <v>561436</v>
      </c>
      <c r="D3941">
        <v>1</v>
      </c>
      <c r="E3941">
        <v>0</v>
      </c>
      <c r="F3941">
        <v>0</v>
      </c>
      <c r="G3941">
        <v>0</v>
      </c>
      <c r="H3941">
        <v>0</v>
      </c>
      <c r="I3941" t="s">
        <v>123</v>
      </c>
      <c r="J3941">
        <v>548561</v>
      </c>
      <c r="K3941" t="s">
        <v>970</v>
      </c>
      <c r="L3941">
        <v>548561</v>
      </c>
      <c r="M3941" t="s">
        <v>970</v>
      </c>
      <c r="N3941">
        <v>548561</v>
      </c>
      <c r="O3941" t="s">
        <v>970</v>
      </c>
      <c r="P3941">
        <v>547492</v>
      </c>
      <c r="Q3941" t="s">
        <v>125</v>
      </c>
      <c r="R3941" s="9">
        <v>71941.662785630979</v>
      </c>
      <c r="S3941" s="9"/>
      <c r="T3941" s="9"/>
      <c r="U3941" s="9"/>
      <c r="V3941" s="9"/>
      <c r="W3941" s="9"/>
      <c r="X3941" s="9"/>
      <c r="Y3941" s="9"/>
      <c r="Z3941" s="9"/>
      <c r="AA3941" s="9"/>
      <c r="AB3941" s="9"/>
      <c r="AC3941" s="9"/>
      <c r="AD3941" s="9"/>
      <c r="AE3941" s="9"/>
      <c r="AF3941" s="9"/>
      <c r="AG3941" s="9"/>
      <c r="AH3941" s="9"/>
      <c r="AI3941" s="9"/>
      <c r="AJ3941" s="9"/>
      <c r="AK3941" s="9"/>
      <c r="AL3941" s="9"/>
      <c r="AM3941" s="9"/>
      <c r="AN3941" s="9"/>
      <c r="AO3941" s="9"/>
      <c r="AP3941" s="9"/>
      <c r="AQ3941" s="15"/>
      <c r="AR3941" s="9"/>
      <c r="AS3941" s="9"/>
      <c r="AT3941" s="9"/>
      <c r="AU3941" s="9"/>
      <c r="AV3941" s="9"/>
      <c r="AW3941" s="9"/>
      <c r="AX3941" s="9"/>
      <c r="AY3941" s="9"/>
      <c r="AZ3941" s="9"/>
      <c r="BA3941" s="9"/>
      <c r="BB3941" s="9"/>
      <c r="BC3941" s="9"/>
      <c r="BD3941" s="9"/>
      <c r="BE3941" s="9"/>
      <c r="BF3941" s="9"/>
      <c r="BG3941" s="9"/>
      <c r="BH3941" s="9"/>
      <c r="BI3941" s="9"/>
      <c r="BJ3941" s="9"/>
      <c r="BK3941" s="9"/>
      <c r="BL3941" s="9">
        <f t="shared" si="130"/>
        <v>71941.662785630979</v>
      </c>
      <c r="BM3941" s="9">
        <f t="shared" si="131"/>
        <v>71900</v>
      </c>
    </row>
    <row r="3942" spans="1:65" x14ac:dyDescent="0.3">
      <c r="A3942" s="3" t="s">
        <v>3280</v>
      </c>
      <c r="B3942" s="9">
        <v>2036</v>
      </c>
      <c r="C3942">
        <v>592510</v>
      </c>
      <c r="D3942">
        <v>1</v>
      </c>
      <c r="E3942">
        <v>1</v>
      </c>
      <c r="F3942">
        <v>1</v>
      </c>
      <c r="G3942">
        <v>0</v>
      </c>
      <c r="H3942">
        <v>0</v>
      </c>
      <c r="I3942" t="s">
        <v>135</v>
      </c>
      <c r="J3942">
        <v>592510</v>
      </c>
      <c r="K3942" t="s">
        <v>3280</v>
      </c>
      <c r="L3942">
        <v>592510</v>
      </c>
      <c r="M3942" t="s">
        <v>3280</v>
      </c>
      <c r="N3942">
        <v>592005</v>
      </c>
      <c r="O3942" t="s">
        <v>136</v>
      </c>
      <c r="P3942">
        <v>592005</v>
      </c>
      <c r="Q3942" t="s">
        <v>136</v>
      </c>
      <c r="R3942" s="9">
        <v>473382.11104086111</v>
      </c>
      <c r="S3942" s="9">
        <f>SUMIFS($B:$B,$J:$J,$C3942)</f>
        <v>3519</v>
      </c>
      <c r="T3942" s="9">
        <v>191245.3381217726</v>
      </c>
      <c r="U3942" s="9">
        <v>0</v>
      </c>
      <c r="V3942" s="9">
        <f>U3942*768</f>
        <v>0</v>
      </c>
      <c r="W3942" s="9">
        <v>11</v>
      </c>
      <c r="X3942" s="9">
        <f>W3942*3072</f>
        <v>33792</v>
      </c>
      <c r="Y3942" s="9">
        <v>6</v>
      </c>
      <c r="Z3942" s="9">
        <f>Y3942*1024</f>
        <v>6144</v>
      </c>
      <c r="AA3942" s="9">
        <v>4</v>
      </c>
      <c r="AB3942" s="9">
        <f>AA3942*256</f>
        <v>1024</v>
      </c>
      <c r="AC3942" s="9">
        <f>SUMIFS($B:$B,$L:$L,$C3942)</f>
        <v>5155</v>
      </c>
      <c r="AD3942" s="9">
        <v>643973.60156889178</v>
      </c>
      <c r="AE3942" s="9"/>
      <c r="AF3942" s="9"/>
      <c r="AG3942" s="9"/>
      <c r="AH3942" s="9"/>
      <c r="AI3942" s="9"/>
      <c r="AJ3942" s="9"/>
      <c r="AK3942" s="9"/>
      <c r="AL3942" s="9"/>
      <c r="AM3942" s="9"/>
      <c r="AN3942" s="9"/>
      <c r="AO3942" s="9"/>
      <c r="AP3942" s="9"/>
      <c r="AQ3942" s="15"/>
      <c r="AR3942" s="9"/>
      <c r="AS3942" s="9"/>
      <c r="AT3942" s="9"/>
      <c r="AU3942" s="9"/>
      <c r="AV3942" s="9"/>
      <c r="AW3942" s="9"/>
      <c r="AX3942" s="9"/>
      <c r="AY3942" s="9"/>
      <c r="AZ3942" s="9"/>
      <c r="BA3942" s="9"/>
      <c r="BB3942" s="9"/>
      <c r="BC3942" s="9"/>
      <c r="BD3942" s="9"/>
      <c r="BE3942" s="9"/>
      <c r="BF3942" s="9"/>
      <c r="BG3942" s="9"/>
      <c r="BH3942" s="9"/>
      <c r="BI3942" s="9"/>
      <c r="BJ3942" s="9"/>
      <c r="BK3942" s="9"/>
      <c r="BL3942" s="9">
        <f t="shared" si="130"/>
        <v>1349561.0507315255</v>
      </c>
      <c r="BM3942" s="9">
        <f t="shared" si="131"/>
        <v>1349600</v>
      </c>
    </row>
    <row r="3943" spans="1:65" x14ac:dyDescent="0.3">
      <c r="A3943" t="s">
        <v>3771</v>
      </c>
      <c r="B3943" s="9">
        <v>439</v>
      </c>
      <c r="C3943">
        <v>561959</v>
      </c>
      <c r="D3943">
        <v>1</v>
      </c>
      <c r="E3943">
        <v>0</v>
      </c>
      <c r="F3943">
        <v>0</v>
      </c>
      <c r="G3943">
        <v>0</v>
      </c>
      <c r="H3943">
        <v>0</v>
      </c>
      <c r="I3943" t="s">
        <v>104</v>
      </c>
      <c r="J3943">
        <v>561860</v>
      </c>
      <c r="K3943" t="s">
        <v>951</v>
      </c>
      <c r="L3943">
        <v>561860</v>
      </c>
      <c r="M3943" t="s">
        <v>951</v>
      </c>
      <c r="N3943">
        <v>561860</v>
      </c>
      <c r="O3943" t="s">
        <v>951</v>
      </c>
      <c r="P3943">
        <v>561860</v>
      </c>
      <c r="Q3943" t="s">
        <v>951</v>
      </c>
      <c r="R3943" s="9">
        <v>104844.6355992231</v>
      </c>
      <c r="S3943" s="9"/>
      <c r="T3943" s="9"/>
      <c r="U3943" s="9"/>
      <c r="V3943" s="9"/>
      <c r="W3943" s="9"/>
      <c r="X3943" s="9"/>
      <c r="Y3943" s="9"/>
      <c r="Z3943" s="9"/>
      <c r="AA3943" s="9"/>
      <c r="AB3943" s="9"/>
      <c r="AC3943" s="9"/>
      <c r="AD3943" s="9"/>
      <c r="AE3943" s="9"/>
      <c r="AF3943" s="9"/>
      <c r="AG3943" s="9"/>
      <c r="AH3943" s="9"/>
      <c r="AI3943" s="9"/>
      <c r="AJ3943" s="9"/>
      <c r="AK3943" s="9"/>
      <c r="AL3943" s="9"/>
      <c r="AM3943" s="9"/>
      <c r="AN3943" s="9"/>
      <c r="AO3943" s="9"/>
      <c r="AP3943" s="9"/>
      <c r="AQ3943" s="15"/>
      <c r="AR3943" s="9"/>
      <c r="AS3943" s="9"/>
      <c r="AT3943" s="9"/>
      <c r="AU3943" s="9"/>
      <c r="AV3943" s="9"/>
      <c r="AW3943" s="9"/>
      <c r="AX3943" s="9"/>
      <c r="AY3943" s="9"/>
      <c r="AZ3943" s="9"/>
      <c r="BA3943" s="9"/>
      <c r="BB3943" s="9"/>
      <c r="BC3943" s="9"/>
      <c r="BD3943" s="9"/>
      <c r="BE3943" s="9"/>
      <c r="BF3943" s="9"/>
      <c r="BG3943" s="9"/>
      <c r="BH3943" s="9"/>
      <c r="BI3943" s="9"/>
      <c r="BJ3943" s="9"/>
      <c r="BK3943" s="9"/>
      <c r="BL3943" s="9">
        <f t="shared" si="130"/>
        <v>104844.6355992231</v>
      </c>
      <c r="BM3943" s="9">
        <f t="shared" si="131"/>
        <v>104800</v>
      </c>
    </row>
    <row r="3944" spans="1:65" x14ac:dyDescent="0.3">
      <c r="A3944" s="2" t="s">
        <v>2210</v>
      </c>
      <c r="B3944" s="9">
        <v>317</v>
      </c>
      <c r="C3944">
        <v>591394</v>
      </c>
      <c r="D3944">
        <v>1</v>
      </c>
      <c r="E3944">
        <v>1</v>
      </c>
      <c r="F3944">
        <v>0</v>
      </c>
      <c r="G3944">
        <v>0</v>
      </c>
      <c r="H3944">
        <v>0</v>
      </c>
      <c r="I3944" t="s">
        <v>123</v>
      </c>
      <c r="J3944">
        <v>591394</v>
      </c>
      <c r="K3944" t="s">
        <v>2210</v>
      </c>
      <c r="L3944">
        <v>590789</v>
      </c>
      <c r="M3944" t="s">
        <v>168</v>
      </c>
      <c r="N3944">
        <v>590789</v>
      </c>
      <c r="O3944" t="s">
        <v>168</v>
      </c>
      <c r="P3944">
        <v>591181</v>
      </c>
      <c r="Q3944" t="s">
        <v>137</v>
      </c>
      <c r="R3944" s="9">
        <v>75976.832032674458</v>
      </c>
      <c r="S3944" s="9">
        <f>SUMIFS($B:$B,$J:$J,$C3944)</f>
        <v>708</v>
      </c>
      <c r="T3944" s="9">
        <v>38599.838167878981</v>
      </c>
      <c r="U3944" s="9">
        <v>0</v>
      </c>
      <c r="V3944" s="9">
        <f>U3944*768</f>
        <v>0</v>
      </c>
      <c r="W3944" s="9">
        <v>9</v>
      </c>
      <c r="X3944" s="9">
        <f>W3944*3072</f>
        <v>27648</v>
      </c>
      <c r="Y3944" s="9">
        <v>3</v>
      </c>
      <c r="Z3944" s="9">
        <f>Y3944*1024</f>
        <v>3072</v>
      </c>
      <c r="AA3944" s="9">
        <v>1</v>
      </c>
      <c r="AB3944" s="9">
        <f>AA3944*256</f>
        <v>256</v>
      </c>
      <c r="AC3944" s="9"/>
      <c r="AD3944" s="9"/>
      <c r="AE3944" s="9"/>
      <c r="AF3944" s="9"/>
      <c r="AG3944" s="9"/>
      <c r="AH3944" s="9"/>
      <c r="AI3944" s="9"/>
      <c r="AJ3944" s="9"/>
      <c r="AK3944" s="9"/>
      <c r="AL3944" s="9"/>
      <c r="AM3944" s="9"/>
      <c r="AN3944" s="9"/>
      <c r="AO3944" s="9"/>
      <c r="AP3944" s="9"/>
      <c r="AQ3944" s="15"/>
      <c r="AR3944" s="9"/>
      <c r="AS3944" s="9"/>
      <c r="AT3944" s="9"/>
      <c r="AU3944" s="9"/>
      <c r="AV3944" s="9"/>
      <c r="AW3944" s="9"/>
      <c r="AX3944" s="9"/>
      <c r="AY3944" s="9"/>
      <c r="AZ3944" s="9"/>
      <c r="BA3944" s="9"/>
      <c r="BB3944" s="9"/>
      <c r="BC3944" s="9"/>
      <c r="BD3944" s="9"/>
      <c r="BE3944" s="9"/>
      <c r="BF3944" s="9"/>
      <c r="BG3944" s="9"/>
      <c r="BH3944" s="9"/>
      <c r="BI3944" s="9"/>
      <c r="BJ3944" s="9"/>
      <c r="BK3944" s="9"/>
      <c r="BL3944" s="9">
        <f t="shared" si="130"/>
        <v>145552.67020055343</v>
      </c>
      <c r="BM3944" s="9">
        <f t="shared" si="131"/>
        <v>145600</v>
      </c>
    </row>
    <row r="3945" spans="1:65" x14ac:dyDescent="0.3">
      <c r="A3945" t="s">
        <v>2210</v>
      </c>
      <c r="B3945" s="9">
        <v>604</v>
      </c>
      <c r="C3945">
        <v>544621</v>
      </c>
      <c r="D3945">
        <v>1</v>
      </c>
      <c r="E3945">
        <v>0</v>
      </c>
      <c r="F3945">
        <v>0</v>
      </c>
      <c r="G3945">
        <v>0</v>
      </c>
      <c r="H3945">
        <v>0</v>
      </c>
      <c r="I3945" t="s">
        <v>135</v>
      </c>
      <c r="J3945">
        <v>544418</v>
      </c>
      <c r="K3945" t="s">
        <v>2658</v>
      </c>
      <c r="L3945">
        <v>545058</v>
      </c>
      <c r="M3945" t="s">
        <v>671</v>
      </c>
      <c r="N3945">
        <v>545058</v>
      </c>
      <c r="O3945" t="s">
        <v>671</v>
      </c>
      <c r="P3945">
        <v>545058</v>
      </c>
      <c r="Q3945" t="s">
        <v>671</v>
      </c>
      <c r="R3945" s="9">
        <v>143665.37751637379</v>
      </c>
      <c r="S3945" s="9"/>
      <c r="T3945" s="9"/>
      <c r="U3945" s="9"/>
      <c r="V3945" s="9"/>
      <c r="W3945" s="9"/>
      <c r="X3945" s="9"/>
      <c r="Y3945" s="9"/>
      <c r="Z3945" s="9"/>
      <c r="AA3945" s="9"/>
      <c r="AB3945" s="9"/>
      <c r="AC3945" s="9"/>
      <c r="AD3945" s="9"/>
      <c r="AE3945" s="9"/>
      <c r="AF3945" s="9"/>
      <c r="AG3945" s="9"/>
      <c r="AH3945" s="9"/>
      <c r="AI3945" s="9"/>
      <c r="AJ3945" s="9"/>
      <c r="AK3945" s="9"/>
      <c r="AL3945" s="9"/>
      <c r="AM3945" s="9"/>
      <c r="AN3945" s="9"/>
      <c r="AO3945" s="9"/>
      <c r="AP3945" s="9"/>
      <c r="AQ3945" s="15"/>
      <c r="AR3945" s="9"/>
      <c r="AS3945" s="9"/>
      <c r="AT3945" s="9"/>
      <c r="AU3945" s="9"/>
      <c r="AV3945" s="9"/>
      <c r="AW3945" s="9"/>
      <c r="AX3945" s="9"/>
      <c r="AY3945" s="9"/>
      <c r="AZ3945" s="9"/>
      <c r="BA3945" s="9"/>
      <c r="BB3945" s="9"/>
      <c r="BC3945" s="9"/>
      <c r="BD3945" s="9"/>
      <c r="BE3945" s="9"/>
      <c r="BF3945" s="9"/>
      <c r="BG3945" s="9"/>
      <c r="BH3945" s="9"/>
      <c r="BI3945" s="9"/>
      <c r="BJ3945" s="9"/>
      <c r="BK3945" s="9"/>
      <c r="BL3945" s="9">
        <f t="shared" si="130"/>
        <v>143665.37751637379</v>
      </c>
      <c r="BM3945" s="9">
        <f t="shared" si="131"/>
        <v>143700</v>
      </c>
    </row>
    <row r="3946" spans="1:65" x14ac:dyDescent="0.3">
      <c r="A3946" t="s">
        <v>2210</v>
      </c>
      <c r="B3946" s="9">
        <v>232</v>
      </c>
      <c r="C3946">
        <v>540731</v>
      </c>
      <c r="D3946">
        <v>1</v>
      </c>
      <c r="E3946">
        <v>0</v>
      </c>
      <c r="F3946">
        <v>0</v>
      </c>
      <c r="G3946">
        <v>0</v>
      </c>
      <c r="H3946">
        <v>0</v>
      </c>
      <c r="I3946" t="s">
        <v>111</v>
      </c>
      <c r="J3946">
        <v>541222</v>
      </c>
      <c r="K3946" t="s">
        <v>2344</v>
      </c>
      <c r="L3946">
        <v>540471</v>
      </c>
      <c r="M3946" t="s">
        <v>2345</v>
      </c>
      <c r="N3946">
        <v>540471</v>
      </c>
      <c r="O3946" t="s">
        <v>2345</v>
      </c>
      <c r="P3946">
        <v>540471</v>
      </c>
      <c r="Q3946" t="s">
        <v>2345</v>
      </c>
      <c r="R3946" s="9">
        <v>71941.662785630979</v>
      </c>
      <c r="S3946" s="9"/>
      <c r="T3946" s="9"/>
      <c r="U3946" s="9"/>
      <c r="V3946" s="9"/>
      <c r="W3946" s="9"/>
      <c r="X3946" s="9"/>
      <c r="Y3946" s="9"/>
      <c r="Z3946" s="9"/>
      <c r="AA3946" s="9"/>
      <c r="AB3946" s="9"/>
      <c r="AC3946" s="9"/>
      <c r="AD3946" s="9"/>
      <c r="AE3946" s="9"/>
      <c r="AF3946" s="9"/>
      <c r="AG3946" s="9"/>
      <c r="AH3946" s="9"/>
      <c r="AI3946" s="9"/>
      <c r="AJ3946" s="9"/>
      <c r="AK3946" s="9"/>
      <c r="AL3946" s="9"/>
      <c r="AM3946" s="9"/>
      <c r="AN3946" s="9"/>
      <c r="AO3946" s="9"/>
      <c r="AP3946" s="9"/>
      <c r="AQ3946" s="15"/>
      <c r="AR3946" s="9"/>
      <c r="AS3946" s="9"/>
      <c r="AT3946" s="9"/>
      <c r="AU3946" s="9"/>
      <c r="AV3946" s="9"/>
      <c r="AW3946" s="9"/>
      <c r="AX3946" s="9"/>
      <c r="AY3946" s="9"/>
      <c r="AZ3946" s="9"/>
      <c r="BA3946" s="9"/>
      <c r="BB3946" s="9"/>
      <c r="BC3946" s="9"/>
      <c r="BD3946" s="9"/>
      <c r="BE3946" s="9"/>
      <c r="BF3946" s="9"/>
      <c r="BG3946" s="9"/>
      <c r="BH3946" s="9"/>
      <c r="BI3946" s="9"/>
      <c r="BJ3946" s="9"/>
      <c r="BK3946" s="9"/>
      <c r="BL3946" s="9">
        <f t="shared" si="130"/>
        <v>71941.662785630979</v>
      </c>
      <c r="BM3946" s="9">
        <f t="shared" si="131"/>
        <v>71900</v>
      </c>
    </row>
    <row r="3947" spans="1:65" x14ac:dyDescent="0.3">
      <c r="A3947" s="4" t="s">
        <v>348</v>
      </c>
      <c r="B3947" s="9">
        <v>4131</v>
      </c>
      <c r="C3947">
        <v>574341</v>
      </c>
      <c r="D3947">
        <v>1</v>
      </c>
      <c r="E3947">
        <v>1</v>
      </c>
      <c r="F3947">
        <v>1</v>
      </c>
      <c r="G3947">
        <v>1</v>
      </c>
      <c r="H3947">
        <v>0</v>
      </c>
      <c r="I3947" t="s">
        <v>90</v>
      </c>
      <c r="J3947">
        <v>574341</v>
      </c>
      <c r="K3947" t="s">
        <v>348</v>
      </c>
      <c r="L3947">
        <v>574341</v>
      </c>
      <c r="M3947" t="s">
        <v>348</v>
      </c>
      <c r="N3947">
        <v>574341</v>
      </c>
      <c r="O3947" t="s">
        <v>348</v>
      </c>
      <c r="P3947">
        <v>573868</v>
      </c>
      <c r="Q3947" t="s">
        <v>349</v>
      </c>
      <c r="R3947" s="9">
        <v>940756.27702734747</v>
      </c>
      <c r="S3947" s="9">
        <f>SUMIFS($B:$B,$J:$J,$C3947)</f>
        <v>6937</v>
      </c>
      <c r="T3947" s="9">
        <v>376127.01234559942</v>
      </c>
      <c r="U3947" s="9">
        <v>0</v>
      </c>
      <c r="V3947" s="9">
        <f>U3947*768</f>
        <v>0</v>
      </c>
      <c r="W3947" s="9">
        <v>34</v>
      </c>
      <c r="X3947" s="9">
        <f>W3947*3072</f>
        <v>104448</v>
      </c>
      <c r="Y3947" s="9">
        <v>37</v>
      </c>
      <c r="Z3947" s="9">
        <f>Y3947*1024</f>
        <v>37888</v>
      </c>
      <c r="AA3947" s="9">
        <v>16</v>
      </c>
      <c r="AB3947" s="9">
        <f>AA3947*256</f>
        <v>4096</v>
      </c>
      <c r="AC3947" s="9">
        <f>SUMIFS($B:$B,$L:$L,$C3947)</f>
        <v>7986</v>
      </c>
      <c r="AD3947" s="9">
        <v>993203.36319283512</v>
      </c>
      <c r="AE3947" s="9"/>
      <c r="AF3947" s="9"/>
      <c r="AG3947" s="9">
        <f>SUMIFS($B:$B,$N:$N,$C3947)</f>
        <v>7986</v>
      </c>
      <c r="AH3947" s="9">
        <v>899573.90394467278</v>
      </c>
      <c r="AI3947" s="9"/>
      <c r="AJ3947" s="9"/>
      <c r="AK3947" s="9"/>
      <c r="AL3947" s="9"/>
      <c r="AM3947" s="9"/>
      <c r="AN3947" s="9"/>
      <c r="AO3947" s="9"/>
      <c r="AP3947" s="9"/>
      <c r="AQ3947" s="15"/>
      <c r="AR3947" s="9">
        <v>5</v>
      </c>
      <c r="AS3947" s="9">
        <f>AR3947*30500</f>
        <v>152500</v>
      </c>
      <c r="AT3947" s="9"/>
      <c r="AU3947" s="9"/>
      <c r="AV3947" s="9"/>
      <c r="AW3947" s="9"/>
      <c r="AX3947" s="9"/>
      <c r="AY3947" s="9"/>
      <c r="AZ3947" s="9"/>
      <c r="BA3947" s="9"/>
      <c r="BB3947" s="9"/>
      <c r="BC3947" s="9"/>
      <c r="BD3947" s="9"/>
      <c r="BE3947" s="9"/>
      <c r="BF3947" s="9"/>
      <c r="BG3947" s="9"/>
      <c r="BH3947" s="9"/>
      <c r="BI3947" s="9"/>
      <c r="BJ3947" s="9"/>
      <c r="BK3947" s="9"/>
      <c r="BL3947" s="9">
        <f t="shared" si="130"/>
        <v>3508592.556510455</v>
      </c>
      <c r="BM3947" s="9">
        <f t="shared" si="131"/>
        <v>3508600</v>
      </c>
    </row>
    <row r="3948" spans="1:65" x14ac:dyDescent="0.3">
      <c r="A3948" s="5" t="s">
        <v>580</v>
      </c>
      <c r="B3948" s="9">
        <v>9051</v>
      </c>
      <c r="C3948">
        <v>578576</v>
      </c>
      <c r="D3948">
        <v>1</v>
      </c>
      <c r="E3948">
        <v>1</v>
      </c>
      <c r="F3948">
        <v>1</v>
      </c>
      <c r="G3948">
        <v>1</v>
      </c>
      <c r="H3948">
        <v>1</v>
      </c>
      <c r="I3948" t="s">
        <v>96</v>
      </c>
      <c r="J3948">
        <v>578576</v>
      </c>
      <c r="K3948" t="s">
        <v>580</v>
      </c>
      <c r="L3948">
        <v>578576</v>
      </c>
      <c r="M3948" t="s">
        <v>580</v>
      </c>
      <c r="N3948">
        <v>578576</v>
      </c>
      <c r="O3948" t="s">
        <v>580</v>
      </c>
      <c r="P3948">
        <v>578576</v>
      </c>
      <c r="Q3948" t="s">
        <v>580</v>
      </c>
      <c r="R3948" s="9">
        <v>423077.0742011253</v>
      </c>
      <c r="S3948" s="9">
        <f>SUMIFS($B:$B,$J:$J,$C3948)</f>
        <v>16148</v>
      </c>
      <c r="T3948" s="9">
        <v>368793.37809045828</v>
      </c>
      <c r="U3948" s="9">
        <v>0</v>
      </c>
      <c r="V3948" s="9">
        <f>U3948*768</f>
        <v>0</v>
      </c>
      <c r="W3948" s="9">
        <v>101</v>
      </c>
      <c r="X3948" s="9">
        <f>W3948*3072</f>
        <v>310272</v>
      </c>
      <c r="Y3948" s="9">
        <v>120</v>
      </c>
      <c r="Z3948" s="9">
        <f>Y3948*1024</f>
        <v>122880</v>
      </c>
      <c r="AA3948" s="9">
        <v>59</v>
      </c>
      <c r="AB3948" s="9">
        <f>AA3948*256</f>
        <v>15104</v>
      </c>
      <c r="AC3948" s="9">
        <f>SUMIFS($B:$B,$L:$L,$C3948)</f>
        <v>16148</v>
      </c>
      <c r="AD3948" s="9">
        <v>1048318.88767053</v>
      </c>
      <c r="AE3948" s="9">
        <f>SUMIFS($B:$B,$P:$P,$C3948)</f>
        <v>20041</v>
      </c>
      <c r="AF3948" s="9">
        <v>1230212.3438360549</v>
      </c>
      <c r="AG3948" s="9">
        <f>SUMIFS($B:$B,$N:$N,$C3948)</f>
        <v>20041</v>
      </c>
      <c r="AH3948" s="9">
        <v>3522163.7221395662</v>
      </c>
      <c r="AI3948" s="9">
        <f>SUMIFS($B:$B,$P:$P,$C3948)</f>
        <v>20041</v>
      </c>
      <c r="AJ3948" s="9">
        <v>12740369.874955419</v>
      </c>
      <c r="AK3948" s="9"/>
      <c r="AL3948" s="9">
        <v>2414</v>
      </c>
      <c r="AM3948" s="9">
        <f>AL3948*141</f>
        <v>340374</v>
      </c>
      <c r="AN3948" s="9"/>
      <c r="AO3948" s="9"/>
      <c r="AP3948" s="9"/>
      <c r="AQ3948" s="15"/>
      <c r="AR3948" s="9">
        <v>31</v>
      </c>
      <c r="AS3948" s="9">
        <f>AR3948*30500</f>
        <v>945500</v>
      </c>
      <c r="AT3948" s="9">
        <v>86</v>
      </c>
      <c r="AU3948" s="9">
        <f>AT3948*2742</f>
        <v>235812</v>
      </c>
      <c r="AV3948" s="9">
        <v>16</v>
      </c>
      <c r="AW3948" s="9">
        <f>AV3948*914</f>
        <v>14624</v>
      </c>
      <c r="AX3948" s="9">
        <v>828</v>
      </c>
      <c r="AY3948" s="9">
        <f>AX3948*141</f>
        <v>116748</v>
      </c>
      <c r="AZ3948" s="9">
        <v>763</v>
      </c>
      <c r="BA3948" s="9">
        <f>AZ3948*343</f>
        <v>261709</v>
      </c>
      <c r="BB3948" s="9">
        <v>605</v>
      </c>
      <c r="BC3948" s="9">
        <f>BB3948*109</f>
        <v>65945</v>
      </c>
      <c r="BD3948" s="9">
        <v>42</v>
      </c>
      <c r="BE3948" s="9">
        <f>BD3948*82</f>
        <v>3444</v>
      </c>
      <c r="BF3948" s="9">
        <v>671</v>
      </c>
      <c r="BG3948" s="9">
        <f>BF3948*328</f>
        <v>220088</v>
      </c>
      <c r="BH3948" s="9">
        <v>43</v>
      </c>
      <c r="BI3948" s="9">
        <f>BH3948*410</f>
        <v>17630</v>
      </c>
      <c r="BJ3948" s="9">
        <v>0</v>
      </c>
      <c r="BK3948" s="9">
        <f>BJ3948*219</f>
        <v>0</v>
      </c>
      <c r="BL3948" s="9">
        <f t="shared" si="130"/>
        <v>22003065.280893154</v>
      </c>
      <c r="BM3948" s="9">
        <f t="shared" si="131"/>
        <v>22003100</v>
      </c>
    </row>
    <row r="3949" spans="1:65" x14ac:dyDescent="0.3">
      <c r="A3949" t="s">
        <v>3772</v>
      </c>
      <c r="B3949" s="9">
        <v>1769</v>
      </c>
      <c r="C3949">
        <v>500071</v>
      </c>
      <c r="D3949">
        <v>1</v>
      </c>
      <c r="E3949">
        <v>0</v>
      </c>
      <c r="F3949">
        <v>0</v>
      </c>
      <c r="G3949">
        <v>0</v>
      </c>
      <c r="H3949">
        <v>0</v>
      </c>
      <c r="I3949" t="s">
        <v>135</v>
      </c>
      <c r="J3949">
        <v>545058</v>
      </c>
      <c r="K3949" t="s">
        <v>671</v>
      </c>
      <c r="L3949">
        <v>545058</v>
      </c>
      <c r="M3949" t="s">
        <v>671</v>
      </c>
      <c r="N3949">
        <v>545058</v>
      </c>
      <c r="O3949" t="s">
        <v>671</v>
      </c>
      <c r="P3949">
        <v>545058</v>
      </c>
      <c r="Q3949" t="s">
        <v>671</v>
      </c>
      <c r="R3949" s="9">
        <v>412686.8372557367</v>
      </c>
      <c r="S3949" s="9"/>
      <c r="T3949" s="9"/>
      <c r="U3949" s="9"/>
      <c r="V3949" s="9"/>
      <c r="W3949" s="9"/>
      <c r="X3949" s="9"/>
      <c r="Y3949" s="9"/>
      <c r="Z3949" s="9"/>
      <c r="AA3949" s="9"/>
      <c r="AB3949" s="9"/>
      <c r="AC3949" s="9"/>
      <c r="AD3949" s="9"/>
      <c r="AE3949" s="9"/>
      <c r="AF3949" s="9"/>
      <c r="AG3949" s="9"/>
      <c r="AH3949" s="9"/>
      <c r="AI3949" s="9"/>
      <c r="AJ3949" s="9"/>
      <c r="AK3949" s="9"/>
      <c r="AL3949" s="9"/>
      <c r="AM3949" s="9"/>
      <c r="AN3949" s="9"/>
      <c r="AO3949" s="9"/>
      <c r="AP3949" s="9"/>
      <c r="AQ3949" s="15"/>
      <c r="AR3949" s="9"/>
      <c r="AS3949" s="9"/>
      <c r="AT3949" s="9"/>
      <c r="AU3949" s="9"/>
      <c r="AV3949" s="9"/>
      <c r="AW3949" s="9"/>
      <c r="AX3949" s="9"/>
      <c r="AY3949" s="9"/>
      <c r="AZ3949" s="9"/>
      <c r="BA3949" s="9"/>
      <c r="BB3949" s="9"/>
      <c r="BC3949" s="9"/>
      <c r="BD3949" s="9"/>
      <c r="BE3949" s="9"/>
      <c r="BF3949" s="9"/>
      <c r="BG3949" s="9"/>
      <c r="BH3949" s="9"/>
      <c r="BI3949" s="9"/>
      <c r="BJ3949" s="9"/>
      <c r="BK3949" s="9"/>
      <c r="BL3949" s="9">
        <f t="shared" si="130"/>
        <v>412686.8372557367</v>
      </c>
      <c r="BM3949" s="9">
        <f t="shared" si="131"/>
        <v>412700</v>
      </c>
    </row>
    <row r="3950" spans="1:65" x14ac:dyDescent="0.3">
      <c r="A3950" t="s">
        <v>3773</v>
      </c>
      <c r="B3950" s="9">
        <v>503</v>
      </c>
      <c r="C3950">
        <v>516899</v>
      </c>
      <c r="D3950">
        <v>1</v>
      </c>
      <c r="E3950">
        <v>0</v>
      </c>
      <c r="F3950">
        <v>0</v>
      </c>
      <c r="G3950">
        <v>0</v>
      </c>
      <c r="H3950">
        <v>0</v>
      </c>
      <c r="I3950" t="s">
        <v>111</v>
      </c>
      <c r="J3950">
        <v>514055</v>
      </c>
      <c r="K3950" t="s">
        <v>2383</v>
      </c>
      <c r="L3950">
        <v>514055</v>
      </c>
      <c r="M3950" t="s">
        <v>2383</v>
      </c>
      <c r="N3950">
        <v>514055</v>
      </c>
      <c r="O3950" t="s">
        <v>2383</v>
      </c>
      <c r="P3950">
        <v>511382</v>
      </c>
      <c r="Q3950" t="s">
        <v>311</v>
      </c>
      <c r="R3950" s="9">
        <v>119930.509491775</v>
      </c>
      <c r="S3950" s="9"/>
      <c r="T3950" s="9"/>
      <c r="U3950" s="9"/>
      <c r="V3950" s="9"/>
      <c r="W3950" s="9"/>
      <c r="X3950" s="9"/>
      <c r="Y3950" s="9"/>
      <c r="Z3950" s="9"/>
      <c r="AA3950" s="9"/>
      <c r="AB3950" s="9"/>
      <c r="AC3950" s="9"/>
      <c r="AD3950" s="9"/>
      <c r="AE3950" s="9"/>
      <c r="AF3950" s="9"/>
      <c r="AG3950" s="9"/>
      <c r="AH3950" s="9"/>
      <c r="AI3950" s="9"/>
      <c r="AJ3950" s="9"/>
      <c r="AK3950" s="9"/>
      <c r="AL3950" s="9"/>
      <c r="AM3950" s="9"/>
      <c r="AN3950" s="9"/>
      <c r="AO3950" s="9"/>
      <c r="AP3950" s="9"/>
      <c r="AQ3950" s="15"/>
      <c r="AR3950" s="9"/>
      <c r="AS3950" s="9"/>
      <c r="AT3950" s="9"/>
      <c r="AU3950" s="9"/>
      <c r="AV3950" s="9"/>
      <c r="AW3950" s="9"/>
      <c r="AX3950" s="9"/>
      <c r="AY3950" s="9"/>
      <c r="AZ3950" s="9"/>
      <c r="BA3950" s="9"/>
      <c r="BB3950" s="9"/>
      <c r="BC3950" s="9"/>
      <c r="BD3950" s="9"/>
      <c r="BE3950" s="9"/>
      <c r="BF3950" s="9"/>
      <c r="BG3950" s="9"/>
      <c r="BH3950" s="9"/>
      <c r="BI3950" s="9"/>
      <c r="BJ3950" s="9"/>
      <c r="BK3950" s="9"/>
      <c r="BL3950" s="9">
        <f t="shared" si="130"/>
        <v>119930.509491775</v>
      </c>
      <c r="BM3950" s="9">
        <f t="shared" si="131"/>
        <v>119900</v>
      </c>
    </row>
    <row r="3951" spans="1:65" x14ac:dyDescent="0.3">
      <c r="A3951" s="4" t="s">
        <v>128</v>
      </c>
      <c r="B3951" s="9">
        <v>5277</v>
      </c>
      <c r="C3951">
        <v>587711</v>
      </c>
      <c r="D3951">
        <v>1</v>
      </c>
      <c r="E3951">
        <v>1</v>
      </c>
      <c r="F3951">
        <v>1</v>
      </c>
      <c r="G3951">
        <v>1</v>
      </c>
      <c r="H3951">
        <v>0</v>
      </c>
      <c r="I3951" t="s">
        <v>123</v>
      </c>
      <c r="J3951">
        <v>587711</v>
      </c>
      <c r="K3951" t="s">
        <v>128</v>
      </c>
      <c r="L3951">
        <v>587711</v>
      </c>
      <c r="M3951" t="s">
        <v>128</v>
      </c>
      <c r="N3951">
        <v>587711</v>
      </c>
      <c r="O3951" t="s">
        <v>128</v>
      </c>
      <c r="P3951">
        <v>586846</v>
      </c>
      <c r="Q3951" t="s">
        <v>129</v>
      </c>
      <c r="R3951" s="9">
        <v>1191044.8893473081</v>
      </c>
      <c r="S3951" s="9">
        <f>SUMIFS($B:$B,$J:$J,$C3951)</f>
        <v>6527</v>
      </c>
      <c r="T3951" s="9">
        <v>353982.2656146292</v>
      </c>
      <c r="U3951" s="9">
        <v>0</v>
      </c>
      <c r="V3951" s="9">
        <f>U3951*768</f>
        <v>0</v>
      </c>
      <c r="W3951" s="9">
        <v>34</v>
      </c>
      <c r="X3951" s="9">
        <f>W3951*3072</f>
        <v>104448</v>
      </c>
      <c r="Y3951" s="9">
        <v>18</v>
      </c>
      <c r="Z3951" s="9">
        <f>Y3951*1024</f>
        <v>18432</v>
      </c>
      <c r="AA3951" s="9">
        <v>22</v>
      </c>
      <c r="AB3951" s="9">
        <f>AA3951*256</f>
        <v>5632</v>
      </c>
      <c r="AC3951" s="9">
        <f>SUMIFS($B:$B,$L:$L,$C3951)</f>
        <v>11496</v>
      </c>
      <c r="AD3951" s="9">
        <v>1423318.5772373546</v>
      </c>
      <c r="AE3951" s="9"/>
      <c r="AF3951" s="9"/>
      <c r="AG3951" s="9">
        <f>SUMIFS($B:$B,$N:$N,$C3951)</f>
        <v>10969</v>
      </c>
      <c r="AH3951" s="9">
        <v>1232308.31391239</v>
      </c>
      <c r="AI3951" s="9"/>
      <c r="AJ3951" s="9"/>
      <c r="AK3951" s="9"/>
      <c r="AL3951" s="9"/>
      <c r="AM3951" s="9"/>
      <c r="AN3951" s="9"/>
      <c r="AO3951" s="9"/>
      <c r="AP3951" s="9"/>
      <c r="AQ3951" s="15"/>
      <c r="AR3951" s="9">
        <v>2</v>
      </c>
      <c r="AS3951" s="9">
        <f>AR3951*30500</f>
        <v>61000</v>
      </c>
      <c r="AT3951" s="9"/>
      <c r="AU3951" s="9"/>
      <c r="AV3951" s="9"/>
      <c r="AW3951" s="9"/>
      <c r="AX3951" s="9"/>
      <c r="AY3951" s="9"/>
      <c r="AZ3951" s="9"/>
      <c r="BA3951" s="9"/>
      <c r="BB3951" s="9"/>
      <c r="BC3951" s="9"/>
      <c r="BD3951" s="9"/>
      <c r="BE3951" s="9"/>
      <c r="BF3951" s="9"/>
      <c r="BG3951" s="9"/>
      <c r="BH3951" s="9"/>
      <c r="BI3951" s="9"/>
      <c r="BJ3951" s="9"/>
      <c r="BK3951" s="9"/>
      <c r="BL3951" s="9">
        <f t="shared" si="130"/>
        <v>4390166.0461116815</v>
      </c>
      <c r="BM3951" s="9">
        <f t="shared" si="131"/>
        <v>4390200</v>
      </c>
    </row>
    <row r="3952" spans="1:65" x14ac:dyDescent="0.3">
      <c r="A3952" t="s">
        <v>3774</v>
      </c>
      <c r="B3952" s="9">
        <v>203</v>
      </c>
      <c r="C3952">
        <v>500194</v>
      </c>
      <c r="D3952">
        <v>1</v>
      </c>
      <c r="E3952">
        <v>0</v>
      </c>
      <c r="F3952">
        <v>0</v>
      </c>
      <c r="G3952">
        <v>0</v>
      </c>
      <c r="H3952">
        <v>0</v>
      </c>
      <c r="I3952" t="s">
        <v>83</v>
      </c>
      <c r="J3952">
        <v>545554</v>
      </c>
      <c r="K3952" t="s">
        <v>2245</v>
      </c>
      <c r="L3952">
        <v>545392</v>
      </c>
      <c r="M3952" t="s">
        <v>488</v>
      </c>
      <c r="N3952">
        <v>545392</v>
      </c>
      <c r="O3952" t="s">
        <v>488</v>
      </c>
      <c r="P3952">
        <v>545392</v>
      </c>
      <c r="Q3952" t="s">
        <v>488</v>
      </c>
      <c r="R3952" s="9">
        <v>71941.662785630979</v>
      </c>
      <c r="S3952" s="9"/>
      <c r="T3952" s="9"/>
      <c r="U3952" s="9"/>
      <c r="V3952" s="9"/>
      <c r="W3952" s="9"/>
      <c r="X3952" s="9"/>
      <c r="Y3952" s="9"/>
      <c r="Z3952" s="9"/>
      <c r="AA3952" s="9"/>
      <c r="AB3952" s="9"/>
      <c r="AC3952" s="9"/>
      <c r="AD3952" s="9"/>
      <c r="AE3952" s="9"/>
      <c r="AF3952" s="9"/>
      <c r="AG3952" s="9"/>
      <c r="AH3952" s="9"/>
      <c r="AI3952" s="9"/>
      <c r="AJ3952" s="9"/>
      <c r="AK3952" s="9"/>
      <c r="AL3952" s="9"/>
      <c r="AM3952" s="9"/>
      <c r="AN3952" s="9"/>
      <c r="AO3952" s="9"/>
      <c r="AP3952" s="9"/>
      <c r="AQ3952" s="15"/>
      <c r="AR3952" s="9"/>
      <c r="AS3952" s="9"/>
      <c r="AT3952" s="9"/>
      <c r="AU3952" s="9"/>
      <c r="AV3952" s="9"/>
      <c r="AW3952" s="9"/>
      <c r="AX3952" s="9"/>
      <c r="AY3952" s="9"/>
      <c r="AZ3952" s="9"/>
      <c r="BA3952" s="9"/>
      <c r="BB3952" s="9"/>
      <c r="BC3952" s="9"/>
      <c r="BD3952" s="9"/>
      <c r="BE3952" s="9"/>
      <c r="BF3952" s="9"/>
      <c r="BG3952" s="9"/>
      <c r="BH3952" s="9"/>
      <c r="BI3952" s="9"/>
      <c r="BJ3952" s="9"/>
      <c r="BK3952" s="9"/>
      <c r="BL3952" s="9">
        <f t="shared" si="130"/>
        <v>71941.662785630979</v>
      </c>
      <c r="BM3952" s="9">
        <f t="shared" si="131"/>
        <v>71900</v>
      </c>
    </row>
    <row r="3953" spans="1:65" x14ac:dyDescent="0.3">
      <c r="A3953" t="s">
        <v>3775</v>
      </c>
      <c r="B3953" s="9">
        <v>184</v>
      </c>
      <c r="C3953">
        <v>513237</v>
      </c>
      <c r="D3953">
        <v>1</v>
      </c>
      <c r="E3953">
        <v>0</v>
      </c>
      <c r="F3953">
        <v>0</v>
      </c>
      <c r="G3953">
        <v>0</v>
      </c>
      <c r="H3953">
        <v>0</v>
      </c>
      <c r="I3953" t="s">
        <v>86</v>
      </c>
      <c r="J3953">
        <v>533947</v>
      </c>
      <c r="K3953" t="s">
        <v>1368</v>
      </c>
      <c r="L3953">
        <v>533165</v>
      </c>
      <c r="M3953" t="s">
        <v>191</v>
      </c>
      <c r="N3953">
        <v>533165</v>
      </c>
      <c r="O3953" t="s">
        <v>191</v>
      </c>
      <c r="P3953">
        <v>533165</v>
      </c>
      <c r="Q3953" t="s">
        <v>191</v>
      </c>
      <c r="R3953" s="9">
        <v>71941.662785630979</v>
      </c>
      <c r="S3953" s="9"/>
      <c r="T3953" s="9"/>
      <c r="U3953" s="9"/>
      <c r="V3953" s="9"/>
      <c r="W3953" s="9"/>
      <c r="X3953" s="9"/>
      <c r="Y3953" s="9"/>
      <c r="Z3953" s="9"/>
      <c r="AA3953" s="9"/>
      <c r="AB3953" s="9"/>
      <c r="AC3953" s="9"/>
      <c r="AD3953" s="9"/>
      <c r="AE3953" s="9"/>
      <c r="AF3953" s="9"/>
      <c r="AG3953" s="9"/>
      <c r="AH3953" s="9"/>
      <c r="AI3953" s="9"/>
      <c r="AJ3953" s="9"/>
      <c r="AK3953" s="9"/>
      <c r="AL3953" s="9"/>
      <c r="AM3953" s="9"/>
      <c r="AN3953" s="9"/>
      <c r="AO3953" s="9"/>
      <c r="AP3953" s="9"/>
      <c r="AQ3953" s="15"/>
      <c r="AR3953" s="9"/>
      <c r="AS3953" s="9"/>
      <c r="AT3953" s="9"/>
      <c r="AU3953" s="9"/>
      <c r="AV3953" s="9"/>
      <c r="AW3953" s="9"/>
      <c r="AX3953" s="9"/>
      <c r="AY3953" s="9"/>
      <c r="AZ3953" s="9"/>
      <c r="BA3953" s="9"/>
      <c r="BB3953" s="9"/>
      <c r="BC3953" s="9"/>
      <c r="BD3953" s="9"/>
      <c r="BE3953" s="9"/>
      <c r="BF3953" s="9"/>
      <c r="BG3953" s="9"/>
      <c r="BH3953" s="9"/>
      <c r="BI3953" s="9"/>
      <c r="BJ3953" s="9"/>
      <c r="BK3953" s="9"/>
      <c r="BL3953" s="9">
        <f t="shared" si="130"/>
        <v>71941.662785630979</v>
      </c>
      <c r="BM3953" s="9">
        <f t="shared" si="131"/>
        <v>71900</v>
      </c>
    </row>
    <row r="3954" spans="1:65" x14ac:dyDescent="0.3">
      <c r="A3954" t="s">
        <v>3776</v>
      </c>
      <c r="B3954" s="9">
        <v>213</v>
      </c>
      <c r="C3954">
        <v>513148</v>
      </c>
      <c r="D3954">
        <v>1</v>
      </c>
      <c r="E3954">
        <v>0</v>
      </c>
      <c r="F3954">
        <v>0</v>
      </c>
      <c r="G3954">
        <v>0</v>
      </c>
      <c r="H3954">
        <v>0</v>
      </c>
      <c r="I3954" t="s">
        <v>86</v>
      </c>
      <c r="J3954">
        <v>533921</v>
      </c>
      <c r="K3954" t="s">
        <v>189</v>
      </c>
      <c r="L3954">
        <v>533165</v>
      </c>
      <c r="M3954" t="s">
        <v>191</v>
      </c>
      <c r="N3954">
        <v>533165</v>
      </c>
      <c r="O3954" t="s">
        <v>191</v>
      </c>
      <c r="P3954">
        <v>533165</v>
      </c>
      <c r="Q3954" t="s">
        <v>191</v>
      </c>
      <c r="R3954" s="9">
        <v>71941.662785630979</v>
      </c>
      <c r="S3954" s="9"/>
      <c r="T3954" s="9"/>
      <c r="U3954" s="9"/>
      <c r="V3954" s="9"/>
      <c r="W3954" s="9"/>
      <c r="X3954" s="9"/>
      <c r="Y3954" s="9"/>
      <c r="Z3954" s="9"/>
      <c r="AA3954" s="9"/>
      <c r="AB3954" s="9"/>
      <c r="AC3954" s="9"/>
      <c r="AD3954" s="9"/>
      <c r="AE3954" s="9"/>
      <c r="AF3954" s="9"/>
      <c r="AG3954" s="9"/>
      <c r="AH3954" s="9"/>
      <c r="AI3954" s="9"/>
      <c r="AJ3954" s="9"/>
      <c r="AK3954" s="9"/>
      <c r="AL3954" s="9"/>
      <c r="AM3954" s="9"/>
      <c r="AN3954" s="9"/>
      <c r="AO3954" s="9"/>
      <c r="AP3954" s="9"/>
      <c r="AQ3954" s="15"/>
      <c r="AR3954" s="9"/>
      <c r="AS3954" s="9"/>
      <c r="AT3954" s="9"/>
      <c r="AU3954" s="9"/>
      <c r="AV3954" s="9"/>
      <c r="AW3954" s="9"/>
      <c r="AX3954" s="9"/>
      <c r="AY3954" s="9"/>
      <c r="AZ3954" s="9"/>
      <c r="BA3954" s="9"/>
      <c r="BB3954" s="9"/>
      <c r="BC3954" s="9"/>
      <c r="BD3954" s="9"/>
      <c r="BE3954" s="9"/>
      <c r="BF3954" s="9"/>
      <c r="BG3954" s="9"/>
      <c r="BH3954" s="9"/>
      <c r="BI3954" s="9"/>
      <c r="BJ3954" s="9"/>
      <c r="BK3954" s="9"/>
      <c r="BL3954" s="9">
        <f t="shared" si="130"/>
        <v>71941.662785630979</v>
      </c>
      <c r="BM3954" s="9">
        <f t="shared" si="131"/>
        <v>71900</v>
      </c>
    </row>
    <row r="3955" spans="1:65" x14ac:dyDescent="0.3">
      <c r="A3955" t="s">
        <v>3777</v>
      </c>
      <c r="B3955" s="9">
        <v>801</v>
      </c>
      <c r="C3955">
        <v>596485</v>
      </c>
      <c r="D3955">
        <v>1</v>
      </c>
      <c r="E3955">
        <v>0</v>
      </c>
      <c r="F3955">
        <v>0</v>
      </c>
      <c r="G3955">
        <v>0</v>
      </c>
      <c r="H3955">
        <v>0</v>
      </c>
      <c r="I3955" t="s">
        <v>123</v>
      </c>
      <c r="J3955">
        <v>595209</v>
      </c>
      <c r="K3955" t="s">
        <v>480</v>
      </c>
      <c r="L3955">
        <v>595209</v>
      </c>
      <c r="M3955" t="s">
        <v>480</v>
      </c>
      <c r="N3955">
        <v>595209</v>
      </c>
      <c r="O3955" t="s">
        <v>480</v>
      </c>
      <c r="P3955">
        <v>595209</v>
      </c>
      <c r="Q3955" t="s">
        <v>480</v>
      </c>
      <c r="R3955" s="9">
        <v>189731.39116662549</v>
      </c>
      <c r="S3955" s="9"/>
      <c r="T3955" s="9"/>
      <c r="U3955" s="9"/>
      <c r="V3955" s="9"/>
      <c r="W3955" s="9"/>
      <c r="X3955" s="9"/>
      <c r="Y3955" s="9"/>
      <c r="Z3955" s="9"/>
      <c r="AA3955" s="9"/>
      <c r="AB3955" s="9"/>
      <c r="AC3955" s="9"/>
      <c r="AD3955" s="9"/>
      <c r="AE3955" s="9"/>
      <c r="AF3955" s="9"/>
      <c r="AG3955" s="9"/>
      <c r="AH3955" s="9"/>
      <c r="AI3955" s="9"/>
      <c r="AJ3955" s="9"/>
      <c r="AK3955" s="9"/>
      <c r="AL3955" s="9"/>
      <c r="AM3955" s="9"/>
      <c r="AN3955" s="9"/>
      <c r="AO3955" s="9"/>
      <c r="AP3955" s="9"/>
      <c r="AQ3955" s="15"/>
      <c r="AR3955" s="9"/>
      <c r="AS3955" s="9"/>
      <c r="AT3955" s="9"/>
      <c r="AU3955" s="9"/>
      <c r="AV3955" s="9"/>
      <c r="AW3955" s="9"/>
      <c r="AX3955" s="9"/>
      <c r="AY3955" s="9"/>
      <c r="AZ3955" s="9"/>
      <c r="BA3955" s="9"/>
      <c r="BB3955" s="9"/>
      <c r="BC3955" s="9"/>
      <c r="BD3955" s="9"/>
      <c r="BE3955" s="9"/>
      <c r="BF3955" s="9"/>
      <c r="BG3955" s="9"/>
      <c r="BH3955" s="9"/>
      <c r="BI3955" s="9"/>
      <c r="BJ3955" s="9"/>
      <c r="BK3955" s="9"/>
      <c r="BL3955" s="9">
        <f t="shared" si="130"/>
        <v>189731.39116662549</v>
      </c>
      <c r="BM3955" s="9">
        <f t="shared" si="131"/>
        <v>189700</v>
      </c>
    </row>
    <row r="3956" spans="1:65" x14ac:dyDescent="0.3">
      <c r="A3956" t="s">
        <v>3778</v>
      </c>
      <c r="B3956" s="9">
        <v>158</v>
      </c>
      <c r="C3956">
        <v>548723</v>
      </c>
      <c r="D3956">
        <v>1</v>
      </c>
      <c r="E3956">
        <v>0</v>
      </c>
      <c r="F3956">
        <v>0</v>
      </c>
      <c r="G3956">
        <v>0</v>
      </c>
      <c r="H3956">
        <v>0</v>
      </c>
      <c r="I3956" t="s">
        <v>90</v>
      </c>
      <c r="J3956">
        <v>576883</v>
      </c>
      <c r="K3956" t="s">
        <v>2781</v>
      </c>
      <c r="L3956">
        <v>576883</v>
      </c>
      <c r="M3956" t="s">
        <v>2781</v>
      </c>
      <c r="N3956">
        <v>576883</v>
      </c>
      <c r="O3956" t="s">
        <v>2781</v>
      </c>
      <c r="P3956">
        <v>576069</v>
      </c>
      <c r="Q3956" t="s">
        <v>196</v>
      </c>
      <c r="R3956" s="9">
        <v>71941.662785630979</v>
      </c>
      <c r="S3956" s="9"/>
      <c r="T3956" s="9"/>
      <c r="U3956" s="9"/>
      <c r="V3956" s="9"/>
      <c r="W3956" s="9"/>
      <c r="X3956" s="9"/>
      <c r="Y3956" s="9"/>
      <c r="Z3956" s="9"/>
      <c r="AA3956" s="9"/>
      <c r="AB3956" s="9"/>
      <c r="AC3956" s="9"/>
      <c r="AD3956" s="9"/>
      <c r="AE3956" s="9"/>
      <c r="AF3956" s="9"/>
      <c r="AG3956" s="9"/>
      <c r="AH3956" s="9"/>
      <c r="AI3956" s="9"/>
      <c r="AJ3956" s="9"/>
      <c r="AK3956" s="9"/>
      <c r="AL3956" s="9"/>
      <c r="AM3956" s="9"/>
      <c r="AN3956" s="9"/>
      <c r="AO3956" s="9"/>
      <c r="AP3956" s="9"/>
      <c r="AQ3956" s="15"/>
      <c r="AR3956" s="9"/>
      <c r="AS3956" s="9"/>
      <c r="AT3956" s="9"/>
      <c r="AU3956" s="9"/>
      <c r="AV3956" s="9"/>
      <c r="AW3956" s="9"/>
      <c r="AX3956" s="9"/>
      <c r="AY3956" s="9"/>
      <c r="AZ3956" s="9"/>
      <c r="BA3956" s="9"/>
      <c r="BB3956" s="9"/>
      <c r="BC3956" s="9"/>
      <c r="BD3956" s="9"/>
      <c r="BE3956" s="9"/>
      <c r="BF3956" s="9"/>
      <c r="BG3956" s="9"/>
      <c r="BH3956" s="9"/>
      <c r="BI3956" s="9"/>
      <c r="BJ3956" s="9"/>
      <c r="BK3956" s="9"/>
      <c r="BL3956" s="9">
        <f t="shared" si="130"/>
        <v>71941.662785630979</v>
      </c>
      <c r="BM3956" s="9">
        <f t="shared" si="131"/>
        <v>71900</v>
      </c>
    </row>
    <row r="3957" spans="1:65" x14ac:dyDescent="0.3">
      <c r="A3957" t="s">
        <v>3778</v>
      </c>
      <c r="B3957" s="9">
        <v>303</v>
      </c>
      <c r="C3957">
        <v>516911</v>
      </c>
      <c r="D3957">
        <v>1</v>
      </c>
      <c r="E3957">
        <v>0</v>
      </c>
      <c r="F3957">
        <v>0</v>
      </c>
      <c r="G3957">
        <v>0</v>
      </c>
      <c r="H3957">
        <v>0</v>
      </c>
      <c r="I3957" t="s">
        <v>111</v>
      </c>
      <c r="J3957">
        <v>512231</v>
      </c>
      <c r="K3957" t="s">
        <v>289</v>
      </c>
      <c r="L3957">
        <v>513750</v>
      </c>
      <c r="M3957" t="s">
        <v>290</v>
      </c>
      <c r="N3957">
        <v>513750</v>
      </c>
      <c r="O3957" t="s">
        <v>290</v>
      </c>
      <c r="P3957">
        <v>513750</v>
      </c>
      <c r="Q3957" t="s">
        <v>290</v>
      </c>
      <c r="R3957" s="9">
        <v>72653.99173377041</v>
      </c>
      <c r="S3957" s="9"/>
      <c r="T3957" s="9"/>
      <c r="U3957" s="9"/>
      <c r="V3957" s="9"/>
      <c r="W3957" s="9"/>
      <c r="X3957" s="9"/>
      <c r="Y3957" s="9"/>
      <c r="Z3957" s="9"/>
      <c r="AA3957" s="9"/>
      <c r="AB3957" s="9"/>
      <c r="AC3957" s="9"/>
      <c r="AD3957" s="9"/>
      <c r="AE3957" s="9"/>
      <c r="AF3957" s="9"/>
      <c r="AG3957" s="9"/>
      <c r="AH3957" s="9"/>
      <c r="AI3957" s="9"/>
      <c r="AJ3957" s="9"/>
      <c r="AK3957" s="9"/>
      <c r="AL3957" s="9"/>
      <c r="AM3957" s="9"/>
      <c r="AN3957" s="9"/>
      <c r="AO3957" s="9"/>
      <c r="AP3957" s="9"/>
      <c r="AQ3957" s="15"/>
      <c r="AR3957" s="9">
        <v>2</v>
      </c>
      <c r="AS3957" s="9">
        <f>AR3957*30500</f>
        <v>61000</v>
      </c>
      <c r="AT3957" s="9"/>
      <c r="AU3957" s="9"/>
      <c r="AV3957" s="9"/>
      <c r="AW3957" s="9"/>
      <c r="AX3957" s="9"/>
      <c r="AY3957" s="9"/>
      <c r="AZ3957" s="9"/>
      <c r="BA3957" s="9"/>
      <c r="BB3957" s="9"/>
      <c r="BC3957" s="9"/>
      <c r="BD3957" s="9"/>
      <c r="BE3957" s="9"/>
      <c r="BF3957" s="9"/>
      <c r="BG3957" s="9"/>
      <c r="BH3957" s="9"/>
      <c r="BI3957" s="9"/>
      <c r="BJ3957" s="9"/>
      <c r="BK3957" s="9"/>
      <c r="BL3957" s="9">
        <f t="shared" si="130"/>
        <v>133653.99173377041</v>
      </c>
      <c r="BM3957" s="9">
        <f t="shared" si="131"/>
        <v>133700</v>
      </c>
    </row>
    <row r="3958" spans="1:65" x14ac:dyDescent="0.3">
      <c r="A3958" t="s">
        <v>3779</v>
      </c>
      <c r="B3958" s="9">
        <v>140</v>
      </c>
      <c r="C3958">
        <v>549983</v>
      </c>
      <c r="D3958">
        <v>1</v>
      </c>
      <c r="E3958">
        <v>0</v>
      </c>
      <c r="F3958">
        <v>0</v>
      </c>
      <c r="G3958">
        <v>0</v>
      </c>
      <c r="H3958">
        <v>0</v>
      </c>
      <c r="I3958" t="s">
        <v>111</v>
      </c>
      <c r="J3958">
        <v>589292</v>
      </c>
      <c r="K3958" t="s">
        <v>504</v>
      </c>
      <c r="L3958">
        <v>589624</v>
      </c>
      <c r="M3958" t="s">
        <v>505</v>
      </c>
      <c r="N3958">
        <v>589624</v>
      </c>
      <c r="O3958" t="s">
        <v>505</v>
      </c>
      <c r="P3958">
        <v>589624</v>
      </c>
      <c r="Q3958" t="s">
        <v>505</v>
      </c>
      <c r="R3958" s="9">
        <v>71941.662785630979</v>
      </c>
      <c r="S3958" s="9"/>
      <c r="T3958" s="9"/>
      <c r="U3958" s="9"/>
      <c r="V3958" s="9"/>
      <c r="W3958" s="9"/>
      <c r="X3958" s="9"/>
      <c r="Y3958" s="9"/>
      <c r="Z3958" s="9"/>
      <c r="AA3958" s="9"/>
      <c r="AB3958" s="9"/>
      <c r="AC3958" s="9"/>
      <c r="AD3958" s="9"/>
      <c r="AE3958" s="9"/>
      <c r="AF3958" s="9"/>
      <c r="AG3958" s="9"/>
      <c r="AH3958" s="9"/>
      <c r="AI3958" s="9"/>
      <c r="AJ3958" s="9"/>
      <c r="AK3958" s="9"/>
      <c r="AL3958" s="9"/>
      <c r="AM3958" s="9"/>
      <c r="AN3958" s="9"/>
      <c r="AO3958" s="9"/>
      <c r="AP3958" s="9"/>
      <c r="AQ3958" s="15"/>
      <c r="AR3958" s="9"/>
      <c r="AS3958" s="9"/>
      <c r="AT3958" s="9"/>
      <c r="AU3958" s="9"/>
      <c r="AV3958" s="9"/>
      <c r="AW3958" s="9"/>
      <c r="AX3958" s="9"/>
      <c r="AY3958" s="9"/>
      <c r="AZ3958" s="9"/>
      <c r="BA3958" s="9"/>
      <c r="BB3958" s="9"/>
      <c r="BC3958" s="9"/>
      <c r="BD3958" s="9"/>
      <c r="BE3958" s="9"/>
      <c r="BF3958" s="9"/>
      <c r="BG3958" s="9"/>
      <c r="BH3958" s="9"/>
      <c r="BI3958" s="9"/>
      <c r="BJ3958" s="9"/>
      <c r="BK3958" s="9"/>
      <c r="BL3958" s="9">
        <f t="shared" si="130"/>
        <v>71941.662785630979</v>
      </c>
      <c r="BM3958" s="9">
        <f t="shared" si="131"/>
        <v>71900</v>
      </c>
    </row>
    <row r="3959" spans="1:65" x14ac:dyDescent="0.3">
      <c r="A3959" t="s">
        <v>3780</v>
      </c>
      <c r="B3959" s="9">
        <v>105</v>
      </c>
      <c r="C3959">
        <v>562459</v>
      </c>
      <c r="D3959">
        <v>1</v>
      </c>
      <c r="E3959">
        <v>0</v>
      </c>
      <c r="F3959">
        <v>0</v>
      </c>
      <c r="G3959">
        <v>0</v>
      </c>
      <c r="H3959">
        <v>0</v>
      </c>
      <c r="I3959" t="s">
        <v>83</v>
      </c>
      <c r="J3959">
        <v>545881</v>
      </c>
      <c r="K3959" t="s">
        <v>238</v>
      </c>
      <c r="L3959">
        <v>545881</v>
      </c>
      <c r="M3959" t="s">
        <v>238</v>
      </c>
      <c r="N3959">
        <v>545881</v>
      </c>
      <c r="O3959" t="s">
        <v>238</v>
      </c>
      <c r="P3959">
        <v>545881</v>
      </c>
      <c r="Q3959" t="s">
        <v>238</v>
      </c>
      <c r="R3959" s="9">
        <v>71941.662785630979</v>
      </c>
      <c r="S3959" s="9"/>
      <c r="T3959" s="9"/>
      <c r="U3959" s="9"/>
      <c r="V3959" s="9"/>
      <c r="W3959" s="9"/>
      <c r="X3959" s="9"/>
      <c r="Y3959" s="9"/>
      <c r="Z3959" s="9"/>
      <c r="AA3959" s="9"/>
      <c r="AB3959" s="9"/>
      <c r="AC3959" s="9"/>
      <c r="AD3959" s="9"/>
      <c r="AE3959" s="9"/>
      <c r="AF3959" s="9"/>
      <c r="AG3959" s="9"/>
      <c r="AH3959" s="9"/>
      <c r="AI3959" s="9"/>
      <c r="AJ3959" s="9"/>
      <c r="AK3959" s="9"/>
      <c r="AL3959" s="9"/>
      <c r="AM3959" s="9"/>
      <c r="AN3959" s="9"/>
      <c r="AO3959" s="9"/>
      <c r="AP3959" s="9"/>
      <c r="AQ3959" s="15"/>
      <c r="AR3959" s="9"/>
      <c r="AS3959" s="9"/>
      <c r="AT3959" s="9"/>
      <c r="AU3959" s="9"/>
      <c r="AV3959" s="9"/>
      <c r="AW3959" s="9"/>
      <c r="AX3959" s="9"/>
      <c r="AY3959" s="9"/>
      <c r="AZ3959" s="9"/>
      <c r="BA3959" s="9"/>
      <c r="BB3959" s="9"/>
      <c r="BC3959" s="9"/>
      <c r="BD3959" s="9"/>
      <c r="BE3959" s="9"/>
      <c r="BF3959" s="9"/>
      <c r="BG3959" s="9"/>
      <c r="BH3959" s="9"/>
      <c r="BI3959" s="9"/>
      <c r="BJ3959" s="9"/>
      <c r="BK3959" s="9"/>
      <c r="BL3959" s="9">
        <f t="shared" si="130"/>
        <v>71941.662785630979</v>
      </c>
      <c r="BM3959" s="9">
        <f t="shared" si="131"/>
        <v>71900</v>
      </c>
    </row>
    <row r="3960" spans="1:65" x14ac:dyDescent="0.3">
      <c r="A3960" t="s">
        <v>3781</v>
      </c>
      <c r="B3960" s="9">
        <v>1310</v>
      </c>
      <c r="C3960">
        <v>578584</v>
      </c>
      <c r="D3960">
        <v>1</v>
      </c>
      <c r="E3960">
        <v>0</v>
      </c>
      <c r="F3960">
        <v>0</v>
      </c>
      <c r="G3960">
        <v>0</v>
      </c>
      <c r="H3960">
        <v>0</v>
      </c>
      <c r="I3960" t="s">
        <v>96</v>
      </c>
      <c r="J3960">
        <v>578576</v>
      </c>
      <c r="K3960" t="s">
        <v>580</v>
      </c>
      <c r="L3960">
        <v>578576</v>
      </c>
      <c r="M3960" t="s">
        <v>580</v>
      </c>
      <c r="N3960">
        <v>578576</v>
      </c>
      <c r="O3960" t="s">
        <v>580</v>
      </c>
      <c r="P3960">
        <v>578576</v>
      </c>
      <c r="Q3960" t="s">
        <v>580</v>
      </c>
      <c r="R3960" s="9">
        <v>307589.58081045549</v>
      </c>
      <c r="S3960" s="9"/>
      <c r="T3960" s="9"/>
      <c r="U3960" s="9"/>
      <c r="V3960" s="9"/>
      <c r="W3960" s="9"/>
      <c r="X3960" s="9"/>
      <c r="Y3960" s="9"/>
      <c r="Z3960" s="9"/>
      <c r="AA3960" s="9"/>
      <c r="AB3960" s="9"/>
      <c r="AC3960" s="9"/>
      <c r="AD3960" s="9"/>
      <c r="AE3960" s="9"/>
      <c r="AF3960" s="9"/>
      <c r="AG3960" s="9"/>
      <c r="AH3960" s="9"/>
      <c r="AI3960" s="9"/>
      <c r="AJ3960" s="9"/>
      <c r="AK3960" s="9"/>
      <c r="AL3960" s="9"/>
      <c r="AM3960" s="9"/>
      <c r="AN3960" s="9"/>
      <c r="AO3960" s="9"/>
      <c r="AP3960" s="9"/>
      <c r="AQ3960" s="15"/>
      <c r="AR3960" s="9">
        <v>1</v>
      </c>
      <c r="AS3960" s="9">
        <f>AR3960*30500</f>
        <v>30500</v>
      </c>
      <c r="AT3960" s="9"/>
      <c r="AU3960" s="9"/>
      <c r="AV3960" s="9"/>
      <c r="AW3960" s="9"/>
      <c r="AX3960" s="9"/>
      <c r="AY3960" s="9"/>
      <c r="AZ3960" s="9"/>
      <c r="BA3960" s="9"/>
      <c r="BB3960" s="9"/>
      <c r="BC3960" s="9"/>
      <c r="BD3960" s="9"/>
      <c r="BE3960" s="9"/>
      <c r="BF3960" s="9"/>
      <c r="BG3960" s="9"/>
      <c r="BH3960" s="9"/>
      <c r="BI3960" s="9"/>
      <c r="BJ3960" s="9"/>
      <c r="BK3960" s="9"/>
      <c r="BL3960" s="9">
        <f t="shared" si="130"/>
        <v>338089.58081045549</v>
      </c>
      <c r="BM3960" s="9">
        <f t="shared" si="131"/>
        <v>338100</v>
      </c>
    </row>
    <row r="3961" spans="1:65" x14ac:dyDescent="0.3">
      <c r="A3961" t="s">
        <v>3782</v>
      </c>
      <c r="B3961" s="9">
        <v>360</v>
      </c>
      <c r="C3961">
        <v>538868</v>
      </c>
      <c r="D3961">
        <v>1</v>
      </c>
      <c r="E3961">
        <v>0</v>
      </c>
      <c r="F3961">
        <v>0</v>
      </c>
      <c r="G3961">
        <v>0</v>
      </c>
      <c r="H3961">
        <v>0</v>
      </c>
      <c r="I3961" t="s">
        <v>77</v>
      </c>
      <c r="J3961">
        <v>554481</v>
      </c>
      <c r="K3961" t="s">
        <v>1359</v>
      </c>
      <c r="L3961">
        <v>554481</v>
      </c>
      <c r="M3961" t="s">
        <v>1359</v>
      </c>
      <c r="N3961">
        <v>554481</v>
      </c>
      <c r="O3961" t="s">
        <v>1359</v>
      </c>
      <c r="P3961">
        <v>554481</v>
      </c>
      <c r="Q3961" t="s">
        <v>1359</v>
      </c>
      <c r="R3961" s="9">
        <v>86169.130291380352</v>
      </c>
      <c r="S3961" s="9"/>
      <c r="T3961" s="9"/>
      <c r="U3961" s="9"/>
      <c r="V3961" s="9"/>
      <c r="W3961" s="9"/>
      <c r="X3961" s="9"/>
      <c r="Y3961" s="9"/>
      <c r="Z3961" s="9"/>
      <c r="AA3961" s="9"/>
      <c r="AB3961" s="9"/>
      <c r="AC3961" s="9"/>
      <c r="AD3961" s="9"/>
      <c r="AE3961" s="9"/>
      <c r="AF3961" s="9"/>
      <c r="AG3961" s="9"/>
      <c r="AH3961" s="9"/>
      <c r="AI3961" s="9"/>
      <c r="AJ3961" s="9"/>
      <c r="AK3961" s="9"/>
      <c r="AL3961" s="9"/>
      <c r="AM3961" s="9"/>
      <c r="AN3961" s="9"/>
      <c r="AO3961" s="9"/>
      <c r="AP3961" s="9"/>
      <c r="AQ3961" s="15"/>
      <c r="AR3961" s="9"/>
      <c r="AS3961" s="9"/>
      <c r="AT3961" s="9"/>
      <c r="AU3961" s="9"/>
      <c r="AV3961" s="9"/>
      <c r="AW3961" s="9"/>
      <c r="AX3961" s="9"/>
      <c r="AY3961" s="9"/>
      <c r="AZ3961" s="9"/>
      <c r="BA3961" s="9"/>
      <c r="BB3961" s="9"/>
      <c r="BC3961" s="9"/>
      <c r="BD3961" s="9"/>
      <c r="BE3961" s="9"/>
      <c r="BF3961" s="9"/>
      <c r="BG3961" s="9"/>
      <c r="BH3961" s="9"/>
      <c r="BI3961" s="9"/>
      <c r="BJ3961" s="9"/>
      <c r="BK3961" s="9"/>
      <c r="BL3961" s="9">
        <f t="shared" si="130"/>
        <v>86169.130291380352</v>
      </c>
      <c r="BM3961" s="9">
        <f t="shared" si="131"/>
        <v>86200</v>
      </c>
    </row>
    <row r="3962" spans="1:65" x14ac:dyDescent="0.3">
      <c r="A3962" t="s">
        <v>3783</v>
      </c>
      <c r="B3962" s="9">
        <v>118</v>
      </c>
      <c r="C3962">
        <v>562670</v>
      </c>
      <c r="D3962">
        <v>1</v>
      </c>
      <c r="E3962">
        <v>0</v>
      </c>
      <c r="F3962">
        <v>0</v>
      </c>
      <c r="G3962">
        <v>0</v>
      </c>
      <c r="H3962">
        <v>0</v>
      </c>
      <c r="I3962" t="s">
        <v>83</v>
      </c>
      <c r="J3962">
        <v>546674</v>
      </c>
      <c r="K3962" t="s">
        <v>1513</v>
      </c>
      <c r="L3962">
        <v>547336</v>
      </c>
      <c r="M3962" t="s">
        <v>914</v>
      </c>
      <c r="N3962">
        <v>547336</v>
      </c>
      <c r="O3962" t="s">
        <v>914</v>
      </c>
      <c r="P3962">
        <v>547336</v>
      </c>
      <c r="Q3962" t="s">
        <v>914</v>
      </c>
      <c r="R3962" s="9">
        <v>71941.662785630979</v>
      </c>
      <c r="S3962" s="9"/>
      <c r="T3962" s="9"/>
      <c r="U3962" s="9"/>
      <c r="V3962" s="9"/>
      <c r="W3962" s="9"/>
      <c r="X3962" s="9"/>
      <c r="Y3962" s="9"/>
      <c r="Z3962" s="9"/>
      <c r="AA3962" s="9"/>
      <c r="AB3962" s="9"/>
      <c r="AC3962" s="9"/>
      <c r="AD3962" s="9"/>
      <c r="AE3962" s="9"/>
      <c r="AF3962" s="9"/>
      <c r="AG3962" s="9"/>
      <c r="AH3962" s="9"/>
      <c r="AI3962" s="9"/>
      <c r="AJ3962" s="9"/>
      <c r="AK3962" s="9"/>
      <c r="AL3962" s="9"/>
      <c r="AM3962" s="9"/>
      <c r="AN3962" s="9"/>
      <c r="AO3962" s="9"/>
      <c r="AP3962" s="9"/>
      <c r="AQ3962" s="15"/>
      <c r="AR3962" s="9"/>
      <c r="AS3962" s="9"/>
      <c r="AT3962" s="9"/>
      <c r="AU3962" s="9"/>
      <c r="AV3962" s="9"/>
      <c r="AW3962" s="9"/>
      <c r="AX3962" s="9"/>
      <c r="AY3962" s="9"/>
      <c r="AZ3962" s="9"/>
      <c r="BA3962" s="9"/>
      <c r="BB3962" s="9"/>
      <c r="BC3962" s="9"/>
      <c r="BD3962" s="9"/>
      <c r="BE3962" s="9"/>
      <c r="BF3962" s="9"/>
      <c r="BG3962" s="9"/>
      <c r="BH3962" s="9"/>
      <c r="BI3962" s="9"/>
      <c r="BJ3962" s="9"/>
      <c r="BK3962" s="9"/>
      <c r="BL3962" s="9">
        <f t="shared" si="130"/>
        <v>71941.662785630979</v>
      </c>
      <c r="BM3962" s="9">
        <f t="shared" si="131"/>
        <v>71900</v>
      </c>
    </row>
    <row r="3963" spans="1:65" x14ac:dyDescent="0.3">
      <c r="A3963" t="s">
        <v>3784</v>
      </c>
      <c r="B3963" s="9">
        <v>80</v>
      </c>
      <c r="C3963">
        <v>562653</v>
      </c>
      <c r="D3963">
        <v>1</v>
      </c>
      <c r="E3963">
        <v>0</v>
      </c>
      <c r="F3963">
        <v>0</v>
      </c>
      <c r="G3963">
        <v>0</v>
      </c>
      <c r="H3963">
        <v>0</v>
      </c>
      <c r="I3963" t="s">
        <v>83</v>
      </c>
      <c r="J3963">
        <v>546674</v>
      </c>
      <c r="K3963" t="s">
        <v>1513</v>
      </c>
      <c r="L3963">
        <v>547336</v>
      </c>
      <c r="M3963" t="s">
        <v>914</v>
      </c>
      <c r="N3963">
        <v>547336</v>
      </c>
      <c r="O3963" t="s">
        <v>914</v>
      </c>
      <c r="P3963">
        <v>547336</v>
      </c>
      <c r="Q3963" t="s">
        <v>914</v>
      </c>
      <c r="R3963" s="9">
        <v>71941.662785630979</v>
      </c>
      <c r="S3963" s="9"/>
      <c r="T3963" s="9"/>
      <c r="U3963" s="9"/>
      <c r="V3963" s="9"/>
      <c r="W3963" s="9"/>
      <c r="X3963" s="9"/>
      <c r="Y3963" s="9"/>
      <c r="Z3963" s="9"/>
      <c r="AA3963" s="9"/>
      <c r="AB3963" s="9"/>
      <c r="AC3963" s="9"/>
      <c r="AD3963" s="9"/>
      <c r="AE3963" s="9"/>
      <c r="AF3963" s="9"/>
      <c r="AG3963" s="9"/>
      <c r="AH3963" s="9"/>
      <c r="AI3963" s="9"/>
      <c r="AJ3963" s="9"/>
      <c r="AK3963" s="9"/>
      <c r="AL3963" s="9"/>
      <c r="AM3963" s="9"/>
      <c r="AN3963" s="9"/>
      <c r="AO3963" s="9"/>
      <c r="AP3963" s="9"/>
      <c r="AQ3963" s="15"/>
      <c r="AR3963" s="9"/>
      <c r="AS3963" s="9"/>
      <c r="AT3963" s="9"/>
      <c r="AU3963" s="9"/>
      <c r="AV3963" s="9"/>
      <c r="AW3963" s="9"/>
      <c r="AX3963" s="9"/>
      <c r="AY3963" s="9"/>
      <c r="AZ3963" s="9"/>
      <c r="BA3963" s="9"/>
      <c r="BB3963" s="9"/>
      <c r="BC3963" s="9"/>
      <c r="BD3963" s="9"/>
      <c r="BE3963" s="9"/>
      <c r="BF3963" s="9"/>
      <c r="BG3963" s="9"/>
      <c r="BH3963" s="9"/>
      <c r="BI3963" s="9"/>
      <c r="BJ3963" s="9"/>
      <c r="BK3963" s="9"/>
      <c r="BL3963" s="9">
        <f t="shared" si="130"/>
        <v>71941.662785630979</v>
      </c>
      <c r="BM3963" s="9">
        <f t="shared" si="131"/>
        <v>71900</v>
      </c>
    </row>
    <row r="3964" spans="1:65" x14ac:dyDescent="0.3">
      <c r="A3964" t="s">
        <v>3785</v>
      </c>
      <c r="B3964" s="9">
        <v>445</v>
      </c>
      <c r="C3964">
        <v>549738</v>
      </c>
      <c r="D3964">
        <v>1</v>
      </c>
      <c r="E3964">
        <v>0</v>
      </c>
      <c r="F3964">
        <v>0</v>
      </c>
      <c r="G3964">
        <v>0</v>
      </c>
      <c r="H3964">
        <v>0</v>
      </c>
      <c r="I3964" t="s">
        <v>81</v>
      </c>
      <c r="J3964">
        <v>583952</v>
      </c>
      <c r="K3964" t="s">
        <v>146</v>
      </c>
      <c r="L3964">
        <v>583952</v>
      </c>
      <c r="M3964" t="s">
        <v>146</v>
      </c>
      <c r="N3964">
        <v>583952</v>
      </c>
      <c r="O3964" t="s">
        <v>146</v>
      </c>
      <c r="P3964">
        <v>583952</v>
      </c>
      <c r="Q3964" t="s">
        <v>146</v>
      </c>
      <c r="R3964" s="9">
        <v>106260.53881669301</v>
      </c>
      <c r="S3964" s="9"/>
      <c r="T3964" s="9"/>
      <c r="U3964" s="9"/>
      <c r="V3964" s="9"/>
      <c r="W3964" s="9"/>
      <c r="X3964" s="9"/>
      <c r="Y3964" s="9"/>
      <c r="Z3964" s="9"/>
      <c r="AA3964" s="9"/>
      <c r="AB3964" s="9"/>
      <c r="AC3964" s="9"/>
      <c r="AD3964" s="9"/>
      <c r="AE3964" s="9"/>
      <c r="AF3964" s="9"/>
      <c r="AG3964" s="9"/>
      <c r="AH3964" s="9"/>
      <c r="AI3964" s="9"/>
      <c r="AJ3964" s="9"/>
      <c r="AK3964" s="9"/>
      <c r="AL3964" s="9"/>
      <c r="AM3964" s="9"/>
      <c r="AN3964" s="9"/>
      <c r="AO3964" s="9"/>
      <c r="AP3964" s="9"/>
      <c r="AQ3964" s="15"/>
      <c r="AR3964" s="9"/>
      <c r="AS3964" s="9"/>
      <c r="AT3964" s="9"/>
      <c r="AU3964" s="9"/>
      <c r="AV3964" s="9"/>
      <c r="AW3964" s="9"/>
      <c r="AX3964" s="9"/>
      <c r="AY3964" s="9"/>
      <c r="AZ3964" s="9"/>
      <c r="BA3964" s="9"/>
      <c r="BB3964" s="9"/>
      <c r="BC3964" s="9"/>
      <c r="BD3964" s="9"/>
      <c r="BE3964" s="9"/>
      <c r="BF3964" s="9"/>
      <c r="BG3964" s="9"/>
      <c r="BH3964" s="9"/>
      <c r="BI3964" s="9"/>
      <c r="BJ3964" s="9"/>
      <c r="BK3964" s="9"/>
      <c r="BL3964" s="9">
        <f t="shared" si="130"/>
        <v>106260.53881669301</v>
      </c>
      <c r="BM3964" s="9">
        <f t="shared" si="131"/>
        <v>106300</v>
      </c>
    </row>
    <row r="3965" spans="1:65" x14ac:dyDescent="0.3">
      <c r="A3965" s="2" t="s">
        <v>2172</v>
      </c>
      <c r="B3965" s="9">
        <v>1106</v>
      </c>
      <c r="C3965">
        <v>577405</v>
      </c>
      <c r="D3965">
        <v>1</v>
      </c>
      <c r="E3965">
        <v>1</v>
      </c>
      <c r="F3965">
        <v>0</v>
      </c>
      <c r="G3965">
        <v>0</v>
      </c>
      <c r="H3965">
        <v>0</v>
      </c>
      <c r="I3965" t="s">
        <v>104</v>
      </c>
      <c r="J3965">
        <v>577405</v>
      </c>
      <c r="K3965" t="s">
        <v>2172</v>
      </c>
      <c r="L3965">
        <v>577197</v>
      </c>
      <c r="M3965" t="s">
        <v>300</v>
      </c>
      <c r="N3965">
        <v>577197</v>
      </c>
      <c r="O3965" t="s">
        <v>300</v>
      </c>
      <c r="P3965">
        <v>577197</v>
      </c>
      <c r="Q3965" t="s">
        <v>300</v>
      </c>
      <c r="R3965" s="9">
        <v>260536.3089004285</v>
      </c>
      <c r="S3965" s="9">
        <f>SUMIFS($B:$B,$J:$J,$C3965)</f>
        <v>1357</v>
      </c>
      <c r="T3965" s="9">
        <v>73909.434920866479</v>
      </c>
      <c r="U3965" s="9">
        <v>0</v>
      </c>
      <c r="V3965" s="9">
        <f>U3965*768</f>
        <v>0</v>
      </c>
      <c r="W3965" s="9">
        <v>8</v>
      </c>
      <c r="X3965" s="9">
        <f>W3965*3072</f>
        <v>24576</v>
      </c>
      <c r="Y3965" s="9">
        <v>5</v>
      </c>
      <c r="Z3965" s="9">
        <f>Y3965*1024</f>
        <v>5120</v>
      </c>
      <c r="AA3965" s="9">
        <v>0</v>
      </c>
      <c r="AB3965" s="9">
        <f>AA3965*256</f>
        <v>0</v>
      </c>
      <c r="AC3965" s="9"/>
      <c r="AD3965" s="9"/>
      <c r="AE3965" s="9"/>
      <c r="AF3965" s="9"/>
      <c r="AG3965" s="9"/>
      <c r="AH3965" s="9"/>
      <c r="AI3965" s="9"/>
      <c r="AJ3965" s="9"/>
      <c r="AK3965" s="9"/>
      <c r="AL3965" s="9"/>
      <c r="AM3965" s="9"/>
      <c r="AN3965" s="9"/>
      <c r="AO3965" s="9"/>
      <c r="AP3965" s="9"/>
      <c r="AQ3965" s="15"/>
      <c r="AR3965" s="9">
        <v>2</v>
      </c>
      <c r="AS3965" s="9">
        <f>AR3965*30500</f>
        <v>61000</v>
      </c>
      <c r="AT3965" s="9"/>
      <c r="AU3965" s="9"/>
      <c r="AV3965" s="9"/>
      <c r="AW3965" s="9"/>
      <c r="AX3965" s="9"/>
      <c r="AY3965" s="9"/>
      <c r="AZ3965" s="9"/>
      <c r="BA3965" s="9"/>
      <c r="BB3965" s="9"/>
      <c r="BC3965" s="9"/>
      <c r="BD3965" s="9"/>
      <c r="BE3965" s="9"/>
      <c r="BF3965" s="9"/>
      <c r="BG3965" s="9"/>
      <c r="BH3965" s="9"/>
      <c r="BI3965" s="9"/>
      <c r="BJ3965" s="9"/>
      <c r="BK3965" s="9"/>
      <c r="BL3965" s="9">
        <f t="shared" si="130"/>
        <v>425141.74382129498</v>
      </c>
      <c r="BM3965" s="9">
        <f t="shared" si="131"/>
        <v>425100</v>
      </c>
    </row>
    <row r="3966" spans="1:65" x14ac:dyDescent="0.3">
      <c r="A3966" t="s">
        <v>3786</v>
      </c>
      <c r="B3966" s="9">
        <v>471</v>
      </c>
      <c r="C3966">
        <v>546992</v>
      </c>
      <c r="D3966">
        <v>1</v>
      </c>
      <c r="E3966">
        <v>0</v>
      </c>
      <c r="F3966">
        <v>0</v>
      </c>
      <c r="G3966">
        <v>0</v>
      </c>
      <c r="H3966">
        <v>0</v>
      </c>
      <c r="I3966" t="s">
        <v>83</v>
      </c>
      <c r="J3966">
        <v>545881</v>
      </c>
      <c r="K3966" t="s">
        <v>238</v>
      </c>
      <c r="L3966">
        <v>545881</v>
      </c>
      <c r="M3966" t="s">
        <v>238</v>
      </c>
      <c r="N3966">
        <v>545881</v>
      </c>
      <c r="O3966" t="s">
        <v>238</v>
      </c>
      <c r="P3966">
        <v>545881</v>
      </c>
      <c r="Q3966" t="s">
        <v>238</v>
      </c>
      <c r="R3966" s="9">
        <v>112392.24132154509</v>
      </c>
      <c r="S3966" s="9"/>
      <c r="T3966" s="9"/>
      <c r="U3966" s="9"/>
      <c r="V3966" s="9"/>
      <c r="W3966" s="9"/>
      <c r="X3966" s="9"/>
      <c r="Y3966" s="9"/>
      <c r="Z3966" s="9"/>
      <c r="AA3966" s="9"/>
      <c r="AB3966" s="9"/>
      <c r="AC3966" s="9"/>
      <c r="AD3966" s="9"/>
      <c r="AE3966" s="9"/>
      <c r="AF3966" s="9"/>
      <c r="AG3966" s="9"/>
      <c r="AH3966" s="9"/>
      <c r="AI3966" s="9"/>
      <c r="AJ3966" s="9"/>
      <c r="AK3966" s="9"/>
      <c r="AL3966" s="9"/>
      <c r="AM3966" s="9"/>
      <c r="AN3966" s="9"/>
      <c r="AO3966" s="9"/>
      <c r="AP3966" s="9"/>
      <c r="AQ3966" s="15"/>
      <c r="AR3966" s="9"/>
      <c r="AS3966" s="9"/>
      <c r="AT3966" s="9"/>
      <c r="AU3966" s="9"/>
      <c r="AV3966" s="9"/>
      <c r="AW3966" s="9"/>
      <c r="AX3966" s="9"/>
      <c r="AY3966" s="9"/>
      <c r="AZ3966" s="9"/>
      <c r="BA3966" s="9"/>
      <c r="BB3966" s="9"/>
      <c r="BC3966" s="9"/>
      <c r="BD3966" s="9"/>
      <c r="BE3966" s="9"/>
      <c r="BF3966" s="9"/>
      <c r="BG3966" s="9"/>
      <c r="BH3966" s="9"/>
      <c r="BI3966" s="9"/>
      <c r="BJ3966" s="9"/>
      <c r="BK3966" s="9"/>
      <c r="BL3966" s="9">
        <f t="shared" si="130"/>
        <v>112392.24132154509</v>
      </c>
      <c r="BM3966" s="9">
        <f t="shared" si="131"/>
        <v>112400</v>
      </c>
    </row>
    <row r="3967" spans="1:65" x14ac:dyDescent="0.3">
      <c r="A3967" s="2" t="s">
        <v>3787</v>
      </c>
      <c r="B3967" s="9">
        <v>1008</v>
      </c>
      <c r="C3967">
        <v>584819</v>
      </c>
      <c r="D3967">
        <v>1</v>
      </c>
      <c r="E3967">
        <v>1</v>
      </c>
      <c r="F3967">
        <v>0</v>
      </c>
      <c r="G3967">
        <v>0</v>
      </c>
      <c r="H3967">
        <v>0</v>
      </c>
      <c r="I3967" t="s">
        <v>81</v>
      </c>
      <c r="J3967">
        <v>584819</v>
      </c>
      <c r="K3967" t="s">
        <v>3787</v>
      </c>
      <c r="L3967">
        <v>584495</v>
      </c>
      <c r="M3967" t="s">
        <v>546</v>
      </c>
      <c r="N3967">
        <v>584495</v>
      </c>
      <c r="O3967" t="s">
        <v>546</v>
      </c>
      <c r="P3967">
        <v>584495</v>
      </c>
      <c r="Q3967" t="s">
        <v>546</v>
      </c>
      <c r="R3967" s="9">
        <v>237848.5771747588</v>
      </c>
      <c r="S3967" s="9">
        <f>SUMIFS($B:$B,$J:$J,$C3967)</f>
        <v>2636</v>
      </c>
      <c r="T3967" s="9">
        <v>143368.37075321379</v>
      </c>
      <c r="U3967" s="9">
        <v>0</v>
      </c>
      <c r="V3967" s="9">
        <f>U3967*768</f>
        <v>0</v>
      </c>
      <c r="W3967" s="9">
        <v>12</v>
      </c>
      <c r="X3967" s="9">
        <f>W3967*3072</f>
        <v>36864</v>
      </c>
      <c r="Y3967" s="9">
        <v>7</v>
      </c>
      <c r="Z3967" s="9">
        <f>Y3967*1024</f>
        <v>7168</v>
      </c>
      <c r="AA3967" s="9">
        <v>2</v>
      </c>
      <c r="AB3967" s="9">
        <f>AA3967*256</f>
        <v>512</v>
      </c>
      <c r="AC3967" s="9"/>
      <c r="AD3967" s="9"/>
      <c r="AE3967" s="9"/>
      <c r="AF3967" s="9"/>
      <c r="AG3967" s="9"/>
      <c r="AH3967" s="9"/>
      <c r="AI3967" s="9"/>
      <c r="AJ3967" s="9"/>
      <c r="AK3967" s="9"/>
      <c r="AL3967" s="9"/>
      <c r="AM3967" s="9"/>
      <c r="AN3967" s="9"/>
      <c r="AO3967" s="9"/>
      <c r="AP3967" s="9"/>
      <c r="AQ3967" s="15"/>
      <c r="AR3967" s="9"/>
      <c r="AS3967" s="9"/>
      <c r="AT3967" s="9"/>
      <c r="AU3967" s="9"/>
      <c r="AV3967" s="9"/>
      <c r="AW3967" s="9"/>
      <c r="AX3967" s="9"/>
      <c r="AY3967" s="9"/>
      <c r="AZ3967" s="9"/>
      <c r="BA3967" s="9"/>
      <c r="BB3967" s="9"/>
      <c r="BC3967" s="9"/>
      <c r="BD3967" s="9"/>
      <c r="BE3967" s="9"/>
      <c r="BF3967" s="9"/>
      <c r="BG3967" s="9"/>
      <c r="BH3967" s="9"/>
      <c r="BI3967" s="9"/>
      <c r="BJ3967" s="9"/>
      <c r="BK3967" s="9"/>
      <c r="BL3967" s="9">
        <f t="shared" si="130"/>
        <v>425760.94792797259</v>
      </c>
      <c r="BM3967" s="9">
        <f t="shared" si="131"/>
        <v>425800</v>
      </c>
    </row>
    <row r="3968" spans="1:65" x14ac:dyDescent="0.3">
      <c r="A3968" t="s">
        <v>3788</v>
      </c>
      <c r="B3968" s="9">
        <v>985</v>
      </c>
      <c r="C3968">
        <v>592528</v>
      </c>
      <c r="D3968">
        <v>1</v>
      </c>
      <c r="E3968">
        <v>0</v>
      </c>
      <c r="F3968">
        <v>0</v>
      </c>
      <c r="G3968">
        <v>0</v>
      </c>
      <c r="H3968">
        <v>0</v>
      </c>
      <c r="I3968" t="s">
        <v>135</v>
      </c>
      <c r="J3968">
        <v>592005</v>
      </c>
      <c r="K3968" t="s">
        <v>136</v>
      </c>
      <c r="L3968">
        <v>550744</v>
      </c>
      <c r="M3968" t="s">
        <v>2657</v>
      </c>
      <c r="N3968">
        <v>592005</v>
      </c>
      <c r="O3968" t="s">
        <v>136</v>
      </c>
      <c r="P3968">
        <v>592005</v>
      </c>
      <c r="Q3968" t="s">
        <v>136</v>
      </c>
      <c r="R3968" s="9">
        <v>232515.59953480819</v>
      </c>
      <c r="S3968" s="9"/>
      <c r="T3968" s="9"/>
      <c r="U3968" s="9"/>
      <c r="V3968" s="9"/>
      <c r="W3968" s="9"/>
      <c r="X3968" s="9"/>
      <c r="Y3968" s="9"/>
      <c r="Z3968" s="9"/>
      <c r="AA3968" s="9"/>
      <c r="AB3968" s="9"/>
      <c r="AC3968" s="9"/>
      <c r="AD3968" s="9"/>
      <c r="AE3968" s="9"/>
      <c r="AF3968" s="9"/>
      <c r="AG3968" s="9"/>
      <c r="AH3968" s="9"/>
      <c r="AI3968" s="9"/>
      <c r="AJ3968" s="9"/>
      <c r="AK3968" s="9"/>
      <c r="AL3968" s="9"/>
      <c r="AM3968" s="9"/>
      <c r="AN3968" s="9"/>
      <c r="AO3968" s="9"/>
      <c r="AP3968" s="9"/>
      <c r="AQ3968" s="15"/>
      <c r="AR3968" s="9">
        <v>1</v>
      </c>
      <c r="AS3968" s="9">
        <f>AR3968*30500</f>
        <v>30500</v>
      </c>
      <c r="AT3968" s="9"/>
      <c r="AU3968" s="9"/>
      <c r="AV3968" s="9"/>
      <c r="AW3968" s="9"/>
      <c r="AX3968" s="9"/>
      <c r="AY3968" s="9"/>
      <c r="AZ3968" s="9"/>
      <c r="BA3968" s="9"/>
      <c r="BB3968" s="9"/>
      <c r="BC3968" s="9"/>
      <c r="BD3968" s="9"/>
      <c r="BE3968" s="9"/>
      <c r="BF3968" s="9"/>
      <c r="BG3968" s="9"/>
      <c r="BH3968" s="9"/>
      <c r="BI3968" s="9"/>
      <c r="BJ3968" s="9"/>
      <c r="BK3968" s="9"/>
      <c r="BL3968" s="9">
        <f t="shared" si="130"/>
        <v>263015.59953480819</v>
      </c>
      <c r="BM3968" s="9">
        <f t="shared" si="131"/>
        <v>263000</v>
      </c>
    </row>
    <row r="3969" spans="1:65" x14ac:dyDescent="0.3">
      <c r="A3969" t="s">
        <v>3788</v>
      </c>
      <c r="B3969" s="9">
        <v>373</v>
      </c>
      <c r="C3969">
        <v>583651</v>
      </c>
      <c r="D3969">
        <v>1</v>
      </c>
      <c r="E3969">
        <v>0</v>
      </c>
      <c r="F3969">
        <v>0</v>
      </c>
      <c r="G3969">
        <v>0</v>
      </c>
      <c r="H3969">
        <v>0</v>
      </c>
      <c r="I3969" t="s">
        <v>81</v>
      </c>
      <c r="J3969">
        <v>583758</v>
      </c>
      <c r="K3969" t="s">
        <v>683</v>
      </c>
      <c r="L3969">
        <v>583758</v>
      </c>
      <c r="M3969" t="s">
        <v>683</v>
      </c>
      <c r="N3969">
        <v>584282</v>
      </c>
      <c r="O3969" t="s">
        <v>461</v>
      </c>
      <c r="P3969">
        <v>584282</v>
      </c>
      <c r="Q3969" t="s">
        <v>461</v>
      </c>
      <c r="R3969" s="9">
        <v>89246.637018914102</v>
      </c>
      <c r="S3969" s="9"/>
      <c r="T3969" s="9"/>
      <c r="U3969" s="9"/>
      <c r="V3969" s="9"/>
      <c r="W3969" s="9"/>
      <c r="X3969" s="9"/>
      <c r="Y3969" s="9"/>
      <c r="Z3969" s="9"/>
      <c r="AA3969" s="9"/>
      <c r="AB3969" s="9"/>
      <c r="AC3969" s="9"/>
      <c r="AD3969" s="9"/>
      <c r="AE3969" s="9"/>
      <c r="AF3969" s="9"/>
      <c r="AG3969" s="9"/>
      <c r="AH3969" s="9"/>
      <c r="AI3969" s="9"/>
      <c r="AJ3969" s="9"/>
      <c r="AK3969" s="9"/>
      <c r="AL3969" s="9"/>
      <c r="AM3969" s="9"/>
      <c r="AN3969" s="9"/>
      <c r="AO3969" s="9"/>
      <c r="AP3969" s="9"/>
      <c r="AQ3969" s="15"/>
      <c r="AR3969" s="9"/>
      <c r="AS3969" s="9"/>
      <c r="AT3969" s="9"/>
      <c r="AU3969" s="9"/>
      <c r="AV3969" s="9"/>
      <c r="AW3969" s="9"/>
      <c r="AX3969" s="9"/>
      <c r="AY3969" s="9"/>
      <c r="AZ3969" s="9"/>
      <c r="BA3969" s="9"/>
      <c r="BB3969" s="9"/>
      <c r="BC3969" s="9"/>
      <c r="BD3969" s="9"/>
      <c r="BE3969" s="9"/>
      <c r="BF3969" s="9"/>
      <c r="BG3969" s="9"/>
      <c r="BH3969" s="9"/>
      <c r="BI3969" s="9"/>
      <c r="BJ3969" s="9"/>
      <c r="BK3969" s="9"/>
      <c r="BL3969" s="9">
        <f t="shared" si="130"/>
        <v>89246.637018914102</v>
      </c>
      <c r="BM3969" s="9">
        <f t="shared" si="131"/>
        <v>89200</v>
      </c>
    </row>
    <row r="3970" spans="1:65" x14ac:dyDescent="0.3">
      <c r="A3970" t="s">
        <v>3788</v>
      </c>
      <c r="B3970" s="9">
        <v>299</v>
      </c>
      <c r="C3970">
        <v>532649</v>
      </c>
      <c r="D3970">
        <v>1</v>
      </c>
      <c r="E3970">
        <v>0</v>
      </c>
      <c r="F3970">
        <v>0</v>
      </c>
      <c r="G3970">
        <v>0</v>
      </c>
      <c r="H3970">
        <v>0</v>
      </c>
      <c r="I3970" t="s">
        <v>86</v>
      </c>
      <c r="J3970">
        <v>529303</v>
      </c>
      <c r="K3970" t="s">
        <v>301</v>
      </c>
      <c r="L3970">
        <v>529303</v>
      </c>
      <c r="M3970" t="s">
        <v>301</v>
      </c>
      <c r="N3970">
        <v>529303</v>
      </c>
      <c r="O3970" t="s">
        <v>301</v>
      </c>
      <c r="P3970">
        <v>529303</v>
      </c>
      <c r="Q3970" t="s">
        <v>301</v>
      </c>
      <c r="R3970" s="9">
        <v>71941.662785630979</v>
      </c>
      <c r="S3970" s="9"/>
      <c r="T3970" s="9"/>
      <c r="U3970" s="9"/>
      <c r="V3970" s="9"/>
      <c r="W3970" s="9"/>
      <c r="X3970" s="9"/>
      <c r="Y3970" s="9"/>
      <c r="Z3970" s="9"/>
      <c r="AA3970" s="9"/>
      <c r="AB3970" s="9"/>
      <c r="AC3970" s="9"/>
      <c r="AD3970" s="9"/>
      <c r="AE3970" s="9"/>
      <c r="AF3970" s="9"/>
      <c r="AG3970" s="9"/>
      <c r="AH3970" s="9"/>
      <c r="AI3970" s="9"/>
      <c r="AJ3970" s="9"/>
      <c r="AK3970" s="9"/>
      <c r="AL3970" s="9"/>
      <c r="AM3970" s="9"/>
      <c r="AN3970" s="9"/>
      <c r="AO3970" s="9"/>
      <c r="AP3970" s="9"/>
      <c r="AQ3970" s="15"/>
      <c r="AR3970" s="9"/>
      <c r="AS3970" s="9"/>
      <c r="AT3970" s="9"/>
      <c r="AU3970" s="9"/>
      <c r="AV3970" s="9"/>
      <c r="AW3970" s="9"/>
      <c r="AX3970" s="9"/>
      <c r="AY3970" s="9"/>
      <c r="AZ3970" s="9"/>
      <c r="BA3970" s="9"/>
      <c r="BB3970" s="9"/>
      <c r="BC3970" s="9"/>
      <c r="BD3970" s="9"/>
      <c r="BE3970" s="9"/>
      <c r="BF3970" s="9"/>
      <c r="BG3970" s="9"/>
      <c r="BH3970" s="9"/>
      <c r="BI3970" s="9"/>
      <c r="BJ3970" s="9"/>
      <c r="BK3970" s="9"/>
      <c r="BL3970" s="9">
        <f t="shared" si="130"/>
        <v>71941.662785630979</v>
      </c>
      <c r="BM3970" s="9">
        <f t="shared" si="131"/>
        <v>71900</v>
      </c>
    </row>
    <row r="3971" spans="1:65" x14ac:dyDescent="0.3">
      <c r="A3971" t="s">
        <v>3789</v>
      </c>
      <c r="B3971" s="9">
        <v>486</v>
      </c>
      <c r="C3971">
        <v>599221</v>
      </c>
      <c r="D3971">
        <v>1</v>
      </c>
      <c r="E3971">
        <v>0</v>
      </c>
      <c r="F3971">
        <v>0</v>
      </c>
      <c r="G3971">
        <v>0</v>
      </c>
      <c r="H3971">
        <v>0</v>
      </c>
      <c r="I3971" t="s">
        <v>86</v>
      </c>
      <c r="J3971">
        <v>538728</v>
      </c>
      <c r="K3971" t="s">
        <v>141</v>
      </c>
      <c r="L3971">
        <v>538728</v>
      </c>
      <c r="M3971" t="s">
        <v>141</v>
      </c>
      <c r="N3971">
        <v>538728</v>
      </c>
      <c r="O3971" t="s">
        <v>141</v>
      </c>
      <c r="P3971">
        <v>538728</v>
      </c>
      <c r="Q3971" t="s">
        <v>141</v>
      </c>
      <c r="R3971" s="9">
        <v>115926.94680124021</v>
      </c>
      <c r="S3971" s="9"/>
      <c r="T3971" s="9"/>
      <c r="U3971" s="9"/>
      <c r="V3971" s="9"/>
      <c r="W3971" s="9"/>
      <c r="X3971" s="9"/>
      <c r="Y3971" s="9"/>
      <c r="Z3971" s="9"/>
      <c r="AA3971" s="9"/>
      <c r="AB3971" s="9"/>
      <c r="AC3971" s="9"/>
      <c r="AD3971" s="9"/>
      <c r="AE3971" s="9"/>
      <c r="AF3971" s="9"/>
      <c r="AG3971" s="9"/>
      <c r="AH3971" s="9"/>
      <c r="AI3971" s="9"/>
      <c r="AJ3971" s="9"/>
      <c r="AK3971" s="9"/>
      <c r="AL3971" s="9"/>
      <c r="AM3971" s="9"/>
      <c r="AN3971" s="9"/>
      <c r="AO3971" s="9"/>
      <c r="AP3971" s="9"/>
      <c r="AQ3971" s="15"/>
      <c r="AR3971" s="9"/>
      <c r="AS3971" s="9"/>
      <c r="AT3971" s="9"/>
      <c r="AU3971" s="9"/>
      <c r="AV3971" s="9"/>
      <c r="AW3971" s="9"/>
      <c r="AX3971" s="9"/>
      <c r="AY3971" s="9"/>
      <c r="AZ3971" s="9"/>
      <c r="BA3971" s="9"/>
      <c r="BB3971" s="9"/>
      <c r="BC3971" s="9"/>
      <c r="BD3971" s="9"/>
      <c r="BE3971" s="9"/>
      <c r="BF3971" s="9"/>
      <c r="BG3971" s="9"/>
      <c r="BH3971" s="9"/>
      <c r="BI3971" s="9"/>
      <c r="BJ3971" s="9"/>
      <c r="BK3971" s="9"/>
      <c r="BL3971" s="9">
        <f t="shared" si="130"/>
        <v>115926.94680124021</v>
      </c>
      <c r="BM3971" s="9">
        <f t="shared" si="131"/>
        <v>115900</v>
      </c>
    </row>
    <row r="3972" spans="1:65" x14ac:dyDescent="0.3">
      <c r="A3972" t="s">
        <v>3790</v>
      </c>
      <c r="B3972" s="9">
        <v>67</v>
      </c>
      <c r="C3972">
        <v>591408</v>
      </c>
      <c r="D3972">
        <v>1</v>
      </c>
      <c r="E3972">
        <v>0</v>
      </c>
      <c r="F3972">
        <v>0</v>
      </c>
      <c r="G3972">
        <v>0</v>
      </c>
      <c r="H3972">
        <v>0</v>
      </c>
      <c r="I3972" t="s">
        <v>123</v>
      </c>
      <c r="J3972">
        <v>591211</v>
      </c>
      <c r="K3972" t="s">
        <v>764</v>
      </c>
      <c r="L3972">
        <v>591211</v>
      </c>
      <c r="M3972" t="s">
        <v>764</v>
      </c>
      <c r="N3972">
        <v>591211</v>
      </c>
      <c r="O3972" t="s">
        <v>764</v>
      </c>
      <c r="P3972">
        <v>591211</v>
      </c>
      <c r="Q3972" t="s">
        <v>764</v>
      </c>
      <c r="R3972" s="9">
        <v>71941.662785630979</v>
      </c>
      <c r="S3972" s="9"/>
      <c r="T3972" s="9"/>
      <c r="U3972" s="9"/>
      <c r="V3972" s="9"/>
      <c r="W3972" s="9"/>
      <c r="X3972" s="9"/>
      <c r="Y3972" s="9"/>
      <c r="Z3972" s="9"/>
      <c r="AA3972" s="9"/>
      <c r="AB3972" s="9"/>
      <c r="AC3972" s="9"/>
      <c r="AD3972" s="9"/>
      <c r="AE3972" s="9"/>
      <c r="AF3972" s="9"/>
      <c r="AG3972" s="9"/>
      <c r="AH3972" s="9"/>
      <c r="AI3972" s="9"/>
      <c r="AJ3972" s="9"/>
      <c r="AK3972" s="9"/>
      <c r="AL3972" s="9"/>
      <c r="AM3972" s="9"/>
      <c r="AN3972" s="9"/>
      <c r="AO3972" s="9"/>
      <c r="AP3972" s="9"/>
      <c r="AQ3972" s="15"/>
      <c r="AR3972" s="9"/>
      <c r="AS3972" s="9"/>
      <c r="AT3972" s="9"/>
      <c r="AU3972" s="9"/>
      <c r="AV3972" s="9"/>
      <c r="AW3972" s="9"/>
      <c r="AX3972" s="9"/>
      <c r="AY3972" s="9"/>
      <c r="AZ3972" s="9"/>
      <c r="BA3972" s="9"/>
      <c r="BB3972" s="9"/>
      <c r="BC3972" s="9"/>
      <c r="BD3972" s="9"/>
      <c r="BE3972" s="9"/>
      <c r="BF3972" s="9"/>
      <c r="BG3972" s="9"/>
      <c r="BH3972" s="9"/>
      <c r="BI3972" s="9"/>
      <c r="BJ3972" s="9"/>
      <c r="BK3972" s="9"/>
      <c r="BL3972" s="9">
        <f t="shared" ref="BL3972:BL4035" si="132">SUMIF(R3972:R3972,"&lt;&gt;")+SUMIF(T3972:T3972,"&lt;&gt;")+SUMIF(V3972:V3972,"&lt;&gt;")+SUMIF(X3972:X3972,"&lt;&gt;")+SUMIF(Z3972:Z3972,"&lt;&gt;")+SUMIF(AB3972:AB3972,"&lt;&gt;")+SUMIF(AD3972:AD3972,"&lt;&gt;")+SUMIF(AF3972:AF3972,"&lt;&gt;")+SUMIF(AH3972:AH3972,"&lt;&gt;")+SUMIF(AJ3972:AJ3972,"&lt;&gt;")+SUMIF(AK3972:AK3972,"&lt;&gt;")+SUMIF(AM3972:AM3972,"&lt;&gt;")+SUMIF(AO3972:AO3972,"&lt;&gt;")+SUMIF(AQ3972:AQ3972,"&lt;&gt;")+SUMIF(AS3972:AS3972,"&lt;&gt;")+SUMIF(AU3972:AU3972,"&lt;&gt;")+SUMIF(AW3972:AW3972,"&lt;&gt;")+SUMIF(AY3972:AY3972,"&lt;&gt;")+SUMIF(BA3972:BA3972,"&lt;&gt;")+SUMIF(BC3972:BC3972,"&lt;&gt;")+SUMIF(BE3972:BE3972,"&lt;&gt;")+SUMIF(BG3972:BG3972,"&lt;&gt;")+SUMIF(BI3972:BI3972,"&lt;&gt;")+SUMIF(BK3972:BK3972,"&lt;&gt;")</f>
        <v>71941.662785630979</v>
      </c>
      <c r="BM3972" s="9">
        <f t="shared" ref="BM3972:BM4035" si="133">ROUND(BL3972/100,0)*100</f>
        <v>71900</v>
      </c>
    </row>
    <row r="3973" spans="1:65" x14ac:dyDescent="0.3">
      <c r="A3973" t="s">
        <v>3790</v>
      </c>
      <c r="B3973" s="9">
        <v>1866</v>
      </c>
      <c r="C3973">
        <v>583669</v>
      </c>
      <c r="D3973">
        <v>1</v>
      </c>
      <c r="E3973">
        <v>0</v>
      </c>
      <c r="F3973">
        <v>0</v>
      </c>
      <c r="G3973">
        <v>0</v>
      </c>
      <c r="H3973">
        <v>0</v>
      </c>
      <c r="I3973" t="s">
        <v>81</v>
      </c>
      <c r="J3973">
        <v>584029</v>
      </c>
      <c r="K3973" t="s">
        <v>3509</v>
      </c>
      <c r="L3973">
        <v>583910</v>
      </c>
      <c r="M3973" t="s">
        <v>3274</v>
      </c>
      <c r="N3973">
        <v>583952</v>
      </c>
      <c r="O3973" t="s">
        <v>146</v>
      </c>
      <c r="P3973">
        <v>583952</v>
      </c>
      <c r="Q3973" t="s">
        <v>146</v>
      </c>
      <c r="R3973" s="9">
        <v>434772.37485225208</v>
      </c>
      <c r="S3973" s="9"/>
      <c r="T3973" s="9"/>
      <c r="U3973" s="9"/>
      <c r="V3973" s="9"/>
      <c r="W3973" s="9"/>
      <c r="X3973" s="9"/>
      <c r="Y3973" s="9"/>
      <c r="Z3973" s="9"/>
      <c r="AA3973" s="9"/>
      <c r="AB3973" s="9"/>
      <c r="AC3973" s="9"/>
      <c r="AD3973" s="9"/>
      <c r="AE3973" s="9"/>
      <c r="AF3973" s="9"/>
      <c r="AG3973" s="9"/>
      <c r="AH3973" s="9"/>
      <c r="AI3973" s="9"/>
      <c r="AJ3973" s="9"/>
      <c r="AK3973" s="9"/>
      <c r="AL3973" s="9"/>
      <c r="AM3973" s="9"/>
      <c r="AN3973" s="9"/>
      <c r="AO3973" s="9"/>
      <c r="AP3973" s="9"/>
      <c r="AQ3973" s="15"/>
      <c r="AR3973" s="9">
        <v>2</v>
      </c>
      <c r="AS3973" s="9">
        <f>AR3973*30500</f>
        <v>61000</v>
      </c>
      <c r="AT3973" s="9"/>
      <c r="AU3973" s="9"/>
      <c r="AV3973" s="9"/>
      <c r="AW3973" s="9"/>
      <c r="AX3973" s="9"/>
      <c r="AY3973" s="9"/>
      <c r="AZ3973" s="9"/>
      <c r="BA3973" s="9"/>
      <c r="BB3973" s="9"/>
      <c r="BC3973" s="9"/>
      <c r="BD3973" s="9"/>
      <c r="BE3973" s="9"/>
      <c r="BF3973" s="9"/>
      <c r="BG3973" s="9"/>
      <c r="BH3973" s="9"/>
      <c r="BI3973" s="9"/>
      <c r="BJ3973" s="9"/>
      <c r="BK3973" s="9"/>
      <c r="BL3973" s="9">
        <f t="shared" si="132"/>
        <v>495772.37485225208</v>
      </c>
      <c r="BM3973" s="9">
        <f t="shared" si="133"/>
        <v>495800</v>
      </c>
    </row>
    <row r="3974" spans="1:65" x14ac:dyDescent="0.3">
      <c r="A3974" t="s">
        <v>3791</v>
      </c>
      <c r="B3974" s="9">
        <v>1572</v>
      </c>
      <c r="C3974">
        <v>537705</v>
      </c>
      <c r="D3974">
        <v>1</v>
      </c>
      <c r="E3974">
        <v>0</v>
      </c>
      <c r="F3974">
        <v>0</v>
      </c>
      <c r="G3974">
        <v>0</v>
      </c>
      <c r="H3974">
        <v>0</v>
      </c>
      <c r="I3974" t="s">
        <v>86</v>
      </c>
      <c r="J3974">
        <v>533271</v>
      </c>
      <c r="K3974" t="s">
        <v>785</v>
      </c>
      <c r="L3974">
        <v>533271</v>
      </c>
      <c r="M3974" t="s">
        <v>785</v>
      </c>
      <c r="N3974">
        <v>533271</v>
      </c>
      <c r="O3974" t="s">
        <v>785</v>
      </c>
      <c r="P3974">
        <v>533271</v>
      </c>
      <c r="Q3974" t="s">
        <v>785</v>
      </c>
      <c r="R3974" s="9">
        <v>367702.99198928388</v>
      </c>
      <c r="S3974" s="9"/>
      <c r="T3974" s="9"/>
      <c r="U3974" s="9"/>
      <c r="V3974" s="9"/>
      <c r="W3974" s="9"/>
      <c r="X3974" s="9"/>
      <c r="Y3974" s="9"/>
      <c r="Z3974" s="9"/>
      <c r="AA3974" s="9"/>
      <c r="AB3974" s="9"/>
      <c r="AC3974" s="9"/>
      <c r="AD3974" s="9"/>
      <c r="AE3974" s="9"/>
      <c r="AF3974" s="9"/>
      <c r="AG3974" s="9"/>
      <c r="AH3974" s="9"/>
      <c r="AI3974" s="9"/>
      <c r="AJ3974" s="9"/>
      <c r="AK3974" s="9"/>
      <c r="AL3974" s="9"/>
      <c r="AM3974" s="9"/>
      <c r="AN3974" s="9"/>
      <c r="AO3974" s="9"/>
      <c r="AP3974" s="9"/>
      <c r="AQ3974" s="15"/>
      <c r="AR3974" s="9"/>
      <c r="AS3974" s="9"/>
      <c r="AT3974" s="9"/>
      <c r="AU3974" s="9"/>
      <c r="AV3974" s="9"/>
      <c r="AW3974" s="9"/>
      <c r="AX3974" s="9"/>
      <c r="AY3974" s="9"/>
      <c r="AZ3974" s="9"/>
      <c r="BA3974" s="9"/>
      <c r="BB3974" s="9"/>
      <c r="BC3974" s="9"/>
      <c r="BD3974" s="9"/>
      <c r="BE3974" s="9"/>
      <c r="BF3974" s="9"/>
      <c r="BG3974" s="9"/>
      <c r="BH3974" s="9"/>
      <c r="BI3974" s="9"/>
      <c r="BJ3974" s="9"/>
      <c r="BK3974" s="9"/>
      <c r="BL3974" s="9">
        <f t="shared" si="132"/>
        <v>367702.99198928388</v>
      </c>
      <c r="BM3974" s="9">
        <f t="shared" si="133"/>
        <v>367700</v>
      </c>
    </row>
    <row r="3975" spans="1:65" x14ac:dyDescent="0.3">
      <c r="A3975" t="s">
        <v>3792</v>
      </c>
      <c r="B3975" s="9">
        <v>1651</v>
      </c>
      <c r="C3975">
        <v>530441</v>
      </c>
      <c r="D3975">
        <v>1</v>
      </c>
      <c r="E3975">
        <v>0</v>
      </c>
      <c r="F3975">
        <v>0</v>
      </c>
      <c r="G3975">
        <v>0</v>
      </c>
      <c r="H3975">
        <v>0</v>
      </c>
      <c r="I3975" t="s">
        <v>86</v>
      </c>
      <c r="J3975">
        <v>529516</v>
      </c>
      <c r="K3975" t="s">
        <v>1012</v>
      </c>
      <c r="L3975">
        <v>529303</v>
      </c>
      <c r="M3975" t="s">
        <v>301</v>
      </c>
      <c r="N3975">
        <v>529303</v>
      </c>
      <c r="O3975" t="s">
        <v>301</v>
      </c>
      <c r="P3975">
        <v>529303</v>
      </c>
      <c r="Q3975" t="s">
        <v>301</v>
      </c>
      <c r="R3975" s="9">
        <v>385763.56938453222</v>
      </c>
      <c r="S3975" s="9"/>
      <c r="T3975" s="9"/>
      <c r="U3975" s="9"/>
      <c r="V3975" s="9"/>
      <c r="W3975" s="9"/>
      <c r="X3975" s="9"/>
      <c r="Y3975" s="9"/>
      <c r="Z3975" s="9"/>
      <c r="AA3975" s="9"/>
      <c r="AB3975" s="9"/>
      <c r="AC3975" s="9"/>
      <c r="AD3975" s="9"/>
      <c r="AE3975" s="9"/>
      <c r="AF3975" s="9"/>
      <c r="AG3975" s="9"/>
      <c r="AH3975" s="9"/>
      <c r="AI3975" s="9"/>
      <c r="AJ3975" s="9"/>
      <c r="AK3975" s="9"/>
      <c r="AL3975" s="9"/>
      <c r="AM3975" s="9"/>
      <c r="AN3975" s="9"/>
      <c r="AO3975" s="9"/>
      <c r="AP3975" s="9"/>
      <c r="AQ3975" s="15"/>
      <c r="AR3975" s="9">
        <v>1</v>
      </c>
      <c r="AS3975" s="9">
        <f>AR3975*30500</f>
        <v>30500</v>
      </c>
      <c r="AT3975" s="9"/>
      <c r="AU3975" s="9"/>
      <c r="AV3975" s="9"/>
      <c r="AW3975" s="9"/>
      <c r="AX3975" s="9"/>
      <c r="AY3975" s="9"/>
      <c r="AZ3975" s="9"/>
      <c r="BA3975" s="9"/>
      <c r="BB3975" s="9"/>
      <c r="BC3975" s="9"/>
      <c r="BD3975" s="9"/>
      <c r="BE3975" s="9"/>
      <c r="BF3975" s="9"/>
      <c r="BG3975" s="9"/>
      <c r="BH3975" s="9"/>
      <c r="BI3975" s="9"/>
      <c r="BJ3975" s="9"/>
      <c r="BK3975" s="9"/>
      <c r="BL3975" s="9">
        <f t="shared" si="132"/>
        <v>416263.56938453222</v>
      </c>
      <c r="BM3975" s="9">
        <f t="shared" si="133"/>
        <v>416300</v>
      </c>
    </row>
    <row r="3976" spans="1:65" x14ac:dyDescent="0.3">
      <c r="A3976" t="s">
        <v>3793</v>
      </c>
      <c r="B3976" s="9">
        <v>528</v>
      </c>
      <c r="C3976">
        <v>572373</v>
      </c>
      <c r="D3976">
        <v>1</v>
      </c>
      <c r="E3976">
        <v>0</v>
      </c>
      <c r="F3976">
        <v>0</v>
      </c>
      <c r="G3976">
        <v>0</v>
      </c>
      <c r="H3976">
        <v>0</v>
      </c>
      <c r="I3976" t="s">
        <v>96</v>
      </c>
      <c r="J3976">
        <v>577995</v>
      </c>
      <c r="K3976" t="s">
        <v>814</v>
      </c>
      <c r="L3976">
        <v>578347</v>
      </c>
      <c r="M3976" t="s">
        <v>296</v>
      </c>
      <c r="N3976">
        <v>578347</v>
      </c>
      <c r="O3976" t="s">
        <v>296</v>
      </c>
      <c r="P3976">
        <v>578347</v>
      </c>
      <c r="Q3976" t="s">
        <v>296</v>
      </c>
      <c r="R3976" s="9">
        <v>125813.49308324661</v>
      </c>
      <c r="S3976" s="9"/>
      <c r="T3976" s="9"/>
      <c r="U3976" s="9"/>
      <c r="V3976" s="9"/>
      <c r="W3976" s="9"/>
      <c r="X3976" s="9"/>
      <c r="Y3976" s="9"/>
      <c r="Z3976" s="9"/>
      <c r="AA3976" s="9"/>
      <c r="AB3976" s="9"/>
      <c r="AC3976" s="9"/>
      <c r="AD3976" s="9"/>
      <c r="AE3976" s="9"/>
      <c r="AF3976" s="9"/>
      <c r="AG3976" s="9"/>
      <c r="AH3976" s="9"/>
      <c r="AI3976" s="9"/>
      <c r="AJ3976" s="9"/>
      <c r="AK3976" s="9"/>
      <c r="AL3976" s="9"/>
      <c r="AM3976" s="9"/>
      <c r="AN3976" s="9"/>
      <c r="AO3976" s="9"/>
      <c r="AP3976" s="9"/>
      <c r="AQ3976" s="15"/>
      <c r="AR3976" s="9"/>
      <c r="AS3976" s="9"/>
      <c r="AT3976" s="9"/>
      <c r="AU3976" s="9"/>
      <c r="AV3976" s="9"/>
      <c r="AW3976" s="9"/>
      <c r="AX3976" s="9"/>
      <c r="AY3976" s="9"/>
      <c r="AZ3976" s="9"/>
      <c r="BA3976" s="9"/>
      <c r="BB3976" s="9"/>
      <c r="BC3976" s="9"/>
      <c r="BD3976" s="9"/>
      <c r="BE3976" s="9"/>
      <c r="BF3976" s="9"/>
      <c r="BG3976" s="9"/>
      <c r="BH3976" s="9"/>
      <c r="BI3976" s="9"/>
      <c r="BJ3976" s="9"/>
      <c r="BK3976" s="9"/>
      <c r="BL3976" s="9">
        <f t="shared" si="132"/>
        <v>125813.49308324661</v>
      </c>
      <c r="BM3976" s="9">
        <f t="shared" si="133"/>
        <v>125800</v>
      </c>
    </row>
    <row r="3977" spans="1:65" x14ac:dyDescent="0.3">
      <c r="A3977" s="4" t="s">
        <v>424</v>
      </c>
      <c r="B3977" s="9">
        <v>4673</v>
      </c>
      <c r="C3977">
        <v>566624</v>
      </c>
      <c r="D3977">
        <v>1</v>
      </c>
      <c r="E3977">
        <v>1</v>
      </c>
      <c r="F3977">
        <v>1</v>
      </c>
      <c r="G3977">
        <v>1</v>
      </c>
      <c r="H3977">
        <v>0</v>
      </c>
      <c r="I3977" t="s">
        <v>131</v>
      </c>
      <c r="J3977">
        <v>566624</v>
      </c>
      <c r="K3977" t="s">
        <v>424</v>
      </c>
      <c r="L3977">
        <v>566624</v>
      </c>
      <c r="M3977" t="s">
        <v>424</v>
      </c>
      <c r="N3977">
        <v>566624</v>
      </c>
      <c r="O3977" t="s">
        <v>424</v>
      </c>
      <c r="P3977">
        <v>565971</v>
      </c>
      <c r="Q3977" t="s">
        <v>459</v>
      </c>
      <c r="R3977" s="9">
        <v>1059543.1094192951</v>
      </c>
      <c r="S3977" s="9">
        <f>SUMIFS($B:$B,$J:$J,$C3977)</f>
        <v>5134</v>
      </c>
      <c r="T3977" s="9">
        <v>278681.5233731406</v>
      </c>
      <c r="U3977" s="9">
        <v>0</v>
      </c>
      <c r="V3977" s="9">
        <f>U3977*768</f>
        <v>0</v>
      </c>
      <c r="W3977" s="9">
        <v>38</v>
      </c>
      <c r="X3977" s="9">
        <f>W3977*3072</f>
        <v>116736</v>
      </c>
      <c r="Y3977" s="9">
        <v>14</v>
      </c>
      <c r="Z3977" s="9">
        <f>Y3977*1024</f>
        <v>14336</v>
      </c>
      <c r="AA3977" s="9">
        <v>18</v>
      </c>
      <c r="AB3977" s="9">
        <f>AA3977*256</f>
        <v>4608</v>
      </c>
      <c r="AC3977" s="9">
        <f>SUMIFS($B:$B,$L:$L,$C3977)</f>
        <v>6101</v>
      </c>
      <c r="AD3977" s="9">
        <v>760932.08782351227</v>
      </c>
      <c r="AE3977" s="9"/>
      <c r="AF3977" s="9"/>
      <c r="AG3977" s="9">
        <f>SUMIFS($B:$B,$N:$N,$C3977)</f>
        <v>5134</v>
      </c>
      <c r="AH3977" s="9">
        <v>580094.3207074611</v>
      </c>
      <c r="AI3977" s="9"/>
      <c r="AJ3977" s="9"/>
      <c r="AK3977" s="9"/>
      <c r="AL3977" s="9"/>
      <c r="AM3977" s="9"/>
      <c r="AN3977" s="9"/>
      <c r="AO3977" s="9"/>
      <c r="AP3977" s="9"/>
      <c r="AQ3977" s="15"/>
      <c r="AR3977" s="9">
        <v>2</v>
      </c>
      <c r="AS3977" s="9">
        <f>AR3977*30500</f>
        <v>61000</v>
      </c>
      <c r="AT3977" s="9"/>
      <c r="AU3977" s="9"/>
      <c r="AV3977" s="9"/>
      <c r="AW3977" s="9"/>
      <c r="AX3977" s="9"/>
      <c r="AY3977" s="9"/>
      <c r="AZ3977" s="9"/>
      <c r="BA3977" s="9"/>
      <c r="BB3977" s="9"/>
      <c r="BC3977" s="9"/>
      <c r="BD3977" s="9"/>
      <c r="BE3977" s="9"/>
      <c r="BF3977" s="9"/>
      <c r="BG3977" s="9"/>
      <c r="BH3977" s="9"/>
      <c r="BI3977" s="9"/>
      <c r="BJ3977" s="9"/>
      <c r="BK3977" s="9"/>
      <c r="BL3977" s="9">
        <f t="shared" si="132"/>
        <v>2875931.0413234085</v>
      </c>
      <c r="BM3977" s="9">
        <f t="shared" si="133"/>
        <v>2875900</v>
      </c>
    </row>
    <row r="3978" spans="1:65" x14ac:dyDescent="0.3">
      <c r="A3978" t="s">
        <v>3794</v>
      </c>
      <c r="B3978" s="9">
        <v>1087</v>
      </c>
      <c r="C3978">
        <v>554138</v>
      </c>
      <c r="D3978">
        <v>1</v>
      </c>
      <c r="E3978">
        <v>0</v>
      </c>
      <c r="F3978">
        <v>0</v>
      </c>
      <c r="G3978">
        <v>0</v>
      </c>
      <c r="H3978">
        <v>0</v>
      </c>
      <c r="I3978" t="s">
        <v>151</v>
      </c>
      <c r="J3978">
        <v>553794</v>
      </c>
      <c r="K3978" t="s">
        <v>1195</v>
      </c>
      <c r="L3978">
        <v>553794</v>
      </c>
      <c r="M3978" t="s">
        <v>1195</v>
      </c>
      <c r="N3978">
        <v>553425</v>
      </c>
      <c r="O3978" t="s">
        <v>152</v>
      </c>
      <c r="P3978">
        <v>553425</v>
      </c>
      <c r="Q3978" t="s">
        <v>152</v>
      </c>
      <c r="R3978" s="9">
        <v>256142.0675868695</v>
      </c>
      <c r="S3978" s="9"/>
      <c r="T3978" s="9"/>
      <c r="U3978" s="9"/>
      <c r="V3978" s="9"/>
      <c r="W3978" s="9"/>
      <c r="X3978" s="9"/>
      <c r="Y3978" s="9"/>
      <c r="Z3978" s="9"/>
      <c r="AA3978" s="9"/>
      <c r="AB3978" s="9"/>
      <c r="AC3978" s="9"/>
      <c r="AD3978" s="9"/>
      <c r="AE3978" s="9"/>
      <c r="AF3978" s="9"/>
      <c r="AG3978" s="9"/>
      <c r="AH3978" s="9"/>
      <c r="AI3978" s="9"/>
      <c r="AJ3978" s="9"/>
      <c r="AK3978" s="9"/>
      <c r="AL3978" s="9"/>
      <c r="AM3978" s="9"/>
      <c r="AN3978" s="9"/>
      <c r="AO3978" s="9"/>
      <c r="AP3978" s="9"/>
      <c r="AQ3978" s="15"/>
      <c r="AR3978" s="9">
        <v>1</v>
      </c>
      <c r="AS3978" s="9">
        <f>AR3978*30500</f>
        <v>30500</v>
      </c>
      <c r="AT3978" s="9"/>
      <c r="AU3978" s="9"/>
      <c r="AV3978" s="9"/>
      <c r="AW3978" s="9"/>
      <c r="AX3978" s="9"/>
      <c r="AY3978" s="9"/>
      <c r="AZ3978" s="9"/>
      <c r="BA3978" s="9"/>
      <c r="BB3978" s="9"/>
      <c r="BC3978" s="9"/>
      <c r="BD3978" s="9"/>
      <c r="BE3978" s="9"/>
      <c r="BF3978" s="9"/>
      <c r="BG3978" s="9"/>
      <c r="BH3978" s="9"/>
      <c r="BI3978" s="9"/>
      <c r="BJ3978" s="9"/>
      <c r="BK3978" s="9"/>
      <c r="BL3978" s="9">
        <f t="shared" si="132"/>
        <v>286642.06758686947</v>
      </c>
      <c r="BM3978" s="9">
        <f t="shared" si="133"/>
        <v>286600</v>
      </c>
    </row>
    <row r="3979" spans="1:65" x14ac:dyDescent="0.3">
      <c r="A3979" s="2" t="s">
        <v>2396</v>
      </c>
      <c r="B3979" s="9">
        <v>2962</v>
      </c>
      <c r="C3979">
        <v>540773</v>
      </c>
      <c r="D3979">
        <v>1</v>
      </c>
      <c r="E3979">
        <v>1</v>
      </c>
      <c r="F3979">
        <v>0</v>
      </c>
      <c r="G3979">
        <v>0</v>
      </c>
      <c r="H3979">
        <v>0</v>
      </c>
      <c r="I3979" t="s">
        <v>111</v>
      </c>
      <c r="J3979">
        <v>540773</v>
      </c>
      <c r="K3979" t="s">
        <v>2396</v>
      </c>
      <c r="L3979">
        <v>541354</v>
      </c>
      <c r="M3979" t="s">
        <v>510</v>
      </c>
      <c r="N3979">
        <v>541354</v>
      </c>
      <c r="O3979" t="s">
        <v>510</v>
      </c>
      <c r="P3979">
        <v>541354</v>
      </c>
      <c r="Q3979" t="s">
        <v>510</v>
      </c>
      <c r="R3979" s="9">
        <v>681739.18133067305</v>
      </c>
      <c r="S3979" s="9">
        <f>SUMIFS($B:$B,$J:$J,$C3979)</f>
        <v>3671</v>
      </c>
      <c r="T3979" s="9">
        <v>199481.47185143011</v>
      </c>
      <c r="U3979" s="9">
        <v>0</v>
      </c>
      <c r="V3979" s="9">
        <f>U3979*768</f>
        <v>0</v>
      </c>
      <c r="W3979" s="9">
        <v>11</v>
      </c>
      <c r="X3979" s="9">
        <f>W3979*3072</f>
        <v>33792</v>
      </c>
      <c r="Y3979" s="9">
        <v>20</v>
      </c>
      <c r="Z3979" s="9">
        <f>Y3979*1024</f>
        <v>20480</v>
      </c>
      <c r="AA3979" s="9">
        <v>2</v>
      </c>
      <c r="AB3979" s="9">
        <f>AA3979*256</f>
        <v>512</v>
      </c>
      <c r="AC3979" s="9"/>
      <c r="AD3979" s="9"/>
      <c r="AE3979" s="9"/>
      <c r="AF3979" s="9"/>
      <c r="AG3979" s="9"/>
      <c r="AH3979" s="9"/>
      <c r="AI3979" s="9"/>
      <c r="AJ3979" s="9"/>
      <c r="AK3979" s="9"/>
      <c r="AL3979" s="9"/>
      <c r="AM3979" s="9"/>
      <c r="AN3979" s="9"/>
      <c r="AO3979" s="9"/>
      <c r="AP3979" s="9"/>
      <c r="AQ3979" s="15"/>
      <c r="AR3979" s="9">
        <v>1</v>
      </c>
      <c r="AS3979" s="9">
        <f>AR3979*30500</f>
        <v>30500</v>
      </c>
      <c r="AT3979" s="9"/>
      <c r="AU3979" s="9"/>
      <c r="AV3979" s="9"/>
      <c r="AW3979" s="9"/>
      <c r="AX3979" s="9"/>
      <c r="AY3979" s="9"/>
      <c r="AZ3979" s="9"/>
      <c r="BA3979" s="9"/>
      <c r="BB3979" s="9"/>
      <c r="BC3979" s="9"/>
      <c r="BD3979" s="9"/>
      <c r="BE3979" s="9"/>
      <c r="BF3979" s="9"/>
      <c r="BG3979" s="9"/>
      <c r="BH3979" s="9"/>
      <c r="BI3979" s="9"/>
      <c r="BJ3979" s="9"/>
      <c r="BK3979" s="9"/>
      <c r="BL3979" s="9">
        <f t="shared" si="132"/>
        <v>966504.65318210318</v>
      </c>
      <c r="BM3979" s="9">
        <f t="shared" si="133"/>
        <v>966500</v>
      </c>
    </row>
    <row r="3980" spans="1:65" x14ac:dyDescent="0.3">
      <c r="A3980" t="s">
        <v>3795</v>
      </c>
      <c r="B3980" s="9">
        <v>300</v>
      </c>
      <c r="C3980">
        <v>553352</v>
      </c>
      <c r="D3980">
        <v>1</v>
      </c>
      <c r="E3980">
        <v>0</v>
      </c>
      <c r="F3980">
        <v>0</v>
      </c>
      <c r="G3980">
        <v>0</v>
      </c>
      <c r="H3980">
        <v>0</v>
      </c>
      <c r="I3980" t="s">
        <v>111</v>
      </c>
      <c r="J3980">
        <v>541354</v>
      </c>
      <c r="K3980" t="s">
        <v>510</v>
      </c>
      <c r="L3980">
        <v>541354</v>
      </c>
      <c r="M3980" t="s">
        <v>510</v>
      </c>
      <c r="N3980">
        <v>541354</v>
      </c>
      <c r="O3980" t="s">
        <v>510</v>
      </c>
      <c r="P3980">
        <v>541354</v>
      </c>
      <c r="Q3980" t="s">
        <v>510</v>
      </c>
      <c r="R3980" s="9">
        <v>71941.662785630979</v>
      </c>
      <c r="S3980" s="9"/>
      <c r="T3980" s="9"/>
      <c r="U3980" s="9"/>
      <c r="V3980" s="9"/>
      <c r="W3980" s="9"/>
      <c r="X3980" s="9"/>
      <c r="Y3980" s="9"/>
      <c r="Z3980" s="9"/>
      <c r="AA3980" s="9"/>
      <c r="AB3980" s="9"/>
      <c r="AC3980" s="9"/>
      <c r="AD3980" s="9"/>
      <c r="AE3980" s="9"/>
      <c r="AF3980" s="9"/>
      <c r="AG3980" s="9"/>
      <c r="AH3980" s="9"/>
      <c r="AI3980" s="9"/>
      <c r="AJ3980" s="9"/>
      <c r="AK3980" s="9"/>
      <c r="AL3980" s="9"/>
      <c r="AM3980" s="9"/>
      <c r="AN3980" s="9"/>
      <c r="AO3980" s="9"/>
      <c r="AP3980" s="9"/>
      <c r="AQ3980" s="15"/>
      <c r="AR3980" s="9"/>
      <c r="AS3980" s="9"/>
      <c r="AT3980" s="9"/>
      <c r="AU3980" s="9"/>
      <c r="AV3980" s="9"/>
      <c r="AW3980" s="9"/>
      <c r="AX3980" s="9"/>
      <c r="AY3980" s="9"/>
      <c r="AZ3980" s="9"/>
      <c r="BA3980" s="9"/>
      <c r="BB3980" s="9"/>
      <c r="BC3980" s="9"/>
      <c r="BD3980" s="9"/>
      <c r="BE3980" s="9"/>
      <c r="BF3980" s="9"/>
      <c r="BG3980" s="9"/>
      <c r="BH3980" s="9"/>
      <c r="BI3980" s="9"/>
      <c r="BJ3980" s="9"/>
      <c r="BK3980" s="9"/>
      <c r="BL3980" s="9">
        <f t="shared" si="132"/>
        <v>71941.662785630979</v>
      </c>
      <c r="BM3980" s="9">
        <f t="shared" si="133"/>
        <v>71900</v>
      </c>
    </row>
    <row r="3981" spans="1:65" x14ac:dyDescent="0.3">
      <c r="A3981" t="s">
        <v>3796</v>
      </c>
      <c r="B3981" s="9">
        <v>2007</v>
      </c>
      <c r="C3981">
        <v>538647</v>
      </c>
      <c r="D3981">
        <v>1</v>
      </c>
      <c r="E3981">
        <v>0</v>
      </c>
      <c r="F3981">
        <v>0</v>
      </c>
      <c r="G3981">
        <v>0</v>
      </c>
      <c r="H3981">
        <v>0</v>
      </c>
      <c r="I3981" t="s">
        <v>86</v>
      </c>
      <c r="J3981">
        <v>534951</v>
      </c>
      <c r="K3981" t="s">
        <v>1279</v>
      </c>
      <c r="L3981">
        <v>534951</v>
      </c>
      <c r="M3981" t="s">
        <v>1279</v>
      </c>
      <c r="N3981">
        <v>534951</v>
      </c>
      <c r="O3981" t="s">
        <v>1279</v>
      </c>
      <c r="P3981">
        <v>534951</v>
      </c>
      <c r="Q3981" t="s">
        <v>1279</v>
      </c>
      <c r="R3981" s="9">
        <v>466804.269672458</v>
      </c>
      <c r="S3981" s="9"/>
      <c r="T3981" s="9"/>
      <c r="U3981" s="9"/>
      <c r="V3981" s="9"/>
      <c r="W3981" s="9"/>
      <c r="X3981" s="9"/>
      <c r="Y3981" s="9"/>
      <c r="Z3981" s="9"/>
      <c r="AA3981" s="9"/>
      <c r="AB3981" s="9"/>
      <c r="AC3981" s="9"/>
      <c r="AD3981" s="9"/>
      <c r="AE3981" s="9"/>
      <c r="AF3981" s="9"/>
      <c r="AG3981" s="9"/>
      <c r="AH3981" s="9"/>
      <c r="AI3981" s="9"/>
      <c r="AJ3981" s="9"/>
      <c r="AK3981" s="9"/>
      <c r="AL3981" s="9"/>
      <c r="AM3981" s="9"/>
      <c r="AN3981" s="9"/>
      <c r="AO3981" s="9"/>
      <c r="AP3981" s="9"/>
      <c r="AQ3981" s="15"/>
      <c r="AR3981" s="9"/>
      <c r="AS3981" s="9"/>
      <c r="AT3981" s="9"/>
      <c r="AU3981" s="9"/>
      <c r="AV3981" s="9"/>
      <c r="AW3981" s="9"/>
      <c r="AX3981" s="9"/>
      <c r="AY3981" s="9"/>
      <c r="AZ3981" s="9"/>
      <c r="BA3981" s="9"/>
      <c r="BB3981" s="9"/>
      <c r="BC3981" s="9"/>
      <c r="BD3981" s="9"/>
      <c r="BE3981" s="9"/>
      <c r="BF3981" s="9"/>
      <c r="BG3981" s="9"/>
      <c r="BH3981" s="9"/>
      <c r="BI3981" s="9"/>
      <c r="BJ3981" s="9"/>
      <c r="BK3981" s="9"/>
      <c r="BL3981" s="9">
        <f t="shared" si="132"/>
        <v>466804.269672458</v>
      </c>
      <c r="BM3981" s="9">
        <f t="shared" si="133"/>
        <v>466800</v>
      </c>
    </row>
    <row r="3982" spans="1:65" x14ac:dyDescent="0.3">
      <c r="A3982" t="s">
        <v>3797</v>
      </c>
      <c r="B3982" s="9">
        <v>1464</v>
      </c>
      <c r="C3982">
        <v>530450</v>
      </c>
      <c r="D3982">
        <v>1</v>
      </c>
      <c r="E3982">
        <v>0</v>
      </c>
      <c r="F3982">
        <v>0</v>
      </c>
      <c r="G3982">
        <v>0</v>
      </c>
      <c r="H3982">
        <v>0</v>
      </c>
      <c r="I3982" t="s">
        <v>86</v>
      </c>
      <c r="J3982">
        <v>529303</v>
      </c>
      <c r="K3982" t="s">
        <v>301</v>
      </c>
      <c r="L3982">
        <v>529303</v>
      </c>
      <c r="M3982" t="s">
        <v>301</v>
      </c>
      <c r="N3982">
        <v>529303</v>
      </c>
      <c r="O3982" t="s">
        <v>301</v>
      </c>
      <c r="P3982">
        <v>529303</v>
      </c>
      <c r="Q3982" t="s">
        <v>301</v>
      </c>
      <c r="R3982" s="9">
        <v>342964.62352644902</v>
      </c>
      <c r="S3982" s="9"/>
      <c r="T3982" s="9"/>
      <c r="U3982" s="9"/>
      <c r="V3982" s="9"/>
      <c r="W3982" s="9"/>
      <c r="X3982" s="9"/>
      <c r="Y3982" s="9"/>
      <c r="Z3982" s="9"/>
      <c r="AA3982" s="9"/>
      <c r="AB3982" s="9"/>
      <c r="AC3982" s="9"/>
      <c r="AD3982" s="9"/>
      <c r="AE3982" s="9"/>
      <c r="AF3982" s="9"/>
      <c r="AG3982" s="9"/>
      <c r="AH3982" s="9"/>
      <c r="AI3982" s="9"/>
      <c r="AJ3982" s="9"/>
      <c r="AK3982" s="9"/>
      <c r="AL3982" s="9"/>
      <c r="AM3982" s="9"/>
      <c r="AN3982" s="9"/>
      <c r="AO3982" s="9"/>
      <c r="AP3982" s="9"/>
      <c r="AQ3982" s="15"/>
      <c r="AR3982" s="9"/>
      <c r="AS3982" s="9"/>
      <c r="AT3982" s="9"/>
      <c r="AU3982" s="9"/>
      <c r="AV3982" s="9"/>
      <c r="AW3982" s="9"/>
      <c r="AX3982" s="9"/>
      <c r="AY3982" s="9"/>
      <c r="AZ3982" s="9"/>
      <c r="BA3982" s="9"/>
      <c r="BB3982" s="9"/>
      <c r="BC3982" s="9"/>
      <c r="BD3982" s="9"/>
      <c r="BE3982" s="9"/>
      <c r="BF3982" s="9"/>
      <c r="BG3982" s="9"/>
      <c r="BH3982" s="9"/>
      <c r="BI3982" s="9"/>
      <c r="BJ3982" s="9"/>
      <c r="BK3982" s="9"/>
      <c r="BL3982" s="9">
        <f t="shared" si="132"/>
        <v>342964.62352644902</v>
      </c>
      <c r="BM3982" s="9">
        <f t="shared" si="133"/>
        <v>343000</v>
      </c>
    </row>
    <row r="3983" spans="1:65" x14ac:dyDescent="0.3">
      <c r="A3983" t="s">
        <v>3798</v>
      </c>
      <c r="B3983" s="9">
        <v>269</v>
      </c>
      <c r="C3983">
        <v>548600</v>
      </c>
      <c r="D3983">
        <v>1</v>
      </c>
      <c r="E3983">
        <v>0</v>
      </c>
      <c r="F3983">
        <v>0</v>
      </c>
      <c r="G3983">
        <v>0</v>
      </c>
      <c r="H3983">
        <v>0</v>
      </c>
      <c r="I3983" t="s">
        <v>123</v>
      </c>
      <c r="J3983">
        <v>548511</v>
      </c>
      <c r="K3983" t="s">
        <v>693</v>
      </c>
      <c r="L3983">
        <v>548511</v>
      </c>
      <c r="M3983" t="s">
        <v>693</v>
      </c>
      <c r="N3983">
        <v>548511</v>
      </c>
      <c r="O3983" t="s">
        <v>693</v>
      </c>
      <c r="P3983">
        <v>548511</v>
      </c>
      <c r="Q3983" t="s">
        <v>693</v>
      </c>
      <c r="R3983" s="9">
        <v>71941.662785630979</v>
      </c>
      <c r="S3983" s="9"/>
      <c r="T3983" s="9"/>
      <c r="U3983" s="9"/>
      <c r="V3983" s="9"/>
      <c r="W3983" s="9"/>
      <c r="X3983" s="9"/>
      <c r="Y3983" s="9"/>
      <c r="Z3983" s="9"/>
      <c r="AA3983" s="9"/>
      <c r="AB3983" s="9"/>
      <c r="AC3983" s="9"/>
      <c r="AD3983" s="9"/>
      <c r="AE3983" s="9"/>
      <c r="AF3983" s="9"/>
      <c r="AG3983" s="9"/>
      <c r="AH3983" s="9"/>
      <c r="AI3983" s="9"/>
      <c r="AJ3983" s="9"/>
      <c r="AK3983" s="9"/>
      <c r="AL3983" s="9"/>
      <c r="AM3983" s="9"/>
      <c r="AN3983" s="9"/>
      <c r="AO3983" s="9"/>
      <c r="AP3983" s="9"/>
      <c r="AQ3983" s="15"/>
      <c r="AR3983" s="9">
        <v>4</v>
      </c>
      <c r="AS3983" s="9">
        <f>AR3983*30500</f>
        <v>122000</v>
      </c>
      <c r="AT3983" s="9"/>
      <c r="AU3983" s="9"/>
      <c r="AV3983" s="9"/>
      <c r="AW3983" s="9"/>
      <c r="AX3983" s="9"/>
      <c r="AY3983" s="9"/>
      <c r="AZ3983" s="9"/>
      <c r="BA3983" s="9"/>
      <c r="BB3983" s="9"/>
      <c r="BC3983" s="9"/>
      <c r="BD3983" s="9"/>
      <c r="BE3983" s="9"/>
      <c r="BF3983" s="9"/>
      <c r="BG3983" s="9"/>
      <c r="BH3983" s="9"/>
      <c r="BI3983" s="9"/>
      <c r="BJ3983" s="9"/>
      <c r="BK3983" s="9"/>
      <c r="BL3983" s="9">
        <f t="shared" si="132"/>
        <v>193941.66278563096</v>
      </c>
      <c r="BM3983" s="9">
        <f t="shared" si="133"/>
        <v>193900</v>
      </c>
    </row>
    <row r="3984" spans="1:65" x14ac:dyDescent="0.3">
      <c r="A3984" t="s">
        <v>3799</v>
      </c>
      <c r="B3984" s="9">
        <v>224</v>
      </c>
      <c r="C3984">
        <v>564087</v>
      </c>
      <c r="D3984">
        <v>1</v>
      </c>
      <c r="E3984">
        <v>0</v>
      </c>
      <c r="F3984">
        <v>0</v>
      </c>
      <c r="G3984">
        <v>0</v>
      </c>
      <c r="H3984">
        <v>0</v>
      </c>
      <c r="I3984" t="s">
        <v>86</v>
      </c>
      <c r="J3984">
        <v>533041</v>
      </c>
      <c r="K3984" t="s">
        <v>1053</v>
      </c>
      <c r="L3984">
        <v>533041</v>
      </c>
      <c r="M3984" t="s">
        <v>1053</v>
      </c>
      <c r="N3984">
        <v>533041</v>
      </c>
      <c r="O3984" t="s">
        <v>1053</v>
      </c>
      <c r="P3984">
        <v>532819</v>
      </c>
      <c r="Q3984" t="s">
        <v>327</v>
      </c>
      <c r="R3984" s="9">
        <v>71941.662785630979</v>
      </c>
      <c r="S3984" s="9"/>
      <c r="T3984" s="9"/>
      <c r="U3984" s="9"/>
      <c r="V3984" s="9"/>
      <c r="W3984" s="9"/>
      <c r="X3984" s="9"/>
      <c r="Y3984" s="9"/>
      <c r="Z3984" s="9"/>
      <c r="AA3984" s="9"/>
      <c r="AB3984" s="9"/>
      <c r="AC3984" s="9"/>
      <c r="AD3984" s="9"/>
      <c r="AE3984" s="9"/>
      <c r="AF3984" s="9"/>
      <c r="AG3984" s="9"/>
      <c r="AH3984" s="9"/>
      <c r="AI3984" s="9"/>
      <c r="AJ3984" s="9"/>
      <c r="AK3984" s="9"/>
      <c r="AL3984" s="9"/>
      <c r="AM3984" s="9"/>
      <c r="AN3984" s="9"/>
      <c r="AO3984" s="9"/>
      <c r="AP3984" s="9"/>
      <c r="AQ3984" s="15"/>
      <c r="AR3984" s="9"/>
      <c r="AS3984" s="9"/>
      <c r="AT3984" s="9"/>
      <c r="AU3984" s="9"/>
      <c r="AV3984" s="9"/>
      <c r="AW3984" s="9"/>
      <c r="AX3984" s="9"/>
      <c r="AY3984" s="9"/>
      <c r="AZ3984" s="9"/>
      <c r="BA3984" s="9"/>
      <c r="BB3984" s="9"/>
      <c r="BC3984" s="9"/>
      <c r="BD3984" s="9"/>
      <c r="BE3984" s="9"/>
      <c r="BF3984" s="9"/>
      <c r="BG3984" s="9"/>
      <c r="BH3984" s="9"/>
      <c r="BI3984" s="9"/>
      <c r="BJ3984" s="9"/>
      <c r="BK3984" s="9"/>
      <c r="BL3984" s="9">
        <f t="shared" si="132"/>
        <v>71941.662785630979</v>
      </c>
      <c r="BM3984" s="9">
        <f t="shared" si="133"/>
        <v>71900</v>
      </c>
    </row>
    <row r="3985" spans="1:65" x14ac:dyDescent="0.3">
      <c r="A3985" t="s">
        <v>3800</v>
      </c>
      <c r="B3985" s="9">
        <v>761</v>
      </c>
      <c r="C3985">
        <v>549533</v>
      </c>
      <c r="D3985">
        <v>1</v>
      </c>
      <c r="E3985">
        <v>0</v>
      </c>
      <c r="F3985">
        <v>0</v>
      </c>
      <c r="G3985">
        <v>0</v>
      </c>
      <c r="H3985">
        <v>0</v>
      </c>
      <c r="I3985" t="s">
        <v>135</v>
      </c>
      <c r="J3985">
        <v>585891</v>
      </c>
      <c r="K3985" t="s">
        <v>730</v>
      </c>
      <c r="L3985">
        <v>585891</v>
      </c>
      <c r="M3985" t="s">
        <v>730</v>
      </c>
      <c r="N3985">
        <v>585891</v>
      </c>
      <c r="O3985" t="s">
        <v>730</v>
      </c>
      <c r="P3985">
        <v>585891</v>
      </c>
      <c r="Q3985" t="s">
        <v>730</v>
      </c>
      <c r="R3985" s="9">
        <v>180400.68454507829</v>
      </c>
      <c r="S3985" s="9"/>
      <c r="T3985" s="9"/>
      <c r="U3985" s="9"/>
      <c r="V3985" s="9"/>
      <c r="W3985" s="9"/>
      <c r="X3985" s="9"/>
      <c r="Y3985" s="9"/>
      <c r="Z3985" s="9"/>
      <c r="AA3985" s="9"/>
      <c r="AB3985" s="9"/>
      <c r="AC3985" s="9"/>
      <c r="AD3985" s="9"/>
      <c r="AE3985" s="9"/>
      <c r="AF3985" s="9"/>
      <c r="AG3985" s="9"/>
      <c r="AH3985" s="9"/>
      <c r="AI3985" s="9"/>
      <c r="AJ3985" s="9"/>
      <c r="AK3985" s="9"/>
      <c r="AL3985" s="9"/>
      <c r="AM3985" s="9"/>
      <c r="AN3985" s="9"/>
      <c r="AO3985" s="9"/>
      <c r="AP3985" s="9"/>
      <c r="AQ3985" s="15"/>
      <c r="AR3985" s="9"/>
      <c r="AS3985" s="9"/>
      <c r="AT3985" s="9"/>
      <c r="AU3985" s="9"/>
      <c r="AV3985" s="9"/>
      <c r="AW3985" s="9"/>
      <c r="AX3985" s="9"/>
      <c r="AY3985" s="9"/>
      <c r="AZ3985" s="9"/>
      <c r="BA3985" s="9"/>
      <c r="BB3985" s="9"/>
      <c r="BC3985" s="9"/>
      <c r="BD3985" s="9"/>
      <c r="BE3985" s="9"/>
      <c r="BF3985" s="9"/>
      <c r="BG3985" s="9"/>
      <c r="BH3985" s="9"/>
      <c r="BI3985" s="9"/>
      <c r="BJ3985" s="9"/>
      <c r="BK3985" s="9"/>
      <c r="BL3985" s="9">
        <f t="shared" si="132"/>
        <v>180400.68454507829</v>
      </c>
      <c r="BM3985" s="9">
        <f t="shared" si="133"/>
        <v>180400</v>
      </c>
    </row>
    <row r="3986" spans="1:65" x14ac:dyDescent="0.3">
      <c r="A3986" t="s">
        <v>3801</v>
      </c>
      <c r="B3986" s="9">
        <v>635</v>
      </c>
      <c r="C3986">
        <v>534331</v>
      </c>
      <c r="D3986">
        <v>1</v>
      </c>
      <c r="E3986">
        <v>0</v>
      </c>
      <c r="F3986">
        <v>0</v>
      </c>
      <c r="G3986">
        <v>0</v>
      </c>
      <c r="H3986">
        <v>0</v>
      </c>
      <c r="I3986" t="s">
        <v>86</v>
      </c>
      <c r="J3986">
        <v>534480</v>
      </c>
      <c r="K3986" t="s">
        <v>87</v>
      </c>
      <c r="L3986">
        <v>534005</v>
      </c>
      <c r="M3986" t="s">
        <v>88</v>
      </c>
      <c r="N3986">
        <v>534005</v>
      </c>
      <c r="O3986" t="s">
        <v>88</v>
      </c>
      <c r="P3986">
        <v>534005</v>
      </c>
      <c r="Q3986" t="s">
        <v>88</v>
      </c>
      <c r="R3986" s="9">
        <v>150933.64273070099</v>
      </c>
      <c r="S3986" s="9"/>
      <c r="T3986" s="9"/>
      <c r="U3986" s="9"/>
      <c r="V3986" s="9"/>
      <c r="W3986" s="9"/>
      <c r="X3986" s="9"/>
      <c r="Y3986" s="9"/>
      <c r="Z3986" s="9"/>
      <c r="AA3986" s="9"/>
      <c r="AB3986" s="9"/>
      <c r="AC3986" s="9"/>
      <c r="AD3986" s="9"/>
      <c r="AE3986" s="9"/>
      <c r="AF3986" s="9"/>
      <c r="AG3986" s="9"/>
      <c r="AH3986" s="9"/>
      <c r="AI3986" s="9"/>
      <c r="AJ3986" s="9"/>
      <c r="AK3986" s="9"/>
      <c r="AL3986" s="9"/>
      <c r="AM3986" s="9"/>
      <c r="AN3986" s="9"/>
      <c r="AO3986" s="9"/>
      <c r="AP3986" s="9"/>
      <c r="AQ3986" s="15"/>
      <c r="AR3986" s="9"/>
      <c r="AS3986" s="9"/>
      <c r="AT3986" s="9"/>
      <c r="AU3986" s="9"/>
      <c r="AV3986" s="9"/>
      <c r="AW3986" s="9"/>
      <c r="AX3986" s="9"/>
      <c r="AY3986" s="9"/>
      <c r="AZ3986" s="9"/>
      <c r="BA3986" s="9"/>
      <c r="BB3986" s="9"/>
      <c r="BC3986" s="9"/>
      <c r="BD3986" s="9"/>
      <c r="BE3986" s="9"/>
      <c r="BF3986" s="9"/>
      <c r="BG3986" s="9"/>
      <c r="BH3986" s="9"/>
      <c r="BI3986" s="9"/>
      <c r="BJ3986" s="9"/>
      <c r="BK3986" s="9"/>
      <c r="BL3986" s="9">
        <f t="shared" si="132"/>
        <v>150933.64273070099</v>
      </c>
      <c r="BM3986" s="9">
        <f t="shared" si="133"/>
        <v>150900</v>
      </c>
    </row>
    <row r="3987" spans="1:65" x14ac:dyDescent="0.3">
      <c r="A3987" s="3" t="s">
        <v>2941</v>
      </c>
      <c r="B3987" s="9">
        <v>1237</v>
      </c>
      <c r="C3987">
        <v>517101</v>
      </c>
      <c r="D3987">
        <v>1</v>
      </c>
      <c r="E3987">
        <v>1</v>
      </c>
      <c r="F3987">
        <v>1</v>
      </c>
      <c r="G3987">
        <v>0</v>
      </c>
      <c r="H3987">
        <v>0</v>
      </c>
      <c r="I3987" t="s">
        <v>111</v>
      </c>
      <c r="J3987">
        <v>517101</v>
      </c>
      <c r="K3987" t="s">
        <v>2941</v>
      </c>
      <c r="L3987">
        <v>517101</v>
      </c>
      <c r="M3987" t="s">
        <v>2941</v>
      </c>
      <c r="N3987">
        <v>513750</v>
      </c>
      <c r="O3987" t="s">
        <v>290</v>
      </c>
      <c r="P3987">
        <v>513750</v>
      </c>
      <c r="Q3987" t="s">
        <v>290</v>
      </c>
      <c r="R3987" s="9">
        <v>290777.9718142827</v>
      </c>
      <c r="S3987" s="9">
        <f>SUMIFS($B:$B,$J:$J,$C3987)</f>
        <v>1353</v>
      </c>
      <c r="T3987" s="9">
        <v>73691.962980792799</v>
      </c>
      <c r="U3987" s="9">
        <v>0</v>
      </c>
      <c r="V3987" s="9">
        <f>U3987*768</f>
        <v>0</v>
      </c>
      <c r="W3987" s="9">
        <v>0</v>
      </c>
      <c r="X3987" s="9">
        <f>W3987*3072</f>
        <v>0</v>
      </c>
      <c r="Y3987" s="9">
        <v>4</v>
      </c>
      <c r="Z3987" s="9">
        <f>Y3987*1024</f>
        <v>4096</v>
      </c>
      <c r="AA3987" s="9">
        <v>6</v>
      </c>
      <c r="AB3987" s="9">
        <f>AA3987*256</f>
        <v>1536</v>
      </c>
      <c r="AC3987" s="9">
        <f>SUMIFS($B:$B,$L:$L,$C3987)</f>
        <v>1353</v>
      </c>
      <c r="AD3987" s="9">
        <v>170534.07266798973</v>
      </c>
      <c r="AE3987" s="9"/>
      <c r="AF3987" s="9"/>
      <c r="AG3987" s="9"/>
      <c r="AH3987" s="9"/>
      <c r="AI3987" s="9"/>
      <c r="AJ3987" s="9"/>
      <c r="AK3987" s="9"/>
      <c r="AL3987" s="9"/>
      <c r="AM3987" s="9"/>
      <c r="AN3987" s="9"/>
      <c r="AO3987" s="9"/>
      <c r="AP3987" s="9"/>
      <c r="AQ3987" s="15"/>
      <c r="AR3987" s="9"/>
      <c r="AS3987" s="9"/>
      <c r="AT3987" s="9"/>
      <c r="AU3987" s="9"/>
      <c r="AV3987" s="9"/>
      <c r="AW3987" s="9"/>
      <c r="AX3987" s="9"/>
      <c r="AY3987" s="9"/>
      <c r="AZ3987" s="9"/>
      <c r="BA3987" s="9"/>
      <c r="BB3987" s="9"/>
      <c r="BC3987" s="9"/>
      <c r="BD3987" s="9"/>
      <c r="BE3987" s="9"/>
      <c r="BF3987" s="9"/>
      <c r="BG3987" s="9"/>
      <c r="BH3987" s="9"/>
      <c r="BI3987" s="9"/>
      <c r="BJ3987" s="9"/>
      <c r="BK3987" s="9"/>
      <c r="BL3987" s="9">
        <f t="shared" si="132"/>
        <v>540636.00746306521</v>
      </c>
      <c r="BM3987" s="9">
        <f t="shared" si="133"/>
        <v>540600</v>
      </c>
    </row>
    <row r="3988" spans="1:65" x14ac:dyDescent="0.3">
      <c r="A3988" t="s">
        <v>3802</v>
      </c>
      <c r="B3988" s="9">
        <v>987</v>
      </c>
      <c r="C3988">
        <v>576671</v>
      </c>
      <c r="D3988">
        <v>1</v>
      </c>
      <c r="E3988">
        <v>0</v>
      </c>
      <c r="F3988">
        <v>0</v>
      </c>
      <c r="G3988">
        <v>0</v>
      </c>
      <c r="H3988">
        <v>0</v>
      </c>
      <c r="I3988" t="s">
        <v>90</v>
      </c>
      <c r="J3988">
        <v>576883</v>
      </c>
      <c r="K3988" t="s">
        <v>2781</v>
      </c>
      <c r="L3988">
        <v>576883</v>
      </c>
      <c r="M3988" t="s">
        <v>2781</v>
      </c>
      <c r="N3988">
        <v>576883</v>
      </c>
      <c r="O3988" t="s">
        <v>2781</v>
      </c>
      <c r="P3988">
        <v>576069</v>
      </c>
      <c r="Q3988" t="s">
        <v>196</v>
      </c>
      <c r="R3988" s="9">
        <v>232979.46475208091</v>
      </c>
      <c r="S3988" s="9"/>
      <c r="T3988" s="9"/>
      <c r="U3988" s="9"/>
      <c r="V3988" s="9"/>
      <c r="W3988" s="9"/>
      <c r="X3988" s="9"/>
      <c r="Y3988" s="9"/>
      <c r="Z3988" s="9"/>
      <c r="AA3988" s="9"/>
      <c r="AB3988" s="9"/>
      <c r="AC3988" s="9"/>
      <c r="AD3988" s="9"/>
      <c r="AE3988" s="9"/>
      <c r="AF3988" s="9"/>
      <c r="AG3988" s="9"/>
      <c r="AH3988" s="9"/>
      <c r="AI3988" s="9"/>
      <c r="AJ3988" s="9"/>
      <c r="AK3988" s="9"/>
      <c r="AL3988" s="9"/>
      <c r="AM3988" s="9"/>
      <c r="AN3988" s="9"/>
      <c r="AO3988" s="9"/>
      <c r="AP3988" s="9"/>
      <c r="AQ3988" s="15"/>
      <c r="AR3988" s="9"/>
      <c r="AS3988" s="9"/>
      <c r="AT3988" s="9"/>
      <c r="AU3988" s="9"/>
      <c r="AV3988" s="9"/>
      <c r="AW3988" s="9"/>
      <c r="AX3988" s="9"/>
      <c r="AY3988" s="9"/>
      <c r="AZ3988" s="9"/>
      <c r="BA3988" s="9"/>
      <c r="BB3988" s="9"/>
      <c r="BC3988" s="9"/>
      <c r="BD3988" s="9"/>
      <c r="BE3988" s="9"/>
      <c r="BF3988" s="9"/>
      <c r="BG3988" s="9"/>
      <c r="BH3988" s="9"/>
      <c r="BI3988" s="9"/>
      <c r="BJ3988" s="9"/>
      <c r="BK3988" s="9"/>
      <c r="BL3988" s="9">
        <f t="shared" si="132"/>
        <v>232979.46475208091</v>
      </c>
      <c r="BM3988" s="9">
        <f t="shared" si="133"/>
        <v>233000</v>
      </c>
    </row>
    <row r="3989" spans="1:65" x14ac:dyDescent="0.3">
      <c r="A3989" t="s">
        <v>3803</v>
      </c>
      <c r="B3989" s="9">
        <v>406</v>
      </c>
      <c r="C3989">
        <v>555479</v>
      </c>
      <c r="D3989">
        <v>1</v>
      </c>
      <c r="E3989">
        <v>0</v>
      </c>
      <c r="F3989">
        <v>0</v>
      </c>
      <c r="G3989">
        <v>0</v>
      </c>
      <c r="H3989">
        <v>0</v>
      </c>
      <c r="I3989" t="s">
        <v>77</v>
      </c>
      <c r="J3989">
        <v>555452</v>
      </c>
      <c r="K3989" t="s">
        <v>78</v>
      </c>
      <c r="L3989">
        <v>555452</v>
      </c>
      <c r="M3989" t="s">
        <v>78</v>
      </c>
      <c r="N3989">
        <v>555428</v>
      </c>
      <c r="O3989" t="s">
        <v>79</v>
      </c>
      <c r="P3989">
        <v>555428</v>
      </c>
      <c r="Q3989" t="s">
        <v>79</v>
      </c>
      <c r="R3989" s="9">
        <v>97051.009771999277</v>
      </c>
      <c r="S3989" s="9"/>
      <c r="T3989" s="9"/>
      <c r="U3989" s="9"/>
      <c r="V3989" s="9"/>
      <c r="W3989" s="9"/>
      <c r="X3989" s="9"/>
      <c r="Y3989" s="9"/>
      <c r="Z3989" s="9"/>
      <c r="AA3989" s="9"/>
      <c r="AB3989" s="9"/>
      <c r="AC3989" s="9"/>
      <c r="AD3989" s="9"/>
      <c r="AE3989" s="9"/>
      <c r="AF3989" s="9"/>
      <c r="AG3989" s="9"/>
      <c r="AH3989" s="9"/>
      <c r="AI3989" s="9"/>
      <c r="AJ3989" s="9"/>
      <c r="AK3989" s="9"/>
      <c r="AL3989" s="9"/>
      <c r="AM3989" s="9"/>
      <c r="AN3989" s="9"/>
      <c r="AO3989" s="9"/>
      <c r="AP3989" s="9"/>
      <c r="AQ3989" s="15"/>
      <c r="AR3989" s="9"/>
      <c r="AS3989" s="9"/>
      <c r="AT3989" s="9"/>
      <c r="AU3989" s="9"/>
      <c r="AV3989" s="9"/>
      <c r="AW3989" s="9"/>
      <c r="AX3989" s="9"/>
      <c r="AY3989" s="9"/>
      <c r="AZ3989" s="9"/>
      <c r="BA3989" s="9"/>
      <c r="BB3989" s="9"/>
      <c r="BC3989" s="9"/>
      <c r="BD3989" s="9"/>
      <c r="BE3989" s="9"/>
      <c r="BF3989" s="9"/>
      <c r="BG3989" s="9"/>
      <c r="BH3989" s="9"/>
      <c r="BI3989" s="9"/>
      <c r="BJ3989" s="9"/>
      <c r="BK3989" s="9"/>
      <c r="BL3989" s="9">
        <f t="shared" si="132"/>
        <v>97051.009771999277</v>
      </c>
      <c r="BM3989" s="9">
        <f t="shared" si="133"/>
        <v>97100</v>
      </c>
    </row>
    <row r="3990" spans="1:65" x14ac:dyDescent="0.3">
      <c r="A3990" t="s">
        <v>3804</v>
      </c>
      <c r="B3990" s="9">
        <v>132</v>
      </c>
      <c r="C3990">
        <v>530247</v>
      </c>
      <c r="D3990">
        <v>1</v>
      </c>
      <c r="E3990">
        <v>0</v>
      </c>
      <c r="F3990">
        <v>0</v>
      </c>
      <c r="G3990">
        <v>0</v>
      </c>
      <c r="H3990">
        <v>0</v>
      </c>
      <c r="I3990" t="s">
        <v>151</v>
      </c>
      <c r="J3990">
        <v>559075</v>
      </c>
      <c r="K3990" t="s">
        <v>364</v>
      </c>
      <c r="L3990">
        <v>559075</v>
      </c>
      <c r="M3990" t="s">
        <v>364</v>
      </c>
      <c r="N3990">
        <v>559075</v>
      </c>
      <c r="O3990" t="s">
        <v>364</v>
      </c>
      <c r="P3990">
        <v>559075</v>
      </c>
      <c r="Q3990" t="s">
        <v>364</v>
      </c>
      <c r="R3990" s="9">
        <v>71941.662785630979</v>
      </c>
      <c r="S3990" s="9"/>
      <c r="T3990" s="9"/>
      <c r="U3990" s="9"/>
      <c r="V3990" s="9"/>
      <c r="W3990" s="9"/>
      <c r="X3990" s="9"/>
      <c r="Y3990" s="9"/>
      <c r="Z3990" s="9"/>
      <c r="AA3990" s="9"/>
      <c r="AB3990" s="9"/>
      <c r="AC3990" s="9"/>
      <c r="AD3990" s="9"/>
      <c r="AE3990" s="9"/>
      <c r="AF3990" s="9"/>
      <c r="AG3990" s="9"/>
      <c r="AH3990" s="9"/>
      <c r="AI3990" s="9"/>
      <c r="AJ3990" s="9"/>
      <c r="AK3990" s="9"/>
      <c r="AL3990" s="9"/>
      <c r="AM3990" s="9"/>
      <c r="AN3990" s="9"/>
      <c r="AO3990" s="9"/>
      <c r="AP3990" s="9"/>
      <c r="AQ3990" s="15"/>
      <c r="AR3990" s="9">
        <v>1</v>
      </c>
      <c r="AS3990" s="9">
        <f>AR3990*30500</f>
        <v>30500</v>
      </c>
      <c r="AT3990" s="9"/>
      <c r="AU3990" s="9"/>
      <c r="AV3990" s="9"/>
      <c r="AW3990" s="9"/>
      <c r="AX3990" s="9"/>
      <c r="AY3990" s="9"/>
      <c r="AZ3990" s="9"/>
      <c r="BA3990" s="9"/>
      <c r="BB3990" s="9"/>
      <c r="BC3990" s="9"/>
      <c r="BD3990" s="9"/>
      <c r="BE3990" s="9"/>
      <c r="BF3990" s="9"/>
      <c r="BG3990" s="9"/>
      <c r="BH3990" s="9"/>
      <c r="BI3990" s="9"/>
      <c r="BJ3990" s="9"/>
      <c r="BK3990" s="9"/>
      <c r="BL3990" s="9">
        <f t="shared" si="132"/>
        <v>102441.66278563098</v>
      </c>
      <c r="BM3990" s="9">
        <f t="shared" si="133"/>
        <v>102400</v>
      </c>
    </row>
    <row r="3991" spans="1:65" x14ac:dyDescent="0.3">
      <c r="A3991" t="s">
        <v>3805</v>
      </c>
      <c r="B3991" s="9">
        <v>168</v>
      </c>
      <c r="C3991">
        <v>577979</v>
      </c>
      <c r="D3991">
        <v>1</v>
      </c>
      <c r="E3991">
        <v>0</v>
      </c>
      <c r="F3991">
        <v>0</v>
      </c>
      <c r="G3991">
        <v>0</v>
      </c>
      <c r="H3991">
        <v>0</v>
      </c>
      <c r="I3991" t="s">
        <v>77</v>
      </c>
      <c r="J3991">
        <v>554529</v>
      </c>
      <c r="K3991" t="s">
        <v>1517</v>
      </c>
      <c r="L3991">
        <v>554529</v>
      </c>
      <c r="M3991" t="s">
        <v>1517</v>
      </c>
      <c r="N3991">
        <v>554481</v>
      </c>
      <c r="O3991" t="s">
        <v>1359</v>
      </c>
      <c r="P3991">
        <v>554481</v>
      </c>
      <c r="Q3991" t="s">
        <v>1359</v>
      </c>
      <c r="R3991" s="9">
        <v>71941.662785630979</v>
      </c>
      <c r="S3991" s="9"/>
      <c r="T3991" s="9"/>
      <c r="U3991" s="9"/>
      <c r="V3991" s="9"/>
      <c r="W3991" s="9"/>
      <c r="X3991" s="9"/>
      <c r="Y3991" s="9"/>
      <c r="Z3991" s="9"/>
      <c r="AA3991" s="9"/>
      <c r="AB3991" s="9"/>
      <c r="AC3991" s="9"/>
      <c r="AD3991" s="9"/>
      <c r="AE3991" s="9"/>
      <c r="AF3991" s="9"/>
      <c r="AG3991" s="9"/>
      <c r="AH3991" s="9"/>
      <c r="AI3991" s="9"/>
      <c r="AJ3991" s="9"/>
      <c r="AK3991" s="9"/>
      <c r="AL3991" s="9"/>
      <c r="AM3991" s="9"/>
      <c r="AN3991" s="9"/>
      <c r="AO3991" s="9"/>
      <c r="AP3991" s="9"/>
      <c r="AQ3991" s="15"/>
      <c r="AR3991" s="9"/>
      <c r="AS3991" s="9"/>
      <c r="AT3991" s="9"/>
      <c r="AU3991" s="9"/>
      <c r="AV3991" s="9"/>
      <c r="AW3991" s="9"/>
      <c r="AX3991" s="9"/>
      <c r="AY3991" s="9"/>
      <c r="AZ3991" s="9"/>
      <c r="BA3991" s="9"/>
      <c r="BB3991" s="9"/>
      <c r="BC3991" s="9"/>
      <c r="BD3991" s="9"/>
      <c r="BE3991" s="9"/>
      <c r="BF3991" s="9"/>
      <c r="BG3991" s="9"/>
      <c r="BH3991" s="9"/>
      <c r="BI3991" s="9"/>
      <c r="BJ3991" s="9"/>
      <c r="BK3991" s="9"/>
      <c r="BL3991" s="9">
        <f t="shared" si="132"/>
        <v>71941.662785630979</v>
      </c>
      <c r="BM3991" s="9">
        <f t="shared" si="133"/>
        <v>71900</v>
      </c>
    </row>
    <row r="3992" spans="1:65" x14ac:dyDescent="0.3">
      <c r="A3992" t="s">
        <v>3806</v>
      </c>
      <c r="B3992" s="9">
        <v>790</v>
      </c>
      <c r="C3992">
        <v>584835</v>
      </c>
      <c r="D3992">
        <v>1</v>
      </c>
      <c r="E3992">
        <v>0</v>
      </c>
      <c r="F3992">
        <v>0</v>
      </c>
      <c r="G3992">
        <v>0</v>
      </c>
      <c r="H3992">
        <v>0</v>
      </c>
      <c r="I3992" t="s">
        <v>81</v>
      </c>
      <c r="J3992">
        <v>584819</v>
      </c>
      <c r="K3992" t="s">
        <v>3787</v>
      </c>
      <c r="L3992">
        <v>584495</v>
      </c>
      <c r="M3992" t="s">
        <v>546</v>
      </c>
      <c r="N3992">
        <v>584495</v>
      </c>
      <c r="O3992" t="s">
        <v>546</v>
      </c>
      <c r="P3992">
        <v>584495</v>
      </c>
      <c r="Q3992" t="s">
        <v>546</v>
      </c>
      <c r="R3992" s="9">
        <v>187166.55292346669</v>
      </c>
      <c r="S3992" s="9"/>
      <c r="T3992" s="9"/>
      <c r="U3992" s="9"/>
      <c r="V3992" s="9"/>
      <c r="W3992" s="9"/>
      <c r="X3992" s="9"/>
      <c r="Y3992" s="9"/>
      <c r="Z3992" s="9"/>
      <c r="AA3992" s="9"/>
      <c r="AB3992" s="9"/>
      <c r="AC3992" s="9"/>
      <c r="AD3992" s="9"/>
      <c r="AE3992" s="9"/>
      <c r="AF3992" s="9"/>
      <c r="AG3992" s="9"/>
      <c r="AH3992" s="9"/>
      <c r="AI3992" s="9"/>
      <c r="AJ3992" s="9"/>
      <c r="AK3992" s="9"/>
      <c r="AL3992" s="9"/>
      <c r="AM3992" s="9"/>
      <c r="AN3992" s="9"/>
      <c r="AO3992" s="9"/>
      <c r="AP3992" s="9"/>
      <c r="AQ3992" s="15"/>
      <c r="AR3992" s="9">
        <v>1</v>
      </c>
      <c r="AS3992" s="9">
        <f>AR3992*30500</f>
        <v>30500</v>
      </c>
      <c r="AT3992" s="9"/>
      <c r="AU3992" s="9"/>
      <c r="AV3992" s="9"/>
      <c r="AW3992" s="9"/>
      <c r="AX3992" s="9"/>
      <c r="AY3992" s="9"/>
      <c r="AZ3992" s="9"/>
      <c r="BA3992" s="9"/>
      <c r="BB3992" s="9"/>
      <c r="BC3992" s="9"/>
      <c r="BD3992" s="9"/>
      <c r="BE3992" s="9"/>
      <c r="BF3992" s="9"/>
      <c r="BG3992" s="9"/>
      <c r="BH3992" s="9"/>
      <c r="BI3992" s="9"/>
      <c r="BJ3992" s="9"/>
      <c r="BK3992" s="9"/>
      <c r="BL3992" s="9">
        <f t="shared" si="132"/>
        <v>217666.55292346669</v>
      </c>
      <c r="BM3992" s="9">
        <f t="shared" si="133"/>
        <v>217700</v>
      </c>
    </row>
    <row r="3993" spans="1:65" x14ac:dyDescent="0.3">
      <c r="A3993" s="3" t="s">
        <v>3807</v>
      </c>
      <c r="B3993" s="9">
        <v>2277</v>
      </c>
      <c r="C3993">
        <v>568155</v>
      </c>
      <c r="D3993">
        <v>1</v>
      </c>
      <c r="E3993">
        <v>1</v>
      </c>
      <c r="F3993">
        <v>1</v>
      </c>
      <c r="G3993">
        <v>0</v>
      </c>
      <c r="H3993">
        <v>0</v>
      </c>
      <c r="I3993" t="s">
        <v>131</v>
      </c>
      <c r="J3993">
        <v>568155</v>
      </c>
      <c r="K3993" t="s">
        <v>3807</v>
      </c>
      <c r="L3993">
        <v>568155</v>
      </c>
      <c r="M3993" t="s">
        <v>3807</v>
      </c>
      <c r="N3993">
        <v>554804</v>
      </c>
      <c r="O3993" t="s">
        <v>1355</v>
      </c>
      <c r="P3993">
        <v>554804</v>
      </c>
      <c r="Q3993" t="s">
        <v>1355</v>
      </c>
      <c r="R3993" s="9">
        <v>527915.61015824135</v>
      </c>
      <c r="S3993" s="9">
        <f>SUMIFS($B:$B,$J:$J,$C3993)</f>
        <v>2277</v>
      </c>
      <c r="T3993" s="9">
        <v>123886.4560463275</v>
      </c>
      <c r="U3993" s="9">
        <v>0</v>
      </c>
      <c r="V3993" s="9">
        <f>U3993*768</f>
        <v>0</v>
      </c>
      <c r="W3993" s="9">
        <v>8</v>
      </c>
      <c r="X3993" s="9">
        <f>W3993*3072</f>
        <v>24576</v>
      </c>
      <c r="Y3993" s="9">
        <v>13</v>
      </c>
      <c r="Z3993" s="9">
        <f>Y3993*1024</f>
        <v>13312</v>
      </c>
      <c r="AA3993" s="9">
        <v>3</v>
      </c>
      <c r="AB3993" s="9">
        <f>AA3993*256</f>
        <v>768</v>
      </c>
      <c r="AC3993" s="9">
        <f>SUMIFS($B:$B,$L:$L,$C3993)</f>
        <v>2277</v>
      </c>
      <c r="AD3993" s="9">
        <v>286195.56094159634</v>
      </c>
      <c r="AE3993" s="9"/>
      <c r="AF3993" s="9"/>
      <c r="AG3993" s="9"/>
      <c r="AH3993" s="9"/>
      <c r="AI3993" s="9"/>
      <c r="AJ3993" s="9"/>
      <c r="AK3993" s="9"/>
      <c r="AL3993" s="9"/>
      <c r="AM3993" s="9"/>
      <c r="AN3993" s="9"/>
      <c r="AO3993" s="9"/>
      <c r="AP3993" s="9"/>
      <c r="AQ3993" s="15"/>
      <c r="AR3993" s="9">
        <v>1</v>
      </c>
      <c r="AS3993" s="9">
        <f>AR3993*30500</f>
        <v>30500</v>
      </c>
      <c r="AT3993" s="9"/>
      <c r="AU3993" s="9"/>
      <c r="AV3993" s="9"/>
      <c r="AW3993" s="9"/>
      <c r="AX3993" s="9"/>
      <c r="AY3993" s="9"/>
      <c r="AZ3993" s="9"/>
      <c r="BA3993" s="9"/>
      <c r="BB3993" s="9"/>
      <c r="BC3993" s="9"/>
      <c r="BD3993" s="9"/>
      <c r="BE3993" s="9"/>
      <c r="BF3993" s="9"/>
      <c r="BG3993" s="9"/>
      <c r="BH3993" s="9"/>
      <c r="BI3993" s="9"/>
      <c r="BJ3993" s="9"/>
      <c r="BK3993" s="9"/>
      <c r="BL3993" s="9">
        <f t="shared" si="132"/>
        <v>1007153.6271461651</v>
      </c>
      <c r="BM3993" s="9">
        <f t="shared" si="133"/>
        <v>1007200</v>
      </c>
    </row>
    <row r="3994" spans="1:65" x14ac:dyDescent="0.3">
      <c r="A3994" t="s">
        <v>3808</v>
      </c>
      <c r="B3994" s="9">
        <v>162</v>
      </c>
      <c r="C3994">
        <v>591416</v>
      </c>
      <c r="D3994">
        <v>1</v>
      </c>
      <c r="E3994">
        <v>0</v>
      </c>
      <c r="F3994">
        <v>0</v>
      </c>
      <c r="G3994">
        <v>0</v>
      </c>
      <c r="H3994">
        <v>0</v>
      </c>
      <c r="I3994" t="s">
        <v>123</v>
      </c>
      <c r="J3994">
        <v>590401</v>
      </c>
      <c r="K3994" t="s">
        <v>817</v>
      </c>
      <c r="L3994">
        <v>590266</v>
      </c>
      <c r="M3994" t="s">
        <v>163</v>
      </c>
      <c r="N3994">
        <v>590266</v>
      </c>
      <c r="O3994" t="s">
        <v>163</v>
      </c>
      <c r="P3994">
        <v>590266</v>
      </c>
      <c r="Q3994" t="s">
        <v>163</v>
      </c>
      <c r="R3994" s="9">
        <v>71941.662785630979</v>
      </c>
      <c r="S3994" s="9"/>
      <c r="T3994" s="9"/>
      <c r="U3994" s="9"/>
      <c r="V3994" s="9"/>
      <c r="W3994" s="9"/>
      <c r="X3994" s="9"/>
      <c r="Y3994" s="9"/>
      <c r="Z3994" s="9"/>
      <c r="AA3994" s="9"/>
      <c r="AB3994" s="9"/>
      <c r="AC3994" s="9"/>
      <c r="AD3994" s="9"/>
      <c r="AE3994" s="9"/>
      <c r="AF3994" s="9"/>
      <c r="AG3994" s="9"/>
      <c r="AH3994" s="9"/>
      <c r="AI3994" s="9"/>
      <c r="AJ3994" s="9"/>
      <c r="AK3994" s="9"/>
      <c r="AL3994" s="9"/>
      <c r="AM3994" s="9"/>
      <c r="AN3994" s="9"/>
      <c r="AO3994" s="9"/>
      <c r="AP3994" s="9"/>
      <c r="AQ3994" s="15"/>
      <c r="AR3994" s="9"/>
      <c r="AS3994" s="9"/>
      <c r="AT3994" s="9"/>
      <c r="AU3994" s="9"/>
      <c r="AV3994" s="9"/>
      <c r="AW3994" s="9"/>
      <c r="AX3994" s="9"/>
      <c r="AY3994" s="9"/>
      <c r="AZ3994" s="9"/>
      <c r="BA3994" s="9"/>
      <c r="BB3994" s="9"/>
      <c r="BC3994" s="9"/>
      <c r="BD3994" s="9"/>
      <c r="BE3994" s="9"/>
      <c r="BF3994" s="9"/>
      <c r="BG3994" s="9"/>
      <c r="BH3994" s="9"/>
      <c r="BI3994" s="9"/>
      <c r="BJ3994" s="9"/>
      <c r="BK3994" s="9"/>
      <c r="BL3994" s="9">
        <f t="shared" si="132"/>
        <v>71941.662785630979</v>
      </c>
      <c r="BM3994" s="9">
        <f t="shared" si="133"/>
        <v>71900</v>
      </c>
    </row>
    <row r="3995" spans="1:65" x14ac:dyDescent="0.3">
      <c r="A3995" t="s">
        <v>3809</v>
      </c>
      <c r="B3995" s="9">
        <v>593</v>
      </c>
      <c r="C3995">
        <v>544655</v>
      </c>
      <c r="D3995">
        <v>1</v>
      </c>
      <c r="E3995">
        <v>0</v>
      </c>
      <c r="F3995">
        <v>0</v>
      </c>
      <c r="G3995">
        <v>0</v>
      </c>
      <c r="H3995">
        <v>0</v>
      </c>
      <c r="I3995" t="s">
        <v>135</v>
      </c>
      <c r="J3995">
        <v>544990</v>
      </c>
      <c r="K3995" t="s">
        <v>2973</v>
      </c>
      <c r="L3995">
        <v>541630</v>
      </c>
      <c r="M3995" t="s">
        <v>895</v>
      </c>
      <c r="N3995">
        <v>541630</v>
      </c>
      <c r="O3995" t="s">
        <v>895</v>
      </c>
      <c r="P3995">
        <v>541630</v>
      </c>
      <c r="Q3995" t="s">
        <v>895</v>
      </c>
      <c r="R3995" s="9">
        <v>141084.48269442661</v>
      </c>
      <c r="S3995" s="9"/>
      <c r="T3995" s="9"/>
      <c r="U3995" s="9"/>
      <c r="V3995" s="9"/>
      <c r="W3995" s="9"/>
      <c r="X3995" s="9"/>
      <c r="Y3995" s="9"/>
      <c r="Z3995" s="9"/>
      <c r="AA3995" s="9"/>
      <c r="AB3995" s="9"/>
      <c r="AC3995" s="9"/>
      <c r="AD3995" s="9"/>
      <c r="AE3995" s="9"/>
      <c r="AF3995" s="9"/>
      <c r="AG3995" s="9"/>
      <c r="AH3995" s="9"/>
      <c r="AI3995" s="9"/>
      <c r="AJ3995" s="9"/>
      <c r="AK3995" s="9"/>
      <c r="AL3995" s="9"/>
      <c r="AM3995" s="9"/>
      <c r="AN3995" s="9"/>
      <c r="AO3995" s="9"/>
      <c r="AP3995" s="9"/>
      <c r="AQ3995" s="15"/>
      <c r="AR3995" s="9"/>
      <c r="AS3995" s="9"/>
      <c r="AT3995" s="9"/>
      <c r="AU3995" s="9"/>
      <c r="AV3995" s="9"/>
      <c r="AW3995" s="9"/>
      <c r="AX3995" s="9"/>
      <c r="AY3995" s="9"/>
      <c r="AZ3995" s="9"/>
      <c r="BA3995" s="9"/>
      <c r="BB3995" s="9"/>
      <c r="BC3995" s="9"/>
      <c r="BD3995" s="9"/>
      <c r="BE3995" s="9"/>
      <c r="BF3995" s="9"/>
      <c r="BG3995" s="9"/>
      <c r="BH3995" s="9"/>
      <c r="BI3995" s="9"/>
      <c r="BJ3995" s="9"/>
      <c r="BK3995" s="9"/>
      <c r="BL3995" s="9">
        <f t="shared" si="132"/>
        <v>141084.48269442661</v>
      </c>
      <c r="BM3995" s="9">
        <f t="shared" si="133"/>
        <v>141100</v>
      </c>
    </row>
    <row r="3996" spans="1:65" x14ac:dyDescent="0.3">
      <c r="A3996" t="s">
        <v>3810</v>
      </c>
      <c r="B3996" s="9">
        <v>450</v>
      </c>
      <c r="C3996">
        <v>532762</v>
      </c>
      <c r="D3996">
        <v>1</v>
      </c>
      <c r="E3996">
        <v>0</v>
      </c>
      <c r="F3996">
        <v>0</v>
      </c>
      <c r="G3996">
        <v>0</v>
      </c>
      <c r="H3996">
        <v>0</v>
      </c>
      <c r="I3996" t="s">
        <v>86</v>
      </c>
      <c r="J3996">
        <v>532819</v>
      </c>
      <c r="K3996" t="s">
        <v>327</v>
      </c>
      <c r="L3996">
        <v>532819</v>
      </c>
      <c r="M3996" t="s">
        <v>327</v>
      </c>
      <c r="N3996">
        <v>532819</v>
      </c>
      <c r="O3996" t="s">
        <v>327</v>
      </c>
      <c r="P3996">
        <v>532819</v>
      </c>
      <c r="Q3996" t="s">
        <v>327</v>
      </c>
      <c r="R3996" s="9">
        <v>107440.19968331361</v>
      </c>
      <c r="S3996" s="9"/>
      <c r="T3996" s="9"/>
      <c r="U3996" s="9"/>
      <c r="V3996" s="9"/>
      <c r="W3996" s="9"/>
      <c r="X3996" s="9"/>
      <c r="Y3996" s="9"/>
      <c r="Z3996" s="9"/>
      <c r="AA3996" s="9"/>
      <c r="AB3996" s="9"/>
      <c r="AC3996" s="9"/>
      <c r="AD3996" s="9"/>
      <c r="AE3996" s="9"/>
      <c r="AF3996" s="9"/>
      <c r="AG3996" s="9"/>
      <c r="AH3996" s="9"/>
      <c r="AI3996" s="9"/>
      <c r="AJ3996" s="9"/>
      <c r="AK3996" s="9"/>
      <c r="AL3996" s="9"/>
      <c r="AM3996" s="9"/>
      <c r="AN3996" s="9"/>
      <c r="AO3996" s="9"/>
      <c r="AP3996" s="9"/>
      <c r="AQ3996" s="15"/>
      <c r="AR3996" s="9"/>
      <c r="AS3996" s="9"/>
      <c r="AT3996" s="9"/>
      <c r="AU3996" s="9"/>
      <c r="AV3996" s="9"/>
      <c r="AW3996" s="9"/>
      <c r="AX3996" s="9"/>
      <c r="AY3996" s="9"/>
      <c r="AZ3996" s="9"/>
      <c r="BA3996" s="9"/>
      <c r="BB3996" s="9"/>
      <c r="BC3996" s="9"/>
      <c r="BD3996" s="9"/>
      <c r="BE3996" s="9"/>
      <c r="BF3996" s="9"/>
      <c r="BG3996" s="9"/>
      <c r="BH3996" s="9"/>
      <c r="BI3996" s="9"/>
      <c r="BJ3996" s="9"/>
      <c r="BK3996" s="9"/>
      <c r="BL3996" s="9">
        <f t="shared" si="132"/>
        <v>107440.19968331361</v>
      </c>
      <c r="BM3996" s="9">
        <f t="shared" si="133"/>
        <v>107400</v>
      </c>
    </row>
    <row r="3997" spans="1:65" x14ac:dyDescent="0.3">
      <c r="A3997" t="s">
        <v>3811</v>
      </c>
      <c r="B3997" s="9">
        <v>1364</v>
      </c>
      <c r="C3997">
        <v>549401</v>
      </c>
      <c r="D3997">
        <v>1</v>
      </c>
      <c r="E3997">
        <v>0</v>
      </c>
      <c r="F3997">
        <v>0</v>
      </c>
      <c r="G3997">
        <v>0</v>
      </c>
      <c r="H3997">
        <v>0</v>
      </c>
      <c r="I3997" t="s">
        <v>135</v>
      </c>
      <c r="J3997">
        <v>585459</v>
      </c>
      <c r="K3997" t="s">
        <v>411</v>
      </c>
      <c r="L3997">
        <v>585459</v>
      </c>
      <c r="M3997" t="s">
        <v>411</v>
      </c>
      <c r="N3997">
        <v>585459</v>
      </c>
      <c r="O3997" t="s">
        <v>411</v>
      </c>
      <c r="P3997">
        <v>585459</v>
      </c>
      <c r="Q3997" t="s">
        <v>411</v>
      </c>
      <c r="R3997" s="9">
        <v>320007.55933146173</v>
      </c>
      <c r="S3997" s="9"/>
      <c r="T3997" s="9"/>
      <c r="U3997" s="9"/>
      <c r="V3997" s="9"/>
      <c r="W3997" s="9"/>
      <c r="X3997" s="9"/>
      <c r="Y3997" s="9"/>
      <c r="Z3997" s="9"/>
      <c r="AA3997" s="9"/>
      <c r="AB3997" s="9"/>
      <c r="AC3997" s="9"/>
      <c r="AD3997" s="9"/>
      <c r="AE3997" s="9"/>
      <c r="AF3997" s="9"/>
      <c r="AG3997" s="9"/>
      <c r="AH3997" s="9"/>
      <c r="AI3997" s="9"/>
      <c r="AJ3997" s="9"/>
      <c r="AK3997" s="9"/>
      <c r="AL3997" s="9"/>
      <c r="AM3997" s="9"/>
      <c r="AN3997" s="9"/>
      <c r="AO3997" s="9"/>
      <c r="AP3997" s="9"/>
      <c r="AQ3997" s="15"/>
      <c r="AR3997" s="9">
        <v>2</v>
      </c>
      <c r="AS3997" s="9">
        <f>AR3997*30500</f>
        <v>61000</v>
      </c>
      <c r="AT3997" s="9"/>
      <c r="AU3997" s="9"/>
      <c r="AV3997" s="9"/>
      <c r="AW3997" s="9"/>
      <c r="AX3997" s="9"/>
      <c r="AY3997" s="9"/>
      <c r="AZ3997" s="9"/>
      <c r="BA3997" s="9"/>
      <c r="BB3997" s="9"/>
      <c r="BC3997" s="9"/>
      <c r="BD3997" s="9"/>
      <c r="BE3997" s="9"/>
      <c r="BF3997" s="9"/>
      <c r="BG3997" s="9"/>
      <c r="BH3997" s="9"/>
      <c r="BI3997" s="9"/>
      <c r="BJ3997" s="9"/>
      <c r="BK3997" s="9"/>
      <c r="BL3997" s="9">
        <f t="shared" si="132"/>
        <v>381007.55933146173</v>
      </c>
      <c r="BM3997" s="9">
        <f t="shared" si="133"/>
        <v>381000</v>
      </c>
    </row>
    <row r="3998" spans="1:65" x14ac:dyDescent="0.3">
      <c r="A3998" s="3" t="s">
        <v>1815</v>
      </c>
      <c r="B3998" s="9">
        <v>2413</v>
      </c>
      <c r="C3998">
        <v>583677</v>
      </c>
      <c r="D3998">
        <v>1</v>
      </c>
      <c r="E3998">
        <v>1</v>
      </c>
      <c r="F3998">
        <v>1</v>
      </c>
      <c r="G3998">
        <v>0</v>
      </c>
      <c r="H3998">
        <v>0</v>
      </c>
      <c r="I3998" t="s">
        <v>81</v>
      </c>
      <c r="J3998">
        <v>583677</v>
      </c>
      <c r="K3998" t="s">
        <v>1815</v>
      </c>
      <c r="L3998">
        <v>583677</v>
      </c>
      <c r="M3998" t="s">
        <v>1815</v>
      </c>
      <c r="N3998">
        <v>583952</v>
      </c>
      <c r="O3998" t="s">
        <v>146</v>
      </c>
      <c r="P3998">
        <v>583952</v>
      </c>
      <c r="Q3998" t="s">
        <v>146</v>
      </c>
      <c r="R3998" s="9">
        <v>558590.32704748516</v>
      </c>
      <c r="S3998" s="9">
        <f>SUMIFS($B:$B,$J:$J,$C3998)</f>
        <v>6390</v>
      </c>
      <c r="T3998" s="9">
        <v>346580.87506941252</v>
      </c>
      <c r="U3998" s="9">
        <v>1</v>
      </c>
      <c r="V3998" s="9">
        <f>U3998*768</f>
        <v>768</v>
      </c>
      <c r="W3998" s="9">
        <v>31</v>
      </c>
      <c r="X3998" s="9">
        <f>W3998*3072</f>
        <v>95232</v>
      </c>
      <c r="Y3998" s="9">
        <v>21</v>
      </c>
      <c r="Z3998" s="9">
        <f>Y3998*1024</f>
        <v>21504</v>
      </c>
      <c r="AA3998" s="9">
        <v>10</v>
      </c>
      <c r="AB3998" s="9">
        <f>AA3998*256</f>
        <v>2560</v>
      </c>
      <c r="AC3998" s="9">
        <f>SUMIFS($B:$B,$L:$L,$C3998)</f>
        <v>6659</v>
      </c>
      <c r="AD3998" s="9">
        <v>829793.15651461692</v>
      </c>
      <c r="AE3998" s="9"/>
      <c r="AF3998" s="9"/>
      <c r="AG3998" s="9"/>
      <c r="AH3998" s="9"/>
      <c r="AI3998" s="9"/>
      <c r="AJ3998" s="9"/>
      <c r="AK3998" s="9"/>
      <c r="AL3998" s="9"/>
      <c r="AM3998" s="9"/>
      <c r="AN3998" s="9"/>
      <c r="AO3998" s="9"/>
      <c r="AP3998" s="9"/>
      <c r="AQ3998" s="15"/>
      <c r="AR3998" s="9"/>
      <c r="AS3998" s="9"/>
      <c r="AT3998" s="9"/>
      <c r="AU3998" s="9"/>
      <c r="AV3998" s="9"/>
      <c r="AW3998" s="9"/>
      <c r="AX3998" s="9"/>
      <c r="AY3998" s="9"/>
      <c r="AZ3998" s="9"/>
      <c r="BA3998" s="9"/>
      <c r="BB3998" s="9"/>
      <c r="BC3998" s="9"/>
      <c r="BD3998" s="9"/>
      <c r="BE3998" s="9"/>
      <c r="BF3998" s="9"/>
      <c r="BG3998" s="9"/>
      <c r="BH3998" s="9"/>
      <c r="BI3998" s="9"/>
      <c r="BJ3998" s="9"/>
      <c r="BK3998" s="9"/>
      <c r="BL3998" s="9">
        <f t="shared" si="132"/>
        <v>1855028.3586315145</v>
      </c>
      <c r="BM3998" s="9">
        <f t="shared" si="133"/>
        <v>1855000</v>
      </c>
    </row>
    <row r="3999" spans="1:65" x14ac:dyDescent="0.3">
      <c r="A3999" t="s">
        <v>3812</v>
      </c>
      <c r="B3999" s="9">
        <v>998</v>
      </c>
      <c r="C3999">
        <v>583685</v>
      </c>
      <c r="D3999">
        <v>1</v>
      </c>
      <c r="E3999">
        <v>0</v>
      </c>
      <c r="F3999">
        <v>0</v>
      </c>
      <c r="G3999">
        <v>0</v>
      </c>
      <c r="H3999">
        <v>0</v>
      </c>
      <c r="I3999" t="s">
        <v>81</v>
      </c>
      <c r="J3999">
        <v>583952</v>
      </c>
      <c r="K3999" t="s">
        <v>146</v>
      </c>
      <c r="L3999">
        <v>583952</v>
      </c>
      <c r="M3999" t="s">
        <v>146</v>
      </c>
      <c r="N3999">
        <v>583952</v>
      </c>
      <c r="O3999" t="s">
        <v>146</v>
      </c>
      <c r="P3999">
        <v>583952</v>
      </c>
      <c r="Q3999" t="s">
        <v>146</v>
      </c>
      <c r="R3999" s="9">
        <v>235530.28673323721</v>
      </c>
      <c r="S3999" s="9"/>
      <c r="T3999" s="9"/>
      <c r="U3999" s="9"/>
      <c r="V3999" s="9"/>
      <c r="W3999" s="9"/>
      <c r="X3999" s="9"/>
      <c r="Y3999" s="9"/>
      <c r="Z3999" s="9"/>
      <c r="AA3999" s="9"/>
      <c r="AB3999" s="9"/>
      <c r="AC3999" s="9"/>
      <c r="AD3999" s="9"/>
      <c r="AE3999" s="9"/>
      <c r="AF3999" s="9"/>
      <c r="AG3999" s="9"/>
      <c r="AH3999" s="9"/>
      <c r="AI3999" s="9"/>
      <c r="AJ3999" s="9"/>
      <c r="AK3999" s="9"/>
      <c r="AL3999" s="9"/>
      <c r="AM3999" s="9"/>
      <c r="AN3999" s="9"/>
      <c r="AO3999" s="9"/>
      <c r="AP3999" s="9"/>
      <c r="AQ3999" s="15"/>
      <c r="AR3999" s="9"/>
      <c r="AS3999" s="9"/>
      <c r="AT3999" s="9"/>
      <c r="AU3999" s="9"/>
      <c r="AV3999" s="9"/>
      <c r="AW3999" s="9"/>
      <c r="AX3999" s="9"/>
      <c r="AY3999" s="9"/>
      <c r="AZ3999" s="9"/>
      <c r="BA3999" s="9"/>
      <c r="BB3999" s="9"/>
      <c r="BC3999" s="9"/>
      <c r="BD3999" s="9"/>
      <c r="BE3999" s="9"/>
      <c r="BF3999" s="9"/>
      <c r="BG3999" s="9"/>
      <c r="BH3999" s="9"/>
      <c r="BI3999" s="9"/>
      <c r="BJ3999" s="9"/>
      <c r="BK3999" s="9"/>
      <c r="BL3999" s="9">
        <f t="shared" si="132"/>
        <v>235530.28673323721</v>
      </c>
      <c r="BM3999" s="9">
        <f t="shared" si="133"/>
        <v>235500</v>
      </c>
    </row>
    <row r="4000" spans="1:65" x14ac:dyDescent="0.3">
      <c r="A4000" t="s">
        <v>3813</v>
      </c>
      <c r="B4000" s="9">
        <v>322</v>
      </c>
      <c r="C4000">
        <v>551619</v>
      </c>
      <c r="D4000">
        <v>1</v>
      </c>
      <c r="E4000">
        <v>0</v>
      </c>
      <c r="F4000">
        <v>0</v>
      </c>
      <c r="G4000">
        <v>0</v>
      </c>
      <c r="H4000">
        <v>0</v>
      </c>
      <c r="I4000" t="s">
        <v>83</v>
      </c>
      <c r="J4000">
        <v>550787</v>
      </c>
      <c r="K4000" t="s">
        <v>908</v>
      </c>
      <c r="L4000">
        <v>550787</v>
      </c>
      <c r="M4000" t="s">
        <v>908</v>
      </c>
      <c r="N4000">
        <v>550787</v>
      </c>
      <c r="O4000" t="s">
        <v>908</v>
      </c>
      <c r="P4000">
        <v>550787</v>
      </c>
      <c r="Q4000" t="s">
        <v>908</v>
      </c>
      <c r="R4000" s="9">
        <v>77163.023986378481</v>
      </c>
      <c r="S4000" s="9"/>
      <c r="T4000" s="9"/>
      <c r="U4000" s="9"/>
      <c r="V4000" s="9"/>
      <c r="W4000" s="9"/>
      <c r="X4000" s="9"/>
      <c r="Y4000" s="9"/>
      <c r="Z4000" s="9"/>
      <c r="AA4000" s="9"/>
      <c r="AB4000" s="9"/>
      <c r="AC4000" s="9"/>
      <c r="AD4000" s="9"/>
      <c r="AE4000" s="9"/>
      <c r="AF4000" s="9"/>
      <c r="AG4000" s="9"/>
      <c r="AH4000" s="9"/>
      <c r="AI4000" s="9"/>
      <c r="AJ4000" s="9"/>
      <c r="AK4000" s="9"/>
      <c r="AL4000" s="9"/>
      <c r="AM4000" s="9"/>
      <c r="AN4000" s="9"/>
      <c r="AO4000" s="9"/>
      <c r="AP4000" s="9"/>
      <c r="AQ4000" s="15"/>
      <c r="AR4000" s="9"/>
      <c r="AS4000" s="9"/>
      <c r="AT4000" s="9"/>
      <c r="AU4000" s="9"/>
      <c r="AV4000" s="9"/>
      <c r="AW4000" s="9"/>
      <c r="AX4000" s="9"/>
      <c r="AY4000" s="9"/>
      <c r="AZ4000" s="9"/>
      <c r="BA4000" s="9"/>
      <c r="BB4000" s="9"/>
      <c r="BC4000" s="9"/>
      <c r="BD4000" s="9"/>
      <c r="BE4000" s="9"/>
      <c r="BF4000" s="9"/>
      <c r="BG4000" s="9"/>
      <c r="BH4000" s="9"/>
      <c r="BI4000" s="9"/>
      <c r="BJ4000" s="9"/>
      <c r="BK4000" s="9"/>
      <c r="BL4000" s="9">
        <f t="shared" si="132"/>
        <v>77163.023986378481</v>
      </c>
      <c r="BM4000" s="9">
        <f t="shared" si="133"/>
        <v>77200</v>
      </c>
    </row>
    <row r="4001" spans="1:65" x14ac:dyDescent="0.3">
      <c r="A4001" t="s">
        <v>3814</v>
      </c>
      <c r="B4001" s="9">
        <v>640</v>
      </c>
      <c r="C4001">
        <v>565458</v>
      </c>
      <c r="D4001">
        <v>1</v>
      </c>
      <c r="E4001">
        <v>0</v>
      </c>
      <c r="F4001">
        <v>0</v>
      </c>
      <c r="G4001">
        <v>0</v>
      </c>
      <c r="H4001">
        <v>0</v>
      </c>
      <c r="I4001" t="s">
        <v>131</v>
      </c>
      <c r="J4001">
        <v>565229</v>
      </c>
      <c r="K4001" t="s">
        <v>1041</v>
      </c>
      <c r="L4001">
        <v>565229</v>
      </c>
      <c r="M4001" t="s">
        <v>1041</v>
      </c>
      <c r="N4001">
        <v>565229</v>
      </c>
      <c r="O4001" t="s">
        <v>1041</v>
      </c>
      <c r="P4001">
        <v>565229</v>
      </c>
      <c r="Q4001" t="s">
        <v>1041</v>
      </c>
      <c r="R4001" s="9">
        <v>152105.23909009781</v>
      </c>
      <c r="S4001" s="9"/>
      <c r="T4001" s="9"/>
      <c r="U4001" s="9"/>
      <c r="V4001" s="9"/>
      <c r="W4001" s="9"/>
      <c r="X4001" s="9"/>
      <c r="Y4001" s="9"/>
      <c r="Z4001" s="9"/>
      <c r="AA4001" s="9"/>
      <c r="AB4001" s="9"/>
      <c r="AC4001" s="9"/>
      <c r="AD4001" s="9"/>
      <c r="AE4001" s="9"/>
      <c r="AF4001" s="9"/>
      <c r="AG4001" s="9"/>
      <c r="AH4001" s="9"/>
      <c r="AI4001" s="9"/>
      <c r="AJ4001" s="9"/>
      <c r="AK4001" s="9"/>
      <c r="AL4001" s="9"/>
      <c r="AM4001" s="9"/>
      <c r="AN4001" s="9"/>
      <c r="AO4001" s="9"/>
      <c r="AP4001" s="9"/>
      <c r="AQ4001" s="15"/>
      <c r="AR4001" s="9"/>
      <c r="AS4001" s="9"/>
      <c r="AT4001" s="9"/>
      <c r="AU4001" s="9"/>
      <c r="AV4001" s="9"/>
      <c r="AW4001" s="9"/>
      <c r="AX4001" s="9"/>
      <c r="AY4001" s="9"/>
      <c r="AZ4001" s="9"/>
      <c r="BA4001" s="9"/>
      <c r="BB4001" s="9"/>
      <c r="BC4001" s="9"/>
      <c r="BD4001" s="9"/>
      <c r="BE4001" s="9"/>
      <c r="BF4001" s="9"/>
      <c r="BG4001" s="9"/>
      <c r="BH4001" s="9"/>
      <c r="BI4001" s="9"/>
      <c r="BJ4001" s="9"/>
      <c r="BK4001" s="9"/>
      <c r="BL4001" s="9">
        <f t="shared" si="132"/>
        <v>152105.23909009781</v>
      </c>
      <c r="BM4001" s="9">
        <f t="shared" si="133"/>
        <v>152100</v>
      </c>
    </row>
    <row r="4002" spans="1:65" x14ac:dyDescent="0.3">
      <c r="A4002" t="s">
        <v>3815</v>
      </c>
      <c r="B4002" s="9">
        <v>805</v>
      </c>
      <c r="C4002">
        <v>594679</v>
      </c>
      <c r="D4002">
        <v>1</v>
      </c>
      <c r="E4002">
        <v>0</v>
      </c>
      <c r="F4002">
        <v>0</v>
      </c>
      <c r="G4002">
        <v>0</v>
      </c>
      <c r="H4002">
        <v>0</v>
      </c>
      <c r="I4002" t="s">
        <v>81</v>
      </c>
      <c r="J4002">
        <v>594709</v>
      </c>
      <c r="K4002" t="s">
        <v>184</v>
      </c>
      <c r="L4002">
        <v>594709</v>
      </c>
      <c r="M4002" t="s">
        <v>184</v>
      </c>
      <c r="N4002">
        <v>593711</v>
      </c>
      <c r="O4002" t="s">
        <v>185</v>
      </c>
      <c r="P4002">
        <v>593711</v>
      </c>
      <c r="Q4002" t="s">
        <v>185</v>
      </c>
      <c r="R4002" s="9">
        <v>190663.85366584061</v>
      </c>
      <c r="S4002" s="9"/>
      <c r="T4002" s="9"/>
      <c r="U4002" s="9"/>
      <c r="V4002" s="9"/>
      <c r="W4002" s="9"/>
      <c r="X4002" s="9"/>
      <c r="Y4002" s="9"/>
      <c r="Z4002" s="9"/>
      <c r="AA4002" s="9"/>
      <c r="AB4002" s="9"/>
      <c r="AC4002" s="9"/>
      <c r="AD4002" s="9"/>
      <c r="AE4002" s="9"/>
      <c r="AF4002" s="9"/>
      <c r="AG4002" s="9"/>
      <c r="AH4002" s="9"/>
      <c r="AI4002" s="9"/>
      <c r="AJ4002" s="9"/>
      <c r="AK4002" s="9"/>
      <c r="AL4002" s="9"/>
      <c r="AM4002" s="9"/>
      <c r="AN4002" s="9"/>
      <c r="AO4002" s="9"/>
      <c r="AP4002" s="9"/>
      <c r="AQ4002" s="15"/>
      <c r="AR4002" s="9">
        <v>1</v>
      </c>
      <c r="AS4002" s="9">
        <f>AR4002*30500</f>
        <v>30500</v>
      </c>
      <c r="AT4002" s="9"/>
      <c r="AU4002" s="9"/>
      <c r="AV4002" s="9"/>
      <c r="AW4002" s="9"/>
      <c r="AX4002" s="9"/>
      <c r="AY4002" s="9"/>
      <c r="AZ4002" s="9"/>
      <c r="BA4002" s="9"/>
      <c r="BB4002" s="9"/>
      <c r="BC4002" s="9"/>
      <c r="BD4002" s="9"/>
      <c r="BE4002" s="9"/>
      <c r="BF4002" s="9"/>
      <c r="BG4002" s="9"/>
      <c r="BH4002" s="9"/>
      <c r="BI4002" s="9"/>
      <c r="BJ4002" s="9"/>
      <c r="BK4002" s="9"/>
      <c r="BL4002" s="9">
        <f t="shared" si="132"/>
        <v>221163.85366584061</v>
      </c>
      <c r="BM4002" s="9">
        <f t="shared" si="133"/>
        <v>221200</v>
      </c>
    </row>
    <row r="4003" spans="1:65" x14ac:dyDescent="0.3">
      <c r="A4003" t="s">
        <v>3816</v>
      </c>
      <c r="B4003" s="9">
        <v>228</v>
      </c>
      <c r="C4003">
        <v>558231</v>
      </c>
      <c r="D4003">
        <v>1</v>
      </c>
      <c r="E4003">
        <v>0</v>
      </c>
      <c r="F4003">
        <v>0</v>
      </c>
      <c r="G4003">
        <v>0</v>
      </c>
      <c r="H4003">
        <v>0</v>
      </c>
      <c r="I4003" t="s">
        <v>151</v>
      </c>
      <c r="J4003">
        <v>558109</v>
      </c>
      <c r="K4003" t="s">
        <v>1132</v>
      </c>
      <c r="L4003">
        <v>558109</v>
      </c>
      <c r="M4003" t="s">
        <v>1132</v>
      </c>
      <c r="N4003">
        <v>558109</v>
      </c>
      <c r="O4003" t="s">
        <v>1132</v>
      </c>
      <c r="P4003">
        <v>558109</v>
      </c>
      <c r="Q4003" t="s">
        <v>1132</v>
      </c>
      <c r="R4003" s="9">
        <v>71941.662785630979</v>
      </c>
      <c r="S4003" s="9"/>
      <c r="T4003" s="9"/>
      <c r="U4003" s="9"/>
      <c r="V4003" s="9"/>
      <c r="W4003" s="9"/>
      <c r="X4003" s="9"/>
      <c r="Y4003" s="9"/>
      <c r="Z4003" s="9"/>
      <c r="AA4003" s="9"/>
      <c r="AB4003" s="9"/>
      <c r="AC4003" s="9"/>
      <c r="AD4003" s="9"/>
      <c r="AE4003" s="9"/>
      <c r="AF4003" s="9"/>
      <c r="AG4003" s="9"/>
      <c r="AH4003" s="9"/>
      <c r="AI4003" s="9"/>
      <c r="AJ4003" s="9"/>
      <c r="AK4003" s="9"/>
      <c r="AL4003" s="9"/>
      <c r="AM4003" s="9"/>
      <c r="AN4003" s="9"/>
      <c r="AO4003" s="9"/>
      <c r="AP4003" s="9"/>
      <c r="AQ4003" s="15"/>
      <c r="AR4003" s="9"/>
      <c r="AS4003" s="9"/>
      <c r="AT4003" s="9"/>
      <c r="AU4003" s="9"/>
      <c r="AV4003" s="9"/>
      <c r="AW4003" s="9"/>
      <c r="AX4003" s="9"/>
      <c r="AY4003" s="9"/>
      <c r="AZ4003" s="9"/>
      <c r="BA4003" s="9"/>
      <c r="BB4003" s="9"/>
      <c r="BC4003" s="9"/>
      <c r="BD4003" s="9"/>
      <c r="BE4003" s="9"/>
      <c r="BF4003" s="9"/>
      <c r="BG4003" s="9"/>
      <c r="BH4003" s="9"/>
      <c r="BI4003" s="9"/>
      <c r="BJ4003" s="9"/>
      <c r="BK4003" s="9"/>
      <c r="BL4003" s="9">
        <f t="shared" si="132"/>
        <v>71941.662785630979</v>
      </c>
      <c r="BM4003" s="9">
        <f t="shared" si="133"/>
        <v>71900</v>
      </c>
    </row>
    <row r="4004" spans="1:65" x14ac:dyDescent="0.3">
      <c r="A4004" s="5" t="s">
        <v>143</v>
      </c>
      <c r="B4004" s="9">
        <v>11119</v>
      </c>
      <c r="C4004">
        <v>550094</v>
      </c>
      <c r="D4004">
        <v>1</v>
      </c>
      <c r="E4004">
        <v>1</v>
      </c>
      <c r="F4004">
        <v>1</v>
      </c>
      <c r="G4004">
        <v>1</v>
      </c>
      <c r="H4004">
        <v>1</v>
      </c>
      <c r="I4004" t="s">
        <v>83</v>
      </c>
      <c r="J4004">
        <v>550094</v>
      </c>
      <c r="K4004" t="s">
        <v>143</v>
      </c>
      <c r="L4004">
        <v>550094</v>
      </c>
      <c r="M4004" t="s">
        <v>143</v>
      </c>
      <c r="N4004">
        <v>550094</v>
      </c>
      <c r="O4004" t="s">
        <v>143</v>
      </c>
      <c r="P4004">
        <v>550094</v>
      </c>
      <c r="Q4004" t="s">
        <v>143</v>
      </c>
      <c r="R4004" s="9">
        <v>514573.45348396769</v>
      </c>
      <c r="S4004" s="9">
        <f>SUMIFS($B:$B,$J:$J,$C4004)</f>
        <v>13543</v>
      </c>
      <c r="T4004" s="9">
        <v>291173.32830258901</v>
      </c>
      <c r="U4004" s="9">
        <v>147</v>
      </c>
      <c r="V4004" s="9">
        <f>U4004*768</f>
        <v>112896</v>
      </c>
      <c r="W4004" s="9">
        <v>33</v>
      </c>
      <c r="X4004" s="9">
        <f>W4004*3072</f>
        <v>101376</v>
      </c>
      <c r="Y4004" s="9">
        <v>530</v>
      </c>
      <c r="Z4004" s="9">
        <f>Y4004*1024</f>
        <v>542720</v>
      </c>
      <c r="AA4004" s="9">
        <v>56</v>
      </c>
      <c r="AB4004" s="9">
        <f>AA4004*256</f>
        <v>14336</v>
      </c>
      <c r="AC4004" s="9">
        <f>SUMIFS($B:$B,$L:$L,$C4004)</f>
        <v>24253</v>
      </c>
      <c r="AD4004" s="9">
        <v>1582154.509710937</v>
      </c>
      <c r="AE4004" s="9">
        <f>SUMIFS($B:$B,$P:$P,$C4004)</f>
        <v>33775</v>
      </c>
      <c r="AF4004" s="9">
        <v>2081152.4499288399</v>
      </c>
      <c r="AG4004" s="9">
        <f>SUMIFS($B:$B,$N:$N,$C4004)</f>
        <v>24253</v>
      </c>
      <c r="AH4004" s="9">
        <v>4225586.6207875675</v>
      </c>
      <c r="AI4004" s="9">
        <f>SUMIFS($B:$B,$P:$P,$C4004)</f>
        <v>33775</v>
      </c>
      <c r="AJ4004" s="9">
        <v>17733995.324291851</v>
      </c>
      <c r="AK4004" s="9"/>
      <c r="AL4004" s="9">
        <v>3695</v>
      </c>
      <c r="AM4004" s="9">
        <f>AL4004*141</f>
        <v>520995</v>
      </c>
      <c r="AN4004" s="9"/>
      <c r="AO4004" s="9"/>
      <c r="AP4004" s="9"/>
      <c r="AQ4004" s="15"/>
      <c r="AR4004" s="9">
        <v>8</v>
      </c>
      <c r="AS4004" s="9">
        <f>AR4004*30500</f>
        <v>244000</v>
      </c>
      <c r="AT4004" s="9">
        <v>49</v>
      </c>
      <c r="AU4004" s="9">
        <f>AT4004*2742</f>
        <v>134358</v>
      </c>
      <c r="AV4004" s="9">
        <v>145</v>
      </c>
      <c r="AW4004" s="9">
        <f>AV4004*914</f>
        <v>132530</v>
      </c>
      <c r="AX4004" s="9">
        <v>1251</v>
      </c>
      <c r="AY4004" s="9">
        <f>AX4004*141</f>
        <v>176391</v>
      </c>
      <c r="AZ4004" s="9">
        <v>1300</v>
      </c>
      <c r="BA4004" s="9">
        <f>AZ4004*343</f>
        <v>445900</v>
      </c>
      <c r="BB4004" s="9">
        <v>177</v>
      </c>
      <c r="BC4004" s="9">
        <f>BB4004*109</f>
        <v>19293</v>
      </c>
      <c r="BD4004" s="9">
        <v>0</v>
      </c>
      <c r="BE4004" s="9">
        <f>BD4004*82</f>
        <v>0</v>
      </c>
      <c r="BF4004" s="9">
        <v>284</v>
      </c>
      <c r="BG4004" s="9">
        <f>BF4004*328</f>
        <v>93152</v>
      </c>
      <c r="BH4004" s="9">
        <v>0</v>
      </c>
      <c r="BI4004" s="9">
        <f>BH4004*410</f>
        <v>0</v>
      </c>
      <c r="BJ4004" s="9">
        <v>15</v>
      </c>
      <c r="BK4004" s="9">
        <f>BJ4004*219</f>
        <v>3285</v>
      </c>
      <c r="BL4004" s="9">
        <f t="shared" si="132"/>
        <v>28969867.686505754</v>
      </c>
      <c r="BM4004" s="9">
        <f t="shared" si="133"/>
        <v>28969900</v>
      </c>
    </row>
    <row r="4005" spans="1:65" x14ac:dyDescent="0.3">
      <c r="A4005" t="s">
        <v>3817</v>
      </c>
      <c r="B4005" s="9">
        <v>1442</v>
      </c>
      <c r="C4005">
        <v>572071</v>
      </c>
      <c r="D4005">
        <v>1</v>
      </c>
      <c r="E4005">
        <v>0</v>
      </c>
      <c r="F4005">
        <v>0</v>
      </c>
      <c r="G4005">
        <v>0</v>
      </c>
      <c r="H4005">
        <v>0</v>
      </c>
      <c r="I4005" t="s">
        <v>96</v>
      </c>
      <c r="J4005">
        <v>571385</v>
      </c>
      <c r="K4005" t="s">
        <v>1600</v>
      </c>
      <c r="L4005">
        <v>571385</v>
      </c>
      <c r="M4005" t="s">
        <v>1600</v>
      </c>
      <c r="N4005">
        <v>571385</v>
      </c>
      <c r="O4005" t="s">
        <v>1600</v>
      </c>
      <c r="P4005">
        <v>571164</v>
      </c>
      <c r="Q4005" t="s">
        <v>334</v>
      </c>
      <c r="R4005" s="9">
        <v>337918.36056564469</v>
      </c>
      <c r="S4005" s="9"/>
      <c r="T4005" s="9"/>
      <c r="U4005" s="9"/>
      <c r="V4005" s="9"/>
      <c r="W4005" s="9"/>
      <c r="X4005" s="9"/>
      <c r="Y4005" s="9"/>
      <c r="Z4005" s="9"/>
      <c r="AA4005" s="9"/>
      <c r="AB4005" s="9"/>
      <c r="AC4005" s="9"/>
      <c r="AD4005" s="9"/>
      <c r="AE4005" s="9"/>
      <c r="AF4005" s="9"/>
      <c r="AG4005" s="9"/>
      <c r="AH4005" s="9"/>
      <c r="AI4005" s="9"/>
      <c r="AJ4005" s="9"/>
      <c r="AK4005" s="9"/>
      <c r="AL4005" s="9"/>
      <c r="AM4005" s="9"/>
      <c r="AN4005" s="9"/>
      <c r="AO4005" s="9"/>
      <c r="AP4005" s="9"/>
      <c r="AQ4005" s="15"/>
      <c r="AR4005" s="9"/>
      <c r="AS4005" s="9"/>
      <c r="AT4005" s="9"/>
      <c r="AU4005" s="9"/>
      <c r="AV4005" s="9"/>
      <c r="AW4005" s="9"/>
      <c r="AX4005" s="9"/>
      <c r="AY4005" s="9"/>
      <c r="AZ4005" s="9"/>
      <c r="BA4005" s="9"/>
      <c r="BB4005" s="9"/>
      <c r="BC4005" s="9"/>
      <c r="BD4005" s="9"/>
      <c r="BE4005" s="9"/>
      <c r="BF4005" s="9"/>
      <c r="BG4005" s="9"/>
      <c r="BH4005" s="9"/>
      <c r="BI4005" s="9"/>
      <c r="BJ4005" s="9"/>
      <c r="BK4005" s="9"/>
      <c r="BL4005" s="9">
        <f t="shared" si="132"/>
        <v>337918.36056564469</v>
      </c>
      <c r="BM4005" s="9">
        <f t="shared" si="133"/>
        <v>337900</v>
      </c>
    </row>
    <row r="4006" spans="1:65" x14ac:dyDescent="0.3">
      <c r="A4006" s="2" t="s">
        <v>3625</v>
      </c>
      <c r="B4006" s="9">
        <v>1004</v>
      </c>
      <c r="C4006">
        <v>592536</v>
      </c>
      <c r="D4006">
        <v>1</v>
      </c>
      <c r="E4006">
        <v>1</v>
      </c>
      <c r="F4006">
        <v>0</v>
      </c>
      <c r="G4006">
        <v>0</v>
      </c>
      <c r="H4006">
        <v>0</v>
      </c>
      <c r="I4006" t="s">
        <v>135</v>
      </c>
      <c r="J4006">
        <v>592536</v>
      </c>
      <c r="K4006" t="s">
        <v>3625</v>
      </c>
      <c r="L4006">
        <v>592731</v>
      </c>
      <c r="M4006" t="s">
        <v>180</v>
      </c>
      <c r="N4006">
        <v>592731</v>
      </c>
      <c r="O4006" t="s">
        <v>180</v>
      </c>
      <c r="P4006">
        <v>592731</v>
      </c>
      <c r="Q4006" t="s">
        <v>180</v>
      </c>
      <c r="R4006" s="9">
        <v>236921.33375860669</v>
      </c>
      <c r="S4006" s="9">
        <f>SUMIFS($B:$B,$J:$J,$C4006)</f>
        <v>1714</v>
      </c>
      <c r="T4006" s="9">
        <v>93312.150862133902</v>
      </c>
      <c r="U4006" s="9">
        <v>0</v>
      </c>
      <c r="V4006" s="9">
        <f>U4006*768</f>
        <v>0</v>
      </c>
      <c r="W4006" s="9">
        <v>2</v>
      </c>
      <c r="X4006" s="9">
        <f>W4006*3072</f>
        <v>6144</v>
      </c>
      <c r="Y4006" s="9">
        <v>10</v>
      </c>
      <c r="Z4006" s="9">
        <f>Y4006*1024</f>
        <v>10240</v>
      </c>
      <c r="AA4006" s="9">
        <v>2</v>
      </c>
      <c r="AB4006" s="9">
        <f>AA4006*256</f>
        <v>512</v>
      </c>
      <c r="AC4006" s="9"/>
      <c r="AD4006" s="9"/>
      <c r="AE4006" s="9"/>
      <c r="AF4006" s="9"/>
      <c r="AG4006" s="9"/>
      <c r="AH4006" s="9"/>
      <c r="AI4006" s="9"/>
      <c r="AJ4006" s="9"/>
      <c r="AK4006" s="9"/>
      <c r="AL4006" s="9"/>
      <c r="AM4006" s="9"/>
      <c r="AN4006" s="9"/>
      <c r="AO4006" s="9"/>
      <c r="AP4006" s="9"/>
      <c r="AQ4006" s="15"/>
      <c r="AR4006" s="9">
        <v>1</v>
      </c>
      <c r="AS4006" s="9">
        <f>AR4006*30500</f>
        <v>30500</v>
      </c>
      <c r="AT4006" s="9"/>
      <c r="AU4006" s="9"/>
      <c r="AV4006" s="9"/>
      <c r="AW4006" s="9"/>
      <c r="AX4006" s="9"/>
      <c r="AY4006" s="9"/>
      <c r="AZ4006" s="9"/>
      <c r="BA4006" s="9"/>
      <c r="BB4006" s="9"/>
      <c r="BC4006" s="9"/>
      <c r="BD4006" s="9"/>
      <c r="BE4006" s="9"/>
      <c r="BF4006" s="9"/>
      <c r="BG4006" s="9"/>
      <c r="BH4006" s="9"/>
      <c r="BI4006" s="9"/>
      <c r="BJ4006" s="9"/>
      <c r="BK4006" s="9"/>
      <c r="BL4006" s="9">
        <f t="shared" si="132"/>
        <v>377629.48462074058</v>
      </c>
      <c r="BM4006" s="9">
        <f t="shared" si="133"/>
        <v>377600</v>
      </c>
    </row>
    <row r="4007" spans="1:65" x14ac:dyDescent="0.3">
      <c r="A4007" t="s">
        <v>3818</v>
      </c>
      <c r="B4007" s="9">
        <v>103</v>
      </c>
      <c r="C4007">
        <v>539538</v>
      </c>
      <c r="D4007">
        <v>1</v>
      </c>
      <c r="E4007">
        <v>0</v>
      </c>
      <c r="F4007">
        <v>0</v>
      </c>
      <c r="G4007">
        <v>0</v>
      </c>
      <c r="H4007">
        <v>0</v>
      </c>
      <c r="I4007" t="s">
        <v>77</v>
      </c>
      <c r="J4007">
        <v>554642</v>
      </c>
      <c r="K4007" t="s">
        <v>1434</v>
      </c>
      <c r="L4007">
        <v>554642</v>
      </c>
      <c r="M4007" t="s">
        <v>1434</v>
      </c>
      <c r="N4007">
        <v>554642</v>
      </c>
      <c r="O4007" t="s">
        <v>1434</v>
      </c>
      <c r="P4007">
        <v>554642</v>
      </c>
      <c r="Q4007" t="s">
        <v>1434</v>
      </c>
      <c r="R4007" s="9">
        <v>71941.662785630979</v>
      </c>
      <c r="S4007" s="9"/>
      <c r="T4007" s="9"/>
      <c r="U4007" s="9"/>
      <c r="V4007" s="9"/>
      <c r="W4007" s="9"/>
      <c r="X4007" s="9"/>
      <c r="Y4007" s="9"/>
      <c r="Z4007" s="9"/>
      <c r="AA4007" s="9"/>
      <c r="AB4007" s="9"/>
      <c r="AC4007" s="9"/>
      <c r="AD4007" s="9"/>
      <c r="AE4007" s="9"/>
      <c r="AF4007" s="9"/>
      <c r="AG4007" s="9"/>
      <c r="AH4007" s="9"/>
      <c r="AI4007" s="9"/>
      <c r="AJ4007" s="9"/>
      <c r="AK4007" s="9"/>
      <c r="AL4007" s="9"/>
      <c r="AM4007" s="9"/>
      <c r="AN4007" s="9"/>
      <c r="AO4007" s="9"/>
      <c r="AP4007" s="9"/>
      <c r="AQ4007" s="15"/>
      <c r="AR4007" s="9"/>
      <c r="AS4007" s="9"/>
      <c r="AT4007" s="9"/>
      <c r="AU4007" s="9"/>
      <c r="AV4007" s="9"/>
      <c r="AW4007" s="9"/>
      <c r="AX4007" s="9"/>
      <c r="AY4007" s="9"/>
      <c r="AZ4007" s="9"/>
      <c r="BA4007" s="9"/>
      <c r="BB4007" s="9"/>
      <c r="BC4007" s="9"/>
      <c r="BD4007" s="9"/>
      <c r="BE4007" s="9"/>
      <c r="BF4007" s="9"/>
      <c r="BG4007" s="9"/>
      <c r="BH4007" s="9"/>
      <c r="BI4007" s="9"/>
      <c r="BJ4007" s="9"/>
      <c r="BK4007" s="9"/>
      <c r="BL4007" s="9">
        <f t="shared" si="132"/>
        <v>71941.662785630979</v>
      </c>
      <c r="BM4007" s="9">
        <f t="shared" si="133"/>
        <v>71900</v>
      </c>
    </row>
    <row r="4008" spans="1:65" x14ac:dyDescent="0.3">
      <c r="A4008" t="s">
        <v>3819</v>
      </c>
      <c r="B4008" s="9">
        <v>626</v>
      </c>
      <c r="C4008">
        <v>570648</v>
      </c>
      <c r="D4008">
        <v>1</v>
      </c>
      <c r="E4008">
        <v>0</v>
      </c>
      <c r="F4008">
        <v>0</v>
      </c>
      <c r="G4008">
        <v>0</v>
      </c>
      <c r="H4008">
        <v>0</v>
      </c>
      <c r="I4008" t="s">
        <v>90</v>
      </c>
      <c r="J4008">
        <v>570508</v>
      </c>
      <c r="K4008" t="s">
        <v>138</v>
      </c>
      <c r="L4008">
        <v>570508</v>
      </c>
      <c r="M4008" t="s">
        <v>138</v>
      </c>
      <c r="N4008">
        <v>570508</v>
      </c>
      <c r="O4008" t="s">
        <v>138</v>
      </c>
      <c r="P4008">
        <v>570508</v>
      </c>
      <c r="Q4008" t="s">
        <v>138</v>
      </c>
      <c r="R4008" s="9">
        <v>148824.27924972991</v>
      </c>
      <c r="S4008" s="9"/>
      <c r="T4008" s="9"/>
      <c r="U4008" s="9"/>
      <c r="V4008" s="9"/>
      <c r="W4008" s="9"/>
      <c r="X4008" s="9"/>
      <c r="Y4008" s="9"/>
      <c r="Z4008" s="9"/>
      <c r="AA4008" s="9"/>
      <c r="AB4008" s="9"/>
      <c r="AC4008" s="9"/>
      <c r="AD4008" s="9"/>
      <c r="AE4008" s="9"/>
      <c r="AF4008" s="9"/>
      <c r="AG4008" s="9"/>
      <c r="AH4008" s="9"/>
      <c r="AI4008" s="9"/>
      <c r="AJ4008" s="9"/>
      <c r="AK4008" s="9"/>
      <c r="AL4008" s="9"/>
      <c r="AM4008" s="9"/>
      <c r="AN4008" s="9"/>
      <c r="AO4008" s="9"/>
      <c r="AP4008" s="9"/>
      <c r="AQ4008" s="15"/>
      <c r="AR4008" s="9"/>
      <c r="AS4008" s="9"/>
      <c r="AT4008" s="9"/>
      <c r="AU4008" s="9"/>
      <c r="AV4008" s="9"/>
      <c r="AW4008" s="9"/>
      <c r="AX4008" s="9"/>
      <c r="AY4008" s="9"/>
      <c r="AZ4008" s="9"/>
      <c r="BA4008" s="9"/>
      <c r="BB4008" s="9"/>
      <c r="BC4008" s="9"/>
      <c r="BD4008" s="9"/>
      <c r="BE4008" s="9"/>
      <c r="BF4008" s="9"/>
      <c r="BG4008" s="9"/>
      <c r="BH4008" s="9"/>
      <c r="BI4008" s="9"/>
      <c r="BJ4008" s="9"/>
      <c r="BK4008" s="9"/>
      <c r="BL4008" s="9">
        <f t="shared" si="132"/>
        <v>148824.27924972991</v>
      </c>
      <c r="BM4008" s="9">
        <f t="shared" si="133"/>
        <v>148800</v>
      </c>
    </row>
    <row r="4009" spans="1:65" x14ac:dyDescent="0.3">
      <c r="A4009" s="2" t="s">
        <v>1260</v>
      </c>
      <c r="B4009" s="9">
        <v>1149</v>
      </c>
      <c r="C4009">
        <v>570656</v>
      </c>
      <c r="D4009">
        <v>1</v>
      </c>
      <c r="E4009">
        <v>1</v>
      </c>
      <c r="F4009">
        <v>0</v>
      </c>
      <c r="G4009">
        <v>0</v>
      </c>
      <c r="H4009">
        <v>0</v>
      </c>
      <c r="I4009" t="s">
        <v>90</v>
      </c>
      <c r="J4009">
        <v>570656</v>
      </c>
      <c r="K4009" t="s">
        <v>1260</v>
      </c>
      <c r="L4009">
        <v>569810</v>
      </c>
      <c r="M4009" t="s">
        <v>284</v>
      </c>
      <c r="N4009">
        <v>569810</v>
      </c>
      <c r="O4009" t="s">
        <v>284</v>
      </c>
      <c r="P4009">
        <v>569810</v>
      </c>
      <c r="Q4009" t="s">
        <v>284</v>
      </c>
      <c r="R4009" s="9">
        <v>270473.53831217397</v>
      </c>
      <c r="S4009" s="9">
        <f>SUMIFS($B:$B,$J:$J,$C4009)</f>
        <v>7978</v>
      </c>
      <c r="T4009" s="9">
        <v>432318.07499045873</v>
      </c>
      <c r="U4009" s="9">
        <v>1</v>
      </c>
      <c r="V4009" s="9">
        <f>U4009*768</f>
        <v>768</v>
      </c>
      <c r="W4009" s="9">
        <v>27</v>
      </c>
      <c r="X4009" s="9">
        <f>W4009*3072</f>
        <v>82944</v>
      </c>
      <c r="Y4009" s="9">
        <v>28</v>
      </c>
      <c r="Z4009" s="9">
        <f>Y4009*1024</f>
        <v>28672</v>
      </c>
      <c r="AA4009" s="9">
        <v>12</v>
      </c>
      <c r="AB4009" s="9">
        <f>AA4009*256</f>
        <v>3072</v>
      </c>
      <c r="AC4009" s="9"/>
      <c r="AD4009" s="9"/>
      <c r="AE4009" s="9"/>
      <c r="AF4009" s="9"/>
      <c r="AG4009" s="9"/>
      <c r="AH4009" s="9"/>
      <c r="AI4009" s="9"/>
      <c r="AJ4009" s="9"/>
      <c r="AK4009" s="9"/>
      <c r="AL4009" s="9"/>
      <c r="AM4009" s="9"/>
      <c r="AN4009" s="9"/>
      <c r="AO4009" s="9"/>
      <c r="AP4009" s="9"/>
      <c r="AQ4009" s="15"/>
      <c r="AR4009" s="9"/>
      <c r="AS4009" s="9"/>
      <c r="AT4009" s="9"/>
      <c r="AU4009" s="9"/>
      <c r="AV4009" s="9"/>
      <c r="AW4009" s="9"/>
      <c r="AX4009" s="9"/>
      <c r="AY4009" s="9"/>
      <c r="AZ4009" s="9"/>
      <c r="BA4009" s="9"/>
      <c r="BB4009" s="9"/>
      <c r="BC4009" s="9"/>
      <c r="BD4009" s="9"/>
      <c r="BE4009" s="9"/>
      <c r="BF4009" s="9"/>
      <c r="BG4009" s="9"/>
      <c r="BH4009" s="9"/>
      <c r="BI4009" s="9"/>
      <c r="BJ4009" s="9"/>
      <c r="BK4009" s="9"/>
      <c r="BL4009" s="9">
        <f t="shared" si="132"/>
        <v>818247.6133026327</v>
      </c>
      <c r="BM4009" s="9">
        <f t="shared" si="133"/>
        <v>818200</v>
      </c>
    </row>
    <row r="4010" spans="1:65" x14ac:dyDescent="0.3">
      <c r="A4010" t="s">
        <v>3820</v>
      </c>
      <c r="B4010" s="9">
        <v>252</v>
      </c>
      <c r="C4010">
        <v>587397</v>
      </c>
      <c r="D4010">
        <v>1</v>
      </c>
      <c r="E4010">
        <v>0</v>
      </c>
      <c r="F4010">
        <v>0</v>
      </c>
      <c r="G4010">
        <v>0</v>
      </c>
      <c r="H4010">
        <v>0</v>
      </c>
      <c r="I4010" t="s">
        <v>135</v>
      </c>
      <c r="J4010">
        <v>588768</v>
      </c>
      <c r="K4010" t="s">
        <v>1464</v>
      </c>
      <c r="L4010">
        <v>588768</v>
      </c>
      <c r="M4010" t="s">
        <v>1464</v>
      </c>
      <c r="N4010">
        <v>588768</v>
      </c>
      <c r="O4010" t="s">
        <v>1464</v>
      </c>
      <c r="P4010">
        <v>588296</v>
      </c>
      <c r="Q4010" t="s">
        <v>199</v>
      </c>
      <c r="R4010" s="9">
        <v>71941.662785630979</v>
      </c>
      <c r="S4010" s="9"/>
      <c r="T4010" s="9"/>
      <c r="U4010" s="9"/>
      <c r="V4010" s="9"/>
      <c r="W4010" s="9"/>
      <c r="X4010" s="9"/>
      <c r="Y4010" s="9"/>
      <c r="Z4010" s="9"/>
      <c r="AA4010" s="9"/>
      <c r="AB4010" s="9"/>
      <c r="AC4010" s="9"/>
      <c r="AD4010" s="9"/>
      <c r="AE4010" s="9"/>
      <c r="AF4010" s="9"/>
      <c r="AG4010" s="9"/>
      <c r="AH4010" s="9"/>
      <c r="AI4010" s="9"/>
      <c r="AJ4010" s="9"/>
      <c r="AK4010" s="9"/>
      <c r="AL4010" s="9"/>
      <c r="AM4010" s="9"/>
      <c r="AN4010" s="9"/>
      <c r="AO4010" s="9"/>
      <c r="AP4010" s="9"/>
      <c r="AQ4010" s="15"/>
      <c r="AR4010" s="9"/>
      <c r="AS4010" s="9"/>
      <c r="AT4010" s="9"/>
      <c r="AU4010" s="9"/>
      <c r="AV4010" s="9"/>
      <c r="AW4010" s="9"/>
      <c r="AX4010" s="9"/>
      <c r="AY4010" s="9"/>
      <c r="AZ4010" s="9"/>
      <c r="BA4010" s="9"/>
      <c r="BB4010" s="9"/>
      <c r="BC4010" s="9"/>
      <c r="BD4010" s="9"/>
      <c r="BE4010" s="9"/>
      <c r="BF4010" s="9"/>
      <c r="BG4010" s="9"/>
      <c r="BH4010" s="9"/>
      <c r="BI4010" s="9"/>
      <c r="BJ4010" s="9"/>
      <c r="BK4010" s="9"/>
      <c r="BL4010" s="9">
        <f t="shared" si="132"/>
        <v>71941.662785630979</v>
      </c>
      <c r="BM4010" s="9">
        <f t="shared" si="133"/>
        <v>71900</v>
      </c>
    </row>
    <row r="4011" spans="1:65" x14ac:dyDescent="0.3">
      <c r="A4011" t="s">
        <v>3821</v>
      </c>
      <c r="B4011" s="9">
        <v>903</v>
      </c>
      <c r="C4011">
        <v>531693</v>
      </c>
      <c r="D4011">
        <v>1</v>
      </c>
      <c r="E4011">
        <v>0</v>
      </c>
      <c r="F4011">
        <v>0</v>
      </c>
      <c r="G4011">
        <v>0</v>
      </c>
      <c r="H4011">
        <v>0</v>
      </c>
      <c r="I4011" t="s">
        <v>86</v>
      </c>
      <c r="J4011">
        <v>531189</v>
      </c>
      <c r="K4011" t="s">
        <v>338</v>
      </c>
      <c r="L4011">
        <v>531189</v>
      </c>
      <c r="M4011" t="s">
        <v>338</v>
      </c>
      <c r="N4011">
        <v>531189</v>
      </c>
      <c r="O4011" t="s">
        <v>338</v>
      </c>
      <c r="P4011">
        <v>531189</v>
      </c>
      <c r="Q4011" t="s">
        <v>338</v>
      </c>
      <c r="R4011" s="9">
        <v>213475.70962928381</v>
      </c>
      <c r="S4011" s="9"/>
      <c r="T4011" s="9"/>
      <c r="U4011" s="9"/>
      <c r="V4011" s="9"/>
      <c r="W4011" s="9"/>
      <c r="X4011" s="9"/>
      <c r="Y4011" s="9"/>
      <c r="Z4011" s="9"/>
      <c r="AA4011" s="9"/>
      <c r="AB4011" s="9"/>
      <c r="AC4011" s="9"/>
      <c r="AD4011" s="9"/>
      <c r="AE4011" s="9"/>
      <c r="AF4011" s="9"/>
      <c r="AG4011" s="9"/>
      <c r="AH4011" s="9"/>
      <c r="AI4011" s="9"/>
      <c r="AJ4011" s="9"/>
      <c r="AK4011" s="9"/>
      <c r="AL4011" s="9"/>
      <c r="AM4011" s="9"/>
      <c r="AN4011" s="9"/>
      <c r="AO4011" s="9"/>
      <c r="AP4011" s="9"/>
      <c r="AQ4011" s="15"/>
      <c r="AR4011" s="9"/>
      <c r="AS4011" s="9"/>
      <c r="AT4011" s="9"/>
      <c r="AU4011" s="9"/>
      <c r="AV4011" s="9"/>
      <c r="AW4011" s="9"/>
      <c r="AX4011" s="9"/>
      <c r="AY4011" s="9"/>
      <c r="AZ4011" s="9"/>
      <c r="BA4011" s="9"/>
      <c r="BB4011" s="9"/>
      <c r="BC4011" s="9"/>
      <c r="BD4011" s="9"/>
      <c r="BE4011" s="9"/>
      <c r="BF4011" s="9"/>
      <c r="BG4011" s="9"/>
      <c r="BH4011" s="9"/>
      <c r="BI4011" s="9"/>
      <c r="BJ4011" s="9"/>
      <c r="BK4011" s="9"/>
      <c r="BL4011" s="9">
        <f t="shared" si="132"/>
        <v>213475.70962928381</v>
      </c>
      <c r="BM4011" s="9">
        <f t="shared" si="133"/>
        <v>213500</v>
      </c>
    </row>
    <row r="4012" spans="1:65" x14ac:dyDescent="0.3">
      <c r="A4012" t="s">
        <v>3822</v>
      </c>
      <c r="B4012" s="9">
        <v>152</v>
      </c>
      <c r="C4012">
        <v>556084</v>
      </c>
      <c r="D4012">
        <v>1</v>
      </c>
      <c r="E4012">
        <v>0</v>
      </c>
      <c r="F4012">
        <v>0</v>
      </c>
      <c r="G4012">
        <v>0</v>
      </c>
      <c r="H4012">
        <v>0</v>
      </c>
      <c r="I4012" t="s">
        <v>151</v>
      </c>
      <c r="J4012">
        <v>556181</v>
      </c>
      <c r="K4012" t="s">
        <v>1569</v>
      </c>
      <c r="L4012">
        <v>557153</v>
      </c>
      <c r="M4012" t="s">
        <v>808</v>
      </c>
      <c r="N4012">
        <v>557153</v>
      </c>
      <c r="O4012" t="s">
        <v>808</v>
      </c>
      <c r="P4012">
        <v>557153</v>
      </c>
      <c r="Q4012" t="s">
        <v>808</v>
      </c>
      <c r="R4012" s="9">
        <v>71941.662785630979</v>
      </c>
      <c r="S4012" s="9"/>
      <c r="T4012" s="9"/>
      <c r="U4012" s="9"/>
      <c r="V4012" s="9"/>
      <c r="W4012" s="9"/>
      <c r="X4012" s="9"/>
      <c r="Y4012" s="9"/>
      <c r="Z4012" s="9"/>
      <c r="AA4012" s="9"/>
      <c r="AB4012" s="9"/>
      <c r="AC4012" s="9"/>
      <c r="AD4012" s="9"/>
      <c r="AE4012" s="9"/>
      <c r="AF4012" s="9"/>
      <c r="AG4012" s="9"/>
      <c r="AH4012" s="9"/>
      <c r="AI4012" s="9"/>
      <c r="AJ4012" s="9"/>
      <c r="AK4012" s="9"/>
      <c r="AL4012" s="9"/>
      <c r="AM4012" s="9"/>
      <c r="AN4012" s="9"/>
      <c r="AO4012" s="9"/>
      <c r="AP4012" s="9"/>
      <c r="AQ4012" s="15"/>
      <c r="AR4012" s="9"/>
      <c r="AS4012" s="9"/>
      <c r="AT4012" s="9"/>
      <c r="AU4012" s="9"/>
      <c r="AV4012" s="9"/>
      <c r="AW4012" s="9"/>
      <c r="AX4012" s="9"/>
      <c r="AY4012" s="9"/>
      <c r="AZ4012" s="9"/>
      <c r="BA4012" s="9"/>
      <c r="BB4012" s="9"/>
      <c r="BC4012" s="9"/>
      <c r="BD4012" s="9"/>
      <c r="BE4012" s="9"/>
      <c r="BF4012" s="9"/>
      <c r="BG4012" s="9"/>
      <c r="BH4012" s="9"/>
      <c r="BI4012" s="9"/>
      <c r="BJ4012" s="9"/>
      <c r="BK4012" s="9"/>
      <c r="BL4012" s="9">
        <f t="shared" si="132"/>
        <v>71941.662785630979</v>
      </c>
      <c r="BM4012" s="9">
        <f t="shared" si="133"/>
        <v>71900</v>
      </c>
    </row>
    <row r="4013" spans="1:65" x14ac:dyDescent="0.3">
      <c r="A4013" t="s">
        <v>3823</v>
      </c>
      <c r="B4013" s="9">
        <v>705</v>
      </c>
      <c r="C4013">
        <v>588890</v>
      </c>
      <c r="D4013">
        <v>1</v>
      </c>
      <c r="E4013">
        <v>0</v>
      </c>
      <c r="F4013">
        <v>0</v>
      </c>
      <c r="G4013">
        <v>0</v>
      </c>
      <c r="H4013">
        <v>0</v>
      </c>
      <c r="I4013" t="s">
        <v>135</v>
      </c>
      <c r="J4013">
        <v>588491</v>
      </c>
      <c r="K4013" t="s">
        <v>746</v>
      </c>
      <c r="L4013">
        <v>588491</v>
      </c>
      <c r="M4013" t="s">
        <v>746</v>
      </c>
      <c r="N4013">
        <v>588491</v>
      </c>
      <c r="O4013" t="s">
        <v>746</v>
      </c>
      <c r="P4013">
        <v>588296</v>
      </c>
      <c r="Q4013" t="s">
        <v>199</v>
      </c>
      <c r="R4013" s="9">
        <v>167318.67550318479</v>
      </c>
      <c r="S4013" s="9"/>
      <c r="T4013" s="9"/>
      <c r="U4013" s="9"/>
      <c r="V4013" s="9"/>
      <c r="W4013" s="9"/>
      <c r="X4013" s="9"/>
      <c r="Y4013" s="9"/>
      <c r="Z4013" s="9"/>
      <c r="AA4013" s="9"/>
      <c r="AB4013" s="9"/>
      <c r="AC4013" s="9"/>
      <c r="AD4013" s="9"/>
      <c r="AE4013" s="9"/>
      <c r="AF4013" s="9"/>
      <c r="AG4013" s="9"/>
      <c r="AH4013" s="9"/>
      <c r="AI4013" s="9"/>
      <c r="AJ4013" s="9"/>
      <c r="AK4013" s="9"/>
      <c r="AL4013" s="9"/>
      <c r="AM4013" s="9"/>
      <c r="AN4013" s="9"/>
      <c r="AO4013" s="9"/>
      <c r="AP4013" s="9"/>
      <c r="AQ4013" s="15"/>
      <c r="AR4013" s="9"/>
      <c r="AS4013" s="9"/>
      <c r="AT4013" s="9"/>
      <c r="AU4013" s="9"/>
      <c r="AV4013" s="9"/>
      <c r="AW4013" s="9"/>
      <c r="AX4013" s="9"/>
      <c r="AY4013" s="9"/>
      <c r="AZ4013" s="9"/>
      <c r="BA4013" s="9"/>
      <c r="BB4013" s="9"/>
      <c r="BC4013" s="9"/>
      <c r="BD4013" s="9"/>
      <c r="BE4013" s="9"/>
      <c r="BF4013" s="9"/>
      <c r="BG4013" s="9"/>
      <c r="BH4013" s="9"/>
      <c r="BI4013" s="9"/>
      <c r="BJ4013" s="9"/>
      <c r="BK4013" s="9"/>
      <c r="BL4013" s="9">
        <f t="shared" si="132"/>
        <v>167318.67550318479</v>
      </c>
      <c r="BM4013" s="9">
        <f t="shared" si="133"/>
        <v>167300</v>
      </c>
    </row>
    <row r="4014" spans="1:65" x14ac:dyDescent="0.3">
      <c r="A4014" t="s">
        <v>3824</v>
      </c>
      <c r="B4014" s="9">
        <v>371</v>
      </c>
      <c r="C4014">
        <v>594687</v>
      </c>
      <c r="D4014">
        <v>1</v>
      </c>
      <c r="E4014">
        <v>0</v>
      </c>
      <c r="F4014">
        <v>0</v>
      </c>
      <c r="G4014">
        <v>0</v>
      </c>
      <c r="H4014">
        <v>0</v>
      </c>
      <c r="I4014" t="s">
        <v>81</v>
      </c>
      <c r="J4014">
        <v>594156</v>
      </c>
      <c r="K4014" t="s">
        <v>575</v>
      </c>
      <c r="L4014">
        <v>594156</v>
      </c>
      <c r="M4014" t="s">
        <v>575</v>
      </c>
      <c r="N4014">
        <v>594156</v>
      </c>
      <c r="O4014" t="s">
        <v>575</v>
      </c>
      <c r="P4014">
        <v>593711</v>
      </c>
      <c r="Q4014" t="s">
        <v>185</v>
      </c>
      <c r="R4014" s="9">
        <v>88773.288750552674</v>
      </c>
      <c r="S4014" s="9"/>
      <c r="T4014" s="9"/>
      <c r="U4014" s="9"/>
      <c r="V4014" s="9"/>
      <c r="W4014" s="9"/>
      <c r="X4014" s="9"/>
      <c r="Y4014" s="9"/>
      <c r="Z4014" s="9"/>
      <c r="AA4014" s="9"/>
      <c r="AB4014" s="9"/>
      <c r="AC4014" s="9"/>
      <c r="AD4014" s="9"/>
      <c r="AE4014" s="9"/>
      <c r="AF4014" s="9"/>
      <c r="AG4014" s="9"/>
      <c r="AH4014" s="9"/>
      <c r="AI4014" s="9"/>
      <c r="AJ4014" s="9"/>
      <c r="AK4014" s="9"/>
      <c r="AL4014" s="9"/>
      <c r="AM4014" s="9"/>
      <c r="AN4014" s="9"/>
      <c r="AO4014" s="9"/>
      <c r="AP4014" s="9"/>
      <c r="AQ4014" s="15"/>
      <c r="AR4014" s="9"/>
      <c r="AS4014" s="9"/>
      <c r="AT4014" s="9"/>
      <c r="AU4014" s="9"/>
      <c r="AV4014" s="9"/>
      <c r="AW4014" s="9"/>
      <c r="AX4014" s="9"/>
      <c r="AY4014" s="9"/>
      <c r="AZ4014" s="9"/>
      <c r="BA4014" s="9"/>
      <c r="BB4014" s="9"/>
      <c r="BC4014" s="9"/>
      <c r="BD4014" s="9"/>
      <c r="BE4014" s="9"/>
      <c r="BF4014" s="9"/>
      <c r="BG4014" s="9"/>
      <c r="BH4014" s="9"/>
      <c r="BI4014" s="9"/>
      <c r="BJ4014" s="9"/>
      <c r="BK4014" s="9"/>
      <c r="BL4014" s="9">
        <f t="shared" si="132"/>
        <v>88773.288750552674</v>
      </c>
      <c r="BM4014" s="9">
        <f t="shared" si="133"/>
        <v>88800</v>
      </c>
    </row>
    <row r="4015" spans="1:65" x14ac:dyDescent="0.3">
      <c r="A4015" t="s">
        <v>3825</v>
      </c>
      <c r="B4015" s="9">
        <v>697</v>
      </c>
      <c r="C4015">
        <v>583693</v>
      </c>
      <c r="D4015">
        <v>1</v>
      </c>
      <c r="E4015">
        <v>0</v>
      </c>
      <c r="F4015">
        <v>0</v>
      </c>
      <c r="G4015">
        <v>0</v>
      </c>
      <c r="H4015">
        <v>0</v>
      </c>
      <c r="I4015" t="s">
        <v>81</v>
      </c>
      <c r="J4015">
        <v>582956</v>
      </c>
      <c r="K4015" t="s">
        <v>684</v>
      </c>
      <c r="L4015">
        <v>582956</v>
      </c>
      <c r="M4015" t="s">
        <v>684</v>
      </c>
      <c r="N4015">
        <v>583120</v>
      </c>
      <c r="O4015" t="s">
        <v>408</v>
      </c>
      <c r="P4015">
        <v>583120</v>
      </c>
      <c r="Q4015" t="s">
        <v>408</v>
      </c>
      <c r="R4015" s="9">
        <v>165447.9593315098</v>
      </c>
      <c r="S4015" s="9"/>
      <c r="T4015" s="9"/>
      <c r="U4015" s="9"/>
      <c r="V4015" s="9"/>
      <c r="W4015" s="9"/>
      <c r="X4015" s="9"/>
      <c r="Y4015" s="9"/>
      <c r="Z4015" s="9"/>
      <c r="AA4015" s="9"/>
      <c r="AB4015" s="9"/>
      <c r="AC4015" s="9"/>
      <c r="AD4015" s="9"/>
      <c r="AE4015" s="9"/>
      <c r="AF4015" s="9"/>
      <c r="AG4015" s="9"/>
      <c r="AH4015" s="9"/>
      <c r="AI4015" s="9"/>
      <c r="AJ4015" s="9"/>
      <c r="AK4015" s="9"/>
      <c r="AL4015" s="9"/>
      <c r="AM4015" s="9"/>
      <c r="AN4015" s="9"/>
      <c r="AO4015" s="9"/>
      <c r="AP4015" s="9"/>
      <c r="AQ4015" s="15"/>
      <c r="AR4015" s="9"/>
      <c r="AS4015" s="9"/>
      <c r="AT4015" s="9"/>
      <c r="AU4015" s="9"/>
      <c r="AV4015" s="9"/>
      <c r="AW4015" s="9"/>
      <c r="AX4015" s="9"/>
      <c r="AY4015" s="9"/>
      <c r="AZ4015" s="9"/>
      <c r="BA4015" s="9"/>
      <c r="BB4015" s="9"/>
      <c r="BC4015" s="9"/>
      <c r="BD4015" s="9"/>
      <c r="BE4015" s="9"/>
      <c r="BF4015" s="9"/>
      <c r="BG4015" s="9"/>
      <c r="BH4015" s="9"/>
      <c r="BI4015" s="9"/>
      <c r="BJ4015" s="9"/>
      <c r="BK4015" s="9"/>
      <c r="BL4015" s="9">
        <f t="shared" si="132"/>
        <v>165447.9593315098</v>
      </c>
      <c r="BM4015" s="9">
        <f t="shared" si="133"/>
        <v>165400</v>
      </c>
    </row>
    <row r="4016" spans="1:65" x14ac:dyDescent="0.3">
      <c r="A4016" t="s">
        <v>3826</v>
      </c>
      <c r="B4016" s="9">
        <v>572</v>
      </c>
      <c r="C4016">
        <v>530476</v>
      </c>
      <c r="D4016">
        <v>1</v>
      </c>
      <c r="E4016">
        <v>0</v>
      </c>
      <c r="F4016">
        <v>0</v>
      </c>
      <c r="G4016">
        <v>0</v>
      </c>
      <c r="H4016">
        <v>0</v>
      </c>
      <c r="I4016" t="s">
        <v>86</v>
      </c>
      <c r="J4016">
        <v>530883</v>
      </c>
      <c r="K4016" t="s">
        <v>319</v>
      </c>
      <c r="L4016">
        <v>530883</v>
      </c>
      <c r="M4016" t="s">
        <v>319</v>
      </c>
      <c r="N4016">
        <v>530883</v>
      </c>
      <c r="O4016" t="s">
        <v>319</v>
      </c>
      <c r="P4016">
        <v>530883</v>
      </c>
      <c r="Q4016" t="s">
        <v>319</v>
      </c>
      <c r="R4016" s="9">
        <v>136154.60327633581</v>
      </c>
      <c r="S4016" s="9"/>
      <c r="T4016" s="9"/>
      <c r="U4016" s="9"/>
      <c r="V4016" s="9"/>
      <c r="W4016" s="9"/>
      <c r="X4016" s="9"/>
      <c r="Y4016" s="9"/>
      <c r="Z4016" s="9"/>
      <c r="AA4016" s="9"/>
      <c r="AB4016" s="9"/>
      <c r="AC4016" s="9"/>
      <c r="AD4016" s="9"/>
      <c r="AE4016" s="9"/>
      <c r="AF4016" s="9"/>
      <c r="AG4016" s="9"/>
      <c r="AH4016" s="9"/>
      <c r="AI4016" s="9"/>
      <c r="AJ4016" s="9"/>
      <c r="AK4016" s="9"/>
      <c r="AL4016" s="9"/>
      <c r="AM4016" s="9"/>
      <c r="AN4016" s="9"/>
      <c r="AO4016" s="9"/>
      <c r="AP4016" s="9"/>
      <c r="AQ4016" s="15"/>
      <c r="AR4016" s="9"/>
      <c r="AS4016" s="9"/>
      <c r="AT4016" s="9"/>
      <c r="AU4016" s="9"/>
      <c r="AV4016" s="9"/>
      <c r="AW4016" s="9"/>
      <c r="AX4016" s="9"/>
      <c r="AY4016" s="9"/>
      <c r="AZ4016" s="9"/>
      <c r="BA4016" s="9"/>
      <c r="BB4016" s="9"/>
      <c r="BC4016" s="9"/>
      <c r="BD4016" s="9"/>
      <c r="BE4016" s="9"/>
      <c r="BF4016" s="9"/>
      <c r="BG4016" s="9"/>
      <c r="BH4016" s="9"/>
      <c r="BI4016" s="9"/>
      <c r="BJ4016" s="9"/>
      <c r="BK4016" s="9"/>
      <c r="BL4016" s="9">
        <f t="shared" si="132"/>
        <v>136154.60327633581</v>
      </c>
      <c r="BM4016" s="9">
        <f t="shared" si="133"/>
        <v>136200</v>
      </c>
    </row>
    <row r="4017" spans="1:65" x14ac:dyDescent="0.3">
      <c r="A4017" t="s">
        <v>3827</v>
      </c>
      <c r="B4017" s="9">
        <v>118</v>
      </c>
      <c r="C4017">
        <v>572853</v>
      </c>
      <c r="D4017">
        <v>1</v>
      </c>
      <c r="E4017">
        <v>0</v>
      </c>
      <c r="F4017">
        <v>0</v>
      </c>
      <c r="G4017">
        <v>0</v>
      </c>
      <c r="H4017">
        <v>0</v>
      </c>
      <c r="I4017" t="s">
        <v>96</v>
      </c>
      <c r="J4017">
        <v>575551</v>
      </c>
      <c r="K4017" t="s">
        <v>852</v>
      </c>
      <c r="L4017">
        <v>574767</v>
      </c>
      <c r="M4017" t="s">
        <v>853</v>
      </c>
      <c r="N4017">
        <v>574767</v>
      </c>
      <c r="O4017" t="s">
        <v>853</v>
      </c>
      <c r="P4017">
        <v>555134</v>
      </c>
      <c r="Q4017" t="s">
        <v>187</v>
      </c>
      <c r="R4017" s="9">
        <v>71941.662785630979</v>
      </c>
      <c r="S4017" s="9"/>
      <c r="T4017" s="9"/>
      <c r="U4017" s="9"/>
      <c r="V4017" s="9"/>
      <c r="W4017" s="9"/>
      <c r="X4017" s="9"/>
      <c r="Y4017" s="9"/>
      <c r="Z4017" s="9"/>
      <c r="AA4017" s="9"/>
      <c r="AB4017" s="9"/>
      <c r="AC4017" s="9"/>
      <c r="AD4017" s="9"/>
      <c r="AE4017" s="9"/>
      <c r="AF4017" s="9"/>
      <c r="AG4017" s="9"/>
      <c r="AH4017" s="9"/>
      <c r="AI4017" s="9"/>
      <c r="AJ4017" s="9"/>
      <c r="AK4017" s="9"/>
      <c r="AL4017" s="9"/>
      <c r="AM4017" s="9"/>
      <c r="AN4017" s="9"/>
      <c r="AO4017" s="9"/>
      <c r="AP4017" s="9"/>
      <c r="AQ4017" s="15"/>
      <c r="AR4017" s="9"/>
      <c r="AS4017" s="9"/>
      <c r="AT4017" s="9"/>
      <c r="AU4017" s="9"/>
      <c r="AV4017" s="9"/>
      <c r="AW4017" s="9"/>
      <c r="AX4017" s="9"/>
      <c r="AY4017" s="9"/>
      <c r="AZ4017" s="9"/>
      <c r="BA4017" s="9"/>
      <c r="BB4017" s="9"/>
      <c r="BC4017" s="9"/>
      <c r="BD4017" s="9"/>
      <c r="BE4017" s="9"/>
      <c r="BF4017" s="9"/>
      <c r="BG4017" s="9"/>
      <c r="BH4017" s="9"/>
      <c r="BI4017" s="9"/>
      <c r="BJ4017" s="9"/>
      <c r="BK4017" s="9"/>
      <c r="BL4017" s="9">
        <f t="shared" si="132"/>
        <v>71941.662785630979</v>
      </c>
      <c r="BM4017" s="9">
        <f t="shared" si="133"/>
        <v>71900</v>
      </c>
    </row>
    <row r="4018" spans="1:65" x14ac:dyDescent="0.3">
      <c r="A4018" t="s">
        <v>3828</v>
      </c>
      <c r="B4018" s="9">
        <v>900</v>
      </c>
      <c r="C4018">
        <v>568813</v>
      </c>
      <c r="D4018">
        <v>1</v>
      </c>
      <c r="E4018">
        <v>0</v>
      </c>
      <c r="F4018">
        <v>0</v>
      </c>
      <c r="G4018">
        <v>0</v>
      </c>
      <c r="H4018">
        <v>0</v>
      </c>
      <c r="I4018" t="s">
        <v>94</v>
      </c>
      <c r="J4018">
        <v>549665</v>
      </c>
      <c r="K4018" t="s">
        <v>2532</v>
      </c>
      <c r="L4018">
        <v>549665</v>
      </c>
      <c r="M4018" t="s">
        <v>2532</v>
      </c>
      <c r="N4018">
        <v>598003</v>
      </c>
      <c r="O4018" t="s">
        <v>201</v>
      </c>
      <c r="P4018">
        <v>598003</v>
      </c>
      <c r="Q4018" t="s">
        <v>201</v>
      </c>
      <c r="R4018" s="9">
        <v>212778.3220439427</v>
      </c>
      <c r="S4018" s="9"/>
      <c r="T4018" s="9"/>
      <c r="U4018" s="9"/>
      <c r="V4018" s="9"/>
      <c r="W4018" s="9"/>
      <c r="X4018" s="9"/>
      <c r="Y4018" s="9"/>
      <c r="Z4018" s="9"/>
      <c r="AA4018" s="9"/>
      <c r="AB4018" s="9"/>
      <c r="AC4018" s="9"/>
      <c r="AD4018" s="9"/>
      <c r="AE4018" s="9"/>
      <c r="AF4018" s="9"/>
      <c r="AG4018" s="9"/>
      <c r="AH4018" s="9"/>
      <c r="AI4018" s="9"/>
      <c r="AJ4018" s="9"/>
      <c r="AK4018" s="9"/>
      <c r="AL4018" s="9"/>
      <c r="AM4018" s="9"/>
      <c r="AN4018" s="9"/>
      <c r="AO4018" s="9"/>
      <c r="AP4018" s="9"/>
      <c r="AQ4018" s="15"/>
      <c r="AR4018" s="9"/>
      <c r="AS4018" s="9"/>
      <c r="AT4018" s="9"/>
      <c r="AU4018" s="9"/>
      <c r="AV4018" s="9"/>
      <c r="AW4018" s="9"/>
      <c r="AX4018" s="9"/>
      <c r="AY4018" s="9"/>
      <c r="AZ4018" s="9"/>
      <c r="BA4018" s="9"/>
      <c r="BB4018" s="9"/>
      <c r="BC4018" s="9"/>
      <c r="BD4018" s="9"/>
      <c r="BE4018" s="9"/>
      <c r="BF4018" s="9"/>
      <c r="BG4018" s="9"/>
      <c r="BH4018" s="9"/>
      <c r="BI4018" s="9"/>
      <c r="BJ4018" s="9"/>
      <c r="BK4018" s="9"/>
      <c r="BL4018" s="9">
        <f t="shared" si="132"/>
        <v>212778.3220439427</v>
      </c>
      <c r="BM4018" s="9">
        <f t="shared" si="133"/>
        <v>212800</v>
      </c>
    </row>
    <row r="4019" spans="1:65" x14ac:dyDescent="0.3">
      <c r="A4019" t="s">
        <v>3829</v>
      </c>
      <c r="B4019" s="9">
        <v>501</v>
      </c>
      <c r="C4019">
        <v>544671</v>
      </c>
      <c r="D4019">
        <v>1</v>
      </c>
      <c r="E4019">
        <v>0</v>
      </c>
      <c r="F4019">
        <v>0</v>
      </c>
      <c r="G4019">
        <v>0</v>
      </c>
      <c r="H4019">
        <v>0</v>
      </c>
      <c r="I4019" t="s">
        <v>135</v>
      </c>
      <c r="J4019">
        <v>544990</v>
      </c>
      <c r="K4019" t="s">
        <v>2973</v>
      </c>
      <c r="L4019">
        <v>541630</v>
      </c>
      <c r="M4019" t="s">
        <v>895</v>
      </c>
      <c r="N4019">
        <v>541630</v>
      </c>
      <c r="O4019" t="s">
        <v>895</v>
      </c>
      <c r="P4019">
        <v>541630</v>
      </c>
      <c r="Q4019" t="s">
        <v>895</v>
      </c>
      <c r="R4019" s="9">
        <v>119459.6350458487</v>
      </c>
      <c r="S4019" s="9"/>
      <c r="T4019" s="9"/>
      <c r="U4019" s="9"/>
      <c r="V4019" s="9"/>
      <c r="W4019" s="9"/>
      <c r="X4019" s="9"/>
      <c r="Y4019" s="9"/>
      <c r="Z4019" s="9"/>
      <c r="AA4019" s="9"/>
      <c r="AB4019" s="9"/>
      <c r="AC4019" s="9"/>
      <c r="AD4019" s="9"/>
      <c r="AE4019" s="9"/>
      <c r="AF4019" s="9"/>
      <c r="AG4019" s="9"/>
      <c r="AH4019" s="9"/>
      <c r="AI4019" s="9"/>
      <c r="AJ4019" s="9"/>
      <c r="AK4019" s="9"/>
      <c r="AL4019" s="9"/>
      <c r="AM4019" s="9"/>
      <c r="AN4019" s="9"/>
      <c r="AO4019" s="9"/>
      <c r="AP4019" s="9"/>
      <c r="AQ4019" s="15"/>
      <c r="AR4019" s="9"/>
      <c r="AS4019" s="9"/>
      <c r="AT4019" s="9"/>
      <c r="AU4019" s="9"/>
      <c r="AV4019" s="9"/>
      <c r="AW4019" s="9"/>
      <c r="AX4019" s="9"/>
      <c r="AY4019" s="9"/>
      <c r="AZ4019" s="9"/>
      <c r="BA4019" s="9"/>
      <c r="BB4019" s="9"/>
      <c r="BC4019" s="9"/>
      <c r="BD4019" s="9"/>
      <c r="BE4019" s="9"/>
      <c r="BF4019" s="9"/>
      <c r="BG4019" s="9"/>
      <c r="BH4019" s="9"/>
      <c r="BI4019" s="9"/>
      <c r="BJ4019" s="9"/>
      <c r="BK4019" s="9"/>
      <c r="BL4019" s="9">
        <f t="shared" si="132"/>
        <v>119459.6350458487</v>
      </c>
      <c r="BM4019" s="9">
        <f t="shared" si="133"/>
        <v>119500</v>
      </c>
    </row>
    <row r="4020" spans="1:65" x14ac:dyDescent="0.3">
      <c r="A4020" s="3" t="s">
        <v>3413</v>
      </c>
      <c r="B4020" s="9">
        <v>2700</v>
      </c>
      <c r="C4020">
        <v>567787</v>
      </c>
      <c r="D4020">
        <v>1</v>
      </c>
      <c r="E4020">
        <v>0</v>
      </c>
      <c r="F4020">
        <v>1</v>
      </c>
      <c r="G4020">
        <v>0</v>
      </c>
      <c r="H4020">
        <v>0</v>
      </c>
      <c r="I4020" t="s">
        <v>131</v>
      </c>
      <c r="J4020">
        <v>567442</v>
      </c>
      <c r="K4020" t="s">
        <v>617</v>
      </c>
      <c r="L4020">
        <v>567787</v>
      </c>
      <c r="M4020" t="s">
        <v>3413</v>
      </c>
      <c r="N4020">
        <v>567442</v>
      </c>
      <c r="O4020" t="s">
        <v>617</v>
      </c>
      <c r="P4020">
        <v>567442</v>
      </c>
      <c r="Q4020" t="s">
        <v>617</v>
      </c>
      <c r="R4020" s="9">
        <v>623099.99828944879</v>
      </c>
      <c r="S4020" s="9"/>
      <c r="T4020" s="9"/>
      <c r="U4020" s="9"/>
      <c r="V4020" s="9"/>
      <c r="W4020" s="9"/>
      <c r="X4020" s="9"/>
      <c r="Y4020" s="9"/>
      <c r="Z4020" s="9"/>
      <c r="AA4020" s="9"/>
      <c r="AB4020" s="9"/>
      <c r="AC4020" s="9">
        <f>SUMIFS($B:$B,$L:$L,$C4020)</f>
        <v>4833</v>
      </c>
      <c r="AD4020" s="9">
        <v>604097.7709298454</v>
      </c>
      <c r="AE4020" s="9"/>
      <c r="AF4020" s="9"/>
      <c r="AG4020" s="9"/>
      <c r="AH4020" s="9"/>
      <c r="AI4020" s="9"/>
      <c r="AJ4020" s="9"/>
      <c r="AK4020" s="9"/>
      <c r="AL4020" s="9"/>
      <c r="AM4020" s="9"/>
      <c r="AN4020" s="9"/>
      <c r="AO4020" s="9"/>
      <c r="AP4020" s="9"/>
      <c r="AQ4020" s="15"/>
      <c r="AR4020" s="9"/>
      <c r="AS4020" s="9"/>
      <c r="AT4020" s="9"/>
      <c r="AU4020" s="9"/>
      <c r="AV4020" s="9"/>
      <c r="AW4020" s="9"/>
      <c r="AX4020" s="9"/>
      <c r="AY4020" s="9"/>
      <c r="AZ4020" s="9"/>
      <c r="BA4020" s="9"/>
      <c r="BB4020" s="9"/>
      <c r="BC4020" s="9"/>
      <c r="BD4020" s="9"/>
      <c r="BE4020" s="9"/>
      <c r="BF4020" s="9"/>
      <c r="BG4020" s="9"/>
      <c r="BH4020" s="9"/>
      <c r="BI4020" s="9"/>
      <c r="BJ4020" s="9"/>
      <c r="BK4020" s="9"/>
      <c r="BL4020" s="9">
        <f t="shared" si="132"/>
        <v>1227197.7692192942</v>
      </c>
      <c r="BM4020" s="9">
        <f t="shared" si="133"/>
        <v>1227200</v>
      </c>
    </row>
    <row r="4021" spans="1:65" x14ac:dyDescent="0.3">
      <c r="A4021" t="s">
        <v>3830</v>
      </c>
      <c r="B4021" s="9">
        <v>76</v>
      </c>
      <c r="C4021">
        <v>561509</v>
      </c>
      <c r="D4021">
        <v>1</v>
      </c>
      <c r="E4021">
        <v>0</v>
      </c>
      <c r="F4021">
        <v>0</v>
      </c>
      <c r="G4021">
        <v>0</v>
      </c>
      <c r="H4021">
        <v>0</v>
      </c>
      <c r="I4021" t="s">
        <v>83</v>
      </c>
      <c r="J4021">
        <v>549681</v>
      </c>
      <c r="K4021" t="s">
        <v>2507</v>
      </c>
      <c r="L4021">
        <v>549592</v>
      </c>
      <c r="M4021" t="s">
        <v>1788</v>
      </c>
      <c r="N4021">
        <v>549592</v>
      </c>
      <c r="O4021" t="s">
        <v>1788</v>
      </c>
      <c r="P4021">
        <v>549240</v>
      </c>
      <c r="Q4021" t="s">
        <v>102</v>
      </c>
      <c r="R4021" s="9">
        <v>71941.662785630979</v>
      </c>
      <c r="S4021" s="9"/>
      <c r="T4021" s="9"/>
      <c r="U4021" s="9"/>
      <c r="V4021" s="9"/>
      <c r="W4021" s="9"/>
      <c r="X4021" s="9"/>
      <c r="Y4021" s="9"/>
      <c r="Z4021" s="9"/>
      <c r="AA4021" s="9"/>
      <c r="AB4021" s="9"/>
      <c r="AC4021" s="9"/>
      <c r="AD4021" s="9"/>
      <c r="AE4021" s="9"/>
      <c r="AF4021" s="9"/>
      <c r="AG4021" s="9"/>
      <c r="AH4021" s="9"/>
      <c r="AI4021" s="9"/>
      <c r="AJ4021" s="9"/>
      <c r="AK4021" s="9"/>
      <c r="AL4021" s="9"/>
      <c r="AM4021" s="9"/>
      <c r="AN4021" s="9"/>
      <c r="AO4021" s="9"/>
      <c r="AP4021" s="9"/>
      <c r="AQ4021" s="15"/>
      <c r="AR4021" s="9">
        <v>2</v>
      </c>
      <c r="AS4021" s="9">
        <f>AR4021*30500</f>
        <v>61000</v>
      </c>
      <c r="AT4021" s="9"/>
      <c r="AU4021" s="9"/>
      <c r="AV4021" s="9"/>
      <c r="AW4021" s="9"/>
      <c r="AX4021" s="9"/>
      <c r="AY4021" s="9"/>
      <c r="AZ4021" s="9"/>
      <c r="BA4021" s="9"/>
      <c r="BB4021" s="9"/>
      <c r="BC4021" s="9"/>
      <c r="BD4021" s="9"/>
      <c r="BE4021" s="9"/>
      <c r="BF4021" s="9"/>
      <c r="BG4021" s="9"/>
      <c r="BH4021" s="9"/>
      <c r="BI4021" s="9"/>
      <c r="BJ4021" s="9"/>
      <c r="BK4021" s="9"/>
      <c r="BL4021" s="9">
        <f t="shared" si="132"/>
        <v>132941.66278563096</v>
      </c>
      <c r="BM4021" s="9">
        <f t="shared" si="133"/>
        <v>132900</v>
      </c>
    </row>
    <row r="4022" spans="1:65" x14ac:dyDescent="0.3">
      <c r="A4022" t="s">
        <v>3831</v>
      </c>
      <c r="B4022" s="9">
        <v>85</v>
      </c>
      <c r="C4022">
        <v>570753</v>
      </c>
      <c r="D4022">
        <v>1</v>
      </c>
      <c r="E4022">
        <v>0</v>
      </c>
      <c r="F4022">
        <v>0</v>
      </c>
      <c r="G4022">
        <v>0</v>
      </c>
      <c r="H4022">
        <v>0</v>
      </c>
      <c r="I4022" t="s">
        <v>86</v>
      </c>
      <c r="J4022">
        <v>535672</v>
      </c>
      <c r="K4022" t="s">
        <v>947</v>
      </c>
      <c r="L4022">
        <v>535672</v>
      </c>
      <c r="M4022" t="s">
        <v>947</v>
      </c>
      <c r="N4022">
        <v>535419</v>
      </c>
      <c r="O4022" t="s">
        <v>170</v>
      </c>
      <c r="P4022">
        <v>535419</v>
      </c>
      <c r="Q4022" t="s">
        <v>170</v>
      </c>
      <c r="R4022" s="9">
        <v>71941.662785630979</v>
      </c>
      <c r="S4022" s="9"/>
      <c r="T4022" s="9"/>
      <c r="U4022" s="9"/>
      <c r="V4022" s="9"/>
      <c r="W4022" s="9"/>
      <c r="X4022" s="9"/>
      <c r="Y4022" s="9"/>
      <c r="Z4022" s="9"/>
      <c r="AA4022" s="9"/>
      <c r="AB4022" s="9"/>
      <c r="AC4022" s="9"/>
      <c r="AD4022" s="9"/>
      <c r="AE4022" s="9"/>
      <c r="AF4022" s="9"/>
      <c r="AG4022" s="9"/>
      <c r="AH4022" s="9"/>
      <c r="AI4022" s="9"/>
      <c r="AJ4022" s="9"/>
      <c r="AK4022" s="9"/>
      <c r="AL4022" s="9"/>
      <c r="AM4022" s="9"/>
      <c r="AN4022" s="9"/>
      <c r="AO4022" s="9"/>
      <c r="AP4022" s="9"/>
      <c r="AQ4022" s="15"/>
      <c r="AR4022" s="9"/>
      <c r="AS4022" s="9"/>
      <c r="AT4022" s="9"/>
      <c r="AU4022" s="9"/>
      <c r="AV4022" s="9"/>
      <c r="AW4022" s="9"/>
      <c r="AX4022" s="9"/>
      <c r="AY4022" s="9"/>
      <c r="AZ4022" s="9"/>
      <c r="BA4022" s="9"/>
      <c r="BB4022" s="9"/>
      <c r="BC4022" s="9"/>
      <c r="BD4022" s="9"/>
      <c r="BE4022" s="9"/>
      <c r="BF4022" s="9"/>
      <c r="BG4022" s="9"/>
      <c r="BH4022" s="9"/>
      <c r="BI4022" s="9"/>
      <c r="BJ4022" s="9"/>
      <c r="BK4022" s="9"/>
      <c r="BL4022" s="9">
        <f t="shared" si="132"/>
        <v>71941.662785630979</v>
      </c>
      <c r="BM4022" s="9">
        <f t="shared" si="133"/>
        <v>71900</v>
      </c>
    </row>
    <row r="4023" spans="1:65" x14ac:dyDescent="0.3">
      <c r="A4023" t="s">
        <v>3832</v>
      </c>
      <c r="B4023" s="9">
        <v>106</v>
      </c>
      <c r="C4023">
        <v>594695</v>
      </c>
      <c r="D4023">
        <v>1</v>
      </c>
      <c r="E4023">
        <v>0</v>
      </c>
      <c r="F4023">
        <v>0</v>
      </c>
      <c r="G4023">
        <v>0</v>
      </c>
      <c r="H4023">
        <v>0</v>
      </c>
      <c r="I4023" t="s">
        <v>81</v>
      </c>
      <c r="J4023">
        <v>593770</v>
      </c>
      <c r="K4023" t="s">
        <v>426</v>
      </c>
      <c r="L4023">
        <v>594911</v>
      </c>
      <c r="M4023" t="s">
        <v>416</v>
      </c>
      <c r="N4023">
        <v>593711</v>
      </c>
      <c r="O4023" t="s">
        <v>185</v>
      </c>
      <c r="P4023">
        <v>593711</v>
      </c>
      <c r="Q4023" t="s">
        <v>185</v>
      </c>
      <c r="R4023" s="9">
        <v>71941.662785630979</v>
      </c>
      <c r="S4023" s="9"/>
      <c r="T4023" s="9"/>
      <c r="U4023" s="9"/>
      <c r="V4023" s="9"/>
      <c r="W4023" s="9"/>
      <c r="X4023" s="9"/>
      <c r="Y4023" s="9"/>
      <c r="Z4023" s="9"/>
      <c r="AA4023" s="9"/>
      <c r="AB4023" s="9"/>
      <c r="AC4023" s="9"/>
      <c r="AD4023" s="9"/>
      <c r="AE4023" s="9"/>
      <c r="AF4023" s="9"/>
      <c r="AG4023" s="9"/>
      <c r="AH4023" s="9"/>
      <c r="AI4023" s="9"/>
      <c r="AJ4023" s="9"/>
      <c r="AK4023" s="9"/>
      <c r="AL4023" s="9"/>
      <c r="AM4023" s="9"/>
      <c r="AN4023" s="9"/>
      <c r="AO4023" s="9"/>
      <c r="AP4023" s="9"/>
      <c r="AQ4023" s="15"/>
      <c r="AR4023" s="9"/>
      <c r="AS4023" s="9"/>
      <c r="AT4023" s="9"/>
      <c r="AU4023" s="9"/>
      <c r="AV4023" s="9"/>
      <c r="AW4023" s="9"/>
      <c r="AX4023" s="9"/>
      <c r="AY4023" s="9"/>
      <c r="AZ4023" s="9"/>
      <c r="BA4023" s="9"/>
      <c r="BB4023" s="9"/>
      <c r="BC4023" s="9"/>
      <c r="BD4023" s="9"/>
      <c r="BE4023" s="9"/>
      <c r="BF4023" s="9"/>
      <c r="BG4023" s="9"/>
      <c r="BH4023" s="9"/>
      <c r="BI4023" s="9"/>
      <c r="BJ4023" s="9"/>
      <c r="BK4023" s="9"/>
      <c r="BL4023" s="9">
        <f t="shared" si="132"/>
        <v>71941.662785630979</v>
      </c>
      <c r="BM4023" s="9">
        <f t="shared" si="133"/>
        <v>71900</v>
      </c>
    </row>
    <row r="4024" spans="1:65" x14ac:dyDescent="0.3">
      <c r="A4024" t="s">
        <v>3833</v>
      </c>
      <c r="B4024" s="9">
        <v>58</v>
      </c>
      <c r="C4024">
        <v>548758</v>
      </c>
      <c r="D4024">
        <v>1</v>
      </c>
      <c r="E4024">
        <v>0</v>
      </c>
      <c r="F4024">
        <v>0</v>
      </c>
      <c r="G4024">
        <v>0</v>
      </c>
      <c r="H4024">
        <v>0</v>
      </c>
      <c r="I4024" t="s">
        <v>90</v>
      </c>
      <c r="J4024">
        <v>576883</v>
      </c>
      <c r="K4024" t="s">
        <v>2781</v>
      </c>
      <c r="L4024">
        <v>576883</v>
      </c>
      <c r="M4024" t="s">
        <v>2781</v>
      </c>
      <c r="N4024">
        <v>576883</v>
      </c>
      <c r="O4024" t="s">
        <v>2781</v>
      </c>
      <c r="P4024">
        <v>576069</v>
      </c>
      <c r="Q4024" t="s">
        <v>196</v>
      </c>
      <c r="R4024" s="9">
        <v>71941.662785630979</v>
      </c>
      <c r="S4024" s="9"/>
      <c r="T4024" s="9"/>
      <c r="U4024" s="9"/>
      <c r="V4024" s="9"/>
      <c r="W4024" s="9"/>
      <c r="X4024" s="9"/>
      <c r="Y4024" s="9"/>
      <c r="Z4024" s="9"/>
      <c r="AA4024" s="9"/>
      <c r="AB4024" s="9"/>
      <c r="AC4024" s="9"/>
      <c r="AD4024" s="9"/>
      <c r="AE4024" s="9"/>
      <c r="AF4024" s="9"/>
      <c r="AG4024" s="9"/>
      <c r="AH4024" s="9"/>
      <c r="AI4024" s="9"/>
      <c r="AJ4024" s="9"/>
      <c r="AK4024" s="9"/>
      <c r="AL4024" s="9"/>
      <c r="AM4024" s="9"/>
      <c r="AN4024" s="9"/>
      <c r="AO4024" s="9"/>
      <c r="AP4024" s="9"/>
      <c r="AQ4024" s="15"/>
      <c r="AR4024" s="9"/>
      <c r="AS4024" s="9"/>
      <c r="AT4024" s="9"/>
      <c r="AU4024" s="9"/>
      <c r="AV4024" s="9"/>
      <c r="AW4024" s="9"/>
      <c r="AX4024" s="9"/>
      <c r="AY4024" s="9"/>
      <c r="AZ4024" s="9"/>
      <c r="BA4024" s="9"/>
      <c r="BB4024" s="9"/>
      <c r="BC4024" s="9"/>
      <c r="BD4024" s="9"/>
      <c r="BE4024" s="9"/>
      <c r="BF4024" s="9"/>
      <c r="BG4024" s="9"/>
      <c r="BH4024" s="9"/>
      <c r="BI4024" s="9"/>
      <c r="BJ4024" s="9"/>
      <c r="BK4024" s="9"/>
      <c r="BL4024" s="9">
        <f t="shared" si="132"/>
        <v>71941.662785630979</v>
      </c>
      <c r="BM4024" s="9">
        <f t="shared" si="133"/>
        <v>71900</v>
      </c>
    </row>
    <row r="4025" spans="1:65" x14ac:dyDescent="0.3">
      <c r="A4025" s="3" t="s">
        <v>555</v>
      </c>
      <c r="B4025" s="9">
        <v>2124</v>
      </c>
      <c r="C4025">
        <v>572080</v>
      </c>
      <c r="D4025">
        <v>1</v>
      </c>
      <c r="E4025">
        <v>1</v>
      </c>
      <c r="F4025">
        <v>1</v>
      </c>
      <c r="G4025">
        <v>0</v>
      </c>
      <c r="H4025">
        <v>0</v>
      </c>
      <c r="I4025" t="s">
        <v>96</v>
      </c>
      <c r="J4025">
        <v>572080</v>
      </c>
      <c r="K4025" t="s">
        <v>555</v>
      </c>
      <c r="L4025">
        <v>572080</v>
      </c>
      <c r="M4025" t="s">
        <v>555</v>
      </c>
      <c r="N4025">
        <v>572241</v>
      </c>
      <c r="O4025" t="s">
        <v>556</v>
      </c>
      <c r="P4025">
        <v>571164</v>
      </c>
      <c r="Q4025" t="s">
        <v>334</v>
      </c>
      <c r="R4025" s="9">
        <v>493321.50475720549</v>
      </c>
      <c r="S4025" s="9">
        <f>SUMIFS($B:$B,$J:$J,$C4025)</f>
        <v>2790</v>
      </c>
      <c r="T4025" s="9">
        <v>151722.4352074835</v>
      </c>
      <c r="U4025" s="9">
        <v>0</v>
      </c>
      <c r="V4025" s="9">
        <f>U4025*768</f>
        <v>0</v>
      </c>
      <c r="W4025" s="9">
        <v>12</v>
      </c>
      <c r="X4025" s="9">
        <f>W4025*3072</f>
        <v>36864</v>
      </c>
      <c r="Y4025" s="9">
        <v>18</v>
      </c>
      <c r="Z4025" s="9">
        <f>Y4025*1024</f>
        <v>18432</v>
      </c>
      <c r="AA4025" s="9">
        <v>7</v>
      </c>
      <c r="AB4025" s="9">
        <f>AA4025*256</f>
        <v>1792</v>
      </c>
      <c r="AC4025" s="9">
        <f>SUMIFS($B:$B,$L:$L,$C4025)</f>
        <v>2790</v>
      </c>
      <c r="AD4025" s="9">
        <v>350218.40232661506</v>
      </c>
      <c r="AE4025" s="9"/>
      <c r="AF4025" s="9"/>
      <c r="AG4025" s="9"/>
      <c r="AH4025" s="9"/>
      <c r="AI4025" s="9"/>
      <c r="AJ4025" s="9"/>
      <c r="AK4025" s="9"/>
      <c r="AL4025" s="9"/>
      <c r="AM4025" s="9"/>
      <c r="AN4025" s="9"/>
      <c r="AO4025" s="9"/>
      <c r="AP4025" s="9"/>
      <c r="AQ4025" s="15"/>
      <c r="AR4025" s="9">
        <v>4</v>
      </c>
      <c r="AS4025" s="9">
        <f>AR4025*30500</f>
        <v>122000</v>
      </c>
      <c r="AT4025" s="9"/>
      <c r="AU4025" s="9"/>
      <c r="AV4025" s="9"/>
      <c r="AW4025" s="9"/>
      <c r="AX4025" s="9"/>
      <c r="AY4025" s="9"/>
      <c r="AZ4025" s="9"/>
      <c r="BA4025" s="9"/>
      <c r="BB4025" s="9"/>
      <c r="BC4025" s="9"/>
      <c r="BD4025" s="9"/>
      <c r="BE4025" s="9"/>
      <c r="BF4025" s="9"/>
      <c r="BG4025" s="9"/>
      <c r="BH4025" s="9"/>
      <c r="BI4025" s="9"/>
      <c r="BJ4025" s="9"/>
      <c r="BK4025" s="9"/>
      <c r="BL4025" s="9">
        <f t="shared" si="132"/>
        <v>1174350.3422913039</v>
      </c>
      <c r="BM4025" s="9">
        <f t="shared" si="133"/>
        <v>1174400</v>
      </c>
    </row>
    <row r="4026" spans="1:65" x14ac:dyDescent="0.3">
      <c r="A4026" t="s">
        <v>555</v>
      </c>
      <c r="B4026" s="9">
        <v>73</v>
      </c>
      <c r="C4026">
        <v>537829</v>
      </c>
      <c r="D4026">
        <v>1</v>
      </c>
      <c r="E4026">
        <v>0</v>
      </c>
      <c r="F4026">
        <v>0</v>
      </c>
      <c r="G4026">
        <v>0</v>
      </c>
      <c r="H4026">
        <v>0</v>
      </c>
      <c r="I4026" t="s">
        <v>123</v>
      </c>
      <c r="J4026">
        <v>547999</v>
      </c>
      <c r="K4026" t="s">
        <v>811</v>
      </c>
      <c r="L4026">
        <v>547999</v>
      </c>
      <c r="M4026" t="s">
        <v>811</v>
      </c>
      <c r="N4026">
        <v>547999</v>
      </c>
      <c r="O4026" t="s">
        <v>811</v>
      </c>
      <c r="P4026">
        <v>547999</v>
      </c>
      <c r="Q4026" t="s">
        <v>811</v>
      </c>
      <c r="R4026" s="9">
        <v>71941.662785630979</v>
      </c>
      <c r="S4026" s="9"/>
      <c r="T4026" s="9"/>
      <c r="U4026" s="9"/>
      <c r="V4026" s="9"/>
      <c r="W4026" s="9"/>
      <c r="X4026" s="9"/>
      <c r="Y4026" s="9"/>
      <c r="Z4026" s="9"/>
      <c r="AA4026" s="9"/>
      <c r="AB4026" s="9"/>
      <c r="AC4026" s="9"/>
      <c r="AD4026" s="9"/>
      <c r="AE4026" s="9"/>
      <c r="AF4026" s="9"/>
      <c r="AG4026" s="9"/>
      <c r="AH4026" s="9"/>
      <c r="AI4026" s="9"/>
      <c r="AJ4026" s="9"/>
      <c r="AK4026" s="9"/>
      <c r="AL4026" s="9"/>
      <c r="AM4026" s="9"/>
      <c r="AN4026" s="9"/>
      <c r="AO4026" s="9"/>
      <c r="AP4026" s="9"/>
      <c r="AQ4026" s="15"/>
      <c r="AR4026" s="9"/>
      <c r="AS4026" s="9"/>
      <c r="AT4026" s="9"/>
      <c r="AU4026" s="9"/>
      <c r="AV4026" s="9"/>
      <c r="AW4026" s="9"/>
      <c r="AX4026" s="9"/>
      <c r="AY4026" s="9"/>
      <c r="AZ4026" s="9"/>
      <c r="BA4026" s="9"/>
      <c r="BB4026" s="9"/>
      <c r="BC4026" s="9"/>
      <c r="BD4026" s="9"/>
      <c r="BE4026" s="9"/>
      <c r="BF4026" s="9"/>
      <c r="BG4026" s="9"/>
      <c r="BH4026" s="9"/>
      <c r="BI4026" s="9"/>
      <c r="BJ4026" s="9"/>
      <c r="BK4026" s="9"/>
      <c r="BL4026" s="9">
        <f t="shared" si="132"/>
        <v>71941.662785630979</v>
      </c>
      <c r="BM4026" s="9">
        <f t="shared" si="133"/>
        <v>71900</v>
      </c>
    </row>
    <row r="4027" spans="1:65" x14ac:dyDescent="0.3">
      <c r="A4027" t="s">
        <v>3834</v>
      </c>
      <c r="B4027" s="9">
        <v>450</v>
      </c>
      <c r="C4027">
        <v>544345</v>
      </c>
      <c r="D4027">
        <v>1</v>
      </c>
      <c r="E4027">
        <v>0</v>
      </c>
      <c r="F4027">
        <v>0</v>
      </c>
      <c r="G4027">
        <v>0</v>
      </c>
      <c r="H4027">
        <v>0</v>
      </c>
      <c r="I4027" t="s">
        <v>104</v>
      </c>
      <c r="J4027">
        <v>563960</v>
      </c>
      <c r="K4027" t="s">
        <v>369</v>
      </c>
      <c r="L4027">
        <v>563960</v>
      </c>
      <c r="M4027" t="s">
        <v>369</v>
      </c>
      <c r="N4027">
        <v>563960</v>
      </c>
      <c r="O4027" t="s">
        <v>369</v>
      </c>
      <c r="P4027">
        <v>563889</v>
      </c>
      <c r="Q4027" t="s">
        <v>370</v>
      </c>
      <c r="R4027" s="9">
        <v>107440.19968331361</v>
      </c>
      <c r="S4027" s="9"/>
      <c r="T4027" s="9"/>
      <c r="U4027" s="9"/>
      <c r="V4027" s="9"/>
      <c r="W4027" s="9"/>
      <c r="X4027" s="9"/>
      <c r="Y4027" s="9"/>
      <c r="Z4027" s="9"/>
      <c r="AA4027" s="9"/>
      <c r="AB4027" s="9"/>
      <c r="AC4027" s="9"/>
      <c r="AD4027" s="9"/>
      <c r="AE4027" s="9"/>
      <c r="AF4027" s="9"/>
      <c r="AG4027" s="9"/>
      <c r="AH4027" s="9"/>
      <c r="AI4027" s="9"/>
      <c r="AJ4027" s="9"/>
      <c r="AK4027" s="9"/>
      <c r="AL4027" s="9"/>
      <c r="AM4027" s="9"/>
      <c r="AN4027" s="9"/>
      <c r="AO4027" s="9"/>
      <c r="AP4027" s="9"/>
      <c r="AQ4027" s="15"/>
      <c r="AR4027" s="9"/>
      <c r="AS4027" s="9"/>
      <c r="AT4027" s="9"/>
      <c r="AU4027" s="9"/>
      <c r="AV4027" s="9"/>
      <c r="AW4027" s="9"/>
      <c r="AX4027" s="9"/>
      <c r="AY4027" s="9"/>
      <c r="AZ4027" s="9"/>
      <c r="BA4027" s="9"/>
      <c r="BB4027" s="9"/>
      <c r="BC4027" s="9"/>
      <c r="BD4027" s="9"/>
      <c r="BE4027" s="9"/>
      <c r="BF4027" s="9"/>
      <c r="BG4027" s="9"/>
      <c r="BH4027" s="9"/>
      <c r="BI4027" s="9"/>
      <c r="BJ4027" s="9"/>
      <c r="BK4027" s="9"/>
      <c r="BL4027" s="9">
        <f t="shared" si="132"/>
        <v>107440.19968331361</v>
      </c>
      <c r="BM4027" s="9">
        <f t="shared" si="133"/>
        <v>107400</v>
      </c>
    </row>
    <row r="4028" spans="1:65" x14ac:dyDescent="0.3">
      <c r="A4028" t="s">
        <v>3835</v>
      </c>
      <c r="B4028" s="9">
        <v>91</v>
      </c>
      <c r="C4028">
        <v>561941</v>
      </c>
      <c r="D4028">
        <v>1</v>
      </c>
      <c r="E4028">
        <v>0</v>
      </c>
      <c r="F4028">
        <v>0</v>
      </c>
      <c r="G4028">
        <v>0</v>
      </c>
      <c r="H4028">
        <v>0</v>
      </c>
      <c r="I4028" t="s">
        <v>123</v>
      </c>
      <c r="J4028">
        <v>547492</v>
      </c>
      <c r="K4028" t="s">
        <v>125</v>
      </c>
      <c r="L4028">
        <v>547492</v>
      </c>
      <c r="M4028" t="s">
        <v>125</v>
      </c>
      <c r="N4028">
        <v>547492</v>
      </c>
      <c r="O4028" t="s">
        <v>125</v>
      </c>
      <c r="P4028">
        <v>547492</v>
      </c>
      <c r="Q4028" t="s">
        <v>125</v>
      </c>
      <c r="R4028" s="9">
        <v>71941.662785630979</v>
      </c>
      <c r="S4028" s="9"/>
      <c r="T4028" s="9"/>
      <c r="U4028" s="9"/>
      <c r="V4028" s="9"/>
      <c r="W4028" s="9"/>
      <c r="X4028" s="9"/>
      <c r="Y4028" s="9"/>
      <c r="Z4028" s="9"/>
      <c r="AA4028" s="9"/>
      <c r="AB4028" s="9"/>
      <c r="AC4028" s="9"/>
      <c r="AD4028" s="9"/>
      <c r="AE4028" s="9"/>
      <c r="AF4028" s="9"/>
      <c r="AG4028" s="9"/>
      <c r="AH4028" s="9"/>
      <c r="AI4028" s="9"/>
      <c r="AJ4028" s="9"/>
      <c r="AK4028" s="9"/>
      <c r="AL4028" s="9"/>
      <c r="AM4028" s="9"/>
      <c r="AN4028" s="9"/>
      <c r="AO4028" s="9"/>
      <c r="AP4028" s="9"/>
      <c r="AQ4028" s="15"/>
      <c r="AR4028" s="9"/>
      <c r="AS4028" s="9"/>
      <c r="AT4028" s="9"/>
      <c r="AU4028" s="9"/>
      <c r="AV4028" s="9"/>
      <c r="AW4028" s="9"/>
      <c r="AX4028" s="9"/>
      <c r="AY4028" s="9"/>
      <c r="AZ4028" s="9"/>
      <c r="BA4028" s="9"/>
      <c r="BB4028" s="9"/>
      <c r="BC4028" s="9"/>
      <c r="BD4028" s="9"/>
      <c r="BE4028" s="9"/>
      <c r="BF4028" s="9"/>
      <c r="BG4028" s="9"/>
      <c r="BH4028" s="9"/>
      <c r="BI4028" s="9"/>
      <c r="BJ4028" s="9"/>
      <c r="BK4028" s="9"/>
      <c r="BL4028" s="9">
        <f t="shared" si="132"/>
        <v>71941.662785630979</v>
      </c>
      <c r="BM4028" s="9">
        <f t="shared" si="133"/>
        <v>71900</v>
      </c>
    </row>
    <row r="4029" spans="1:65" x14ac:dyDescent="0.3">
      <c r="A4029" t="s">
        <v>3836</v>
      </c>
      <c r="B4029" s="9">
        <v>589</v>
      </c>
      <c r="C4029">
        <v>579602</v>
      </c>
      <c r="D4029">
        <v>1</v>
      </c>
      <c r="E4029">
        <v>0</v>
      </c>
      <c r="F4029">
        <v>0</v>
      </c>
      <c r="G4029">
        <v>0</v>
      </c>
      <c r="H4029">
        <v>0</v>
      </c>
      <c r="I4029" t="s">
        <v>90</v>
      </c>
      <c r="J4029">
        <v>579297</v>
      </c>
      <c r="K4029" t="s">
        <v>1015</v>
      </c>
      <c r="L4029">
        <v>579297</v>
      </c>
      <c r="M4029" t="s">
        <v>1015</v>
      </c>
      <c r="N4029">
        <v>579297</v>
      </c>
      <c r="O4029" t="s">
        <v>1015</v>
      </c>
      <c r="P4029">
        <v>579858</v>
      </c>
      <c r="Q4029" t="s">
        <v>1016</v>
      </c>
      <c r="R4029" s="9">
        <v>140145.73418546439</v>
      </c>
      <c r="S4029" s="9"/>
      <c r="T4029" s="9"/>
      <c r="U4029" s="9"/>
      <c r="V4029" s="9"/>
      <c r="W4029" s="9"/>
      <c r="X4029" s="9"/>
      <c r="Y4029" s="9"/>
      <c r="Z4029" s="9"/>
      <c r="AA4029" s="9"/>
      <c r="AB4029" s="9"/>
      <c r="AC4029" s="9"/>
      <c r="AD4029" s="9"/>
      <c r="AE4029" s="9"/>
      <c r="AF4029" s="9"/>
      <c r="AG4029" s="9"/>
      <c r="AH4029" s="9"/>
      <c r="AI4029" s="9"/>
      <c r="AJ4029" s="9"/>
      <c r="AK4029" s="9"/>
      <c r="AL4029" s="9"/>
      <c r="AM4029" s="9"/>
      <c r="AN4029" s="9"/>
      <c r="AO4029" s="9"/>
      <c r="AP4029" s="9"/>
      <c r="AQ4029" s="15"/>
      <c r="AR4029" s="9"/>
      <c r="AS4029" s="9"/>
      <c r="AT4029" s="9"/>
      <c r="AU4029" s="9"/>
      <c r="AV4029" s="9"/>
      <c r="AW4029" s="9"/>
      <c r="AX4029" s="9"/>
      <c r="AY4029" s="9"/>
      <c r="AZ4029" s="9"/>
      <c r="BA4029" s="9"/>
      <c r="BB4029" s="9"/>
      <c r="BC4029" s="9"/>
      <c r="BD4029" s="9"/>
      <c r="BE4029" s="9"/>
      <c r="BF4029" s="9"/>
      <c r="BG4029" s="9"/>
      <c r="BH4029" s="9"/>
      <c r="BI4029" s="9"/>
      <c r="BJ4029" s="9"/>
      <c r="BK4029" s="9"/>
      <c r="BL4029" s="9">
        <f t="shared" si="132"/>
        <v>140145.73418546439</v>
      </c>
      <c r="BM4029" s="9">
        <f t="shared" si="133"/>
        <v>140100</v>
      </c>
    </row>
    <row r="4030" spans="1:65" x14ac:dyDescent="0.3">
      <c r="A4030" t="s">
        <v>3837</v>
      </c>
      <c r="B4030" s="9">
        <v>806</v>
      </c>
      <c r="C4030">
        <v>517151</v>
      </c>
      <c r="D4030">
        <v>1</v>
      </c>
      <c r="E4030">
        <v>0</v>
      </c>
      <c r="F4030">
        <v>0</v>
      </c>
      <c r="G4030">
        <v>0</v>
      </c>
      <c r="H4030">
        <v>0</v>
      </c>
      <c r="I4030" t="s">
        <v>111</v>
      </c>
      <c r="J4030">
        <v>517534</v>
      </c>
      <c r="K4030" t="s">
        <v>831</v>
      </c>
      <c r="L4030">
        <v>511382</v>
      </c>
      <c r="M4030" t="s">
        <v>311</v>
      </c>
      <c r="N4030">
        <v>511382</v>
      </c>
      <c r="O4030" t="s">
        <v>311</v>
      </c>
      <c r="P4030">
        <v>511382</v>
      </c>
      <c r="Q4030" t="s">
        <v>311</v>
      </c>
      <c r="R4030" s="9">
        <v>190896.95218980379</v>
      </c>
      <c r="S4030" s="9"/>
      <c r="T4030" s="9"/>
      <c r="U4030" s="9"/>
      <c r="V4030" s="9"/>
      <c r="W4030" s="9"/>
      <c r="X4030" s="9"/>
      <c r="Y4030" s="9"/>
      <c r="Z4030" s="9"/>
      <c r="AA4030" s="9"/>
      <c r="AB4030" s="9"/>
      <c r="AC4030" s="9"/>
      <c r="AD4030" s="9"/>
      <c r="AE4030" s="9"/>
      <c r="AF4030" s="9"/>
      <c r="AG4030" s="9"/>
      <c r="AH4030" s="9"/>
      <c r="AI4030" s="9"/>
      <c r="AJ4030" s="9"/>
      <c r="AK4030" s="9"/>
      <c r="AL4030" s="9"/>
      <c r="AM4030" s="9"/>
      <c r="AN4030" s="9"/>
      <c r="AO4030" s="9"/>
      <c r="AP4030" s="9"/>
      <c r="AQ4030" s="15"/>
      <c r="AR4030" s="9"/>
      <c r="AS4030" s="9"/>
      <c r="AT4030" s="9"/>
      <c r="AU4030" s="9"/>
      <c r="AV4030" s="9"/>
      <c r="AW4030" s="9"/>
      <c r="AX4030" s="9"/>
      <c r="AY4030" s="9"/>
      <c r="AZ4030" s="9"/>
      <c r="BA4030" s="9"/>
      <c r="BB4030" s="9"/>
      <c r="BC4030" s="9"/>
      <c r="BD4030" s="9"/>
      <c r="BE4030" s="9"/>
      <c r="BF4030" s="9"/>
      <c r="BG4030" s="9"/>
      <c r="BH4030" s="9"/>
      <c r="BI4030" s="9"/>
      <c r="BJ4030" s="9"/>
      <c r="BK4030" s="9"/>
      <c r="BL4030" s="9">
        <f t="shared" si="132"/>
        <v>190896.95218980379</v>
      </c>
      <c r="BM4030" s="9">
        <f t="shared" si="133"/>
        <v>190900</v>
      </c>
    </row>
    <row r="4031" spans="1:65" x14ac:dyDescent="0.3">
      <c r="A4031" t="s">
        <v>3838</v>
      </c>
      <c r="B4031" s="9">
        <v>542</v>
      </c>
      <c r="C4031">
        <v>541133</v>
      </c>
      <c r="D4031">
        <v>1</v>
      </c>
      <c r="E4031">
        <v>0</v>
      </c>
      <c r="F4031">
        <v>0</v>
      </c>
      <c r="G4031">
        <v>0</v>
      </c>
      <c r="H4031">
        <v>0</v>
      </c>
      <c r="I4031" t="s">
        <v>86</v>
      </c>
      <c r="J4031">
        <v>540498</v>
      </c>
      <c r="K4031" t="s">
        <v>2438</v>
      </c>
      <c r="L4031">
        <v>541281</v>
      </c>
      <c r="M4031" t="s">
        <v>1477</v>
      </c>
      <c r="N4031">
        <v>541281</v>
      </c>
      <c r="O4031" t="s">
        <v>1477</v>
      </c>
      <c r="P4031">
        <v>541281</v>
      </c>
      <c r="Q4031" t="s">
        <v>1477</v>
      </c>
      <c r="R4031" s="9">
        <v>129105.61340563851</v>
      </c>
      <c r="S4031" s="9"/>
      <c r="T4031" s="9"/>
      <c r="U4031" s="9"/>
      <c r="V4031" s="9"/>
      <c r="W4031" s="9"/>
      <c r="X4031" s="9"/>
      <c r="Y4031" s="9"/>
      <c r="Z4031" s="9"/>
      <c r="AA4031" s="9"/>
      <c r="AB4031" s="9"/>
      <c r="AC4031" s="9"/>
      <c r="AD4031" s="9"/>
      <c r="AE4031" s="9"/>
      <c r="AF4031" s="9"/>
      <c r="AG4031" s="9"/>
      <c r="AH4031" s="9"/>
      <c r="AI4031" s="9"/>
      <c r="AJ4031" s="9"/>
      <c r="AK4031" s="9"/>
      <c r="AL4031" s="9"/>
      <c r="AM4031" s="9"/>
      <c r="AN4031" s="9"/>
      <c r="AO4031" s="9"/>
      <c r="AP4031" s="9"/>
      <c r="AQ4031" s="15"/>
      <c r="AR4031" s="9"/>
      <c r="AS4031" s="9"/>
      <c r="AT4031" s="9"/>
      <c r="AU4031" s="9"/>
      <c r="AV4031" s="9"/>
      <c r="AW4031" s="9"/>
      <c r="AX4031" s="9"/>
      <c r="AY4031" s="9"/>
      <c r="AZ4031" s="9"/>
      <c r="BA4031" s="9"/>
      <c r="BB4031" s="9"/>
      <c r="BC4031" s="9"/>
      <c r="BD4031" s="9"/>
      <c r="BE4031" s="9"/>
      <c r="BF4031" s="9"/>
      <c r="BG4031" s="9"/>
      <c r="BH4031" s="9"/>
      <c r="BI4031" s="9"/>
      <c r="BJ4031" s="9"/>
      <c r="BK4031" s="9"/>
      <c r="BL4031" s="9">
        <f t="shared" si="132"/>
        <v>129105.61340563851</v>
      </c>
      <c r="BM4031" s="9">
        <f t="shared" si="133"/>
        <v>129100</v>
      </c>
    </row>
    <row r="4032" spans="1:65" x14ac:dyDescent="0.3">
      <c r="A4032" t="s">
        <v>3839</v>
      </c>
      <c r="B4032" s="9">
        <v>359</v>
      </c>
      <c r="C4032">
        <v>596493</v>
      </c>
      <c r="D4032">
        <v>1</v>
      </c>
      <c r="E4032">
        <v>0</v>
      </c>
      <c r="F4032">
        <v>0</v>
      </c>
      <c r="G4032">
        <v>0</v>
      </c>
      <c r="H4032">
        <v>0</v>
      </c>
      <c r="I4032" t="s">
        <v>123</v>
      </c>
      <c r="J4032">
        <v>596884</v>
      </c>
      <c r="K4032" t="s">
        <v>2423</v>
      </c>
      <c r="L4032">
        <v>595411</v>
      </c>
      <c r="M4032" t="s">
        <v>446</v>
      </c>
      <c r="N4032">
        <v>595411</v>
      </c>
      <c r="O4032" t="s">
        <v>446</v>
      </c>
      <c r="P4032">
        <v>595411</v>
      </c>
      <c r="Q4032" t="s">
        <v>446</v>
      </c>
      <c r="R4032" s="9">
        <v>85932.325843056708</v>
      </c>
      <c r="S4032" s="9"/>
      <c r="T4032" s="9"/>
      <c r="U4032" s="9"/>
      <c r="V4032" s="9"/>
      <c r="W4032" s="9"/>
      <c r="X4032" s="9"/>
      <c r="Y4032" s="9"/>
      <c r="Z4032" s="9"/>
      <c r="AA4032" s="9"/>
      <c r="AB4032" s="9"/>
      <c r="AC4032" s="9"/>
      <c r="AD4032" s="9"/>
      <c r="AE4032" s="9"/>
      <c r="AF4032" s="9"/>
      <c r="AG4032" s="9"/>
      <c r="AH4032" s="9"/>
      <c r="AI4032" s="9"/>
      <c r="AJ4032" s="9"/>
      <c r="AK4032" s="9"/>
      <c r="AL4032" s="9"/>
      <c r="AM4032" s="9"/>
      <c r="AN4032" s="9"/>
      <c r="AO4032" s="9"/>
      <c r="AP4032" s="9"/>
      <c r="AQ4032" s="15"/>
      <c r="AR4032" s="9"/>
      <c r="AS4032" s="9"/>
      <c r="AT4032" s="9"/>
      <c r="AU4032" s="9"/>
      <c r="AV4032" s="9"/>
      <c r="AW4032" s="9"/>
      <c r="AX4032" s="9"/>
      <c r="AY4032" s="9"/>
      <c r="AZ4032" s="9"/>
      <c r="BA4032" s="9"/>
      <c r="BB4032" s="9"/>
      <c r="BC4032" s="9"/>
      <c r="BD4032" s="9"/>
      <c r="BE4032" s="9"/>
      <c r="BF4032" s="9"/>
      <c r="BG4032" s="9"/>
      <c r="BH4032" s="9"/>
      <c r="BI4032" s="9"/>
      <c r="BJ4032" s="9"/>
      <c r="BK4032" s="9"/>
      <c r="BL4032" s="9">
        <f t="shared" si="132"/>
        <v>85932.325843056708</v>
      </c>
      <c r="BM4032" s="9">
        <f t="shared" si="133"/>
        <v>85900</v>
      </c>
    </row>
    <row r="4033" spans="1:65" x14ac:dyDescent="0.3">
      <c r="A4033" t="s">
        <v>3839</v>
      </c>
      <c r="B4033" s="9">
        <v>799</v>
      </c>
      <c r="C4033">
        <v>572098</v>
      </c>
      <c r="D4033">
        <v>1</v>
      </c>
      <c r="E4033">
        <v>0</v>
      </c>
      <c r="F4033">
        <v>0</v>
      </c>
      <c r="G4033">
        <v>0</v>
      </c>
      <c r="H4033">
        <v>0</v>
      </c>
      <c r="I4033" t="s">
        <v>96</v>
      </c>
      <c r="J4033">
        <v>572241</v>
      </c>
      <c r="K4033" t="s">
        <v>556</v>
      </c>
      <c r="L4033">
        <v>572241</v>
      </c>
      <c r="M4033" t="s">
        <v>556</v>
      </c>
      <c r="N4033">
        <v>572241</v>
      </c>
      <c r="O4033" t="s">
        <v>556</v>
      </c>
      <c r="P4033">
        <v>571164</v>
      </c>
      <c r="Q4033" t="s">
        <v>334</v>
      </c>
      <c r="R4033" s="9">
        <v>189265.1188102843</v>
      </c>
      <c r="S4033" s="9"/>
      <c r="T4033" s="9"/>
      <c r="U4033" s="9"/>
      <c r="V4033" s="9"/>
      <c r="W4033" s="9"/>
      <c r="X4033" s="9"/>
      <c r="Y4033" s="9"/>
      <c r="Z4033" s="9"/>
      <c r="AA4033" s="9"/>
      <c r="AB4033" s="9"/>
      <c r="AC4033" s="9"/>
      <c r="AD4033" s="9"/>
      <c r="AE4033" s="9"/>
      <c r="AF4033" s="9"/>
      <c r="AG4033" s="9"/>
      <c r="AH4033" s="9"/>
      <c r="AI4033" s="9"/>
      <c r="AJ4033" s="9"/>
      <c r="AK4033" s="9"/>
      <c r="AL4033" s="9"/>
      <c r="AM4033" s="9"/>
      <c r="AN4033" s="9"/>
      <c r="AO4033" s="9"/>
      <c r="AP4033" s="9"/>
      <c r="AQ4033" s="15"/>
      <c r="AR4033" s="9"/>
      <c r="AS4033" s="9"/>
      <c r="AT4033" s="9"/>
      <c r="AU4033" s="9"/>
      <c r="AV4033" s="9"/>
      <c r="AW4033" s="9"/>
      <c r="AX4033" s="9"/>
      <c r="AY4033" s="9"/>
      <c r="AZ4033" s="9"/>
      <c r="BA4033" s="9"/>
      <c r="BB4033" s="9"/>
      <c r="BC4033" s="9"/>
      <c r="BD4033" s="9"/>
      <c r="BE4033" s="9"/>
      <c r="BF4033" s="9"/>
      <c r="BG4033" s="9"/>
      <c r="BH4033" s="9"/>
      <c r="BI4033" s="9"/>
      <c r="BJ4033" s="9"/>
      <c r="BK4033" s="9"/>
      <c r="BL4033" s="9">
        <f t="shared" si="132"/>
        <v>189265.1188102843</v>
      </c>
      <c r="BM4033" s="9">
        <f t="shared" si="133"/>
        <v>189300</v>
      </c>
    </row>
    <row r="4034" spans="1:65" x14ac:dyDescent="0.3">
      <c r="A4034" t="s">
        <v>3840</v>
      </c>
      <c r="B4034" s="9">
        <v>151</v>
      </c>
      <c r="C4034">
        <v>569313</v>
      </c>
      <c r="D4034">
        <v>1</v>
      </c>
      <c r="E4034">
        <v>0</v>
      </c>
      <c r="F4034">
        <v>0</v>
      </c>
      <c r="G4034">
        <v>0</v>
      </c>
      <c r="H4034">
        <v>0</v>
      </c>
      <c r="I4034" t="s">
        <v>123</v>
      </c>
      <c r="J4034">
        <v>568988</v>
      </c>
      <c r="K4034" t="s">
        <v>259</v>
      </c>
      <c r="L4034">
        <v>568988</v>
      </c>
      <c r="M4034" t="s">
        <v>259</v>
      </c>
      <c r="N4034">
        <v>568988</v>
      </c>
      <c r="O4034" t="s">
        <v>259</v>
      </c>
      <c r="P4034">
        <v>569569</v>
      </c>
      <c r="Q4034" t="s">
        <v>260</v>
      </c>
      <c r="R4034" s="9">
        <v>71941.662785630979</v>
      </c>
      <c r="S4034" s="9"/>
      <c r="T4034" s="9"/>
      <c r="U4034" s="9"/>
      <c r="V4034" s="9"/>
      <c r="W4034" s="9"/>
      <c r="X4034" s="9"/>
      <c r="Y4034" s="9"/>
      <c r="Z4034" s="9"/>
      <c r="AA4034" s="9"/>
      <c r="AB4034" s="9"/>
      <c r="AC4034" s="9"/>
      <c r="AD4034" s="9"/>
      <c r="AE4034" s="9"/>
      <c r="AF4034" s="9"/>
      <c r="AG4034" s="9"/>
      <c r="AH4034" s="9"/>
      <c r="AI4034" s="9"/>
      <c r="AJ4034" s="9"/>
      <c r="AK4034" s="9"/>
      <c r="AL4034" s="9"/>
      <c r="AM4034" s="9"/>
      <c r="AN4034" s="9"/>
      <c r="AO4034" s="9"/>
      <c r="AP4034" s="9"/>
      <c r="AQ4034" s="15"/>
      <c r="AR4034" s="9"/>
      <c r="AS4034" s="9"/>
      <c r="AT4034" s="9"/>
      <c r="AU4034" s="9"/>
      <c r="AV4034" s="9"/>
      <c r="AW4034" s="9"/>
      <c r="AX4034" s="9"/>
      <c r="AY4034" s="9"/>
      <c r="AZ4034" s="9"/>
      <c r="BA4034" s="9"/>
      <c r="BB4034" s="9"/>
      <c r="BC4034" s="9"/>
      <c r="BD4034" s="9"/>
      <c r="BE4034" s="9"/>
      <c r="BF4034" s="9"/>
      <c r="BG4034" s="9"/>
      <c r="BH4034" s="9"/>
      <c r="BI4034" s="9"/>
      <c r="BJ4034" s="9"/>
      <c r="BK4034" s="9"/>
      <c r="BL4034" s="9">
        <f t="shared" si="132"/>
        <v>71941.662785630979</v>
      </c>
      <c r="BM4034" s="9">
        <f t="shared" si="133"/>
        <v>71900</v>
      </c>
    </row>
    <row r="4035" spans="1:65" x14ac:dyDescent="0.3">
      <c r="A4035" s="3" t="s">
        <v>184</v>
      </c>
      <c r="B4035" s="9">
        <v>869</v>
      </c>
      <c r="C4035">
        <v>594709</v>
      </c>
      <c r="D4035">
        <v>1</v>
      </c>
      <c r="E4035">
        <v>1</v>
      </c>
      <c r="F4035">
        <v>1</v>
      </c>
      <c r="G4035">
        <v>0</v>
      </c>
      <c r="H4035">
        <v>0</v>
      </c>
      <c r="I4035" t="s">
        <v>81</v>
      </c>
      <c r="J4035">
        <v>594709</v>
      </c>
      <c r="K4035" t="s">
        <v>184</v>
      </c>
      <c r="L4035">
        <v>594709</v>
      </c>
      <c r="M4035" t="s">
        <v>184</v>
      </c>
      <c r="N4035">
        <v>593711</v>
      </c>
      <c r="O4035" t="s">
        <v>185</v>
      </c>
      <c r="P4035">
        <v>593711</v>
      </c>
      <c r="Q4035" t="s">
        <v>185</v>
      </c>
      <c r="R4035" s="9">
        <v>205568.57365875729</v>
      </c>
      <c r="S4035" s="9">
        <f>SUMIFS($B:$B,$J:$J,$C4035)</f>
        <v>5680</v>
      </c>
      <c r="T4035" s="9">
        <v>308208.32842080609</v>
      </c>
      <c r="U4035" s="9">
        <v>1</v>
      </c>
      <c r="V4035" s="9">
        <f>U4035*768</f>
        <v>768</v>
      </c>
      <c r="W4035" s="9">
        <v>26</v>
      </c>
      <c r="X4035" s="9">
        <f>W4035*3072</f>
        <v>79872</v>
      </c>
      <c r="Y4035" s="9">
        <v>26</v>
      </c>
      <c r="Z4035" s="9">
        <f>Y4035*1024</f>
        <v>26624</v>
      </c>
      <c r="AA4035" s="9">
        <v>10</v>
      </c>
      <c r="AB4035" s="9">
        <f>AA4035*256</f>
        <v>2560</v>
      </c>
      <c r="AC4035" s="9">
        <f>SUMIFS($B:$B,$L:$L,$C4035)</f>
        <v>5854</v>
      </c>
      <c r="AD4035" s="9">
        <v>730421.0793335879</v>
      </c>
      <c r="AE4035" s="9"/>
      <c r="AF4035" s="9"/>
      <c r="AG4035" s="9"/>
      <c r="AH4035" s="9"/>
      <c r="AI4035" s="9"/>
      <c r="AJ4035" s="9"/>
      <c r="AK4035" s="9"/>
      <c r="AL4035" s="9"/>
      <c r="AM4035" s="9"/>
      <c r="AN4035" s="9"/>
      <c r="AO4035" s="9"/>
      <c r="AP4035" s="9"/>
      <c r="AQ4035" s="15"/>
      <c r="AR4035" s="9">
        <v>1</v>
      </c>
      <c r="AS4035" s="9">
        <f>AR4035*30500</f>
        <v>30500</v>
      </c>
      <c r="AT4035" s="9"/>
      <c r="AU4035" s="9"/>
      <c r="AV4035" s="9"/>
      <c r="AW4035" s="9"/>
      <c r="AX4035" s="9"/>
      <c r="AY4035" s="9"/>
      <c r="AZ4035" s="9"/>
      <c r="BA4035" s="9"/>
      <c r="BB4035" s="9"/>
      <c r="BC4035" s="9"/>
      <c r="BD4035" s="9"/>
      <c r="BE4035" s="9"/>
      <c r="BF4035" s="9"/>
      <c r="BG4035" s="9"/>
      <c r="BH4035" s="9"/>
      <c r="BI4035" s="9"/>
      <c r="BJ4035" s="9"/>
      <c r="BK4035" s="9"/>
      <c r="BL4035" s="9">
        <f t="shared" si="132"/>
        <v>1384521.9814131511</v>
      </c>
      <c r="BM4035" s="9">
        <f t="shared" si="133"/>
        <v>1384500</v>
      </c>
    </row>
    <row r="4036" spans="1:65" x14ac:dyDescent="0.3">
      <c r="A4036" s="5" t="s">
        <v>113</v>
      </c>
      <c r="B4036" s="9">
        <v>43408</v>
      </c>
      <c r="C4036">
        <v>589250</v>
      </c>
      <c r="D4036">
        <v>1</v>
      </c>
      <c r="E4036">
        <v>1</v>
      </c>
      <c r="F4036">
        <v>1</v>
      </c>
      <c r="G4036">
        <v>1</v>
      </c>
      <c r="H4036">
        <v>1</v>
      </c>
      <c r="I4036" t="s">
        <v>111</v>
      </c>
      <c r="J4036">
        <v>589250</v>
      </c>
      <c r="K4036" t="s">
        <v>113</v>
      </c>
      <c r="L4036">
        <v>589250</v>
      </c>
      <c r="M4036" t="s">
        <v>113</v>
      </c>
      <c r="N4036">
        <v>589250</v>
      </c>
      <c r="O4036" t="s">
        <v>113</v>
      </c>
      <c r="P4036">
        <v>589250</v>
      </c>
      <c r="Q4036" t="s">
        <v>113</v>
      </c>
      <c r="R4036" s="9">
        <v>1827455.3140917539</v>
      </c>
      <c r="S4036" s="9">
        <f>SUMIFS($B:$B,$J:$J,$C4036)</f>
        <v>50326</v>
      </c>
      <c r="T4036" s="9">
        <v>1061739.550878484</v>
      </c>
      <c r="U4036" s="9">
        <v>549</v>
      </c>
      <c r="V4036" s="9">
        <f>U4036*768</f>
        <v>421632</v>
      </c>
      <c r="W4036" s="9">
        <v>127</v>
      </c>
      <c r="X4036" s="9">
        <f>W4036*3072</f>
        <v>390144</v>
      </c>
      <c r="Y4036" s="9">
        <v>896</v>
      </c>
      <c r="Z4036" s="9">
        <f>Y4036*1024</f>
        <v>917504</v>
      </c>
      <c r="AA4036" s="9">
        <v>254</v>
      </c>
      <c r="AB4036" s="9">
        <f>AA4036*256</f>
        <v>65024</v>
      </c>
      <c r="AC4036" s="9">
        <f>SUMIFS($B:$B,$L:$L,$C4036)</f>
        <v>72139</v>
      </c>
      <c r="AD4036" s="9">
        <v>4420787.7621303424</v>
      </c>
      <c r="AE4036" s="9">
        <f>SUMIFS($B:$B,$P:$P,$C4036)</f>
        <v>97131</v>
      </c>
      <c r="AF4036" s="9">
        <v>5649401.6625929074</v>
      </c>
      <c r="AG4036" s="9">
        <f>SUMIFS($B:$B,$N:$N,$C4036)</f>
        <v>88706</v>
      </c>
      <c r="AH4036" s="9">
        <v>14253717.074933579</v>
      </c>
      <c r="AI4036" s="9">
        <f>SUMIFS($B:$B,$P:$P,$C4036)</f>
        <v>97131</v>
      </c>
      <c r="AJ4036" s="9">
        <v>32961675.064440761</v>
      </c>
      <c r="AK4036" s="9"/>
      <c r="AL4036" s="9">
        <v>10585</v>
      </c>
      <c r="AM4036" s="9">
        <f>AL4036*141</f>
        <v>1492485</v>
      </c>
      <c r="AN4036" s="9"/>
      <c r="AO4036" s="9"/>
      <c r="AP4036" s="9"/>
      <c r="AQ4036" s="15"/>
      <c r="AR4036" s="9">
        <v>51</v>
      </c>
      <c r="AS4036" s="9">
        <f>AR4036*30500</f>
        <v>1555500</v>
      </c>
      <c r="AT4036" s="9">
        <v>449</v>
      </c>
      <c r="AU4036" s="9">
        <f>AT4036*2742</f>
        <v>1231158</v>
      </c>
      <c r="AV4036" s="9">
        <v>7</v>
      </c>
      <c r="AW4036" s="9">
        <f>AV4036*914</f>
        <v>6398</v>
      </c>
      <c r="AX4036" s="9">
        <v>3373</v>
      </c>
      <c r="AY4036" s="9">
        <f>AX4036*141</f>
        <v>475593</v>
      </c>
      <c r="AZ4036" s="9">
        <v>3810</v>
      </c>
      <c r="BA4036" s="9">
        <f>AZ4036*343</f>
        <v>1306830</v>
      </c>
      <c r="BB4036" s="9">
        <v>1354</v>
      </c>
      <c r="BC4036" s="9">
        <f>BB4036*109</f>
        <v>147586</v>
      </c>
      <c r="BD4036" s="9">
        <v>115</v>
      </c>
      <c r="BE4036" s="9">
        <f>BD4036*82</f>
        <v>9430</v>
      </c>
      <c r="BF4036" s="9">
        <v>1888</v>
      </c>
      <c r="BG4036" s="9">
        <f>BF4036*328</f>
        <v>619264</v>
      </c>
      <c r="BH4036" s="9">
        <v>113</v>
      </c>
      <c r="BI4036" s="9">
        <f>BH4036*410</f>
        <v>46330</v>
      </c>
      <c r="BJ4036" s="9">
        <v>32</v>
      </c>
      <c r="BK4036" s="9">
        <f>BJ4036*219</f>
        <v>7008</v>
      </c>
      <c r="BL4036" s="9">
        <f t="shared" ref="BL4036:BL4099" si="134">SUMIF(R4036:R4036,"&lt;&gt;")+SUMIF(T4036:T4036,"&lt;&gt;")+SUMIF(V4036:V4036,"&lt;&gt;")+SUMIF(X4036:X4036,"&lt;&gt;")+SUMIF(Z4036:Z4036,"&lt;&gt;")+SUMIF(AB4036:AB4036,"&lt;&gt;")+SUMIF(AD4036:AD4036,"&lt;&gt;")+SUMIF(AF4036:AF4036,"&lt;&gt;")+SUMIF(AH4036:AH4036,"&lt;&gt;")+SUMIF(AJ4036:AJ4036,"&lt;&gt;")+SUMIF(AK4036:AK4036,"&lt;&gt;")+SUMIF(AM4036:AM4036,"&lt;&gt;")+SUMIF(AO4036:AO4036,"&lt;&gt;")+SUMIF(AQ4036:AQ4036,"&lt;&gt;")+SUMIF(AS4036:AS4036,"&lt;&gt;")+SUMIF(AU4036:AU4036,"&lt;&gt;")+SUMIF(AW4036:AW4036,"&lt;&gt;")+SUMIF(AY4036:AY4036,"&lt;&gt;")+SUMIF(BA4036:BA4036,"&lt;&gt;")+SUMIF(BC4036:BC4036,"&lt;&gt;")+SUMIF(BE4036:BE4036,"&lt;&gt;")+SUMIF(BG4036:BG4036,"&lt;&gt;")+SUMIF(BI4036:BI4036,"&lt;&gt;")+SUMIF(BK4036:BK4036,"&lt;&gt;")</f>
        <v>68866662.42906782</v>
      </c>
      <c r="BM4036" s="9">
        <f t="shared" ref="BM4036:BM4099" si="135">ROUND(BL4036/100,0)*100</f>
        <v>68866700</v>
      </c>
    </row>
    <row r="4037" spans="1:65" x14ac:dyDescent="0.3">
      <c r="A4037" t="s">
        <v>3841</v>
      </c>
      <c r="B4037" s="9">
        <v>315</v>
      </c>
      <c r="C4037">
        <v>589918</v>
      </c>
      <c r="D4037">
        <v>1</v>
      </c>
      <c r="E4037">
        <v>0</v>
      </c>
      <c r="F4037">
        <v>0</v>
      </c>
      <c r="G4037">
        <v>0</v>
      </c>
      <c r="H4037">
        <v>0</v>
      </c>
      <c r="I4037" t="s">
        <v>111</v>
      </c>
      <c r="J4037">
        <v>589896</v>
      </c>
      <c r="K4037" t="s">
        <v>634</v>
      </c>
      <c r="L4037">
        <v>589896</v>
      </c>
      <c r="M4037" t="s">
        <v>634</v>
      </c>
      <c r="N4037">
        <v>589250</v>
      </c>
      <c r="O4037" t="s">
        <v>113</v>
      </c>
      <c r="P4037">
        <v>589250</v>
      </c>
      <c r="Q4037" t="s">
        <v>113</v>
      </c>
      <c r="R4037" s="9">
        <v>75502.276685008284</v>
      </c>
      <c r="S4037" s="9"/>
      <c r="T4037" s="9"/>
      <c r="U4037" s="9"/>
      <c r="V4037" s="9"/>
      <c r="W4037" s="9"/>
      <c r="X4037" s="9"/>
      <c r="Y4037" s="9"/>
      <c r="Z4037" s="9"/>
      <c r="AA4037" s="9"/>
      <c r="AB4037" s="9"/>
      <c r="AC4037" s="9"/>
      <c r="AD4037" s="9"/>
      <c r="AE4037" s="9"/>
      <c r="AF4037" s="9"/>
      <c r="AG4037" s="9"/>
      <c r="AH4037" s="9"/>
      <c r="AI4037" s="9"/>
      <c r="AJ4037" s="9"/>
      <c r="AK4037" s="9"/>
      <c r="AL4037" s="9"/>
      <c r="AM4037" s="9"/>
      <c r="AN4037" s="9"/>
      <c r="AO4037" s="9"/>
      <c r="AP4037" s="9"/>
      <c r="AQ4037" s="15"/>
      <c r="AR4037" s="9"/>
      <c r="AS4037" s="9"/>
      <c r="AT4037" s="9"/>
      <c r="AU4037" s="9"/>
      <c r="AV4037" s="9"/>
      <c r="AW4037" s="9"/>
      <c r="AX4037" s="9"/>
      <c r="AY4037" s="9"/>
      <c r="AZ4037" s="9"/>
      <c r="BA4037" s="9"/>
      <c r="BB4037" s="9"/>
      <c r="BC4037" s="9"/>
      <c r="BD4037" s="9"/>
      <c r="BE4037" s="9"/>
      <c r="BF4037" s="9"/>
      <c r="BG4037" s="9"/>
      <c r="BH4037" s="9"/>
      <c r="BI4037" s="9"/>
      <c r="BJ4037" s="9"/>
      <c r="BK4037" s="9"/>
      <c r="BL4037" s="9">
        <f t="shared" si="134"/>
        <v>75502.276685008284</v>
      </c>
      <c r="BM4037" s="9">
        <f t="shared" si="135"/>
        <v>75500</v>
      </c>
    </row>
    <row r="4038" spans="1:65" x14ac:dyDescent="0.3">
      <c r="A4038" t="s">
        <v>3842</v>
      </c>
      <c r="B4038" s="9">
        <v>240</v>
      </c>
      <c r="C4038">
        <v>541486</v>
      </c>
      <c r="D4038">
        <v>1</v>
      </c>
      <c r="E4038">
        <v>0</v>
      </c>
      <c r="F4038">
        <v>0</v>
      </c>
      <c r="G4038">
        <v>0</v>
      </c>
      <c r="H4038">
        <v>0</v>
      </c>
      <c r="I4038" t="s">
        <v>151</v>
      </c>
      <c r="J4038">
        <v>560928</v>
      </c>
      <c r="K4038" t="s">
        <v>2319</v>
      </c>
      <c r="L4038">
        <v>561215</v>
      </c>
      <c r="M4038" t="s">
        <v>307</v>
      </c>
      <c r="N4038">
        <v>561215</v>
      </c>
      <c r="O4038" t="s">
        <v>307</v>
      </c>
      <c r="P4038">
        <v>561215</v>
      </c>
      <c r="Q4038" t="s">
        <v>307</v>
      </c>
      <c r="R4038" s="9">
        <v>71941.662785630979</v>
      </c>
      <c r="S4038" s="9"/>
      <c r="T4038" s="9"/>
      <c r="U4038" s="9"/>
      <c r="V4038" s="9"/>
      <c r="W4038" s="9"/>
      <c r="X4038" s="9"/>
      <c r="Y4038" s="9"/>
      <c r="Z4038" s="9"/>
      <c r="AA4038" s="9"/>
      <c r="AB4038" s="9"/>
      <c r="AC4038" s="9"/>
      <c r="AD4038" s="9"/>
      <c r="AE4038" s="9"/>
      <c r="AF4038" s="9"/>
      <c r="AG4038" s="9"/>
      <c r="AH4038" s="9"/>
      <c r="AI4038" s="9"/>
      <c r="AJ4038" s="9"/>
      <c r="AK4038" s="9"/>
      <c r="AL4038" s="9"/>
      <c r="AM4038" s="9"/>
      <c r="AN4038" s="9"/>
      <c r="AO4038" s="9"/>
      <c r="AP4038" s="9"/>
      <c r="AQ4038" s="15"/>
      <c r="AR4038" s="9">
        <v>1</v>
      </c>
      <c r="AS4038" s="9">
        <f>AR4038*30500</f>
        <v>30500</v>
      </c>
      <c r="AT4038" s="9"/>
      <c r="AU4038" s="9"/>
      <c r="AV4038" s="9"/>
      <c r="AW4038" s="9"/>
      <c r="AX4038" s="9"/>
      <c r="AY4038" s="9"/>
      <c r="AZ4038" s="9"/>
      <c r="BA4038" s="9"/>
      <c r="BB4038" s="9"/>
      <c r="BC4038" s="9"/>
      <c r="BD4038" s="9"/>
      <c r="BE4038" s="9"/>
      <c r="BF4038" s="9"/>
      <c r="BG4038" s="9"/>
      <c r="BH4038" s="9"/>
      <c r="BI4038" s="9"/>
      <c r="BJ4038" s="9"/>
      <c r="BK4038" s="9"/>
      <c r="BL4038" s="9">
        <f t="shared" si="134"/>
        <v>102441.66278563098</v>
      </c>
      <c r="BM4038" s="9">
        <f t="shared" si="135"/>
        <v>102400</v>
      </c>
    </row>
    <row r="4039" spans="1:65" x14ac:dyDescent="0.3">
      <c r="A4039" t="s">
        <v>3843</v>
      </c>
      <c r="B4039" s="9">
        <v>1810</v>
      </c>
      <c r="C4039">
        <v>544698</v>
      </c>
      <c r="D4039">
        <v>1</v>
      </c>
      <c r="E4039">
        <v>0</v>
      </c>
      <c r="F4039">
        <v>0</v>
      </c>
      <c r="G4039">
        <v>0</v>
      </c>
      <c r="H4039">
        <v>0</v>
      </c>
      <c r="I4039" t="s">
        <v>135</v>
      </c>
      <c r="J4039">
        <v>542814</v>
      </c>
      <c r="K4039" t="s">
        <v>1941</v>
      </c>
      <c r="L4039">
        <v>544841</v>
      </c>
      <c r="M4039" t="s">
        <v>1283</v>
      </c>
      <c r="N4039">
        <v>544841</v>
      </c>
      <c r="O4039" t="s">
        <v>1283</v>
      </c>
      <c r="P4039">
        <v>544841</v>
      </c>
      <c r="Q4039" t="s">
        <v>1283</v>
      </c>
      <c r="R4039" s="9">
        <v>422026.97364074248</v>
      </c>
      <c r="S4039" s="9"/>
      <c r="T4039" s="9"/>
      <c r="U4039" s="9"/>
      <c r="V4039" s="9"/>
      <c r="W4039" s="9"/>
      <c r="X4039" s="9"/>
      <c r="Y4039" s="9"/>
      <c r="Z4039" s="9"/>
      <c r="AA4039" s="9"/>
      <c r="AB4039" s="9"/>
      <c r="AC4039" s="9"/>
      <c r="AD4039" s="9"/>
      <c r="AE4039" s="9"/>
      <c r="AF4039" s="9"/>
      <c r="AG4039" s="9"/>
      <c r="AH4039" s="9"/>
      <c r="AI4039" s="9"/>
      <c r="AJ4039" s="9"/>
      <c r="AK4039" s="9"/>
      <c r="AL4039" s="9"/>
      <c r="AM4039" s="9"/>
      <c r="AN4039" s="9"/>
      <c r="AO4039" s="9"/>
      <c r="AP4039" s="9"/>
      <c r="AQ4039" s="15"/>
      <c r="AR4039" s="9">
        <v>2</v>
      </c>
      <c r="AS4039" s="9">
        <f>AR4039*30500</f>
        <v>61000</v>
      </c>
      <c r="AT4039" s="9"/>
      <c r="AU4039" s="9"/>
      <c r="AV4039" s="9"/>
      <c r="AW4039" s="9"/>
      <c r="AX4039" s="9"/>
      <c r="AY4039" s="9"/>
      <c r="AZ4039" s="9"/>
      <c r="BA4039" s="9"/>
      <c r="BB4039" s="9"/>
      <c r="BC4039" s="9"/>
      <c r="BD4039" s="9"/>
      <c r="BE4039" s="9"/>
      <c r="BF4039" s="9"/>
      <c r="BG4039" s="9"/>
      <c r="BH4039" s="9"/>
      <c r="BI4039" s="9"/>
      <c r="BJ4039" s="9"/>
      <c r="BK4039" s="9"/>
      <c r="BL4039" s="9">
        <f t="shared" si="134"/>
        <v>483026.97364074248</v>
      </c>
      <c r="BM4039" s="9">
        <f t="shared" si="135"/>
        <v>483000</v>
      </c>
    </row>
    <row r="4040" spans="1:65" x14ac:dyDescent="0.3">
      <c r="A4040" t="s">
        <v>3844</v>
      </c>
      <c r="B4040" s="9">
        <v>263</v>
      </c>
      <c r="C4040">
        <v>582221</v>
      </c>
      <c r="D4040">
        <v>1</v>
      </c>
      <c r="E4040">
        <v>0</v>
      </c>
      <c r="F4040">
        <v>0</v>
      </c>
      <c r="G4040">
        <v>0</v>
      </c>
      <c r="H4040">
        <v>0</v>
      </c>
      <c r="I4040" t="s">
        <v>81</v>
      </c>
      <c r="J4040">
        <v>581917</v>
      </c>
      <c r="K4040" t="s">
        <v>1179</v>
      </c>
      <c r="L4040">
        <v>581917</v>
      </c>
      <c r="M4040" t="s">
        <v>1179</v>
      </c>
      <c r="N4040">
        <v>581917</v>
      </c>
      <c r="O4040" t="s">
        <v>1179</v>
      </c>
      <c r="P4040">
        <v>581372</v>
      </c>
      <c r="Q4040" t="s">
        <v>243</v>
      </c>
      <c r="R4040" s="9">
        <v>71941.662785630979</v>
      </c>
      <c r="S4040" s="9"/>
      <c r="T4040" s="9"/>
      <c r="U4040" s="9"/>
      <c r="V4040" s="9"/>
      <c r="W4040" s="9"/>
      <c r="X4040" s="9"/>
      <c r="Y4040" s="9"/>
      <c r="Z4040" s="9"/>
      <c r="AA4040" s="9"/>
      <c r="AB4040" s="9"/>
      <c r="AC4040" s="9"/>
      <c r="AD4040" s="9"/>
      <c r="AE4040" s="9"/>
      <c r="AF4040" s="9"/>
      <c r="AG4040" s="9"/>
      <c r="AH4040" s="9"/>
      <c r="AI4040" s="9"/>
      <c r="AJ4040" s="9"/>
      <c r="AK4040" s="9"/>
      <c r="AL4040" s="9"/>
      <c r="AM4040" s="9"/>
      <c r="AN4040" s="9"/>
      <c r="AO4040" s="9"/>
      <c r="AP4040" s="9"/>
      <c r="AQ4040" s="15"/>
      <c r="AR4040" s="9"/>
      <c r="AS4040" s="9"/>
      <c r="AT4040" s="9"/>
      <c r="AU4040" s="9"/>
      <c r="AV4040" s="9"/>
      <c r="AW4040" s="9"/>
      <c r="AX4040" s="9"/>
      <c r="AY4040" s="9"/>
      <c r="AZ4040" s="9"/>
      <c r="BA4040" s="9"/>
      <c r="BB4040" s="9"/>
      <c r="BC4040" s="9"/>
      <c r="BD4040" s="9"/>
      <c r="BE4040" s="9"/>
      <c r="BF4040" s="9"/>
      <c r="BG4040" s="9"/>
      <c r="BH4040" s="9"/>
      <c r="BI4040" s="9"/>
      <c r="BJ4040" s="9"/>
      <c r="BK4040" s="9"/>
      <c r="BL4040" s="9">
        <f t="shared" si="134"/>
        <v>71941.662785630979</v>
      </c>
      <c r="BM4040" s="9">
        <f t="shared" si="135"/>
        <v>71900</v>
      </c>
    </row>
    <row r="4041" spans="1:65" x14ac:dyDescent="0.3">
      <c r="A4041" s="2" t="s">
        <v>834</v>
      </c>
      <c r="B4041" s="9">
        <v>1090</v>
      </c>
      <c r="C4041">
        <v>589926</v>
      </c>
      <c r="D4041">
        <v>1</v>
      </c>
      <c r="E4041">
        <v>1</v>
      </c>
      <c r="F4041">
        <v>0</v>
      </c>
      <c r="G4041">
        <v>0</v>
      </c>
      <c r="H4041">
        <v>0</v>
      </c>
      <c r="I4041" t="s">
        <v>111</v>
      </c>
      <c r="J4041">
        <v>589926</v>
      </c>
      <c r="K4041" t="s">
        <v>834</v>
      </c>
      <c r="L4041">
        <v>589896</v>
      </c>
      <c r="M4041" t="s">
        <v>634</v>
      </c>
      <c r="N4041">
        <v>589250</v>
      </c>
      <c r="O4041" t="s">
        <v>113</v>
      </c>
      <c r="P4041">
        <v>589250</v>
      </c>
      <c r="Q4041" t="s">
        <v>113</v>
      </c>
      <c r="R4041" s="9">
        <v>256836.03392563641</v>
      </c>
      <c r="S4041" s="9">
        <f>SUMIFS($B:$B,$J:$J,$C4041)</f>
        <v>1763</v>
      </c>
      <c r="T4041" s="9">
        <v>95974.286447611419</v>
      </c>
      <c r="U4041" s="9">
        <v>0</v>
      </c>
      <c r="V4041" s="9">
        <f>U4041*768</f>
        <v>0</v>
      </c>
      <c r="W4041" s="9">
        <v>4</v>
      </c>
      <c r="X4041" s="9">
        <f>W4041*3072</f>
        <v>12288</v>
      </c>
      <c r="Y4041" s="9">
        <v>8</v>
      </c>
      <c r="Z4041" s="9">
        <f>Y4041*1024</f>
        <v>8192</v>
      </c>
      <c r="AA4041" s="9">
        <v>0</v>
      </c>
      <c r="AB4041" s="9">
        <f>AA4041*256</f>
        <v>0</v>
      </c>
      <c r="AC4041" s="9"/>
      <c r="AD4041" s="9"/>
      <c r="AE4041" s="9"/>
      <c r="AF4041" s="9"/>
      <c r="AG4041" s="9"/>
      <c r="AH4041" s="9"/>
      <c r="AI4041" s="9"/>
      <c r="AJ4041" s="9"/>
      <c r="AK4041" s="9"/>
      <c r="AL4041" s="9"/>
      <c r="AM4041" s="9"/>
      <c r="AN4041" s="9"/>
      <c r="AO4041" s="9"/>
      <c r="AP4041" s="9"/>
      <c r="AQ4041" s="15"/>
      <c r="AR4041" s="9">
        <v>1</v>
      </c>
      <c r="AS4041" s="9">
        <f>AR4041*30500</f>
        <v>30500</v>
      </c>
      <c r="AT4041" s="9"/>
      <c r="AU4041" s="9"/>
      <c r="AV4041" s="9"/>
      <c r="AW4041" s="9"/>
      <c r="AX4041" s="9"/>
      <c r="AY4041" s="9"/>
      <c r="AZ4041" s="9"/>
      <c r="BA4041" s="9"/>
      <c r="BB4041" s="9"/>
      <c r="BC4041" s="9"/>
      <c r="BD4041" s="9"/>
      <c r="BE4041" s="9"/>
      <c r="BF4041" s="9"/>
      <c r="BG4041" s="9"/>
      <c r="BH4041" s="9"/>
      <c r="BI4041" s="9"/>
      <c r="BJ4041" s="9"/>
      <c r="BK4041" s="9"/>
      <c r="BL4041" s="9">
        <f t="shared" si="134"/>
        <v>403790.32037324784</v>
      </c>
      <c r="BM4041" s="9">
        <f t="shared" si="135"/>
        <v>403800</v>
      </c>
    </row>
    <row r="4042" spans="1:65" x14ac:dyDescent="0.3">
      <c r="A4042" s="4" t="s">
        <v>3617</v>
      </c>
      <c r="B4042" s="9">
        <v>4764</v>
      </c>
      <c r="C4042">
        <v>549771</v>
      </c>
      <c r="D4042">
        <v>1</v>
      </c>
      <c r="E4042">
        <v>1</v>
      </c>
      <c r="F4042">
        <v>1</v>
      </c>
      <c r="G4042">
        <v>1</v>
      </c>
      <c r="H4042">
        <v>0</v>
      </c>
      <c r="I4042" t="s">
        <v>83</v>
      </c>
      <c r="J4042">
        <v>549771</v>
      </c>
      <c r="K4042" t="s">
        <v>3617</v>
      </c>
      <c r="L4042">
        <v>549771</v>
      </c>
      <c r="M4042" t="s">
        <v>3617</v>
      </c>
      <c r="N4042">
        <v>549771</v>
      </c>
      <c r="O4042" t="s">
        <v>3617</v>
      </c>
      <c r="P4042">
        <v>549240</v>
      </c>
      <c r="Q4042" t="s">
        <v>102</v>
      </c>
      <c r="R4042" s="9">
        <v>1079412.78190434</v>
      </c>
      <c r="S4042" s="9">
        <f>SUMIFS($B:$B,$J:$J,$C4042)</f>
        <v>5694</v>
      </c>
      <c r="T4042" s="9">
        <v>308965.21855441341</v>
      </c>
      <c r="U4042" s="9">
        <v>0</v>
      </c>
      <c r="V4042" s="9">
        <f>U4042*768</f>
        <v>0</v>
      </c>
      <c r="W4042" s="9">
        <v>14</v>
      </c>
      <c r="X4042" s="9">
        <f>W4042*3072</f>
        <v>43008</v>
      </c>
      <c r="Y4042" s="9">
        <v>34</v>
      </c>
      <c r="Z4042" s="9">
        <f>Y4042*1024</f>
        <v>34816</v>
      </c>
      <c r="AA4042" s="9">
        <v>7</v>
      </c>
      <c r="AB4042" s="9">
        <f>AA4042*256</f>
        <v>1792</v>
      </c>
      <c r="AC4042" s="9">
        <f>SUMIFS($B:$B,$L:$L,$C4042)</f>
        <v>5694</v>
      </c>
      <c r="AD4042" s="9">
        <v>710646.93078880815</v>
      </c>
      <c r="AE4042" s="9"/>
      <c r="AF4042" s="9"/>
      <c r="AG4042" s="9">
        <f>SUMIFS($B:$B,$N:$N,$C4042)</f>
        <v>5694</v>
      </c>
      <c r="AH4042" s="9">
        <v>642943.6493201867</v>
      </c>
      <c r="AI4042" s="9"/>
      <c r="AJ4042" s="9"/>
      <c r="AK4042" s="9"/>
      <c r="AL4042" s="9"/>
      <c r="AM4042" s="9"/>
      <c r="AN4042" s="9"/>
      <c r="AO4042" s="9"/>
      <c r="AP4042" s="9"/>
      <c r="AQ4042" s="15"/>
      <c r="AR4042" s="9">
        <v>5</v>
      </c>
      <c r="AS4042" s="9">
        <f>AR4042*30500</f>
        <v>152500</v>
      </c>
      <c r="AT4042" s="9"/>
      <c r="AU4042" s="9"/>
      <c r="AV4042" s="9"/>
      <c r="AW4042" s="9"/>
      <c r="AX4042" s="9"/>
      <c r="AY4042" s="9"/>
      <c r="AZ4042" s="9"/>
      <c r="BA4042" s="9"/>
      <c r="BB4042" s="9"/>
      <c r="BC4042" s="9"/>
      <c r="BD4042" s="9"/>
      <c r="BE4042" s="9"/>
      <c r="BF4042" s="9"/>
      <c r="BG4042" s="9"/>
      <c r="BH4042" s="9"/>
      <c r="BI4042" s="9"/>
      <c r="BJ4042" s="9"/>
      <c r="BK4042" s="9"/>
      <c r="BL4042" s="9">
        <f t="shared" si="134"/>
        <v>2974084.5805677483</v>
      </c>
      <c r="BM4042" s="9">
        <f t="shared" si="135"/>
        <v>2974100</v>
      </c>
    </row>
    <row r="4043" spans="1:65" x14ac:dyDescent="0.3">
      <c r="A4043" t="s">
        <v>3845</v>
      </c>
      <c r="B4043" s="9">
        <v>721</v>
      </c>
      <c r="C4043">
        <v>561983</v>
      </c>
      <c r="D4043">
        <v>1</v>
      </c>
      <c r="E4043">
        <v>0</v>
      </c>
      <c r="F4043">
        <v>0</v>
      </c>
      <c r="G4043">
        <v>0</v>
      </c>
      <c r="H4043">
        <v>0</v>
      </c>
      <c r="I4043" t="s">
        <v>104</v>
      </c>
      <c r="J4043">
        <v>561380</v>
      </c>
      <c r="K4043" t="s">
        <v>355</v>
      </c>
      <c r="L4043">
        <v>561380</v>
      </c>
      <c r="M4043" t="s">
        <v>355</v>
      </c>
      <c r="N4043">
        <v>561380</v>
      </c>
      <c r="O4043" t="s">
        <v>355</v>
      </c>
      <c r="P4043">
        <v>561380</v>
      </c>
      <c r="Q4043" t="s">
        <v>355</v>
      </c>
      <c r="R4043" s="9">
        <v>171058.70062875841</v>
      </c>
      <c r="S4043" s="9"/>
      <c r="T4043" s="9"/>
      <c r="U4043" s="9"/>
      <c r="V4043" s="9"/>
      <c r="W4043" s="9"/>
      <c r="X4043" s="9"/>
      <c r="Y4043" s="9"/>
      <c r="Z4043" s="9"/>
      <c r="AA4043" s="9"/>
      <c r="AB4043" s="9"/>
      <c r="AC4043" s="9"/>
      <c r="AD4043" s="9"/>
      <c r="AE4043" s="9"/>
      <c r="AF4043" s="9"/>
      <c r="AG4043" s="9"/>
      <c r="AH4043" s="9"/>
      <c r="AI4043" s="9"/>
      <c r="AJ4043" s="9"/>
      <c r="AK4043" s="9"/>
      <c r="AL4043" s="9"/>
      <c r="AM4043" s="9"/>
      <c r="AN4043" s="9"/>
      <c r="AO4043" s="9"/>
      <c r="AP4043" s="9"/>
      <c r="AQ4043" s="15"/>
      <c r="AR4043" s="9">
        <v>1</v>
      </c>
      <c r="AS4043" s="9">
        <f>AR4043*30500</f>
        <v>30500</v>
      </c>
      <c r="AT4043" s="9"/>
      <c r="AU4043" s="9"/>
      <c r="AV4043" s="9"/>
      <c r="AW4043" s="9"/>
      <c r="AX4043" s="9"/>
      <c r="AY4043" s="9"/>
      <c r="AZ4043" s="9"/>
      <c r="BA4043" s="9"/>
      <c r="BB4043" s="9"/>
      <c r="BC4043" s="9"/>
      <c r="BD4043" s="9"/>
      <c r="BE4043" s="9"/>
      <c r="BF4043" s="9"/>
      <c r="BG4043" s="9"/>
      <c r="BH4043" s="9"/>
      <c r="BI4043" s="9"/>
      <c r="BJ4043" s="9"/>
      <c r="BK4043" s="9"/>
      <c r="BL4043" s="9">
        <f t="shared" si="134"/>
        <v>201558.70062875841</v>
      </c>
      <c r="BM4043" s="9">
        <f t="shared" si="135"/>
        <v>201600</v>
      </c>
    </row>
    <row r="4044" spans="1:65" x14ac:dyDescent="0.3">
      <c r="A4044" t="s">
        <v>3846</v>
      </c>
      <c r="B4044" s="9">
        <v>781</v>
      </c>
      <c r="C4044">
        <v>585661</v>
      </c>
      <c r="D4044">
        <v>1</v>
      </c>
      <c r="E4044">
        <v>0</v>
      </c>
      <c r="F4044">
        <v>0</v>
      </c>
      <c r="G4044">
        <v>0</v>
      </c>
      <c r="H4044">
        <v>0</v>
      </c>
      <c r="I4044" t="s">
        <v>135</v>
      </c>
      <c r="J4044">
        <v>585068</v>
      </c>
      <c r="K4044" t="s">
        <v>515</v>
      </c>
      <c r="L4044">
        <v>585068</v>
      </c>
      <c r="M4044" t="s">
        <v>515</v>
      </c>
      <c r="N4044">
        <v>585068</v>
      </c>
      <c r="O4044" t="s">
        <v>515</v>
      </c>
      <c r="P4044">
        <v>585068</v>
      </c>
      <c r="Q4044" t="s">
        <v>515</v>
      </c>
      <c r="R4044" s="9">
        <v>185067.4276656654</v>
      </c>
      <c r="S4044" s="9"/>
      <c r="T4044" s="9"/>
      <c r="U4044" s="9"/>
      <c r="V4044" s="9"/>
      <c r="W4044" s="9"/>
      <c r="X4044" s="9"/>
      <c r="Y4044" s="9"/>
      <c r="Z4044" s="9"/>
      <c r="AA4044" s="9"/>
      <c r="AB4044" s="9"/>
      <c r="AC4044" s="9"/>
      <c r="AD4044" s="9"/>
      <c r="AE4044" s="9"/>
      <c r="AF4044" s="9"/>
      <c r="AG4044" s="9"/>
      <c r="AH4044" s="9"/>
      <c r="AI4044" s="9"/>
      <c r="AJ4044" s="9"/>
      <c r="AK4044" s="9"/>
      <c r="AL4044" s="9"/>
      <c r="AM4044" s="9"/>
      <c r="AN4044" s="9"/>
      <c r="AO4044" s="9"/>
      <c r="AP4044" s="9"/>
      <c r="AQ4044" s="15"/>
      <c r="AR4044" s="9"/>
      <c r="AS4044" s="9"/>
      <c r="AT4044" s="9"/>
      <c r="AU4044" s="9"/>
      <c r="AV4044" s="9"/>
      <c r="AW4044" s="9"/>
      <c r="AX4044" s="9"/>
      <c r="AY4044" s="9"/>
      <c r="AZ4044" s="9"/>
      <c r="BA4044" s="9"/>
      <c r="BB4044" s="9"/>
      <c r="BC4044" s="9"/>
      <c r="BD4044" s="9"/>
      <c r="BE4044" s="9"/>
      <c r="BF4044" s="9"/>
      <c r="BG4044" s="9"/>
      <c r="BH4044" s="9"/>
      <c r="BI4044" s="9"/>
      <c r="BJ4044" s="9"/>
      <c r="BK4044" s="9"/>
      <c r="BL4044" s="9">
        <f t="shared" si="134"/>
        <v>185067.4276656654</v>
      </c>
      <c r="BM4044" s="9">
        <f t="shared" si="135"/>
        <v>185100</v>
      </c>
    </row>
    <row r="4045" spans="1:65" x14ac:dyDescent="0.3">
      <c r="A4045" t="s">
        <v>3847</v>
      </c>
      <c r="B4045" s="9">
        <v>162</v>
      </c>
      <c r="C4045">
        <v>517208</v>
      </c>
      <c r="D4045">
        <v>1</v>
      </c>
      <c r="E4045">
        <v>0</v>
      </c>
      <c r="F4045">
        <v>0</v>
      </c>
      <c r="G4045">
        <v>0</v>
      </c>
      <c r="H4045">
        <v>0</v>
      </c>
      <c r="I4045" t="s">
        <v>111</v>
      </c>
      <c r="J4045">
        <v>521531</v>
      </c>
      <c r="K4045" t="s">
        <v>1778</v>
      </c>
      <c r="L4045">
        <v>521531</v>
      </c>
      <c r="M4045" t="s">
        <v>1778</v>
      </c>
      <c r="N4045">
        <v>513750</v>
      </c>
      <c r="O4045" t="s">
        <v>290</v>
      </c>
      <c r="P4045">
        <v>513750</v>
      </c>
      <c r="Q4045" t="s">
        <v>290</v>
      </c>
      <c r="R4045" s="9">
        <v>71941.662785630979</v>
      </c>
      <c r="S4045" s="9"/>
      <c r="T4045" s="9"/>
      <c r="U4045" s="9"/>
      <c r="V4045" s="9"/>
      <c r="W4045" s="9"/>
      <c r="X4045" s="9"/>
      <c r="Y4045" s="9"/>
      <c r="Z4045" s="9"/>
      <c r="AA4045" s="9"/>
      <c r="AB4045" s="9"/>
      <c r="AC4045" s="9"/>
      <c r="AD4045" s="9"/>
      <c r="AE4045" s="9"/>
      <c r="AF4045" s="9"/>
      <c r="AG4045" s="9"/>
      <c r="AH4045" s="9"/>
      <c r="AI4045" s="9"/>
      <c r="AJ4045" s="9"/>
      <c r="AK4045" s="9"/>
      <c r="AL4045" s="9"/>
      <c r="AM4045" s="9"/>
      <c r="AN4045" s="9"/>
      <c r="AO4045" s="9"/>
      <c r="AP4045" s="9"/>
      <c r="AQ4045" s="15"/>
      <c r="AR4045" s="9"/>
      <c r="AS4045" s="9"/>
      <c r="AT4045" s="9"/>
      <c r="AU4045" s="9"/>
      <c r="AV4045" s="9"/>
      <c r="AW4045" s="9"/>
      <c r="AX4045" s="9"/>
      <c r="AY4045" s="9"/>
      <c r="AZ4045" s="9"/>
      <c r="BA4045" s="9"/>
      <c r="BB4045" s="9"/>
      <c r="BC4045" s="9"/>
      <c r="BD4045" s="9"/>
      <c r="BE4045" s="9"/>
      <c r="BF4045" s="9"/>
      <c r="BG4045" s="9"/>
      <c r="BH4045" s="9"/>
      <c r="BI4045" s="9"/>
      <c r="BJ4045" s="9"/>
      <c r="BK4045" s="9"/>
      <c r="BL4045" s="9">
        <f t="shared" si="134"/>
        <v>71941.662785630979</v>
      </c>
      <c r="BM4045" s="9">
        <f t="shared" si="135"/>
        <v>71900</v>
      </c>
    </row>
    <row r="4046" spans="1:65" x14ac:dyDescent="0.3">
      <c r="A4046" t="s">
        <v>3848</v>
      </c>
      <c r="B4046" s="9">
        <v>1193</v>
      </c>
      <c r="C4046">
        <v>574350</v>
      </c>
      <c r="D4046">
        <v>1</v>
      </c>
      <c r="E4046">
        <v>0</v>
      </c>
      <c r="F4046">
        <v>0</v>
      </c>
      <c r="G4046">
        <v>0</v>
      </c>
      <c r="H4046">
        <v>0</v>
      </c>
      <c r="I4046" t="s">
        <v>90</v>
      </c>
      <c r="J4046">
        <v>574279</v>
      </c>
      <c r="K4046" t="s">
        <v>508</v>
      </c>
      <c r="L4046">
        <v>574279</v>
      </c>
      <c r="M4046" t="s">
        <v>508</v>
      </c>
      <c r="N4046">
        <v>574279</v>
      </c>
      <c r="O4046" t="s">
        <v>508</v>
      </c>
      <c r="P4046">
        <v>574279</v>
      </c>
      <c r="Q4046" t="s">
        <v>508</v>
      </c>
      <c r="R4046" s="9">
        <v>280631.09287294652</v>
      </c>
      <c r="S4046" s="9"/>
      <c r="T4046" s="9"/>
      <c r="U4046" s="9"/>
      <c r="V4046" s="9"/>
      <c r="W4046" s="9"/>
      <c r="X4046" s="9"/>
      <c r="Y4046" s="9"/>
      <c r="Z4046" s="9"/>
      <c r="AA4046" s="9"/>
      <c r="AB4046" s="9"/>
      <c r="AC4046" s="9"/>
      <c r="AD4046" s="9"/>
      <c r="AE4046" s="9"/>
      <c r="AF4046" s="9"/>
      <c r="AG4046" s="9"/>
      <c r="AH4046" s="9"/>
      <c r="AI4046" s="9"/>
      <c r="AJ4046" s="9"/>
      <c r="AK4046" s="9"/>
      <c r="AL4046" s="9"/>
      <c r="AM4046" s="9"/>
      <c r="AN4046" s="9"/>
      <c r="AO4046" s="9"/>
      <c r="AP4046" s="9"/>
      <c r="AQ4046" s="15"/>
      <c r="AR4046" s="9"/>
      <c r="AS4046" s="9"/>
      <c r="AT4046" s="9"/>
      <c r="AU4046" s="9"/>
      <c r="AV4046" s="9"/>
      <c r="AW4046" s="9"/>
      <c r="AX4046" s="9"/>
      <c r="AY4046" s="9"/>
      <c r="AZ4046" s="9"/>
      <c r="BA4046" s="9"/>
      <c r="BB4046" s="9"/>
      <c r="BC4046" s="9"/>
      <c r="BD4046" s="9"/>
      <c r="BE4046" s="9"/>
      <c r="BF4046" s="9"/>
      <c r="BG4046" s="9"/>
      <c r="BH4046" s="9"/>
      <c r="BI4046" s="9"/>
      <c r="BJ4046" s="9"/>
      <c r="BK4046" s="9"/>
      <c r="BL4046" s="9">
        <f t="shared" si="134"/>
        <v>280631.09287294652</v>
      </c>
      <c r="BM4046" s="9">
        <f t="shared" si="135"/>
        <v>280600</v>
      </c>
    </row>
    <row r="4047" spans="1:65" x14ac:dyDescent="0.3">
      <c r="A4047" t="s">
        <v>3849</v>
      </c>
      <c r="B4047" s="9">
        <v>997</v>
      </c>
      <c r="C4047">
        <v>583707</v>
      </c>
      <c r="D4047">
        <v>1</v>
      </c>
      <c r="E4047">
        <v>0</v>
      </c>
      <c r="F4047">
        <v>0</v>
      </c>
      <c r="G4047">
        <v>0</v>
      </c>
      <c r="H4047">
        <v>0</v>
      </c>
      <c r="I4047" t="s">
        <v>81</v>
      </c>
      <c r="J4047">
        <v>583561</v>
      </c>
      <c r="K4047" t="s">
        <v>3534</v>
      </c>
      <c r="L4047">
        <v>583910</v>
      </c>
      <c r="M4047" t="s">
        <v>3274</v>
      </c>
      <c r="N4047">
        <v>583952</v>
      </c>
      <c r="O4047" t="s">
        <v>146</v>
      </c>
      <c r="P4047">
        <v>583952</v>
      </c>
      <c r="Q4047" t="s">
        <v>146</v>
      </c>
      <c r="R4047" s="9">
        <v>235298.42429803489</v>
      </c>
      <c r="S4047" s="9"/>
      <c r="T4047" s="9"/>
      <c r="U4047" s="9"/>
      <c r="V4047" s="9"/>
      <c r="W4047" s="9"/>
      <c r="X4047" s="9"/>
      <c r="Y4047" s="9"/>
      <c r="Z4047" s="9"/>
      <c r="AA4047" s="9"/>
      <c r="AB4047" s="9"/>
      <c r="AC4047" s="9"/>
      <c r="AD4047" s="9"/>
      <c r="AE4047" s="9"/>
      <c r="AF4047" s="9"/>
      <c r="AG4047" s="9"/>
      <c r="AH4047" s="9"/>
      <c r="AI4047" s="9"/>
      <c r="AJ4047" s="9"/>
      <c r="AK4047" s="9"/>
      <c r="AL4047" s="9"/>
      <c r="AM4047" s="9"/>
      <c r="AN4047" s="9"/>
      <c r="AO4047" s="9"/>
      <c r="AP4047" s="9"/>
      <c r="AQ4047" s="15"/>
      <c r="AR4047" s="9"/>
      <c r="AS4047" s="9"/>
      <c r="AT4047" s="9"/>
      <c r="AU4047" s="9"/>
      <c r="AV4047" s="9"/>
      <c r="AW4047" s="9"/>
      <c r="AX4047" s="9"/>
      <c r="AY4047" s="9"/>
      <c r="AZ4047" s="9"/>
      <c r="BA4047" s="9"/>
      <c r="BB4047" s="9"/>
      <c r="BC4047" s="9"/>
      <c r="BD4047" s="9"/>
      <c r="BE4047" s="9"/>
      <c r="BF4047" s="9"/>
      <c r="BG4047" s="9"/>
      <c r="BH4047" s="9"/>
      <c r="BI4047" s="9"/>
      <c r="BJ4047" s="9"/>
      <c r="BK4047" s="9"/>
      <c r="BL4047" s="9">
        <f t="shared" si="134"/>
        <v>235298.42429803489</v>
      </c>
      <c r="BM4047" s="9">
        <f t="shared" si="135"/>
        <v>235300</v>
      </c>
    </row>
    <row r="4048" spans="1:65" x14ac:dyDescent="0.3">
      <c r="A4048" s="3" t="s">
        <v>3850</v>
      </c>
      <c r="B4048" s="9">
        <v>2846</v>
      </c>
      <c r="C4048">
        <v>539571</v>
      </c>
      <c r="D4048">
        <v>1</v>
      </c>
      <c r="E4048">
        <v>1</v>
      </c>
      <c r="F4048">
        <v>1</v>
      </c>
      <c r="G4048">
        <v>0</v>
      </c>
      <c r="H4048">
        <v>0</v>
      </c>
      <c r="I4048" t="s">
        <v>86</v>
      </c>
      <c r="J4048">
        <v>539571</v>
      </c>
      <c r="K4048" t="s">
        <v>3850</v>
      </c>
      <c r="L4048">
        <v>539571</v>
      </c>
      <c r="M4048" t="s">
        <v>3850</v>
      </c>
      <c r="N4048">
        <v>539325</v>
      </c>
      <c r="O4048" t="s">
        <v>775</v>
      </c>
      <c r="P4048">
        <v>539139</v>
      </c>
      <c r="Q4048" t="s">
        <v>537</v>
      </c>
      <c r="R4048" s="9">
        <v>655805.47621934058</v>
      </c>
      <c r="S4048" s="9">
        <f>SUMIFS($B:$B,$J:$J,$C4048)</f>
        <v>2846</v>
      </c>
      <c r="T4048" s="9">
        <v>154759.8348601881</v>
      </c>
      <c r="U4048" s="9">
        <v>0</v>
      </c>
      <c r="V4048" s="9">
        <f>U4048*768</f>
        <v>0</v>
      </c>
      <c r="W4048" s="9">
        <v>146</v>
      </c>
      <c r="X4048" s="9">
        <f>W4048*3072</f>
        <v>448512</v>
      </c>
      <c r="Y4048" s="9">
        <v>36</v>
      </c>
      <c r="Z4048" s="9">
        <f>Y4048*1024</f>
        <v>36864</v>
      </c>
      <c r="AA4048" s="9">
        <v>5</v>
      </c>
      <c r="AB4048" s="9">
        <f>AA4048*256</f>
        <v>1280</v>
      </c>
      <c r="AC4048" s="9">
        <f>SUMIFS($B:$B,$L:$L,$C4048)</f>
        <v>2846</v>
      </c>
      <c r="AD4048" s="9">
        <v>357199.86031527206</v>
      </c>
      <c r="AE4048" s="9"/>
      <c r="AF4048" s="9"/>
      <c r="AG4048" s="9"/>
      <c r="AH4048" s="9"/>
      <c r="AI4048" s="9"/>
      <c r="AJ4048" s="9"/>
      <c r="AK4048" s="9"/>
      <c r="AL4048" s="9"/>
      <c r="AM4048" s="9"/>
      <c r="AN4048" s="9"/>
      <c r="AO4048" s="9"/>
      <c r="AP4048" s="9"/>
      <c r="AQ4048" s="15"/>
      <c r="AR4048" s="9"/>
      <c r="AS4048" s="9"/>
      <c r="AT4048" s="9"/>
      <c r="AU4048" s="9"/>
      <c r="AV4048" s="9"/>
      <c r="AW4048" s="9"/>
      <c r="AX4048" s="9"/>
      <c r="AY4048" s="9"/>
      <c r="AZ4048" s="9"/>
      <c r="BA4048" s="9"/>
      <c r="BB4048" s="9"/>
      <c r="BC4048" s="9"/>
      <c r="BD4048" s="9"/>
      <c r="BE4048" s="9"/>
      <c r="BF4048" s="9"/>
      <c r="BG4048" s="9"/>
      <c r="BH4048" s="9"/>
      <c r="BI4048" s="9"/>
      <c r="BJ4048" s="9"/>
      <c r="BK4048" s="9"/>
      <c r="BL4048" s="9">
        <f t="shared" si="134"/>
        <v>1654421.1713948008</v>
      </c>
      <c r="BM4048" s="9">
        <f t="shared" si="135"/>
        <v>1654400</v>
      </c>
    </row>
    <row r="4049" spans="1:65" x14ac:dyDescent="0.3">
      <c r="A4049" t="s">
        <v>3851</v>
      </c>
      <c r="B4049" s="9">
        <v>96</v>
      </c>
      <c r="C4049">
        <v>564788</v>
      </c>
      <c r="D4049">
        <v>1</v>
      </c>
      <c r="E4049">
        <v>0</v>
      </c>
      <c r="F4049">
        <v>0</v>
      </c>
      <c r="G4049">
        <v>0</v>
      </c>
      <c r="H4049">
        <v>0</v>
      </c>
      <c r="I4049" t="s">
        <v>86</v>
      </c>
      <c r="J4049">
        <v>533416</v>
      </c>
      <c r="K4049" t="s">
        <v>1030</v>
      </c>
      <c r="L4049">
        <v>533416</v>
      </c>
      <c r="M4049" t="s">
        <v>1030</v>
      </c>
      <c r="N4049">
        <v>533416</v>
      </c>
      <c r="O4049" t="s">
        <v>1030</v>
      </c>
      <c r="P4049">
        <v>538728</v>
      </c>
      <c r="Q4049" t="s">
        <v>141</v>
      </c>
      <c r="R4049" s="9">
        <v>71941.662785630979</v>
      </c>
      <c r="S4049" s="9"/>
      <c r="T4049" s="9"/>
      <c r="U4049" s="9"/>
      <c r="V4049" s="9"/>
      <c r="W4049" s="9"/>
      <c r="X4049" s="9"/>
      <c r="Y4049" s="9"/>
      <c r="Z4049" s="9"/>
      <c r="AA4049" s="9"/>
      <c r="AB4049" s="9"/>
      <c r="AC4049" s="9"/>
      <c r="AD4049" s="9"/>
      <c r="AE4049" s="9"/>
      <c r="AF4049" s="9"/>
      <c r="AG4049" s="9"/>
      <c r="AH4049" s="9"/>
      <c r="AI4049" s="9"/>
      <c r="AJ4049" s="9"/>
      <c r="AK4049" s="9"/>
      <c r="AL4049" s="9"/>
      <c r="AM4049" s="9"/>
      <c r="AN4049" s="9"/>
      <c r="AO4049" s="9"/>
      <c r="AP4049" s="9"/>
      <c r="AQ4049" s="15"/>
      <c r="AR4049" s="9"/>
      <c r="AS4049" s="9"/>
      <c r="AT4049" s="9"/>
      <c r="AU4049" s="9"/>
      <c r="AV4049" s="9"/>
      <c r="AW4049" s="9"/>
      <c r="AX4049" s="9"/>
      <c r="AY4049" s="9"/>
      <c r="AZ4049" s="9"/>
      <c r="BA4049" s="9"/>
      <c r="BB4049" s="9"/>
      <c r="BC4049" s="9"/>
      <c r="BD4049" s="9"/>
      <c r="BE4049" s="9"/>
      <c r="BF4049" s="9"/>
      <c r="BG4049" s="9"/>
      <c r="BH4049" s="9"/>
      <c r="BI4049" s="9"/>
      <c r="BJ4049" s="9"/>
      <c r="BK4049" s="9"/>
      <c r="BL4049" s="9">
        <f t="shared" si="134"/>
        <v>71941.662785630979</v>
      </c>
      <c r="BM4049" s="9">
        <f t="shared" si="135"/>
        <v>71900</v>
      </c>
    </row>
    <row r="4050" spans="1:65" x14ac:dyDescent="0.3">
      <c r="A4050" t="s">
        <v>3852</v>
      </c>
      <c r="B4050" s="9">
        <v>1181</v>
      </c>
      <c r="C4050">
        <v>588903</v>
      </c>
      <c r="D4050">
        <v>1</v>
      </c>
      <c r="E4050">
        <v>0</v>
      </c>
      <c r="F4050">
        <v>0</v>
      </c>
      <c r="G4050">
        <v>0</v>
      </c>
      <c r="H4050">
        <v>0</v>
      </c>
      <c r="I4050" t="s">
        <v>135</v>
      </c>
      <c r="J4050">
        <v>588458</v>
      </c>
      <c r="K4050" t="s">
        <v>606</v>
      </c>
      <c r="L4050">
        <v>588458</v>
      </c>
      <c r="M4050" t="s">
        <v>606</v>
      </c>
      <c r="N4050">
        <v>588458</v>
      </c>
      <c r="O4050" t="s">
        <v>606</v>
      </c>
      <c r="P4050">
        <v>588458</v>
      </c>
      <c r="Q4050" t="s">
        <v>606</v>
      </c>
      <c r="R4050" s="9">
        <v>277861.91862065229</v>
      </c>
      <c r="S4050" s="9"/>
      <c r="T4050" s="9"/>
      <c r="U4050" s="9"/>
      <c r="V4050" s="9"/>
      <c r="W4050" s="9"/>
      <c r="X4050" s="9"/>
      <c r="Y4050" s="9"/>
      <c r="Z4050" s="9"/>
      <c r="AA4050" s="9"/>
      <c r="AB4050" s="9"/>
      <c r="AC4050" s="9"/>
      <c r="AD4050" s="9"/>
      <c r="AE4050" s="9"/>
      <c r="AF4050" s="9"/>
      <c r="AG4050" s="9"/>
      <c r="AH4050" s="9"/>
      <c r="AI4050" s="9"/>
      <c r="AJ4050" s="9"/>
      <c r="AK4050" s="9"/>
      <c r="AL4050" s="9"/>
      <c r="AM4050" s="9"/>
      <c r="AN4050" s="9"/>
      <c r="AO4050" s="9"/>
      <c r="AP4050" s="9"/>
      <c r="AQ4050" s="15"/>
      <c r="AR4050" s="9">
        <v>1</v>
      </c>
      <c r="AS4050" s="9">
        <f>AR4050*30500</f>
        <v>30500</v>
      </c>
      <c r="AT4050" s="9"/>
      <c r="AU4050" s="9"/>
      <c r="AV4050" s="9"/>
      <c r="AW4050" s="9"/>
      <c r="AX4050" s="9"/>
      <c r="AY4050" s="9"/>
      <c r="AZ4050" s="9"/>
      <c r="BA4050" s="9"/>
      <c r="BB4050" s="9"/>
      <c r="BC4050" s="9"/>
      <c r="BD4050" s="9"/>
      <c r="BE4050" s="9"/>
      <c r="BF4050" s="9"/>
      <c r="BG4050" s="9"/>
      <c r="BH4050" s="9"/>
      <c r="BI4050" s="9"/>
      <c r="BJ4050" s="9"/>
      <c r="BK4050" s="9"/>
      <c r="BL4050" s="9">
        <f t="shared" si="134"/>
        <v>308361.91862065229</v>
      </c>
      <c r="BM4050" s="9">
        <f t="shared" si="135"/>
        <v>308400</v>
      </c>
    </row>
    <row r="4051" spans="1:65" x14ac:dyDescent="0.3">
      <c r="A4051" t="s">
        <v>3853</v>
      </c>
      <c r="B4051" s="9">
        <v>710</v>
      </c>
      <c r="C4051">
        <v>593494</v>
      </c>
      <c r="D4051">
        <v>1</v>
      </c>
      <c r="E4051">
        <v>0</v>
      </c>
      <c r="F4051">
        <v>0</v>
      </c>
      <c r="G4051">
        <v>0</v>
      </c>
      <c r="H4051">
        <v>0</v>
      </c>
      <c r="I4051" t="s">
        <v>81</v>
      </c>
      <c r="J4051">
        <v>592889</v>
      </c>
      <c r="K4051" t="s">
        <v>482</v>
      </c>
      <c r="L4051">
        <v>592889</v>
      </c>
      <c r="M4051" t="s">
        <v>482</v>
      </c>
      <c r="N4051">
        <v>592889</v>
      </c>
      <c r="O4051" t="s">
        <v>482</v>
      </c>
      <c r="P4051">
        <v>592889</v>
      </c>
      <c r="Q4051" t="s">
        <v>482</v>
      </c>
      <c r="R4051" s="9">
        <v>168487.63424445689</v>
      </c>
      <c r="S4051" s="9"/>
      <c r="T4051" s="9"/>
      <c r="U4051" s="9"/>
      <c r="V4051" s="9"/>
      <c r="W4051" s="9"/>
      <c r="X4051" s="9"/>
      <c r="Y4051" s="9"/>
      <c r="Z4051" s="9"/>
      <c r="AA4051" s="9"/>
      <c r="AB4051" s="9"/>
      <c r="AC4051" s="9"/>
      <c r="AD4051" s="9"/>
      <c r="AE4051" s="9"/>
      <c r="AF4051" s="9"/>
      <c r="AG4051" s="9"/>
      <c r="AH4051" s="9"/>
      <c r="AI4051" s="9"/>
      <c r="AJ4051" s="9"/>
      <c r="AK4051" s="9"/>
      <c r="AL4051" s="9"/>
      <c r="AM4051" s="9"/>
      <c r="AN4051" s="9"/>
      <c r="AO4051" s="9"/>
      <c r="AP4051" s="9"/>
      <c r="AQ4051" s="15"/>
      <c r="AR4051" s="9"/>
      <c r="AS4051" s="9"/>
      <c r="AT4051" s="9"/>
      <c r="AU4051" s="9"/>
      <c r="AV4051" s="9"/>
      <c r="AW4051" s="9"/>
      <c r="AX4051" s="9"/>
      <c r="AY4051" s="9"/>
      <c r="AZ4051" s="9"/>
      <c r="BA4051" s="9"/>
      <c r="BB4051" s="9"/>
      <c r="BC4051" s="9"/>
      <c r="BD4051" s="9"/>
      <c r="BE4051" s="9"/>
      <c r="BF4051" s="9"/>
      <c r="BG4051" s="9"/>
      <c r="BH4051" s="9"/>
      <c r="BI4051" s="9"/>
      <c r="BJ4051" s="9"/>
      <c r="BK4051" s="9"/>
      <c r="BL4051" s="9">
        <f t="shared" si="134"/>
        <v>168487.63424445689</v>
      </c>
      <c r="BM4051" s="9">
        <f t="shared" si="135"/>
        <v>168500</v>
      </c>
    </row>
    <row r="4052" spans="1:65" x14ac:dyDescent="0.3">
      <c r="A4052" s="2" t="s">
        <v>2233</v>
      </c>
      <c r="B4052" s="9">
        <v>2183</v>
      </c>
      <c r="C4052">
        <v>586498</v>
      </c>
      <c r="D4052">
        <v>1</v>
      </c>
      <c r="E4052">
        <v>1</v>
      </c>
      <c r="F4052">
        <v>0</v>
      </c>
      <c r="G4052">
        <v>0</v>
      </c>
      <c r="H4052">
        <v>0</v>
      </c>
      <c r="I4052" t="s">
        <v>81</v>
      </c>
      <c r="J4052">
        <v>586498</v>
      </c>
      <c r="K4052" t="s">
        <v>2233</v>
      </c>
      <c r="L4052">
        <v>586021</v>
      </c>
      <c r="M4052" t="s">
        <v>987</v>
      </c>
      <c r="N4052">
        <v>586021</v>
      </c>
      <c r="O4052" t="s">
        <v>987</v>
      </c>
      <c r="P4052">
        <v>586021</v>
      </c>
      <c r="Q4052" t="s">
        <v>987</v>
      </c>
      <c r="R4052" s="9">
        <v>506672.59083105723</v>
      </c>
      <c r="S4052" s="9">
        <f>SUMIFS($B:$B,$J:$J,$C4052)</f>
        <v>2628</v>
      </c>
      <c r="T4052" s="9">
        <v>142934.34401001781</v>
      </c>
      <c r="U4052" s="9">
        <v>2</v>
      </c>
      <c r="V4052" s="9">
        <f>U4052*768</f>
        <v>1536</v>
      </c>
      <c r="W4052" s="9">
        <v>20</v>
      </c>
      <c r="X4052" s="9">
        <f>W4052*3072</f>
        <v>61440</v>
      </c>
      <c r="Y4052" s="9">
        <v>11</v>
      </c>
      <c r="Z4052" s="9">
        <f>Y4052*1024</f>
        <v>11264</v>
      </c>
      <c r="AA4052" s="9">
        <v>7</v>
      </c>
      <c r="AB4052" s="9">
        <f>AA4052*256</f>
        <v>1792</v>
      </c>
      <c r="AC4052" s="9"/>
      <c r="AD4052" s="9"/>
      <c r="AE4052" s="9"/>
      <c r="AF4052" s="9"/>
      <c r="AG4052" s="9"/>
      <c r="AH4052" s="9"/>
      <c r="AI4052" s="9"/>
      <c r="AJ4052" s="9"/>
      <c r="AK4052" s="9"/>
      <c r="AL4052" s="9"/>
      <c r="AM4052" s="9"/>
      <c r="AN4052" s="9"/>
      <c r="AO4052" s="9"/>
      <c r="AP4052" s="9"/>
      <c r="AQ4052" s="15"/>
      <c r="AR4052" s="9"/>
      <c r="AS4052" s="9"/>
      <c r="AT4052" s="9"/>
      <c r="AU4052" s="9"/>
      <c r="AV4052" s="9"/>
      <c r="AW4052" s="9"/>
      <c r="AX4052" s="9"/>
      <c r="AY4052" s="9"/>
      <c r="AZ4052" s="9"/>
      <c r="BA4052" s="9"/>
      <c r="BB4052" s="9"/>
      <c r="BC4052" s="9"/>
      <c r="BD4052" s="9"/>
      <c r="BE4052" s="9"/>
      <c r="BF4052" s="9"/>
      <c r="BG4052" s="9"/>
      <c r="BH4052" s="9"/>
      <c r="BI4052" s="9"/>
      <c r="BJ4052" s="9"/>
      <c r="BK4052" s="9"/>
      <c r="BL4052" s="9">
        <f t="shared" si="134"/>
        <v>725638.93484107498</v>
      </c>
      <c r="BM4052" s="9">
        <f t="shared" si="135"/>
        <v>725600</v>
      </c>
    </row>
    <row r="4053" spans="1:65" x14ac:dyDescent="0.3">
      <c r="A4053" t="s">
        <v>3854</v>
      </c>
      <c r="B4053" s="9">
        <v>461</v>
      </c>
      <c r="C4053">
        <v>561991</v>
      </c>
      <c r="D4053">
        <v>1</v>
      </c>
      <c r="E4053">
        <v>0</v>
      </c>
      <c r="F4053">
        <v>0</v>
      </c>
      <c r="G4053">
        <v>0</v>
      </c>
      <c r="H4053">
        <v>0</v>
      </c>
      <c r="I4053" t="s">
        <v>104</v>
      </c>
      <c r="J4053">
        <v>561681</v>
      </c>
      <c r="K4053" t="s">
        <v>2261</v>
      </c>
      <c r="L4053">
        <v>561681</v>
      </c>
      <c r="M4053" t="s">
        <v>2261</v>
      </c>
      <c r="N4053">
        <v>561860</v>
      </c>
      <c r="O4053" t="s">
        <v>951</v>
      </c>
      <c r="P4053">
        <v>561860</v>
      </c>
      <c r="Q4053" t="s">
        <v>951</v>
      </c>
      <c r="R4053" s="9">
        <v>110034.6336025952</v>
      </c>
      <c r="S4053" s="9"/>
      <c r="T4053" s="9"/>
      <c r="U4053" s="9"/>
      <c r="V4053" s="9"/>
      <c r="W4053" s="9"/>
      <c r="X4053" s="9"/>
      <c r="Y4053" s="9"/>
      <c r="Z4053" s="9"/>
      <c r="AA4053" s="9"/>
      <c r="AB4053" s="9"/>
      <c r="AC4053" s="9"/>
      <c r="AD4053" s="9"/>
      <c r="AE4053" s="9"/>
      <c r="AF4053" s="9"/>
      <c r="AG4053" s="9"/>
      <c r="AH4053" s="9"/>
      <c r="AI4053" s="9"/>
      <c r="AJ4053" s="9"/>
      <c r="AK4053" s="9"/>
      <c r="AL4053" s="9"/>
      <c r="AM4053" s="9"/>
      <c r="AN4053" s="9"/>
      <c r="AO4053" s="9"/>
      <c r="AP4053" s="9"/>
      <c r="AQ4053" s="15"/>
      <c r="AR4053" s="9"/>
      <c r="AS4053" s="9"/>
      <c r="AT4053" s="9"/>
      <c r="AU4053" s="9"/>
      <c r="AV4053" s="9"/>
      <c r="AW4053" s="9"/>
      <c r="AX4053" s="9"/>
      <c r="AY4053" s="9"/>
      <c r="AZ4053" s="9"/>
      <c r="BA4053" s="9"/>
      <c r="BB4053" s="9"/>
      <c r="BC4053" s="9"/>
      <c r="BD4053" s="9"/>
      <c r="BE4053" s="9"/>
      <c r="BF4053" s="9"/>
      <c r="BG4053" s="9"/>
      <c r="BH4053" s="9"/>
      <c r="BI4053" s="9"/>
      <c r="BJ4053" s="9"/>
      <c r="BK4053" s="9"/>
      <c r="BL4053" s="9">
        <f t="shared" si="134"/>
        <v>110034.6336025952</v>
      </c>
      <c r="BM4053" s="9">
        <f t="shared" si="135"/>
        <v>110000</v>
      </c>
    </row>
    <row r="4054" spans="1:65" x14ac:dyDescent="0.3">
      <c r="A4054" t="s">
        <v>3855</v>
      </c>
      <c r="B4054" s="9">
        <v>609</v>
      </c>
      <c r="C4054">
        <v>544728</v>
      </c>
      <c r="D4054">
        <v>1</v>
      </c>
      <c r="E4054">
        <v>0</v>
      </c>
      <c r="F4054">
        <v>0</v>
      </c>
      <c r="G4054">
        <v>0</v>
      </c>
      <c r="H4054">
        <v>0</v>
      </c>
      <c r="I4054" t="s">
        <v>135</v>
      </c>
      <c r="J4054">
        <v>542865</v>
      </c>
      <c r="K4054" t="s">
        <v>2103</v>
      </c>
      <c r="L4054">
        <v>541630</v>
      </c>
      <c r="M4054" t="s">
        <v>895</v>
      </c>
      <c r="N4054">
        <v>541630</v>
      </c>
      <c r="O4054" t="s">
        <v>895</v>
      </c>
      <c r="P4054">
        <v>541630</v>
      </c>
      <c r="Q4054" t="s">
        <v>895</v>
      </c>
      <c r="R4054" s="9">
        <v>144838.1917076945</v>
      </c>
      <c r="S4054" s="9"/>
      <c r="T4054" s="9"/>
      <c r="U4054" s="9"/>
      <c r="V4054" s="9"/>
      <c r="W4054" s="9"/>
      <c r="X4054" s="9"/>
      <c r="Y4054" s="9"/>
      <c r="Z4054" s="9"/>
      <c r="AA4054" s="9"/>
      <c r="AB4054" s="9"/>
      <c r="AC4054" s="9"/>
      <c r="AD4054" s="9"/>
      <c r="AE4054" s="9"/>
      <c r="AF4054" s="9"/>
      <c r="AG4054" s="9"/>
      <c r="AH4054" s="9"/>
      <c r="AI4054" s="9"/>
      <c r="AJ4054" s="9"/>
      <c r="AK4054" s="9"/>
      <c r="AL4054" s="9"/>
      <c r="AM4054" s="9"/>
      <c r="AN4054" s="9"/>
      <c r="AO4054" s="9"/>
      <c r="AP4054" s="9"/>
      <c r="AQ4054" s="15"/>
      <c r="AR4054" s="9">
        <v>16</v>
      </c>
      <c r="AS4054" s="9">
        <f>AR4054*30500</f>
        <v>488000</v>
      </c>
      <c r="AT4054" s="9"/>
      <c r="AU4054" s="9"/>
      <c r="AV4054" s="9"/>
      <c r="AW4054" s="9"/>
      <c r="AX4054" s="9"/>
      <c r="AY4054" s="9"/>
      <c r="AZ4054" s="9"/>
      <c r="BA4054" s="9"/>
      <c r="BB4054" s="9"/>
      <c r="BC4054" s="9"/>
      <c r="BD4054" s="9"/>
      <c r="BE4054" s="9"/>
      <c r="BF4054" s="9"/>
      <c r="BG4054" s="9"/>
      <c r="BH4054" s="9"/>
      <c r="BI4054" s="9"/>
      <c r="BJ4054" s="9"/>
      <c r="BK4054" s="9"/>
      <c r="BL4054" s="9">
        <f t="shared" si="134"/>
        <v>632838.19170769444</v>
      </c>
      <c r="BM4054" s="9">
        <f t="shared" si="135"/>
        <v>632800</v>
      </c>
    </row>
    <row r="4055" spans="1:65" x14ac:dyDescent="0.3">
      <c r="A4055" t="s">
        <v>3855</v>
      </c>
      <c r="B4055" s="9">
        <v>1081</v>
      </c>
      <c r="C4055">
        <v>507181</v>
      </c>
      <c r="D4055">
        <v>1</v>
      </c>
      <c r="E4055">
        <v>0</v>
      </c>
      <c r="F4055">
        <v>0</v>
      </c>
      <c r="G4055">
        <v>0</v>
      </c>
      <c r="H4055">
        <v>0</v>
      </c>
      <c r="I4055" t="s">
        <v>94</v>
      </c>
      <c r="J4055">
        <v>598143</v>
      </c>
      <c r="K4055" t="s">
        <v>368</v>
      </c>
      <c r="L4055">
        <v>598143</v>
      </c>
      <c r="M4055" t="s">
        <v>368</v>
      </c>
      <c r="N4055">
        <v>598143</v>
      </c>
      <c r="O4055" t="s">
        <v>368</v>
      </c>
      <c r="P4055">
        <v>598143</v>
      </c>
      <c r="Q4055" t="s">
        <v>368</v>
      </c>
      <c r="R4055" s="9">
        <v>254753.97814563321</v>
      </c>
      <c r="S4055" s="9"/>
      <c r="T4055" s="9"/>
      <c r="U4055" s="9"/>
      <c r="V4055" s="9"/>
      <c r="W4055" s="9"/>
      <c r="X4055" s="9"/>
      <c r="Y4055" s="9"/>
      <c r="Z4055" s="9"/>
      <c r="AA4055" s="9"/>
      <c r="AB4055" s="9"/>
      <c r="AC4055" s="9"/>
      <c r="AD4055" s="9"/>
      <c r="AE4055" s="9"/>
      <c r="AF4055" s="9"/>
      <c r="AG4055" s="9"/>
      <c r="AH4055" s="9"/>
      <c r="AI4055" s="9"/>
      <c r="AJ4055" s="9"/>
      <c r="AK4055" s="9"/>
      <c r="AL4055" s="9"/>
      <c r="AM4055" s="9"/>
      <c r="AN4055" s="9"/>
      <c r="AO4055" s="9"/>
      <c r="AP4055" s="9"/>
      <c r="AQ4055" s="15"/>
      <c r="AR4055" s="9">
        <v>59</v>
      </c>
      <c r="AS4055" s="9">
        <f>AR4055*30500</f>
        <v>1799500</v>
      </c>
      <c r="AT4055" s="9"/>
      <c r="AU4055" s="9"/>
      <c r="AV4055" s="9"/>
      <c r="AW4055" s="9"/>
      <c r="AX4055" s="9"/>
      <c r="AY4055" s="9"/>
      <c r="AZ4055" s="9"/>
      <c r="BA4055" s="9"/>
      <c r="BB4055" s="9"/>
      <c r="BC4055" s="9"/>
      <c r="BD4055" s="9"/>
      <c r="BE4055" s="9"/>
      <c r="BF4055" s="9"/>
      <c r="BG4055" s="9"/>
      <c r="BH4055" s="9"/>
      <c r="BI4055" s="9"/>
      <c r="BJ4055" s="9"/>
      <c r="BK4055" s="9"/>
      <c r="BL4055" s="9">
        <f t="shared" si="134"/>
        <v>2054253.9781456331</v>
      </c>
      <c r="BM4055" s="9">
        <f t="shared" si="135"/>
        <v>2054300</v>
      </c>
    </row>
    <row r="4056" spans="1:65" x14ac:dyDescent="0.3">
      <c r="A4056" t="s">
        <v>3856</v>
      </c>
      <c r="B4056" s="9">
        <v>1451</v>
      </c>
      <c r="C4056">
        <v>552411</v>
      </c>
      <c r="D4056">
        <v>1</v>
      </c>
      <c r="E4056">
        <v>0</v>
      </c>
      <c r="F4056">
        <v>0</v>
      </c>
      <c r="G4056">
        <v>0</v>
      </c>
      <c r="H4056">
        <v>0</v>
      </c>
      <c r="I4056" t="s">
        <v>111</v>
      </c>
      <c r="J4056">
        <v>505609</v>
      </c>
      <c r="K4056" t="s">
        <v>838</v>
      </c>
      <c r="L4056">
        <v>505609</v>
      </c>
      <c r="M4056" t="s">
        <v>838</v>
      </c>
      <c r="N4056">
        <v>500496</v>
      </c>
      <c r="O4056" t="s">
        <v>287</v>
      </c>
      <c r="P4056">
        <v>500496</v>
      </c>
      <c r="Q4056" t="s">
        <v>287</v>
      </c>
      <c r="R4056" s="9">
        <v>339983.03016008728</v>
      </c>
      <c r="S4056" s="9"/>
      <c r="T4056" s="9"/>
      <c r="U4056" s="9"/>
      <c r="V4056" s="9"/>
      <c r="W4056" s="9"/>
      <c r="X4056" s="9"/>
      <c r="Y4056" s="9"/>
      <c r="Z4056" s="9"/>
      <c r="AA4056" s="9"/>
      <c r="AB4056" s="9"/>
      <c r="AC4056" s="9"/>
      <c r="AD4056" s="9"/>
      <c r="AE4056" s="9"/>
      <c r="AF4056" s="9"/>
      <c r="AG4056" s="9"/>
      <c r="AH4056" s="9"/>
      <c r="AI4056" s="9"/>
      <c r="AJ4056" s="9"/>
      <c r="AK4056" s="9"/>
      <c r="AL4056" s="9"/>
      <c r="AM4056" s="9"/>
      <c r="AN4056" s="9"/>
      <c r="AO4056" s="9"/>
      <c r="AP4056" s="9"/>
      <c r="AQ4056" s="15"/>
      <c r="AR4056" s="9"/>
      <c r="AS4056" s="9"/>
      <c r="AT4056" s="9"/>
      <c r="AU4056" s="9"/>
      <c r="AV4056" s="9"/>
      <c r="AW4056" s="9"/>
      <c r="AX4056" s="9"/>
      <c r="AY4056" s="9"/>
      <c r="AZ4056" s="9"/>
      <c r="BA4056" s="9"/>
      <c r="BB4056" s="9"/>
      <c r="BC4056" s="9"/>
      <c r="BD4056" s="9"/>
      <c r="BE4056" s="9"/>
      <c r="BF4056" s="9"/>
      <c r="BG4056" s="9"/>
      <c r="BH4056" s="9"/>
      <c r="BI4056" s="9"/>
      <c r="BJ4056" s="9"/>
      <c r="BK4056" s="9"/>
      <c r="BL4056" s="9">
        <f t="shared" si="134"/>
        <v>339983.03016008728</v>
      </c>
      <c r="BM4056" s="9">
        <f t="shared" si="135"/>
        <v>340000</v>
      </c>
    </row>
    <row r="4057" spans="1:65" x14ac:dyDescent="0.3">
      <c r="A4057" t="s">
        <v>3857</v>
      </c>
      <c r="B4057" s="9">
        <v>142</v>
      </c>
      <c r="C4057">
        <v>561517</v>
      </c>
      <c r="D4057">
        <v>1</v>
      </c>
      <c r="E4057">
        <v>0</v>
      </c>
      <c r="F4057">
        <v>0</v>
      </c>
      <c r="G4057">
        <v>0</v>
      </c>
      <c r="H4057">
        <v>0</v>
      </c>
      <c r="I4057" t="s">
        <v>83</v>
      </c>
      <c r="J4057">
        <v>549576</v>
      </c>
      <c r="K4057" t="s">
        <v>317</v>
      </c>
      <c r="L4057">
        <v>549576</v>
      </c>
      <c r="M4057" t="s">
        <v>317</v>
      </c>
      <c r="N4057">
        <v>549576</v>
      </c>
      <c r="O4057" t="s">
        <v>317</v>
      </c>
      <c r="P4057">
        <v>549576</v>
      </c>
      <c r="Q4057" t="s">
        <v>317</v>
      </c>
      <c r="R4057" s="9">
        <v>71941.662785630979</v>
      </c>
      <c r="S4057" s="9"/>
      <c r="T4057" s="9"/>
      <c r="U4057" s="9"/>
      <c r="V4057" s="9"/>
      <c r="W4057" s="9"/>
      <c r="X4057" s="9"/>
      <c r="Y4057" s="9"/>
      <c r="Z4057" s="9"/>
      <c r="AA4057" s="9"/>
      <c r="AB4057" s="9"/>
      <c r="AC4057" s="9"/>
      <c r="AD4057" s="9"/>
      <c r="AE4057" s="9"/>
      <c r="AF4057" s="9"/>
      <c r="AG4057" s="9"/>
      <c r="AH4057" s="9"/>
      <c r="AI4057" s="9"/>
      <c r="AJ4057" s="9"/>
      <c r="AK4057" s="9"/>
      <c r="AL4057" s="9"/>
      <c r="AM4057" s="9"/>
      <c r="AN4057" s="9"/>
      <c r="AO4057" s="9"/>
      <c r="AP4057" s="9"/>
      <c r="AQ4057" s="15"/>
      <c r="AR4057" s="9"/>
      <c r="AS4057" s="9"/>
      <c r="AT4057" s="9"/>
      <c r="AU4057" s="9"/>
      <c r="AV4057" s="9"/>
      <c r="AW4057" s="9"/>
      <c r="AX4057" s="9"/>
      <c r="AY4057" s="9"/>
      <c r="AZ4057" s="9"/>
      <c r="BA4057" s="9"/>
      <c r="BB4057" s="9"/>
      <c r="BC4057" s="9"/>
      <c r="BD4057" s="9"/>
      <c r="BE4057" s="9"/>
      <c r="BF4057" s="9"/>
      <c r="BG4057" s="9"/>
      <c r="BH4057" s="9"/>
      <c r="BI4057" s="9"/>
      <c r="BJ4057" s="9"/>
      <c r="BK4057" s="9"/>
      <c r="BL4057" s="9">
        <f t="shared" si="134"/>
        <v>71941.662785630979</v>
      </c>
      <c r="BM4057" s="9">
        <f t="shared" si="135"/>
        <v>71900</v>
      </c>
    </row>
    <row r="4058" spans="1:65" x14ac:dyDescent="0.3">
      <c r="A4058" t="s">
        <v>3858</v>
      </c>
      <c r="B4058" s="9">
        <v>70</v>
      </c>
      <c r="C4058">
        <v>560596</v>
      </c>
      <c r="D4058">
        <v>1</v>
      </c>
      <c r="E4058">
        <v>0</v>
      </c>
      <c r="F4058">
        <v>0</v>
      </c>
      <c r="G4058">
        <v>0</v>
      </c>
      <c r="H4058">
        <v>0</v>
      </c>
      <c r="I4058" t="s">
        <v>77</v>
      </c>
      <c r="J4058">
        <v>560600</v>
      </c>
      <c r="K4058" t="s">
        <v>2203</v>
      </c>
      <c r="L4058">
        <v>560472</v>
      </c>
      <c r="M4058" t="s">
        <v>797</v>
      </c>
      <c r="N4058">
        <v>560472</v>
      </c>
      <c r="O4058" t="s">
        <v>797</v>
      </c>
      <c r="P4058">
        <v>560472</v>
      </c>
      <c r="Q4058" t="s">
        <v>797</v>
      </c>
      <c r="R4058" s="9">
        <v>71941.662785630979</v>
      </c>
      <c r="S4058" s="9"/>
      <c r="T4058" s="9"/>
      <c r="U4058" s="9"/>
      <c r="V4058" s="9"/>
      <c r="W4058" s="9"/>
      <c r="X4058" s="9"/>
      <c r="Y4058" s="9"/>
      <c r="Z4058" s="9"/>
      <c r="AA4058" s="9"/>
      <c r="AB4058" s="9"/>
      <c r="AC4058" s="9"/>
      <c r="AD4058" s="9"/>
      <c r="AE4058" s="9"/>
      <c r="AF4058" s="9"/>
      <c r="AG4058" s="9"/>
      <c r="AH4058" s="9"/>
      <c r="AI4058" s="9"/>
      <c r="AJ4058" s="9"/>
      <c r="AK4058" s="9"/>
      <c r="AL4058" s="9"/>
      <c r="AM4058" s="9"/>
      <c r="AN4058" s="9"/>
      <c r="AO4058" s="9"/>
      <c r="AP4058" s="9"/>
      <c r="AQ4058" s="15"/>
      <c r="AR4058" s="9"/>
      <c r="AS4058" s="9"/>
      <c r="AT4058" s="9"/>
      <c r="AU4058" s="9"/>
      <c r="AV4058" s="9"/>
      <c r="AW4058" s="9"/>
      <c r="AX4058" s="9"/>
      <c r="AY4058" s="9"/>
      <c r="AZ4058" s="9"/>
      <c r="BA4058" s="9"/>
      <c r="BB4058" s="9"/>
      <c r="BC4058" s="9"/>
      <c r="BD4058" s="9"/>
      <c r="BE4058" s="9"/>
      <c r="BF4058" s="9"/>
      <c r="BG4058" s="9"/>
      <c r="BH4058" s="9"/>
      <c r="BI4058" s="9"/>
      <c r="BJ4058" s="9"/>
      <c r="BK4058" s="9"/>
      <c r="BL4058" s="9">
        <f t="shared" si="134"/>
        <v>71941.662785630979</v>
      </c>
      <c r="BM4058" s="9">
        <f t="shared" si="135"/>
        <v>71900</v>
      </c>
    </row>
    <row r="4059" spans="1:65" x14ac:dyDescent="0.3">
      <c r="A4059" t="s">
        <v>3859</v>
      </c>
      <c r="B4059" s="9">
        <v>76</v>
      </c>
      <c r="C4059">
        <v>591424</v>
      </c>
      <c r="D4059">
        <v>1</v>
      </c>
      <c r="E4059">
        <v>0</v>
      </c>
      <c r="F4059">
        <v>0</v>
      </c>
      <c r="G4059">
        <v>0</v>
      </c>
      <c r="H4059">
        <v>0</v>
      </c>
      <c r="I4059" t="s">
        <v>123</v>
      </c>
      <c r="J4059">
        <v>591637</v>
      </c>
      <c r="K4059" t="s">
        <v>1718</v>
      </c>
      <c r="L4059">
        <v>590266</v>
      </c>
      <c r="M4059" t="s">
        <v>163</v>
      </c>
      <c r="N4059">
        <v>590266</v>
      </c>
      <c r="O4059" t="s">
        <v>163</v>
      </c>
      <c r="P4059">
        <v>590266</v>
      </c>
      <c r="Q4059" t="s">
        <v>163</v>
      </c>
      <c r="R4059" s="9">
        <v>71941.662785630979</v>
      </c>
      <c r="S4059" s="9"/>
      <c r="T4059" s="9"/>
      <c r="U4059" s="9"/>
      <c r="V4059" s="9"/>
      <c r="W4059" s="9"/>
      <c r="X4059" s="9"/>
      <c r="Y4059" s="9"/>
      <c r="Z4059" s="9"/>
      <c r="AA4059" s="9"/>
      <c r="AB4059" s="9"/>
      <c r="AC4059" s="9"/>
      <c r="AD4059" s="9"/>
      <c r="AE4059" s="9"/>
      <c r="AF4059" s="9"/>
      <c r="AG4059" s="9"/>
      <c r="AH4059" s="9"/>
      <c r="AI4059" s="9"/>
      <c r="AJ4059" s="9"/>
      <c r="AK4059" s="9"/>
      <c r="AL4059" s="9"/>
      <c r="AM4059" s="9"/>
      <c r="AN4059" s="9"/>
      <c r="AO4059" s="9"/>
      <c r="AP4059" s="9"/>
      <c r="AQ4059" s="15"/>
      <c r="AR4059" s="9"/>
      <c r="AS4059" s="9"/>
      <c r="AT4059" s="9"/>
      <c r="AU4059" s="9"/>
      <c r="AV4059" s="9"/>
      <c r="AW4059" s="9"/>
      <c r="AX4059" s="9"/>
      <c r="AY4059" s="9"/>
      <c r="AZ4059" s="9"/>
      <c r="BA4059" s="9"/>
      <c r="BB4059" s="9"/>
      <c r="BC4059" s="9"/>
      <c r="BD4059" s="9"/>
      <c r="BE4059" s="9"/>
      <c r="BF4059" s="9"/>
      <c r="BG4059" s="9"/>
      <c r="BH4059" s="9"/>
      <c r="BI4059" s="9"/>
      <c r="BJ4059" s="9"/>
      <c r="BK4059" s="9"/>
      <c r="BL4059" s="9">
        <f t="shared" si="134"/>
        <v>71941.662785630979</v>
      </c>
      <c r="BM4059" s="9">
        <f t="shared" si="135"/>
        <v>71900</v>
      </c>
    </row>
    <row r="4060" spans="1:65" x14ac:dyDescent="0.3">
      <c r="A4060" t="s">
        <v>3860</v>
      </c>
      <c r="B4060" s="9">
        <v>1424</v>
      </c>
      <c r="C4060">
        <v>538655</v>
      </c>
      <c r="D4060">
        <v>1</v>
      </c>
      <c r="E4060">
        <v>0</v>
      </c>
      <c r="F4060">
        <v>0</v>
      </c>
      <c r="G4060">
        <v>0</v>
      </c>
      <c r="H4060">
        <v>0</v>
      </c>
      <c r="I4060" t="s">
        <v>86</v>
      </c>
      <c r="J4060">
        <v>538442</v>
      </c>
      <c r="K4060" t="s">
        <v>205</v>
      </c>
      <c r="L4060">
        <v>538442</v>
      </c>
      <c r="M4060" t="s">
        <v>205</v>
      </c>
      <c r="N4060">
        <v>538574</v>
      </c>
      <c r="O4060" t="s">
        <v>206</v>
      </c>
      <c r="P4060">
        <v>538094</v>
      </c>
      <c r="Q4060" t="s">
        <v>207</v>
      </c>
      <c r="R4060" s="9">
        <v>333787.8135231295</v>
      </c>
      <c r="S4060" s="9"/>
      <c r="T4060" s="9"/>
      <c r="U4060" s="9"/>
      <c r="V4060" s="9"/>
      <c r="W4060" s="9"/>
      <c r="X4060" s="9"/>
      <c r="Y4060" s="9"/>
      <c r="Z4060" s="9"/>
      <c r="AA4060" s="9"/>
      <c r="AB4060" s="9"/>
      <c r="AC4060" s="9"/>
      <c r="AD4060" s="9"/>
      <c r="AE4060" s="9"/>
      <c r="AF4060" s="9"/>
      <c r="AG4060" s="9"/>
      <c r="AH4060" s="9"/>
      <c r="AI4060" s="9"/>
      <c r="AJ4060" s="9"/>
      <c r="AK4060" s="9"/>
      <c r="AL4060" s="9"/>
      <c r="AM4060" s="9"/>
      <c r="AN4060" s="9"/>
      <c r="AO4060" s="9"/>
      <c r="AP4060" s="9"/>
      <c r="AQ4060" s="15"/>
      <c r="AR4060" s="9"/>
      <c r="AS4060" s="9"/>
      <c r="AT4060" s="9"/>
      <c r="AU4060" s="9"/>
      <c r="AV4060" s="9"/>
      <c r="AW4060" s="9"/>
      <c r="AX4060" s="9"/>
      <c r="AY4060" s="9"/>
      <c r="AZ4060" s="9"/>
      <c r="BA4060" s="9"/>
      <c r="BB4060" s="9"/>
      <c r="BC4060" s="9"/>
      <c r="BD4060" s="9"/>
      <c r="BE4060" s="9"/>
      <c r="BF4060" s="9"/>
      <c r="BG4060" s="9"/>
      <c r="BH4060" s="9"/>
      <c r="BI4060" s="9"/>
      <c r="BJ4060" s="9"/>
      <c r="BK4060" s="9"/>
      <c r="BL4060" s="9">
        <f t="shared" si="134"/>
        <v>333787.8135231295</v>
      </c>
      <c r="BM4060" s="9">
        <f t="shared" si="135"/>
        <v>333800</v>
      </c>
    </row>
    <row r="4061" spans="1:65" x14ac:dyDescent="0.3">
      <c r="A4061" t="s">
        <v>3861</v>
      </c>
      <c r="B4061" s="9">
        <v>263</v>
      </c>
      <c r="C4061">
        <v>540412</v>
      </c>
      <c r="D4061">
        <v>1</v>
      </c>
      <c r="E4061">
        <v>0</v>
      </c>
      <c r="F4061">
        <v>0</v>
      </c>
      <c r="G4061">
        <v>0</v>
      </c>
      <c r="H4061">
        <v>0</v>
      </c>
      <c r="I4061" t="s">
        <v>151</v>
      </c>
      <c r="J4061">
        <v>558435</v>
      </c>
      <c r="K4061" t="s">
        <v>1129</v>
      </c>
      <c r="L4061">
        <v>558435</v>
      </c>
      <c r="M4061" t="s">
        <v>1129</v>
      </c>
      <c r="N4061">
        <v>558249</v>
      </c>
      <c r="O4061" t="s">
        <v>550</v>
      </c>
      <c r="P4061">
        <v>558249</v>
      </c>
      <c r="Q4061" t="s">
        <v>550</v>
      </c>
      <c r="R4061" s="9">
        <v>71941.662785630979</v>
      </c>
      <c r="S4061" s="9"/>
      <c r="T4061" s="9"/>
      <c r="U4061" s="9"/>
      <c r="V4061" s="9"/>
      <c r="W4061" s="9"/>
      <c r="X4061" s="9"/>
      <c r="Y4061" s="9"/>
      <c r="Z4061" s="9"/>
      <c r="AA4061" s="9"/>
      <c r="AB4061" s="9"/>
      <c r="AC4061" s="9"/>
      <c r="AD4061" s="9"/>
      <c r="AE4061" s="9"/>
      <c r="AF4061" s="9"/>
      <c r="AG4061" s="9"/>
      <c r="AH4061" s="9"/>
      <c r="AI4061" s="9"/>
      <c r="AJ4061" s="9"/>
      <c r="AK4061" s="9"/>
      <c r="AL4061" s="9"/>
      <c r="AM4061" s="9"/>
      <c r="AN4061" s="9"/>
      <c r="AO4061" s="9"/>
      <c r="AP4061" s="9"/>
      <c r="AQ4061" s="15"/>
      <c r="AR4061" s="9"/>
      <c r="AS4061" s="9"/>
      <c r="AT4061" s="9"/>
      <c r="AU4061" s="9"/>
      <c r="AV4061" s="9"/>
      <c r="AW4061" s="9"/>
      <c r="AX4061" s="9"/>
      <c r="AY4061" s="9"/>
      <c r="AZ4061" s="9"/>
      <c r="BA4061" s="9"/>
      <c r="BB4061" s="9"/>
      <c r="BC4061" s="9"/>
      <c r="BD4061" s="9"/>
      <c r="BE4061" s="9"/>
      <c r="BF4061" s="9"/>
      <c r="BG4061" s="9"/>
      <c r="BH4061" s="9"/>
      <c r="BI4061" s="9"/>
      <c r="BJ4061" s="9"/>
      <c r="BK4061" s="9"/>
      <c r="BL4061" s="9">
        <f t="shared" si="134"/>
        <v>71941.662785630979</v>
      </c>
      <c r="BM4061" s="9">
        <f t="shared" si="135"/>
        <v>71900</v>
      </c>
    </row>
    <row r="4062" spans="1:65" x14ac:dyDescent="0.3">
      <c r="A4062" t="s">
        <v>3862</v>
      </c>
      <c r="B4062" s="9">
        <v>400</v>
      </c>
      <c r="C4062">
        <v>572101</v>
      </c>
      <c r="D4062">
        <v>1</v>
      </c>
      <c r="E4062">
        <v>0</v>
      </c>
      <c r="F4062">
        <v>0</v>
      </c>
      <c r="G4062">
        <v>0</v>
      </c>
      <c r="H4062">
        <v>0</v>
      </c>
      <c r="I4062" t="s">
        <v>96</v>
      </c>
      <c r="J4062">
        <v>572241</v>
      </c>
      <c r="K4062" t="s">
        <v>556</v>
      </c>
      <c r="L4062">
        <v>572241</v>
      </c>
      <c r="M4062" t="s">
        <v>556</v>
      </c>
      <c r="N4062">
        <v>572241</v>
      </c>
      <c r="O4062" t="s">
        <v>556</v>
      </c>
      <c r="P4062">
        <v>571164</v>
      </c>
      <c r="Q4062" t="s">
        <v>334</v>
      </c>
      <c r="R4062" s="9">
        <v>95632.845923015266</v>
      </c>
      <c r="S4062" s="9"/>
      <c r="T4062" s="9"/>
      <c r="U4062" s="9"/>
      <c r="V4062" s="9"/>
      <c r="W4062" s="9"/>
      <c r="X4062" s="9"/>
      <c r="Y4062" s="9"/>
      <c r="Z4062" s="9"/>
      <c r="AA4062" s="9"/>
      <c r="AB4062" s="9"/>
      <c r="AC4062" s="9"/>
      <c r="AD4062" s="9"/>
      <c r="AE4062" s="9"/>
      <c r="AF4062" s="9"/>
      <c r="AG4062" s="9"/>
      <c r="AH4062" s="9"/>
      <c r="AI4062" s="9"/>
      <c r="AJ4062" s="9"/>
      <c r="AK4062" s="9"/>
      <c r="AL4062" s="9"/>
      <c r="AM4062" s="9"/>
      <c r="AN4062" s="9"/>
      <c r="AO4062" s="9"/>
      <c r="AP4062" s="9"/>
      <c r="AQ4062" s="15"/>
      <c r="AR4062" s="9">
        <v>9</v>
      </c>
      <c r="AS4062" s="9">
        <f>AR4062*30500</f>
        <v>274500</v>
      </c>
      <c r="AT4062" s="9"/>
      <c r="AU4062" s="9"/>
      <c r="AV4062" s="9"/>
      <c r="AW4062" s="9"/>
      <c r="AX4062" s="9"/>
      <c r="AY4062" s="9"/>
      <c r="AZ4062" s="9"/>
      <c r="BA4062" s="9"/>
      <c r="BB4062" s="9"/>
      <c r="BC4062" s="9"/>
      <c r="BD4062" s="9"/>
      <c r="BE4062" s="9"/>
      <c r="BF4062" s="9"/>
      <c r="BG4062" s="9"/>
      <c r="BH4062" s="9"/>
      <c r="BI4062" s="9"/>
      <c r="BJ4062" s="9"/>
      <c r="BK4062" s="9"/>
      <c r="BL4062" s="9">
        <f t="shared" si="134"/>
        <v>370132.84592301527</v>
      </c>
      <c r="BM4062" s="9">
        <f t="shared" si="135"/>
        <v>370100</v>
      </c>
    </row>
    <row r="4063" spans="1:65" x14ac:dyDescent="0.3">
      <c r="A4063" s="2" t="s">
        <v>3863</v>
      </c>
      <c r="B4063" s="9">
        <v>678</v>
      </c>
      <c r="C4063">
        <v>591432</v>
      </c>
      <c r="D4063">
        <v>1</v>
      </c>
      <c r="E4063">
        <v>1</v>
      </c>
      <c r="F4063">
        <v>0</v>
      </c>
      <c r="G4063">
        <v>0</v>
      </c>
      <c r="H4063">
        <v>0</v>
      </c>
      <c r="I4063" t="s">
        <v>123</v>
      </c>
      <c r="J4063">
        <v>591432</v>
      </c>
      <c r="K4063" t="s">
        <v>3863</v>
      </c>
      <c r="L4063">
        <v>591301</v>
      </c>
      <c r="M4063" t="s">
        <v>677</v>
      </c>
      <c r="N4063">
        <v>590266</v>
      </c>
      <c r="O4063" t="s">
        <v>163</v>
      </c>
      <c r="P4063">
        <v>590266</v>
      </c>
      <c r="Q4063" t="s">
        <v>163</v>
      </c>
      <c r="R4063" s="9">
        <v>161003.10759305279</v>
      </c>
      <c r="S4063" s="9">
        <f>SUMIFS($B:$B,$J:$J,$C4063)</f>
        <v>984</v>
      </c>
      <c r="T4063" s="9">
        <v>53622.38619231341</v>
      </c>
      <c r="U4063" s="9">
        <v>1</v>
      </c>
      <c r="V4063" s="9">
        <f>U4063*768</f>
        <v>768</v>
      </c>
      <c r="W4063" s="9">
        <v>4</v>
      </c>
      <c r="X4063" s="9">
        <f>W4063*3072</f>
        <v>12288</v>
      </c>
      <c r="Y4063" s="9">
        <v>1</v>
      </c>
      <c r="Z4063" s="9">
        <f>Y4063*1024</f>
        <v>1024</v>
      </c>
      <c r="AA4063" s="9">
        <v>2</v>
      </c>
      <c r="AB4063" s="9">
        <f>AA4063*256</f>
        <v>512</v>
      </c>
      <c r="AC4063" s="9"/>
      <c r="AD4063" s="9"/>
      <c r="AE4063" s="9"/>
      <c r="AF4063" s="9"/>
      <c r="AG4063" s="9"/>
      <c r="AH4063" s="9"/>
      <c r="AI4063" s="9"/>
      <c r="AJ4063" s="9"/>
      <c r="AK4063" s="9"/>
      <c r="AL4063" s="9"/>
      <c r="AM4063" s="9"/>
      <c r="AN4063" s="9"/>
      <c r="AO4063" s="9"/>
      <c r="AP4063" s="9"/>
      <c r="AQ4063" s="15"/>
      <c r="AR4063" s="9">
        <v>1</v>
      </c>
      <c r="AS4063" s="9">
        <f>AR4063*30500</f>
        <v>30500</v>
      </c>
      <c r="AT4063" s="9"/>
      <c r="AU4063" s="9"/>
      <c r="AV4063" s="9"/>
      <c r="AW4063" s="9"/>
      <c r="AX4063" s="9"/>
      <c r="AY4063" s="9"/>
      <c r="AZ4063" s="9"/>
      <c r="BA4063" s="9"/>
      <c r="BB4063" s="9"/>
      <c r="BC4063" s="9"/>
      <c r="BD4063" s="9"/>
      <c r="BE4063" s="9"/>
      <c r="BF4063" s="9"/>
      <c r="BG4063" s="9"/>
      <c r="BH4063" s="9"/>
      <c r="BI4063" s="9"/>
      <c r="BJ4063" s="9"/>
      <c r="BK4063" s="9"/>
      <c r="BL4063" s="9">
        <f t="shared" si="134"/>
        <v>259717.49378536618</v>
      </c>
      <c r="BM4063" s="9">
        <f t="shared" si="135"/>
        <v>259700</v>
      </c>
    </row>
    <row r="4064" spans="1:65" x14ac:dyDescent="0.3">
      <c r="A4064" t="s">
        <v>3864</v>
      </c>
      <c r="B4064" s="9">
        <v>1469</v>
      </c>
      <c r="C4064">
        <v>549746</v>
      </c>
      <c r="D4064">
        <v>1</v>
      </c>
      <c r="E4064">
        <v>0</v>
      </c>
      <c r="F4064">
        <v>0</v>
      </c>
      <c r="G4064">
        <v>0</v>
      </c>
      <c r="H4064">
        <v>0</v>
      </c>
      <c r="I4064" t="s">
        <v>81</v>
      </c>
      <c r="J4064">
        <v>584002</v>
      </c>
      <c r="K4064" t="s">
        <v>278</v>
      </c>
      <c r="L4064">
        <v>584002</v>
      </c>
      <c r="M4064" t="s">
        <v>278</v>
      </c>
      <c r="N4064">
        <v>584002</v>
      </c>
      <c r="O4064" t="s">
        <v>278</v>
      </c>
      <c r="P4064">
        <v>584002</v>
      </c>
      <c r="Q4064" t="s">
        <v>278</v>
      </c>
      <c r="R4064" s="9">
        <v>344111.16843653622</v>
      </c>
      <c r="S4064" s="9"/>
      <c r="T4064" s="9"/>
      <c r="U4064" s="9"/>
      <c r="V4064" s="9"/>
      <c r="W4064" s="9"/>
      <c r="X4064" s="9"/>
      <c r="Y4064" s="9"/>
      <c r="Z4064" s="9"/>
      <c r="AA4064" s="9"/>
      <c r="AB4064" s="9"/>
      <c r="AC4064" s="9"/>
      <c r="AD4064" s="9"/>
      <c r="AE4064" s="9"/>
      <c r="AF4064" s="9"/>
      <c r="AG4064" s="9"/>
      <c r="AH4064" s="9"/>
      <c r="AI4064" s="9"/>
      <c r="AJ4064" s="9"/>
      <c r="AK4064" s="9"/>
      <c r="AL4064" s="9"/>
      <c r="AM4064" s="9"/>
      <c r="AN4064" s="9"/>
      <c r="AO4064" s="9"/>
      <c r="AP4064" s="9"/>
      <c r="AQ4064" s="15"/>
      <c r="AR4064" s="9"/>
      <c r="AS4064" s="9"/>
      <c r="AT4064" s="9"/>
      <c r="AU4064" s="9"/>
      <c r="AV4064" s="9"/>
      <c r="AW4064" s="9"/>
      <c r="AX4064" s="9"/>
      <c r="AY4064" s="9"/>
      <c r="AZ4064" s="9"/>
      <c r="BA4064" s="9"/>
      <c r="BB4064" s="9"/>
      <c r="BC4064" s="9"/>
      <c r="BD4064" s="9"/>
      <c r="BE4064" s="9"/>
      <c r="BF4064" s="9"/>
      <c r="BG4064" s="9"/>
      <c r="BH4064" s="9"/>
      <c r="BI4064" s="9"/>
      <c r="BJ4064" s="9"/>
      <c r="BK4064" s="9"/>
      <c r="BL4064" s="9">
        <f t="shared" si="134"/>
        <v>344111.16843653622</v>
      </c>
      <c r="BM4064" s="9">
        <f t="shared" si="135"/>
        <v>344100</v>
      </c>
    </row>
    <row r="4065" spans="1:65" x14ac:dyDescent="0.3">
      <c r="A4065" t="s">
        <v>3865</v>
      </c>
      <c r="B4065" s="9">
        <v>1020</v>
      </c>
      <c r="C4065">
        <v>536491</v>
      </c>
      <c r="D4065">
        <v>1</v>
      </c>
      <c r="E4065">
        <v>0</v>
      </c>
      <c r="F4065">
        <v>0</v>
      </c>
      <c r="G4065">
        <v>0</v>
      </c>
      <c r="H4065">
        <v>0</v>
      </c>
      <c r="I4065" t="s">
        <v>86</v>
      </c>
      <c r="J4065">
        <v>535451</v>
      </c>
      <c r="K4065" t="s">
        <v>298</v>
      </c>
      <c r="L4065">
        <v>535451</v>
      </c>
      <c r="M4065" t="s">
        <v>298</v>
      </c>
      <c r="N4065">
        <v>535451</v>
      </c>
      <c r="O4065" t="s">
        <v>298</v>
      </c>
      <c r="P4065">
        <v>535419</v>
      </c>
      <c r="Q4065" t="s">
        <v>170</v>
      </c>
      <c r="R4065" s="9">
        <v>240629.72765143091</v>
      </c>
      <c r="S4065" s="9"/>
      <c r="T4065" s="9"/>
      <c r="U4065" s="9"/>
      <c r="V4065" s="9"/>
      <c r="W4065" s="9"/>
      <c r="X4065" s="9"/>
      <c r="Y4065" s="9"/>
      <c r="Z4065" s="9"/>
      <c r="AA4065" s="9"/>
      <c r="AB4065" s="9"/>
      <c r="AC4065" s="9"/>
      <c r="AD4065" s="9"/>
      <c r="AE4065" s="9"/>
      <c r="AF4065" s="9"/>
      <c r="AG4065" s="9"/>
      <c r="AH4065" s="9"/>
      <c r="AI4065" s="9"/>
      <c r="AJ4065" s="9"/>
      <c r="AK4065" s="9"/>
      <c r="AL4065" s="9"/>
      <c r="AM4065" s="9"/>
      <c r="AN4065" s="9"/>
      <c r="AO4065" s="9"/>
      <c r="AP4065" s="9"/>
      <c r="AQ4065" s="15"/>
      <c r="AR4065" s="9"/>
      <c r="AS4065" s="9"/>
      <c r="AT4065" s="9"/>
      <c r="AU4065" s="9"/>
      <c r="AV4065" s="9"/>
      <c r="AW4065" s="9"/>
      <c r="AX4065" s="9"/>
      <c r="AY4065" s="9"/>
      <c r="AZ4065" s="9"/>
      <c r="BA4065" s="9"/>
      <c r="BB4065" s="9"/>
      <c r="BC4065" s="9"/>
      <c r="BD4065" s="9"/>
      <c r="BE4065" s="9"/>
      <c r="BF4065" s="9"/>
      <c r="BG4065" s="9"/>
      <c r="BH4065" s="9"/>
      <c r="BI4065" s="9"/>
      <c r="BJ4065" s="9"/>
      <c r="BK4065" s="9"/>
      <c r="BL4065" s="9">
        <f t="shared" si="134"/>
        <v>240629.72765143091</v>
      </c>
      <c r="BM4065" s="9">
        <f t="shared" si="135"/>
        <v>240600</v>
      </c>
    </row>
    <row r="4066" spans="1:65" x14ac:dyDescent="0.3">
      <c r="A4066" t="s">
        <v>3866</v>
      </c>
      <c r="B4066" s="9">
        <v>1972</v>
      </c>
      <c r="C4066">
        <v>570672</v>
      </c>
      <c r="D4066">
        <v>1</v>
      </c>
      <c r="E4066">
        <v>0</v>
      </c>
      <c r="F4066">
        <v>0</v>
      </c>
      <c r="G4066">
        <v>0</v>
      </c>
      <c r="H4066">
        <v>0</v>
      </c>
      <c r="I4066" t="s">
        <v>90</v>
      </c>
      <c r="J4066">
        <v>569810</v>
      </c>
      <c r="K4066" t="s">
        <v>284</v>
      </c>
      <c r="L4066">
        <v>569810</v>
      </c>
      <c r="M4066" t="s">
        <v>284</v>
      </c>
      <c r="N4066">
        <v>569810</v>
      </c>
      <c r="O4066" t="s">
        <v>284</v>
      </c>
      <c r="P4066">
        <v>569810</v>
      </c>
      <c r="Q4066" t="s">
        <v>284</v>
      </c>
      <c r="R4066" s="9">
        <v>458860.87259153143</v>
      </c>
      <c r="S4066" s="9"/>
      <c r="T4066" s="9"/>
      <c r="U4066" s="9"/>
      <c r="V4066" s="9"/>
      <c r="W4066" s="9"/>
      <c r="X4066" s="9"/>
      <c r="Y4066" s="9"/>
      <c r="Z4066" s="9"/>
      <c r="AA4066" s="9"/>
      <c r="AB4066" s="9"/>
      <c r="AC4066" s="9"/>
      <c r="AD4066" s="9"/>
      <c r="AE4066" s="9"/>
      <c r="AF4066" s="9"/>
      <c r="AG4066" s="9"/>
      <c r="AH4066" s="9"/>
      <c r="AI4066" s="9"/>
      <c r="AJ4066" s="9"/>
      <c r="AK4066" s="9"/>
      <c r="AL4066" s="9"/>
      <c r="AM4066" s="9"/>
      <c r="AN4066" s="9"/>
      <c r="AO4066" s="9"/>
      <c r="AP4066" s="9"/>
      <c r="AQ4066" s="15"/>
      <c r="AR4066" s="9">
        <v>1</v>
      </c>
      <c r="AS4066" s="9">
        <f>AR4066*30500</f>
        <v>30500</v>
      </c>
      <c r="AT4066" s="9"/>
      <c r="AU4066" s="9"/>
      <c r="AV4066" s="9"/>
      <c r="AW4066" s="9"/>
      <c r="AX4066" s="9"/>
      <c r="AY4066" s="9"/>
      <c r="AZ4066" s="9"/>
      <c r="BA4066" s="9"/>
      <c r="BB4066" s="9"/>
      <c r="BC4066" s="9"/>
      <c r="BD4066" s="9"/>
      <c r="BE4066" s="9"/>
      <c r="BF4066" s="9"/>
      <c r="BG4066" s="9"/>
      <c r="BH4066" s="9"/>
      <c r="BI4066" s="9"/>
      <c r="BJ4066" s="9"/>
      <c r="BK4066" s="9"/>
      <c r="BL4066" s="9">
        <f t="shared" si="134"/>
        <v>489360.87259153143</v>
      </c>
      <c r="BM4066" s="9">
        <f t="shared" si="135"/>
        <v>489400</v>
      </c>
    </row>
    <row r="4067" spans="1:65" x14ac:dyDescent="0.3">
      <c r="A4067" t="s">
        <v>3867</v>
      </c>
      <c r="B4067" s="9">
        <v>289</v>
      </c>
      <c r="C4067">
        <v>551627</v>
      </c>
      <c r="D4067">
        <v>1</v>
      </c>
      <c r="E4067">
        <v>0</v>
      </c>
      <c r="F4067">
        <v>0</v>
      </c>
      <c r="G4067">
        <v>0</v>
      </c>
      <c r="H4067">
        <v>0</v>
      </c>
      <c r="I4067" t="s">
        <v>83</v>
      </c>
      <c r="J4067">
        <v>551350</v>
      </c>
      <c r="K4067" t="s">
        <v>754</v>
      </c>
      <c r="L4067">
        <v>550850</v>
      </c>
      <c r="M4067" t="s">
        <v>275</v>
      </c>
      <c r="N4067">
        <v>550850</v>
      </c>
      <c r="O4067" t="s">
        <v>275</v>
      </c>
      <c r="P4067">
        <v>550850</v>
      </c>
      <c r="Q4067" t="s">
        <v>275</v>
      </c>
      <c r="R4067" s="9">
        <v>71941.662785630979</v>
      </c>
      <c r="S4067" s="9"/>
      <c r="T4067" s="9"/>
      <c r="U4067" s="9"/>
      <c r="V4067" s="9"/>
      <c r="W4067" s="9"/>
      <c r="X4067" s="9"/>
      <c r="Y4067" s="9"/>
      <c r="Z4067" s="9"/>
      <c r="AA4067" s="9"/>
      <c r="AB4067" s="9"/>
      <c r="AC4067" s="9"/>
      <c r="AD4067" s="9"/>
      <c r="AE4067" s="9"/>
      <c r="AF4067" s="9"/>
      <c r="AG4067" s="9"/>
      <c r="AH4067" s="9"/>
      <c r="AI4067" s="9"/>
      <c r="AJ4067" s="9"/>
      <c r="AK4067" s="9"/>
      <c r="AL4067" s="9"/>
      <c r="AM4067" s="9"/>
      <c r="AN4067" s="9"/>
      <c r="AO4067" s="9"/>
      <c r="AP4067" s="9"/>
      <c r="AQ4067" s="15"/>
      <c r="AR4067" s="9"/>
      <c r="AS4067" s="9"/>
      <c r="AT4067" s="9"/>
      <c r="AU4067" s="9"/>
      <c r="AV4067" s="9"/>
      <c r="AW4067" s="9"/>
      <c r="AX4067" s="9"/>
      <c r="AY4067" s="9"/>
      <c r="AZ4067" s="9"/>
      <c r="BA4067" s="9"/>
      <c r="BB4067" s="9"/>
      <c r="BC4067" s="9"/>
      <c r="BD4067" s="9"/>
      <c r="BE4067" s="9"/>
      <c r="BF4067" s="9"/>
      <c r="BG4067" s="9"/>
      <c r="BH4067" s="9"/>
      <c r="BI4067" s="9"/>
      <c r="BJ4067" s="9"/>
      <c r="BK4067" s="9"/>
      <c r="BL4067" s="9">
        <f t="shared" si="134"/>
        <v>71941.662785630979</v>
      </c>
      <c r="BM4067" s="9">
        <f t="shared" si="135"/>
        <v>71900</v>
      </c>
    </row>
    <row r="4068" spans="1:65" x14ac:dyDescent="0.3">
      <c r="A4068" t="s">
        <v>3868</v>
      </c>
      <c r="B4068" s="9">
        <v>190</v>
      </c>
      <c r="C4068">
        <v>545716</v>
      </c>
      <c r="D4068">
        <v>1</v>
      </c>
      <c r="E4068">
        <v>0</v>
      </c>
      <c r="F4068">
        <v>0</v>
      </c>
      <c r="G4068">
        <v>0</v>
      </c>
      <c r="H4068">
        <v>0</v>
      </c>
      <c r="I4068" t="s">
        <v>83</v>
      </c>
      <c r="J4068">
        <v>545481</v>
      </c>
      <c r="K4068" t="s">
        <v>1521</v>
      </c>
      <c r="L4068">
        <v>545848</v>
      </c>
      <c r="M4068" t="s">
        <v>2854</v>
      </c>
      <c r="N4068">
        <v>545848</v>
      </c>
      <c r="O4068" t="s">
        <v>2854</v>
      </c>
      <c r="P4068">
        <v>545392</v>
      </c>
      <c r="Q4068" t="s">
        <v>488</v>
      </c>
      <c r="R4068" s="9">
        <v>71941.662785630979</v>
      </c>
      <c r="S4068" s="9"/>
      <c r="T4068" s="9"/>
      <c r="U4068" s="9"/>
      <c r="V4068" s="9"/>
      <c r="W4068" s="9"/>
      <c r="X4068" s="9"/>
      <c r="Y4068" s="9"/>
      <c r="Z4068" s="9"/>
      <c r="AA4068" s="9"/>
      <c r="AB4068" s="9"/>
      <c r="AC4068" s="9"/>
      <c r="AD4068" s="9"/>
      <c r="AE4068" s="9"/>
      <c r="AF4068" s="9"/>
      <c r="AG4068" s="9"/>
      <c r="AH4068" s="9"/>
      <c r="AI4068" s="9"/>
      <c r="AJ4068" s="9"/>
      <c r="AK4068" s="9"/>
      <c r="AL4068" s="9"/>
      <c r="AM4068" s="9"/>
      <c r="AN4068" s="9"/>
      <c r="AO4068" s="9"/>
      <c r="AP4068" s="9"/>
      <c r="AQ4068" s="15"/>
      <c r="AR4068" s="9"/>
      <c r="AS4068" s="9"/>
      <c r="AT4068" s="9"/>
      <c r="AU4068" s="9"/>
      <c r="AV4068" s="9"/>
      <c r="AW4068" s="9"/>
      <c r="AX4068" s="9"/>
      <c r="AY4068" s="9"/>
      <c r="AZ4068" s="9"/>
      <c r="BA4068" s="9"/>
      <c r="BB4068" s="9"/>
      <c r="BC4068" s="9"/>
      <c r="BD4068" s="9"/>
      <c r="BE4068" s="9"/>
      <c r="BF4068" s="9"/>
      <c r="BG4068" s="9"/>
      <c r="BH4068" s="9"/>
      <c r="BI4068" s="9"/>
      <c r="BJ4068" s="9"/>
      <c r="BK4068" s="9"/>
      <c r="BL4068" s="9">
        <f t="shared" si="134"/>
        <v>71941.662785630979</v>
      </c>
      <c r="BM4068" s="9">
        <f t="shared" si="135"/>
        <v>71900</v>
      </c>
    </row>
    <row r="4069" spans="1:65" x14ac:dyDescent="0.3">
      <c r="A4069" t="s">
        <v>3869</v>
      </c>
      <c r="B4069" s="9">
        <v>94</v>
      </c>
      <c r="C4069">
        <v>536792</v>
      </c>
      <c r="D4069">
        <v>1</v>
      </c>
      <c r="E4069">
        <v>0</v>
      </c>
      <c r="F4069">
        <v>0</v>
      </c>
      <c r="G4069">
        <v>0</v>
      </c>
      <c r="H4069">
        <v>0</v>
      </c>
      <c r="I4069" t="s">
        <v>83</v>
      </c>
      <c r="J4069">
        <v>550787</v>
      </c>
      <c r="K4069" t="s">
        <v>908</v>
      </c>
      <c r="L4069">
        <v>550787</v>
      </c>
      <c r="M4069" t="s">
        <v>908</v>
      </c>
      <c r="N4069">
        <v>550787</v>
      </c>
      <c r="O4069" t="s">
        <v>908</v>
      </c>
      <c r="P4069">
        <v>550787</v>
      </c>
      <c r="Q4069" t="s">
        <v>908</v>
      </c>
      <c r="R4069" s="9">
        <v>71941.662785630979</v>
      </c>
      <c r="S4069" s="9"/>
      <c r="T4069" s="9"/>
      <c r="U4069" s="9"/>
      <c r="V4069" s="9"/>
      <c r="W4069" s="9"/>
      <c r="X4069" s="9"/>
      <c r="Y4069" s="9"/>
      <c r="Z4069" s="9"/>
      <c r="AA4069" s="9"/>
      <c r="AB4069" s="9"/>
      <c r="AC4069" s="9"/>
      <c r="AD4069" s="9"/>
      <c r="AE4069" s="9"/>
      <c r="AF4069" s="9"/>
      <c r="AG4069" s="9"/>
      <c r="AH4069" s="9"/>
      <c r="AI4069" s="9"/>
      <c r="AJ4069" s="9"/>
      <c r="AK4069" s="9"/>
      <c r="AL4069" s="9"/>
      <c r="AM4069" s="9"/>
      <c r="AN4069" s="9"/>
      <c r="AO4069" s="9"/>
      <c r="AP4069" s="9"/>
      <c r="AQ4069" s="15"/>
      <c r="AR4069" s="9"/>
      <c r="AS4069" s="9"/>
      <c r="AT4069" s="9"/>
      <c r="AU4069" s="9"/>
      <c r="AV4069" s="9"/>
      <c r="AW4069" s="9"/>
      <c r="AX4069" s="9"/>
      <c r="AY4069" s="9"/>
      <c r="AZ4069" s="9"/>
      <c r="BA4069" s="9"/>
      <c r="BB4069" s="9"/>
      <c r="BC4069" s="9"/>
      <c r="BD4069" s="9"/>
      <c r="BE4069" s="9"/>
      <c r="BF4069" s="9"/>
      <c r="BG4069" s="9"/>
      <c r="BH4069" s="9"/>
      <c r="BI4069" s="9"/>
      <c r="BJ4069" s="9"/>
      <c r="BK4069" s="9"/>
      <c r="BL4069" s="9">
        <f t="shared" si="134"/>
        <v>71941.662785630979</v>
      </c>
      <c r="BM4069" s="9">
        <f t="shared" si="135"/>
        <v>71900</v>
      </c>
    </row>
    <row r="4070" spans="1:65" x14ac:dyDescent="0.3">
      <c r="A4070" t="s">
        <v>3870</v>
      </c>
      <c r="B4070" s="9">
        <v>598</v>
      </c>
      <c r="C4070">
        <v>509621</v>
      </c>
      <c r="D4070">
        <v>1</v>
      </c>
      <c r="E4070">
        <v>0</v>
      </c>
      <c r="F4070">
        <v>0</v>
      </c>
      <c r="G4070">
        <v>0</v>
      </c>
      <c r="H4070">
        <v>0</v>
      </c>
      <c r="I4070" t="s">
        <v>83</v>
      </c>
      <c r="J4070">
        <v>549240</v>
      </c>
      <c r="K4070" t="s">
        <v>102</v>
      </c>
      <c r="L4070">
        <v>549240</v>
      </c>
      <c r="M4070" t="s">
        <v>102</v>
      </c>
      <c r="N4070">
        <v>549240</v>
      </c>
      <c r="O4070" t="s">
        <v>102</v>
      </c>
      <c r="P4070">
        <v>549240</v>
      </c>
      <c r="Q4070" t="s">
        <v>102</v>
      </c>
      <c r="R4070" s="9">
        <v>142257.73702933651</v>
      </c>
      <c r="S4070" s="9"/>
      <c r="T4070" s="9"/>
      <c r="U4070" s="9"/>
      <c r="V4070" s="9"/>
      <c r="W4070" s="9"/>
      <c r="X4070" s="9"/>
      <c r="Y4070" s="9"/>
      <c r="Z4070" s="9"/>
      <c r="AA4070" s="9"/>
      <c r="AB4070" s="9"/>
      <c r="AC4070" s="9"/>
      <c r="AD4070" s="9"/>
      <c r="AE4070" s="9"/>
      <c r="AF4070" s="9"/>
      <c r="AG4070" s="9"/>
      <c r="AH4070" s="9"/>
      <c r="AI4070" s="9"/>
      <c r="AJ4070" s="9"/>
      <c r="AK4070" s="9"/>
      <c r="AL4070" s="9"/>
      <c r="AM4070" s="9"/>
      <c r="AN4070" s="9"/>
      <c r="AO4070" s="9"/>
      <c r="AP4070" s="9"/>
      <c r="AQ4070" s="15"/>
      <c r="AR4070" s="9"/>
      <c r="AS4070" s="9"/>
      <c r="AT4070" s="9"/>
      <c r="AU4070" s="9"/>
      <c r="AV4070" s="9"/>
      <c r="AW4070" s="9"/>
      <c r="AX4070" s="9"/>
      <c r="AY4070" s="9"/>
      <c r="AZ4070" s="9"/>
      <c r="BA4070" s="9"/>
      <c r="BB4070" s="9"/>
      <c r="BC4070" s="9"/>
      <c r="BD4070" s="9"/>
      <c r="BE4070" s="9"/>
      <c r="BF4070" s="9"/>
      <c r="BG4070" s="9"/>
      <c r="BH4070" s="9"/>
      <c r="BI4070" s="9"/>
      <c r="BJ4070" s="9"/>
      <c r="BK4070" s="9"/>
      <c r="BL4070" s="9">
        <f t="shared" si="134"/>
        <v>142257.73702933651</v>
      </c>
      <c r="BM4070" s="9">
        <f t="shared" si="135"/>
        <v>142300</v>
      </c>
    </row>
    <row r="4071" spans="1:65" x14ac:dyDescent="0.3">
      <c r="A4071" t="s">
        <v>3871</v>
      </c>
      <c r="B4071" s="9">
        <v>826</v>
      </c>
      <c r="C4071">
        <v>557005</v>
      </c>
      <c r="D4071">
        <v>1</v>
      </c>
      <c r="E4071">
        <v>0</v>
      </c>
      <c r="F4071">
        <v>0</v>
      </c>
      <c r="G4071">
        <v>0</v>
      </c>
      <c r="H4071">
        <v>0</v>
      </c>
      <c r="I4071" t="s">
        <v>151</v>
      </c>
      <c r="J4071">
        <v>556637</v>
      </c>
      <c r="K4071" t="s">
        <v>3059</v>
      </c>
      <c r="L4071">
        <v>555771</v>
      </c>
      <c r="M4071" t="s">
        <v>247</v>
      </c>
      <c r="N4071">
        <v>555771</v>
      </c>
      <c r="O4071" t="s">
        <v>247</v>
      </c>
      <c r="P4071">
        <v>555771</v>
      </c>
      <c r="Q4071" t="s">
        <v>247</v>
      </c>
      <c r="R4071" s="9">
        <v>195557.49418704829</v>
      </c>
      <c r="S4071" s="9"/>
      <c r="T4071" s="9"/>
      <c r="U4071" s="9"/>
      <c r="V4071" s="9"/>
      <c r="W4071" s="9"/>
      <c r="X4071" s="9"/>
      <c r="Y4071" s="9"/>
      <c r="Z4071" s="9"/>
      <c r="AA4071" s="9"/>
      <c r="AB4071" s="9"/>
      <c r="AC4071" s="9"/>
      <c r="AD4071" s="9"/>
      <c r="AE4071" s="9"/>
      <c r="AF4071" s="9"/>
      <c r="AG4071" s="9"/>
      <c r="AH4071" s="9"/>
      <c r="AI4071" s="9"/>
      <c r="AJ4071" s="9"/>
      <c r="AK4071" s="9"/>
      <c r="AL4071" s="9"/>
      <c r="AM4071" s="9"/>
      <c r="AN4071" s="9"/>
      <c r="AO4071" s="9"/>
      <c r="AP4071" s="9"/>
      <c r="AQ4071" s="15"/>
      <c r="AR4071" s="9">
        <v>1</v>
      </c>
      <c r="AS4071" s="9">
        <f>AR4071*30500</f>
        <v>30500</v>
      </c>
      <c r="AT4071" s="9"/>
      <c r="AU4071" s="9"/>
      <c r="AV4071" s="9"/>
      <c r="AW4071" s="9"/>
      <c r="AX4071" s="9"/>
      <c r="AY4071" s="9"/>
      <c r="AZ4071" s="9"/>
      <c r="BA4071" s="9"/>
      <c r="BB4071" s="9"/>
      <c r="BC4071" s="9"/>
      <c r="BD4071" s="9"/>
      <c r="BE4071" s="9"/>
      <c r="BF4071" s="9"/>
      <c r="BG4071" s="9"/>
      <c r="BH4071" s="9"/>
      <c r="BI4071" s="9"/>
      <c r="BJ4071" s="9"/>
      <c r="BK4071" s="9"/>
      <c r="BL4071" s="9">
        <f t="shared" si="134"/>
        <v>226057.49418704829</v>
      </c>
      <c r="BM4071" s="9">
        <f t="shared" si="135"/>
        <v>226100</v>
      </c>
    </row>
    <row r="4072" spans="1:65" x14ac:dyDescent="0.3">
      <c r="A4072" t="s">
        <v>3872</v>
      </c>
      <c r="B4072" s="9">
        <v>243</v>
      </c>
      <c r="C4072">
        <v>551635</v>
      </c>
      <c r="D4072">
        <v>1</v>
      </c>
      <c r="E4072">
        <v>0</v>
      </c>
      <c r="F4072">
        <v>0</v>
      </c>
      <c r="G4072">
        <v>0</v>
      </c>
      <c r="H4072">
        <v>0</v>
      </c>
      <c r="I4072" t="s">
        <v>83</v>
      </c>
      <c r="J4072">
        <v>551970</v>
      </c>
      <c r="K4072" t="s">
        <v>1010</v>
      </c>
      <c r="L4072">
        <v>551970</v>
      </c>
      <c r="M4072" t="s">
        <v>1010</v>
      </c>
      <c r="N4072">
        <v>551970</v>
      </c>
      <c r="O4072" t="s">
        <v>1010</v>
      </c>
      <c r="P4072">
        <v>550787</v>
      </c>
      <c r="Q4072" t="s">
        <v>908</v>
      </c>
      <c r="R4072" s="9">
        <v>71941.662785630979</v>
      </c>
      <c r="S4072" s="9"/>
      <c r="T4072" s="9"/>
      <c r="U4072" s="9"/>
      <c r="V4072" s="9"/>
      <c r="W4072" s="9"/>
      <c r="X4072" s="9"/>
      <c r="Y4072" s="9"/>
      <c r="Z4072" s="9"/>
      <c r="AA4072" s="9"/>
      <c r="AB4072" s="9"/>
      <c r="AC4072" s="9"/>
      <c r="AD4072" s="9"/>
      <c r="AE4072" s="9"/>
      <c r="AF4072" s="9"/>
      <c r="AG4072" s="9"/>
      <c r="AH4072" s="9"/>
      <c r="AI4072" s="9"/>
      <c r="AJ4072" s="9"/>
      <c r="AK4072" s="9"/>
      <c r="AL4072" s="9"/>
      <c r="AM4072" s="9"/>
      <c r="AN4072" s="9"/>
      <c r="AO4072" s="9"/>
      <c r="AP4072" s="9"/>
      <c r="AQ4072" s="15"/>
      <c r="AR4072" s="9">
        <v>1</v>
      </c>
      <c r="AS4072" s="9">
        <f>AR4072*30500</f>
        <v>30500</v>
      </c>
      <c r="AT4072" s="9"/>
      <c r="AU4072" s="9"/>
      <c r="AV4072" s="9"/>
      <c r="AW4072" s="9"/>
      <c r="AX4072" s="9"/>
      <c r="AY4072" s="9"/>
      <c r="AZ4072" s="9"/>
      <c r="BA4072" s="9"/>
      <c r="BB4072" s="9"/>
      <c r="BC4072" s="9"/>
      <c r="BD4072" s="9"/>
      <c r="BE4072" s="9"/>
      <c r="BF4072" s="9"/>
      <c r="BG4072" s="9"/>
      <c r="BH4072" s="9"/>
      <c r="BI4072" s="9"/>
      <c r="BJ4072" s="9"/>
      <c r="BK4072" s="9"/>
      <c r="BL4072" s="9">
        <f t="shared" si="134"/>
        <v>102441.66278563098</v>
      </c>
      <c r="BM4072" s="9">
        <f t="shared" si="135"/>
        <v>102400</v>
      </c>
    </row>
    <row r="4073" spans="1:65" x14ac:dyDescent="0.3">
      <c r="A4073" t="s">
        <v>3873</v>
      </c>
      <c r="B4073" s="9">
        <v>345</v>
      </c>
      <c r="C4073">
        <v>552895</v>
      </c>
      <c r="D4073">
        <v>1</v>
      </c>
      <c r="E4073">
        <v>0</v>
      </c>
      <c r="F4073">
        <v>0</v>
      </c>
      <c r="G4073">
        <v>0</v>
      </c>
      <c r="H4073">
        <v>0</v>
      </c>
      <c r="I4073" t="s">
        <v>83</v>
      </c>
      <c r="J4073">
        <v>553131</v>
      </c>
      <c r="K4073" t="s">
        <v>571</v>
      </c>
      <c r="L4073">
        <v>553131</v>
      </c>
      <c r="M4073" t="s">
        <v>571</v>
      </c>
      <c r="N4073">
        <v>553131</v>
      </c>
      <c r="O4073" t="s">
        <v>571</v>
      </c>
      <c r="P4073">
        <v>553131</v>
      </c>
      <c r="Q4073" t="s">
        <v>571</v>
      </c>
      <c r="R4073" s="9">
        <v>82615.950967563855</v>
      </c>
      <c r="S4073" s="9"/>
      <c r="T4073" s="9"/>
      <c r="U4073" s="9"/>
      <c r="V4073" s="9"/>
      <c r="W4073" s="9"/>
      <c r="X4073" s="9"/>
      <c r="Y4073" s="9"/>
      <c r="Z4073" s="9"/>
      <c r="AA4073" s="9"/>
      <c r="AB4073" s="9"/>
      <c r="AC4073" s="9"/>
      <c r="AD4073" s="9"/>
      <c r="AE4073" s="9"/>
      <c r="AF4073" s="9"/>
      <c r="AG4073" s="9"/>
      <c r="AH4073" s="9"/>
      <c r="AI4073" s="9"/>
      <c r="AJ4073" s="9"/>
      <c r="AK4073" s="9"/>
      <c r="AL4073" s="9"/>
      <c r="AM4073" s="9"/>
      <c r="AN4073" s="9"/>
      <c r="AO4073" s="9"/>
      <c r="AP4073" s="9"/>
      <c r="AQ4073" s="15"/>
      <c r="AR4073" s="9"/>
      <c r="AS4073" s="9"/>
      <c r="AT4073" s="9"/>
      <c r="AU4073" s="9"/>
      <c r="AV4073" s="9"/>
      <c r="AW4073" s="9"/>
      <c r="AX4073" s="9"/>
      <c r="AY4073" s="9"/>
      <c r="AZ4073" s="9"/>
      <c r="BA4073" s="9"/>
      <c r="BB4073" s="9"/>
      <c r="BC4073" s="9"/>
      <c r="BD4073" s="9"/>
      <c r="BE4073" s="9"/>
      <c r="BF4073" s="9"/>
      <c r="BG4073" s="9"/>
      <c r="BH4073" s="9"/>
      <c r="BI4073" s="9"/>
      <c r="BJ4073" s="9"/>
      <c r="BK4073" s="9"/>
      <c r="BL4073" s="9">
        <f t="shared" si="134"/>
        <v>82615.950967563855</v>
      </c>
      <c r="BM4073" s="9">
        <f t="shared" si="135"/>
        <v>82600</v>
      </c>
    </row>
    <row r="4074" spans="1:65" x14ac:dyDescent="0.3">
      <c r="A4074" t="s">
        <v>3874</v>
      </c>
      <c r="B4074" s="9">
        <v>328</v>
      </c>
      <c r="C4074">
        <v>513369</v>
      </c>
      <c r="D4074">
        <v>1</v>
      </c>
      <c r="E4074">
        <v>0</v>
      </c>
      <c r="F4074">
        <v>0</v>
      </c>
      <c r="G4074">
        <v>0</v>
      </c>
      <c r="H4074">
        <v>0</v>
      </c>
      <c r="I4074" t="s">
        <v>86</v>
      </c>
      <c r="J4074">
        <v>533271</v>
      </c>
      <c r="K4074" t="s">
        <v>785</v>
      </c>
      <c r="L4074">
        <v>533271</v>
      </c>
      <c r="M4074" t="s">
        <v>785</v>
      </c>
      <c r="N4074">
        <v>533271</v>
      </c>
      <c r="O4074" t="s">
        <v>785</v>
      </c>
      <c r="P4074">
        <v>533271</v>
      </c>
      <c r="Q4074" t="s">
        <v>785</v>
      </c>
      <c r="R4074" s="9">
        <v>78586.086575299298</v>
      </c>
      <c r="S4074" s="9"/>
      <c r="T4074" s="9"/>
      <c r="U4074" s="9"/>
      <c r="V4074" s="9"/>
      <c r="W4074" s="9"/>
      <c r="X4074" s="9"/>
      <c r="Y4074" s="9"/>
      <c r="Z4074" s="9"/>
      <c r="AA4074" s="9"/>
      <c r="AB4074" s="9"/>
      <c r="AC4074" s="9"/>
      <c r="AD4074" s="9"/>
      <c r="AE4074" s="9"/>
      <c r="AF4074" s="9"/>
      <c r="AG4074" s="9"/>
      <c r="AH4074" s="9"/>
      <c r="AI4074" s="9"/>
      <c r="AJ4074" s="9"/>
      <c r="AK4074" s="9"/>
      <c r="AL4074" s="9"/>
      <c r="AM4074" s="9"/>
      <c r="AN4074" s="9"/>
      <c r="AO4074" s="9"/>
      <c r="AP4074" s="9"/>
      <c r="AQ4074" s="15"/>
      <c r="AR4074" s="9"/>
      <c r="AS4074" s="9"/>
      <c r="AT4074" s="9"/>
      <c r="AU4074" s="9"/>
      <c r="AV4074" s="9"/>
      <c r="AW4074" s="9"/>
      <c r="AX4074" s="9"/>
      <c r="AY4074" s="9"/>
      <c r="AZ4074" s="9"/>
      <c r="BA4074" s="9"/>
      <c r="BB4074" s="9"/>
      <c r="BC4074" s="9"/>
      <c r="BD4074" s="9"/>
      <c r="BE4074" s="9"/>
      <c r="BF4074" s="9"/>
      <c r="BG4074" s="9"/>
      <c r="BH4074" s="9"/>
      <c r="BI4074" s="9"/>
      <c r="BJ4074" s="9"/>
      <c r="BK4074" s="9"/>
      <c r="BL4074" s="9">
        <f t="shared" si="134"/>
        <v>78586.086575299298</v>
      </c>
      <c r="BM4074" s="9">
        <f t="shared" si="135"/>
        <v>78600</v>
      </c>
    </row>
    <row r="4075" spans="1:65" x14ac:dyDescent="0.3">
      <c r="A4075" t="s">
        <v>3875</v>
      </c>
      <c r="B4075" s="9">
        <v>568</v>
      </c>
      <c r="C4075">
        <v>559393</v>
      </c>
      <c r="D4075">
        <v>1</v>
      </c>
      <c r="E4075">
        <v>0</v>
      </c>
      <c r="F4075">
        <v>0</v>
      </c>
      <c r="G4075">
        <v>0</v>
      </c>
      <c r="H4075">
        <v>0</v>
      </c>
      <c r="I4075" t="s">
        <v>151</v>
      </c>
      <c r="J4075">
        <v>558869</v>
      </c>
      <c r="K4075" t="s">
        <v>1597</v>
      </c>
      <c r="L4075">
        <v>559300</v>
      </c>
      <c r="M4075" t="s">
        <v>223</v>
      </c>
      <c r="N4075">
        <v>559300</v>
      </c>
      <c r="O4075" t="s">
        <v>223</v>
      </c>
      <c r="P4075">
        <v>559300</v>
      </c>
      <c r="Q4075" t="s">
        <v>223</v>
      </c>
      <c r="R4075" s="9">
        <v>135215.16989925879</v>
      </c>
      <c r="S4075" s="9"/>
      <c r="T4075" s="9"/>
      <c r="U4075" s="9"/>
      <c r="V4075" s="9"/>
      <c r="W4075" s="9"/>
      <c r="X4075" s="9"/>
      <c r="Y4075" s="9"/>
      <c r="Z4075" s="9"/>
      <c r="AA4075" s="9"/>
      <c r="AB4075" s="9"/>
      <c r="AC4075" s="9"/>
      <c r="AD4075" s="9"/>
      <c r="AE4075" s="9"/>
      <c r="AF4075" s="9"/>
      <c r="AG4075" s="9"/>
      <c r="AH4075" s="9"/>
      <c r="AI4075" s="9"/>
      <c r="AJ4075" s="9"/>
      <c r="AK4075" s="9"/>
      <c r="AL4075" s="9"/>
      <c r="AM4075" s="9"/>
      <c r="AN4075" s="9"/>
      <c r="AO4075" s="9"/>
      <c r="AP4075" s="9"/>
      <c r="AQ4075" s="15"/>
      <c r="AR4075" s="9"/>
      <c r="AS4075" s="9"/>
      <c r="AT4075" s="9"/>
      <c r="AU4075" s="9"/>
      <c r="AV4075" s="9"/>
      <c r="AW4075" s="9"/>
      <c r="AX4075" s="9"/>
      <c r="AY4075" s="9"/>
      <c r="AZ4075" s="9"/>
      <c r="BA4075" s="9"/>
      <c r="BB4075" s="9"/>
      <c r="BC4075" s="9"/>
      <c r="BD4075" s="9"/>
      <c r="BE4075" s="9"/>
      <c r="BF4075" s="9"/>
      <c r="BG4075" s="9"/>
      <c r="BH4075" s="9"/>
      <c r="BI4075" s="9"/>
      <c r="BJ4075" s="9"/>
      <c r="BK4075" s="9"/>
      <c r="BL4075" s="9">
        <f t="shared" si="134"/>
        <v>135215.16989925879</v>
      </c>
      <c r="BM4075" s="9">
        <f t="shared" si="135"/>
        <v>135200</v>
      </c>
    </row>
    <row r="4076" spans="1:65" x14ac:dyDescent="0.3">
      <c r="A4076" t="s">
        <v>3876</v>
      </c>
      <c r="B4076" s="9">
        <v>147</v>
      </c>
      <c r="C4076">
        <v>536547</v>
      </c>
      <c r="D4076">
        <v>1</v>
      </c>
      <c r="E4076">
        <v>0</v>
      </c>
      <c r="F4076">
        <v>0</v>
      </c>
      <c r="G4076">
        <v>0</v>
      </c>
      <c r="H4076">
        <v>0</v>
      </c>
      <c r="I4076" t="s">
        <v>83</v>
      </c>
      <c r="J4076">
        <v>551970</v>
      </c>
      <c r="K4076" t="s">
        <v>1010</v>
      </c>
      <c r="L4076">
        <v>551970</v>
      </c>
      <c r="M4076" t="s">
        <v>1010</v>
      </c>
      <c r="N4076">
        <v>551970</v>
      </c>
      <c r="O4076" t="s">
        <v>1010</v>
      </c>
      <c r="P4076">
        <v>550787</v>
      </c>
      <c r="Q4076" t="s">
        <v>908</v>
      </c>
      <c r="R4076" s="9">
        <v>71941.662785630979</v>
      </c>
      <c r="S4076" s="9"/>
      <c r="T4076" s="9"/>
      <c r="U4076" s="9"/>
      <c r="V4076" s="9"/>
      <c r="W4076" s="9"/>
      <c r="X4076" s="9"/>
      <c r="Y4076" s="9"/>
      <c r="Z4076" s="9"/>
      <c r="AA4076" s="9"/>
      <c r="AB4076" s="9"/>
      <c r="AC4076" s="9"/>
      <c r="AD4076" s="9"/>
      <c r="AE4076" s="9"/>
      <c r="AF4076" s="9"/>
      <c r="AG4076" s="9"/>
      <c r="AH4076" s="9"/>
      <c r="AI4076" s="9"/>
      <c r="AJ4076" s="9"/>
      <c r="AK4076" s="9"/>
      <c r="AL4076" s="9"/>
      <c r="AM4076" s="9"/>
      <c r="AN4076" s="9"/>
      <c r="AO4076" s="9"/>
      <c r="AP4076" s="9"/>
      <c r="AQ4076" s="15"/>
      <c r="AR4076" s="9"/>
      <c r="AS4076" s="9"/>
      <c r="AT4076" s="9"/>
      <c r="AU4076" s="9"/>
      <c r="AV4076" s="9"/>
      <c r="AW4076" s="9"/>
      <c r="AX4076" s="9"/>
      <c r="AY4076" s="9"/>
      <c r="AZ4076" s="9"/>
      <c r="BA4076" s="9"/>
      <c r="BB4076" s="9"/>
      <c r="BC4076" s="9"/>
      <c r="BD4076" s="9"/>
      <c r="BE4076" s="9"/>
      <c r="BF4076" s="9"/>
      <c r="BG4076" s="9"/>
      <c r="BH4076" s="9"/>
      <c r="BI4076" s="9"/>
      <c r="BJ4076" s="9"/>
      <c r="BK4076" s="9"/>
      <c r="BL4076" s="9">
        <f t="shared" si="134"/>
        <v>71941.662785630979</v>
      </c>
      <c r="BM4076" s="9">
        <f t="shared" si="135"/>
        <v>71900</v>
      </c>
    </row>
    <row r="4077" spans="1:65" x14ac:dyDescent="0.3">
      <c r="A4077" t="s">
        <v>3877</v>
      </c>
      <c r="B4077" s="9">
        <v>395</v>
      </c>
      <c r="C4077">
        <v>532771</v>
      </c>
      <c r="D4077">
        <v>1</v>
      </c>
      <c r="E4077">
        <v>0</v>
      </c>
      <c r="F4077">
        <v>0</v>
      </c>
      <c r="G4077">
        <v>0</v>
      </c>
      <c r="H4077">
        <v>0</v>
      </c>
      <c r="I4077" t="s">
        <v>86</v>
      </c>
      <c r="J4077">
        <v>532835</v>
      </c>
      <c r="K4077" t="s">
        <v>1880</v>
      </c>
      <c r="L4077">
        <v>532819</v>
      </c>
      <c r="M4077" t="s">
        <v>327</v>
      </c>
      <c r="N4077">
        <v>532819</v>
      </c>
      <c r="O4077" t="s">
        <v>327</v>
      </c>
      <c r="P4077">
        <v>532819</v>
      </c>
      <c r="Q4077" t="s">
        <v>327</v>
      </c>
      <c r="R4077" s="9">
        <v>94450.769415612522</v>
      </c>
      <c r="S4077" s="9"/>
      <c r="T4077" s="9"/>
      <c r="U4077" s="9"/>
      <c r="V4077" s="9"/>
      <c r="W4077" s="9"/>
      <c r="X4077" s="9"/>
      <c r="Y4077" s="9"/>
      <c r="Z4077" s="9"/>
      <c r="AA4077" s="9"/>
      <c r="AB4077" s="9"/>
      <c r="AC4077" s="9"/>
      <c r="AD4077" s="9"/>
      <c r="AE4077" s="9"/>
      <c r="AF4077" s="9"/>
      <c r="AG4077" s="9"/>
      <c r="AH4077" s="9"/>
      <c r="AI4077" s="9"/>
      <c r="AJ4077" s="9"/>
      <c r="AK4077" s="9"/>
      <c r="AL4077" s="9"/>
      <c r="AM4077" s="9"/>
      <c r="AN4077" s="9"/>
      <c r="AO4077" s="9"/>
      <c r="AP4077" s="9"/>
      <c r="AQ4077" s="15"/>
      <c r="AR4077" s="9"/>
      <c r="AS4077" s="9"/>
      <c r="AT4077" s="9"/>
      <c r="AU4077" s="9"/>
      <c r="AV4077" s="9"/>
      <c r="AW4077" s="9"/>
      <c r="AX4077" s="9"/>
      <c r="AY4077" s="9"/>
      <c r="AZ4077" s="9"/>
      <c r="BA4077" s="9"/>
      <c r="BB4077" s="9"/>
      <c r="BC4077" s="9"/>
      <c r="BD4077" s="9"/>
      <c r="BE4077" s="9"/>
      <c r="BF4077" s="9"/>
      <c r="BG4077" s="9"/>
      <c r="BH4077" s="9"/>
      <c r="BI4077" s="9"/>
      <c r="BJ4077" s="9"/>
      <c r="BK4077" s="9"/>
      <c r="BL4077" s="9">
        <f t="shared" si="134"/>
        <v>94450.769415612522</v>
      </c>
      <c r="BM4077" s="9">
        <f t="shared" si="135"/>
        <v>94500</v>
      </c>
    </row>
    <row r="4078" spans="1:65" x14ac:dyDescent="0.3">
      <c r="A4078" s="5" t="s">
        <v>701</v>
      </c>
      <c r="B4078" s="9">
        <v>10203</v>
      </c>
      <c r="C4078">
        <v>575500</v>
      </c>
      <c r="D4078">
        <v>1</v>
      </c>
      <c r="E4078">
        <v>1</v>
      </c>
      <c r="F4078">
        <v>1</v>
      </c>
      <c r="G4078">
        <v>1</v>
      </c>
      <c r="H4078">
        <v>1</v>
      </c>
      <c r="I4078" t="s">
        <v>96</v>
      </c>
      <c r="J4078">
        <v>575500</v>
      </c>
      <c r="K4078" t="s">
        <v>701</v>
      </c>
      <c r="L4078">
        <v>575500</v>
      </c>
      <c r="M4078" t="s">
        <v>701</v>
      </c>
      <c r="N4078">
        <v>575500</v>
      </c>
      <c r="O4078" t="s">
        <v>701</v>
      </c>
      <c r="P4078">
        <v>575500</v>
      </c>
      <c r="Q4078" t="s">
        <v>701</v>
      </c>
      <c r="R4078" s="9">
        <v>474211.8929924781</v>
      </c>
      <c r="S4078" s="9">
        <f>SUMIFS($B:$B,$J:$J,$C4078)</f>
        <v>13883</v>
      </c>
      <c r="T4078" s="9">
        <v>304673.87410028779</v>
      </c>
      <c r="U4078" s="9">
        <v>1</v>
      </c>
      <c r="V4078" s="9">
        <f>U4078*768</f>
        <v>768</v>
      </c>
      <c r="W4078" s="9">
        <v>54</v>
      </c>
      <c r="X4078" s="9">
        <f>W4078*3072</f>
        <v>165888</v>
      </c>
      <c r="Y4078" s="9">
        <v>85</v>
      </c>
      <c r="Z4078" s="9">
        <f>Y4078*1024</f>
        <v>87040</v>
      </c>
      <c r="AA4078" s="9">
        <v>61</v>
      </c>
      <c r="AB4078" s="9">
        <f>AA4078*256</f>
        <v>15616</v>
      </c>
      <c r="AC4078" s="9">
        <f>SUMIFS($B:$B,$L:$L,$C4078)</f>
        <v>20822</v>
      </c>
      <c r="AD4078" s="9">
        <v>1357538.0140581939</v>
      </c>
      <c r="AE4078" s="9">
        <f>SUMIFS($B:$B,$P:$P,$C4078)</f>
        <v>26913</v>
      </c>
      <c r="AF4078" s="9">
        <v>1657043.397985514</v>
      </c>
      <c r="AG4078" s="9">
        <f>SUMIFS($B:$B,$N:$N,$C4078)</f>
        <v>20822</v>
      </c>
      <c r="AH4078" s="9">
        <v>3644271.652309495</v>
      </c>
      <c r="AI4078" s="9">
        <f>SUMIFS($B:$B,$P:$P,$C4078)</f>
        <v>26913</v>
      </c>
      <c r="AJ4078" s="9">
        <v>15370633.57414416</v>
      </c>
      <c r="AK4078" s="9"/>
      <c r="AL4078" s="9">
        <v>3950</v>
      </c>
      <c r="AM4078" s="9">
        <f>AL4078*141</f>
        <v>556950</v>
      </c>
      <c r="AN4078" s="9"/>
      <c r="AO4078" s="9"/>
      <c r="AP4078" s="9"/>
      <c r="AQ4078" s="15"/>
      <c r="AR4078" s="9">
        <v>18</v>
      </c>
      <c r="AS4078" s="9">
        <f>AR4078*30500</f>
        <v>549000</v>
      </c>
      <c r="AT4078" s="9">
        <v>92</v>
      </c>
      <c r="AU4078" s="9">
        <f>AT4078*2742</f>
        <v>252264</v>
      </c>
      <c r="AV4078" s="9">
        <v>2</v>
      </c>
      <c r="AW4078" s="9">
        <f>AV4078*914</f>
        <v>1828</v>
      </c>
      <c r="AX4078" s="9">
        <v>1270</v>
      </c>
      <c r="AY4078" s="9">
        <f>AX4078*141</f>
        <v>179070</v>
      </c>
      <c r="AZ4078" s="9">
        <v>1064</v>
      </c>
      <c r="BA4078" s="9">
        <f>AZ4078*343</f>
        <v>364952</v>
      </c>
      <c r="BB4078" s="9">
        <v>658</v>
      </c>
      <c r="BC4078" s="9">
        <f>BB4078*109</f>
        <v>71722</v>
      </c>
      <c r="BD4078" s="9">
        <v>107</v>
      </c>
      <c r="BE4078" s="9">
        <f>BD4078*82</f>
        <v>8774</v>
      </c>
      <c r="BF4078" s="9">
        <v>793</v>
      </c>
      <c r="BG4078" s="9">
        <f>BF4078*328</f>
        <v>260104</v>
      </c>
      <c r="BH4078" s="9">
        <v>110</v>
      </c>
      <c r="BI4078" s="9">
        <f>BH4078*410</f>
        <v>45100</v>
      </c>
      <c r="BJ4078" s="9">
        <v>49</v>
      </c>
      <c r="BK4078" s="9">
        <f>BJ4078*219</f>
        <v>10731</v>
      </c>
      <c r="BL4078" s="9">
        <f t="shared" si="134"/>
        <v>25378179.405590128</v>
      </c>
      <c r="BM4078" s="9">
        <f t="shared" si="135"/>
        <v>25378200</v>
      </c>
    </row>
    <row r="4079" spans="1:65" x14ac:dyDescent="0.3">
      <c r="A4079" t="s">
        <v>3878</v>
      </c>
      <c r="B4079" s="9">
        <v>231</v>
      </c>
      <c r="C4079">
        <v>575518</v>
      </c>
      <c r="D4079">
        <v>1</v>
      </c>
      <c r="E4079">
        <v>0</v>
      </c>
      <c r="F4079">
        <v>0</v>
      </c>
      <c r="G4079">
        <v>0</v>
      </c>
      <c r="H4079">
        <v>0</v>
      </c>
      <c r="I4079" t="s">
        <v>96</v>
      </c>
      <c r="J4079">
        <v>575500</v>
      </c>
      <c r="K4079" t="s">
        <v>701</v>
      </c>
      <c r="L4079">
        <v>575500</v>
      </c>
      <c r="M4079" t="s">
        <v>701</v>
      </c>
      <c r="N4079">
        <v>575500</v>
      </c>
      <c r="O4079" t="s">
        <v>701</v>
      </c>
      <c r="P4079">
        <v>575500</v>
      </c>
      <c r="Q4079" t="s">
        <v>701</v>
      </c>
      <c r="R4079" s="9">
        <v>71941.662785630979</v>
      </c>
      <c r="S4079" s="9"/>
      <c r="T4079" s="9"/>
      <c r="U4079" s="9"/>
      <c r="V4079" s="9"/>
      <c r="W4079" s="9"/>
      <c r="X4079" s="9"/>
      <c r="Y4079" s="9"/>
      <c r="Z4079" s="9"/>
      <c r="AA4079" s="9"/>
      <c r="AB4079" s="9"/>
      <c r="AC4079" s="9"/>
      <c r="AD4079" s="9"/>
      <c r="AE4079" s="9"/>
      <c r="AF4079" s="9"/>
      <c r="AG4079" s="9"/>
      <c r="AH4079" s="9"/>
      <c r="AI4079" s="9"/>
      <c r="AJ4079" s="9"/>
      <c r="AK4079" s="9"/>
      <c r="AL4079" s="9"/>
      <c r="AM4079" s="9"/>
      <c r="AN4079" s="9"/>
      <c r="AO4079" s="9"/>
      <c r="AP4079" s="9"/>
      <c r="AQ4079" s="15"/>
      <c r="AR4079" s="9"/>
      <c r="AS4079" s="9"/>
      <c r="AT4079" s="9"/>
      <c r="AU4079" s="9"/>
      <c r="AV4079" s="9"/>
      <c r="AW4079" s="9"/>
      <c r="AX4079" s="9"/>
      <c r="AY4079" s="9"/>
      <c r="AZ4079" s="9"/>
      <c r="BA4079" s="9"/>
      <c r="BB4079" s="9"/>
      <c r="BC4079" s="9"/>
      <c r="BD4079" s="9"/>
      <c r="BE4079" s="9"/>
      <c r="BF4079" s="9"/>
      <c r="BG4079" s="9"/>
      <c r="BH4079" s="9"/>
      <c r="BI4079" s="9"/>
      <c r="BJ4079" s="9"/>
      <c r="BK4079" s="9"/>
      <c r="BL4079" s="9">
        <f t="shared" si="134"/>
        <v>71941.662785630979</v>
      </c>
      <c r="BM4079" s="9">
        <f t="shared" si="135"/>
        <v>71900</v>
      </c>
    </row>
    <row r="4080" spans="1:65" x14ac:dyDescent="0.3">
      <c r="A4080" s="2" t="s">
        <v>3879</v>
      </c>
      <c r="B4080" s="9">
        <v>1218</v>
      </c>
      <c r="C4080">
        <v>589934</v>
      </c>
      <c r="D4080">
        <v>1</v>
      </c>
      <c r="E4080">
        <v>1</v>
      </c>
      <c r="F4080">
        <v>0</v>
      </c>
      <c r="G4080">
        <v>0</v>
      </c>
      <c r="H4080">
        <v>0</v>
      </c>
      <c r="I4080" t="s">
        <v>111</v>
      </c>
      <c r="J4080">
        <v>589934</v>
      </c>
      <c r="K4080" t="s">
        <v>3879</v>
      </c>
      <c r="L4080">
        <v>589624</v>
      </c>
      <c r="M4080" t="s">
        <v>505</v>
      </c>
      <c r="N4080">
        <v>589624</v>
      </c>
      <c r="O4080" t="s">
        <v>505</v>
      </c>
      <c r="P4080">
        <v>589624</v>
      </c>
      <c r="Q4080" t="s">
        <v>505</v>
      </c>
      <c r="R4080" s="9">
        <v>286397.66083518212</v>
      </c>
      <c r="S4080" s="9">
        <f>SUMIFS($B:$B,$J:$J,$C4080)</f>
        <v>1218</v>
      </c>
      <c r="T4080" s="9">
        <v>66351.257116293869</v>
      </c>
      <c r="U4080" s="9">
        <v>0</v>
      </c>
      <c r="V4080" s="9">
        <f>U4080*768</f>
        <v>0</v>
      </c>
      <c r="W4080" s="9">
        <v>0</v>
      </c>
      <c r="X4080" s="9">
        <f>W4080*3072</f>
        <v>0</v>
      </c>
      <c r="Y4080" s="9">
        <v>5</v>
      </c>
      <c r="Z4080" s="9">
        <f>Y4080*1024</f>
        <v>5120</v>
      </c>
      <c r="AA4080" s="9">
        <v>2</v>
      </c>
      <c r="AB4080" s="9">
        <f>AA4080*256</f>
        <v>512</v>
      </c>
      <c r="AC4080" s="9"/>
      <c r="AD4080" s="9"/>
      <c r="AE4080" s="9"/>
      <c r="AF4080" s="9"/>
      <c r="AG4080" s="9"/>
      <c r="AH4080" s="9"/>
      <c r="AI4080" s="9"/>
      <c r="AJ4080" s="9"/>
      <c r="AK4080" s="9"/>
      <c r="AL4080" s="9"/>
      <c r="AM4080" s="9"/>
      <c r="AN4080" s="9"/>
      <c r="AO4080" s="9"/>
      <c r="AP4080" s="9"/>
      <c r="AQ4080" s="15"/>
      <c r="AR4080" s="9"/>
      <c r="AS4080" s="9"/>
      <c r="AT4080" s="9"/>
      <c r="AU4080" s="9"/>
      <c r="AV4080" s="9"/>
      <c r="AW4080" s="9"/>
      <c r="AX4080" s="9"/>
      <c r="AY4080" s="9"/>
      <c r="AZ4080" s="9"/>
      <c r="BA4080" s="9"/>
      <c r="BB4080" s="9"/>
      <c r="BC4080" s="9"/>
      <c r="BD4080" s="9"/>
      <c r="BE4080" s="9"/>
      <c r="BF4080" s="9"/>
      <c r="BG4080" s="9"/>
      <c r="BH4080" s="9"/>
      <c r="BI4080" s="9"/>
      <c r="BJ4080" s="9"/>
      <c r="BK4080" s="9"/>
      <c r="BL4080" s="9">
        <f t="shared" si="134"/>
        <v>358380.917951476</v>
      </c>
      <c r="BM4080" s="9">
        <f t="shared" si="135"/>
        <v>358400</v>
      </c>
    </row>
    <row r="4081" spans="1:65" x14ac:dyDescent="0.3">
      <c r="A4081" t="s">
        <v>3880</v>
      </c>
      <c r="B4081" s="9">
        <v>1049</v>
      </c>
      <c r="C4081">
        <v>577413</v>
      </c>
      <c r="D4081">
        <v>1</v>
      </c>
      <c r="E4081">
        <v>0</v>
      </c>
      <c r="F4081">
        <v>0</v>
      </c>
      <c r="G4081">
        <v>0</v>
      </c>
      <c r="H4081">
        <v>0</v>
      </c>
      <c r="I4081" t="s">
        <v>104</v>
      </c>
      <c r="J4081">
        <v>577626</v>
      </c>
      <c r="K4081" t="s">
        <v>1142</v>
      </c>
      <c r="L4081">
        <v>577626</v>
      </c>
      <c r="M4081" t="s">
        <v>1142</v>
      </c>
      <c r="N4081">
        <v>577626</v>
      </c>
      <c r="O4081" t="s">
        <v>1142</v>
      </c>
      <c r="P4081">
        <v>577626</v>
      </c>
      <c r="Q4081" t="s">
        <v>1142</v>
      </c>
      <c r="R4081" s="9">
        <v>247347.27968328079</v>
      </c>
      <c r="S4081" s="9"/>
      <c r="T4081" s="9"/>
      <c r="U4081" s="9"/>
      <c r="V4081" s="9"/>
      <c r="W4081" s="9"/>
      <c r="X4081" s="9"/>
      <c r="Y4081" s="9"/>
      <c r="Z4081" s="9"/>
      <c r="AA4081" s="9"/>
      <c r="AB4081" s="9"/>
      <c r="AC4081" s="9"/>
      <c r="AD4081" s="9"/>
      <c r="AE4081" s="9"/>
      <c r="AF4081" s="9"/>
      <c r="AG4081" s="9"/>
      <c r="AH4081" s="9"/>
      <c r="AI4081" s="9"/>
      <c r="AJ4081" s="9"/>
      <c r="AK4081" s="9"/>
      <c r="AL4081" s="9"/>
      <c r="AM4081" s="9"/>
      <c r="AN4081" s="9"/>
      <c r="AO4081" s="9"/>
      <c r="AP4081" s="9"/>
      <c r="AQ4081" s="15"/>
      <c r="AR4081" s="9">
        <v>1</v>
      </c>
      <c r="AS4081" s="9">
        <f>AR4081*30500</f>
        <v>30500</v>
      </c>
      <c r="AT4081" s="9"/>
      <c r="AU4081" s="9"/>
      <c r="AV4081" s="9"/>
      <c r="AW4081" s="9"/>
      <c r="AX4081" s="9"/>
      <c r="AY4081" s="9"/>
      <c r="AZ4081" s="9"/>
      <c r="BA4081" s="9"/>
      <c r="BB4081" s="9"/>
      <c r="BC4081" s="9"/>
      <c r="BD4081" s="9"/>
      <c r="BE4081" s="9"/>
      <c r="BF4081" s="9"/>
      <c r="BG4081" s="9"/>
      <c r="BH4081" s="9"/>
      <c r="BI4081" s="9"/>
      <c r="BJ4081" s="9"/>
      <c r="BK4081" s="9"/>
      <c r="BL4081" s="9">
        <f t="shared" si="134"/>
        <v>277847.27968328079</v>
      </c>
      <c r="BM4081" s="9">
        <f t="shared" si="135"/>
        <v>277800</v>
      </c>
    </row>
    <row r="4082" spans="1:65" x14ac:dyDescent="0.3">
      <c r="A4082" t="s">
        <v>3880</v>
      </c>
      <c r="B4082" s="9">
        <v>117</v>
      </c>
      <c r="C4082">
        <v>570923</v>
      </c>
      <c r="D4082">
        <v>1</v>
      </c>
      <c r="E4082">
        <v>0</v>
      </c>
      <c r="F4082">
        <v>0</v>
      </c>
      <c r="G4082">
        <v>0</v>
      </c>
      <c r="H4082">
        <v>0</v>
      </c>
      <c r="I4082" t="s">
        <v>86</v>
      </c>
      <c r="J4082">
        <v>535702</v>
      </c>
      <c r="K4082" t="s">
        <v>1273</v>
      </c>
      <c r="L4082">
        <v>535702</v>
      </c>
      <c r="M4082" t="s">
        <v>1273</v>
      </c>
      <c r="N4082">
        <v>535419</v>
      </c>
      <c r="O4082" t="s">
        <v>170</v>
      </c>
      <c r="P4082">
        <v>535419</v>
      </c>
      <c r="Q4082" t="s">
        <v>170</v>
      </c>
      <c r="R4082" s="9">
        <v>71941.662785630979</v>
      </c>
      <c r="S4082" s="9"/>
      <c r="T4082" s="9"/>
      <c r="U4082" s="9"/>
      <c r="V4082" s="9"/>
      <c r="W4082" s="9"/>
      <c r="X4082" s="9"/>
      <c r="Y4082" s="9"/>
      <c r="Z4082" s="9"/>
      <c r="AA4082" s="9"/>
      <c r="AB4082" s="9"/>
      <c r="AC4082" s="9"/>
      <c r="AD4082" s="9"/>
      <c r="AE4082" s="9"/>
      <c r="AF4082" s="9"/>
      <c r="AG4082" s="9"/>
      <c r="AH4082" s="9"/>
      <c r="AI4082" s="9"/>
      <c r="AJ4082" s="9"/>
      <c r="AK4082" s="9"/>
      <c r="AL4082" s="9"/>
      <c r="AM4082" s="9"/>
      <c r="AN4082" s="9"/>
      <c r="AO4082" s="9"/>
      <c r="AP4082" s="9"/>
      <c r="AQ4082" s="15"/>
      <c r="AR4082" s="9"/>
      <c r="AS4082" s="9"/>
      <c r="AT4082" s="9"/>
      <c r="AU4082" s="9"/>
      <c r="AV4082" s="9"/>
      <c r="AW4082" s="9"/>
      <c r="AX4082" s="9"/>
      <c r="AY4082" s="9"/>
      <c r="AZ4082" s="9"/>
      <c r="BA4082" s="9"/>
      <c r="BB4082" s="9"/>
      <c r="BC4082" s="9"/>
      <c r="BD4082" s="9"/>
      <c r="BE4082" s="9"/>
      <c r="BF4082" s="9"/>
      <c r="BG4082" s="9"/>
      <c r="BH4082" s="9"/>
      <c r="BI4082" s="9"/>
      <c r="BJ4082" s="9"/>
      <c r="BK4082" s="9"/>
      <c r="BL4082" s="9">
        <f t="shared" si="134"/>
        <v>71941.662785630979</v>
      </c>
      <c r="BM4082" s="9">
        <f t="shared" si="135"/>
        <v>71900</v>
      </c>
    </row>
    <row r="4083" spans="1:65" x14ac:dyDescent="0.3">
      <c r="A4083" t="s">
        <v>3881</v>
      </c>
      <c r="B4083" s="9">
        <v>633</v>
      </c>
      <c r="C4083">
        <v>576689</v>
      </c>
      <c r="D4083">
        <v>1</v>
      </c>
      <c r="E4083">
        <v>0</v>
      </c>
      <c r="F4083">
        <v>0</v>
      </c>
      <c r="G4083">
        <v>0</v>
      </c>
      <c r="H4083">
        <v>0</v>
      </c>
      <c r="I4083" t="s">
        <v>90</v>
      </c>
      <c r="J4083">
        <v>576590</v>
      </c>
      <c r="K4083" t="s">
        <v>1088</v>
      </c>
      <c r="L4083">
        <v>576590</v>
      </c>
      <c r="M4083" t="s">
        <v>1088</v>
      </c>
      <c r="N4083">
        <v>576590</v>
      </c>
      <c r="O4083" t="s">
        <v>1088</v>
      </c>
      <c r="P4083">
        <v>576271</v>
      </c>
      <c r="Q4083" t="s">
        <v>160</v>
      </c>
      <c r="R4083" s="9">
        <v>150464.9498465189</v>
      </c>
      <c r="S4083" s="9"/>
      <c r="T4083" s="9"/>
      <c r="U4083" s="9"/>
      <c r="V4083" s="9"/>
      <c r="W4083" s="9"/>
      <c r="X4083" s="9"/>
      <c r="Y4083" s="9"/>
      <c r="Z4083" s="9"/>
      <c r="AA4083" s="9"/>
      <c r="AB4083" s="9"/>
      <c r="AC4083" s="9"/>
      <c r="AD4083" s="9"/>
      <c r="AE4083" s="9"/>
      <c r="AF4083" s="9"/>
      <c r="AG4083" s="9"/>
      <c r="AH4083" s="9"/>
      <c r="AI4083" s="9"/>
      <c r="AJ4083" s="9"/>
      <c r="AK4083" s="9"/>
      <c r="AL4083" s="9"/>
      <c r="AM4083" s="9"/>
      <c r="AN4083" s="9"/>
      <c r="AO4083" s="9"/>
      <c r="AP4083" s="9"/>
      <c r="AQ4083" s="15"/>
      <c r="AR4083" s="9">
        <v>29</v>
      </c>
      <c r="AS4083" s="9">
        <f>AR4083*30500</f>
        <v>884500</v>
      </c>
      <c r="AT4083" s="9"/>
      <c r="AU4083" s="9"/>
      <c r="AV4083" s="9"/>
      <c r="AW4083" s="9"/>
      <c r="AX4083" s="9"/>
      <c r="AY4083" s="9"/>
      <c r="AZ4083" s="9"/>
      <c r="BA4083" s="9"/>
      <c r="BB4083" s="9"/>
      <c r="BC4083" s="9"/>
      <c r="BD4083" s="9"/>
      <c r="BE4083" s="9"/>
      <c r="BF4083" s="9"/>
      <c r="BG4083" s="9"/>
      <c r="BH4083" s="9"/>
      <c r="BI4083" s="9"/>
      <c r="BJ4083" s="9"/>
      <c r="BK4083" s="9"/>
      <c r="BL4083" s="9">
        <f t="shared" si="134"/>
        <v>1034964.9498465189</v>
      </c>
      <c r="BM4083" s="9">
        <f t="shared" si="135"/>
        <v>1035000</v>
      </c>
    </row>
    <row r="4084" spans="1:65" x14ac:dyDescent="0.3">
      <c r="A4084" t="s">
        <v>3881</v>
      </c>
      <c r="B4084" s="9">
        <v>83</v>
      </c>
      <c r="C4084">
        <v>575526</v>
      </c>
      <c r="D4084">
        <v>1</v>
      </c>
      <c r="E4084">
        <v>0</v>
      </c>
      <c r="F4084">
        <v>0</v>
      </c>
      <c r="G4084">
        <v>0</v>
      </c>
      <c r="H4084">
        <v>0</v>
      </c>
      <c r="I4084" t="s">
        <v>96</v>
      </c>
      <c r="J4084">
        <v>575500</v>
      </c>
      <c r="K4084" t="s">
        <v>701</v>
      </c>
      <c r="L4084">
        <v>575500</v>
      </c>
      <c r="M4084" t="s">
        <v>701</v>
      </c>
      <c r="N4084">
        <v>575500</v>
      </c>
      <c r="O4084" t="s">
        <v>701</v>
      </c>
      <c r="P4084">
        <v>575500</v>
      </c>
      <c r="Q4084" t="s">
        <v>701</v>
      </c>
      <c r="R4084" s="9">
        <v>71941.662785630979</v>
      </c>
      <c r="S4084" s="9"/>
      <c r="T4084" s="9"/>
      <c r="U4084" s="9"/>
      <c r="V4084" s="9"/>
      <c r="W4084" s="9"/>
      <c r="X4084" s="9"/>
      <c r="Y4084" s="9"/>
      <c r="Z4084" s="9"/>
      <c r="AA4084" s="9"/>
      <c r="AB4084" s="9"/>
      <c r="AC4084" s="9"/>
      <c r="AD4084" s="9"/>
      <c r="AE4084" s="9"/>
      <c r="AF4084" s="9"/>
      <c r="AG4084" s="9"/>
      <c r="AH4084" s="9"/>
      <c r="AI4084" s="9"/>
      <c r="AJ4084" s="9"/>
      <c r="AK4084" s="9"/>
      <c r="AL4084" s="9"/>
      <c r="AM4084" s="9"/>
      <c r="AN4084" s="9"/>
      <c r="AO4084" s="9"/>
      <c r="AP4084" s="9"/>
      <c r="AQ4084" s="15"/>
      <c r="AR4084" s="9"/>
      <c r="AS4084" s="9"/>
      <c r="AT4084" s="9"/>
      <c r="AU4084" s="9"/>
      <c r="AV4084" s="9"/>
      <c r="AW4084" s="9"/>
      <c r="AX4084" s="9"/>
      <c r="AY4084" s="9"/>
      <c r="AZ4084" s="9"/>
      <c r="BA4084" s="9"/>
      <c r="BB4084" s="9"/>
      <c r="BC4084" s="9"/>
      <c r="BD4084" s="9"/>
      <c r="BE4084" s="9"/>
      <c r="BF4084" s="9"/>
      <c r="BG4084" s="9"/>
      <c r="BH4084" s="9"/>
      <c r="BI4084" s="9"/>
      <c r="BJ4084" s="9"/>
      <c r="BK4084" s="9"/>
      <c r="BL4084" s="9">
        <f t="shared" si="134"/>
        <v>71941.662785630979</v>
      </c>
      <c r="BM4084" s="9">
        <f t="shared" si="135"/>
        <v>71900</v>
      </c>
    </row>
    <row r="4085" spans="1:65" x14ac:dyDescent="0.3">
      <c r="A4085" s="5" t="s">
        <v>311</v>
      </c>
      <c r="B4085" s="9">
        <v>40906</v>
      </c>
      <c r="C4085">
        <v>511382</v>
      </c>
      <c r="D4085">
        <v>1</v>
      </c>
      <c r="E4085">
        <v>1</v>
      </c>
      <c r="F4085">
        <v>1</v>
      </c>
      <c r="G4085">
        <v>1</v>
      </c>
      <c r="H4085">
        <v>1</v>
      </c>
      <c r="I4085" t="s">
        <v>111</v>
      </c>
      <c r="J4085">
        <v>511382</v>
      </c>
      <c r="K4085" t="s">
        <v>311</v>
      </c>
      <c r="L4085">
        <v>511382</v>
      </c>
      <c r="M4085" t="s">
        <v>311</v>
      </c>
      <c r="N4085">
        <v>511382</v>
      </c>
      <c r="O4085" t="s">
        <v>311</v>
      </c>
      <c r="P4085">
        <v>511382</v>
      </c>
      <c r="Q4085" t="s">
        <v>311</v>
      </c>
      <c r="R4085" s="9">
        <v>1731381.4260175419</v>
      </c>
      <c r="S4085" s="9">
        <f>SUMIFS($B:$B,$J:$J,$C4085)</f>
        <v>45224</v>
      </c>
      <c r="T4085" s="9">
        <v>945115.22225378256</v>
      </c>
      <c r="U4085" s="9">
        <v>529</v>
      </c>
      <c r="V4085" s="9">
        <f>U4085*768</f>
        <v>406272</v>
      </c>
      <c r="W4085" s="9">
        <v>104</v>
      </c>
      <c r="X4085" s="9">
        <f>W4085*3072</f>
        <v>319488</v>
      </c>
      <c r="Y4085" s="9">
        <v>683</v>
      </c>
      <c r="Z4085" s="9">
        <f>Y4085*1024</f>
        <v>699392</v>
      </c>
      <c r="AA4085" s="9">
        <v>214</v>
      </c>
      <c r="AB4085" s="9">
        <f>AA4085*256</f>
        <v>54784</v>
      </c>
      <c r="AC4085" s="9">
        <f>SUMIFS($B:$B,$L:$L,$C4085)</f>
        <v>61346</v>
      </c>
      <c r="AD4085" s="9">
        <v>3748215.4898753879</v>
      </c>
      <c r="AE4085" s="9">
        <f>SUMIFS($B:$B,$P:$P,$C4085)</f>
        <v>77585</v>
      </c>
      <c r="AF4085" s="9">
        <v>4504542.4450367587</v>
      </c>
      <c r="AG4085" s="9">
        <f>SUMIFS($B:$B,$N:$N,$C4085)</f>
        <v>65867</v>
      </c>
      <c r="AH4085" s="9">
        <v>10719876.182677841</v>
      </c>
      <c r="AI4085" s="9">
        <f>SUMIFS($B:$B,$P:$P,$C4085)</f>
        <v>77585</v>
      </c>
      <c r="AJ4085" s="9">
        <v>28630519.493124269</v>
      </c>
      <c r="AK4085" s="9"/>
      <c r="AL4085" s="9">
        <v>8460</v>
      </c>
      <c r="AM4085" s="9">
        <f>AL4085*141</f>
        <v>1192860</v>
      </c>
      <c r="AN4085" s="9"/>
      <c r="AO4085" s="9"/>
      <c r="AP4085" s="9"/>
      <c r="AQ4085" s="15"/>
      <c r="AR4085" s="9">
        <v>32</v>
      </c>
      <c r="AS4085" s="9">
        <f>AR4085*30500</f>
        <v>976000</v>
      </c>
      <c r="AT4085" s="9">
        <v>345</v>
      </c>
      <c r="AU4085" s="9">
        <f>AT4085*2742</f>
        <v>945990</v>
      </c>
      <c r="AV4085" s="9">
        <v>0</v>
      </c>
      <c r="AW4085" s="9">
        <f>AV4085*914</f>
        <v>0</v>
      </c>
      <c r="AX4085" s="9">
        <v>2980</v>
      </c>
      <c r="AY4085" s="9">
        <f>AX4085*141</f>
        <v>420180</v>
      </c>
      <c r="AZ4085" s="9">
        <v>3018</v>
      </c>
      <c r="BA4085" s="9">
        <f>AZ4085*343</f>
        <v>1035174</v>
      </c>
      <c r="BB4085" s="9">
        <v>1071</v>
      </c>
      <c r="BC4085" s="9">
        <f>BB4085*109</f>
        <v>116739</v>
      </c>
      <c r="BD4085" s="9">
        <v>145</v>
      </c>
      <c r="BE4085" s="9">
        <f>BD4085*82</f>
        <v>11890</v>
      </c>
      <c r="BF4085" s="9">
        <v>1523</v>
      </c>
      <c r="BG4085" s="9">
        <f>BF4085*328</f>
        <v>499544</v>
      </c>
      <c r="BH4085" s="9">
        <v>164</v>
      </c>
      <c r="BI4085" s="9">
        <f>BH4085*410</f>
        <v>67240</v>
      </c>
      <c r="BJ4085" s="9">
        <v>19</v>
      </c>
      <c r="BK4085" s="9">
        <f>BJ4085*219</f>
        <v>4161</v>
      </c>
      <c r="BL4085" s="9">
        <f t="shared" si="134"/>
        <v>57029364.258985579</v>
      </c>
      <c r="BM4085" s="9">
        <f t="shared" si="135"/>
        <v>57029400</v>
      </c>
    </row>
    <row r="4086" spans="1:65" x14ac:dyDescent="0.3">
      <c r="A4086" t="s">
        <v>3882</v>
      </c>
      <c r="B4086" s="9">
        <v>1246</v>
      </c>
      <c r="C4086">
        <v>537721</v>
      </c>
      <c r="D4086">
        <v>1</v>
      </c>
      <c r="E4086">
        <v>0</v>
      </c>
      <c r="F4086">
        <v>0</v>
      </c>
      <c r="G4086">
        <v>0</v>
      </c>
      <c r="H4086">
        <v>0</v>
      </c>
      <c r="I4086" t="s">
        <v>86</v>
      </c>
      <c r="J4086">
        <v>537454</v>
      </c>
      <c r="K4086" t="s">
        <v>790</v>
      </c>
      <c r="L4086">
        <v>537454</v>
      </c>
      <c r="M4086" t="s">
        <v>790</v>
      </c>
      <c r="N4086">
        <v>537454</v>
      </c>
      <c r="O4086" t="s">
        <v>790</v>
      </c>
      <c r="P4086">
        <v>537454</v>
      </c>
      <c r="Q4086" t="s">
        <v>790</v>
      </c>
      <c r="R4086" s="9">
        <v>292852.17394311511</v>
      </c>
      <c r="S4086" s="9"/>
      <c r="T4086" s="9"/>
      <c r="U4086" s="9"/>
      <c r="V4086" s="9"/>
      <c r="W4086" s="9"/>
      <c r="X4086" s="9"/>
      <c r="Y4086" s="9"/>
      <c r="Z4086" s="9"/>
      <c r="AA4086" s="9"/>
      <c r="AB4086" s="9"/>
      <c r="AC4086" s="9"/>
      <c r="AD4086" s="9"/>
      <c r="AE4086" s="9"/>
      <c r="AF4086" s="9"/>
      <c r="AG4086" s="9"/>
      <c r="AH4086" s="9"/>
      <c r="AI4086" s="9"/>
      <c r="AJ4086" s="9"/>
      <c r="AK4086" s="9"/>
      <c r="AL4086" s="9"/>
      <c r="AM4086" s="9"/>
      <c r="AN4086" s="9"/>
      <c r="AO4086" s="9"/>
      <c r="AP4086" s="9"/>
      <c r="AQ4086" s="15"/>
      <c r="AR4086" s="9">
        <v>1</v>
      </c>
      <c r="AS4086" s="9">
        <f>AR4086*30500</f>
        <v>30500</v>
      </c>
      <c r="AT4086" s="9"/>
      <c r="AU4086" s="9"/>
      <c r="AV4086" s="9"/>
      <c r="AW4086" s="9"/>
      <c r="AX4086" s="9"/>
      <c r="AY4086" s="9"/>
      <c r="AZ4086" s="9"/>
      <c r="BA4086" s="9"/>
      <c r="BB4086" s="9"/>
      <c r="BC4086" s="9"/>
      <c r="BD4086" s="9"/>
      <c r="BE4086" s="9"/>
      <c r="BF4086" s="9"/>
      <c r="BG4086" s="9"/>
      <c r="BH4086" s="9"/>
      <c r="BI4086" s="9"/>
      <c r="BJ4086" s="9"/>
      <c r="BK4086" s="9"/>
      <c r="BL4086" s="9">
        <f t="shared" si="134"/>
        <v>323352.17394311511</v>
      </c>
      <c r="BM4086" s="9">
        <f t="shared" si="135"/>
        <v>323400</v>
      </c>
    </row>
    <row r="4087" spans="1:65" x14ac:dyDescent="0.3">
      <c r="A4087" t="s">
        <v>3883</v>
      </c>
      <c r="B4087" s="9">
        <v>87</v>
      </c>
      <c r="C4087">
        <v>598577</v>
      </c>
      <c r="D4087">
        <v>1</v>
      </c>
      <c r="E4087">
        <v>0</v>
      </c>
      <c r="F4087">
        <v>0</v>
      </c>
      <c r="G4087">
        <v>0</v>
      </c>
      <c r="H4087">
        <v>0</v>
      </c>
      <c r="I4087" t="s">
        <v>86</v>
      </c>
      <c r="J4087">
        <v>542105</v>
      </c>
      <c r="K4087" t="s">
        <v>225</v>
      </c>
      <c r="L4087">
        <v>542164</v>
      </c>
      <c r="M4087" t="s">
        <v>226</v>
      </c>
      <c r="N4087">
        <v>542164</v>
      </c>
      <c r="O4087" t="s">
        <v>226</v>
      </c>
      <c r="P4087">
        <v>541656</v>
      </c>
      <c r="Q4087" t="s">
        <v>227</v>
      </c>
      <c r="R4087" s="9">
        <v>71941.662785630979</v>
      </c>
      <c r="S4087" s="9"/>
      <c r="T4087" s="9"/>
      <c r="U4087" s="9"/>
      <c r="V4087" s="9"/>
      <c r="W4087" s="9"/>
      <c r="X4087" s="9"/>
      <c r="Y4087" s="9"/>
      <c r="Z4087" s="9"/>
      <c r="AA4087" s="9"/>
      <c r="AB4087" s="9"/>
      <c r="AC4087" s="9"/>
      <c r="AD4087" s="9"/>
      <c r="AE4087" s="9"/>
      <c r="AF4087" s="9"/>
      <c r="AG4087" s="9"/>
      <c r="AH4087" s="9"/>
      <c r="AI4087" s="9"/>
      <c r="AJ4087" s="9"/>
      <c r="AK4087" s="9"/>
      <c r="AL4087" s="9"/>
      <c r="AM4087" s="9"/>
      <c r="AN4087" s="9"/>
      <c r="AO4087" s="9"/>
      <c r="AP4087" s="9"/>
      <c r="AQ4087" s="15"/>
      <c r="AR4087" s="9"/>
      <c r="AS4087" s="9"/>
      <c r="AT4087" s="9"/>
      <c r="AU4087" s="9"/>
      <c r="AV4087" s="9"/>
      <c r="AW4087" s="9"/>
      <c r="AX4087" s="9"/>
      <c r="AY4087" s="9"/>
      <c r="AZ4087" s="9"/>
      <c r="BA4087" s="9"/>
      <c r="BB4087" s="9"/>
      <c r="BC4087" s="9"/>
      <c r="BD4087" s="9"/>
      <c r="BE4087" s="9"/>
      <c r="BF4087" s="9"/>
      <c r="BG4087" s="9"/>
      <c r="BH4087" s="9"/>
      <c r="BI4087" s="9"/>
      <c r="BJ4087" s="9"/>
      <c r="BK4087" s="9"/>
      <c r="BL4087" s="9">
        <f t="shared" si="134"/>
        <v>71941.662785630979</v>
      </c>
      <c r="BM4087" s="9">
        <f t="shared" si="135"/>
        <v>71900</v>
      </c>
    </row>
    <row r="4088" spans="1:65" x14ac:dyDescent="0.3">
      <c r="A4088" t="s">
        <v>3884</v>
      </c>
      <c r="B4088" s="9">
        <v>102</v>
      </c>
      <c r="C4088">
        <v>550078</v>
      </c>
      <c r="D4088">
        <v>1</v>
      </c>
      <c r="E4088">
        <v>0</v>
      </c>
      <c r="F4088">
        <v>0</v>
      </c>
      <c r="G4088">
        <v>0</v>
      </c>
      <c r="H4088">
        <v>0</v>
      </c>
      <c r="I4088" t="s">
        <v>81</v>
      </c>
      <c r="J4088">
        <v>595071</v>
      </c>
      <c r="K4088" t="s">
        <v>250</v>
      </c>
      <c r="L4088">
        <v>595071</v>
      </c>
      <c r="M4088" t="s">
        <v>250</v>
      </c>
      <c r="N4088">
        <v>593711</v>
      </c>
      <c r="O4088" t="s">
        <v>185</v>
      </c>
      <c r="P4088">
        <v>593711</v>
      </c>
      <c r="Q4088" t="s">
        <v>185</v>
      </c>
      <c r="R4088" s="9">
        <v>71941.662785630979</v>
      </c>
      <c r="S4088" s="9"/>
      <c r="T4088" s="9"/>
      <c r="U4088" s="9"/>
      <c r="V4088" s="9"/>
      <c r="W4088" s="9"/>
      <c r="X4088" s="9"/>
      <c r="Y4088" s="9"/>
      <c r="Z4088" s="9"/>
      <c r="AA4088" s="9"/>
      <c r="AB4088" s="9"/>
      <c r="AC4088" s="9"/>
      <c r="AD4088" s="9"/>
      <c r="AE4088" s="9"/>
      <c r="AF4088" s="9"/>
      <c r="AG4088" s="9"/>
      <c r="AH4088" s="9"/>
      <c r="AI4088" s="9"/>
      <c r="AJ4088" s="9"/>
      <c r="AK4088" s="9"/>
      <c r="AL4088" s="9"/>
      <c r="AM4088" s="9"/>
      <c r="AN4088" s="9"/>
      <c r="AO4088" s="9"/>
      <c r="AP4088" s="9"/>
      <c r="AQ4088" s="15"/>
      <c r="AR4088" s="9"/>
      <c r="AS4088" s="9"/>
      <c r="AT4088" s="9"/>
      <c r="AU4088" s="9"/>
      <c r="AV4088" s="9"/>
      <c r="AW4088" s="9"/>
      <c r="AX4088" s="9"/>
      <c r="AY4088" s="9"/>
      <c r="AZ4088" s="9"/>
      <c r="BA4088" s="9"/>
      <c r="BB4088" s="9"/>
      <c r="BC4088" s="9"/>
      <c r="BD4088" s="9"/>
      <c r="BE4088" s="9"/>
      <c r="BF4088" s="9"/>
      <c r="BG4088" s="9"/>
      <c r="BH4088" s="9"/>
      <c r="BI4088" s="9"/>
      <c r="BJ4088" s="9"/>
      <c r="BK4088" s="9"/>
      <c r="BL4088" s="9">
        <f t="shared" si="134"/>
        <v>71941.662785630979</v>
      </c>
      <c r="BM4088" s="9">
        <f t="shared" si="135"/>
        <v>71900</v>
      </c>
    </row>
    <row r="4089" spans="1:65" x14ac:dyDescent="0.3">
      <c r="A4089" t="s">
        <v>3885</v>
      </c>
      <c r="B4089" s="9">
        <v>633</v>
      </c>
      <c r="C4089">
        <v>530620</v>
      </c>
      <c r="D4089">
        <v>1</v>
      </c>
      <c r="E4089">
        <v>0</v>
      </c>
      <c r="F4089">
        <v>0</v>
      </c>
      <c r="G4089">
        <v>0</v>
      </c>
      <c r="H4089">
        <v>0</v>
      </c>
      <c r="I4089" t="s">
        <v>131</v>
      </c>
      <c r="J4089">
        <v>568007</v>
      </c>
      <c r="K4089" t="s">
        <v>1960</v>
      </c>
      <c r="L4089">
        <v>554804</v>
      </c>
      <c r="M4089" t="s">
        <v>1355</v>
      </c>
      <c r="N4089">
        <v>554804</v>
      </c>
      <c r="O4089" t="s">
        <v>1355</v>
      </c>
      <c r="P4089">
        <v>554804</v>
      </c>
      <c r="Q4089" t="s">
        <v>1355</v>
      </c>
      <c r="R4089" s="9">
        <v>150464.9498465189</v>
      </c>
      <c r="S4089" s="9"/>
      <c r="T4089" s="9"/>
      <c r="U4089" s="9"/>
      <c r="V4089" s="9"/>
      <c r="W4089" s="9"/>
      <c r="X4089" s="9"/>
      <c r="Y4089" s="9"/>
      <c r="Z4089" s="9"/>
      <c r="AA4089" s="9"/>
      <c r="AB4089" s="9"/>
      <c r="AC4089" s="9"/>
      <c r="AD4089" s="9"/>
      <c r="AE4089" s="9"/>
      <c r="AF4089" s="9"/>
      <c r="AG4089" s="9"/>
      <c r="AH4089" s="9"/>
      <c r="AI4089" s="9"/>
      <c r="AJ4089" s="9"/>
      <c r="AK4089" s="9"/>
      <c r="AL4089" s="9"/>
      <c r="AM4089" s="9"/>
      <c r="AN4089" s="9"/>
      <c r="AO4089" s="9"/>
      <c r="AP4089" s="9"/>
      <c r="AQ4089" s="15"/>
      <c r="AR4089" s="9"/>
      <c r="AS4089" s="9"/>
      <c r="AT4089" s="9"/>
      <c r="AU4089" s="9"/>
      <c r="AV4089" s="9"/>
      <c r="AW4089" s="9"/>
      <c r="AX4089" s="9"/>
      <c r="AY4089" s="9"/>
      <c r="AZ4089" s="9"/>
      <c r="BA4089" s="9"/>
      <c r="BB4089" s="9"/>
      <c r="BC4089" s="9"/>
      <c r="BD4089" s="9"/>
      <c r="BE4089" s="9"/>
      <c r="BF4089" s="9"/>
      <c r="BG4089" s="9"/>
      <c r="BH4089" s="9"/>
      <c r="BI4089" s="9"/>
      <c r="BJ4089" s="9"/>
      <c r="BK4089" s="9"/>
      <c r="BL4089" s="9">
        <f t="shared" si="134"/>
        <v>150464.9498465189</v>
      </c>
      <c r="BM4089" s="9">
        <f t="shared" si="135"/>
        <v>150500</v>
      </c>
    </row>
    <row r="4090" spans="1:65" x14ac:dyDescent="0.3">
      <c r="A4090" t="s">
        <v>3886</v>
      </c>
      <c r="B4090" s="9">
        <v>201</v>
      </c>
      <c r="C4090">
        <v>572110</v>
      </c>
      <c r="D4090">
        <v>1</v>
      </c>
      <c r="E4090">
        <v>0</v>
      </c>
      <c r="F4090">
        <v>0</v>
      </c>
      <c r="G4090">
        <v>0</v>
      </c>
      <c r="H4090">
        <v>0</v>
      </c>
      <c r="I4090" t="s">
        <v>96</v>
      </c>
      <c r="J4090">
        <v>571491</v>
      </c>
      <c r="K4090" t="s">
        <v>614</v>
      </c>
      <c r="L4090">
        <v>571539</v>
      </c>
      <c r="M4090" t="s">
        <v>419</v>
      </c>
      <c r="N4090">
        <v>571539</v>
      </c>
      <c r="O4090" t="s">
        <v>419</v>
      </c>
      <c r="P4090">
        <v>571164</v>
      </c>
      <c r="Q4090" t="s">
        <v>334</v>
      </c>
      <c r="R4090" s="9">
        <v>71941.662785630979</v>
      </c>
      <c r="S4090" s="9"/>
      <c r="T4090" s="9"/>
      <c r="U4090" s="9"/>
      <c r="V4090" s="9"/>
      <c r="W4090" s="9"/>
      <c r="X4090" s="9"/>
      <c r="Y4090" s="9"/>
      <c r="Z4090" s="9"/>
      <c r="AA4090" s="9"/>
      <c r="AB4090" s="9"/>
      <c r="AC4090" s="9"/>
      <c r="AD4090" s="9"/>
      <c r="AE4090" s="9"/>
      <c r="AF4090" s="9"/>
      <c r="AG4090" s="9"/>
      <c r="AH4090" s="9"/>
      <c r="AI4090" s="9"/>
      <c r="AJ4090" s="9"/>
      <c r="AK4090" s="9"/>
      <c r="AL4090" s="9"/>
      <c r="AM4090" s="9"/>
      <c r="AN4090" s="9"/>
      <c r="AO4090" s="9"/>
      <c r="AP4090" s="9"/>
      <c r="AQ4090" s="15"/>
      <c r="AR4090" s="9"/>
      <c r="AS4090" s="9"/>
      <c r="AT4090" s="9"/>
      <c r="AU4090" s="9"/>
      <c r="AV4090" s="9"/>
      <c r="AW4090" s="9"/>
      <c r="AX4090" s="9"/>
      <c r="AY4090" s="9"/>
      <c r="AZ4090" s="9"/>
      <c r="BA4090" s="9"/>
      <c r="BB4090" s="9"/>
      <c r="BC4090" s="9"/>
      <c r="BD4090" s="9"/>
      <c r="BE4090" s="9"/>
      <c r="BF4090" s="9"/>
      <c r="BG4090" s="9"/>
      <c r="BH4090" s="9"/>
      <c r="BI4090" s="9"/>
      <c r="BJ4090" s="9"/>
      <c r="BK4090" s="9"/>
      <c r="BL4090" s="9">
        <f t="shared" si="134"/>
        <v>71941.662785630979</v>
      </c>
      <c r="BM4090" s="9">
        <f t="shared" si="135"/>
        <v>71900</v>
      </c>
    </row>
    <row r="4091" spans="1:65" x14ac:dyDescent="0.3">
      <c r="A4091" t="s">
        <v>3886</v>
      </c>
      <c r="B4091" s="9">
        <v>296</v>
      </c>
      <c r="C4091">
        <v>565474</v>
      </c>
      <c r="D4091">
        <v>1</v>
      </c>
      <c r="E4091">
        <v>0</v>
      </c>
      <c r="F4091">
        <v>0</v>
      </c>
      <c r="G4091">
        <v>0</v>
      </c>
      <c r="H4091">
        <v>0</v>
      </c>
      <c r="I4091" t="s">
        <v>131</v>
      </c>
      <c r="J4091">
        <v>564656</v>
      </c>
      <c r="K4091" t="s">
        <v>824</v>
      </c>
      <c r="L4091">
        <v>565555</v>
      </c>
      <c r="M4091" t="s">
        <v>253</v>
      </c>
      <c r="N4091">
        <v>565555</v>
      </c>
      <c r="O4091" t="s">
        <v>253</v>
      </c>
      <c r="P4091">
        <v>565555</v>
      </c>
      <c r="Q4091" t="s">
        <v>253</v>
      </c>
      <c r="R4091" s="9">
        <v>71941.662785630979</v>
      </c>
      <c r="S4091" s="9"/>
      <c r="T4091" s="9"/>
      <c r="U4091" s="9"/>
      <c r="V4091" s="9"/>
      <c r="W4091" s="9"/>
      <c r="X4091" s="9"/>
      <c r="Y4091" s="9"/>
      <c r="Z4091" s="9"/>
      <c r="AA4091" s="9"/>
      <c r="AB4091" s="9"/>
      <c r="AC4091" s="9"/>
      <c r="AD4091" s="9"/>
      <c r="AE4091" s="9"/>
      <c r="AF4091" s="9"/>
      <c r="AG4091" s="9"/>
      <c r="AH4091" s="9"/>
      <c r="AI4091" s="9"/>
      <c r="AJ4091" s="9"/>
      <c r="AK4091" s="9"/>
      <c r="AL4091" s="9"/>
      <c r="AM4091" s="9"/>
      <c r="AN4091" s="9"/>
      <c r="AO4091" s="9"/>
      <c r="AP4091" s="9"/>
      <c r="AQ4091" s="15"/>
      <c r="AR4091" s="9"/>
      <c r="AS4091" s="9"/>
      <c r="AT4091" s="9"/>
      <c r="AU4091" s="9"/>
      <c r="AV4091" s="9"/>
      <c r="AW4091" s="9"/>
      <c r="AX4091" s="9"/>
      <c r="AY4091" s="9"/>
      <c r="AZ4091" s="9"/>
      <c r="BA4091" s="9"/>
      <c r="BB4091" s="9"/>
      <c r="BC4091" s="9"/>
      <c r="BD4091" s="9"/>
      <c r="BE4091" s="9"/>
      <c r="BF4091" s="9"/>
      <c r="BG4091" s="9"/>
      <c r="BH4091" s="9"/>
      <c r="BI4091" s="9"/>
      <c r="BJ4091" s="9"/>
      <c r="BK4091" s="9"/>
      <c r="BL4091" s="9">
        <f t="shared" si="134"/>
        <v>71941.662785630979</v>
      </c>
      <c r="BM4091" s="9">
        <f t="shared" si="135"/>
        <v>71900</v>
      </c>
    </row>
    <row r="4092" spans="1:65" x14ac:dyDescent="0.3">
      <c r="A4092" t="s">
        <v>3886</v>
      </c>
      <c r="B4092" s="9">
        <v>228</v>
      </c>
      <c r="C4092">
        <v>530131</v>
      </c>
      <c r="D4092">
        <v>1</v>
      </c>
      <c r="E4092">
        <v>0</v>
      </c>
      <c r="F4092">
        <v>0</v>
      </c>
      <c r="G4092">
        <v>0</v>
      </c>
      <c r="H4092">
        <v>0</v>
      </c>
      <c r="I4092" t="s">
        <v>151</v>
      </c>
      <c r="J4092">
        <v>557676</v>
      </c>
      <c r="K4092" t="s">
        <v>1222</v>
      </c>
      <c r="L4092">
        <v>557676</v>
      </c>
      <c r="M4092" t="s">
        <v>1222</v>
      </c>
      <c r="N4092">
        <v>557676</v>
      </c>
      <c r="O4092" t="s">
        <v>1222</v>
      </c>
      <c r="P4092">
        <v>558389</v>
      </c>
      <c r="Q4092" t="s">
        <v>835</v>
      </c>
      <c r="R4092" s="9">
        <v>71941.662785630979</v>
      </c>
      <c r="S4092" s="9"/>
      <c r="T4092" s="9"/>
      <c r="U4092" s="9"/>
      <c r="V4092" s="9"/>
      <c r="W4092" s="9"/>
      <c r="X4092" s="9"/>
      <c r="Y4092" s="9"/>
      <c r="Z4092" s="9"/>
      <c r="AA4092" s="9"/>
      <c r="AB4092" s="9"/>
      <c r="AC4092" s="9"/>
      <c r="AD4092" s="9"/>
      <c r="AE4092" s="9"/>
      <c r="AF4092" s="9"/>
      <c r="AG4092" s="9"/>
      <c r="AH4092" s="9"/>
      <c r="AI4092" s="9"/>
      <c r="AJ4092" s="9"/>
      <c r="AK4092" s="9"/>
      <c r="AL4092" s="9"/>
      <c r="AM4092" s="9"/>
      <c r="AN4092" s="9"/>
      <c r="AO4092" s="9"/>
      <c r="AP4092" s="9"/>
      <c r="AQ4092" s="15"/>
      <c r="AR4092" s="9"/>
      <c r="AS4092" s="9"/>
      <c r="AT4092" s="9"/>
      <c r="AU4092" s="9"/>
      <c r="AV4092" s="9"/>
      <c r="AW4092" s="9"/>
      <c r="AX4092" s="9"/>
      <c r="AY4092" s="9"/>
      <c r="AZ4092" s="9"/>
      <c r="BA4092" s="9"/>
      <c r="BB4092" s="9"/>
      <c r="BC4092" s="9"/>
      <c r="BD4092" s="9"/>
      <c r="BE4092" s="9"/>
      <c r="BF4092" s="9"/>
      <c r="BG4092" s="9"/>
      <c r="BH4092" s="9"/>
      <c r="BI4092" s="9"/>
      <c r="BJ4092" s="9"/>
      <c r="BK4092" s="9"/>
      <c r="BL4092" s="9">
        <f t="shared" si="134"/>
        <v>71941.662785630979</v>
      </c>
      <c r="BM4092" s="9">
        <f t="shared" si="135"/>
        <v>71900</v>
      </c>
    </row>
    <row r="4093" spans="1:65" x14ac:dyDescent="0.3">
      <c r="A4093" t="s">
        <v>3886</v>
      </c>
      <c r="B4093" s="9">
        <v>248</v>
      </c>
      <c r="C4093">
        <v>517224</v>
      </c>
      <c r="D4093">
        <v>1</v>
      </c>
      <c r="E4093">
        <v>0</v>
      </c>
      <c r="F4093">
        <v>0</v>
      </c>
      <c r="G4093">
        <v>0</v>
      </c>
      <c r="H4093">
        <v>0</v>
      </c>
      <c r="I4093" t="s">
        <v>111</v>
      </c>
      <c r="J4093">
        <v>513491</v>
      </c>
      <c r="K4093" t="s">
        <v>310</v>
      </c>
      <c r="L4093">
        <v>511382</v>
      </c>
      <c r="M4093" t="s">
        <v>311</v>
      </c>
      <c r="N4093">
        <v>511382</v>
      </c>
      <c r="O4093" t="s">
        <v>311</v>
      </c>
      <c r="P4093">
        <v>511382</v>
      </c>
      <c r="Q4093" t="s">
        <v>311</v>
      </c>
      <c r="R4093" s="9">
        <v>71941.662785630979</v>
      </c>
      <c r="S4093" s="9"/>
      <c r="T4093" s="9"/>
      <c r="U4093" s="9"/>
      <c r="V4093" s="9"/>
      <c r="W4093" s="9"/>
      <c r="X4093" s="9"/>
      <c r="Y4093" s="9"/>
      <c r="Z4093" s="9"/>
      <c r="AA4093" s="9"/>
      <c r="AB4093" s="9"/>
      <c r="AC4093" s="9"/>
      <c r="AD4093" s="9"/>
      <c r="AE4093" s="9"/>
      <c r="AF4093" s="9"/>
      <c r="AG4093" s="9"/>
      <c r="AH4093" s="9"/>
      <c r="AI4093" s="9"/>
      <c r="AJ4093" s="9"/>
      <c r="AK4093" s="9"/>
      <c r="AL4093" s="9"/>
      <c r="AM4093" s="9"/>
      <c r="AN4093" s="9"/>
      <c r="AO4093" s="9"/>
      <c r="AP4093" s="9"/>
      <c r="AQ4093" s="15"/>
      <c r="AR4093" s="9"/>
      <c r="AS4093" s="9"/>
      <c r="AT4093" s="9"/>
      <c r="AU4093" s="9"/>
      <c r="AV4093" s="9"/>
      <c r="AW4093" s="9"/>
      <c r="AX4093" s="9"/>
      <c r="AY4093" s="9"/>
      <c r="AZ4093" s="9"/>
      <c r="BA4093" s="9"/>
      <c r="BB4093" s="9"/>
      <c r="BC4093" s="9"/>
      <c r="BD4093" s="9"/>
      <c r="BE4093" s="9"/>
      <c r="BF4093" s="9"/>
      <c r="BG4093" s="9"/>
      <c r="BH4093" s="9"/>
      <c r="BI4093" s="9"/>
      <c r="BJ4093" s="9"/>
      <c r="BK4093" s="9"/>
      <c r="BL4093" s="9">
        <f t="shared" si="134"/>
        <v>71941.662785630979</v>
      </c>
      <c r="BM4093" s="9">
        <f t="shared" si="135"/>
        <v>71900</v>
      </c>
    </row>
    <row r="4094" spans="1:65" x14ac:dyDescent="0.3">
      <c r="A4094" t="s">
        <v>3887</v>
      </c>
      <c r="B4094" s="9">
        <v>439</v>
      </c>
      <c r="C4094">
        <v>530492</v>
      </c>
      <c r="D4094">
        <v>1</v>
      </c>
      <c r="E4094">
        <v>0</v>
      </c>
      <c r="F4094">
        <v>0</v>
      </c>
      <c r="G4094">
        <v>0</v>
      </c>
      <c r="H4094">
        <v>0</v>
      </c>
      <c r="I4094" t="s">
        <v>86</v>
      </c>
      <c r="J4094">
        <v>529516</v>
      </c>
      <c r="K4094" t="s">
        <v>1012</v>
      </c>
      <c r="L4094">
        <v>529303</v>
      </c>
      <c r="M4094" t="s">
        <v>301</v>
      </c>
      <c r="N4094">
        <v>529303</v>
      </c>
      <c r="O4094" t="s">
        <v>301</v>
      </c>
      <c r="P4094">
        <v>529303</v>
      </c>
      <c r="Q4094" t="s">
        <v>301</v>
      </c>
      <c r="R4094" s="9">
        <v>104844.6355992231</v>
      </c>
      <c r="S4094" s="9"/>
      <c r="T4094" s="9"/>
      <c r="U4094" s="9"/>
      <c r="V4094" s="9"/>
      <c r="W4094" s="9"/>
      <c r="X4094" s="9"/>
      <c r="Y4094" s="9"/>
      <c r="Z4094" s="9"/>
      <c r="AA4094" s="9"/>
      <c r="AB4094" s="9"/>
      <c r="AC4094" s="9"/>
      <c r="AD4094" s="9"/>
      <c r="AE4094" s="9"/>
      <c r="AF4094" s="9"/>
      <c r="AG4094" s="9"/>
      <c r="AH4094" s="9"/>
      <c r="AI4094" s="9"/>
      <c r="AJ4094" s="9"/>
      <c r="AK4094" s="9"/>
      <c r="AL4094" s="9"/>
      <c r="AM4094" s="9"/>
      <c r="AN4094" s="9"/>
      <c r="AO4094" s="9"/>
      <c r="AP4094" s="9"/>
      <c r="AQ4094" s="15"/>
      <c r="AR4094" s="9"/>
      <c r="AS4094" s="9"/>
      <c r="AT4094" s="9"/>
      <c r="AU4094" s="9"/>
      <c r="AV4094" s="9"/>
      <c r="AW4094" s="9"/>
      <c r="AX4094" s="9"/>
      <c r="AY4094" s="9"/>
      <c r="AZ4094" s="9"/>
      <c r="BA4094" s="9"/>
      <c r="BB4094" s="9"/>
      <c r="BC4094" s="9"/>
      <c r="BD4094" s="9"/>
      <c r="BE4094" s="9"/>
      <c r="BF4094" s="9"/>
      <c r="BG4094" s="9"/>
      <c r="BH4094" s="9"/>
      <c r="BI4094" s="9"/>
      <c r="BJ4094" s="9"/>
      <c r="BK4094" s="9"/>
      <c r="BL4094" s="9">
        <f t="shared" si="134"/>
        <v>104844.6355992231</v>
      </c>
      <c r="BM4094" s="9">
        <f t="shared" si="135"/>
        <v>104800</v>
      </c>
    </row>
    <row r="4095" spans="1:65" x14ac:dyDescent="0.3">
      <c r="A4095" t="s">
        <v>3888</v>
      </c>
      <c r="B4095" s="9">
        <v>136</v>
      </c>
      <c r="C4095">
        <v>591441</v>
      </c>
      <c r="D4095">
        <v>1</v>
      </c>
      <c r="E4095">
        <v>0</v>
      </c>
      <c r="F4095">
        <v>0</v>
      </c>
      <c r="G4095">
        <v>0</v>
      </c>
      <c r="H4095">
        <v>0</v>
      </c>
      <c r="I4095" t="s">
        <v>123</v>
      </c>
      <c r="J4095">
        <v>591629</v>
      </c>
      <c r="K4095" t="s">
        <v>3889</v>
      </c>
      <c r="L4095">
        <v>590673</v>
      </c>
      <c r="M4095" t="s">
        <v>162</v>
      </c>
      <c r="N4095">
        <v>590673</v>
      </c>
      <c r="O4095" t="s">
        <v>162</v>
      </c>
      <c r="P4095">
        <v>590266</v>
      </c>
      <c r="Q4095" t="s">
        <v>163</v>
      </c>
      <c r="R4095" s="9">
        <v>71941.662785630979</v>
      </c>
      <c r="S4095" s="9"/>
      <c r="T4095" s="9"/>
      <c r="U4095" s="9"/>
      <c r="V4095" s="9"/>
      <c r="W4095" s="9"/>
      <c r="X4095" s="9"/>
      <c r="Y4095" s="9"/>
      <c r="Z4095" s="9"/>
      <c r="AA4095" s="9"/>
      <c r="AB4095" s="9"/>
      <c r="AC4095" s="9"/>
      <c r="AD4095" s="9"/>
      <c r="AE4095" s="9"/>
      <c r="AF4095" s="9"/>
      <c r="AG4095" s="9"/>
      <c r="AH4095" s="9"/>
      <c r="AI4095" s="9"/>
      <c r="AJ4095" s="9"/>
      <c r="AK4095" s="9"/>
      <c r="AL4095" s="9"/>
      <c r="AM4095" s="9"/>
      <c r="AN4095" s="9"/>
      <c r="AO4095" s="9"/>
      <c r="AP4095" s="9"/>
      <c r="AQ4095" s="15"/>
      <c r="AR4095" s="9"/>
      <c r="AS4095" s="9"/>
      <c r="AT4095" s="9"/>
      <c r="AU4095" s="9"/>
      <c r="AV4095" s="9"/>
      <c r="AW4095" s="9"/>
      <c r="AX4095" s="9"/>
      <c r="AY4095" s="9"/>
      <c r="AZ4095" s="9"/>
      <c r="BA4095" s="9"/>
      <c r="BB4095" s="9"/>
      <c r="BC4095" s="9"/>
      <c r="BD4095" s="9"/>
      <c r="BE4095" s="9"/>
      <c r="BF4095" s="9"/>
      <c r="BG4095" s="9"/>
      <c r="BH4095" s="9"/>
      <c r="BI4095" s="9"/>
      <c r="BJ4095" s="9"/>
      <c r="BK4095" s="9"/>
      <c r="BL4095" s="9">
        <f t="shared" si="134"/>
        <v>71941.662785630979</v>
      </c>
      <c r="BM4095" s="9">
        <f t="shared" si="135"/>
        <v>71900</v>
      </c>
    </row>
    <row r="4096" spans="1:65" x14ac:dyDescent="0.3">
      <c r="A4096" t="s">
        <v>3890</v>
      </c>
      <c r="B4096" s="9">
        <v>271</v>
      </c>
      <c r="C4096">
        <v>549797</v>
      </c>
      <c r="D4096">
        <v>1</v>
      </c>
      <c r="E4096">
        <v>0</v>
      </c>
      <c r="F4096">
        <v>0</v>
      </c>
      <c r="G4096">
        <v>0</v>
      </c>
      <c r="H4096">
        <v>0</v>
      </c>
      <c r="I4096" t="s">
        <v>83</v>
      </c>
      <c r="J4096">
        <v>549576</v>
      </c>
      <c r="K4096" t="s">
        <v>317</v>
      </c>
      <c r="L4096">
        <v>549576</v>
      </c>
      <c r="M4096" t="s">
        <v>317</v>
      </c>
      <c r="N4096">
        <v>549576</v>
      </c>
      <c r="O4096" t="s">
        <v>317</v>
      </c>
      <c r="P4096">
        <v>549576</v>
      </c>
      <c r="Q4096" t="s">
        <v>317</v>
      </c>
      <c r="R4096" s="9">
        <v>71941.662785630979</v>
      </c>
      <c r="S4096" s="9"/>
      <c r="T4096" s="9"/>
      <c r="U4096" s="9"/>
      <c r="V4096" s="9"/>
      <c r="W4096" s="9"/>
      <c r="X4096" s="9"/>
      <c r="Y4096" s="9"/>
      <c r="Z4096" s="9"/>
      <c r="AA4096" s="9"/>
      <c r="AB4096" s="9"/>
      <c r="AC4096" s="9"/>
      <c r="AD4096" s="9"/>
      <c r="AE4096" s="9"/>
      <c r="AF4096" s="9"/>
      <c r="AG4096" s="9"/>
      <c r="AH4096" s="9"/>
      <c r="AI4096" s="9"/>
      <c r="AJ4096" s="9"/>
      <c r="AK4096" s="9"/>
      <c r="AL4096" s="9"/>
      <c r="AM4096" s="9"/>
      <c r="AN4096" s="9"/>
      <c r="AO4096" s="9"/>
      <c r="AP4096" s="9"/>
      <c r="AQ4096" s="15"/>
      <c r="AR4096" s="9"/>
      <c r="AS4096" s="9"/>
      <c r="AT4096" s="9"/>
      <c r="AU4096" s="9"/>
      <c r="AV4096" s="9"/>
      <c r="AW4096" s="9"/>
      <c r="AX4096" s="9"/>
      <c r="AY4096" s="9"/>
      <c r="AZ4096" s="9"/>
      <c r="BA4096" s="9"/>
      <c r="BB4096" s="9"/>
      <c r="BC4096" s="9"/>
      <c r="BD4096" s="9"/>
      <c r="BE4096" s="9"/>
      <c r="BF4096" s="9"/>
      <c r="BG4096" s="9"/>
      <c r="BH4096" s="9"/>
      <c r="BI4096" s="9"/>
      <c r="BJ4096" s="9"/>
      <c r="BK4096" s="9"/>
      <c r="BL4096" s="9">
        <f t="shared" si="134"/>
        <v>71941.662785630979</v>
      </c>
      <c r="BM4096" s="9">
        <f t="shared" si="135"/>
        <v>71900</v>
      </c>
    </row>
    <row r="4097" spans="1:65" x14ac:dyDescent="0.3">
      <c r="A4097" s="5" t="s">
        <v>550</v>
      </c>
      <c r="B4097" s="9">
        <v>6792</v>
      </c>
      <c r="C4097">
        <v>558249</v>
      </c>
      <c r="D4097">
        <v>1</v>
      </c>
      <c r="E4097">
        <v>1</v>
      </c>
      <c r="F4097">
        <v>1</v>
      </c>
      <c r="G4097">
        <v>1</v>
      </c>
      <c r="H4097">
        <v>1</v>
      </c>
      <c r="I4097" t="s">
        <v>151</v>
      </c>
      <c r="J4097">
        <v>558249</v>
      </c>
      <c r="K4097" t="s">
        <v>550</v>
      </c>
      <c r="L4097">
        <v>558249</v>
      </c>
      <c r="M4097" t="s">
        <v>550</v>
      </c>
      <c r="N4097">
        <v>558249</v>
      </c>
      <c r="O4097" t="s">
        <v>550</v>
      </c>
      <c r="P4097">
        <v>558249</v>
      </c>
      <c r="Q4097" t="s">
        <v>550</v>
      </c>
      <c r="R4097" s="9">
        <v>321468.60289028229</v>
      </c>
      <c r="S4097" s="9">
        <f>SUMIFS($B:$B,$J:$J,$C4097)</f>
        <v>15953</v>
      </c>
      <c r="T4097" s="9">
        <v>375559.36653160822</v>
      </c>
      <c r="U4097" s="9">
        <v>0</v>
      </c>
      <c r="V4097" s="9">
        <f>U4097*768</f>
        <v>0</v>
      </c>
      <c r="W4097" s="9">
        <v>94</v>
      </c>
      <c r="X4097" s="9">
        <f>W4097*3072</f>
        <v>288768</v>
      </c>
      <c r="Y4097" s="9">
        <v>34</v>
      </c>
      <c r="Z4097" s="9">
        <f>Y4097*1024</f>
        <v>34816</v>
      </c>
      <c r="AA4097" s="9">
        <v>44</v>
      </c>
      <c r="AB4097" s="9">
        <f>AA4097*256</f>
        <v>11264</v>
      </c>
      <c r="AC4097" s="9">
        <f>SUMIFS($B:$B,$L:$L,$C4097)</f>
        <v>14768</v>
      </c>
      <c r="AD4097" s="9">
        <v>975271.29377543821</v>
      </c>
      <c r="AE4097" s="9">
        <f>SUMIFS($B:$B,$P:$P,$C4097)</f>
        <v>23181</v>
      </c>
      <c r="AF4097" s="9">
        <v>1450378.757591079</v>
      </c>
      <c r="AG4097" s="9">
        <f>SUMIFS($B:$B,$N:$N,$C4097)</f>
        <v>23181</v>
      </c>
      <c r="AH4097" s="9">
        <v>4091747.8877006569</v>
      </c>
      <c r="AI4097" s="9">
        <f>SUMIFS($B:$B,$P:$P,$C4097)</f>
        <v>23181</v>
      </c>
      <c r="AJ4097" s="9">
        <v>14096020.41920547</v>
      </c>
      <c r="AK4097" s="9"/>
      <c r="AL4097" s="9">
        <v>2754</v>
      </c>
      <c r="AM4097" s="9">
        <f>AL4097*141</f>
        <v>388314</v>
      </c>
      <c r="AN4097" s="9"/>
      <c r="AO4097" s="9"/>
      <c r="AP4097" s="9"/>
      <c r="AQ4097" s="15"/>
      <c r="AR4097" s="9">
        <v>11</v>
      </c>
      <c r="AS4097" s="9">
        <f>AR4097*30500</f>
        <v>335500</v>
      </c>
      <c r="AT4097" s="9">
        <v>212</v>
      </c>
      <c r="AU4097" s="9">
        <f>AT4097*2742</f>
        <v>581304</v>
      </c>
      <c r="AV4097" s="9">
        <v>0</v>
      </c>
      <c r="AW4097" s="9">
        <f>AV4097*914</f>
        <v>0</v>
      </c>
      <c r="AX4097" s="9">
        <v>881</v>
      </c>
      <c r="AY4097" s="9">
        <f>AX4097*141</f>
        <v>124221</v>
      </c>
      <c r="AZ4097" s="9">
        <v>866</v>
      </c>
      <c r="BA4097" s="9">
        <f>AZ4097*343</f>
        <v>297038</v>
      </c>
      <c r="BB4097" s="9">
        <v>594</v>
      </c>
      <c r="BC4097" s="9">
        <f>BB4097*109</f>
        <v>64746</v>
      </c>
      <c r="BD4097" s="9">
        <v>47</v>
      </c>
      <c r="BE4097" s="9">
        <f>BD4097*82</f>
        <v>3854</v>
      </c>
      <c r="BF4097" s="9">
        <v>570</v>
      </c>
      <c r="BG4097" s="9">
        <f>BF4097*328</f>
        <v>186960</v>
      </c>
      <c r="BH4097" s="9">
        <v>46</v>
      </c>
      <c r="BI4097" s="9">
        <f>BH4097*410</f>
        <v>18860</v>
      </c>
      <c r="BJ4097" s="9">
        <v>4</v>
      </c>
      <c r="BK4097" s="9">
        <f>BJ4097*219</f>
        <v>876</v>
      </c>
      <c r="BL4097" s="9">
        <f t="shared" si="134"/>
        <v>23646967.327694535</v>
      </c>
      <c r="BM4097" s="9">
        <f t="shared" si="135"/>
        <v>23647000</v>
      </c>
    </row>
    <row r="4098" spans="1:65" x14ac:dyDescent="0.3">
      <c r="A4098" t="s">
        <v>3891</v>
      </c>
      <c r="B4098" s="9">
        <v>479</v>
      </c>
      <c r="C4098">
        <v>551643</v>
      </c>
      <c r="D4098">
        <v>1</v>
      </c>
      <c r="E4098">
        <v>0</v>
      </c>
      <c r="F4098">
        <v>0</v>
      </c>
      <c r="G4098">
        <v>0</v>
      </c>
      <c r="H4098">
        <v>0</v>
      </c>
      <c r="I4098" t="s">
        <v>83</v>
      </c>
      <c r="J4098">
        <v>551856</v>
      </c>
      <c r="K4098" t="s">
        <v>989</v>
      </c>
      <c r="L4098">
        <v>550787</v>
      </c>
      <c r="M4098" t="s">
        <v>908</v>
      </c>
      <c r="N4098">
        <v>550787</v>
      </c>
      <c r="O4098" t="s">
        <v>908</v>
      </c>
      <c r="P4098">
        <v>550787</v>
      </c>
      <c r="Q4098" t="s">
        <v>908</v>
      </c>
      <c r="R4098" s="9">
        <v>114277.6706410692</v>
      </c>
      <c r="S4098" s="9"/>
      <c r="T4098" s="9"/>
      <c r="U4098" s="9"/>
      <c r="V4098" s="9"/>
      <c r="W4098" s="9"/>
      <c r="X4098" s="9"/>
      <c r="Y4098" s="9"/>
      <c r="Z4098" s="9"/>
      <c r="AA4098" s="9"/>
      <c r="AB4098" s="9"/>
      <c r="AC4098" s="9"/>
      <c r="AD4098" s="9"/>
      <c r="AE4098" s="9"/>
      <c r="AF4098" s="9"/>
      <c r="AG4098" s="9"/>
      <c r="AH4098" s="9"/>
      <c r="AI4098" s="9"/>
      <c r="AJ4098" s="9"/>
      <c r="AK4098" s="9"/>
      <c r="AL4098" s="9"/>
      <c r="AM4098" s="9"/>
      <c r="AN4098" s="9"/>
      <c r="AO4098" s="9"/>
      <c r="AP4098" s="9"/>
      <c r="AQ4098" s="15"/>
      <c r="AR4098" s="9"/>
      <c r="AS4098" s="9"/>
      <c r="AT4098" s="9"/>
      <c r="AU4098" s="9"/>
      <c r="AV4098" s="9"/>
      <c r="AW4098" s="9"/>
      <c r="AX4098" s="9"/>
      <c r="AY4098" s="9"/>
      <c r="AZ4098" s="9"/>
      <c r="BA4098" s="9"/>
      <c r="BB4098" s="9"/>
      <c r="BC4098" s="9"/>
      <c r="BD4098" s="9"/>
      <c r="BE4098" s="9"/>
      <c r="BF4098" s="9"/>
      <c r="BG4098" s="9"/>
      <c r="BH4098" s="9"/>
      <c r="BI4098" s="9"/>
      <c r="BJ4098" s="9"/>
      <c r="BK4098" s="9"/>
      <c r="BL4098" s="9">
        <f t="shared" si="134"/>
        <v>114277.6706410692</v>
      </c>
      <c r="BM4098" s="9">
        <f t="shared" si="135"/>
        <v>114300</v>
      </c>
    </row>
    <row r="4099" spans="1:65" x14ac:dyDescent="0.3">
      <c r="A4099" t="s">
        <v>3892</v>
      </c>
      <c r="B4099" s="9">
        <v>352</v>
      </c>
      <c r="C4099">
        <v>570681</v>
      </c>
      <c r="D4099">
        <v>1</v>
      </c>
      <c r="E4099">
        <v>0</v>
      </c>
      <c r="F4099">
        <v>0</v>
      </c>
      <c r="G4099">
        <v>0</v>
      </c>
      <c r="H4099">
        <v>0</v>
      </c>
      <c r="I4099" t="s">
        <v>90</v>
      </c>
      <c r="J4099">
        <v>570109</v>
      </c>
      <c r="K4099" t="s">
        <v>139</v>
      </c>
      <c r="L4099">
        <v>570109</v>
      </c>
      <c r="M4099" t="s">
        <v>139</v>
      </c>
      <c r="N4099">
        <v>570109</v>
      </c>
      <c r="O4099" t="s">
        <v>139</v>
      </c>
      <c r="P4099">
        <v>569810</v>
      </c>
      <c r="Q4099" t="s">
        <v>284</v>
      </c>
      <c r="R4099" s="9">
        <v>84274.399045847385</v>
      </c>
      <c r="S4099" s="9"/>
      <c r="T4099" s="9"/>
      <c r="U4099" s="9"/>
      <c r="V4099" s="9"/>
      <c r="W4099" s="9"/>
      <c r="X4099" s="9"/>
      <c r="Y4099" s="9"/>
      <c r="Z4099" s="9"/>
      <c r="AA4099" s="9"/>
      <c r="AB4099" s="9"/>
      <c r="AC4099" s="9"/>
      <c r="AD4099" s="9"/>
      <c r="AE4099" s="9"/>
      <c r="AF4099" s="9"/>
      <c r="AG4099" s="9"/>
      <c r="AH4099" s="9"/>
      <c r="AI4099" s="9"/>
      <c r="AJ4099" s="9"/>
      <c r="AK4099" s="9"/>
      <c r="AL4099" s="9"/>
      <c r="AM4099" s="9"/>
      <c r="AN4099" s="9"/>
      <c r="AO4099" s="9"/>
      <c r="AP4099" s="9"/>
      <c r="AQ4099" s="15"/>
      <c r="AR4099" s="9"/>
      <c r="AS4099" s="9"/>
      <c r="AT4099" s="9"/>
      <c r="AU4099" s="9"/>
      <c r="AV4099" s="9"/>
      <c r="AW4099" s="9"/>
      <c r="AX4099" s="9"/>
      <c r="AY4099" s="9"/>
      <c r="AZ4099" s="9"/>
      <c r="BA4099" s="9"/>
      <c r="BB4099" s="9"/>
      <c r="BC4099" s="9"/>
      <c r="BD4099" s="9"/>
      <c r="BE4099" s="9"/>
      <c r="BF4099" s="9"/>
      <c r="BG4099" s="9"/>
      <c r="BH4099" s="9"/>
      <c r="BI4099" s="9"/>
      <c r="BJ4099" s="9"/>
      <c r="BK4099" s="9"/>
      <c r="BL4099" s="9">
        <f t="shared" si="134"/>
        <v>84274.399045847385</v>
      </c>
      <c r="BM4099" s="9">
        <f t="shared" si="135"/>
        <v>84300</v>
      </c>
    </row>
    <row r="4100" spans="1:65" x14ac:dyDescent="0.3">
      <c r="A4100" t="s">
        <v>3893</v>
      </c>
      <c r="B4100" s="9">
        <v>2419</v>
      </c>
      <c r="C4100">
        <v>538671</v>
      </c>
      <c r="D4100">
        <v>1</v>
      </c>
      <c r="E4100">
        <v>0</v>
      </c>
      <c r="F4100">
        <v>0</v>
      </c>
      <c r="G4100">
        <v>0</v>
      </c>
      <c r="H4100">
        <v>0</v>
      </c>
      <c r="I4100" t="s">
        <v>86</v>
      </c>
      <c r="J4100">
        <v>538094</v>
      </c>
      <c r="K4100" t="s">
        <v>207</v>
      </c>
      <c r="L4100">
        <v>538094</v>
      </c>
      <c r="M4100" t="s">
        <v>207</v>
      </c>
      <c r="N4100">
        <v>538094</v>
      </c>
      <c r="O4100" t="s">
        <v>207</v>
      </c>
      <c r="P4100">
        <v>538094</v>
      </c>
      <c r="Q4100" t="s">
        <v>207</v>
      </c>
      <c r="R4100" s="9">
        <v>559942.02403876686</v>
      </c>
      <c r="S4100" s="9"/>
      <c r="T4100" s="9"/>
      <c r="U4100" s="9"/>
      <c r="V4100" s="9"/>
      <c r="W4100" s="9"/>
      <c r="X4100" s="9"/>
      <c r="Y4100" s="9"/>
      <c r="Z4100" s="9"/>
      <c r="AA4100" s="9"/>
      <c r="AB4100" s="9"/>
      <c r="AC4100" s="9"/>
      <c r="AD4100" s="9"/>
      <c r="AE4100" s="9"/>
      <c r="AF4100" s="9"/>
      <c r="AG4100" s="9"/>
      <c r="AH4100" s="9"/>
      <c r="AI4100" s="9"/>
      <c r="AJ4100" s="9"/>
      <c r="AK4100" s="9"/>
      <c r="AL4100" s="9"/>
      <c r="AM4100" s="9"/>
      <c r="AN4100" s="9"/>
      <c r="AO4100" s="9"/>
      <c r="AP4100" s="9"/>
      <c r="AQ4100" s="15"/>
      <c r="AR4100" s="9">
        <v>1</v>
      </c>
      <c r="AS4100" s="9">
        <f>AR4100*30500</f>
        <v>30500</v>
      </c>
      <c r="AT4100" s="9"/>
      <c r="AU4100" s="9"/>
      <c r="AV4100" s="9"/>
      <c r="AW4100" s="9"/>
      <c r="AX4100" s="9"/>
      <c r="AY4100" s="9"/>
      <c r="AZ4100" s="9"/>
      <c r="BA4100" s="9"/>
      <c r="BB4100" s="9"/>
      <c r="BC4100" s="9"/>
      <c r="BD4100" s="9"/>
      <c r="BE4100" s="9"/>
      <c r="BF4100" s="9"/>
      <c r="BG4100" s="9"/>
      <c r="BH4100" s="9"/>
      <c r="BI4100" s="9"/>
      <c r="BJ4100" s="9"/>
      <c r="BK4100" s="9"/>
      <c r="BL4100" s="9">
        <f t="shared" ref="BL4100:BL4163" si="136">SUMIF(R4100:R4100,"&lt;&gt;")+SUMIF(T4100:T4100,"&lt;&gt;")+SUMIF(V4100:V4100,"&lt;&gt;")+SUMIF(X4100:X4100,"&lt;&gt;")+SUMIF(Z4100:Z4100,"&lt;&gt;")+SUMIF(AB4100:AB4100,"&lt;&gt;")+SUMIF(AD4100:AD4100,"&lt;&gt;")+SUMIF(AF4100:AF4100,"&lt;&gt;")+SUMIF(AH4100:AH4100,"&lt;&gt;")+SUMIF(AJ4100:AJ4100,"&lt;&gt;")+SUMIF(AK4100:AK4100,"&lt;&gt;")+SUMIF(AM4100:AM4100,"&lt;&gt;")+SUMIF(AO4100:AO4100,"&lt;&gt;")+SUMIF(AQ4100:AQ4100,"&lt;&gt;")+SUMIF(AS4100:AS4100,"&lt;&gt;")+SUMIF(AU4100:AU4100,"&lt;&gt;")+SUMIF(AW4100:AW4100,"&lt;&gt;")+SUMIF(AY4100:AY4100,"&lt;&gt;")+SUMIF(BA4100:BA4100,"&lt;&gt;")+SUMIF(BC4100:BC4100,"&lt;&gt;")+SUMIF(BE4100:BE4100,"&lt;&gt;")+SUMIF(BG4100:BG4100,"&lt;&gt;")+SUMIF(BI4100:BI4100,"&lt;&gt;")+SUMIF(BK4100:BK4100,"&lt;&gt;")</f>
        <v>590442.02403876686</v>
      </c>
      <c r="BM4100" s="9">
        <f t="shared" ref="BM4100:BM4163" si="137">ROUND(BL4100/100,0)*100</f>
        <v>590400</v>
      </c>
    </row>
    <row r="4101" spans="1:65" x14ac:dyDescent="0.3">
      <c r="A4101" t="s">
        <v>3894</v>
      </c>
      <c r="B4101" s="9">
        <v>1098</v>
      </c>
      <c r="C4101">
        <v>584843</v>
      </c>
      <c r="D4101">
        <v>1</v>
      </c>
      <c r="E4101">
        <v>0</v>
      </c>
      <c r="F4101">
        <v>0</v>
      </c>
      <c r="G4101">
        <v>0</v>
      </c>
      <c r="H4101">
        <v>0</v>
      </c>
      <c r="I4101" t="s">
        <v>81</v>
      </c>
      <c r="J4101">
        <v>585033</v>
      </c>
      <c r="K4101" t="s">
        <v>3895</v>
      </c>
      <c r="L4101">
        <v>584801</v>
      </c>
      <c r="M4101" t="s">
        <v>665</v>
      </c>
      <c r="N4101">
        <v>584801</v>
      </c>
      <c r="O4101" t="s">
        <v>665</v>
      </c>
      <c r="P4101">
        <v>584801</v>
      </c>
      <c r="Q4101" t="s">
        <v>665</v>
      </c>
      <c r="R4101" s="9">
        <v>258686.35609051181</v>
      </c>
      <c r="S4101" s="9"/>
      <c r="T4101" s="9"/>
      <c r="U4101" s="9"/>
      <c r="V4101" s="9"/>
      <c r="W4101" s="9"/>
      <c r="X4101" s="9"/>
      <c r="Y4101" s="9"/>
      <c r="Z4101" s="9"/>
      <c r="AA4101" s="9"/>
      <c r="AB4101" s="9"/>
      <c r="AC4101" s="9"/>
      <c r="AD4101" s="9"/>
      <c r="AE4101" s="9"/>
      <c r="AF4101" s="9"/>
      <c r="AG4101" s="9"/>
      <c r="AH4101" s="9"/>
      <c r="AI4101" s="9"/>
      <c r="AJ4101" s="9"/>
      <c r="AK4101" s="9"/>
      <c r="AL4101" s="9"/>
      <c r="AM4101" s="9"/>
      <c r="AN4101" s="9"/>
      <c r="AO4101" s="9"/>
      <c r="AP4101" s="9"/>
      <c r="AQ4101" s="15"/>
      <c r="AR4101" s="9"/>
      <c r="AS4101" s="9"/>
      <c r="AT4101" s="9"/>
      <c r="AU4101" s="9"/>
      <c r="AV4101" s="9"/>
      <c r="AW4101" s="9"/>
      <c r="AX4101" s="9"/>
      <c r="AY4101" s="9"/>
      <c r="AZ4101" s="9"/>
      <c r="BA4101" s="9"/>
      <c r="BB4101" s="9"/>
      <c r="BC4101" s="9"/>
      <c r="BD4101" s="9"/>
      <c r="BE4101" s="9"/>
      <c r="BF4101" s="9"/>
      <c r="BG4101" s="9"/>
      <c r="BH4101" s="9"/>
      <c r="BI4101" s="9"/>
      <c r="BJ4101" s="9"/>
      <c r="BK4101" s="9"/>
      <c r="BL4101" s="9">
        <f t="shared" si="136"/>
        <v>258686.35609051181</v>
      </c>
      <c r="BM4101" s="9">
        <f t="shared" si="137"/>
        <v>258700</v>
      </c>
    </row>
    <row r="4102" spans="1:65" x14ac:dyDescent="0.3">
      <c r="A4102" s="4" t="s">
        <v>2295</v>
      </c>
      <c r="B4102" s="9">
        <v>8298</v>
      </c>
      <c r="C4102">
        <v>599808</v>
      </c>
      <c r="D4102">
        <v>1</v>
      </c>
      <c r="E4102">
        <v>1</v>
      </c>
      <c r="F4102">
        <v>1</v>
      </c>
      <c r="G4102">
        <v>1</v>
      </c>
      <c r="H4102">
        <v>0</v>
      </c>
      <c r="I4102" t="s">
        <v>94</v>
      </c>
      <c r="J4102">
        <v>599808</v>
      </c>
      <c r="K4102" t="s">
        <v>2295</v>
      </c>
      <c r="L4102">
        <v>599808</v>
      </c>
      <c r="M4102" t="s">
        <v>2295</v>
      </c>
      <c r="N4102">
        <v>599808</v>
      </c>
      <c r="O4102" t="s">
        <v>2295</v>
      </c>
      <c r="P4102">
        <v>599565</v>
      </c>
      <c r="Q4102" t="s">
        <v>2296</v>
      </c>
      <c r="R4102" s="9">
        <v>1836877.830635594</v>
      </c>
      <c r="S4102" s="9">
        <f>SUMIFS($B:$B,$J:$J,$C4102)</f>
        <v>11410</v>
      </c>
      <c r="T4102" s="9">
        <v>617249.07155054563</v>
      </c>
      <c r="U4102" s="9">
        <v>1</v>
      </c>
      <c r="V4102" s="9">
        <f>U4102*768</f>
        <v>768</v>
      </c>
      <c r="W4102" s="9">
        <v>76</v>
      </c>
      <c r="X4102" s="9">
        <f>W4102*3072</f>
        <v>233472</v>
      </c>
      <c r="Y4102" s="9">
        <v>66</v>
      </c>
      <c r="Z4102" s="9">
        <f>Y4102*1024</f>
        <v>67584</v>
      </c>
      <c r="AA4102" s="9">
        <v>29</v>
      </c>
      <c r="AB4102" s="9">
        <f>AA4102*256</f>
        <v>7424</v>
      </c>
      <c r="AC4102" s="9">
        <f>SUMIFS($B:$B,$L:$L,$C4102)</f>
        <v>14992</v>
      </c>
      <c r="AD4102" s="9">
        <v>1849082.8159756307</v>
      </c>
      <c r="AE4102" s="9"/>
      <c r="AF4102" s="9"/>
      <c r="AG4102" s="9">
        <f>SUMIFS($B:$B,$N:$N,$C4102)</f>
        <v>13158</v>
      </c>
      <c r="AH4102" s="9">
        <v>1475686.3336055339</v>
      </c>
      <c r="AI4102" s="9"/>
      <c r="AJ4102" s="9"/>
      <c r="AK4102" s="9"/>
      <c r="AL4102" s="9"/>
      <c r="AM4102" s="9"/>
      <c r="AN4102" s="9"/>
      <c r="AO4102" s="9"/>
      <c r="AP4102" s="9"/>
      <c r="AQ4102" s="15"/>
      <c r="AR4102" s="9">
        <v>14</v>
      </c>
      <c r="AS4102" s="9">
        <f>AR4102*30500</f>
        <v>427000</v>
      </c>
      <c r="AT4102" s="9"/>
      <c r="AU4102" s="9"/>
      <c r="AV4102" s="9"/>
      <c r="AW4102" s="9"/>
      <c r="AX4102" s="9"/>
      <c r="AY4102" s="9"/>
      <c r="AZ4102" s="9"/>
      <c r="BA4102" s="9"/>
      <c r="BB4102" s="9"/>
      <c r="BC4102" s="9"/>
      <c r="BD4102" s="9"/>
      <c r="BE4102" s="9"/>
      <c r="BF4102" s="9"/>
      <c r="BG4102" s="9"/>
      <c r="BH4102" s="9"/>
      <c r="BI4102" s="9"/>
      <c r="BJ4102" s="9"/>
      <c r="BK4102" s="9"/>
      <c r="BL4102" s="9">
        <f t="shared" si="136"/>
        <v>6515144.0517673045</v>
      </c>
      <c r="BM4102" s="9">
        <f t="shared" si="137"/>
        <v>6515100</v>
      </c>
    </row>
    <row r="4103" spans="1:65" x14ac:dyDescent="0.3">
      <c r="A4103" s="5" t="s">
        <v>352</v>
      </c>
      <c r="B4103" s="9">
        <v>32773</v>
      </c>
      <c r="C4103">
        <v>539911</v>
      </c>
      <c r="D4103">
        <v>1</v>
      </c>
      <c r="E4103">
        <v>1</v>
      </c>
      <c r="F4103">
        <v>1</v>
      </c>
      <c r="G4103">
        <v>1</v>
      </c>
      <c r="H4103">
        <v>1</v>
      </c>
      <c r="I4103" t="s">
        <v>86</v>
      </c>
      <c r="J4103">
        <v>539911</v>
      </c>
      <c r="K4103" t="s">
        <v>352</v>
      </c>
      <c r="L4103">
        <v>539911</v>
      </c>
      <c r="M4103" t="s">
        <v>352</v>
      </c>
      <c r="N4103">
        <v>539911</v>
      </c>
      <c r="O4103" t="s">
        <v>352</v>
      </c>
      <c r="P4103">
        <v>539911</v>
      </c>
      <c r="Q4103" t="s">
        <v>352</v>
      </c>
      <c r="R4103" s="9">
        <v>1413611.455300458</v>
      </c>
      <c r="S4103" s="9">
        <f>SUMIFS($B:$B,$J:$J,$C4103)</f>
        <v>41482</v>
      </c>
      <c r="T4103" s="9">
        <v>892287.01616597688</v>
      </c>
      <c r="U4103" s="9">
        <v>849</v>
      </c>
      <c r="V4103" s="9">
        <f>U4103*768</f>
        <v>652032</v>
      </c>
      <c r="W4103" s="9">
        <v>135</v>
      </c>
      <c r="X4103" s="9">
        <f>W4103*3072</f>
        <v>414720</v>
      </c>
      <c r="Y4103" s="9">
        <v>778</v>
      </c>
      <c r="Z4103" s="9">
        <f>Y4103*1024</f>
        <v>796672</v>
      </c>
      <c r="AA4103" s="9">
        <v>230</v>
      </c>
      <c r="AB4103" s="9">
        <f>AA4103*256</f>
        <v>58880</v>
      </c>
      <c r="AC4103" s="9">
        <f>SUMIFS($B:$B,$L:$L,$C4103)</f>
        <v>50016</v>
      </c>
      <c r="AD4103" s="9">
        <v>3088290.6894884529</v>
      </c>
      <c r="AE4103" s="9">
        <f>SUMIFS($B:$B,$P:$P,$C4103)</f>
        <v>71947</v>
      </c>
      <c r="AF4103" s="9">
        <v>4236503.2316517076</v>
      </c>
      <c r="AG4103" s="9">
        <f>SUMIFS($B:$B,$N:$N,$C4103)</f>
        <v>58966</v>
      </c>
      <c r="AH4103" s="9">
        <v>9715174.3481854089</v>
      </c>
      <c r="AI4103" s="9">
        <f>SUMIFS($B:$B,$P:$P,$C4103)</f>
        <v>71947</v>
      </c>
      <c r="AJ4103" s="9">
        <v>27600791.737592328</v>
      </c>
      <c r="AK4103" s="9"/>
      <c r="AL4103" s="9">
        <v>8378</v>
      </c>
      <c r="AM4103" s="9">
        <f>AL4103*141</f>
        <v>1181298</v>
      </c>
      <c r="AN4103" s="9"/>
      <c r="AO4103" s="9"/>
      <c r="AP4103" s="9"/>
      <c r="AQ4103" s="15"/>
      <c r="AR4103" s="9">
        <v>56</v>
      </c>
      <c r="AS4103" s="9">
        <f>AR4103*30500</f>
        <v>1708000</v>
      </c>
      <c r="AT4103" s="9">
        <v>441</v>
      </c>
      <c r="AU4103" s="9">
        <f>AT4103*2742</f>
        <v>1209222</v>
      </c>
      <c r="AV4103" s="9">
        <v>0</v>
      </c>
      <c r="AW4103" s="9">
        <f>AV4103*914</f>
        <v>0</v>
      </c>
      <c r="AX4103" s="9">
        <v>3037</v>
      </c>
      <c r="AY4103" s="9">
        <f>AX4103*141</f>
        <v>428217</v>
      </c>
      <c r="AZ4103" s="9">
        <v>3397</v>
      </c>
      <c r="BA4103" s="9">
        <f>AZ4103*343</f>
        <v>1165171</v>
      </c>
      <c r="BB4103" s="9">
        <v>1377</v>
      </c>
      <c r="BC4103" s="9">
        <f>BB4103*109</f>
        <v>150093</v>
      </c>
      <c r="BD4103" s="9">
        <v>99</v>
      </c>
      <c r="BE4103" s="9">
        <f>BD4103*82</f>
        <v>8118</v>
      </c>
      <c r="BF4103" s="9">
        <v>1644</v>
      </c>
      <c r="BG4103" s="9">
        <f>BF4103*328</f>
        <v>539232</v>
      </c>
      <c r="BH4103" s="9">
        <v>112</v>
      </c>
      <c r="BI4103" s="9">
        <f>BH4103*410</f>
        <v>45920</v>
      </c>
      <c r="BJ4103" s="9">
        <v>51</v>
      </c>
      <c r="BK4103" s="9">
        <f>BJ4103*219</f>
        <v>11169</v>
      </c>
      <c r="BL4103" s="9">
        <f t="shared" si="136"/>
        <v>55315402.478384331</v>
      </c>
      <c r="BM4103" s="9">
        <f t="shared" si="137"/>
        <v>55315400</v>
      </c>
    </row>
    <row r="4104" spans="1:65" x14ac:dyDescent="0.3">
      <c r="A4104" t="s">
        <v>3896</v>
      </c>
      <c r="B4104" s="9">
        <v>648</v>
      </c>
      <c r="C4104">
        <v>583715</v>
      </c>
      <c r="D4104">
        <v>1</v>
      </c>
      <c r="E4104">
        <v>0</v>
      </c>
      <c r="F4104">
        <v>0</v>
      </c>
      <c r="G4104">
        <v>0</v>
      </c>
      <c r="H4104">
        <v>0</v>
      </c>
      <c r="I4104" t="s">
        <v>81</v>
      </c>
      <c r="J4104">
        <v>584215</v>
      </c>
      <c r="K4104" t="s">
        <v>3897</v>
      </c>
      <c r="L4104">
        <v>583782</v>
      </c>
      <c r="M4104" t="s">
        <v>149</v>
      </c>
      <c r="N4104">
        <v>583782</v>
      </c>
      <c r="O4104" t="s">
        <v>149</v>
      </c>
      <c r="P4104">
        <v>583782</v>
      </c>
      <c r="Q4104" t="s">
        <v>149</v>
      </c>
      <c r="R4104" s="9">
        <v>153979.39128734931</v>
      </c>
      <c r="S4104" s="9"/>
      <c r="T4104" s="9"/>
      <c r="U4104" s="9"/>
      <c r="V4104" s="9"/>
      <c r="W4104" s="9"/>
      <c r="X4104" s="9"/>
      <c r="Y4104" s="9"/>
      <c r="Z4104" s="9"/>
      <c r="AA4104" s="9"/>
      <c r="AB4104" s="9"/>
      <c r="AC4104" s="9"/>
      <c r="AD4104" s="9"/>
      <c r="AE4104" s="9"/>
      <c r="AF4104" s="9"/>
      <c r="AG4104" s="9"/>
      <c r="AH4104" s="9"/>
      <c r="AI4104" s="9"/>
      <c r="AJ4104" s="9"/>
      <c r="AK4104" s="9"/>
      <c r="AL4104" s="9"/>
      <c r="AM4104" s="9"/>
      <c r="AN4104" s="9"/>
      <c r="AO4104" s="9"/>
      <c r="AP4104" s="9"/>
      <c r="AQ4104" s="15"/>
      <c r="AR4104" s="9"/>
      <c r="AS4104" s="9"/>
      <c r="AT4104" s="9"/>
      <c r="AU4104" s="9"/>
      <c r="AV4104" s="9"/>
      <c r="AW4104" s="9"/>
      <c r="AX4104" s="9"/>
      <c r="AY4104" s="9"/>
      <c r="AZ4104" s="9"/>
      <c r="BA4104" s="9"/>
      <c r="BB4104" s="9"/>
      <c r="BC4104" s="9"/>
      <c r="BD4104" s="9"/>
      <c r="BE4104" s="9"/>
      <c r="BF4104" s="9"/>
      <c r="BG4104" s="9"/>
      <c r="BH4104" s="9"/>
      <c r="BI4104" s="9"/>
      <c r="BJ4104" s="9"/>
      <c r="BK4104" s="9"/>
      <c r="BL4104" s="9">
        <f t="shared" si="136"/>
        <v>153979.39128734931</v>
      </c>
      <c r="BM4104" s="9">
        <f t="shared" si="137"/>
        <v>154000</v>
      </c>
    </row>
    <row r="4105" spans="1:65" x14ac:dyDescent="0.3">
      <c r="A4105" t="s">
        <v>3898</v>
      </c>
      <c r="B4105" s="9">
        <v>270</v>
      </c>
      <c r="C4105">
        <v>561088</v>
      </c>
      <c r="D4105">
        <v>1</v>
      </c>
      <c r="E4105">
        <v>0</v>
      </c>
      <c r="F4105">
        <v>0</v>
      </c>
      <c r="G4105">
        <v>0</v>
      </c>
      <c r="H4105">
        <v>0</v>
      </c>
      <c r="I4105" t="s">
        <v>83</v>
      </c>
      <c r="J4105">
        <v>547221</v>
      </c>
      <c r="K4105" t="s">
        <v>1361</v>
      </c>
      <c r="L4105">
        <v>545881</v>
      </c>
      <c r="M4105" t="s">
        <v>238</v>
      </c>
      <c r="N4105">
        <v>545881</v>
      </c>
      <c r="O4105" t="s">
        <v>238</v>
      </c>
      <c r="P4105">
        <v>545881</v>
      </c>
      <c r="Q4105" t="s">
        <v>238</v>
      </c>
      <c r="R4105" s="9">
        <v>71941.662785630979</v>
      </c>
      <c r="S4105" s="9"/>
      <c r="T4105" s="9"/>
      <c r="U4105" s="9"/>
      <c r="V4105" s="9"/>
      <c r="W4105" s="9"/>
      <c r="X4105" s="9"/>
      <c r="Y4105" s="9"/>
      <c r="Z4105" s="9"/>
      <c r="AA4105" s="9"/>
      <c r="AB4105" s="9"/>
      <c r="AC4105" s="9"/>
      <c r="AD4105" s="9"/>
      <c r="AE4105" s="9"/>
      <c r="AF4105" s="9"/>
      <c r="AG4105" s="9"/>
      <c r="AH4105" s="9"/>
      <c r="AI4105" s="9"/>
      <c r="AJ4105" s="9"/>
      <c r="AK4105" s="9"/>
      <c r="AL4105" s="9"/>
      <c r="AM4105" s="9"/>
      <c r="AN4105" s="9"/>
      <c r="AO4105" s="9"/>
      <c r="AP4105" s="9"/>
      <c r="AQ4105" s="15"/>
      <c r="AR4105" s="9"/>
      <c r="AS4105" s="9"/>
      <c r="AT4105" s="9"/>
      <c r="AU4105" s="9"/>
      <c r="AV4105" s="9"/>
      <c r="AW4105" s="9"/>
      <c r="AX4105" s="9"/>
      <c r="AY4105" s="9"/>
      <c r="AZ4105" s="9"/>
      <c r="BA4105" s="9"/>
      <c r="BB4105" s="9"/>
      <c r="BC4105" s="9"/>
      <c r="BD4105" s="9"/>
      <c r="BE4105" s="9"/>
      <c r="BF4105" s="9"/>
      <c r="BG4105" s="9"/>
      <c r="BH4105" s="9"/>
      <c r="BI4105" s="9"/>
      <c r="BJ4105" s="9"/>
      <c r="BK4105" s="9"/>
      <c r="BL4105" s="9">
        <f t="shared" si="136"/>
        <v>71941.662785630979</v>
      </c>
      <c r="BM4105" s="9">
        <f t="shared" si="137"/>
        <v>71900</v>
      </c>
    </row>
    <row r="4106" spans="1:65" x14ac:dyDescent="0.3">
      <c r="A4106" t="s">
        <v>1214</v>
      </c>
      <c r="B4106" s="9">
        <v>200</v>
      </c>
      <c r="C4106">
        <v>574368</v>
      </c>
      <c r="D4106">
        <v>1</v>
      </c>
      <c r="E4106">
        <v>0</v>
      </c>
      <c r="F4106">
        <v>0</v>
      </c>
      <c r="G4106">
        <v>0</v>
      </c>
      <c r="H4106">
        <v>0</v>
      </c>
      <c r="I4106" t="s">
        <v>90</v>
      </c>
      <c r="J4106">
        <v>574279</v>
      </c>
      <c r="K4106" t="s">
        <v>508</v>
      </c>
      <c r="L4106">
        <v>574279</v>
      </c>
      <c r="M4106" t="s">
        <v>508</v>
      </c>
      <c r="N4106">
        <v>574279</v>
      </c>
      <c r="O4106" t="s">
        <v>508</v>
      </c>
      <c r="P4106">
        <v>574279</v>
      </c>
      <c r="Q4106" t="s">
        <v>508</v>
      </c>
      <c r="R4106" s="9">
        <v>71941.662785630979</v>
      </c>
      <c r="S4106" s="9"/>
      <c r="T4106" s="9"/>
      <c r="U4106" s="9"/>
      <c r="V4106" s="9"/>
      <c r="W4106" s="9"/>
      <c r="X4106" s="9"/>
      <c r="Y4106" s="9"/>
      <c r="Z4106" s="9"/>
      <c r="AA4106" s="9"/>
      <c r="AB4106" s="9"/>
      <c r="AC4106" s="9"/>
      <c r="AD4106" s="9"/>
      <c r="AE4106" s="9"/>
      <c r="AF4106" s="9"/>
      <c r="AG4106" s="9"/>
      <c r="AH4106" s="9"/>
      <c r="AI4106" s="9"/>
      <c r="AJ4106" s="9"/>
      <c r="AK4106" s="9"/>
      <c r="AL4106" s="9"/>
      <c r="AM4106" s="9"/>
      <c r="AN4106" s="9"/>
      <c r="AO4106" s="9"/>
      <c r="AP4106" s="9"/>
      <c r="AQ4106" s="15"/>
      <c r="AR4106" s="9"/>
      <c r="AS4106" s="9"/>
      <c r="AT4106" s="9"/>
      <c r="AU4106" s="9"/>
      <c r="AV4106" s="9"/>
      <c r="AW4106" s="9"/>
      <c r="AX4106" s="9"/>
      <c r="AY4106" s="9"/>
      <c r="AZ4106" s="9"/>
      <c r="BA4106" s="9"/>
      <c r="BB4106" s="9"/>
      <c r="BC4106" s="9"/>
      <c r="BD4106" s="9"/>
      <c r="BE4106" s="9"/>
      <c r="BF4106" s="9"/>
      <c r="BG4106" s="9"/>
      <c r="BH4106" s="9"/>
      <c r="BI4106" s="9"/>
      <c r="BJ4106" s="9"/>
      <c r="BK4106" s="9"/>
      <c r="BL4106" s="9">
        <f t="shared" si="136"/>
        <v>71941.662785630979</v>
      </c>
      <c r="BM4106" s="9">
        <f t="shared" si="137"/>
        <v>71900</v>
      </c>
    </row>
    <row r="4107" spans="1:65" x14ac:dyDescent="0.3">
      <c r="A4107" s="4" t="s">
        <v>1214</v>
      </c>
      <c r="B4107" s="9">
        <v>4076</v>
      </c>
      <c r="C4107">
        <v>569321</v>
      </c>
      <c r="D4107">
        <v>1</v>
      </c>
      <c r="E4107">
        <v>1</v>
      </c>
      <c r="F4107">
        <v>1</v>
      </c>
      <c r="G4107">
        <v>1</v>
      </c>
      <c r="H4107">
        <v>0</v>
      </c>
      <c r="I4107" t="s">
        <v>123</v>
      </c>
      <c r="J4107">
        <v>569321</v>
      </c>
      <c r="K4107" t="s">
        <v>1214</v>
      </c>
      <c r="L4107">
        <v>569321</v>
      </c>
      <c r="M4107" t="s">
        <v>1214</v>
      </c>
      <c r="N4107">
        <v>569321</v>
      </c>
      <c r="O4107" t="s">
        <v>1214</v>
      </c>
      <c r="P4107">
        <v>568414</v>
      </c>
      <c r="Q4107" t="s">
        <v>166</v>
      </c>
      <c r="R4107" s="9">
        <v>928658.61416325253</v>
      </c>
      <c r="S4107" s="9">
        <f>SUMIFS($B:$B,$J:$J,$C4107)</f>
        <v>6029</v>
      </c>
      <c r="T4107" s="9">
        <v>327073.50739595288</v>
      </c>
      <c r="U4107" s="9">
        <v>0</v>
      </c>
      <c r="V4107" s="9">
        <f>U4107*768</f>
        <v>0</v>
      </c>
      <c r="W4107" s="9">
        <v>19</v>
      </c>
      <c r="X4107" s="9">
        <f>W4107*3072</f>
        <v>58368</v>
      </c>
      <c r="Y4107" s="9">
        <v>23</v>
      </c>
      <c r="Z4107" s="9">
        <f>Y4107*1024</f>
        <v>23552</v>
      </c>
      <c r="AA4107" s="9">
        <v>16</v>
      </c>
      <c r="AB4107" s="9">
        <f>AA4107*256</f>
        <v>4096</v>
      </c>
      <c r="AC4107" s="9">
        <f>SUMIFS($B:$B,$L:$L,$C4107)</f>
        <v>7067</v>
      </c>
      <c r="AD4107" s="9">
        <v>880086.62783690053</v>
      </c>
      <c r="AE4107" s="9"/>
      <c r="AF4107" s="9"/>
      <c r="AG4107" s="9">
        <f>SUMIFS($B:$B,$N:$N,$C4107)</f>
        <v>6458</v>
      </c>
      <c r="AH4107" s="9">
        <v>728590.85669548321</v>
      </c>
      <c r="AI4107" s="9"/>
      <c r="AJ4107" s="9"/>
      <c r="AK4107" s="9"/>
      <c r="AL4107" s="9"/>
      <c r="AM4107" s="9"/>
      <c r="AN4107" s="9"/>
      <c r="AO4107" s="9"/>
      <c r="AP4107" s="9"/>
      <c r="AQ4107" s="15"/>
      <c r="AR4107" s="9">
        <v>1</v>
      </c>
      <c r="AS4107" s="9">
        <f>AR4107*30500</f>
        <v>30500</v>
      </c>
      <c r="AT4107" s="9"/>
      <c r="AU4107" s="9"/>
      <c r="AV4107" s="9"/>
      <c r="AW4107" s="9"/>
      <c r="AX4107" s="9"/>
      <c r="AY4107" s="9"/>
      <c r="AZ4107" s="9"/>
      <c r="BA4107" s="9"/>
      <c r="BB4107" s="9"/>
      <c r="BC4107" s="9"/>
      <c r="BD4107" s="9"/>
      <c r="BE4107" s="9"/>
      <c r="BF4107" s="9"/>
      <c r="BG4107" s="9"/>
      <c r="BH4107" s="9"/>
      <c r="BI4107" s="9"/>
      <c r="BJ4107" s="9"/>
      <c r="BK4107" s="9"/>
      <c r="BL4107" s="9">
        <f t="shared" si="136"/>
        <v>2980925.6060915897</v>
      </c>
      <c r="BM4107" s="9">
        <f t="shared" si="137"/>
        <v>2980900</v>
      </c>
    </row>
    <row r="4108" spans="1:65" x14ac:dyDescent="0.3">
      <c r="A4108" t="s">
        <v>3899</v>
      </c>
      <c r="B4108" s="9">
        <v>796</v>
      </c>
      <c r="C4108">
        <v>591459</v>
      </c>
      <c r="D4108">
        <v>1</v>
      </c>
      <c r="E4108">
        <v>0</v>
      </c>
      <c r="F4108">
        <v>0</v>
      </c>
      <c r="G4108">
        <v>0</v>
      </c>
      <c r="H4108">
        <v>0</v>
      </c>
      <c r="I4108" t="s">
        <v>123</v>
      </c>
      <c r="J4108">
        <v>591301</v>
      </c>
      <c r="K4108" t="s">
        <v>677</v>
      </c>
      <c r="L4108">
        <v>591301</v>
      </c>
      <c r="M4108" t="s">
        <v>677</v>
      </c>
      <c r="N4108">
        <v>590266</v>
      </c>
      <c r="O4108" t="s">
        <v>163</v>
      </c>
      <c r="P4108">
        <v>590266</v>
      </c>
      <c r="Q4108" t="s">
        <v>163</v>
      </c>
      <c r="R4108" s="9">
        <v>188565.65878785861</v>
      </c>
      <c r="S4108" s="9"/>
      <c r="T4108" s="9"/>
      <c r="U4108" s="9"/>
      <c r="V4108" s="9"/>
      <c r="W4108" s="9"/>
      <c r="X4108" s="9"/>
      <c r="Y4108" s="9"/>
      <c r="Z4108" s="9"/>
      <c r="AA4108" s="9"/>
      <c r="AB4108" s="9"/>
      <c r="AC4108" s="9"/>
      <c r="AD4108" s="9"/>
      <c r="AE4108" s="9"/>
      <c r="AF4108" s="9"/>
      <c r="AG4108" s="9"/>
      <c r="AH4108" s="9"/>
      <c r="AI4108" s="9"/>
      <c r="AJ4108" s="9"/>
      <c r="AK4108" s="9"/>
      <c r="AL4108" s="9"/>
      <c r="AM4108" s="9"/>
      <c r="AN4108" s="9"/>
      <c r="AO4108" s="9"/>
      <c r="AP4108" s="9"/>
      <c r="AQ4108" s="15"/>
      <c r="AR4108" s="9">
        <v>1</v>
      </c>
      <c r="AS4108" s="9">
        <f>AR4108*30500</f>
        <v>30500</v>
      </c>
      <c r="AT4108" s="9"/>
      <c r="AU4108" s="9"/>
      <c r="AV4108" s="9"/>
      <c r="AW4108" s="9"/>
      <c r="AX4108" s="9"/>
      <c r="AY4108" s="9"/>
      <c r="AZ4108" s="9"/>
      <c r="BA4108" s="9"/>
      <c r="BB4108" s="9"/>
      <c r="BC4108" s="9"/>
      <c r="BD4108" s="9"/>
      <c r="BE4108" s="9"/>
      <c r="BF4108" s="9"/>
      <c r="BG4108" s="9"/>
      <c r="BH4108" s="9"/>
      <c r="BI4108" s="9"/>
      <c r="BJ4108" s="9"/>
      <c r="BK4108" s="9"/>
      <c r="BL4108" s="9">
        <f t="shared" si="136"/>
        <v>219065.65878785861</v>
      </c>
      <c r="BM4108" s="9">
        <f t="shared" si="137"/>
        <v>219100</v>
      </c>
    </row>
    <row r="4109" spans="1:65" x14ac:dyDescent="0.3">
      <c r="A4109" t="s">
        <v>3899</v>
      </c>
      <c r="B4109" s="9">
        <v>563</v>
      </c>
      <c r="C4109">
        <v>583723</v>
      </c>
      <c r="D4109">
        <v>1</v>
      </c>
      <c r="E4109">
        <v>0</v>
      </c>
      <c r="F4109">
        <v>0</v>
      </c>
      <c r="G4109">
        <v>0</v>
      </c>
      <c r="H4109">
        <v>0</v>
      </c>
      <c r="I4109" t="s">
        <v>81</v>
      </c>
      <c r="J4109">
        <v>583839</v>
      </c>
      <c r="K4109" t="s">
        <v>141</v>
      </c>
      <c r="L4109">
        <v>583782</v>
      </c>
      <c r="M4109" t="s">
        <v>149</v>
      </c>
      <c r="N4109">
        <v>583782</v>
      </c>
      <c r="O4109" t="s">
        <v>149</v>
      </c>
      <c r="P4109">
        <v>583782</v>
      </c>
      <c r="Q4109" t="s">
        <v>149</v>
      </c>
      <c r="R4109" s="9">
        <v>134040.69252852959</v>
      </c>
      <c r="S4109" s="9"/>
      <c r="T4109" s="9"/>
      <c r="U4109" s="9"/>
      <c r="V4109" s="9"/>
      <c r="W4109" s="9"/>
      <c r="X4109" s="9"/>
      <c r="Y4109" s="9"/>
      <c r="Z4109" s="9"/>
      <c r="AA4109" s="9"/>
      <c r="AB4109" s="9"/>
      <c r="AC4109" s="9"/>
      <c r="AD4109" s="9"/>
      <c r="AE4109" s="9"/>
      <c r="AF4109" s="9"/>
      <c r="AG4109" s="9"/>
      <c r="AH4109" s="9"/>
      <c r="AI4109" s="9"/>
      <c r="AJ4109" s="9"/>
      <c r="AK4109" s="9"/>
      <c r="AL4109" s="9"/>
      <c r="AM4109" s="9"/>
      <c r="AN4109" s="9"/>
      <c r="AO4109" s="9"/>
      <c r="AP4109" s="9"/>
      <c r="AQ4109" s="15"/>
      <c r="AR4109" s="9"/>
      <c r="AS4109" s="9"/>
      <c r="AT4109" s="9"/>
      <c r="AU4109" s="9"/>
      <c r="AV4109" s="9"/>
      <c r="AW4109" s="9"/>
      <c r="AX4109" s="9"/>
      <c r="AY4109" s="9"/>
      <c r="AZ4109" s="9"/>
      <c r="BA4109" s="9"/>
      <c r="BB4109" s="9"/>
      <c r="BC4109" s="9"/>
      <c r="BD4109" s="9"/>
      <c r="BE4109" s="9"/>
      <c r="BF4109" s="9"/>
      <c r="BG4109" s="9"/>
      <c r="BH4109" s="9"/>
      <c r="BI4109" s="9"/>
      <c r="BJ4109" s="9"/>
      <c r="BK4109" s="9"/>
      <c r="BL4109" s="9">
        <f t="shared" si="136"/>
        <v>134040.69252852959</v>
      </c>
      <c r="BM4109" s="9">
        <f t="shared" si="137"/>
        <v>134000</v>
      </c>
    </row>
    <row r="4110" spans="1:65" x14ac:dyDescent="0.3">
      <c r="A4110" t="s">
        <v>3900</v>
      </c>
      <c r="B4110" s="9">
        <v>208</v>
      </c>
      <c r="C4110">
        <v>542253</v>
      </c>
      <c r="D4110">
        <v>1</v>
      </c>
      <c r="E4110">
        <v>0</v>
      </c>
      <c r="F4110">
        <v>0</v>
      </c>
      <c r="G4110">
        <v>0</v>
      </c>
      <c r="H4110">
        <v>0</v>
      </c>
      <c r="I4110" t="s">
        <v>86</v>
      </c>
      <c r="J4110">
        <v>542229</v>
      </c>
      <c r="K4110" t="s">
        <v>2165</v>
      </c>
      <c r="L4110">
        <v>541656</v>
      </c>
      <c r="M4110" t="s">
        <v>227</v>
      </c>
      <c r="N4110">
        <v>541656</v>
      </c>
      <c r="O4110" t="s">
        <v>227</v>
      </c>
      <c r="P4110">
        <v>541656</v>
      </c>
      <c r="Q4110" t="s">
        <v>227</v>
      </c>
      <c r="R4110" s="9">
        <v>71941.662785630979</v>
      </c>
      <c r="S4110" s="9"/>
      <c r="T4110" s="9"/>
      <c r="U4110" s="9"/>
      <c r="V4110" s="9"/>
      <c r="W4110" s="9"/>
      <c r="X4110" s="9"/>
      <c r="Y4110" s="9"/>
      <c r="Z4110" s="9"/>
      <c r="AA4110" s="9"/>
      <c r="AB4110" s="9"/>
      <c r="AC4110" s="9"/>
      <c r="AD4110" s="9"/>
      <c r="AE4110" s="9"/>
      <c r="AF4110" s="9"/>
      <c r="AG4110" s="9"/>
      <c r="AH4110" s="9"/>
      <c r="AI4110" s="9"/>
      <c r="AJ4110" s="9"/>
      <c r="AK4110" s="9"/>
      <c r="AL4110" s="9"/>
      <c r="AM4110" s="9"/>
      <c r="AN4110" s="9"/>
      <c r="AO4110" s="9"/>
      <c r="AP4110" s="9"/>
      <c r="AQ4110" s="15"/>
      <c r="AR4110" s="9"/>
      <c r="AS4110" s="9"/>
      <c r="AT4110" s="9"/>
      <c r="AU4110" s="9"/>
      <c r="AV4110" s="9"/>
      <c r="AW4110" s="9"/>
      <c r="AX4110" s="9"/>
      <c r="AY4110" s="9"/>
      <c r="AZ4110" s="9"/>
      <c r="BA4110" s="9"/>
      <c r="BB4110" s="9"/>
      <c r="BC4110" s="9"/>
      <c r="BD4110" s="9"/>
      <c r="BE4110" s="9"/>
      <c r="BF4110" s="9"/>
      <c r="BG4110" s="9"/>
      <c r="BH4110" s="9"/>
      <c r="BI4110" s="9"/>
      <c r="BJ4110" s="9"/>
      <c r="BK4110" s="9"/>
      <c r="BL4110" s="9">
        <f t="shared" si="136"/>
        <v>71941.662785630979</v>
      </c>
      <c r="BM4110" s="9">
        <f t="shared" si="137"/>
        <v>71900</v>
      </c>
    </row>
    <row r="4111" spans="1:65" x14ac:dyDescent="0.3">
      <c r="A4111" t="s">
        <v>3901</v>
      </c>
      <c r="B4111" s="9">
        <v>353</v>
      </c>
      <c r="C4111">
        <v>513547</v>
      </c>
      <c r="D4111">
        <v>1</v>
      </c>
      <c r="E4111">
        <v>0</v>
      </c>
      <c r="F4111">
        <v>0</v>
      </c>
      <c r="G4111">
        <v>0</v>
      </c>
      <c r="H4111">
        <v>0</v>
      </c>
      <c r="I4111" t="s">
        <v>86</v>
      </c>
      <c r="J4111">
        <v>541281</v>
      </c>
      <c r="K4111" t="s">
        <v>1477</v>
      </c>
      <c r="L4111">
        <v>541281</v>
      </c>
      <c r="M4111" t="s">
        <v>1477</v>
      </c>
      <c r="N4111">
        <v>541281</v>
      </c>
      <c r="O4111" t="s">
        <v>1477</v>
      </c>
      <c r="P4111">
        <v>541281</v>
      </c>
      <c r="Q4111" t="s">
        <v>1477</v>
      </c>
      <c r="R4111" s="9">
        <v>84511.27751876309</v>
      </c>
      <c r="S4111" s="9"/>
      <c r="T4111" s="9"/>
      <c r="U4111" s="9"/>
      <c r="V4111" s="9"/>
      <c r="W4111" s="9"/>
      <c r="X4111" s="9"/>
      <c r="Y4111" s="9"/>
      <c r="Z4111" s="9"/>
      <c r="AA4111" s="9"/>
      <c r="AB4111" s="9"/>
      <c r="AC4111" s="9"/>
      <c r="AD4111" s="9"/>
      <c r="AE4111" s="9"/>
      <c r="AF4111" s="9"/>
      <c r="AG4111" s="9"/>
      <c r="AH4111" s="9"/>
      <c r="AI4111" s="9"/>
      <c r="AJ4111" s="9"/>
      <c r="AK4111" s="9"/>
      <c r="AL4111" s="9"/>
      <c r="AM4111" s="9"/>
      <c r="AN4111" s="9"/>
      <c r="AO4111" s="9"/>
      <c r="AP4111" s="9"/>
      <c r="AQ4111" s="15"/>
      <c r="AR4111" s="9"/>
      <c r="AS4111" s="9"/>
      <c r="AT4111" s="9"/>
      <c r="AU4111" s="9"/>
      <c r="AV4111" s="9"/>
      <c r="AW4111" s="9"/>
      <c r="AX4111" s="9"/>
      <c r="AY4111" s="9"/>
      <c r="AZ4111" s="9"/>
      <c r="BA4111" s="9"/>
      <c r="BB4111" s="9"/>
      <c r="BC4111" s="9"/>
      <c r="BD4111" s="9"/>
      <c r="BE4111" s="9"/>
      <c r="BF4111" s="9"/>
      <c r="BG4111" s="9"/>
      <c r="BH4111" s="9"/>
      <c r="BI4111" s="9"/>
      <c r="BJ4111" s="9"/>
      <c r="BK4111" s="9"/>
      <c r="BL4111" s="9">
        <f t="shared" si="136"/>
        <v>84511.27751876309</v>
      </c>
      <c r="BM4111" s="9">
        <f t="shared" si="137"/>
        <v>84500</v>
      </c>
    </row>
    <row r="4112" spans="1:65" x14ac:dyDescent="0.3">
      <c r="A4112" t="s">
        <v>3902</v>
      </c>
      <c r="B4112" s="9">
        <v>705</v>
      </c>
      <c r="C4112">
        <v>545724</v>
      </c>
      <c r="D4112">
        <v>1</v>
      </c>
      <c r="E4112">
        <v>0</v>
      </c>
      <c r="F4112">
        <v>0</v>
      </c>
      <c r="G4112">
        <v>0</v>
      </c>
      <c r="H4112">
        <v>0</v>
      </c>
      <c r="I4112" t="s">
        <v>83</v>
      </c>
      <c r="J4112">
        <v>545392</v>
      </c>
      <c r="K4112" t="s">
        <v>488</v>
      </c>
      <c r="L4112">
        <v>545392</v>
      </c>
      <c r="M4112" t="s">
        <v>488</v>
      </c>
      <c r="N4112">
        <v>545392</v>
      </c>
      <c r="O4112" t="s">
        <v>488</v>
      </c>
      <c r="P4112">
        <v>545392</v>
      </c>
      <c r="Q4112" t="s">
        <v>488</v>
      </c>
      <c r="R4112" s="9">
        <v>167318.67550318479</v>
      </c>
      <c r="S4112" s="9"/>
      <c r="T4112" s="9"/>
      <c r="U4112" s="9"/>
      <c r="V4112" s="9"/>
      <c r="W4112" s="9"/>
      <c r="X4112" s="9"/>
      <c r="Y4112" s="9"/>
      <c r="Z4112" s="9"/>
      <c r="AA4112" s="9"/>
      <c r="AB4112" s="9"/>
      <c r="AC4112" s="9"/>
      <c r="AD4112" s="9"/>
      <c r="AE4112" s="9"/>
      <c r="AF4112" s="9"/>
      <c r="AG4112" s="9"/>
      <c r="AH4112" s="9"/>
      <c r="AI4112" s="9"/>
      <c r="AJ4112" s="9"/>
      <c r="AK4112" s="9"/>
      <c r="AL4112" s="9"/>
      <c r="AM4112" s="9"/>
      <c r="AN4112" s="9"/>
      <c r="AO4112" s="9"/>
      <c r="AP4112" s="9"/>
      <c r="AQ4112" s="15"/>
      <c r="AR4112" s="9"/>
      <c r="AS4112" s="9"/>
      <c r="AT4112" s="9"/>
      <c r="AU4112" s="9"/>
      <c r="AV4112" s="9"/>
      <c r="AW4112" s="9"/>
      <c r="AX4112" s="9"/>
      <c r="AY4112" s="9"/>
      <c r="AZ4112" s="9"/>
      <c r="BA4112" s="9"/>
      <c r="BB4112" s="9"/>
      <c r="BC4112" s="9"/>
      <c r="BD4112" s="9"/>
      <c r="BE4112" s="9"/>
      <c r="BF4112" s="9"/>
      <c r="BG4112" s="9"/>
      <c r="BH4112" s="9"/>
      <c r="BI4112" s="9"/>
      <c r="BJ4112" s="9"/>
      <c r="BK4112" s="9"/>
      <c r="BL4112" s="9">
        <f t="shared" si="136"/>
        <v>167318.67550318479</v>
      </c>
      <c r="BM4112" s="9">
        <f t="shared" si="137"/>
        <v>167300</v>
      </c>
    </row>
    <row r="4113" spans="1:65" x14ac:dyDescent="0.3">
      <c r="A4113" t="s">
        <v>3903</v>
      </c>
      <c r="B4113" s="9">
        <v>1231</v>
      </c>
      <c r="C4113">
        <v>558257</v>
      </c>
      <c r="D4113">
        <v>1</v>
      </c>
      <c r="E4113">
        <v>0</v>
      </c>
      <c r="F4113">
        <v>0</v>
      </c>
      <c r="G4113">
        <v>0</v>
      </c>
      <c r="H4113">
        <v>0</v>
      </c>
      <c r="I4113" t="s">
        <v>151</v>
      </c>
      <c r="J4113">
        <v>558249</v>
      </c>
      <c r="K4113" t="s">
        <v>550</v>
      </c>
      <c r="L4113">
        <v>558249</v>
      </c>
      <c r="M4113" t="s">
        <v>550</v>
      </c>
      <c r="N4113">
        <v>558249</v>
      </c>
      <c r="O4113" t="s">
        <v>550</v>
      </c>
      <c r="P4113">
        <v>558249</v>
      </c>
      <c r="Q4113" t="s">
        <v>550</v>
      </c>
      <c r="R4113" s="9">
        <v>289394.92728918162</v>
      </c>
      <c r="S4113" s="9"/>
      <c r="T4113" s="9"/>
      <c r="U4113" s="9"/>
      <c r="V4113" s="9"/>
      <c r="W4113" s="9"/>
      <c r="X4113" s="9"/>
      <c r="Y4113" s="9"/>
      <c r="Z4113" s="9"/>
      <c r="AA4113" s="9"/>
      <c r="AB4113" s="9"/>
      <c r="AC4113" s="9"/>
      <c r="AD4113" s="9"/>
      <c r="AE4113" s="9"/>
      <c r="AF4113" s="9"/>
      <c r="AG4113" s="9"/>
      <c r="AH4113" s="9"/>
      <c r="AI4113" s="9"/>
      <c r="AJ4113" s="9"/>
      <c r="AK4113" s="9"/>
      <c r="AL4113" s="9"/>
      <c r="AM4113" s="9"/>
      <c r="AN4113" s="9"/>
      <c r="AO4113" s="9"/>
      <c r="AP4113" s="9"/>
      <c r="AQ4113" s="15"/>
      <c r="AR4113" s="9"/>
      <c r="AS4113" s="9"/>
      <c r="AT4113" s="9"/>
      <c r="AU4113" s="9"/>
      <c r="AV4113" s="9"/>
      <c r="AW4113" s="9"/>
      <c r="AX4113" s="9"/>
      <c r="AY4113" s="9"/>
      <c r="AZ4113" s="9"/>
      <c r="BA4113" s="9"/>
      <c r="BB4113" s="9"/>
      <c r="BC4113" s="9"/>
      <c r="BD4113" s="9"/>
      <c r="BE4113" s="9"/>
      <c r="BF4113" s="9"/>
      <c r="BG4113" s="9"/>
      <c r="BH4113" s="9"/>
      <c r="BI4113" s="9"/>
      <c r="BJ4113" s="9"/>
      <c r="BK4113" s="9"/>
      <c r="BL4113" s="9">
        <f t="shared" si="136"/>
        <v>289394.92728918162</v>
      </c>
      <c r="BM4113" s="9">
        <f t="shared" si="137"/>
        <v>289400</v>
      </c>
    </row>
    <row r="4114" spans="1:65" x14ac:dyDescent="0.3">
      <c r="A4114" t="s">
        <v>3904</v>
      </c>
      <c r="B4114" s="9">
        <v>1316</v>
      </c>
      <c r="C4114">
        <v>505013</v>
      </c>
      <c r="D4114">
        <v>1</v>
      </c>
      <c r="E4114">
        <v>0</v>
      </c>
      <c r="F4114">
        <v>0</v>
      </c>
      <c r="G4114">
        <v>0</v>
      </c>
      <c r="H4114">
        <v>0</v>
      </c>
      <c r="I4114" t="s">
        <v>111</v>
      </c>
      <c r="J4114">
        <v>500496</v>
      </c>
      <c r="K4114" t="s">
        <v>287</v>
      </c>
      <c r="L4114">
        <v>500496</v>
      </c>
      <c r="M4114" t="s">
        <v>287</v>
      </c>
      <c r="N4114">
        <v>500496</v>
      </c>
      <c r="O4114" t="s">
        <v>287</v>
      </c>
      <c r="P4114">
        <v>500496</v>
      </c>
      <c r="Q4114" t="s">
        <v>287</v>
      </c>
      <c r="R4114" s="9">
        <v>308970.10394838039</v>
      </c>
      <c r="S4114" s="9"/>
      <c r="T4114" s="9"/>
      <c r="U4114" s="9"/>
      <c r="V4114" s="9"/>
      <c r="W4114" s="9"/>
      <c r="X4114" s="9"/>
      <c r="Y4114" s="9"/>
      <c r="Z4114" s="9"/>
      <c r="AA4114" s="9"/>
      <c r="AB4114" s="9"/>
      <c r="AC4114" s="9"/>
      <c r="AD4114" s="9"/>
      <c r="AE4114" s="9"/>
      <c r="AF4114" s="9"/>
      <c r="AG4114" s="9"/>
      <c r="AH4114" s="9"/>
      <c r="AI4114" s="9"/>
      <c r="AJ4114" s="9"/>
      <c r="AK4114" s="9"/>
      <c r="AL4114" s="9"/>
      <c r="AM4114" s="9"/>
      <c r="AN4114" s="9"/>
      <c r="AO4114" s="9"/>
      <c r="AP4114" s="9"/>
      <c r="AQ4114" s="15"/>
      <c r="AR4114" s="9"/>
      <c r="AS4114" s="9"/>
      <c r="AT4114" s="9"/>
      <c r="AU4114" s="9"/>
      <c r="AV4114" s="9"/>
      <c r="AW4114" s="9"/>
      <c r="AX4114" s="9"/>
      <c r="AY4114" s="9"/>
      <c r="AZ4114" s="9"/>
      <c r="BA4114" s="9"/>
      <c r="BB4114" s="9"/>
      <c r="BC4114" s="9"/>
      <c r="BD4114" s="9"/>
      <c r="BE4114" s="9"/>
      <c r="BF4114" s="9"/>
      <c r="BG4114" s="9"/>
      <c r="BH4114" s="9"/>
      <c r="BI4114" s="9"/>
      <c r="BJ4114" s="9"/>
      <c r="BK4114" s="9"/>
      <c r="BL4114" s="9">
        <f t="shared" si="136"/>
        <v>308970.10394838039</v>
      </c>
      <c r="BM4114" s="9">
        <f t="shared" si="137"/>
        <v>309000</v>
      </c>
    </row>
    <row r="4115" spans="1:65" x14ac:dyDescent="0.3">
      <c r="A4115" t="s">
        <v>3905</v>
      </c>
      <c r="B4115" s="9">
        <v>420</v>
      </c>
      <c r="C4115">
        <v>579131</v>
      </c>
      <c r="D4115">
        <v>1</v>
      </c>
      <c r="E4115">
        <v>0</v>
      </c>
      <c r="F4115">
        <v>0</v>
      </c>
      <c r="G4115">
        <v>0</v>
      </c>
      <c r="H4115">
        <v>0</v>
      </c>
      <c r="I4115" t="s">
        <v>151</v>
      </c>
      <c r="J4115">
        <v>559997</v>
      </c>
      <c r="K4115" t="s">
        <v>2247</v>
      </c>
      <c r="L4115">
        <v>559997</v>
      </c>
      <c r="M4115" t="s">
        <v>2247</v>
      </c>
      <c r="N4115">
        <v>559717</v>
      </c>
      <c r="O4115" t="s">
        <v>346</v>
      </c>
      <c r="P4115">
        <v>559717</v>
      </c>
      <c r="Q4115" t="s">
        <v>346</v>
      </c>
      <c r="R4115" s="9">
        <v>100358.68248115919</v>
      </c>
      <c r="S4115" s="9"/>
      <c r="T4115" s="9"/>
      <c r="U4115" s="9"/>
      <c r="V4115" s="9"/>
      <c r="W4115" s="9"/>
      <c r="X4115" s="9"/>
      <c r="Y4115" s="9"/>
      <c r="Z4115" s="9"/>
      <c r="AA4115" s="9"/>
      <c r="AB4115" s="9"/>
      <c r="AC4115" s="9"/>
      <c r="AD4115" s="9"/>
      <c r="AE4115" s="9"/>
      <c r="AF4115" s="9"/>
      <c r="AG4115" s="9"/>
      <c r="AH4115" s="9"/>
      <c r="AI4115" s="9"/>
      <c r="AJ4115" s="9"/>
      <c r="AK4115" s="9"/>
      <c r="AL4115" s="9"/>
      <c r="AM4115" s="9"/>
      <c r="AN4115" s="9"/>
      <c r="AO4115" s="9"/>
      <c r="AP4115" s="9"/>
      <c r="AQ4115" s="15"/>
      <c r="AR4115" s="9"/>
      <c r="AS4115" s="9"/>
      <c r="AT4115" s="9"/>
      <c r="AU4115" s="9"/>
      <c r="AV4115" s="9"/>
      <c r="AW4115" s="9"/>
      <c r="AX4115" s="9"/>
      <c r="AY4115" s="9"/>
      <c r="AZ4115" s="9"/>
      <c r="BA4115" s="9"/>
      <c r="BB4115" s="9"/>
      <c r="BC4115" s="9"/>
      <c r="BD4115" s="9"/>
      <c r="BE4115" s="9"/>
      <c r="BF4115" s="9"/>
      <c r="BG4115" s="9"/>
      <c r="BH4115" s="9"/>
      <c r="BI4115" s="9"/>
      <c r="BJ4115" s="9"/>
      <c r="BK4115" s="9"/>
      <c r="BL4115" s="9">
        <f t="shared" si="136"/>
        <v>100358.68248115919</v>
      </c>
      <c r="BM4115" s="9">
        <f t="shared" si="137"/>
        <v>100400</v>
      </c>
    </row>
    <row r="4116" spans="1:65" x14ac:dyDescent="0.3">
      <c r="A4116" t="s">
        <v>3906</v>
      </c>
      <c r="B4116" s="9">
        <v>239</v>
      </c>
      <c r="C4116">
        <v>577421</v>
      </c>
      <c r="D4116">
        <v>1</v>
      </c>
      <c r="E4116">
        <v>0</v>
      </c>
      <c r="F4116">
        <v>0</v>
      </c>
      <c r="G4116">
        <v>0</v>
      </c>
      <c r="H4116">
        <v>0</v>
      </c>
      <c r="I4116" t="s">
        <v>104</v>
      </c>
      <c r="J4116">
        <v>576964</v>
      </c>
      <c r="K4116" t="s">
        <v>257</v>
      </c>
      <c r="L4116">
        <v>576964</v>
      </c>
      <c r="M4116" t="s">
        <v>257</v>
      </c>
      <c r="N4116">
        <v>576964</v>
      </c>
      <c r="O4116" t="s">
        <v>257</v>
      </c>
      <c r="P4116">
        <v>576964</v>
      </c>
      <c r="Q4116" t="s">
        <v>257</v>
      </c>
      <c r="R4116" s="9">
        <v>71941.662785630979</v>
      </c>
      <c r="S4116" s="9"/>
      <c r="T4116" s="9"/>
      <c r="U4116" s="9"/>
      <c r="V4116" s="9"/>
      <c r="W4116" s="9"/>
      <c r="X4116" s="9"/>
      <c r="Y4116" s="9"/>
      <c r="Z4116" s="9"/>
      <c r="AA4116" s="9"/>
      <c r="AB4116" s="9"/>
      <c r="AC4116" s="9"/>
      <c r="AD4116" s="9"/>
      <c r="AE4116" s="9"/>
      <c r="AF4116" s="9"/>
      <c r="AG4116" s="9"/>
      <c r="AH4116" s="9"/>
      <c r="AI4116" s="9"/>
      <c r="AJ4116" s="9"/>
      <c r="AK4116" s="9"/>
      <c r="AL4116" s="9"/>
      <c r="AM4116" s="9"/>
      <c r="AN4116" s="9"/>
      <c r="AO4116" s="9"/>
      <c r="AP4116" s="9"/>
      <c r="AQ4116" s="15"/>
      <c r="AR4116" s="9">
        <v>1</v>
      </c>
      <c r="AS4116" s="9">
        <f>AR4116*30500</f>
        <v>30500</v>
      </c>
      <c r="AT4116" s="9"/>
      <c r="AU4116" s="9"/>
      <c r="AV4116" s="9"/>
      <c r="AW4116" s="9"/>
      <c r="AX4116" s="9"/>
      <c r="AY4116" s="9"/>
      <c r="AZ4116" s="9"/>
      <c r="BA4116" s="9"/>
      <c r="BB4116" s="9"/>
      <c r="BC4116" s="9"/>
      <c r="BD4116" s="9"/>
      <c r="BE4116" s="9"/>
      <c r="BF4116" s="9"/>
      <c r="BG4116" s="9"/>
      <c r="BH4116" s="9"/>
      <c r="BI4116" s="9"/>
      <c r="BJ4116" s="9"/>
      <c r="BK4116" s="9"/>
      <c r="BL4116" s="9">
        <f t="shared" si="136"/>
        <v>102441.66278563098</v>
      </c>
      <c r="BM4116" s="9">
        <f t="shared" si="137"/>
        <v>102400</v>
      </c>
    </row>
    <row r="4117" spans="1:65" x14ac:dyDescent="0.3">
      <c r="A4117" t="s">
        <v>3907</v>
      </c>
      <c r="B4117" s="9">
        <v>232</v>
      </c>
      <c r="C4117">
        <v>565261</v>
      </c>
      <c r="D4117">
        <v>1</v>
      </c>
      <c r="E4117">
        <v>0</v>
      </c>
      <c r="F4117">
        <v>0</v>
      </c>
      <c r="G4117">
        <v>0</v>
      </c>
      <c r="H4117">
        <v>0</v>
      </c>
      <c r="I4117" t="s">
        <v>86</v>
      </c>
      <c r="J4117">
        <v>541877</v>
      </c>
      <c r="K4117" t="s">
        <v>2046</v>
      </c>
      <c r="L4117">
        <v>541656</v>
      </c>
      <c r="M4117" t="s">
        <v>227</v>
      </c>
      <c r="N4117">
        <v>541656</v>
      </c>
      <c r="O4117" t="s">
        <v>227</v>
      </c>
      <c r="P4117">
        <v>541656</v>
      </c>
      <c r="Q4117" t="s">
        <v>227</v>
      </c>
      <c r="R4117" s="9">
        <v>71941.662785630979</v>
      </c>
      <c r="S4117" s="9"/>
      <c r="T4117" s="9"/>
      <c r="U4117" s="9"/>
      <c r="V4117" s="9"/>
      <c r="W4117" s="9"/>
      <c r="X4117" s="9"/>
      <c r="Y4117" s="9"/>
      <c r="Z4117" s="9"/>
      <c r="AA4117" s="9"/>
      <c r="AB4117" s="9"/>
      <c r="AC4117" s="9"/>
      <c r="AD4117" s="9"/>
      <c r="AE4117" s="9"/>
      <c r="AF4117" s="9"/>
      <c r="AG4117" s="9"/>
      <c r="AH4117" s="9"/>
      <c r="AI4117" s="9"/>
      <c r="AJ4117" s="9"/>
      <c r="AK4117" s="9"/>
      <c r="AL4117" s="9"/>
      <c r="AM4117" s="9"/>
      <c r="AN4117" s="9"/>
      <c r="AO4117" s="9"/>
      <c r="AP4117" s="9"/>
      <c r="AQ4117" s="15"/>
      <c r="AR4117" s="9"/>
      <c r="AS4117" s="9"/>
      <c r="AT4117" s="9"/>
      <c r="AU4117" s="9"/>
      <c r="AV4117" s="9"/>
      <c r="AW4117" s="9"/>
      <c r="AX4117" s="9"/>
      <c r="AY4117" s="9"/>
      <c r="AZ4117" s="9"/>
      <c r="BA4117" s="9"/>
      <c r="BB4117" s="9"/>
      <c r="BC4117" s="9"/>
      <c r="BD4117" s="9"/>
      <c r="BE4117" s="9"/>
      <c r="BF4117" s="9"/>
      <c r="BG4117" s="9"/>
      <c r="BH4117" s="9"/>
      <c r="BI4117" s="9"/>
      <c r="BJ4117" s="9"/>
      <c r="BK4117" s="9"/>
      <c r="BL4117" s="9">
        <f t="shared" si="136"/>
        <v>71941.662785630979</v>
      </c>
      <c r="BM4117" s="9">
        <f t="shared" si="137"/>
        <v>71900</v>
      </c>
    </row>
    <row r="4118" spans="1:65" x14ac:dyDescent="0.3">
      <c r="A4118" t="s">
        <v>3907</v>
      </c>
      <c r="B4118" s="9">
        <v>1001</v>
      </c>
      <c r="C4118">
        <v>549720</v>
      </c>
      <c r="D4118">
        <v>1</v>
      </c>
      <c r="E4118">
        <v>0</v>
      </c>
      <c r="F4118">
        <v>0</v>
      </c>
      <c r="G4118">
        <v>0</v>
      </c>
      <c r="H4118">
        <v>0</v>
      </c>
      <c r="I4118" t="s">
        <v>135</v>
      </c>
      <c r="J4118">
        <v>588458</v>
      </c>
      <c r="K4118" t="s">
        <v>606</v>
      </c>
      <c r="L4118">
        <v>588458</v>
      </c>
      <c r="M4118" t="s">
        <v>606</v>
      </c>
      <c r="N4118">
        <v>588458</v>
      </c>
      <c r="O4118" t="s">
        <v>606</v>
      </c>
      <c r="P4118">
        <v>588458</v>
      </c>
      <c r="Q4118" t="s">
        <v>606</v>
      </c>
      <c r="R4118" s="9">
        <v>236225.8375658197</v>
      </c>
      <c r="S4118" s="9"/>
      <c r="T4118" s="9"/>
      <c r="U4118" s="9"/>
      <c r="V4118" s="9"/>
      <c r="W4118" s="9"/>
      <c r="X4118" s="9"/>
      <c r="Y4118" s="9"/>
      <c r="Z4118" s="9"/>
      <c r="AA4118" s="9"/>
      <c r="AB4118" s="9"/>
      <c r="AC4118" s="9"/>
      <c r="AD4118" s="9"/>
      <c r="AE4118" s="9"/>
      <c r="AF4118" s="9"/>
      <c r="AG4118" s="9"/>
      <c r="AH4118" s="9"/>
      <c r="AI4118" s="9"/>
      <c r="AJ4118" s="9"/>
      <c r="AK4118" s="9"/>
      <c r="AL4118" s="9"/>
      <c r="AM4118" s="9"/>
      <c r="AN4118" s="9"/>
      <c r="AO4118" s="9"/>
      <c r="AP4118" s="9"/>
      <c r="AQ4118" s="15"/>
      <c r="AR4118" s="9">
        <v>1</v>
      </c>
      <c r="AS4118" s="9">
        <f>AR4118*30500</f>
        <v>30500</v>
      </c>
      <c r="AT4118" s="9"/>
      <c r="AU4118" s="9"/>
      <c r="AV4118" s="9"/>
      <c r="AW4118" s="9"/>
      <c r="AX4118" s="9"/>
      <c r="AY4118" s="9"/>
      <c r="AZ4118" s="9"/>
      <c r="BA4118" s="9"/>
      <c r="BB4118" s="9"/>
      <c r="BC4118" s="9"/>
      <c r="BD4118" s="9"/>
      <c r="BE4118" s="9"/>
      <c r="BF4118" s="9"/>
      <c r="BG4118" s="9"/>
      <c r="BH4118" s="9"/>
      <c r="BI4118" s="9"/>
      <c r="BJ4118" s="9"/>
      <c r="BK4118" s="9"/>
      <c r="BL4118" s="9">
        <f t="shared" si="136"/>
        <v>266725.83756581973</v>
      </c>
      <c r="BM4118" s="9">
        <f t="shared" si="137"/>
        <v>266700</v>
      </c>
    </row>
    <row r="4119" spans="1:65" x14ac:dyDescent="0.3">
      <c r="A4119" t="s">
        <v>3908</v>
      </c>
      <c r="B4119" s="9">
        <v>169</v>
      </c>
      <c r="C4119">
        <v>578622</v>
      </c>
      <c r="D4119">
        <v>1</v>
      </c>
      <c r="E4119">
        <v>0</v>
      </c>
      <c r="F4119">
        <v>0</v>
      </c>
      <c r="G4119">
        <v>0</v>
      </c>
      <c r="H4119">
        <v>0</v>
      </c>
      <c r="I4119" t="s">
        <v>96</v>
      </c>
      <c r="J4119">
        <v>578347</v>
      </c>
      <c r="K4119" t="s">
        <v>296</v>
      </c>
      <c r="L4119">
        <v>578347</v>
      </c>
      <c r="M4119" t="s">
        <v>296</v>
      </c>
      <c r="N4119">
        <v>578347</v>
      </c>
      <c r="O4119" t="s">
        <v>296</v>
      </c>
      <c r="P4119">
        <v>578347</v>
      </c>
      <c r="Q4119" t="s">
        <v>296</v>
      </c>
      <c r="R4119" s="9">
        <v>71941.662785630979</v>
      </c>
      <c r="S4119" s="9"/>
      <c r="T4119" s="9"/>
      <c r="U4119" s="9"/>
      <c r="V4119" s="9"/>
      <c r="W4119" s="9"/>
      <c r="X4119" s="9"/>
      <c r="Y4119" s="9"/>
      <c r="Z4119" s="9"/>
      <c r="AA4119" s="9"/>
      <c r="AB4119" s="9"/>
      <c r="AC4119" s="9"/>
      <c r="AD4119" s="9"/>
      <c r="AE4119" s="9"/>
      <c r="AF4119" s="9"/>
      <c r="AG4119" s="9"/>
      <c r="AH4119" s="9"/>
      <c r="AI4119" s="9"/>
      <c r="AJ4119" s="9"/>
      <c r="AK4119" s="9"/>
      <c r="AL4119" s="9"/>
      <c r="AM4119" s="9"/>
      <c r="AN4119" s="9"/>
      <c r="AO4119" s="9"/>
      <c r="AP4119" s="9"/>
      <c r="AQ4119" s="15"/>
      <c r="AR4119" s="9"/>
      <c r="AS4119" s="9"/>
      <c r="AT4119" s="9"/>
      <c r="AU4119" s="9"/>
      <c r="AV4119" s="9"/>
      <c r="AW4119" s="9"/>
      <c r="AX4119" s="9"/>
      <c r="AY4119" s="9"/>
      <c r="AZ4119" s="9"/>
      <c r="BA4119" s="9"/>
      <c r="BB4119" s="9"/>
      <c r="BC4119" s="9"/>
      <c r="BD4119" s="9"/>
      <c r="BE4119" s="9"/>
      <c r="BF4119" s="9"/>
      <c r="BG4119" s="9"/>
      <c r="BH4119" s="9"/>
      <c r="BI4119" s="9"/>
      <c r="BJ4119" s="9"/>
      <c r="BK4119" s="9"/>
      <c r="BL4119" s="9">
        <f t="shared" si="136"/>
        <v>71941.662785630979</v>
      </c>
      <c r="BM4119" s="9">
        <f t="shared" si="137"/>
        <v>71900</v>
      </c>
    </row>
    <row r="4120" spans="1:65" x14ac:dyDescent="0.3">
      <c r="A4120" s="2" t="s">
        <v>3909</v>
      </c>
      <c r="B4120" s="9">
        <v>1621</v>
      </c>
      <c r="C4120">
        <v>561151</v>
      </c>
      <c r="D4120">
        <v>1</v>
      </c>
      <c r="E4120">
        <v>1</v>
      </c>
      <c r="F4120">
        <v>0</v>
      </c>
      <c r="G4120">
        <v>0</v>
      </c>
      <c r="H4120">
        <v>0</v>
      </c>
      <c r="I4120" t="s">
        <v>151</v>
      </c>
      <c r="J4120">
        <v>561151</v>
      </c>
      <c r="K4120" t="s">
        <v>3909</v>
      </c>
      <c r="L4120">
        <v>560758</v>
      </c>
      <c r="M4120" t="s">
        <v>552</v>
      </c>
      <c r="N4120">
        <v>560758</v>
      </c>
      <c r="O4120" t="s">
        <v>552</v>
      </c>
      <c r="P4120">
        <v>560715</v>
      </c>
      <c r="Q4120" t="s">
        <v>553</v>
      </c>
      <c r="R4120" s="9">
        <v>378908.54869004042</v>
      </c>
      <c r="S4120" s="9">
        <f>SUMIFS($B:$B,$J:$J,$C4120)</f>
        <v>2439</v>
      </c>
      <c r="T4120" s="9">
        <v>132679.01142125661</v>
      </c>
      <c r="U4120" s="9">
        <v>0</v>
      </c>
      <c r="V4120" s="9">
        <f>U4120*768</f>
        <v>0</v>
      </c>
      <c r="W4120" s="9">
        <v>7</v>
      </c>
      <c r="X4120" s="9">
        <f>W4120*3072</f>
        <v>21504</v>
      </c>
      <c r="Y4120" s="9">
        <v>8</v>
      </c>
      <c r="Z4120" s="9">
        <f>Y4120*1024</f>
        <v>8192</v>
      </c>
      <c r="AA4120" s="9">
        <v>4</v>
      </c>
      <c r="AB4120" s="9">
        <f>AA4120*256</f>
        <v>1024</v>
      </c>
      <c r="AC4120" s="9"/>
      <c r="AD4120" s="9"/>
      <c r="AE4120" s="9"/>
      <c r="AF4120" s="9"/>
      <c r="AG4120" s="9"/>
      <c r="AH4120" s="9"/>
      <c r="AI4120" s="9"/>
      <c r="AJ4120" s="9"/>
      <c r="AK4120" s="9"/>
      <c r="AL4120" s="9"/>
      <c r="AM4120" s="9"/>
      <c r="AN4120" s="9"/>
      <c r="AO4120" s="9"/>
      <c r="AP4120" s="9"/>
      <c r="AQ4120" s="15"/>
      <c r="AR4120" s="9"/>
      <c r="AS4120" s="9"/>
      <c r="AT4120" s="9"/>
      <c r="AU4120" s="9"/>
      <c r="AV4120" s="9"/>
      <c r="AW4120" s="9"/>
      <c r="AX4120" s="9"/>
      <c r="AY4120" s="9"/>
      <c r="AZ4120" s="9"/>
      <c r="BA4120" s="9"/>
      <c r="BB4120" s="9"/>
      <c r="BC4120" s="9"/>
      <c r="BD4120" s="9"/>
      <c r="BE4120" s="9"/>
      <c r="BF4120" s="9"/>
      <c r="BG4120" s="9"/>
      <c r="BH4120" s="9"/>
      <c r="BI4120" s="9"/>
      <c r="BJ4120" s="9"/>
      <c r="BK4120" s="9"/>
      <c r="BL4120" s="9">
        <f t="shared" si="136"/>
        <v>542307.56011129706</v>
      </c>
      <c r="BM4120" s="9">
        <f t="shared" si="137"/>
        <v>542300</v>
      </c>
    </row>
    <row r="4121" spans="1:65" x14ac:dyDescent="0.3">
      <c r="A4121" t="s">
        <v>3910</v>
      </c>
      <c r="B4121" s="9">
        <v>208</v>
      </c>
      <c r="C4121">
        <v>545732</v>
      </c>
      <c r="D4121">
        <v>1</v>
      </c>
      <c r="E4121">
        <v>0</v>
      </c>
      <c r="F4121">
        <v>0</v>
      </c>
      <c r="G4121">
        <v>0</v>
      </c>
      <c r="H4121">
        <v>0</v>
      </c>
      <c r="I4121" t="s">
        <v>83</v>
      </c>
      <c r="J4121">
        <v>545392</v>
      </c>
      <c r="K4121" t="s">
        <v>488</v>
      </c>
      <c r="L4121">
        <v>545392</v>
      </c>
      <c r="M4121" t="s">
        <v>488</v>
      </c>
      <c r="N4121">
        <v>545392</v>
      </c>
      <c r="O4121" t="s">
        <v>488</v>
      </c>
      <c r="P4121">
        <v>545392</v>
      </c>
      <c r="Q4121" t="s">
        <v>488</v>
      </c>
      <c r="R4121" s="9">
        <v>71941.662785630979</v>
      </c>
      <c r="S4121" s="9"/>
      <c r="T4121" s="9"/>
      <c r="U4121" s="9"/>
      <c r="V4121" s="9"/>
      <c r="W4121" s="9"/>
      <c r="X4121" s="9"/>
      <c r="Y4121" s="9"/>
      <c r="Z4121" s="9"/>
      <c r="AA4121" s="9"/>
      <c r="AB4121" s="9"/>
      <c r="AC4121" s="9"/>
      <c r="AD4121" s="9"/>
      <c r="AE4121" s="9"/>
      <c r="AF4121" s="9"/>
      <c r="AG4121" s="9"/>
      <c r="AH4121" s="9"/>
      <c r="AI4121" s="9"/>
      <c r="AJ4121" s="9"/>
      <c r="AK4121" s="9"/>
      <c r="AL4121" s="9"/>
      <c r="AM4121" s="9"/>
      <c r="AN4121" s="9"/>
      <c r="AO4121" s="9"/>
      <c r="AP4121" s="9"/>
      <c r="AQ4121" s="15"/>
      <c r="AR4121" s="9"/>
      <c r="AS4121" s="9"/>
      <c r="AT4121" s="9"/>
      <c r="AU4121" s="9"/>
      <c r="AV4121" s="9"/>
      <c r="AW4121" s="9"/>
      <c r="AX4121" s="9"/>
      <c r="AY4121" s="9"/>
      <c r="AZ4121" s="9"/>
      <c r="BA4121" s="9"/>
      <c r="BB4121" s="9"/>
      <c r="BC4121" s="9"/>
      <c r="BD4121" s="9"/>
      <c r="BE4121" s="9"/>
      <c r="BF4121" s="9"/>
      <c r="BG4121" s="9"/>
      <c r="BH4121" s="9"/>
      <c r="BI4121" s="9"/>
      <c r="BJ4121" s="9"/>
      <c r="BK4121" s="9"/>
      <c r="BL4121" s="9">
        <f t="shared" si="136"/>
        <v>71941.662785630979</v>
      </c>
      <c r="BM4121" s="9">
        <f t="shared" si="137"/>
        <v>71900</v>
      </c>
    </row>
    <row r="4122" spans="1:65" x14ac:dyDescent="0.3">
      <c r="A4122" t="s">
        <v>3911</v>
      </c>
      <c r="B4122" s="9">
        <v>434</v>
      </c>
      <c r="C4122">
        <v>569348</v>
      </c>
      <c r="D4122">
        <v>1</v>
      </c>
      <c r="E4122">
        <v>0</v>
      </c>
      <c r="F4122">
        <v>0</v>
      </c>
      <c r="G4122">
        <v>0</v>
      </c>
      <c r="H4122">
        <v>0</v>
      </c>
      <c r="I4122" t="s">
        <v>123</v>
      </c>
      <c r="J4122">
        <v>569569</v>
      </c>
      <c r="K4122" t="s">
        <v>260</v>
      </c>
      <c r="L4122">
        <v>569569</v>
      </c>
      <c r="M4122" t="s">
        <v>260</v>
      </c>
      <c r="N4122">
        <v>569569</v>
      </c>
      <c r="O4122" t="s">
        <v>260</v>
      </c>
      <c r="P4122">
        <v>569569</v>
      </c>
      <c r="Q4122" t="s">
        <v>260</v>
      </c>
      <c r="R4122" s="9">
        <v>103664.45610706561</v>
      </c>
      <c r="S4122" s="9"/>
      <c r="T4122" s="9"/>
      <c r="U4122" s="9"/>
      <c r="V4122" s="9"/>
      <c r="W4122" s="9"/>
      <c r="X4122" s="9"/>
      <c r="Y4122" s="9"/>
      <c r="Z4122" s="9"/>
      <c r="AA4122" s="9"/>
      <c r="AB4122" s="9"/>
      <c r="AC4122" s="9"/>
      <c r="AD4122" s="9"/>
      <c r="AE4122" s="9"/>
      <c r="AF4122" s="9"/>
      <c r="AG4122" s="9"/>
      <c r="AH4122" s="9"/>
      <c r="AI4122" s="9"/>
      <c r="AJ4122" s="9"/>
      <c r="AK4122" s="9"/>
      <c r="AL4122" s="9"/>
      <c r="AM4122" s="9"/>
      <c r="AN4122" s="9"/>
      <c r="AO4122" s="9"/>
      <c r="AP4122" s="9"/>
      <c r="AQ4122" s="15"/>
      <c r="AR4122" s="9">
        <v>1</v>
      </c>
      <c r="AS4122" s="9">
        <f>AR4122*30500</f>
        <v>30500</v>
      </c>
      <c r="AT4122" s="9"/>
      <c r="AU4122" s="9"/>
      <c r="AV4122" s="9"/>
      <c r="AW4122" s="9"/>
      <c r="AX4122" s="9"/>
      <c r="AY4122" s="9"/>
      <c r="AZ4122" s="9"/>
      <c r="BA4122" s="9"/>
      <c r="BB4122" s="9"/>
      <c r="BC4122" s="9"/>
      <c r="BD4122" s="9"/>
      <c r="BE4122" s="9"/>
      <c r="BF4122" s="9"/>
      <c r="BG4122" s="9"/>
      <c r="BH4122" s="9"/>
      <c r="BI4122" s="9"/>
      <c r="BJ4122" s="9"/>
      <c r="BK4122" s="9"/>
      <c r="BL4122" s="9">
        <f t="shared" si="136"/>
        <v>134164.45610706561</v>
      </c>
      <c r="BM4122" s="9">
        <f t="shared" si="137"/>
        <v>134200</v>
      </c>
    </row>
    <row r="4123" spans="1:65" x14ac:dyDescent="0.3">
      <c r="A4123" t="s">
        <v>3912</v>
      </c>
      <c r="B4123" s="9">
        <v>878</v>
      </c>
      <c r="C4123">
        <v>583731</v>
      </c>
      <c r="D4123">
        <v>1</v>
      </c>
      <c r="E4123">
        <v>0</v>
      </c>
      <c r="F4123">
        <v>0</v>
      </c>
      <c r="G4123">
        <v>0</v>
      </c>
      <c r="H4123">
        <v>0</v>
      </c>
      <c r="I4123" t="s">
        <v>81</v>
      </c>
      <c r="J4123">
        <v>584282</v>
      </c>
      <c r="K4123" t="s">
        <v>461</v>
      </c>
      <c r="L4123">
        <v>584282</v>
      </c>
      <c r="M4123" t="s">
        <v>461</v>
      </c>
      <c r="N4123">
        <v>584282</v>
      </c>
      <c r="O4123" t="s">
        <v>461</v>
      </c>
      <c r="P4123">
        <v>584282</v>
      </c>
      <c r="Q4123" t="s">
        <v>461</v>
      </c>
      <c r="R4123" s="9">
        <v>207662.37028394549</v>
      </c>
      <c r="S4123" s="9"/>
      <c r="T4123" s="9"/>
      <c r="U4123" s="9"/>
      <c r="V4123" s="9"/>
      <c r="W4123" s="9"/>
      <c r="X4123" s="9"/>
      <c r="Y4123" s="9"/>
      <c r="Z4123" s="9"/>
      <c r="AA4123" s="9"/>
      <c r="AB4123" s="9"/>
      <c r="AC4123" s="9"/>
      <c r="AD4123" s="9"/>
      <c r="AE4123" s="9"/>
      <c r="AF4123" s="9"/>
      <c r="AG4123" s="9"/>
      <c r="AH4123" s="9"/>
      <c r="AI4123" s="9"/>
      <c r="AJ4123" s="9"/>
      <c r="AK4123" s="9"/>
      <c r="AL4123" s="9"/>
      <c r="AM4123" s="9"/>
      <c r="AN4123" s="9"/>
      <c r="AO4123" s="9"/>
      <c r="AP4123" s="9"/>
      <c r="AQ4123" s="15"/>
      <c r="AR4123" s="9"/>
      <c r="AS4123" s="9"/>
      <c r="AT4123" s="9"/>
      <c r="AU4123" s="9"/>
      <c r="AV4123" s="9"/>
      <c r="AW4123" s="9"/>
      <c r="AX4123" s="9"/>
      <c r="AY4123" s="9"/>
      <c r="AZ4123" s="9"/>
      <c r="BA4123" s="9"/>
      <c r="BB4123" s="9"/>
      <c r="BC4123" s="9"/>
      <c r="BD4123" s="9"/>
      <c r="BE4123" s="9"/>
      <c r="BF4123" s="9"/>
      <c r="BG4123" s="9"/>
      <c r="BH4123" s="9"/>
      <c r="BI4123" s="9"/>
      <c r="BJ4123" s="9"/>
      <c r="BK4123" s="9"/>
      <c r="BL4123" s="9">
        <f t="shared" si="136"/>
        <v>207662.37028394549</v>
      </c>
      <c r="BM4123" s="9">
        <f t="shared" si="137"/>
        <v>207700</v>
      </c>
    </row>
    <row r="4124" spans="1:65" x14ac:dyDescent="0.3">
      <c r="A4124" t="s">
        <v>3913</v>
      </c>
      <c r="B4124" s="9">
        <v>465</v>
      </c>
      <c r="C4124">
        <v>513393</v>
      </c>
      <c r="D4124">
        <v>1</v>
      </c>
      <c r="E4124">
        <v>0</v>
      </c>
      <c r="F4124">
        <v>0</v>
      </c>
      <c r="G4124">
        <v>0</v>
      </c>
      <c r="H4124">
        <v>0</v>
      </c>
      <c r="I4124" t="s">
        <v>86</v>
      </c>
      <c r="J4124">
        <v>533271</v>
      </c>
      <c r="K4124" t="s">
        <v>785</v>
      </c>
      <c r="L4124">
        <v>533271</v>
      </c>
      <c r="M4124" t="s">
        <v>785</v>
      </c>
      <c r="N4124">
        <v>533271</v>
      </c>
      <c r="O4124" t="s">
        <v>785</v>
      </c>
      <c r="P4124">
        <v>533271</v>
      </c>
      <c r="Q4124" t="s">
        <v>785</v>
      </c>
      <c r="R4124" s="9">
        <v>110977.7867469535</v>
      </c>
      <c r="S4124" s="9"/>
      <c r="T4124" s="9"/>
      <c r="U4124" s="9"/>
      <c r="V4124" s="9"/>
      <c r="W4124" s="9"/>
      <c r="X4124" s="9"/>
      <c r="Y4124" s="9"/>
      <c r="Z4124" s="9"/>
      <c r="AA4124" s="9"/>
      <c r="AB4124" s="9"/>
      <c r="AC4124" s="9"/>
      <c r="AD4124" s="9"/>
      <c r="AE4124" s="9"/>
      <c r="AF4124" s="9"/>
      <c r="AG4124" s="9"/>
      <c r="AH4124" s="9"/>
      <c r="AI4124" s="9"/>
      <c r="AJ4124" s="9"/>
      <c r="AK4124" s="9"/>
      <c r="AL4124" s="9"/>
      <c r="AM4124" s="9"/>
      <c r="AN4124" s="9"/>
      <c r="AO4124" s="9"/>
      <c r="AP4124" s="9"/>
      <c r="AQ4124" s="15"/>
      <c r="AR4124" s="9"/>
      <c r="AS4124" s="9"/>
      <c r="AT4124" s="9"/>
      <c r="AU4124" s="9"/>
      <c r="AV4124" s="9"/>
      <c r="AW4124" s="9"/>
      <c r="AX4124" s="9"/>
      <c r="AY4124" s="9"/>
      <c r="AZ4124" s="9"/>
      <c r="BA4124" s="9"/>
      <c r="BB4124" s="9"/>
      <c r="BC4124" s="9"/>
      <c r="BD4124" s="9"/>
      <c r="BE4124" s="9"/>
      <c r="BF4124" s="9"/>
      <c r="BG4124" s="9"/>
      <c r="BH4124" s="9"/>
      <c r="BI4124" s="9"/>
      <c r="BJ4124" s="9"/>
      <c r="BK4124" s="9"/>
      <c r="BL4124" s="9">
        <f t="shared" si="136"/>
        <v>110977.7867469535</v>
      </c>
      <c r="BM4124" s="9">
        <f t="shared" si="137"/>
        <v>111000</v>
      </c>
    </row>
    <row r="4125" spans="1:65" x14ac:dyDescent="0.3">
      <c r="A4125" t="s">
        <v>3914</v>
      </c>
      <c r="B4125" s="9">
        <v>894</v>
      </c>
      <c r="C4125">
        <v>533611</v>
      </c>
      <c r="D4125">
        <v>1</v>
      </c>
      <c r="E4125">
        <v>0</v>
      </c>
      <c r="F4125">
        <v>0</v>
      </c>
      <c r="G4125">
        <v>0</v>
      </c>
      <c r="H4125">
        <v>0</v>
      </c>
      <c r="I4125" t="s">
        <v>86</v>
      </c>
      <c r="J4125">
        <v>533271</v>
      </c>
      <c r="K4125" t="s">
        <v>785</v>
      </c>
      <c r="L4125">
        <v>533271</v>
      </c>
      <c r="M4125" t="s">
        <v>785</v>
      </c>
      <c r="N4125">
        <v>533271</v>
      </c>
      <c r="O4125" t="s">
        <v>785</v>
      </c>
      <c r="P4125">
        <v>533271</v>
      </c>
      <c r="Q4125" t="s">
        <v>785</v>
      </c>
      <c r="R4125" s="9">
        <v>211383.37305552789</v>
      </c>
      <c r="S4125" s="9"/>
      <c r="T4125" s="9"/>
      <c r="U4125" s="9"/>
      <c r="V4125" s="9"/>
      <c r="W4125" s="9"/>
      <c r="X4125" s="9"/>
      <c r="Y4125" s="9"/>
      <c r="Z4125" s="9"/>
      <c r="AA4125" s="9"/>
      <c r="AB4125" s="9"/>
      <c r="AC4125" s="9"/>
      <c r="AD4125" s="9"/>
      <c r="AE4125" s="9"/>
      <c r="AF4125" s="9"/>
      <c r="AG4125" s="9"/>
      <c r="AH4125" s="9"/>
      <c r="AI4125" s="9"/>
      <c r="AJ4125" s="9"/>
      <c r="AK4125" s="9"/>
      <c r="AL4125" s="9"/>
      <c r="AM4125" s="9"/>
      <c r="AN4125" s="9"/>
      <c r="AO4125" s="9"/>
      <c r="AP4125" s="9"/>
      <c r="AQ4125" s="15"/>
      <c r="AR4125" s="9"/>
      <c r="AS4125" s="9"/>
      <c r="AT4125" s="9"/>
      <c r="AU4125" s="9"/>
      <c r="AV4125" s="9"/>
      <c r="AW4125" s="9"/>
      <c r="AX4125" s="9"/>
      <c r="AY4125" s="9"/>
      <c r="AZ4125" s="9"/>
      <c r="BA4125" s="9"/>
      <c r="BB4125" s="9"/>
      <c r="BC4125" s="9"/>
      <c r="BD4125" s="9"/>
      <c r="BE4125" s="9"/>
      <c r="BF4125" s="9"/>
      <c r="BG4125" s="9"/>
      <c r="BH4125" s="9"/>
      <c r="BI4125" s="9"/>
      <c r="BJ4125" s="9"/>
      <c r="BK4125" s="9"/>
      <c r="BL4125" s="9">
        <f t="shared" si="136"/>
        <v>211383.37305552789</v>
      </c>
      <c r="BM4125" s="9">
        <f t="shared" si="137"/>
        <v>211400</v>
      </c>
    </row>
    <row r="4126" spans="1:65" x14ac:dyDescent="0.3">
      <c r="A4126" t="s">
        <v>3915</v>
      </c>
      <c r="B4126" s="9">
        <v>333</v>
      </c>
      <c r="C4126">
        <v>567086</v>
      </c>
      <c r="D4126">
        <v>1</v>
      </c>
      <c r="E4126">
        <v>0</v>
      </c>
      <c r="F4126">
        <v>0</v>
      </c>
      <c r="G4126">
        <v>0</v>
      </c>
      <c r="H4126">
        <v>0</v>
      </c>
      <c r="I4126" t="s">
        <v>151</v>
      </c>
      <c r="J4126">
        <v>558885</v>
      </c>
      <c r="K4126" t="s">
        <v>801</v>
      </c>
      <c r="L4126">
        <v>559628</v>
      </c>
      <c r="M4126" t="s">
        <v>443</v>
      </c>
      <c r="N4126">
        <v>559628</v>
      </c>
      <c r="O4126" t="s">
        <v>443</v>
      </c>
      <c r="P4126">
        <v>559300</v>
      </c>
      <c r="Q4126" t="s">
        <v>223</v>
      </c>
      <c r="R4126" s="9">
        <v>79771.668242672822</v>
      </c>
      <c r="S4126" s="9"/>
      <c r="T4126" s="9"/>
      <c r="U4126" s="9"/>
      <c r="V4126" s="9"/>
      <c r="W4126" s="9"/>
      <c r="X4126" s="9"/>
      <c r="Y4126" s="9"/>
      <c r="Z4126" s="9"/>
      <c r="AA4126" s="9"/>
      <c r="AB4126" s="9"/>
      <c r="AC4126" s="9"/>
      <c r="AD4126" s="9"/>
      <c r="AE4126" s="9"/>
      <c r="AF4126" s="9"/>
      <c r="AG4126" s="9"/>
      <c r="AH4126" s="9"/>
      <c r="AI4126" s="9"/>
      <c r="AJ4126" s="9"/>
      <c r="AK4126" s="9"/>
      <c r="AL4126" s="9"/>
      <c r="AM4126" s="9"/>
      <c r="AN4126" s="9"/>
      <c r="AO4126" s="9"/>
      <c r="AP4126" s="9"/>
      <c r="AQ4126" s="15"/>
      <c r="AR4126" s="9"/>
      <c r="AS4126" s="9"/>
      <c r="AT4126" s="9"/>
      <c r="AU4126" s="9"/>
      <c r="AV4126" s="9"/>
      <c r="AW4126" s="9"/>
      <c r="AX4126" s="9"/>
      <c r="AY4126" s="9"/>
      <c r="AZ4126" s="9"/>
      <c r="BA4126" s="9"/>
      <c r="BB4126" s="9"/>
      <c r="BC4126" s="9"/>
      <c r="BD4126" s="9"/>
      <c r="BE4126" s="9"/>
      <c r="BF4126" s="9"/>
      <c r="BG4126" s="9"/>
      <c r="BH4126" s="9"/>
      <c r="BI4126" s="9"/>
      <c r="BJ4126" s="9"/>
      <c r="BK4126" s="9"/>
      <c r="BL4126" s="9">
        <f t="shared" si="136"/>
        <v>79771.668242672822</v>
      </c>
      <c r="BM4126" s="9">
        <f t="shared" si="137"/>
        <v>79800</v>
      </c>
    </row>
    <row r="4127" spans="1:65" x14ac:dyDescent="0.3">
      <c r="A4127" s="3" t="s">
        <v>2368</v>
      </c>
      <c r="B4127" s="9">
        <v>1345</v>
      </c>
      <c r="C4127">
        <v>564354</v>
      </c>
      <c r="D4127">
        <v>1</v>
      </c>
      <c r="E4127">
        <v>1</v>
      </c>
      <c r="F4127">
        <v>1</v>
      </c>
      <c r="G4127">
        <v>0</v>
      </c>
      <c r="H4127">
        <v>0</v>
      </c>
      <c r="I4127" t="s">
        <v>104</v>
      </c>
      <c r="J4127">
        <v>564354</v>
      </c>
      <c r="K4127" t="s">
        <v>2368</v>
      </c>
      <c r="L4127">
        <v>564354</v>
      </c>
      <c r="M4127" t="s">
        <v>2368</v>
      </c>
      <c r="N4127">
        <v>577626</v>
      </c>
      <c r="O4127" t="s">
        <v>1142</v>
      </c>
      <c r="P4127">
        <v>577626</v>
      </c>
      <c r="Q4127" t="s">
        <v>1142</v>
      </c>
      <c r="R4127" s="9">
        <v>315639.99024278711</v>
      </c>
      <c r="S4127" s="9">
        <f>SUMIFS($B:$B,$J:$J,$C4127)</f>
        <v>3437</v>
      </c>
      <c r="T4127" s="9">
        <v>186801.5256579264</v>
      </c>
      <c r="U4127" s="9">
        <v>0</v>
      </c>
      <c r="V4127" s="9">
        <f>U4127*768</f>
        <v>0</v>
      </c>
      <c r="W4127" s="9">
        <v>31</v>
      </c>
      <c r="X4127" s="9">
        <f>W4127*3072</f>
        <v>95232</v>
      </c>
      <c r="Y4127" s="9">
        <v>11</v>
      </c>
      <c r="Z4127" s="9">
        <f>Y4127*1024</f>
        <v>11264</v>
      </c>
      <c r="AA4127" s="9">
        <v>1</v>
      </c>
      <c r="AB4127" s="9">
        <f>AA4127*256</f>
        <v>256</v>
      </c>
      <c r="AC4127" s="9">
        <f>SUMIFS($B:$B,$L:$L,$C4127)</f>
        <v>3792</v>
      </c>
      <c r="AD4127" s="9">
        <v>474935.6480594232</v>
      </c>
      <c r="AE4127" s="9"/>
      <c r="AF4127" s="9"/>
      <c r="AG4127" s="9"/>
      <c r="AH4127" s="9"/>
      <c r="AI4127" s="9"/>
      <c r="AJ4127" s="9"/>
      <c r="AK4127" s="9"/>
      <c r="AL4127" s="9"/>
      <c r="AM4127" s="9"/>
      <c r="AN4127" s="9"/>
      <c r="AO4127" s="9"/>
      <c r="AP4127" s="9"/>
      <c r="AQ4127" s="15"/>
      <c r="AR4127" s="9"/>
      <c r="AS4127" s="9"/>
      <c r="AT4127" s="9"/>
      <c r="AU4127" s="9"/>
      <c r="AV4127" s="9"/>
      <c r="AW4127" s="9"/>
      <c r="AX4127" s="9"/>
      <c r="AY4127" s="9"/>
      <c r="AZ4127" s="9"/>
      <c r="BA4127" s="9"/>
      <c r="BB4127" s="9"/>
      <c r="BC4127" s="9"/>
      <c r="BD4127" s="9"/>
      <c r="BE4127" s="9"/>
      <c r="BF4127" s="9"/>
      <c r="BG4127" s="9"/>
      <c r="BH4127" s="9"/>
      <c r="BI4127" s="9"/>
      <c r="BJ4127" s="9"/>
      <c r="BK4127" s="9"/>
      <c r="BL4127" s="9">
        <f t="shared" si="136"/>
        <v>1084129.1639601367</v>
      </c>
      <c r="BM4127" s="9">
        <f t="shared" si="137"/>
        <v>1084100</v>
      </c>
    </row>
    <row r="4128" spans="1:65" x14ac:dyDescent="0.3">
      <c r="A4128" t="s">
        <v>3916</v>
      </c>
      <c r="B4128" s="9">
        <v>257</v>
      </c>
      <c r="C4128">
        <v>544752</v>
      </c>
      <c r="D4128">
        <v>1</v>
      </c>
      <c r="E4128">
        <v>0</v>
      </c>
      <c r="F4128">
        <v>0</v>
      </c>
      <c r="G4128">
        <v>0</v>
      </c>
      <c r="H4128">
        <v>0</v>
      </c>
      <c r="I4128" t="s">
        <v>123</v>
      </c>
      <c r="J4128">
        <v>590754</v>
      </c>
      <c r="K4128" t="s">
        <v>2133</v>
      </c>
      <c r="L4128">
        <v>590754</v>
      </c>
      <c r="M4128" t="s">
        <v>2133</v>
      </c>
      <c r="N4128">
        <v>590754</v>
      </c>
      <c r="O4128" t="s">
        <v>2133</v>
      </c>
      <c r="P4128">
        <v>590266</v>
      </c>
      <c r="Q4128" t="s">
        <v>163</v>
      </c>
      <c r="R4128" s="9">
        <v>71941.662785630979</v>
      </c>
      <c r="S4128" s="9"/>
      <c r="T4128" s="9"/>
      <c r="U4128" s="9"/>
      <c r="V4128" s="9"/>
      <c r="W4128" s="9"/>
      <c r="X4128" s="9"/>
      <c r="Y4128" s="9"/>
      <c r="Z4128" s="9"/>
      <c r="AA4128" s="9"/>
      <c r="AB4128" s="9"/>
      <c r="AC4128" s="9"/>
      <c r="AD4128" s="9"/>
      <c r="AE4128" s="9"/>
      <c r="AF4128" s="9"/>
      <c r="AG4128" s="9"/>
      <c r="AH4128" s="9"/>
      <c r="AI4128" s="9"/>
      <c r="AJ4128" s="9"/>
      <c r="AK4128" s="9"/>
      <c r="AL4128" s="9"/>
      <c r="AM4128" s="9"/>
      <c r="AN4128" s="9"/>
      <c r="AO4128" s="9"/>
      <c r="AP4128" s="9"/>
      <c r="AQ4128" s="15"/>
      <c r="AR4128" s="9"/>
      <c r="AS4128" s="9"/>
      <c r="AT4128" s="9"/>
      <c r="AU4128" s="9"/>
      <c r="AV4128" s="9"/>
      <c r="AW4128" s="9"/>
      <c r="AX4128" s="9"/>
      <c r="AY4128" s="9"/>
      <c r="AZ4128" s="9"/>
      <c r="BA4128" s="9"/>
      <c r="BB4128" s="9"/>
      <c r="BC4128" s="9"/>
      <c r="BD4128" s="9"/>
      <c r="BE4128" s="9"/>
      <c r="BF4128" s="9"/>
      <c r="BG4128" s="9"/>
      <c r="BH4128" s="9"/>
      <c r="BI4128" s="9"/>
      <c r="BJ4128" s="9"/>
      <c r="BK4128" s="9"/>
      <c r="BL4128" s="9">
        <f t="shared" si="136"/>
        <v>71941.662785630979</v>
      </c>
      <c r="BM4128" s="9">
        <f t="shared" si="137"/>
        <v>71900</v>
      </c>
    </row>
    <row r="4129" spans="1:65" x14ac:dyDescent="0.3">
      <c r="A4129" t="s">
        <v>3917</v>
      </c>
      <c r="B4129" s="9">
        <v>774</v>
      </c>
      <c r="C4129">
        <v>584851</v>
      </c>
      <c r="D4129">
        <v>1</v>
      </c>
      <c r="E4129">
        <v>0</v>
      </c>
      <c r="F4129">
        <v>0</v>
      </c>
      <c r="G4129">
        <v>0</v>
      </c>
      <c r="H4129">
        <v>0</v>
      </c>
      <c r="I4129" t="s">
        <v>81</v>
      </c>
      <c r="J4129">
        <v>584860</v>
      </c>
      <c r="K4129" t="s">
        <v>3918</v>
      </c>
      <c r="L4129">
        <v>584797</v>
      </c>
      <c r="M4129" t="s">
        <v>3735</v>
      </c>
      <c r="N4129">
        <v>584291</v>
      </c>
      <c r="O4129" t="s">
        <v>742</v>
      </c>
      <c r="P4129">
        <v>584291</v>
      </c>
      <c r="Q4129" t="s">
        <v>742</v>
      </c>
      <c r="R4129" s="9">
        <v>183434.38573491591</v>
      </c>
      <c r="S4129" s="9"/>
      <c r="T4129" s="9"/>
      <c r="U4129" s="9"/>
      <c r="V4129" s="9"/>
      <c r="W4129" s="9"/>
      <c r="X4129" s="9"/>
      <c r="Y4129" s="9"/>
      <c r="Z4129" s="9"/>
      <c r="AA4129" s="9"/>
      <c r="AB4129" s="9"/>
      <c r="AC4129" s="9"/>
      <c r="AD4129" s="9"/>
      <c r="AE4129" s="9"/>
      <c r="AF4129" s="9"/>
      <c r="AG4129" s="9"/>
      <c r="AH4129" s="9"/>
      <c r="AI4129" s="9"/>
      <c r="AJ4129" s="9"/>
      <c r="AK4129" s="9"/>
      <c r="AL4129" s="9"/>
      <c r="AM4129" s="9"/>
      <c r="AN4129" s="9"/>
      <c r="AO4129" s="9"/>
      <c r="AP4129" s="9"/>
      <c r="AQ4129" s="15"/>
      <c r="AR4129" s="9"/>
      <c r="AS4129" s="9"/>
      <c r="AT4129" s="9"/>
      <c r="AU4129" s="9"/>
      <c r="AV4129" s="9"/>
      <c r="AW4129" s="9"/>
      <c r="AX4129" s="9"/>
      <c r="AY4129" s="9"/>
      <c r="AZ4129" s="9"/>
      <c r="BA4129" s="9"/>
      <c r="BB4129" s="9"/>
      <c r="BC4129" s="9"/>
      <c r="BD4129" s="9"/>
      <c r="BE4129" s="9"/>
      <c r="BF4129" s="9"/>
      <c r="BG4129" s="9"/>
      <c r="BH4129" s="9"/>
      <c r="BI4129" s="9"/>
      <c r="BJ4129" s="9"/>
      <c r="BK4129" s="9"/>
      <c r="BL4129" s="9">
        <f t="shared" si="136"/>
        <v>183434.38573491591</v>
      </c>
      <c r="BM4129" s="9">
        <f t="shared" si="137"/>
        <v>183400</v>
      </c>
    </row>
    <row r="4130" spans="1:65" x14ac:dyDescent="0.3">
      <c r="A4130" t="s">
        <v>3919</v>
      </c>
      <c r="B4130" s="9">
        <v>203</v>
      </c>
      <c r="C4130">
        <v>560111</v>
      </c>
      <c r="D4130">
        <v>1</v>
      </c>
      <c r="E4130">
        <v>0</v>
      </c>
      <c r="F4130">
        <v>0</v>
      </c>
      <c r="G4130">
        <v>0</v>
      </c>
      <c r="H4130">
        <v>0</v>
      </c>
      <c r="I4130" t="s">
        <v>151</v>
      </c>
      <c r="J4130">
        <v>560120</v>
      </c>
      <c r="K4130" t="s">
        <v>345</v>
      </c>
      <c r="L4130">
        <v>560120</v>
      </c>
      <c r="M4130" t="s">
        <v>345</v>
      </c>
      <c r="N4130">
        <v>560120</v>
      </c>
      <c r="O4130" t="s">
        <v>345</v>
      </c>
      <c r="P4130">
        <v>559717</v>
      </c>
      <c r="Q4130" t="s">
        <v>346</v>
      </c>
      <c r="R4130" s="9">
        <v>71941.662785630979</v>
      </c>
      <c r="S4130" s="9"/>
      <c r="T4130" s="9"/>
      <c r="U4130" s="9"/>
      <c r="V4130" s="9"/>
      <c r="W4130" s="9"/>
      <c r="X4130" s="9"/>
      <c r="Y4130" s="9"/>
      <c r="Z4130" s="9"/>
      <c r="AA4130" s="9"/>
      <c r="AB4130" s="9"/>
      <c r="AC4130" s="9"/>
      <c r="AD4130" s="9"/>
      <c r="AE4130" s="9"/>
      <c r="AF4130" s="9"/>
      <c r="AG4130" s="9"/>
      <c r="AH4130" s="9"/>
      <c r="AI4130" s="9"/>
      <c r="AJ4130" s="9"/>
      <c r="AK4130" s="9"/>
      <c r="AL4130" s="9"/>
      <c r="AM4130" s="9"/>
      <c r="AN4130" s="9"/>
      <c r="AO4130" s="9"/>
      <c r="AP4130" s="9"/>
      <c r="AQ4130" s="15"/>
      <c r="AR4130" s="9"/>
      <c r="AS4130" s="9"/>
      <c r="AT4130" s="9"/>
      <c r="AU4130" s="9"/>
      <c r="AV4130" s="9"/>
      <c r="AW4130" s="9"/>
      <c r="AX4130" s="9"/>
      <c r="AY4130" s="9"/>
      <c r="AZ4130" s="9"/>
      <c r="BA4130" s="9"/>
      <c r="BB4130" s="9"/>
      <c r="BC4130" s="9"/>
      <c r="BD4130" s="9"/>
      <c r="BE4130" s="9"/>
      <c r="BF4130" s="9"/>
      <c r="BG4130" s="9"/>
      <c r="BH4130" s="9"/>
      <c r="BI4130" s="9"/>
      <c r="BJ4130" s="9"/>
      <c r="BK4130" s="9"/>
      <c r="BL4130" s="9">
        <f t="shared" si="136"/>
        <v>71941.662785630979</v>
      </c>
      <c r="BM4130" s="9">
        <f t="shared" si="137"/>
        <v>71900</v>
      </c>
    </row>
    <row r="4131" spans="1:65" x14ac:dyDescent="0.3">
      <c r="A4131" t="s">
        <v>3920</v>
      </c>
      <c r="B4131" s="9">
        <v>362</v>
      </c>
      <c r="C4131">
        <v>580821</v>
      </c>
      <c r="D4131">
        <v>1</v>
      </c>
      <c r="E4131">
        <v>0</v>
      </c>
      <c r="F4131">
        <v>0</v>
      </c>
      <c r="G4131">
        <v>0</v>
      </c>
      <c r="H4131">
        <v>0</v>
      </c>
      <c r="I4131" t="s">
        <v>96</v>
      </c>
      <c r="J4131">
        <v>580031</v>
      </c>
      <c r="K4131" t="s">
        <v>1082</v>
      </c>
      <c r="L4131">
        <v>580031</v>
      </c>
      <c r="M4131" t="s">
        <v>1082</v>
      </c>
      <c r="N4131">
        <v>580031</v>
      </c>
      <c r="O4131" t="s">
        <v>1082</v>
      </c>
      <c r="P4131">
        <v>580031</v>
      </c>
      <c r="Q4131" t="s">
        <v>1082</v>
      </c>
      <c r="R4131" s="9">
        <v>86642.707665743423</v>
      </c>
      <c r="S4131" s="9"/>
      <c r="T4131" s="9"/>
      <c r="U4131" s="9"/>
      <c r="V4131" s="9"/>
      <c r="W4131" s="9"/>
      <c r="X4131" s="9"/>
      <c r="Y4131" s="9"/>
      <c r="Z4131" s="9"/>
      <c r="AA4131" s="9"/>
      <c r="AB4131" s="9"/>
      <c r="AC4131" s="9"/>
      <c r="AD4131" s="9"/>
      <c r="AE4131" s="9"/>
      <c r="AF4131" s="9"/>
      <c r="AG4131" s="9"/>
      <c r="AH4131" s="9"/>
      <c r="AI4131" s="9"/>
      <c r="AJ4131" s="9"/>
      <c r="AK4131" s="9"/>
      <c r="AL4131" s="9"/>
      <c r="AM4131" s="9"/>
      <c r="AN4131" s="9"/>
      <c r="AO4131" s="9"/>
      <c r="AP4131" s="9"/>
      <c r="AQ4131" s="15"/>
      <c r="AR4131" s="9"/>
      <c r="AS4131" s="9"/>
      <c r="AT4131" s="9"/>
      <c r="AU4131" s="9"/>
      <c r="AV4131" s="9"/>
      <c r="AW4131" s="9"/>
      <c r="AX4131" s="9"/>
      <c r="AY4131" s="9"/>
      <c r="AZ4131" s="9"/>
      <c r="BA4131" s="9"/>
      <c r="BB4131" s="9"/>
      <c r="BC4131" s="9"/>
      <c r="BD4131" s="9"/>
      <c r="BE4131" s="9"/>
      <c r="BF4131" s="9"/>
      <c r="BG4131" s="9"/>
      <c r="BH4131" s="9"/>
      <c r="BI4131" s="9"/>
      <c r="BJ4131" s="9"/>
      <c r="BK4131" s="9"/>
      <c r="BL4131" s="9">
        <f t="shared" si="136"/>
        <v>86642.707665743423</v>
      </c>
      <c r="BM4131" s="9">
        <f t="shared" si="137"/>
        <v>86600</v>
      </c>
    </row>
    <row r="4132" spans="1:65" x14ac:dyDescent="0.3">
      <c r="A4132" t="s">
        <v>3921</v>
      </c>
      <c r="B4132" s="9">
        <v>112</v>
      </c>
      <c r="C4132">
        <v>563374</v>
      </c>
      <c r="D4132">
        <v>1</v>
      </c>
      <c r="E4132">
        <v>0</v>
      </c>
      <c r="F4132">
        <v>0</v>
      </c>
      <c r="G4132">
        <v>0</v>
      </c>
      <c r="H4132">
        <v>0</v>
      </c>
      <c r="I4132" t="s">
        <v>83</v>
      </c>
      <c r="J4132">
        <v>552470</v>
      </c>
      <c r="K4132" t="s">
        <v>1208</v>
      </c>
      <c r="L4132">
        <v>552046</v>
      </c>
      <c r="M4132" t="s">
        <v>174</v>
      </c>
      <c r="N4132">
        <v>552046</v>
      </c>
      <c r="O4132" t="s">
        <v>174</v>
      </c>
      <c r="P4132">
        <v>552046</v>
      </c>
      <c r="Q4132" t="s">
        <v>174</v>
      </c>
      <c r="R4132" s="9">
        <v>71941.662785630979</v>
      </c>
      <c r="S4132" s="9"/>
      <c r="T4132" s="9"/>
      <c r="U4132" s="9"/>
      <c r="V4132" s="9"/>
      <c r="W4132" s="9"/>
      <c r="X4132" s="9"/>
      <c r="Y4132" s="9"/>
      <c r="Z4132" s="9"/>
      <c r="AA4132" s="9"/>
      <c r="AB4132" s="9"/>
      <c r="AC4132" s="9"/>
      <c r="AD4132" s="9"/>
      <c r="AE4132" s="9"/>
      <c r="AF4132" s="9"/>
      <c r="AG4132" s="9"/>
      <c r="AH4132" s="9"/>
      <c r="AI4132" s="9"/>
      <c r="AJ4132" s="9"/>
      <c r="AK4132" s="9"/>
      <c r="AL4132" s="9"/>
      <c r="AM4132" s="9"/>
      <c r="AN4132" s="9"/>
      <c r="AO4132" s="9"/>
      <c r="AP4132" s="9"/>
      <c r="AQ4132" s="15"/>
      <c r="AR4132" s="9"/>
      <c r="AS4132" s="9"/>
      <c r="AT4132" s="9"/>
      <c r="AU4132" s="9"/>
      <c r="AV4132" s="9"/>
      <c r="AW4132" s="9"/>
      <c r="AX4132" s="9"/>
      <c r="AY4132" s="9"/>
      <c r="AZ4132" s="9"/>
      <c r="BA4132" s="9"/>
      <c r="BB4132" s="9"/>
      <c r="BC4132" s="9"/>
      <c r="BD4132" s="9"/>
      <c r="BE4132" s="9"/>
      <c r="BF4132" s="9"/>
      <c r="BG4132" s="9"/>
      <c r="BH4132" s="9"/>
      <c r="BI4132" s="9"/>
      <c r="BJ4132" s="9"/>
      <c r="BK4132" s="9"/>
      <c r="BL4132" s="9">
        <f t="shared" si="136"/>
        <v>71941.662785630979</v>
      </c>
      <c r="BM4132" s="9">
        <f t="shared" si="137"/>
        <v>71900</v>
      </c>
    </row>
    <row r="4133" spans="1:65" x14ac:dyDescent="0.3">
      <c r="A4133" t="s">
        <v>3922</v>
      </c>
      <c r="B4133" s="9">
        <v>4254</v>
      </c>
      <c r="C4133">
        <v>539597</v>
      </c>
      <c r="D4133">
        <v>1</v>
      </c>
      <c r="E4133">
        <v>0</v>
      </c>
      <c r="F4133">
        <v>0</v>
      </c>
      <c r="G4133">
        <v>0</v>
      </c>
      <c r="H4133">
        <v>0</v>
      </c>
      <c r="I4133" t="s">
        <v>86</v>
      </c>
      <c r="J4133">
        <v>539325</v>
      </c>
      <c r="K4133" t="s">
        <v>775</v>
      </c>
      <c r="L4133">
        <v>539325</v>
      </c>
      <c r="M4133" t="s">
        <v>775</v>
      </c>
      <c r="N4133">
        <v>539325</v>
      </c>
      <c r="O4133" t="s">
        <v>775</v>
      </c>
      <c r="P4133">
        <v>539139</v>
      </c>
      <c r="Q4133" t="s">
        <v>537</v>
      </c>
      <c r="R4133" s="9">
        <v>967781.38223537733</v>
      </c>
      <c r="S4133" s="9"/>
      <c r="T4133" s="9"/>
      <c r="U4133" s="9"/>
      <c r="V4133" s="9"/>
      <c r="W4133" s="9"/>
      <c r="X4133" s="9"/>
      <c r="Y4133" s="9"/>
      <c r="Z4133" s="9"/>
      <c r="AA4133" s="9"/>
      <c r="AB4133" s="9"/>
      <c r="AC4133" s="9"/>
      <c r="AD4133" s="9"/>
      <c r="AE4133" s="9"/>
      <c r="AF4133" s="9"/>
      <c r="AG4133" s="9"/>
      <c r="AH4133" s="9"/>
      <c r="AI4133" s="9"/>
      <c r="AJ4133" s="9"/>
      <c r="AK4133" s="9"/>
      <c r="AL4133" s="9"/>
      <c r="AM4133" s="9"/>
      <c r="AN4133" s="9"/>
      <c r="AO4133" s="9"/>
      <c r="AP4133" s="9"/>
      <c r="AQ4133" s="15"/>
      <c r="AR4133" s="9">
        <v>47</v>
      </c>
      <c r="AS4133" s="9">
        <f>AR4133*30500</f>
        <v>1433500</v>
      </c>
      <c r="AT4133" s="9"/>
      <c r="AU4133" s="9"/>
      <c r="AV4133" s="9"/>
      <c r="AW4133" s="9"/>
      <c r="AX4133" s="9"/>
      <c r="AY4133" s="9"/>
      <c r="AZ4133" s="9"/>
      <c r="BA4133" s="9"/>
      <c r="BB4133" s="9"/>
      <c r="BC4133" s="9"/>
      <c r="BD4133" s="9"/>
      <c r="BE4133" s="9"/>
      <c r="BF4133" s="9"/>
      <c r="BG4133" s="9"/>
      <c r="BH4133" s="9"/>
      <c r="BI4133" s="9"/>
      <c r="BJ4133" s="9"/>
      <c r="BK4133" s="9"/>
      <c r="BL4133" s="9">
        <f t="shared" si="136"/>
        <v>2401281.3822353771</v>
      </c>
      <c r="BM4133" s="9">
        <f t="shared" si="137"/>
        <v>2401300</v>
      </c>
    </row>
    <row r="4134" spans="1:65" x14ac:dyDescent="0.3">
      <c r="A4134" t="s">
        <v>3923</v>
      </c>
      <c r="B4134" s="9">
        <v>146</v>
      </c>
      <c r="C4134">
        <v>530514</v>
      </c>
      <c r="D4134">
        <v>1</v>
      </c>
      <c r="E4134">
        <v>0</v>
      </c>
      <c r="F4134">
        <v>0</v>
      </c>
      <c r="G4134">
        <v>0</v>
      </c>
      <c r="H4134">
        <v>0</v>
      </c>
      <c r="I4134" t="s">
        <v>86</v>
      </c>
      <c r="J4134">
        <v>530883</v>
      </c>
      <c r="K4134" t="s">
        <v>319</v>
      </c>
      <c r="L4134">
        <v>530883</v>
      </c>
      <c r="M4134" t="s">
        <v>319</v>
      </c>
      <c r="N4134">
        <v>530883</v>
      </c>
      <c r="O4134" t="s">
        <v>319</v>
      </c>
      <c r="P4134">
        <v>530883</v>
      </c>
      <c r="Q4134" t="s">
        <v>319</v>
      </c>
      <c r="R4134" s="9">
        <v>71941.662785630979</v>
      </c>
      <c r="S4134" s="9"/>
      <c r="T4134" s="9"/>
      <c r="U4134" s="9"/>
      <c r="V4134" s="9"/>
      <c r="W4134" s="9"/>
      <c r="X4134" s="9"/>
      <c r="Y4134" s="9"/>
      <c r="Z4134" s="9"/>
      <c r="AA4134" s="9"/>
      <c r="AB4134" s="9"/>
      <c r="AC4134" s="9"/>
      <c r="AD4134" s="9"/>
      <c r="AE4134" s="9"/>
      <c r="AF4134" s="9"/>
      <c r="AG4134" s="9"/>
      <c r="AH4134" s="9"/>
      <c r="AI4134" s="9"/>
      <c r="AJ4134" s="9"/>
      <c r="AK4134" s="9"/>
      <c r="AL4134" s="9"/>
      <c r="AM4134" s="9"/>
      <c r="AN4134" s="9"/>
      <c r="AO4134" s="9"/>
      <c r="AP4134" s="9"/>
      <c r="AQ4134" s="15"/>
      <c r="AR4134" s="9"/>
      <c r="AS4134" s="9"/>
      <c r="AT4134" s="9"/>
      <c r="AU4134" s="9"/>
      <c r="AV4134" s="9"/>
      <c r="AW4134" s="9"/>
      <c r="AX4134" s="9"/>
      <c r="AY4134" s="9"/>
      <c r="AZ4134" s="9"/>
      <c r="BA4134" s="9"/>
      <c r="BB4134" s="9"/>
      <c r="BC4134" s="9"/>
      <c r="BD4134" s="9"/>
      <c r="BE4134" s="9"/>
      <c r="BF4134" s="9"/>
      <c r="BG4134" s="9"/>
      <c r="BH4134" s="9"/>
      <c r="BI4134" s="9"/>
      <c r="BJ4134" s="9"/>
      <c r="BK4134" s="9"/>
      <c r="BL4134" s="9">
        <f t="shared" si="136"/>
        <v>71941.662785630979</v>
      </c>
      <c r="BM4134" s="9">
        <f t="shared" si="137"/>
        <v>71900</v>
      </c>
    </row>
    <row r="4135" spans="1:65" x14ac:dyDescent="0.3">
      <c r="A4135" t="s">
        <v>3924</v>
      </c>
      <c r="B4135" s="9">
        <v>1058</v>
      </c>
      <c r="C4135">
        <v>552577</v>
      </c>
      <c r="D4135">
        <v>1</v>
      </c>
      <c r="E4135">
        <v>0</v>
      </c>
      <c r="F4135">
        <v>0</v>
      </c>
      <c r="G4135">
        <v>0</v>
      </c>
      <c r="H4135">
        <v>0</v>
      </c>
      <c r="I4135" t="s">
        <v>94</v>
      </c>
      <c r="J4135">
        <v>598143</v>
      </c>
      <c r="K4135" t="s">
        <v>368</v>
      </c>
      <c r="L4135">
        <v>598143</v>
      </c>
      <c r="M4135" t="s">
        <v>368</v>
      </c>
      <c r="N4135">
        <v>598143</v>
      </c>
      <c r="O4135" t="s">
        <v>368</v>
      </c>
      <c r="P4135">
        <v>598143</v>
      </c>
      <c r="Q4135" t="s">
        <v>368</v>
      </c>
      <c r="R4135" s="9">
        <v>249431.0217625621</v>
      </c>
      <c r="S4135" s="9"/>
      <c r="T4135" s="9"/>
      <c r="U4135" s="9"/>
      <c r="V4135" s="9"/>
      <c r="W4135" s="9"/>
      <c r="X4135" s="9"/>
      <c r="Y4135" s="9"/>
      <c r="Z4135" s="9"/>
      <c r="AA4135" s="9"/>
      <c r="AB4135" s="9"/>
      <c r="AC4135" s="9"/>
      <c r="AD4135" s="9"/>
      <c r="AE4135" s="9"/>
      <c r="AF4135" s="9"/>
      <c r="AG4135" s="9"/>
      <c r="AH4135" s="9"/>
      <c r="AI4135" s="9"/>
      <c r="AJ4135" s="9"/>
      <c r="AK4135" s="9"/>
      <c r="AL4135" s="9"/>
      <c r="AM4135" s="9"/>
      <c r="AN4135" s="9"/>
      <c r="AO4135" s="9"/>
      <c r="AP4135" s="9"/>
      <c r="AQ4135" s="15"/>
      <c r="AR4135" s="9"/>
      <c r="AS4135" s="9"/>
      <c r="AT4135" s="9"/>
      <c r="AU4135" s="9"/>
      <c r="AV4135" s="9"/>
      <c r="AW4135" s="9"/>
      <c r="AX4135" s="9"/>
      <c r="AY4135" s="9"/>
      <c r="AZ4135" s="9"/>
      <c r="BA4135" s="9"/>
      <c r="BB4135" s="9"/>
      <c r="BC4135" s="9"/>
      <c r="BD4135" s="9"/>
      <c r="BE4135" s="9"/>
      <c r="BF4135" s="9"/>
      <c r="BG4135" s="9"/>
      <c r="BH4135" s="9"/>
      <c r="BI4135" s="9"/>
      <c r="BJ4135" s="9"/>
      <c r="BK4135" s="9"/>
      <c r="BL4135" s="9">
        <f t="shared" si="136"/>
        <v>249431.0217625621</v>
      </c>
      <c r="BM4135" s="9">
        <f t="shared" si="137"/>
        <v>249400</v>
      </c>
    </row>
    <row r="4136" spans="1:65" x14ac:dyDescent="0.3">
      <c r="A4136" t="s">
        <v>3925</v>
      </c>
      <c r="B4136" s="9">
        <v>71</v>
      </c>
      <c r="C4136">
        <v>530671</v>
      </c>
      <c r="D4136">
        <v>1</v>
      </c>
      <c r="E4136">
        <v>0</v>
      </c>
      <c r="F4136">
        <v>0</v>
      </c>
      <c r="G4136">
        <v>0</v>
      </c>
      <c r="H4136">
        <v>0</v>
      </c>
      <c r="I4136" t="s">
        <v>90</v>
      </c>
      <c r="J4136">
        <v>570451</v>
      </c>
      <c r="K4136" t="s">
        <v>474</v>
      </c>
      <c r="L4136">
        <v>570451</v>
      </c>
      <c r="M4136" t="s">
        <v>474</v>
      </c>
      <c r="N4136">
        <v>570451</v>
      </c>
      <c r="O4136" t="s">
        <v>474</v>
      </c>
      <c r="P4136">
        <v>569810</v>
      </c>
      <c r="Q4136" t="s">
        <v>284</v>
      </c>
      <c r="R4136" s="9">
        <v>71941.662785630979</v>
      </c>
      <c r="S4136" s="9"/>
      <c r="T4136" s="9"/>
      <c r="U4136" s="9"/>
      <c r="V4136" s="9"/>
      <c r="W4136" s="9"/>
      <c r="X4136" s="9"/>
      <c r="Y4136" s="9"/>
      <c r="Z4136" s="9"/>
      <c r="AA4136" s="9"/>
      <c r="AB4136" s="9"/>
      <c r="AC4136" s="9"/>
      <c r="AD4136" s="9"/>
      <c r="AE4136" s="9"/>
      <c r="AF4136" s="9"/>
      <c r="AG4136" s="9"/>
      <c r="AH4136" s="9"/>
      <c r="AI4136" s="9"/>
      <c r="AJ4136" s="9"/>
      <c r="AK4136" s="9"/>
      <c r="AL4136" s="9"/>
      <c r="AM4136" s="9"/>
      <c r="AN4136" s="9"/>
      <c r="AO4136" s="9"/>
      <c r="AP4136" s="9"/>
      <c r="AQ4136" s="15"/>
      <c r="AR4136" s="9"/>
      <c r="AS4136" s="9"/>
      <c r="AT4136" s="9"/>
      <c r="AU4136" s="9"/>
      <c r="AV4136" s="9"/>
      <c r="AW4136" s="9"/>
      <c r="AX4136" s="9"/>
      <c r="AY4136" s="9"/>
      <c r="AZ4136" s="9"/>
      <c r="BA4136" s="9"/>
      <c r="BB4136" s="9"/>
      <c r="BC4136" s="9"/>
      <c r="BD4136" s="9"/>
      <c r="BE4136" s="9"/>
      <c r="BF4136" s="9"/>
      <c r="BG4136" s="9"/>
      <c r="BH4136" s="9"/>
      <c r="BI4136" s="9"/>
      <c r="BJ4136" s="9"/>
      <c r="BK4136" s="9"/>
      <c r="BL4136" s="9">
        <f t="shared" si="136"/>
        <v>71941.662785630979</v>
      </c>
      <c r="BM4136" s="9">
        <f t="shared" si="137"/>
        <v>71900</v>
      </c>
    </row>
    <row r="4137" spans="1:65" x14ac:dyDescent="0.3">
      <c r="A4137" t="s">
        <v>3926</v>
      </c>
      <c r="B4137" s="9">
        <v>608</v>
      </c>
      <c r="C4137">
        <v>555525</v>
      </c>
      <c r="D4137">
        <v>1</v>
      </c>
      <c r="E4137">
        <v>0</v>
      </c>
      <c r="F4137">
        <v>0</v>
      </c>
      <c r="G4137">
        <v>0</v>
      </c>
      <c r="H4137">
        <v>0</v>
      </c>
      <c r="I4137" t="s">
        <v>77</v>
      </c>
      <c r="J4137">
        <v>555762</v>
      </c>
      <c r="K4137" t="s">
        <v>1110</v>
      </c>
      <c r="L4137">
        <v>555762</v>
      </c>
      <c r="M4137" t="s">
        <v>1110</v>
      </c>
      <c r="N4137">
        <v>555762</v>
      </c>
      <c r="O4137" t="s">
        <v>1110</v>
      </c>
      <c r="P4137">
        <v>554961</v>
      </c>
      <c r="Q4137" t="s">
        <v>117</v>
      </c>
      <c r="R4137" s="9">
        <v>144603.64478936401</v>
      </c>
      <c r="S4137" s="9"/>
      <c r="T4137" s="9"/>
      <c r="U4137" s="9"/>
      <c r="V4137" s="9"/>
      <c r="W4137" s="9"/>
      <c r="X4137" s="9"/>
      <c r="Y4137" s="9"/>
      <c r="Z4137" s="9"/>
      <c r="AA4137" s="9"/>
      <c r="AB4137" s="9"/>
      <c r="AC4137" s="9"/>
      <c r="AD4137" s="9"/>
      <c r="AE4137" s="9"/>
      <c r="AF4137" s="9"/>
      <c r="AG4137" s="9"/>
      <c r="AH4137" s="9"/>
      <c r="AI4137" s="9"/>
      <c r="AJ4137" s="9"/>
      <c r="AK4137" s="9"/>
      <c r="AL4137" s="9"/>
      <c r="AM4137" s="9"/>
      <c r="AN4137" s="9"/>
      <c r="AO4137" s="9"/>
      <c r="AP4137" s="9"/>
      <c r="AQ4137" s="15"/>
      <c r="AR4137" s="9">
        <v>2</v>
      </c>
      <c r="AS4137" s="9">
        <f>AR4137*30500</f>
        <v>61000</v>
      </c>
      <c r="AT4137" s="9"/>
      <c r="AU4137" s="9"/>
      <c r="AV4137" s="9"/>
      <c r="AW4137" s="9"/>
      <c r="AX4137" s="9"/>
      <c r="AY4137" s="9"/>
      <c r="AZ4137" s="9"/>
      <c r="BA4137" s="9"/>
      <c r="BB4137" s="9"/>
      <c r="BC4137" s="9"/>
      <c r="BD4137" s="9"/>
      <c r="BE4137" s="9"/>
      <c r="BF4137" s="9"/>
      <c r="BG4137" s="9"/>
      <c r="BH4137" s="9"/>
      <c r="BI4137" s="9"/>
      <c r="BJ4137" s="9"/>
      <c r="BK4137" s="9"/>
      <c r="BL4137" s="9">
        <f t="shared" si="136"/>
        <v>205603.64478936401</v>
      </c>
      <c r="BM4137" s="9">
        <f t="shared" si="137"/>
        <v>205600</v>
      </c>
    </row>
    <row r="4138" spans="1:65" x14ac:dyDescent="0.3">
      <c r="A4138" t="s">
        <v>3927</v>
      </c>
      <c r="B4138" s="9">
        <v>263</v>
      </c>
      <c r="C4138">
        <v>542270</v>
      </c>
      <c r="D4138">
        <v>1</v>
      </c>
      <c r="E4138">
        <v>0</v>
      </c>
      <c r="F4138">
        <v>0</v>
      </c>
      <c r="G4138">
        <v>0</v>
      </c>
      <c r="H4138">
        <v>0</v>
      </c>
      <c r="I4138" t="s">
        <v>86</v>
      </c>
      <c r="J4138">
        <v>542377</v>
      </c>
      <c r="K4138" t="s">
        <v>3928</v>
      </c>
      <c r="L4138">
        <v>541834</v>
      </c>
      <c r="M4138" t="s">
        <v>775</v>
      </c>
      <c r="N4138">
        <v>541834</v>
      </c>
      <c r="O4138" t="s">
        <v>775</v>
      </c>
      <c r="P4138">
        <v>541656</v>
      </c>
      <c r="Q4138" t="s">
        <v>227</v>
      </c>
      <c r="R4138" s="9">
        <v>71941.662785630979</v>
      </c>
      <c r="S4138" s="9"/>
      <c r="T4138" s="9"/>
      <c r="U4138" s="9"/>
      <c r="V4138" s="9"/>
      <c r="W4138" s="9"/>
      <c r="X4138" s="9"/>
      <c r="Y4138" s="9"/>
      <c r="Z4138" s="9"/>
      <c r="AA4138" s="9"/>
      <c r="AB4138" s="9"/>
      <c r="AC4138" s="9"/>
      <c r="AD4138" s="9"/>
      <c r="AE4138" s="9"/>
      <c r="AF4138" s="9"/>
      <c r="AG4138" s="9"/>
      <c r="AH4138" s="9"/>
      <c r="AI4138" s="9"/>
      <c r="AJ4138" s="9"/>
      <c r="AK4138" s="9"/>
      <c r="AL4138" s="9"/>
      <c r="AM4138" s="9"/>
      <c r="AN4138" s="9"/>
      <c r="AO4138" s="9"/>
      <c r="AP4138" s="9"/>
      <c r="AQ4138" s="15"/>
      <c r="AR4138" s="9"/>
      <c r="AS4138" s="9"/>
      <c r="AT4138" s="9"/>
      <c r="AU4138" s="9"/>
      <c r="AV4138" s="9"/>
      <c r="AW4138" s="9"/>
      <c r="AX4138" s="9"/>
      <c r="AY4138" s="9"/>
      <c r="AZ4138" s="9"/>
      <c r="BA4138" s="9"/>
      <c r="BB4138" s="9"/>
      <c r="BC4138" s="9"/>
      <c r="BD4138" s="9"/>
      <c r="BE4138" s="9"/>
      <c r="BF4138" s="9"/>
      <c r="BG4138" s="9"/>
      <c r="BH4138" s="9"/>
      <c r="BI4138" s="9"/>
      <c r="BJ4138" s="9"/>
      <c r="BK4138" s="9"/>
      <c r="BL4138" s="9">
        <f t="shared" si="136"/>
        <v>71941.662785630979</v>
      </c>
      <c r="BM4138" s="9">
        <f t="shared" si="137"/>
        <v>71900</v>
      </c>
    </row>
    <row r="4139" spans="1:65" x14ac:dyDescent="0.3">
      <c r="A4139" s="2" t="s">
        <v>3929</v>
      </c>
      <c r="B4139" s="9">
        <v>1097</v>
      </c>
      <c r="C4139">
        <v>589942</v>
      </c>
      <c r="D4139">
        <v>1</v>
      </c>
      <c r="E4139">
        <v>1</v>
      </c>
      <c r="F4139">
        <v>0</v>
      </c>
      <c r="G4139">
        <v>0</v>
      </c>
      <c r="H4139">
        <v>0</v>
      </c>
      <c r="I4139" t="s">
        <v>111</v>
      </c>
      <c r="J4139">
        <v>589942</v>
      </c>
      <c r="K4139" t="s">
        <v>3929</v>
      </c>
      <c r="L4139">
        <v>589632</v>
      </c>
      <c r="M4139" t="s">
        <v>392</v>
      </c>
      <c r="N4139">
        <v>589250</v>
      </c>
      <c r="O4139" t="s">
        <v>113</v>
      </c>
      <c r="P4139">
        <v>589250</v>
      </c>
      <c r="Q4139" t="s">
        <v>113</v>
      </c>
      <c r="R4139" s="9">
        <v>258455.0860493033</v>
      </c>
      <c r="S4139" s="9">
        <f>SUMIFS($B:$B,$J:$J,$C4139)</f>
        <v>2222</v>
      </c>
      <c r="T4139" s="9">
        <v>120900.8388650074</v>
      </c>
      <c r="U4139" s="9">
        <v>0</v>
      </c>
      <c r="V4139" s="9">
        <f>U4139*768</f>
        <v>0</v>
      </c>
      <c r="W4139" s="9">
        <v>20</v>
      </c>
      <c r="X4139" s="9">
        <f>W4139*3072</f>
        <v>61440</v>
      </c>
      <c r="Y4139" s="9">
        <v>7</v>
      </c>
      <c r="Z4139" s="9">
        <f>Y4139*1024</f>
        <v>7168</v>
      </c>
      <c r="AA4139" s="9">
        <v>2</v>
      </c>
      <c r="AB4139" s="9">
        <f>AA4139*256</f>
        <v>512</v>
      </c>
      <c r="AC4139" s="9"/>
      <c r="AD4139" s="9"/>
      <c r="AE4139" s="9"/>
      <c r="AF4139" s="9"/>
      <c r="AG4139" s="9"/>
      <c r="AH4139" s="9"/>
      <c r="AI4139" s="9"/>
      <c r="AJ4139" s="9"/>
      <c r="AK4139" s="9"/>
      <c r="AL4139" s="9"/>
      <c r="AM4139" s="9"/>
      <c r="AN4139" s="9"/>
      <c r="AO4139" s="9"/>
      <c r="AP4139" s="9"/>
      <c r="AQ4139" s="15"/>
      <c r="AR4139" s="9"/>
      <c r="AS4139" s="9"/>
      <c r="AT4139" s="9"/>
      <c r="AU4139" s="9"/>
      <c r="AV4139" s="9"/>
      <c r="AW4139" s="9"/>
      <c r="AX4139" s="9"/>
      <c r="AY4139" s="9"/>
      <c r="AZ4139" s="9"/>
      <c r="BA4139" s="9"/>
      <c r="BB4139" s="9"/>
      <c r="BC4139" s="9"/>
      <c r="BD4139" s="9"/>
      <c r="BE4139" s="9"/>
      <c r="BF4139" s="9"/>
      <c r="BG4139" s="9"/>
      <c r="BH4139" s="9"/>
      <c r="BI4139" s="9"/>
      <c r="BJ4139" s="9"/>
      <c r="BK4139" s="9"/>
      <c r="BL4139" s="9">
        <f t="shared" si="136"/>
        <v>448475.92491431069</v>
      </c>
      <c r="BM4139" s="9">
        <f t="shared" si="137"/>
        <v>448500</v>
      </c>
    </row>
    <row r="4140" spans="1:65" x14ac:dyDescent="0.3">
      <c r="A4140" t="s">
        <v>3930</v>
      </c>
      <c r="B4140" s="9">
        <v>207</v>
      </c>
      <c r="C4140">
        <v>558265</v>
      </c>
      <c r="D4140">
        <v>1</v>
      </c>
      <c r="E4140">
        <v>0</v>
      </c>
      <c r="F4140">
        <v>0</v>
      </c>
      <c r="G4140">
        <v>0</v>
      </c>
      <c r="H4140">
        <v>0</v>
      </c>
      <c r="I4140" t="s">
        <v>151</v>
      </c>
      <c r="J4140">
        <v>558044</v>
      </c>
      <c r="K4140" t="s">
        <v>549</v>
      </c>
      <c r="L4140">
        <v>558249</v>
      </c>
      <c r="M4140" t="s">
        <v>550</v>
      </c>
      <c r="N4140">
        <v>558249</v>
      </c>
      <c r="O4140" t="s">
        <v>550</v>
      </c>
      <c r="P4140">
        <v>558249</v>
      </c>
      <c r="Q4140" t="s">
        <v>550</v>
      </c>
      <c r="R4140" s="9">
        <v>71941.662785630979</v>
      </c>
      <c r="S4140" s="9"/>
      <c r="T4140" s="9"/>
      <c r="U4140" s="9"/>
      <c r="V4140" s="9"/>
      <c r="W4140" s="9"/>
      <c r="X4140" s="9"/>
      <c r="Y4140" s="9"/>
      <c r="Z4140" s="9"/>
      <c r="AA4140" s="9"/>
      <c r="AB4140" s="9"/>
      <c r="AC4140" s="9"/>
      <c r="AD4140" s="9"/>
      <c r="AE4140" s="9"/>
      <c r="AF4140" s="9"/>
      <c r="AG4140" s="9"/>
      <c r="AH4140" s="9"/>
      <c r="AI4140" s="9"/>
      <c r="AJ4140" s="9"/>
      <c r="AK4140" s="9"/>
      <c r="AL4140" s="9"/>
      <c r="AM4140" s="9"/>
      <c r="AN4140" s="9"/>
      <c r="AO4140" s="9"/>
      <c r="AP4140" s="9"/>
      <c r="AQ4140" s="15"/>
      <c r="AR4140" s="9"/>
      <c r="AS4140" s="9"/>
      <c r="AT4140" s="9"/>
      <c r="AU4140" s="9"/>
      <c r="AV4140" s="9"/>
      <c r="AW4140" s="9"/>
      <c r="AX4140" s="9"/>
      <c r="AY4140" s="9"/>
      <c r="AZ4140" s="9"/>
      <c r="BA4140" s="9"/>
      <c r="BB4140" s="9"/>
      <c r="BC4140" s="9"/>
      <c r="BD4140" s="9"/>
      <c r="BE4140" s="9"/>
      <c r="BF4140" s="9"/>
      <c r="BG4140" s="9"/>
      <c r="BH4140" s="9"/>
      <c r="BI4140" s="9"/>
      <c r="BJ4140" s="9"/>
      <c r="BK4140" s="9"/>
      <c r="BL4140" s="9">
        <f t="shared" si="136"/>
        <v>71941.662785630979</v>
      </c>
      <c r="BM4140" s="9">
        <f t="shared" si="137"/>
        <v>71900</v>
      </c>
    </row>
    <row r="4141" spans="1:65" x14ac:dyDescent="0.3">
      <c r="A4141" t="s">
        <v>3931</v>
      </c>
      <c r="B4141" s="9">
        <v>1014</v>
      </c>
      <c r="C4141">
        <v>532789</v>
      </c>
      <c r="D4141">
        <v>1</v>
      </c>
      <c r="E4141">
        <v>0</v>
      </c>
      <c r="F4141">
        <v>0</v>
      </c>
      <c r="G4141">
        <v>0</v>
      </c>
      <c r="H4141">
        <v>0</v>
      </c>
      <c r="I4141" t="s">
        <v>86</v>
      </c>
      <c r="J4141">
        <v>532215</v>
      </c>
      <c r="K4141" t="s">
        <v>1070</v>
      </c>
      <c r="L4141">
        <v>531723</v>
      </c>
      <c r="M4141" t="s">
        <v>1071</v>
      </c>
      <c r="N4141">
        <v>539244</v>
      </c>
      <c r="O4141" t="s">
        <v>1072</v>
      </c>
      <c r="P4141">
        <v>539139</v>
      </c>
      <c r="Q4141" t="s">
        <v>537</v>
      </c>
      <c r="R4141" s="9">
        <v>239239.2609244441</v>
      </c>
      <c r="S4141" s="9"/>
      <c r="T4141" s="9"/>
      <c r="U4141" s="9"/>
      <c r="V4141" s="9"/>
      <c r="W4141" s="9"/>
      <c r="X4141" s="9"/>
      <c r="Y4141" s="9"/>
      <c r="Z4141" s="9"/>
      <c r="AA4141" s="9"/>
      <c r="AB4141" s="9"/>
      <c r="AC4141" s="9"/>
      <c r="AD4141" s="9"/>
      <c r="AE4141" s="9"/>
      <c r="AF4141" s="9"/>
      <c r="AG4141" s="9"/>
      <c r="AH4141" s="9"/>
      <c r="AI4141" s="9"/>
      <c r="AJ4141" s="9"/>
      <c r="AK4141" s="9"/>
      <c r="AL4141" s="9"/>
      <c r="AM4141" s="9"/>
      <c r="AN4141" s="9"/>
      <c r="AO4141" s="9"/>
      <c r="AP4141" s="9"/>
      <c r="AQ4141" s="15"/>
      <c r="AR4141" s="9"/>
      <c r="AS4141" s="9"/>
      <c r="AT4141" s="9"/>
      <c r="AU4141" s="9"/>
      <c r="AV4141" s="9"/>
      <c r="AW4141" s="9"/>
      <c r="AX4141" s="9"/>
      <c r="AY4141" s="9"/>
      <c r="AZ4141" s="9"/>
      <c r="BA4141" s="9"/>
      <c r="BB4141" s="9"/>
      <c r="BC4141" s="9"/>
      <c r="BD4141" s="9"/>
      <c r="BE4141" s="9"/>
      <c r="BF4141" s="9"/>
      <c r="BG4141" s="9"/>
      <c r="BH4141" s="9"/>
      <c r="BI4141" s="9"/>
      <c r="BJ4141" s="9"/>
      <c r="BK4141" s="9"/>
      <c r="BL4141" s="9">
        <f t="shared" si="136"/>
        <v>239239.2609244441</v>
      </c>
      <c r="BM4141" s="9">
        <f t="shared" si="137"/>
        <v>239200</v>
      </c>
    </row>
    <row r="4142" spans="1:65" x14ac:dyDescent="0.3">
      <c r="A4142" t="s">
        <v>3932</v>
      </c>
      <c r="B4142" s="9">
        <v>318</v>
      </c>
      <c r="C4142">
        <v>571938</v>
      </c>
      <c r="D4142">
        <v>1</v>
      </c>
      <c r="E4142">
        <v>0</v>
      </c>
      <c r="F4142">
        <v>0</v>
      </c>
      <c r="G4142">
        <v>0</v>
      </c>
      <c r="H4142">
        <v>0</v>
      </c>
      <c r="I4142" t="s">
        <v>86</v>
      </c>
      <c r="J4142">
        <v>536326</v>
      </c>
      <c r="K4142" t="s">
        <v>372</v>
      </c>
      <c r="L4142">
        <v>536326</v>
      </c>
      <c r="M4142" t="s">
        <v>372</v>
      </c>
      <c r="N4142">
        <v>536326</v>
      </c>
      <c r="O4142" t="s">
        <v>372</v>
      </c>
      <c r="P4142">
        <v>536326</v>
      </c>
      <c r="Q4142" t="s">
        <v>372</v>
      </c>
      <c r="R4142" s="9">
        <v>76214.092833710165</v>
      </c>
      <c r="S4142" s="9"/>
      <c r="T4142" s="9"/>
      <c r="U4142" s="9"/>
      <c r="V4142" s="9"/>
      <c r="W4142" s="9"/>
      <c r="X4142" s="9"/>
      <c r="Y4142" s="9"/>
      <c r="Z4142" s="9"/>
      <c r="AA4142" s="9"/>
      <c r="AB4142" s="9"/>
      <c r="AC4142" s="9"/>
      <c r="AD4142" s="9"/>
      <c r="AE4142" s="9"/>
      <c r="AF4142" s="9"/>
      <c r="AG4142" s="9"/>
      <c r="AH4142" s="9"/>
      <c r="AI4142" s="9"/>
      <c r="AJ4142" s="9"/>
      <c r="AK4142" s="9"/>
      <c r="AL4142" s="9"/>
      <c r="AM4142" s="9"/>
      <c r="AN4142" s="9"/>
      <c r="AO4142" s="9"/>
      <c r="AP4142" s="9"/>
      <c r="AQ4142" s="15"/>
      <c r="AR4142" s="9"/>
      <c r="AS4142" s="9"/>
      <c r="AT4142" s="9"/>
      <c r="AU4142" s="9"/>
      <c r="AV4142" s="9"/>
      <c r="AW4142" s="9"/>
      <c r="AX4142" s="9"/>
      <c r="AY4142" s="9"/>
      <c r="AZ4142" s="9"/>
      <c r="BA4142" s="9"/>
      <c r="BB4142" s="9"/>
      <c r="BC4142" s="9"/>
      <c r="BD4142" s="9"/>
      <c r="BE4142" s="9"/>
      <c r="BF4142" s="9"/>
      <c r="BG4142" s="9"/>
      <c r="BH4142" s="9"/>
      <c r="BI4142" s="9"/>
      <c r="BJ4142" s="9"/>
      <c r="BK4142" s="9"/>
      <c r="BL4142" s="9">
        <f t="shared" si="136"/>
        <v>76214.092833710165</v>
      </c>
      <c r="BM4142" s="9">
        <f t="shared" si="137"/>
        <v>76200</v>
      </c>
    </row>
    <row r="4143" spans="1:65" x14ac:dyDescent="0.3">
      <c r="A4143" t="s">
        <v>3933</v>
      </c>
      <c r="B4143" s="9">
        <v>365</v>
      </c>
      <c r="C4143">
        <v>554154</v>
      </c>
      <c r="D4143">
        <v>1</v>
      </c>
      <c r="E4143">
        <v>0</v>
      </c>
      <c r="F4143">
        <v>0</v>
      </c>
      <c r="G4143">
        <v>0</v>
      </c>
      <c r="H4143">
        <v>0</v>
      </c>
      <c r="I4143" t="s">
        <v>151</v>
      </c>
      <c r="J4143">
        <v>554294</v>
      </c>
      <c r="K4143" t="s">
        <v>1017</v>
      </c>
      <c r="L4143">
        <v>554294</v>
      </c>
      <c r="M4143" t="s">
        <v>1017</v>
      </c>
      <c r="N4143">
        <v>554294</v>
      </c>
      <c r="O4143" t="s">
        <v>1017</v>
      </c>
      <c r="P4143">
        <v>553671</v>
      </c>
      <c r="Q4143" t="s">
        <v>454</v>
      </c>
      <c r="R4143" s="9">
        <v>87352.995151618932</v>
      </c>
      <c r="S4143" s="9"/>
      <c r="T4143" s="9"/>
      <c r="U4143" s="9"/>
      <c r="V4143" s="9"/>
      <c r="W4143" s="9"/>
      <c r="X4143" s="9"/>
      <c r="Y4143" s="9"/>
      <c r="Z4143" s="9"/>
      <c r="AA4143" s="9"/>
      <c r="AB4143" s="9"/>
      <c r="AC4143" s="9"/>
      <c r="AD4143" s="9"/>
      <c r="AE4143" s="9"/>
      <c r="AF4143" s="9"/>
      <c r="AG4143" s="9"/>
      <c r="AH4143" s="9"/>
      <c r="AI4143" s="9"/>
      <c r="AJ4143" s="9"/>
      <c r="AK4143" s="9"/>
      <c r="AL4143" s="9"/>
      <c r="AM4143" s="9"/>
      <c r="AN4143" s="9"/>
      <c r="AO4143" s="9"/>
      <c r="AP4143" s="9"/>
      <c r="AQ4143" s="15"/>
      <c r="AR4143" s="9"/>
      <c r="AS4143" s="9"/>
      <c r="AT4143" s="9"/>
      <c r="AU4143" s="9"/>
      <c r="AV4143" s="9"/>
      <c r="AW4143" s="9"/>
      <c r="AX4143" s="9"/>
      <c r="AY4143" s="9"/>
      <c r="AZ4143" s="9"/>
      <c r="BA4143" s="9"/>
      <c r="BB4143" s="9"/>
      <c r="BC4143" s="9"/>
      <c r="BD4143" s="9"/>
      <c r="BE4143" s="9"/>
      <c r="BF4143" s="9"/>
      <c r="BG4143" s="9"/>
      <c r="BH4143" s="9"/>
      <c r="BI4143" s="9"/>
      <c r="BJ4143" s="9"/>
      <c r="BK4143" s="9"/>
      <c r="BL4143" s="9">
        <f t="shared" si="136"/>
        <v>87352.995151618932</v>
      </c>
      <c r="BM4143" s="9">
        <f t="shared" si="137"/>
        <v>87400</v>
      </c>
    </row>
    <row r="4144" spans="1:65" x14ac:dyDescent="0.3">
      <c r="A4144" t="s">
        <v>3934</v>
      </c>
      <c r="B4144" s="9">
        <v>169</v>
      </c>
      <c r="C4144">
        <v>591491</v>
      </c>
      <c r="D4144">
        <v>1</v>
      </c>
      <c r="E4144">
        <v>0</v>
      </c>
      <c r="F4144">
        <v>0</v>
      </c>
      <c r="G4144">
        <v>0</v>
      </c>
      <c r="H4144">
        <v>0</v>
      </c>
      <c r="I4144" t="s">
        <v>123</v>
      </c>
      <c r="J4144">
        <v>591211</v>
      </c>
      <c r="K4144" t="s">
        <v>764</v>
      </c>
      <c r="L4144">
        <v>591211</v>
      </c>
      <c r="M4144" t="s">
        <v>764</v>
      </c>
      <c r="N4144">
        <v>591211</v>
      </c>
      <c r="O4144" t="s">
        <v>764</v>
      </c>
      <c r="P4144">
        <v>591211</v>
      </c>
      <c r="Q4144" t="s">
        <v>764</v>
      </c>
      <c r="R4144" s="9">
        <v>71941.662785630979</v>
      </c>
      <c r="S4144" s="9"/>
      <c r="T4144" s="9"/>
      <c r="U4144" s="9"/>
      <c r="V4144" s="9"/>
      <c r="W4144" s="9"/>
      <c r="X4144" s="9"/>
      <c r="Y4144" s="9"/>
      <c r="Z4144" s="9"/>
      <c r="AA4144" s="9"/>
      <c r="AB4144" s="9"/>
      <c r="AC4144" s="9"/>
      <c r="AD4144" s="9"/>
      <c r="AE4144" s="9"/>
      <c r="AF4144" s="9"/>
      <c r="AG4144" s="9"/>
      <c r="AH4144" s="9"/>
      <c r="AI4144" s="9"/>
      <c r="AJ4144" s="9"/>
      <c r="AK4144" s="9"/>
      <c r="AL4144" s="9"/>
      <c r="AM4144" s="9"/>
      <c r="AN4144" s="9"/>
      <c r="AO4144" s="9"/>
      <c r="AP4144" s="9"/>
      <c r="AQ4144" s="15"/>
      <c r="AR4144" s="9">
        <v>7</v>
      </c>
      <c r="AS4144" s="9">
        <f>AR4144*30500</f>
        <v>213500</v>
      </c>
      <c r="AT4144" s="9"/>
      <c r="AU4144" s="9"/>
      <c r="AV4144" s="9"/>
      <c r="AW4144" s="9"/>
      <c r="AX4144" s="9"/>
      <c r="AY4144" s="9"/>
      <c r="AZ4144" s="9"/>
      <c r="BA4144" s="9"/>
      <c r="BB4144" s="9"/>
      <c r="BC4144" s="9"/>
      <c r="BD4144" s="9"/>
      <c r="BE4144" s="9"/>
      <c r="BF4144" s="9"/>
      <c r="BG4144" s="9"/>
      <c r="BH4144" s="9"/>
      <c r="BI4144" s="9"/>
      <c r="BJ4144" s="9"/>
      <c r="BK4144" s="9"/>
      <c r="BL4144" s="9">
        <f t="shared" si="136"/>
        <v>285441.66278563096</v>
      </c>
      <c r="BM4144" s="9">
        <f t="shared" si="137"/>
        <v>285400</v>
      </c>
    </row>
    <row r="4145" spans="1:65" x14ac:dyDescent="0.3">
      <c r="A4145" t="s">
        <v>3935</v>
      </c>
      <c r="B4145" s="9">
        <v>118</v>
      </c>
      <c r="C4145">
        <v>573531</v>
      </c>
      <c r="D4145">
        <v>1</v>
      </c>
      <c r="E4145">
        <v>0</v>
      </c>
      <c r="F4145">
        <v>0</v>
      </c>
      <c r="G4145">
        <v>0</v>
      </c>
      <c r="H4145">
        <v>0</v>
      </c>
      <c r="I4145" t="s">
        <v>90</v>
      </c>
      <c r="J4145">
        <v>570451</v>
      </c>
      <c r="K4145" t="s">
        <v>474</v>
      </c>
      <c r="L4145">
        <v>570451</v>
      </c>
      <c r="M4145" t="s">
        <v>474</v>
      </c>
      <c r="N4145">
        <v>570451</v>
      </c>
      <c r="O4145" t="s">
        <v>474</v>
      </c>
      <c r="P4145">
        <v>569810</v>
      </c>
      <c r="Q4145" t="s">
        <v>284</v>
      </c>
      <c r="R4145" s="9">
        <v>71941.662785630979</v>
      </c>
      <c r="S4145" s="9"/>
      <c r="T4145" s="9"/>
      <c r="U4145" s="9"/>
      <c r="V4145" s="9"/>
      <c r="W4145" s="9"/>
      <c r="X4145" s="9"/>
      <c r="Y4145" s="9"/>
      <c r="Z4145" s="9"/>
      <c r="AA4145" s="9"/>
      <c r="AB4145" s="9"/>
      <c r="AC4145" s="9"/>
      <c r="AD4145" s="9"/>
      <c r="AE4145" s="9"/>
      <c r="AF4145" s="9"/>
      <c r="AG4145" s="9"/>
      <c r="AH4145" s="9"/>
      <c r="AI4145" s="9"/>
      <c r="AJ4145" s="9"/>
      <c r="AK4145" s="9"/>
      <c r="AL4145" s="9"/>
      <c r="AM4145" s="9"/>
      <c r="AN4145" s="9"/>
      <c r="AO4145" s="9"/>
      <c r="AP4145" s="9"/>
      <c r="AQ4145" s="15"/>
      <c r="AR4145" s="9"/>
      <c r="AS4145" s="9"/>
      <c r="AT4145" s="9"/>
      <c r="AU4145" s="9"/>
      <c r="AV4145" s="9"/>
      <c r="AW4145" s="9"/>
      <c r="AX4145" s="9"/>
      <c r="AY4145" s="9"/>
      <c r="AZ4145" s="9"/>
      <c r="BA4145" s="9"/>
      <c r="BB4145" s="9"/>
      <c r="BC4145" s="9"/>
      <c r="BD4145" s="9"/>
      <c r="BE4145" s="9"/>
      <c r="BF4145" s="9"/>
      <c r="BG4145" s="9"/>
      <c r="BH4145" s="9"/>
      <c r="BI4145" s="9"/>
      <c r="BJ4145" s="9"/>
      <c r="BK4145" s="9"/>
      <c r="BL4145" s="9">
        <f t="shared" si="136"/>
        <v>71941.662785630979</v>
      </c>
      <c r="BM4145" s="9">
        <f t="shared" si="137"/>
        <v>71900</v>
      </c>
    </row>
    <row r="4146" spans="1:65" x14ac:dyDescent="0.3">
      <c r="A4146" t="s">
        <v>3936</v>
      </c>
      <c r="B4146" s="9">
        <v>896</v>
      </c>
      <c r="C4146">
        <v>587745</v>
      </c>
      <c r="D4146">
        <v>1</v>
      </c>
      <c r="E4146">
        <v>0</v>
      </c>
      <c r="F4146">
        <v>0</v>
      </c>
      <c r="G4146">
        <v>0</v>
      </c>
      <c r="H4146">
        <v>0</v>
      </c>
      <c r="I4146" t="s">
        <v>123</v>
      </c>
      <c r="J4146">
        <v>586846</v>
      </c>
      <c r="K4146" t="s">
        <v>129</v>
      </c>
      <c r="L4146">
        <v>586846</v>
      </c>
      <c r="M4146" t="s">
        <v>129</v>
      </c>
      <c r="N4146">
        <v>586846</v>
      </c>
      <c r="O4146" t="s">
        <v>129</v>
      </c>
      <c r="P4146">
        <v>586846</v>
      </c>
      <c r="Q4146" t="s">
        <v>129</v>
      </c>
      <c r="R4146" s="9">
        <v>211848.38183887131</v>
      </c>
      <c r="S4146" s="9"/>
      <c r="T4146" s="9"/>
      <c r="U4146" s="9"/>
      <c r="V4146" s="9"/>
      <c r="W4146" s="9"/>
      <c r="X4146" s="9"/>
      <c r="Y4146" s="9"/>
      <c r="Z4146" s="9"/>
      <c r="AA4146" s="9"/>
      <c r="AB4146" s="9"/>
      <c r="AC4146" s="9"/>
      <c r="AD4146" s="9"/>
      <c r="AE4146" s="9"/>
      <c r="AF4146" s="9"/>
      <c r="AG4146" s="9"/>
      <c r="AH4146" s="9"/>
      <c r="AI4146" s="9"/>
      <c r="AJ4146" s="9"/>
      <c r="AK4146" s="9"/>
      <c r="AL4146" s="9"/>
      <c r="AM4146" s="9"/>
      <c r="AN4146" s="9"/>
      <c r="AO4146" s="9"/>
      <c r="AP4146" s="9"/>
      <c r="AQ4146" s="15"/>
      <c r="AR4146" s="9"/>
      <c r="AS4146" s="9"/>
      <c r="AT4146" s="9"/>
      <c r="AU4146" s="9"/>
      <c r="AV4146" s="9"/>
      <c r="AW4146" s="9"/>
      <c r="AX4146" s="9"/>
      <c r="AY4146" s="9"/>
      <c r="AZ4146" s="9"/>
      <c r="BA4146" s="9"/>
      <c r="BB4146" s="9"/>
      <c r="BC4146" s="9"/>
      <c r="BD4146" s="9"/>
      <c r="BE4146" s="9"/>
      <c r="BF4146" s="9"/>
      <c r="BG4146" s="9"/>
      <c r="BH4146" s="9"/>
      <c r="BI4146" s="9"/>
      <c r="BJ4146" s="9"/>
      <c r="BK4146" s="9"/>
      <c r="BL4146" s="9">
        <f t="shared" si="136"/>
        <v>211848.38183887131</v>
      </c>
      <c r="BM4146" s="9">
        <f t="shared" si="137"/>
        <v>211800</v>
      </c>
    </row>
    <row r="4147" spans="1:65" x14ac:dyDescent="0.3">
      <c r="A4147" t="s">
        <v>3937</v>
      </c>
      <c r="B4147" s="9">
        <v>497</v>
      </c>
      <c r="C4147">
        <v>546577</v>
      </c>
      <c r="D4147">
        <v>1</v>
      </c>
      <c r="E4147">
        <v>0</v>
      </c>
      <c r="F4147">
        <v>0</v>
      </c>
      <c r="G4147">
        <v>0</v>
      </c>
      <c r="H4147">
        <v>0</v>
      </c>
      <c r="I4147" t="s">
        <v>104</v>
      </c>
      <c r="J4147">
        <v>563790</v>
      </c>
      <c r="K4147" t="s">
        <v>1520</v>
      </c>
      <c r="L4147">
        <v>563790</v>
      </c>
      <c r="M4147" t="s">
        <v>1520</v>
      </c>
      <c r="N4147">
        <v>563510</v>
      </c>
      <c r="O4147" t="s">
        <v>244</v>
      </c>
      <c r="P4147">
        <v>563510</v>
      </c>
      <c r="Q4147" t="s">
        <v>244</v>
      </c>
      <c r="R4147" s="9">
        <v>118517.7802290488</v>
      </c>
      <c r="S4147" s="9"/>
      <c r="T4147" s="9"/>
      <c r="U4147" s="9"/>
      <c r="V4147" s="9"/>
      <c r="W4147" s="9"/>
      <c r="X4147" s="9"/>
      <c r="Y4147" s="9"/>
      <c r="Z4147" s="9"/>
      <c r="AA4147" s="9"/>
      <c r="AB4147" s="9"/>
      <c r="AC4147" s="9"/>
      <c r="AD4147" s="9"/>
      <c r="AE4147" s="9"/>
      <c r="AF4147" s="9"/>
      <c r="AG4147" s="9"/>
      <c r="AH4147" s="9"/>
      <c r="AI4147" s="9"/>
      <c r="AJ4147" s="9"/>
      <c r="AK4147" s="9"/>
      <c r="AL4147" s="9"/>
      <c r="AM4147" s="9"/>
      <c r="AN4147" s="9"/>
      <c r="AO4147" s="9"/>
      <c r="AP4147" s="9"/>
      <c r="AQ4147" s="15"/>
      <c r="AR4147" s="9"/>
      <c r="AS4147" s="9"/>
      <c r="AT4147" s="9"/>
      <c r="AU4147" s="9"/>
      <c r="AV4147" s="9"/>
      <c r="AW4147" s="9"/>
      <c r="AX4147" s="9"/>
      <c r="AY4147" s="9"/>
      <c r="AZ4147" s="9"/>
      <c r="BA4147" s="9"/>
      <c r="BB4147" s="9"/>
      <c r="BC4147" s="9"/>
      <c r="BD4147" s="9"/>
      <c r="BE4147" s="9"/>
      <c r="BF4147" s="9"/>
      <c r="BG4147" s="9"/>
      <c r="BH4147" s="9"/>
      <c r="BI4147" s="9"/>
      <c r="BJ4147" s="9"/>
      <c r="BK4147" s="9"/>
      <c r="BL4147" s="9">
        <f t="shared" si="136"/>
        <v>118517.7802290488</v>
      </c>
      <c r="BM4147" s="9">
        <f t="shared" si="137"/>
        <v>118500</v>
      </c>
    </row>
    <row r="4148" spans="1:65" x14ac:dyDescent="0.3">
      <c r="A4148" t="s">
        <v>3938</v>
      </c>
      <c r="B4148" s="9">
        <v>311</v>
      </c>
      <c r="C4148">
        <v>578631</v>
      </c>
      <c r="D4148">
        <v>1</v>
      </c>
      <c r="E4148">
        <v>0</v>
      </c>
      <c r="F4148">
        <v>0</v>
      </c>
      <c r="G4148">
        <v>0</v>
      </c>
      <c r="H4148">
        <v>0</v>
      </c>
      <c r="I4148" t="s">
        <v>96</v>
      </c>
      <c r="J4148">
        <v>578576</v>
      </c>
      <c r="K4148" t="s">
        <v>580</v>
      </c>
      <c r="L4148">
        <v>578576</v>
      </c>
      <c r="M4148" t="s">
        <v>580</v>
      </c>
      <c r="N4148">
        <v>578576</v>
      </c>
      <c r="O4148" t="s">
        <v>580</v>
      </c>
      <c r="P4148">
        <v>578576</v>
      </c>
      <c r="Q4148" t="s">
        <v>580</v>
      </c>
      <c r="R4148" s="9">
        <v>74553.030479850131</v>
      </c>
      <c r="S4148" s="9"/>
      <c r="T4148" s="9"/>
      <c r="U4148" s="9"/>
      <c r="V4148" s="9"/>
      <c r="W4148" s="9"/>
      <c r="X4148" s="9"/>
      <c r="Y4148" s="9"/>
      <c r="Z4148" s="9"/>
      <c r="AA4148" s="9"/>
      <c r="AB4148" s="9"/>
      <c r="AC4148" s="9"/>
      <c r="AD4148" s="9"/>
      <c r="AE4148" s="9"/>
      <c r="AF4148" s="9"/>
      <c r="AG4148" s="9"/>
      <c r="AH4148" s="9"/>
      <c r="AI4148" s="9"/>
      <c r="AJ4148" s="9"/>
      <c r="AK4148" s="9"/>
      <c r="AL4148" s="9"/>
      <c r="AM4148" s="9"/>
      <c r="AN4148" s="9"/>
      <c r="AO4148" s="9"/>
      <c r="AP4148" s="9"/>
      <c r="AQ4148" s="15"/>
      <c r="AR4148" s="9"/>
      <c r="AS4148" s="9"/>
      <c r="AT4148" s="9"/>
      <c r="AU4148" s="9"/>
      <c r="AV4148" s="9"/>
      <c r="AW4148" s="9"/>
      <c r="AX4148" s="9"/>
      <c r="AY4148" s="9"/>
      <c r="AZ4148" s="9"/>
      <c r="BA4148" s="9"/>
      <c r="BB4148" s="9"/>
      <c r="BC4148" s="9"/>
      <c r="BD4148" s="9"/>
      <c r="BE4148" s="9"/>
      <c r="BF4148" s="9"/>
      <c r="BG4148" s="9"/>
      <c r="BH4148" s="9"/>
      <c r="BI4148" s="9"/>
      <c r="BJ4148" s="9"/>
      <c r="BK4148" s="9"/>
      <c r="BL4148" s="9">
        <f t="shared" si="136"/>
        <v>74553.030479850131</v>
      </c>
      <c r="BM4148" s="9">
        <f t="shared" si="137"/>
        <v>74600</v>
      </c>
    </row>
    <row r="4149" spans="1:65" x14ac:dyDescent="0.3">
      <c r="A4149" s="3" t="s">
        <v>1629</v>
      </c>
      <c r="B4149" s="9">
        <v>1340</v>
      </c>
      <c r="C4149">
        <v>509736</v>
      </c>
      <c r="D4149">
        <v>1</v>
      </c>
      <c r="E4149">
        <v>1</v>
      </c>
      <c r="F4149">
        <v>1</v>
      </c>
      <c r="G4149">
        <v>0</v>
      </c>
      <c r="H4149">
        <v>0</v>
      </c>
      <c r="I4149" t="s">
        <v>94</v>
      </c>
      <c r="J4149">
        <v>509736</v>
      </c>
      <c r="K4149" t="s">
        <v>1629</v>
      </c>
      <c r="L4149">
        <v>509736</v>
      </c>
      <c r="M4149" t="s">
        <v>1629</v>
      </c>
      <c r="N4149">
        <v>505927</v>
      </c>
      <c r="O4149" t="s">
        <v>668</v>
      </c>
      <c r="P4149">
        <v>505927</v>
      </c>
      <c r="Q4149" t="s">
        <v>668</v>
      </c>
      <c r="R4149" s="9">
        <v>314490.32092609297</v>
      </c>
      <c r="S4149" s="9">
        <f>SUMIFS($B:$B,$J:$J,$C4149)</f>
        <v>3605</v>
      </c>
      <c r="T4149" s="9">
        <v>195905.4422479863</v>
      </c>
      <c r="U4149" s="9">
        <v>0</v>
      </c>
      <c r="V4149" s="9">
        <f>U4149*768</f>
        <v>0</v>
      </c>
      <c r="W4149" s="9">
        <v>51</v>
      </c>
      <c r="X4149" s="9">
        <f>W4149*3072</f>
        <v>156672</v>
      </c>
      <c r="Y4149" s="9">
        <v>22</v>
      </c>
      <c r="Z4149" s="9">
        <f>Y4149*1024</f>
        <v>22528</v>
      </c>
      <c r="AA4149" s="9">
        <v>5</v>
      </c>
      <c r="AB4149" s="9">
        <f>AA4149*256</f>
        <v>1280</v>
      </c>
      <c r="AC4149" s="9">
        <f>SUMIFS($B:$B,$L:$L,$C4149)</f>
        <v>3605</v>
      </c>
      <c r="AD4149" s="9">
        <v>451691.10379950819</v>
      </c>
      <c r="AE4149" s="9"/>
      <c r="AF4149" s="9"/>
      <c r="AG4149" s="9"/>
      <c r="AH4149" s="9"/>
      <c r="AI4149" s="9"/>
      <c r="AJ4149" s="9"/>
      <c r="AK4149" s="9"/>
      <c r="AL4149" s="9"/>
      <c r="AM4149" s="9"/>
      <c r="AN4149" s="9"/>
      <c r="AO4149" s="9"/>
      <c r="AP4149" s="9"/>
      <c r="AQ4149" s="15"/>
      <c r="AR4149" s="9">
        <v>1</v>
      </c>
      <c r="AS4149" s="9">
        <f>AR4149*30500</f>
        <v>30500</v>
      </c>
      <c r="AT4149" s="9"/>
      <c r="AU4149" s="9"/>
      <c r="AV4149" s="9"/>
      <c r="AW4149" s="9"/>
      <c r="AX4149" s="9"/>
      <c r="AY4149" s="9"/>
      <c r="AZ4149" s="9"/>
      <c r="BA4149" s="9"/>
      <c r="BB4149" s="9"/>
      <c r="BC4149" s="9"/>
      <c r="BD4149" s="9"/>
      <c r="BE4149" s="9"/>
      <c r="BF4149" s="9"/>
      <c r="BG4149" s="9"/>
      <c r="BH4149" s="9"/>
      <c r="BI4149" s="9"/>
      <c r="BJ4149" s="9"/>
      <c r="BK4149" s="9"/>
      <c r="BL4149" s="9">
        <f t="shared" si="136"/>
        <v>1173066.8669735873</v>
      </c>
      <c r="BM4149" s="9">
        <f t="shared" si="137"/>
        <v>1173100</v>
      </c>
    </row>
    <row r="4150" spans="1:65" x14ac:dyDescent="0.3">
      <c r="A4150" t="s">
        <v>3939</v>
      </c>
      <c r="B4150" s="9">
        <v>163</v>
      </c>
      <c r="C4150">
        <v>578649</v>
      </c>
      <c r="D4150">
        <v>1</v>
      </c>
      <c r="E4150">
        <v>0</v>
      </c>
      <c r="F4150">
        <v>0</v>
      </c>
      <c r="G4150">
        <v>0</v>
      </c>
      <c r="H4150">
        <v>0</v>
      </c>
      <c r="I4150" t="s">
        <v>96</v>
      </c>
      <c r="J4150">
        <v>578576</v>
      </c>
      <c r="K4150" t="s">
        <v>580</v>
      </c>
      <c r="L4150">
        <v>578576</v>
      </c>
      <c r="M4150" t="s">
        <v>580</v>
      </c>
      <c r="N4150">
        <v>578576</v>
      </c>
      <c r="O4150" t="s">
        <v>580</v>
      </c>
      <c r="P4150">
        <v>578576</v>
      </c>
      <c r="Q4150" t="s">
        <v>580</v>
      </c>
      <c r="R4150" s="9">
        <v>71941.662785630979</v>
      </c>
      <c r="S4150" s="9"/>
      <c r="T4150" s="9"/>
      <c r="U4150" s="9"/>
      <c r="V4150" s="9"/>
      <c r="W4150" s="9"/>
      <c r="X4150" s="9"/>
      <c r="Y4150" s="9"/>
      <c r="Z4150" s="9"/>
      <c r="AA4150" s="9"/>
      <c r="AB4150" s="9"/>
      <c r="AC4150" s="9"/>
      <c r="AD4150" s="9"/>
      <c r="AE4150" s="9"/>
      <c r="AF4150" s="9"/>
      <c r="AG4150" s="9"/>
      <c r="AH4150" s="9"/>
      <c r="AI4150" s="9"/>
      <c r="AJ4150" s="9"/>
      <c r="AK4150" s="9"/>
      <c r="AL4150" s="9"/>
      <c r="AM4150" s="9"/>
      <c r="AN4150" s="9"/>
      <c r="AO4150" s="9"/>
      <c r="AP4150" s="9"/>
      <c r="AQ4150" s="15"/>
      <c r="AR4150" s="9"/>
      <c r="AS4150" s="9"/>
      <c r="AT4150" s="9"/>
      <c r="AU4150" s="9"/>
      <c r="AV4150" s="9"/>
      <c r="AW4150" s="9"/>
      <c r="AX4150" s="9"/>
      <c r="AY4150" s="9"/>
      <c r="AZ4150" s="9"/>
      <c r="BA4150" s="9"/>
      <c r="BB4150" s="9"/>
      <c r="BC4150" s="9"/>
      <c r="BD4150" s="9"/>
      <c r="BE4150" s="9"/>
      <c r="BF4150" s="9"/>
      <c r="BG4150" s="9"/>
      <c r="BH4150" s="9"/>
      <c r="BI4150" s="9"/>
      <c r="BJ4150" s="9"/>
      <c r="BK4150" s="9"/>
      <c r="BL4150" s="9">
        <f t="shared" si="136"/>
        <v>71941.662785630979</v>
      </c>
      <c r="BM4150" s="9">
        <f t="shared" si="137"/>
        <v>71900</v>
      </c>
    </row>
    <row r="4151" spans="1:65" x14ac:dyDescent="0.3">
      <c r="A4151" t="s">
        <v>3940</v>
      </c>
      <c r="B4151" s="9">
        <v>993</v>
      </c>
      <c r="C4151">
        <v>568775</v>
      </c>
      <c r="D4151">
        <v>1</v>
      </c>
      <c r="E4151">
        <v>0</v>
      </c>
      <c r="F4151">
        <v>0</v>
      </c>
      <c r="G4151">
        <v>0</v>
      </c>
      <c r="H4151">
        <v>0</v>
      </c>
      <c r="I4151" t="s">
        <v>94</v>
      </c>
      <c r="J4151">
        <v>599921</v>
      </c>
      <c r="K4151" t="s">
        <v>108</v>
      </c>
      <c r="L4151">
        <v>599921</v>
      </c>
      <c r="M4151" t="s">
        <v>108</v>
      </c>
      <c r="N4151">
        <v>599921</v>
      </c>
      <c r="O4151" t="s">
        <v>108</v>
      </c>
      <c r="P4151">
        <v>599247</v>
      </c>
      <c r="Q4151" t="s">
        <v>109</v>
      </c>
      <c r="R4151" s="9">
        <v>234370.91367992471</v>
      </c>
      <c r="S4151" s="9"/>
      <c r="T4151" s="9"/>
      <c r="U4151" s="9"/>
      <c r="V4151" s="9"/>
      <c r="W4151" s="9"/>
      <c r="X4151" s="9"/>
      <c r="Y4151" s="9"/>
      <c r="Z4151" s="9"/>
      <c r="AA4151" s="9"/>
      <c r="AB4151" s="9"/>
      <c r="AC4151" s="9"/>
      <c r="AD4151" s="9"/>
      <c r="AE4151" s="9"/>
      <c r="AF4151" s="9"/>
      <c r="AG4151" s="9"/>
      <c r="AH4151" s="9"/>
      <c r="AI4151" s="9"/>
      <c r="AJ4151" s="9"/>
      <c r="AK4151" s="9"/>
      <c r="AL4151" s="9"/>
      <c r="AM4151" s="9"/>
      <c r="AN4151" s="9"/>
      <c r="AO4151" s="9"/>
      <c r="AP4151" s="9"/>
      <c r="AQ4151" s="15"/>
      <c r="AR4151" s="9"/>
      <c r="AS4151" s="9"/>
      <c r="AT4151" s="9"/>
      <c r="AU4151" s="9"/>
      <c r="AV4151" s="9"/>
      <c r="AW4151" s="9"/>
      <c r="AX4151" s="9"/>
      <c r="AY4151" s="9"/>
      <c r="AZ4151" s="9"/>
      <c r="BA4151" s="9"/>
      <c r="BB4151" s="9"/>
      <c r="BC4151" s="9"/>
      <c r="BD4151" s="9"/>
      <c r="BE4151" s="9"/>
      <c r="BF4151" s="9"/>
      <c r="BG4151" s="9"/>
      <c r="BH4151" s="9"/>
      <c r="BI4151" s="9"/>
      <c r="BJ4151" s="9"/>
      <c r="BK4151" s="9"/>
      <c r="BL4151" s="9">
        <f t="shared" si="136"/>
        <v>234370.91367992471</v>
      </c>
      <c r="BM4151" s="9">
        <f t="shared" si="137"/>
        <v>234400</v>
      </c>
    </row>
    <row r="4152" spans="1:65" x14ac:dyDescent="0.3">
      <c r="A4152" s="2" t="s">
        <v>1450</v>
      </c>
      <c r="B4152" s="9">
        <v>1928</v>
      </c>
      <c r="C4152">
        <v>593508</v>
      </c>
      <c r="D4152">
        <v>1</v>
      </c>
      <c r="E4152">
        <v>1</v>
      </c>
      <c r="F4152">
        <v>0</v>
      </c>
      <c r="G4152">
        <v>0</v>
      </c>
      <c r="H4152">
        <v>0</v>
      </c>
      <c r="I4152" t="s">
        <v>81</v>
      </c>
      <c r="J4152">
        <v>593508</v>
      </c>
      <c r="K4152" t="s">
        <v>1450</v>
      </c>
      <c r="L4152">
        <v>592889</v>
      </c>
      <c r="M4152" t="s">
        <v>482</v>
      </c>
      <c r="N4152">
        <v>592889</v>
      </c>
      <c r="O4152" t="s">
        <v>482</v>
      </c>
      <c r="P4152">
        <v>592889</v>
      </c>
      <c r="Q4152" t="s">
        <v>482</v>
      </c>
      <c r="R4152" s="9">
        <v>448867.63988954289</v>
      </c>
      <c r="S4152" s="9">
        <f>SUMIFS($B:$B,$J:$J,$C4152)</f>
        <v>3491</v>
      </c>
      <c r="T4152" s="9">
        <v>189727.98921863819</v>
      </c>
      <c r="U4152" s="9">
        <v>0</v>
      </c>
      <c r="V4152" s="9">
        <f>U4152*768</f>
        <v>0</v>
      </c>
      <c r="W4152" s="9">
        <v>5</v>
      </c>
      <c r="X4152" s="9">
        <f>W4152*3072</f>
        <v>15360</v>
      </c>
      <c r="Y4152" s="9">
        <v>13</v>
      </c>
      <c r="Z4152" s="9">
        <f>Y4152*1024</f>
        <v>13312</v>
      </c>
      <c r="AA4152" s="9">
        <v>4</v>
      </c>
      <c r="AB4152" s="9">
        <f>AA4152*256</f>
        <v>1024</v>
      </c>
      <c r="AC4152" s="9"/>
      <c r="AD4152" s="9"/>
      <c r="AE4152" s="9"/>
      <c r="AF4152" s="9"/>
      <c r="AG4152" s="9"/>
      <c r="AH4152" s="9"/>
      <c r="AI4152" s="9"/>
      <c r="AJ4152" s="9"/>
      <c r="AK4152" s="9"/>
      <c r="AL4152" s="9"/>
      <c r="AM4152" s="9"/>
      <c r="AN4152" s="9"/>
      <c r="AO4152" s="9"/>
      <c r="AP4152" s="9"/>
      <c r="AQ4152" s="15"/>
      <c r="AR4152" s="9"/>
      <c r="AS4152" s="9"/>
      <c r="AT4152" s="9"/>
      <c r="AU4152" s="9"/>
      <c r="AV4152" s="9"/>
      <c r="AW4152" s="9"/>
      <c r="AX4152" s="9"/>
      <c r="AY4152" s="9"/>
      <c r="AZ4152" s="9"/>
      <c r="BA4152" s="9"/>
      <c r="BB4152" s="9"/>
      <c r="BC4152" s="9"/>
      <c r="BD4152" s="9"/>
      <c r="BE4152" s="9"/>
      <c r="BF4152" s="9"/>
      <c r="BG4152" s="9"/>
      <c r="BH4152" s="9"/>
      <c r="BI4152" s="9"/>
      <c r="BJ4152" s="9"/>
      <c r="BK4152" s="9"/>
      <c r="BL4152" s="9">
        <f t="shared" si="136"/>
        <v>668291.62910818111</v>
      </c>
      <c r="BM4152" s="9">
        <f t="shared" si="137"/>
        <v>668300</v>
      </c>
    </row>
    <row r="4153" spans="1:65" x14ac:dyDescent="0.3">
      <c r="A4153" t="s">
        <v>3941</v>
      </c>
      <c r="B4153" s="9">
        <v>63</v>
      </c>
      <c r="C4153">
        <v>580830</v>
      </c>
      <c r="D4153">
        <v>1</v>
      </c>
      <c r="E4153">
        <v>0</v>
      </c>
      <c r="F4153">
        <v>0</v>
      </c>
      <c r="G4153">
        <v>0</v>
      </c>
      <c r="H4153">
        <v>0</v>
      </c>
      <c r="I4153" t="s">
        <v>96</v>
      </c>
      <c r="J4153">
        <v>581186</v>
      </c>
      <c r="K4153" t="s">
        <v>331</v>
      </c>
      <c r="L4153">
        <v>581186</v>
      </c>
      <c r="M4153" t="s">
        <v>331</v>
      </c>
      <c r="N4153">
        <v>581186</v>
      </c>
      <c r="O4153" t="s">
        <v>331</v>
      </c>
      <c r="P4153">
        <v>581186</v>
      </c>
      <c r="Q4153" t="s">
        <v>331</v>
      </c>
      <c r="R4153" s="9">
        <v>71941.662785630979</v>
      </c>
      <c r="S4153" s="9"/>
      <c r="T4153" s="9"/>
      <c r="U4153" s="9"/>
      <c r="V4153" s="9"/>
      <c r="W4153" s="9"/>
      <c r="X4153" s="9"/>
      <c r="Y4153" s="9"/>
      <c r="Z4153" s="9"/>
      <c r="AA4153" s="9"/>
      <c r="AB4153" s="9"/>
      <c r="AC4153" s="9"/>
      <c r="AD4153" s="9"/>
      <c r="AE4153" s="9"/>
      <c r="AF4153" s="9"/>
      <c r="AG4153" s="9"/>
      <c r="AH4153" s="9"/>
      <c r="AI4153" s="9"/>
      <c r="AJ4153" s="9"/>
      <c r="AK4153" s="9"/>
      <c r="AL4153" s="9"/>
      <c r="AM4153" s="9"/>
      <c r="AN4153" s="9"/>
      <c r="AO4153" s="9"/>
      <c r="AP4153" s="9"/>
      <c r="AQ4153" s="15"/>
      <c r="AR4153" s="9"/>
      <c r="AS4153" s="9"/>
      <c r="AT4153" s="9"/>
      <c r="AU4153" s="9"/>
      <c r="AV4153" s="9"/>
      <c r="AW4153" s="9"/>
      <c r="AX4153" s="9"/>
      <c r="AY4153" s="9"/>
      <c r="AZ4153" s="9"/>
      <c r="BA4153" s="9"/>
      <c r="BB4153" s="9"/>
      <c r="BC4153" s="9"/>
      <c r="BD4153" s="9"/>
      <c r="BE4153" s="9"/>
      <c r="BF4153" s="9"/>
      <c r="BG4153" s="9"/>
      <c r="BH4153" s="9"/>
      <c r="BI4153" s="9"/>
      <c r="BJ4153" s="9"/>
      <c r="BK4153" s="9"/>
      <c r="BL4153" s="9">
        <f t="shared" si="136"/>
        <v>71941.662785630979</v>
      </c>
      <c r="BM4153" s="9">
        <f t="shared" si="137"/>
        <v>71900</v>
      </c>
    </row>
    <row r="4154" spans="1:65" x14ac:dyDescent="0.3">
      <c r="A4154" t="s">
        <v>3942</v>
      </c>
      <c r="B4154" s="9">
        <v>127</v>
      </c>
      <c r="C4154">
        <v>542288</v>
      </c>
      <c r="D4154">
        <v>1</v>
      </c>
      <c r="E4154">
        <v>0</v>
      </c>
      <c r="F4154">
        <v>0</v>
      </c>
      <c r="G4154">
        <v>0</v>
      </c>
      <c r="H4154">
        <v>0</v>
      </c>
      <c r="I4154" t="s">
        <v>86</v>
      </c>
      <c r="J4154">
        <v>541982</v>
      </c>
      <c r="K4154" t="s">
        <v>675</v>
      </c>
      <c r="L4154">
        <v>541982</v>
      </c>
      <c r="M4154" t="s">
        <v>675</v>
      </c>
      <c r="N4154">
        <v>541982</v>
      </c>
      <c r="O4154" t="s">
        <v>675</v>
      </c>
      <c r="P4154">
        <v>541656</v>
      </c>
      <c r="Q4154" t="s">
        <v>227</v>
      </c>
      <c r="R4154" s="9">
        <v>71941.662785630979</v>
      </c>
      <c r="S4154" s="9"/>
      <c r="T4154" s="9"/>
      <c r="U4154" s="9"/>
      <c r="V4154" s="9"/>
      <c r="W4154" s="9"/>
      <c r="X4154" s="9"/>
      <c r="Y4154" s="9"/>
      <c r="Z4154" s="9"/>
      <c r="AA4154" s="9"/>
      <c r="AB4154" s="9"/>
      <c r="AC4154" s="9"/>
      <c r="AD4154" s="9"/>
      <c r="AE4154" s="9"/>
      <c r="AF4154" s="9"/>
      <c r="AG4154" s="9"/>
      <c r="AH4154" s="9"/>
      <c r="AI4154" s="9"/>
      <c r="AJ4154" s="9"/>
      <c r="AK4154" s="9"/>
      <c r="AL4154" s="9"/>
      <c r="AM4154" s="9"/>
      <c r="AN4154" s="9"/>
      <c r="AO4154" s="9"/>
      <c r="AP4154" s="9"/>
      <c r="AQ4154" s="15"/>
      <c r="AR4154" s="9"/>
      <c r="AS4154" s="9"/>
      <c r="AT4154" s="9"/>
      <c r="AU4154" s="9"/>
      <c r="AV4154" s="9"/>
      <c r="AW4154" s="9"/>
      <c r="AX4154" s="9"/>
      <c r="AY4154" s="9"/>
      <c r="AZ4154" s="9"/>
      <c r="BA4154" s="9"/>
      <c r="BB4154" s="9"/>
      <c r="BC4154" s="9"/>
      <c r="BD4154" s="9"/>
      <c r="BE4154" s="9"/>
      <c r="BF4154" s="9"/>
      <c r="BG4154" s="9"/>
      <c r="BH4154" s="9"/>
      <c r="BI4154" s="9"/>
      <c r="BJ4154" s="9"/>
      <c r="BK4154" s="9"/>
      <c r="BL4154" s="9">
        <f t="shared" si="136"/>
        <v>71941.662785630979</v>
      </c>
      <c r="BM4154" s="9">
        <f t="shared" si="137"/>
        <v>71900</v>
      </c>
    </row>
    <row r="4155" spans="1:65" x14ac:dyDescent="0.3">
      <c r="A4155" t="s">
        <v>3943</v>
      </c>
      <c r="B4155" s="9">
        <v>552</v>
      </c>
      <c r="C4155">
        <v>549801</v>
      </c>
      <c r="D4155">
        <v>1</v>
      </c>
      <c r="E4155">
        <v>0</v>
      </c>
      <c r="F4155">
        <v>0</v>
      </c>
      <c r="G4155">
        <v>0</v>
      </c>
      <c r="H4155">
        <v>0</v>
      </c>
      <c r="I4155" t="s">
        <v>83</v>
      </c>
      <c r="J4155">
        <v>549240</v>
      </c>
      <c r="K4155" t="s">
        <v>102</v>
      </c>
      <c r="L4155">
        <v>549240</v>
      </c>
      <c r="M4155" t="s">
        <v>102</v>
      </c>
      <c r="N4155">
        <v>549240</v>
      </c>
      <c r="O4155" t="s">
        <v>102</v>
      </c>
      <c r="P4155">
        <v>549240</v>
      </c>
      <c r="Q4155" t="s">
        <v>102</v>
      </c>
      <c r="R4155" s="9">
        <v>131456.11160288111</v>
      </c>
      <c r="S4155" s="9"/>
      <c r="T4155" s="9"/>
      <c r="U4155" s="9"/>
      <c r="V4155" s="9"/>
      <c r="W4155" s="9"/>
      <c r="X4155" s="9"/>
      <c r="Y4155" s="9"/>
      <c r="Z4155" s="9"/>
      <c r="AA4155" s="9"/>
      <c r="AB4155" s="9"/>
      <c r="AC4155" s="9"/>
      <c r="AD4155" s="9"/>
      <c r="AE4155" s="9"/>
      <c r="AF4155" s="9"/>
      <c r="AG4155" s="9"/>
      <c r="AH4155" s="9"/>
      <c r="AI4155" s="9"/>
      <c r="AJ4155" s="9"/>
      <c r="AK4155" s="9"/>
      <c r="AL4155" s="9"/>
      <c r="AM4155" s="9"/>
      <c r="AN4155" s="9"/>
      <c r="AO4155" s="9"/>
      <c r="AP4155" s="9"/>
      <c r="AQ4155" s="15"/>
      <c r="AR4155" s="9"/>
      <c r="AS4155" s="9"/>
      <c r="AT4155" s="9"/>
      <c r="AU4155" s="9"/>
      <c r="AV4155" s="9"/>
      <c r="AW4155" s="9"/>
      <c r="AX4155" s="9"/>
      <c r="AY4155" s="9"/>
      <c r="AZ4155" s="9"/>
      <c r="BA4155" s="9"/>
      <c r="BB4155" s="9"/>
      <c r="BC4155" s="9"/>
      <c r="BD4155" s="9"/>
      <c r="BE4155" s="9"/>
      <c r="BF4155" s="9"/>
      <c r="BG4155" s="9"/>
      <c r="BH4155" s="9"/>
      <c r="BI4155" s="9"/>
      <c r="BJ4155" s="9"/>
      <c r="BK4155" s="9"/>
      <c r="BL4155" s="9">
        <f t="shared" si="136"/>
        <v>131456.11160288111</v>
      </c>
      <c r="BM4155" s="9">
        <f t="shared" si="137"/>
        <v>131500</v>
      </c>
    </row>
    <row r="4156" spans="1:65" x14ac:dyDescent="0.3">
      <c r="A4156" t="s">
        <v>3944</v>
      </c>
      <c r="B4156" s="9">
        <v>283</v>
      </c>
      <c r="C4156">
        <v>598755</v>
      </c>
      <c r="D4156">
        <v>1</v>
      </c>
      <c r="E4156">
        <v>0</v>
      </c>
      <c r="F4156">
        <v>0</v>
      </c>
      <c r="G4156">
        <v>0</v>
      </c>
      <c r="H4156">
        <v>0</v>
      </c>
      <c r="I4156" t="s">
        <v>123</v>
      </c>
      <c r="J4156">
        <v>547492</v>
      </c>
      <c r="K4156" t="s">
        <v>125</v>
      </c>
      <c r="L4156">
        <v>547492</v>
      </c>
      <c r="M4156" t="s">
        <v>125</v>
      </c>
      <c r="N4156">
        <v>547492</v>
      </c>
      <c r="O4156" t="s">
        <v>125</v>
      </c>
      <c r="P4156">
        <v>547492</v>
      </c>
      <c r="Q4156" t="s">
        <v>125</v>
      </c>
      <c r="R4156" s="9">
        <v>71941.662785630979</v>
      </c>
      <c r="S4156" s="9"/>
      <c r="T4156" s="9"/>
      <c r="U4156" s="9"/>
      <c r="V4156" s="9"/>
      <c r="W4156" s="9"/>
      <c r="X4156" s="9"/>
      <c r="Y4156" s="9"/>
      <c r="Z4156" s="9"/>
      <c r="AA4156" s="9"/>
      <c r="AB4156" s="9"/>
      <c r="AC4156" s="9"/>
      <c r="AD4156" s="9"/>
      <c r="AE4156" s="9"/>
      <c r="AF4156" s="9"/>
      <c r="AG4156" s="9"/>
      <c r="AH4156" s="9"/>
      <c r="AI4156" s="9"/>
      <c r="AJ4156" s="9"/>
      <c r="AK4156" s="9"/>
      <c r="AL4156" s="9"/>
      <c r="AM4156" s="9"/>
      <c r="AN4156" s="9"/>
      <c r="AO4156" s="9"/>
      <c r="AP4156" s="9"/>
      <c r="AQ4156" s="15"/>
      <c r="AR4156" s="9"/>
      <c r="AS4156" s="9"/>
      <c r="AT4156" s="9"/>
      <c r="AU4156" s="9"/>
      <c r="AV4156" s="9"/>
      <c r="AW4156" s="9"/>
      <c r="AX4156" s="9"/>
      <c r="AY4156" s="9"/>
      <c r="AZ4156" s="9"/>
      <c r="BA4156" s="9"/>
      <c r="BB4156" s="9"/>
      <c r="BC4156" s="9"/>
      <c r="BD4156" s="9"/>
      <c r="BE4156" s="9"/>
      <c r="BF4156" s="9"/>
      <c r="BG4156" s="9"/>
      <c r="BH4156" s="9"/>
      <c r="BI4156" s="9"/>
      <c r="BJ4156" s="9"/>
      <c r="BK4156" s="9"/>
      <c r="BL4156" s="9">
        <f t="shared" si="136"/>
        <v>71941.662785630979</v>
      </c>
      <c r="BM4156" s="9">
        <f t="shared" si="137"/>
        <v>71900</v>
      </c>
    </row>
    <row r="4157" spans="1:65" x14ac:dyDescent="0.3">
      <c r="A4157" t="s">
        <v>3945</v>
      </c>
      <c r="B4157" s="9">
        <v>475</v>
      </c>
      <c r="C4157">
        <v>591505</v>
      </c>
      <c r="D4157">
        <v>1</v>
      </c>
      <c r="E4157">
        <v>0</v>
      </c>
      <c r="F4157">
        <v>0</v>
      </c>
      <c r="G4157">
        <v>0</v>
      </c>
      <c r="H4157">
        <v>0</v>
      </c>
      <c r="I4157" t="s">
        <v>123</v>
      </c>
      <c r="J4157">
        <v>590401</v>
      </c>
      <c r="K4157" t="s">
        <v>817</v>
      </c>
      <c r="L4157">
        <v>590266</v>
      </c>
      <c r="M4157" t="s">
        <v>163</v>
      </c>
      <c r="N4157">
        <v>590266</v>
      </c>
      <c r="O4157" t="s">
        <v>163</v>
      </c>
      <c r="P4157">
        <v>590266</v>
      </c>
      <c r="Q4157" t="s">
        <v>163</v>
      </c>
      <c r="R4157" s="9">
        <v>113335.028581123</v>
      </c>
      <c r="S4157" s="9"/>
      <c r="T4157" s="9"/>
      <c r="U4157" s="9"/>
      <c r="V4157" s="9"/>
      <c r="W4157" s="9"/>
      <c r="X4157" s="9"/>
      <c r="Y4157" s="9"/>
      <c r="Z4157" s="9"/>
      <c r="AA4157" s="9"/>
      <c r="AB4157" s="9"/>
      <c r="AC4157" s="9"/>
      <c r="AD4157" s="9"/>
      <c r="AE4157" s="9"/>
      <c r="AF4157" s="9"/>
      <c r="AG4157" s="9"/>
      <c r="AH4157" s="9"/>
      <c r="AI4157" s="9"/>
      <c r="AJ4157" s="9"/>
      <c r="AK4157" s="9"/>
      <c r="AL4157" s="9"/>
      <c r="AM4157" s="9"/>
      <c r="AN4157" s="9"/>
      <c r="AO4157" s="9"/>
      <c r="AP4157" s="9"/>
      <c r="AQ4157" s="15"/>
      <c r="AR4157" s="9"/>
      <c r="AS4157" s="9"/>
      <c r="AT4157" s="9"/>
      <c r="AU4157" s="9"/>
      <c r="AV4157" s="9"/>
      <c r="AW4157" s="9"/>
      <c r="AX4157" s="9"/>
      <c r="AY4157" s="9"/>
      <c r="AZ4157" s="9"/>
      <c r="BA4157" s="9"/>
      <c r="BB4157" s="9"/>
      <c r="BC4157" s="9"/>
      <c r="BD4157" s="9"/>
      <c r="BE4157" s="9"/>
      <c r="BF4157" s="9"/>
      <c r="BG4157" s="9"/>
      <c r="BH4157" s="9"/>
      <c r="BI4157" s="9"/>
      <c r="BJ4157" s="9"/>
      <c r="BK4157" s="9"/>
      <c r="BL4157" s="9">
        <f t="shared" si="136"/>
        <v>113335.028581123</v>
      </c>
      <c r="BM4157" s="9">
        <f t="shared" si="137"/>
        <v>113300</v>
      </c>
    </row>
    <row r="4158" spans="1:65" x14ac:dyDescent="0.3">
      <c r="A4158" t="s">
        <v>3946</v>
      </c>
      <c r="B4158" s="9">
        <v>2301</v>
      </c>
      <c r="C4158">
        <v>538680</v>
      </c>
      <c r="D4158">
        <v>1</v>
      </c>
      <c r="E4158">
        <v>0</v>
      </c>
      <c r="F4158">
        <v>0</v>
      </c>
      <c r="G4158">
        <v>0</v>
      </c>
      <c r="H4158">
        <v>0</v>
      </c>
      <c r="I4158" t="s">
        <v>86</v>
      </c>
      <c r="J4158">
        <v>529303</v>
      </c>
      <c r="K4158" t="s">
        <v>301</v>
      </c>
      <c r="L4158">
        <v>529303</v>
      </c>
      <c r="M4158" t="s">
        <v>301</v>
      </c>
      <c r="N4158">
        <v>529303</v>
      </c>
      <c r="O4158" t="s">
        <v>301</v>
      </c>
      <c r="P4158">
        <v>529303</v>
      </c>
      <c r="Q4158" t="s">
        <v>301</v>
      </c>
      <c r="R4158" s="9">
        <v>533333.88961957197</v>
      </c>
      <c r="S4158" s="9"/>
      <c r="T4158" s="9"/>
      <c r="U4158" s="9"/>
      <c r="V4158" s="9"/>
      <c r="W4158" s="9"/>
      <c r="X4158" s="9"/>
      <c r="Y4158" s="9"/>
      <c r="Z4158" s="9"/>
      <c r="AA4158" s="9"/>
      <c r="AB4158" s="9"/>
      <c r="AC4158" s="9"/>
      <c r="AD4158" s="9"/>
      <c r="AE4158" s="9"/>
      <c r="AF4158" s="9"/>
      <c r="AG4158" s="9"/>
      <c r="AH4158" s="9"/>
      <c r="AI4158" s="9"/>
      <c r="AJ4158" s="9"/>
      <c r="AK4158" s="9"/>
      <c r="AL4158" s="9"/>
      <c r="AM4158" s="9"/>
      <c r="AN4158" s="9"/>
      <c r="AO4158" s="9"/>
      <c r="AP4158" s="9"/>
      <c r="AQ4158" s="15"/>
      <c r="AR4158" s="9"/>
      <c r="AS4158" s="9"/>
      <c r="AT4158" s="9"/>
      <c r="AU4158" s="9"/>
      <c r="AV4158" s="9"/>
      <c r="AW4158" s="9"/>
      <c r="AX4158" s="9"/>
      <c r="AY4158" s="9"/>
      <c r="AZ4158" s="9"/>
      <c r="BA4158" s="9"/>
      <c r="BB4158" s="9"/>
      <c r="BC4158" s="9"/>
      <c r="BD4158" s="9"/>
      <c r="BE4158" s="9"/>
      <c r="BF4158" s="9"/>
      <c r="BG4158" s="9"/>
      <c r="BH4158" s="9"/>
      <c r="BI4158" s="9"/>
      <c r="BJ4158" s="9"/>
      <c r="BK4158" s="9"/>
      <c r="BL4158" s="9">
        <f t="shared" si="136"/>
        <v>533333.88961957197</v>
      </c>
      <c r="BM4158" s="9">
        <f t="shared" si="137"/>
        <v>533300</v>
      </c>
    </row>
    <row r="4159" spans="1:65" x14ac:dyDescent="0.3">
      <c r="A4159" t="s">
        <v>3947</v>
      </c>
      <c r="B4159" s="9">
        <v>60</v>
      </c>
      <c r="C4159">
        <v>565652</v>
      </c>
      <c r="D4159">
        <v>1</v>
      </c>
      <c r="E4159">
        <v>0</v>
      </c>
      <c r="F4159">
        <v>0</v>
      </c>
      <c r="G4159">
        <v>0</v>
      </c>
      <c r="H4159">
        <v>0</v>
      </c>
      <c r="I4159" t="s">
        <v>86</v>
      </c>
      <c r="J4159">
        <v>535702</v>
      </c>
      <c r="K4159" t="s">
        <v>1273</v>
      </c>
      <c r="L4159">
        <v>535702</v>
      </c>
      <c r="M4159" t="s">
        <v>1273</v>
      </c>
      <c r="N4159">
        <v>535419</v>
      </c>
      <c r="O4159" t="s">
        <v>170</v>
      </c>
      <c r="P4159">
        <v>535419</v>
      </c>
      <c r="Q4159" t="s">
        <v>170</v>
      </c>
      <c r="R4159" s="9">
        <v>71941.662785630979</v>
      </c>
      <c r="S4159" s="9"/>
      <c r="T4159" s="9"/>
      <c r="U4159" s="9"/>
      <c r="V4159" s="9"/>
      <c r="W4159" s="9"/>
      <c r="X4159" s="9"/>
      <c r="Y4159" s="9"/>
      <c r="Z4159" s="9"/>
      <c r="AA4159" s="9"/>
      <c r="AB4159" s="9"/>
      <c r="AC4159" s="9"/>
      <c r="AD4159" s="9"/>
      <c r="AE4159" s="9"/>
      <c r="AF4159" s="9"/>
      <c r="AG4159" s="9"/>
      <c r="AH4159" s="9"/>
      <c r="AI4159" s="9"/>
      <c r="AJ4159" s="9"/>
      <c r="AK4159" s="9"/>
      <c r="AL4159" s="9"/>
      <c r="AM4159" s="9"/>
      <c r="AN4159" s="9"/>
      <c r="AO4159" s="9"/>
      <c r="AP4159" s="9"/>
      <c r="AQ4159" s="15"/>
      <c r="AR4159" s="9"/>
      <c r="AS4159" s="9"/>
      <c r="AT4159" s="9"/>
      <c r="AU4159" s="9"/>
      <c r="AV4159" s="9"/>
      <c r="AW4159" s="9"/>
      <c r="AX4159" s="9"/>
      <c r="AY4159" s="9"/>
      <c r="AZ4159" s="9"/>
      <c r="BA4159" s="9"/>
      <c r="BB4159" s="9"/>
      <c r="BC4159" s="9"/>
      <c r="BD4159" s="9"/>
      <c r="BE4159" s="9"/>
      <c r="BF4159" s="9"/>
      <c r="BG4159" s="9"/>
      <c r="BH4159" s="9"/>
      <c r="BI4159" s="9"/>
      <c r="BJ4159" s="9"/>
      <c r="BK4159" s="9"/>
      <c r="BL4159" s="9">
        <f t="shared" si="136"/>
        <v>71941.662785630979</v>
      </c>
      <c r="BM4159" s="9">
        <f t="shared" si="137"/>
        <v>71900</v>
      </c>
    </row>
    <row r="4160" spans="1:65" x14ac:dyDescent="0.3">
      <c r="A4160" s="2" t="s">
        <v>3948</v>
      </c>
      <c r="B4160" s="9">
        <v>496</v>
      </c>
      <c r="C4160">
        <v>557013</v>
      </c>
      <c r="D4160">
        <v>1</v>
      </c>
      <c r="E4160">
        <v>1</v>
      </c>
      <c r="F4160">
        <v>0</v>
      </c>
      <c r="G4160">
        <v>0</v>
      </c>
      <c r="H4160">
        <v>0</v>
      </c>
      <c r="I4160" t="s">
        <v>151</v>
      </c>
      <c r="J4160">
        <v>557013</v>
      </c>
      <c r="K4160" t="s">
        <v>3948</v>
      </c>
      <c r="L4160">
        <v>557153</v>
      </c>
      <c r="M4160" t="s">
        <v>808</v>
      </c>
      <c r="N4160">
        <v>557153</v>
      </c>
      <c r="O4160" t="s">
        <v>808</v>
      </c>
      <c r="P4160">
        <v>557153</v>
      </c>
      <c r="Q4160" t="s">
        <v>808</v>
      </c>
      <c r="R4160" s="9">
        <v>118282.2944020757</v>
      </c>
      <c r="S4160" s="9">
        <f>SUMIFS($B:$B,$J:$J,$C4160)</f>
        <v>496</v>
      </c>
      <c r="T4160" s="9">
        <v>27053.115276325181</v>
      </c>
      <c r="U4160" s="9">
        <v>0</v>
      </c>
      <c r="V4160" s="9">
        <f>U4160*768</f>
        <v>0</v>
      </c>
      <c r="W4160" s="9">
        <v>9</v>
      </c>
      <c r="X4160" s="9">
        <f>W4160*3072</f>
        <v>27648</v>
      </c>
      <c r="Y4160" s="9">
        <v>2</v>
      </c>
      <c r="Z4160" s="9">
        <f>Y4160*1024</f>
        <v>2048</v>
      </c>
      <c r="AA4160" s="9">
        <v>1</v>
      </c>
      <c r="AB4160" s="9">
        <f>AA4160*256</f>
        <v>256</v>
      </c>
      <c r="AC4160" s="9"/>
      <c r="AD4160" s="9"/>
      <c r="AE4160" s="9"/>
      <c r="AF4160" s="9"/>
      <c r="AG4160" s="9"/>
      <c r="AH4160" s="9"/>
      <c r="AI4160" s="9"/>
      <c r="AJ4160" s="9"/>
      <c r="AK4160" s="9"/>
      <c r="AL4160" s="9"/>
      <c r="AM4160" s="9"/>
      <c r="AN4160" s="9"/>
      <c r="AO4160" s="9"/>
      <c r="AP4160" s="9"/>
      <c r="AQ4160" s="15"/>
      <c r="AR4160" s="9">
        <v>1</v>
      </c>
      <c r="AS4160" s="9">
        <f>AR4160*30500</f>
        <v>30500</v>
      </c>
      <c r="AT4160" s="9"/>
      <c r="AU4160" s="9"/>
      <c r="AV4160" s="9"/>
      <c r="AW4160" s="9"/>
      <c r="AX4160" s="9"/>
      <c r="AY4160" s="9"/>
      <c r="AZ4160" s="9"/>
      <c r="BA4160" s="9"/>
      <c r="BB4160" s="9"/>
      <c r="BC4160" s="9"/>
      <c r="BD4160" s="9"/>
      <c r="BE4160" s="9"/>
      <c r="BF4160" s="9"/>
      <c r="BG4160" s="9"/>
      <c r="BH4160" s="9"/>
      <c r="BI4160" s="9"/>
      <c r="BJ4160" s="9"/>
      <c r="BK4160" s="9"/>
      <c r="BL4160" s="9">
        <f t="shared" si="136"/>
        <v>205787.40967840087</v>
      </c>
      <c r="BM4160" s="9">
        <f t="shared" si="137"/>
        <v>205800</v>
      </c>
    </row>
    <row r="4161" spans="1:65" x14ac:dyDescent="0.3">
      <c r="A4161" t="s">
        <v>3949</v>
      </c>
      <c r="B4161" s="9">
        <v>890</v>
      </c>
      <c r="C4161">
        <v>556882</v>
      </c>
      <c r="D4161">
        <v>1</v>
      </c>
      <c r="E4161">
        <v>0</v>
      </c>
      <c r="F4161">
        <v>0</v>
      </c>
      <c r="G4161">
        <v>0</v>
      </c>
      <c r="H4161">
        <v>0</v>
      </c>
      <c r="I4161" t="s">
        <v>96</v>
      </c>
      <c r="J4161">
        <v>571164</v>
      </c>
      <c r="K4161" t="s">
        <v>334</v>
      </c>
      <c r="L4161">
        <v>571164</v>
      </c>
      <c r="M4161" t="s">
        <v>334</v>
      </c>
      <c r="N4161">
        <v>571164</v>
      </c>
      <c r="O4161" t="s">
        <v>334</v>
      </c>
      <c r="P4161">
        <v>571164</v>
      </c>
      <c r="Q4161" t="s">
        <v>334</v>
      </c>
      <c r="R4161" s="9">
        <v>210453.2779702429</v>
      </c>
      <c r="S4161" s="9"/>
      <c r="T4161" s="9"/>
      <c r="U4161" s="9"/>
      <c r="V4161" s="9"/>
      <c r="W4161" s="9"/>
      <c r="X4161" s="9"/>
      <c r="Y4161" s="9"/>
      <c r="Z4161" s="9"/>
      <c r="AA4161" s="9"/>
      <c r="AB4161" s="9"/>
      <c r="AC4161" s="9"/>
      <c r="AD4161" s="9"/>
      <c r="AE4161" s="9"/>
      <c r="AF4161" s="9"/>
      <c r="AG4161" s="9"/>
      <c r="AH4161" s="9"/>
      <c r="AI4161" s="9"/>
      <c r="AJ4161" s="9"/>
      <c r="AK4161" s="9"/>
      <c r="AL4161" s="9"/>
      <c r="AM4161" s="9"/>
      <c r="AN4161" s="9"/>
      <c r="AO4161" s="9"/>
      <c r="AP4161" s="9"/>
      <c r="AQ4161" s="15"/>
      <c r="AR4161" s="9"/>
      <c r="AS4161" s="9"/>
      <c r="AT4161" s="9"/>
      <c r="AU4161" s="9"/>
      <c r="AV4161" s="9"/>
      <c r="AW4161" s="9"/>
      <c r="AX4161" s="9"/>
      <c r="AY4161" s="9"/>
      <c r="AZ4161" s="9"/>
      <c r="BA4161" s="9"/>
      <c r="BB4161" s="9"/>
      <c r="BC4161" s="9"/>
      <c r="BD4161" s="9"/>
      <c r="BE4161" s="9"/>
      <c r="BF4161" s="9"/>
      <c r="BG4161" s="9"/>
      <c r="BH4161" s="9"/>
      <c r="BI4161" s="9"/>
      <c r="BJ4161" s="9"/>
      <c r="BK4161" s="9"/>
      <c r="BL4161" s="9">
        <f t="shared" si="136"/>
        <v>210453.2779702429</v>
      </c>
      <c r="BM4161" s="9">
        <f t="shared" si="137"/>
        <v>210500</v>
      </c>
    </row>
    <row r="4162" spans="1:65" x14ac:dyDescent="0.3">
      <c r="A4162" t="s">
        <v>3950</v>
      </c>
      <c r="B4162" s="9">
        <v>589</v>
      </c>
      <c r="C4162">
        <v>575534</v>
      </c>
      <c r="D4162">
        <v>1</v>
      </c>
      <c r="E4162">
        <v>0</v>
      </c>
      <c r="F4162">
        <v>0</v>
      </c>
      <c r="G4162">
        <v>0</v>
      </c>
      <c r="H4162">
        <v>0</v>
      </c>
      <c r="I4162" t="s">
        <v>96</v>
      </c>
      <c r="J4162">
        <v>555134</v>
      </c>
      <c r="K4162" t="s">
        <v>187</v>
      </c>
      <c r="L4162">
        <v>555134</v>
      </c>
      <c r="M4162" t="s">
        <v>187</v>
      </c>
      <c r="N4162">
        <v>555134</v>
      </c>
      <c r="O4162" t="s">
        <v>187</v>
      </c>
      <c r="P4162">
        <v>555134</v>
      </c>
      <c r="Q4162" t="s">
        <v>187</v>
      </c>
      <c r="R4162" s="9">
        <v>140145.73418546439</v>
      </c>
      <c r="S4162" s="9"/>
      <c r="T4162" s="9"/>
      <c r="U4162" s="9"/>
      <c r="V4162" s="9"/>
      <c r="W4162" s="9"/>
      <c r="X4162" s="9"/>
      <c r="Y4162" s="9"/>
      <c r="Z4162" s="9"/>
      <c r="AA4162" s="9"/>
      <c r="AB4162" s="9"/>
      <c r="AC4162" s="9"/>
      <c r="AD4162" s="9"/>
      <c r="AE4162" s="9"/>
      <c r="AF4162" s="9"/>
      <c r="AG4162" s="9"/>
      <c r="AH4162" s="9"/>
      <c r="AI4162" s="9"/>
      <c r="AJ4162" s="9"/>
      <c r="AK4162" s="9"/>
      <c r="AL4162" s="9"/>
      <c r="AM4162" s="9"/>
      <c r="AN4162" s="9"/>
      <c r="AO4162" s="9"/>
      <c r="AP4162" s="9"/>
      <c r="AQ4162" s="15"/>
      <c r="AR4162" s="9"/>
      <c r="AS4162" s="9"/>
      <c r="AT4162" s="9"/>
      <c r="AU4162" s="9"/>
      <c r="AV4162" s="9"/>
      <c r="AW4162" s="9"/>
      <c r="AX4162" s="9"/>
      <c r="AY4162" s="9"/>
      <c r="AZ4162" s="9"/>
      <c r="BA4162" s="9"/>
      <c r="BB4162" s="9"/>
      <c r="BC4162" s="9"/>
      <c r="BD4162" s="9"/>
      <c r="BE4162" s="9"/>
      <c r="BF4162" s="9"/>
      <c r="BG4162" s="9"/>
      <c r="BH4162" s="9"/>
      <c r="BI4162" s="9"/>
      <c r="BJ4162" s="9"/>
      <c r="BK4162" s="9"/>
      <c r="BL4162" s="9">
        <f t="shared" si="136"/>
        <v>140145.73418546439</v>
      </c>
      <c r="BM4162" s="9">
        <f t="shared" si="137"/>
        <v>140100</v>
      </c>
    </row>
    <row r="4163" spans="1:65" x14ac:dyDescent="0.3">
      <c r="A4163" t="s">
        <v>3951</v>
      </c>
      <c r="B4163" s="9">
        <v>294</v>
      </c>
      <c r="C4163">
        <v>530522</v>
      </c>
      <c r="D4163">
        <v>1</v>
      </c>
      <c r="E4163">
        <v>0</v>
      </c>
      <c r="F4163">
        <v>0</v>
      </c>
      <c r="G4163">
        <v>0</v>
      </c>
      <c r="H4163">
        <v>0</v>
      </c>
      <c r="I4163" t="s">
        <v>86</v>
      </c>
      <c r="J4163">
        <v>530841</v>
      </c>
      <c r="K4163" t="s">
        <v>839</v>
      </c>
      <c r="L4163">
        <v>530841</v>
      </c>
      <c r="M4163" t="s">
        <v>839</v>
      </c>
      <c r="N4163">
        <v>530841</v>
      </c>
      <c r="O4163" t="s">
        <v>839</v>
      </c>
      <c r="P4163">
        <v>529303</v>
      </c>
      <c r="Q4163" t="s">
        <v>301</v>
      </c>
      <c r="R4163" s="9">
        <v>71941.662785630979</v>
      </c>
      <c r="S4163" s="9"/>
      <c r="T4163" s="9"/>
      <c r="U4163" s="9"/>
      <c r="V4163" s="9"/>
      <c r="W4163" s="9"/>
      <c r="X4163" s="9"/>
      <c r="Y4163" s="9"/>
      <c r="Z4163" s="9"/>
      <c r="AA4163" s="9"/>
      <c r="AB4163" s="9"/>
      <c r="AC4163" s="9"/>
      <c r="AD4163" s="9"/>
      <c r="AE4163" s="9"/>
      <c r="AF4163" s="9"/>
      <c r="AG4163" s="9"/>
      <c r="AH4163" s="9"/>
      <c r="AI4163" s="9"/>
      <c r="AJ4163" s="9"/>
      <c r="AK4163" s="9"/>
      <c r="AL4163" s="9"/>
      <c r="AM4163" s="9"/>
      <c r="AN4163" s="9"/>
      <c r="AO4163" s="9"/>
      <c r="AP4163" s="9"/>
      <c r="AQ4163" s="15"/>
      <c r="AR4163" s="9"/>
      <c r="AS4163" s="9"/>
      <c r="AT4163" s="9"/>
      <c r="AU4163" s="9"/>
      <c r="AV4163" s="9"/>
      <c r="AW4163" s="9"/>
      <c r="AX4163" s="9"/>
      <c r="AY4163" s="9"/>
      <c r="AZ4163" s="9"/>
      <c r="BA4163" s="9"/>
      <c r="BB4163" s="9"/>
      <c r="BC4163" s="9"/>
      <c r="BD4163" s="9"/>
      <c r="BE4163" s="9"/>
      <c r="BF4163" s="9"/>
      <c r="BG4163" s="9"/>
      <c r="BH4163" s="9"/>
      <c r="BI4163" s="9"/>
      <c r="BJ4163" s="9"/>
      <c r="BK4163" s="9"/>
      <c r="BL4163" s="9">
        <f t="shared" si="136"/>
        <v>71941.662785630979</v>
      </c>
      <c r="BM4163" s="9">
        <f t="shared" si="137"/>
        <v>71900</v>
      </c>
    </row>
    <row r="4164" spans="1:65" x14ac:dyDescent="0.3">
      <c r="A4164" t="s">
        <v>3952</v>
      </c>
      <c r="B4164" s="9">
        <v>829</v>
      </c>
      <c r="C4164">
        <v>585670</v>
      </c>
      <c r="D4164">
        <v>1</v>
      </c>
      <c r="E4164">
        <v>0</v>
      </c>
      <c r="F4164">
        <v>0</v>
      </c>
      <c r="G4164">
        <v>0</v>
      </c>
      <c r="H4164">
        <v>0</v>
      </c>
      <c r="I4164" t="s">
        <v>135</v>
      </c>
      <c r="J4164">
        <v>585068</v>
      </c>
      <c r="K4164" t="s">
        <v>515</v>
      </c>
      <c r="L4164">
        <v>585068</v>
      </c>
      <c r="M4164" t="s">
        <v>515</v>
      </c>
      <c r="N4164">
        <v>585068</v>
      </c>
      <c r="O4164" t="s">
        <v>515</v>
      </c>
      <c r="P4164">
        <v>585068</v>
      </c>
      <c r="Q4164" t="s">
        <v>515</v>
      </c>
      <c r="R4164" s="9">
        <v>196256.34205116451</v>
      </c>
      <c r="S4164" s="9"/>
      <c r="T4164" s="9"/>
      <c r="U4164" s="9"/>
      <c r="V4164" s="9"/>
      <c r="W4164" s="9"/>
      <c r="X4164" s="9"/>
      <c r="Y4164" s="9"/>
      <c r="Z4164" s="9"/>
      <c r="AA4164" s="9"/>
      <c r="AB4164" s="9"/>
      <c r="AC4164" s="9"/>
      <c r="AD4164" s="9"/>
      <c r="AE4164" s="9"/>
      <c r="AF4164" s="9"/>
      <c r="AG4164" s="9"/>
      <c r="AH4164" s="9"/>
      <c r="AI4164" s="9"/>
      <c r="AJ4164" s="9"/>
      <c r="AK4164" s="9"/>
      <c r="AL4164" s="9"/>
      <c r="AM4164" s="9"/>
      <c r="AN4164" s="9"/>
      <c r="AO4164" s="9"/>
      <c r="AP4164" s="9"/>
      <c r="AQ4164" s="15"/>
      <c r="AR4164" s="9"/>
      <c r="AS4164" s="9"/>
      <c r="AT4164" s="9"/>
      <c r="AU4164" s="9"/>
      <c r="AV4164" s="9"/>
      <c r="AW4164" s="9"/>
      <c r="AX4164" s="9"/>
      <c r="AY4164" s="9"/>
      <c r="AZ4164" s="9"/>
      <c r="BA4164" s="9"/>
      <c r="BB4164" s="9"/>
      <c r="BC4164" s="9"/>
      <c r="BD4164" s="9"/>
      <c r="BE4164" s="9"/>
      <c r="BF4164" s="9"/>
      <c r="BG4164" s="9"/>
      <c r="BH4164" s="9"/>
      <c r="BI4164" s="9"/>
      <c r="BJ4164" s="9"/>
      <c r="BK4164" s="9"/>
      <c r="BL4164" s="9">
        <f t="shared" ref="BL4164:BL4227" si="138">SUMIF(R4164:R4164,"&lt;&gt;")+SUMIF(T4164:T4164,"&lt;&gt;")+SUMIF(V4164:V4164,"&lt;&gt;")+SUMIF(X4164:X4164,"&lt;&gt;")+SUMIF(Z4164:Z4164,"&lt;&gt;")+SUMIF(AB4164:AB4164,"&lt;&gt;")+SUMIF(AD4164:AD4164,"&lt;&gt;")+SUMIF(AF4164:AF4164,"&lt;&gt;")+SUMIF(AH4164:AH4164,"&lt;&gt;")+SUMIF(AJ4164:AJ4164,"&lt;&gt;")+SUMIF(AK4164:AK4164,"&lt;&gt;")+SUMIF(AM4164:AM4164,"&lt;&gt;")+SUMIF(AO4164:AO4164,"&lt;&gt;")+SUMIF(AQ4164:AQ4164,"&lt;&gt;")+SUMIF(AS4164:AS4164,"&lt;&gt;")+SUMIF(AU4164:AU4164,"&lt;&gt;")+SUMIF(AW4164:AW4164,"&lt;&gt;")+SUMIF(AY4164:AY4164,"&lt;&gt;")+SUMIF(BA4164:BA4164,"&lt;&gt;")+SUMIF(BC4164:BC4164,"&lt;&gt;")+SUMIF(BE4164:BE4164,"&lt;&gt;")+SUMIF(BG4164:BG4164,"&lt;&gt;")+SUMIF(BI4164:BI4164,"&lt;&gt;")+SUMIF(BK4164:BK4164,"&lt;&gt;")</f>
        <v>196256.34205116451</v>
      </c>
      <c r="BM4164" s="9">
        <f t="shared" ref="BM4164:BM4227" si="139">ROUND(BL4164/100,0)*100</f>
        <v>196300</v>
      </c>
    </row>
    <row r="4165" spans="1:65" x14ac:dyDescent="0.3">
      <c r="A4165" t="s">
        <v>3953</v>
      </c>
      <c r="B4165" s="9">
        <v>123</v>
      </c>
      <c r="C4165">
        <v>511307</v>
      </c>
      <c r="D4165">
        <v>1</v>
      </c>
      <c r="E4165">
        <v>0</v>
      </c>
      <c r="F4165">
        <v>0</v>
      </c>
      <c r="G4165">
        <v>0</v>
      </c>
      <c r="H4165">
        <v>0</v>
      </c>
      <c r="I4165" t="s">
        <v>123</v>
      </c>
      <c r="J4165">
        <v>590789</v>
      </c>
      <c r="K4165" t="s">
        <v>168</v>
      </c>
      <c r="L4165">
        <v>590789</v>
      </c>
      <c r="M4165" t="s">
        <v>168</v>
      </c>
      <c r="N4165">
        <v>590789</v>
      </c>
      <c r="O4165" t="s">
        <v>168</v>
      </c>
      <c r="P4165">
        <v>591181</v>
      </c>
      <c r="Q4165" t="s">
        <v>137</v>
      </c>
      <c r="R4165" s="9">
        <v>71941.662785630979</v>
      </c>
      <c r="S4165" s="9"/>
      <c r="T4165" s="9"/>
      <c r="U4165" s="9"/>
      <c r="V4165" s="9"/>
      <c r="W4165" s="9"/>
      <c r="X4165" s="9"/>
      <c r="Y4165" s="9"/>
      <c r="Z4165" s="9"/>
      <c r="AA4165" s="9"/>
      <c r="AB4165" s="9"/>
      <c r="AC4165" s="9"/>
      <c r="AD4165" s="9"/>
      <c r="AE4165" s="9"/>
      <c r="AF4165" s="9"/>
      <c r="AG4165" s="9"/>
      <c r="AH4165" s="9"/>
      <c r="AI4165" s="9"/>
      <c r="AJ4165" s="9"/>
      <c r="AK4165" s="9"/>
      <c r="AL4165" s="9"/>
      <c r="AM4165" s="9"/>
      <c r="AN4165" s="9"/>
      <c r="AO4165" s="9"/>
      <c r="AP4165" s="9"/>
      <c r="AQ4165" s="15"/>
      <c r="AR4165" s="9"/>
      <c r="AS4165" s="9"/>
      <c r="AT4165" s="9"/>
      <c r="AU4165" s="9"/>
      <c r="AV4165" s="9"/>
      <c r="AW4165" s="9"/>
      <c r="AX4165" s="9"/>
      <c r="AY4165" s="9"/>
      <c r="AZ4165" s="9"/>
      <c r="BA4165" s="9"/>
      <c r="BB4165" s="9"/>
      <c r="BC4165" s="9"/>
      <c r="BD4165" s="9"/>
      <c r="BE4165" s="9"/>
      <c r="BF4165" s="9"/>
      <c r="BG4165" s="9"/>
      <c r="BH4165" s="9"/>
      <c r="BI4165" s="9"/>
      <c r="BJ4165" s="9"/>
      <c r="BK4165" s="9"/>
      <c r="BL4165" s="9">
        <f t="shared" si="138"/>
        <v>71941.662785630979</v>
      </c>
      <c r="BM4165" s="9">
        <f t="shared" si="139"/>
        <v>71900</v>
      </c>
    </row>
    <row r="4166" spans="1:65" x14ac:dyDescent="0.3">
      <c r="A4166" t="s">
        <v>3954</v>
      </c>
      <c r="B4166" s="9">
        <v>449</v>
      </c>
      <c r="C4166">
        <v>546071</v>
      </c>
      <c r="D4166">
        <v>1</v>
      </c>
      <c r="E4166">
        <v>0</v>
      </c>
      <c r="F4166">
        <v>0</v>
      </c>
      <c r="G4166">
        <v>0</v>
      </c>
      <c r="H4166">
        <v>0</v>
      </c>
      <c r="I4166" t="s">
        <v>131</v>
      </c>
      <c r="J4166">
        <v>563323</v>
      </c>
      <c r="K4166" t="s">
        <v>2789</v>
      </c>
      <c r="L4166">
        <v>563323</v>
      </c>
      <c r="M4166" t="s">
        <v>2789</v>
      </c>
      <c r="N4166">
        <v>563102</v>
      </c>
      <c r="O4166" t="s">
        <v>1371</v>
      </c>
      <c r="P4166">
        <v>563102</v>
      </c>
      <c r="Q4166" t="s">
        <v>1371</v>
      </c>
      <c r="R4166" s="9">
        <v>107204.2862339929</v>
      </c>
      <c r="S4166" s="9"/>
      <c r="T4166" s="9"/>
      <c r="U4166" s="9"/>
      <c r="V4166" s="9"/>
      <c r="W4166" s="9"/>
      <c r="X4166" s="9"/>
      <c r="Y4166" s="9"/>
      <c r="Z4166" s="9"/>
      <c r="AA4166" s="9"/>
      <c r="AB4166" s="9"/>
      <c r="AC4166" s="9"/>
      <c r="AD4166" s="9"/>
      <c r="AE4166" s="9"/>
      <c r="AF4166" s="9"/>
      <c r="AG4166" s="9"/>
      <c r="AH4166" s="9"/>
      <c r="AI4166" s="9"/>
      <c r="AJ4166" s="9"/>
      <c r="AK4166" s="9"/>
      <c r="AL4166" s="9"/>
      <c r="AM4166" s="9"/>
      <c r="AN4166" s="9"/>
      <c r="AO4166" s="9"/>
      <c r="AP4166" s="9"/>
      <c r="AQ4166" s="15"/>
      <c r="AR4166" s="9"/>
      <c r="AS4166" s="9"/>
      <c r="AT4166" s="9"/>
      <c r="AU4166" s="9"/>
      <c r="AV4166" s="9"/>
      <c r="AW4166" s="9"/>
      <c r="AX4166" s="9"/>
      <c r="AY4166" s="9"/>
      <c r="AZ4166" s="9"/>
      <c r="BA4166" s="9"/>
      <c r="BB4166" s="9"/>
      <c r="BC4166" s="9"/>
      <c r="BD4166" s="9"/>
      <c r="BE4166" s="9"/>
      <c r="BF4166" s="9"/>
      <c r="BG4166" s="9"/>
      <c r="BH4166" s="9"/>
      <c r="BI4166" s="9"/>
      <c r="BJ4166" s="9"/>
      <c r="BK4166" s="9"/>
      <c r="BL4166" s="9">
        <f t="shared" si="138"/>
        <v>107204.2862339929</v>
      </c>
      <c r="BM4166" s="9">
        <f t="shared" si="139"/>
        <v>107200</v>
      </c>
    </row>
    <row r="4167" spans="1:65" x14ac:dyDescent="0.3">
      <c r="A4167" t="s">
        <v>3955</v>
      </c>
      <c r="B4167" s="9">
        <v>170</v>
      </c>
      <c r="C4167">
        <v>599760</v>
      </c>
      <c r="D4167">
        <v>1</v>
      </c>
      <c r="E4167">
        <v>0</v>
      </c>
      <c r="F4167">
        <v>0</v>
      </c>
      <c r="G4167">
        <v>0</v>
      </c>
      <c r="H4167">
        <v>0</v>
      </c>
      <c r="I4167" t="s">
        <v>86</v>
      </c>
      <c r="J4167">
        <v>542610</v>
      </c>
      <c r="K4167" t="s">
        <v>3956</v>
      </c>
      <c r="L4167">
        <v>541982</v>
      </c>
      <c r="M4167" t="s">
        <v>675</v>
      </c>
      <c r="N4167">
        <v>541982</v>
      </c>
      <c r="O4167" t="s">
        <v>675</v>
      </c>
      <c r="P4167">
        <v>541656</v>
      </c>
      <c r="Q4167" t="s">
        <v>227</v>
      </c>
      <c r="R4167" s="9">
        <v>71941.662785630979</v>
      </c>
      <c r="S4167" s="9"/>
      <c r="T4167" s="9"/>
      <c r="U4167" s="9"/>
      <c r="V4167" s="9"/>
      <c r="W4167" s="9"/>
      <c r="X4167" s="9"/>
      <c r="Y4167" s="9"/>
      <c r="Z4167" s="9"/>
      <c r="AA4167" s="9"/>
      <c r="AB4167" s="9"/>
      <c r="AC4167" s="9"/>
      <c r="AD4167" s="9"/>
      <c r="AE4167" s="9"/>
      <c r="AF4167" s="9"/>
      <c r="AG4167" s="9"/>
      <c r="AH4167" s="9"/>
      <c r="AI4167" s="9"/>
      <c r="AJ4167" s="9"/>
      <c r="AK4167" s="9"/>
      <c r="AL4167" s="9"/>
      <c r="AM4167" s="9"/>
      <c r="AN4167" s="9"/>
      <c r="AO4167" s="9"/>
      <c r="AP4167" s="9"/>
      <c r="AQ4167" s="15"/>
      <c r="AR4167" s="9"/>
      <c r="AS4167" s="9"/>
      <c r="AT4167" s="9"/>
      <c r="AU4167" s="9"/>
      <c r="AV4167" s="9"/>
      <c r="AW4167" s="9"/>
      <c r="AX4167" s="9"/>
      <c r="AY4167" s="9"/>
      <c r="AZ4167" s="9"/>
      <c r="BA4167" s="9"/>
      <c r="BB4167" s="9"/>
      <c r="BC4167" s="9"/>
      <c r="BD4167" s="9"/>
      <c r="BE4167" s="9"/>
      <c r="BF4167" s="9"/>
      <c r="BG4167" s="9"/>
      <c r="BH4167" s="9"/>
      <c r="BI4167" s="9"/>
      <c r="BJ4167" s="9"/>
      <c r="BK4167" s="9"/>
      <c r="BL4167" s="9">
        <f t="shared" si="138"/>
        <v>71941.662785630979</v>
      </c>
      <c r="BM4167" s="9">
        <f t="shared" si="139"/>
        <v>71900</v>
      </c>
    </row>
    <row r="4168" spans="1:65" x14ac:dyDescent="0.3">
      <c r="A4168" t="s">
        <v>3955</v>
      </c>
      <c r="B4168" s="9">
        <v>48</v>
      </c>
      <c r="C4168">
        <v>596507</v>
      </c>
      <c r="D4168">
        <v>1</v>
      </c>
      <c r="E4168">
        <v>0</v>
      </c>
      <c r="F4168">
        <v>0</v>
      </c>
      <c r="G4168">
        <v>0</v>
      </c>
      <c r="H4168">
        <v>0</v>
      </c>
      <c r="I4168" t="s">
        <v>123</v>
      </c>
      <c r="J4168">
        <v>595268</v>
      </c>
      <c r="K4168" t="s">
        <v>467</v>
      </c>
      <c r="L4168">
        <v>596230</v>
      </c>
      <c r="M4168" t="s">
        <v>468</v>
      </c>
      <c r="N4168">
        <v>596230</v>
      </c>
      <c r="O4168" t="s">
        <v>468</v>
      </c>
      <c r="P4168">
        <v>596230</v>
      </c>
      <c r="Q4168" t="s">
        <v>468</v>
      </c>
      <c r="R4168" s="9">
        <v>71941.662785630979</v>
      </c>
      <c r="S4168" s="9"/>
      <c r="T4168" s="9"/>
      <c r="U4168" s="9"/>
      <c r="V4168" s="9"/>
      <c r="W4168" s="9"/>
      <c r="X4168" s="9"/>
      <c r="Y4168" s="9"/>
      <c r="Z4168" s="9"/>
      <c r="AA4168" s="9"/>
      <c r="AB4168" s="9"/>
      <c r="AC4168" s="9"/>
      <c r="AD4168" s="9"/>
      <c r="AE4168" s="9"/>
      <c r="AF4168" s="9"/>
      <c r="AG4168" s="9"/>
      <c r="AH4168" s="9"/>
      <c r="AI4168" s="9"/>
      <c r="AJ4168" s="9"/>
      <c r="AK4168" s="9"/>
      <c r="AL4168" s="9"/>
      <c r="AM4168" s="9"/>
      <c r="AN4168" s="9"/>
      <c r="AO4168" s="9"/>
      <c r="AP4168" s="9"/>
      <c r="AQ4168" s="15"/>
      <c r="AR4168" s="9"/>
      <c r="AS4168" s="9"/>
      <c r="AT4168" s="9"/>
      <c r="AU4168" s="9"/>
      <c r="AV4168" s="9"/>
      <c r="AW4168" s="9"/>
      <c r="AX4168" s="9"/>
      <c r="AY4168" s="9"/>
      <c r="AZ4168" s="9"/>
      <c r="BA4168" s="9"/>
      <c r="BB4168" s="9"/>
      <c r="BC4168" s="9"/>
      <c r="BD4168" s="9"/>
      <c r="BE4168" s="9"/>
      <c r="BF4168" s="9"/>
      <c r="BG4168" s="9"/>
      <c r="BH4168" s="9"/>
      <c r="BI4168" s="9"/>
      <c r="BJ4168" s="9"/>
      <c r="BK4168" s="9"/>
      <c r="BL4168" s="9">
        <f t="shared" si="138"/>
        <v>71941.662785630979</v>
      </c>
      <c r="BM4168" s="9">
        <f t="shared" si="139"/>
        <v>71900</v>
      </c>
    </row>
    <row r="4169" spans="1:65" x14ac:dyDescent="0.3">
      <c r="A4169" t="s">
        <v>3955</v>
      </c>
      <c r="B4169" s="9">
        <v>87</v>
      </c>
      <c r="C4169">
        <v>591521</v>
      </c>
      <c r="D4169">
        <v>1</v>
      </c>
      <c r="E4169">
        <v>0</v>
      </c>
      <c r="F4169">
        <v>0</v>
      </c>
      <c r="G4169">
        <v>0</v>
      </c>
      <c r="H4169">
        <v>0</v>
      </c>
      <c r="I4169" t="s">
        <v>123</v>
      </c>
      <c r="J4169">
        <v>590673</v>
      </c>
      <c r="K4169" t="s">
        <v>162</v>
      </c>
      <c r="L4169">
        <v>590673</v>
      </c>
      <c r="M4169" t="s">
        <v>162</v>
      </c>
      <c r="N4169">
        <v>590673</v>
      </c>
      <c r="O4169" t="s">
        <v>162</v>
      </c>
      <c r="P4169">
        <v>590266</v>
      </c>
      <c r="Q4169" t="s">
        <v>163</v>
      </c>
      <c r="R4169" s="9">
        <v>71941.662785630979</v>
      </c>
      <c r="S4169" s="9"/>
      <c r="T4169" s="9"/>
      <c r="U4169" s="9"/>
      <c r="V4169" s="9"/>
      <c r="W4169" s="9"/>
      <c r="X4169" s="9"/>
      <c r="Y4169" s="9"/>
      <c r="Z4169" s="9"/>
      <c r="AA4169" s="9"/>
      <c r="AB4169" s="9"/>
      <c r="AC4169" s="9"/>
      <c r="AD4169" s="9"/>
      <c r="AE4169" s="9"/>
      <c r="AF4169" s="9"/>
      <c r="AG4169" s="9"/>
      <c r="AH4169" s="9"/>
      <c r="AI4169" s="9"/>
      <c r="AJ4169" s="9"/>
      <c r="AK4169" s="9"/>
      <c r="AL4169" s="9"/>
      <c r="AM4169" s="9"/>
      <c r="AN4169" s="9"/>
      <c r="AO4169" s="9"/>
      <c r="AP4169" s="9"/>
      <c r="AQ4169" s="15"/>
      <c r="AR4169" s="9"/>
      <c r="AS4169" s="9"/>
      <c r="AT4169" s="9"/>
      <c r="AU4169" s="9"/>
      <c r="AV4169" s="9"/>
      <c r="AW4169" s="9"/>
      <c r="AX4169" s="9"/>
      <c r="AY4169" s="9"/>
      <c r="AZ4169" s="9"/>
      <c r="BA4169" s="9"/>
      <c r="BB4169" s="9"/>
      <c r="BC4169" s="9"/>
      <c r="BD4169" s="9"/>
      <c r="BE4169" s="9"/>
      <c r="BF4169" s="9"/>
      <c r="BG4169" s="9"/>
      <c r="BH4169" s="9"/>
      <c r="BI4169" s="9"/>
      <c r="BJ4169" s="9"/>
      <c r="BK4169" s="9"/>
      <c r="BL4169" s="9">
        <f t="shared" si="138"/>
        <v>71941.662785630979</v>
      </c>
      <c r="BM4169" s="9">
        <f t="shared" si="139"/>
        <v>71900</v>
      </c>
    </row>
    <row r="4170" spans="1:65" x14ac:dyDescent="0.3">
      <c r="A4170" t="s">
        <v>3955</v>
      </c>
      <c r="B4170" s="9">
        <v>407</v>
      </c>
      <c r="C4170">
        <v>565482</v>
      </c>
      <c r="D4170">
        <v>1</v>
      </c>
      <c r="E4170">
        <v>0</v>
      </c>
      <c r="F4170">
        <v>0</v>
      </c>
      <c r="G4170">
        <v>0</v>
      </c>
      <c r="H4170">
        <v>0</v>
      </c>
      <c r="I4170" t="s">
        <v>131</v>
      </c>
      <c r="J4170">
        <v>565709</v>
      </c>
      <c r="K4170" t="s">
        <v>1839</v>
      </c>
      <c r="L4170">
        <v>565709</v>
      </c>
      <c r="M4170" t="s">
        <v>1839</v>
      </c>
      <c r="N4170">
        <v>565709</v>
      </c>
      <c r="O4170" t="s">
        <v>1839</v>
      </c>
      <c r="P4170">
        <v>564567</v>
      </c>
      <c r="Q4170" t="s">
        <v>523</v>
      </c>
      <c r="R4170" s="9">
        <v>97287.335812924561</v>
      </c>
      <c r="S4170" s="9"/>
      <c r="T4170" s="9"/>
      <c r="U4170" s="9"/>
      <c r="V4170" s="9"/>
      <c r="W4170" s="9"/>
      <c r="X4170" s="9"/>
      <c r="Y4170" s="9"/>
      <c r="Z4170" s="9"/>
      <c r="AA4170" s="9"/>
      <c r="AB4170" s="9"/>
      <c r="AC4170" s="9"/>
      <c r="AD4170" s="9"/>
      <c r="AE4170" s="9"/>
      <c r="AF4170" s="9"/>
      <c r="AG4170" s="9"/>
      <c r="AH4170" s="9"/>
      <c r="AI4170" s="9"/>
      <c r="AJ4170" s="9"/>
      <c r="AK4170" s="9"/>
      <c r="AL4170" s="9"/>
      <c r="AM4170" s="9"/>
      <c r="AN4170" s="9"/>
      <c r="AO4170" s="9"/>
      <c r="AP4170" s="9"/>
      <c r="AQ4170" s="15"/>
      <c r="AR4170" s="9"/>
      <c r="AS4170" s="9"/>
      <c r="AT4170" s="9"/>
      <c r="AU4170" s="9"/>
      <c r="AV4170" s="9"/>
      <c r="AW4170" s="9"/>
      <c r="AX4170" s="9"/>
      <c r="AY4170" s="9"/>
      <c r="AZ4170" s="9"/>
      <c r="BA4170" s="9"/>
      <c r="BB4170" s="9"/>
      <c r="BC4170" s="9"/>
      <c r="BD4170" s="9"/>
      <c r="BE4170" s="9"/>
      <c r="BF4170" s="9"/>
      <c r="BG4170" s="9"/>
      <c r="BH4170" s="9"/>
      <c r="BI4170" s="9"/>
      <c r="BJ4170" s="9"/>
      <c r="BK4170" s="9"/>
      <c r="BL4170" s="9">
        <f t="shared" si="138"/>
        <v>97287.335812924561</v>
      </c>
      <c r="BM4170" s="9">
        <f t="shared" si="139"/>
        <v>97300</v>
      </c>
    </row>
    <row r="4171" spans="1:65" x14ac:dyDescent="0.3">
      <c r="A4171" t="s">
        <v>3957</v>
      </c>
      <c r="B4171" s="9">
        <v>148</v>
      </c>
      <c r="C4171">
        <v>570702</v>
      </c>
      <c r="D4171">
        <v>1</v>
      </c>
      <c r="E4171">
        <v>0</v>
      </c>
      <c r="F4171">
        <v>0</v>
      </c>
      <c r="G4171">
        <v>0</v>
      </c>
      <c r="H4171">
        <v>0</v>
      </c>
      <c r="I4171" t="s">
        <v>90</v>
      </c>
      <c r="J4171">
        <v>570877</v>
      </c>
      <c r="K4171" t="s">
        <v>297</v>
      </c>
      <c r="L4171">
        <v>570877</v>
      </c>
      <c r="M4171" t="s">
        <v>297</v>
      </c>
      <c r="N4171">
        <v>570877</v>
      </c>
      <c r="O4171" t="s">
        <v>297</v>
      </c>
      <c r="P4171">
        <v>569810</v>
      </c>
      <c r="Q4171" t="s">
        <v>284</v>
      </c>
      <c r="R4171" s="9">
        <v>71941.662785630979</v>
      </c>
      <c r="S4171" s="9"/>
      <c r="T4171" s="9"/>
      <c r="U4171" s="9"/>
      <c r="V4171" s="9"/>
      <c r="W4171" s="9"/>
      <c r="X4171" s="9"/>
      <c r="Y4171" s="9"/>
      <c r="Z4171" s="9"/>
      <c r="AA4171" s="9"/>
      <c r="AB4171" s="9"/>
      <c r="AC4171" s="9"/>
      <c r="AD4171" s="9"/>
      <c r="AE4171" s="9"/>
      <c r="AF4171" s="9"/>
      <c r="AG4171" s="9"/>
      <c r="AH4171" s="9"/>
      <c r="AI4171" s="9"/>
      <c r="AJ4171" s="9"/>
      <c r="AK4171" s="9"/>
      <c r="AL4171" s="9"/>
      <c r="AM4171" s="9"/>
      <c r="AN4171" s="9"/>
      <c r="AO4171" s="9"/>
      <c r="AP4171" s="9"/>
      <c r="AQ4171" s="15"/>
      <c r="AR4171" s="9"/>
      <c r="AS4171" s="9"/>
      <c r="AT4171" s="9"/>
      <c r="AU4171" s="9"/>
      <c r="AV4171" s="9"/>
      <c r="AW4171" s="9"/>
      <c r="AX4171" s="9"/>
      <c r="AY4171" s="9"/>
      <c r="AZ4171" s="9"/>
      <c r="BA4171" s="9"/>
      <c r="BB4171" s="9"/>
      <c r="BC4171" s="9"/>
      <c r="BD4171" s="9"/>
      <c r="BE4171" s="9"/>
      <c r="BF4171" s="9"/>
      <c r="BG4171" s="9"/>
      <c r="BH4171" s="9"/>
      <c r="BI4171" s="9"/>
      <c r="BJ4171" s="9"/>
      <c r="BK4171" s="9"/>
      <c r="BL4171" s="9">
        <f t="shared" si="138"/>
        <v>71941.662785630979</v>
      </c>
      <c r="BM4171" s="9">
        <f t="shared" si="139"/>
        <v>71900</v>
      </c>
    </row>
    <row r="4172" spans="1:65" x14ac:dyDescent="0.3">
      <c r="A4172" s="2" t="s">
        <v>3958</v>
      </c>
      <c r="B4172" s="9">
        <v>1351</v>
      </c>
      <c r="C4172">
        <v>593516</v>
      </c>
      <c r="D4172">
        <v>1</v>
      </c>
      <c r="E4172">
        <v>1</v>
      </c>
      <c r="F4172">
        <v>0</v>
      </c>
      <c r="G4172">
        <v>0</v>
      </c>
      <c r="H4172">
        <v>0</v>
      </c>
      <c r="I4172" t="s">
        <v>81</v>
      </c>
      <c r="J4172">
        <v>593516</v>
      </c>
      <c r="K4172" t="s">
        <v>3958</v>
      </c>
      <c r="L4172">
        <v>592889</v>
      </c>
      <c r="M4172" t="s">
        <v>482</v>
      </c>
      <c r="N4172">
        <v>592889</v>
      </c>
      <c r="O4172" t="s">
        <v>482</v>
      </c>
      <c r="P4172">
        <v>592889</v>
      </c>
      <c r="Q4172" t="s">
        <v>482</v>
      </c>
      <c r="R4172" s="9">
        <v>317019.42315403</v>
      </c>
      <c r="S4172" s="9">
        <f>SUMIFS($B:$B,$J:$J,$C4172)</f>
        <v>1351</v>
      </c>
      <c r="T4172" s="9">
        <v>73583.226364539922</v>
      </c>
      <c r="U4172" s="9">
        <v>1</v>
      </c>
      <c r="V4172" s="9">
        <f>U4172*768</f>
        <v>768</v>
      </c>
      <c r="W4172" s="9">
        <v>13</v>
      </c>
      <c r="X4172" s="9">
        <f>W4172*3072</f>
        <v>39936</v>
      </c>
      <c r="Y4172" s="9">
        <v>5</v>
      </c>
      <c r="Z4172" s="9">
        <f>Y4172*1024</f>
        <v>5120</v>
      </c>
      <c r="AA4172" s="9">
        <v>2</v>
      </c>
      <c r="AB4172" s="9">
        <f>AA4172*256</f>
        <v>512</v>
      </c>
      <c r="AC4172" s="9"/>
      <c r="AD4172" s="9"/>
      <c r="AE4172" s="9"/>
      <c r="AF4172" s="9"/>
      <c r="AG4172" s="9"/>
      <c r="AH4172" s="9"/>
      <c r="AI4172" s="9"/>
      <c r="AJ4172" s="9"/>
      <c r="AK4172" s="9"/>
      <c r="AL4172" s="9"/>
      <c r="AM4172" s="9"/>
      <c r="AN4172" s="9"/>
      <c r="AO4172" s="9"/>
      <c r="AP4172" s="9"/>
      <c r="AQ4172" s="15"/>
      <c r="AR4172" s="9">
        <v>2</v>
      </c>
      <c r="AS4172" s="9">
        <f>AR4172*30500</f>
        <v>61000</v>
      </c>
      <c r="AT4172" s="9"/>
      <c r="AU4172" s="9"/>
      <c r="AV4172" s="9"/>
      <c r="AW4172" s="9"/>
      <c r="AX4172" s="9"/>
      <c r="AY4172" s="9"/>
      <c r="AZ4172" s="9"/>
      <c r="BA4172" s="9"/>
      <c r="BB4172" s="9"/>
      <c r="BC4172" s="9"/>
      <c r="BD4172" s="9"/>
      <c r="BE4172" s="9"/>
      <c r="BF4172" s="9"/>
      <c r="BG4172" s="9"/>
      <c r="BH4172" s="9"/>
      <c r="BI4172" s="9"/>
      <c r="BJ4172" s="9"/>
      <c r="BK4172" s="9"/>
      <c r="BL4172" s="9">
        <f t="shared" si="138"/>
        <v>497938.64951856993</v>
      </c>
      <c r="BM4172" s="9">
        <f t="shared" si="139"/>
        <v>497900</v>
      </c>
    </row>
    <row r="4173" spans="1:65" x14ac:dyDescent="0.3">
      <c r="A4173" t="s">
        <v>3959</v>
      </c>
      <c r="B4173" s="9">
        <v>144</v>
      </c>
      <c r="C4173">
        <v>588059</v>
      </c>
      <c r="D4173">
        <v>1</v>
      </c>
      <c r="E4173">
        <v>0</v>
      </c>
      <c r="F4173">
        <v>0</v>
      </c>
      <c r="G4173">
        <v>0</v>
      </c>
      <c r="H4173">
        <v>0</v>
      </c>
      <c r="I4173" t="s">
        <v>123</v>
      </c>
      <c r="J4173">
        <v>595209</v>
      </c>
      <c r="K4173" t="s">
        <v>480</v>
      </c>
      <c r="L4173">
        <v>595209</v>
      </c>
      <c r="M4173" t="s">
        <v>480</v>
      </c>
      <c r="N4173">
        <v>595209</v>
      </c>
      <c r="O4173" t="s">
        <v>480</v>
      </c>
      <c r="P4173">
        <v>595209</v>
      </c>
      <c r="Q4173" t="s">
        <v>480</v>
      </c>
      <c r="R4173" s="9">
        <v>71941.662785630979</v>
      </c>
      <c r="S4173" s="9"/>
      <c r="T4173" s="9"/>
      <c r="U4173" s="9"/>
      <c r="V4173" s="9"/>
      <c r="W4173" s="9"/>
      <c r="X4173" s="9"/>
      <c r="Y4173" s="9"/>
      <c r="Z4173" s="9"/>
      <c r="AA4173" s="9"/>
      <c r="AB4173" s="9"/>
      <c r="AC4173" s="9"/>
      <c r="AD4173" s="9"/>
      <c r="AE4173" s="9"/>
      <c r="AF4173" s="9"/>
      <c r="AG4173" s="9"/>
      <c r="AH4173" s="9"/>
      <c r="AI4173" s="9"/>
      <c r="AJ4173" s="9"/>
      <c r="AK4173" s="9"/>
      <c r="AL4173" s="9"/>
      <c r="AM4173" s="9"/>
      <c r="AN4173" s="9"/>
      <c r="AO4173" s="9"/>
      <c r="AP4173" s="9"/>
      <c r="AQ4173" s="15"/>
      <c r="AR4173" s="9"/>
      <c r="AS4173" s="9"/>
      <c r="AT4173" s="9"/>
      <c r="AU4173" s="9"/>
      <c r="AV4173" s="9"/>
      <c r="AW4173" s="9"/>
      <c r="AX4173" s="9"/>
      <c r="AY4173" s="9"/>
      <c r="AZ4173" s="9"/>
      <c r="BA4173" s="9"/>
      <c r="BB4173" s="9"/>
      <c r="BC4173" s="9"/>
      <c r="BD4173" s="9"/>
      <c r="BE4173" s="9"/>
      <c r="BF4173" s="9"/>
      <c r="BG4173" s="9"/>
      <c r="BH4173" s="9"/>
      <c r="BI4173" s="9"/>
      <c r="BJ4173" s="9"/>
      <c r="BK4173" s="9"/>
      <c r="BL4173" s="9">
        <f t="shared" si="138"/>
        <v>71941.662785630979</v>
      </c>
      <c r="BM4173" s="9">
        <f t="shared" si="139"/>
        <v>71900</v>
      </c>
    </row>
    <row r="4174" spans="1:65" x14ac:dyDescent="0.3">
      <c r="A4174" t="s">
        <v>3960</v>
      </c>
      <c r="B4174" s="9">
        <v>639</v>
      </c>
      <c r="C4174">
        <v>565491</v>
      </c>
      <c r="D4174">
        <v>1</v>
      </c>
      <c r="E4174">
        <v>0</v>
      </c>
      <c r="F4174">
        <v>0</v>
      </c>
      <c r="G4174">
        <v>0</v>
      </c>
      <c r="H4174">
        <v>0</v>
      </c>
      <c r="I4174" t="s">
        <v>131</v>
      </c>
      <c r="J4174">
        <v>565318</v>
      </c>
      <c r="K4174" t="s">
        <v>793</v>
      </c>
      <c r="L4174">
        <v>565555</v>
      </c>
      <c r="M4174" t="s">
        <v>253</v>
      </c>
      <c r="N4174">
        <v>565555</v>
      </c>
      <c r="O4174" t="s">
        <v>253</v>
      </c>
      <c r="P4174">
        <v>565555</v>
      </c>
      <c r="Q4174" t="s">
        <v>253</v>
      </c>
      <c r="R4174" s="9">
        <v>151870.93531785521</v>
      </c>
      <c r="S4174" s="9"/>
      <c r="T4174" s="9"/>
      <c r="U4174" s="9"/>
      <c r="V4174" s="9"/>
      <c r="W4174" s="9"/>
      <c r="X4174" s="9"/>
      <c r="Y4174" s="9"/>
      <c r="Z4174" s="9"/>
      <c r="AA4174" s="9"/>
      <c r="AB4174" s="9"/>
      <c r="AC4174" s="9"/>
      <c r="AD4174" s="9"/>
      <c r="AE4174" s="9"/>
      <c r="AF4174" s="9"/>
      <c r="AG4174" s="9"/>
      <c r="AH4174" s="9"/>
      <c r="AI4174" s="9"/>
      <c r="AJ4174" s="9"/>
      <c r="AK4174" s="9"/>
      <c r="AL4174" s="9"/>
      <c r="AM4174" s="9"/>
      <c r="AN4174" s="9"/>
      <c r="AO4174" s="9"/>
      <c r="AP4174" s="9"/>
      <c r="AQ4174" s="15"/>
      <c r="AR4174" s="9"/>
      <c r="AS4174" s="9"/>
      <c r="AT4174" s="9"/>
      <c r="AU4174" s="9"/>
      <c r="AV4174" s="9"/>
      <c r="AW4174" s="9"/>
      <c r="AX4174" s="9"/>
      <c r="AY4174" s="9"/>
      <c r="AZ4174" s="9"/>
      <c r="BA4174" s="9"/>
      <c r="BB4174" s="9"/>
      <c r="BC4174" s="9"/>
      <c r="BD4174" s="9"/>
      <c r="BE4174" s="9"/>
      <c r="BF4174" s="9"/>
      <c r="BG4174" s="9"/>
      <c r="BH4174" s="9"/>
      <c r="BI4174" s="9"/>
      <c r="BJ4174" s="9"/>
      <c r="BK4174" s="9"/>
      <c r="BL4174" s="9">
        <f t="shared" si="138"/>
        <v>151870.93531785521</v>
      </c>
      <c r="BM4174" s="9">
        <f t="shared" si="139"/>
        <v>151900</v>
      </c>
    </row>
    <row r="4175" spans="1:65" x14ac:dyDescent="0.3">
      <c r="A4175" t="s">
        <v>3961</v>
      </c>
      <c r="B4175" s="9">
        <v>180</v>
      </c>
      <c r="C4175">
        <v>563773</v>
      </c>
      <c r="D4175">
        <v>1</v>
      </c>
      <c r="E4175">
        <v>0</v>
      </c>
      <c r="F4175">
        <v>0</v>
      </c>
      <c r="G4175">
        <v>0</v>
      </c>
      <c r="H4175">
        <v>0</v>
      </c>
      <c r="I4175" t="s">
        <v>104</v>
      </c>
      <c r="J4175">
        <v>563871</v>
      </c>
      <c r="K4175" t="s">
        <v>1452</v>
      </c>
      <c r="L4175">
        <v>563871</v>
      </c>
      <c r="M4175" t="s">
        <v>1452</v>
      </c>
      <c r="N4175">
        <v>563871</v>
      </c>
      <c r="O4175" t="s">
        <v>1452</v>
      </c>
      <c r="P4175">
        <v>563871</v>
      </c>
      <c r="Q4175" t="s">
        <v>1452</v>
      </c>
      <c r="R4175" s="9">
        <v>71941.662785630979</v>
      </c>
      <c r="S4175" s="9"/>
      <c r="T4175" s="9"/>
      <c r="U4175" s="9"/>
      <c r="V4175" s="9"/>
      <c r="W4175" s="9"/>
      <c r="X4175" s="9"/>
      <c r="Y4175" s="9"/>
      <c r="Z4175" s="9"/>
      <c r="AA4175" s="9"/>
      <c r="AB4175" s="9"/>
      <c r="AC4175" s="9"/>
      <c r="AD4175" s="9"/>
      <c r="AE4175" s="9"/>
      <c r="AF4175" s="9"/>
      <c r="AG4175" s="9"/>
      <c r="AH4175" s="9"/>
      <c r="AI4175" s="9"/>
      <c r="AJ4175" s="9"/>
      <c r="AK4175" s="9"/>
      <c r="AL4175" s="9"/>
      <c r="AM4175" s="9"/>
      <c r="AN4175" s="9"/>
      <c r="AO4175" s="9"/>
      <c r="AP4175" s="9"/>
      <c r="AQ4175" s="15"/>
      <c r="AR4175" s="9"/>
      <c r="AS4175" s="9"/>
      <c r="AT4175" s="9"/>
      <c r="AU4175" s="9"/>
      <c r="AV4175" s="9"/>
      <c r="AW4175" s="9"/>
      <c r="AX4175" s="9"/>
      <c r="AY4175" s="9"/>
      <c r="AZ4175" s="9"/>
      <c r="BA4175" s="9"/>
      <c r="BB4175" s="9"/>
      <c r="BC4175" s="9"/>
      <c r="BD4175" s="9"/>
      <c r="BE4175" s="9"/>
      <c r="BF4175" s="9"/>
      <c r="BG4175" s="9"/>
      <c r="BH4175" s="9"/>
      <c r="BI4175" s="9"/>
      <c r="BJ4175" s="9"/>
      <c r="BK4175" s="9"/>
      <c r="BL4175" s="9">
        <f t="shared" si="138"/>
        <v>71941.662785630979</v>
      </c>
      <c r="BM4175" s="9">
        <f t="shared" si="139"/>
        <v>71900</v>
      </c>
    </row>
    <row r="4176" spans="1:65" x14ac:dyDescent="0.3">
      <c r="A4176" t="s">
        <v>3962</v>
      </c>
      <c r="B4176" s="9">
        <v>849</v>
      </c>
      <c r="C4176">
        <v>586501</v>
      </c>
      <c r="D4176">
        <v>1</v>
      </c>
      <c r="E4176">
        <v>0</v>
      </c>
      <c r="F4176">
        <v>0</v>
      </c>
      <c r="G4176">
        <v>0</v>
      </c>
      <c r="H4176">
        <v>0</v>
      </c>
      <c r="I4176" t="s">
        <v>81</v>
      </c>
      <c r="J4176">
        <v>586587</v>
      </c>
      <c r="K4176" t="s">
        <v>3663</v>
      </c>
      <c r="L4176">
        <v>586587</v>
      </c>
      <c r="M4176" t="s">
        <v>3663</v>
      </c>
      <c r="N4176">
        <v>586587</v>
      </c>
      <c r="O4176" t="s">
        <v>3663</v>
      </c>
      <c r="P4176">
        <v>586722</v>
      </c>
      <c r="Q4176" t="s">
        <v>432</v>
      </c>
      <c r="R4176" s="9">
        <v>200913.78613570621</v>
      </c>
      <c r="S4176" s="9"/>
      <c r="T4176" s="9"/>
      <c r="U4176" s="9"/>
      <c r="V4176" s="9"/>
      <c r="W4176" s="9"/>
      <c r="X4176" s="9"/>
      <c r="Y4176" s="9"/>
      <c r="Z4176" s="9"/>
      <c r="AA4176" s="9"/>
      <c r="AB4176" s="9"/>
      <c r="AC4176" s="9"/>
      <c r="AD4176" s="9"/>
      <c r="AE4176" s="9"/>
      <c r="AF4176" s="9"/>
      <c r="AG4176" s="9"/>
      <c r="AH4176" s="9"/>
      <c r="AI4176" s="9"/>
      <c r="AJ4176" s="9"/>
      <c r="AK4176" s="9"/>
      <c r="AL4176" s="9"/>
      <c r="AM4176" s="9"/>
      <c r="AN4176" s="9"/>
      <c r="AO4176" s="9"/>
      <c r="AP4176" s="9"/>
      <c r="AQ4176" s="15"/>
      <c r="AR4176" s="9"/>
      <c r="AS4176" s="9"/>
      <c r="AT4176" s="9"/>
      <c r="AU4176" s="9"/>
      <c r="AV4176" s="9"/>
      <c r="AW4176" s="9"/>
      <c r="AX4176" s="9"/>
      <c r="AY4176" s="9"/>
      <c r="AZ4176" s="9"/>
      <c r="BA4176" s="9"/>
      <c r="BB4176" s="9"/>
      <c r="BC4176" s="9"/>
      <c r="BD4176" s="9"/>
      <c r="BE4176" s="9"/>
      <c r="BF4176" s="9"/>
      <c r="BG4176" s="9"/>
      <c r="BH4176" s="9"/>
      <c r="BI4176" s="9"/>
      <c r="BJ4176" s="9"/>
      <c r="BK4176" s="9"/>
      <c r="BL4176" s="9">
        <f t="shared" si="138"/>
        <v>200913.78613570621</v>
      </c>
      <c r="BM4176" s="9">
        <f t="shared" si="139"/>
        <v>200900</v>
      </c>
    </row>
    <row r="4177" spans="1:65" x14ac:dyDescent="0.3">
      <c r="A4177" t="s">
        <v>3963</v>
      </c>
      <c r="B4177" s="9">
        <v>541</v>
      </c>
      <c r="C4177">
        <v>538698</v>
      </c>
      <c r="D4177">
        <v>1</v>
      </c>
      <c r="E4177">
        <v>0</v>
      </c>
      <c r="F4177">
        <v>0</v>
      </c>
      <c r="G4177">
        <v>0</v>
      </c>
      <c r="H4177">
        <v>0</v>
      </c>
      <c r="I4177" t="s">
        <v>86</v>
      </c>
      <c r="J4177">
        <v>538299</v>
      </c>
      <c r="K4177" t="s">
        <v>2260</v>
      </c>
      <c r="L4177">
        <v>538299</v>
      </c>
      <c r="M4177" t="s">
        <v>2260</v>
      </c>
      <c r="N4177">
        <v>538299</v>
      </c>
      <c r="O4177" t="s">
        <v>2260</v>
      </c>
      <c r="P4177">
        <v>538728</v>
      </c>
      <c r="Q4177" t="s">
        <v>141</v>
      </c>
      <c r="R4177" s="9">
        <v>128870.5172042288</v>
      </c>
      <c r="S4177" s="9"/>
      <c r="T4177" s="9"/>
      <c r="U4177" s="9"/>
      <c r="V4177" s="9"/>
      <c r="W4177" s="9"/>
      <c r="X4177" s="9"/>
      <c r="Y4177" s="9"/>
      <c r="Z4177" s="9"/>
      <c r="AA4177" s="9"/>
      <c r="AB4177" s="9"/>
      <c r="AC4177" s="9"/>
      <c r="AD4177" s="9"/>
      <c r="AE4177" s="9"/>
      <c r="AF4177" s="9"/>
      <c r="AG4177" s="9"/>
      <c r="AH4177" s="9"/>
      <c r="AI4177" s="9"/>
      <c r="AJ4177" s="9"/>
      <c r="AK4177" s="9"/>
      <c r="AL4177" s="9"/>
      <c r="AM4177" s="9"/>
      <c r="AN4177" s="9"/>
      <c r="AO4177" s="9"/>
      <c r="AP4177" s="9"/>
      <c r="AQ4177" s="15"/>
      <c r="AR4177" s="9"/>
      <c r="AS4177" s="9"/>
      <c r="AT4177" s="9"/>
      <c r="AU4177" s="9"/>
      <c r="AV4177" s="9"/>
      <c r="AW4177" s="9"/>
      <c r="AX4177" s="9"/>
      <c r="AY4177" s="9"/>
      <c r="AZ4177" s="9"/>
      <c r="BA4177" s="9"/>
      <c r="BB4177" s="9"/>
      <c r="BC4177" s="9"/>
      <c r="BD4177" s="9"/>
      <c r="BE4177" s="9"/>
      <c r="BF4177" s="9"/>
      <c r="BG4177" s="9"/>
      <c r="BH4177" s="9"/>
      <c r="BI4177" s="9"/>
      <c r="BJ4177" s="9"/>
      <c r="BK4177" s="9"/>
      <c r="BL4177" s="9">
        <f t="shared" si="138"/>
        <v>128870.5172042288</v>
      </c>
      <c r="BM4177" s="9">
        <f t="shared" si="139"/>
        <v>128900</v>
      </c>
    </row>
    <row r="4178" spans="1:65" x14ac:dyDescent="0.3">
      <c r="A4178" t="s">
        <v>3963</v>
      </c>
      <c r="B4178" s="9">
        <v>46</v>
      </c>
      <c r="C4178">
        <v>536423</v>
      </c>
      <c r="D4178">
        <v>1</v>
      </c>
      <c r="E4178">
        <v>0</v>
      </c>
      <c r="F4178">
        <v>0</v>
      </c>
      <c r="G4178">
        <v>0</v>
      </c>
      <c r="H4178">
        <v>0</v>
      </c>
      <c r="I4178" t="s">
        <v>83</v>
      </c>
      <c r="J4178">
        <v>550787</v>
      </c>
      <c r="K4178" t="s">
        <v>908</v>
      </c>
      <c r="L4178">
        <v>550787</v>
      </c>
      <c r="M4178" t="s">
        <v>908</v>
      </c>
      <c r="N4178">
        <v>550787</v>
      </c>
      <c r="O4178" t="s">
        <v>908</v>
      </c>
      <c r="P4178">
        <v>550787</v>
      </c>
      <c r="Q4178" t="s">
        <v>908</v>
      </c>
      <c r="R4178" s="9">
        <v>71941.662785630979</v>
      </c>
      <c r="S4178" s="9"/>
      <c r="T4178" s="9"/>
      <c r="U4178" s="9"/>
      <c r="V4178" s="9"/>
      <c r="W4178" s="9"/>
      <c r="X4178" s="9"/>
      <c r="Y4178" s="9"/>
      <c r="Z4178" s="9"/>
      <c r="AA4178" s="9"/>
      <c r="AB4178" s="9"/>
      <c r="AC4178" s="9"/>
      <c r="AD4178" s="9"/>
      <c r="AE4178" s="9"/>
      <c r="AF4178" s="9"/>
      <c r="AG4178" s="9"/>
      <c r="AH4178" s="9"/>
      <c r="AI4178" s="9"/>
      <c r="AJ4178" s="9"/>
      <c r="AK4178" s="9"/>
      <c r="AL4178" s="9"/>
      <c r="AM4178" s="9"/>
      <c r="AN4178" s="9"/>
      <c r="AO4178" s="9"/>
      <c r="AP4178" s="9"/>
      <c r="AQ4178" s="15"/>
      <c r="AR4178" s="9"/>
      <c r="AS4178" s="9"/>
      <c r="AT4178" s="9"/>
      <c r="AU4178" s="9"/>
      <c r="AV4178" s="9"/>
      <c r="AW4178" s="9"/>
      <c r="AX4178" s="9"/>
      <c r="AY4178" s="9"/>
      <c r="AZ4178" s="9"/>
      <c r="BA4178" s="9"/>
      <c r="BB4178" s="9"/>
      <c r="BC4178" s="9"/>
      <c r="BD4178" s="9"/>
      <c r="BE4178" s="9"/>
      <c r="BF4178" s="9"/>
      <c r="BG4178" s="9"/>
      <c r="BH4178" s="9"/>
      <c r="BI4178" s="9"/>
      <c r="BJ4178" s="9"/>
      <c r="BK4178" s="9"/>
      <c r="BL4178" s="9">
        <f t="shared" si="138"/>
        <v>71941.662785630979</v>
      </c>
      <c r="BM4178" s="9">
        <f t="shared" si="139"/>
        <v>71900</v>
      </c>
    </row>
    <row r="4179" spans="1:65" x14ac:dyDescent="0.3">
      <c r="A4179" t="s">
        <v>3964</v>
      </c>
      <c r="B4179" s="9">
        <v>168</v>
      </c>
      <c r="C4179">
        <v>596515</v>
      </c>
      <c r="D4179">
        <v>1</v>
      </c>
      <c r="E4179">
        <v>0</v>
      </c>
      <c r="F4179">
        <v>0</v>
      </c>
      <c r="G4179">
        <v>0</v>
      </c>
      <c r="H4179">
        <v>0</v>
      </c>
      <c r="I4179" t="s">
        <v>123</v>
      </c>
      <c r="J4179">
        <v>597007</v>
      </c>
      <c r="K4179" t="s">
        <v>172</v>
      </c>
      <c r="L4179">
        <v>597007</v>
      </c>
      <c r="M4179" t="s">
        <v>172</v>
      </c>
      <c r="N4179">
        <v>597007</v>
      </c>
      <c r="O4179" t="s">
        <v>172</v>
      </c>
      <c r="P4179">
        <v>597007</v>
      </c>
      <c r="Q4179" t="s">
        <v>172</v>
      </c>
      <c r="R4179" s="9">
        <v>71941.662785630979</v>
      </c>
      <c r="S4179" s="9"/>
      <c r="T4179" s="9"/>
      <c r="U4179" s="9"/>
      <c r="V4179" s="9"/>
      <c r="W4179" s="9"/>
      <c r="X4179" s="9"/>
      <c r="Y4179" s="9"/>
      <c r="Z4179" s="9"/>
      <c r="AA4179" s="9"/>
      <c r="AB4179" s="9"/>
      <c r="AC4179" s="9"/>
      <c r="AD4179" s="9"/>
      <c r="AE4179" s="9"/>
      <c r="AF4179" s="9"/>
      <c r="AG4179" s="9"/>
      <c r="AH4179" s="9"/>
      <c r="AI4179" s="9"/>
      <c r="AJ4179" s="9"/>
      <c r="AK4179" s="9"/>
      <c r="AL4179" s="9"/>
      <c r="AM4179" s="9"/>
      <c r="AN4179" s="9"/>
      <c r="AO4179" s="9"/>
      <c r="AP4179" s="9"/>
      <c r="AQ4179" s="15"/>
      <c r="AR4179" s="9"/>
      <c r="AS4179" s="9"/>
      <c r="AT4179" s="9"/>
      <c r="AU4179" s="9"/>
      <c r="AV4179" s="9"/>
      <c r="AW4179" s="9"/>
      <c r="AX4179" s="9"/>
      <c r="AY4179" s="9"/>
      <c r="AZ4179" s="9"/>
      <c r="BA4179" s="9"/>
      <c r="BB4179" s="9"/>
      <c r="BC4179" s="9"/>
      <c r="BD4179" s="9"/>
      <c r="BE4179" s="9"/>
      <c r="BF4179" s="9"/>
      <c r="BG4179" s="9"/>
      <c r="BH4179" s="9"/>
      <c r="BI4179" s="9"/>
      <c r="BJ4179" s="9"/>
      <c r="BK4179" s="9"/>
      <c r="BL4179" s="9">
        <f t="shared" si="138"/>
        <v>71941.662785630979</v>
      </c>
      <c r="BM4179" s="9">
        <f t="shared" si="139"/>
        <v>71900</v>
      </c>
    </row>
    <row r="4180" spans="1:65" x14ac:dyDescent="0.3">
      <c r="A4180" t="s">
        <v>3965</v>
      </c>
      <c r="B4180" s="9">
        <v>497</v>
      </c>
      <c r="C4180">
        <v>552917</v>
      </c>
      <c r="D4180">
        <v>1</v>
      </c>
      <c r="E4180">
        <v>0</v>
      </c>
      <c r="F4180">
        <v>0</v>
      </c>
      <c r="G4180">
        <v>0</v>
      </c>
      <c r="H4180">
        <v>0</v>
      </c>
      <c r="I4180" t="s">
        <v>83</v>
      </c>
      <c r="J4180">
        <v>552496</v>
      </c>
      <c r="K4180" t="s">
        <v>647</v>
      </c>
      <c r="L4180">
        <v>552496</v>
      </c>
      <c r="M4180" t="s">
        <v>647</v>
      </c>
      <c r="N4180">
        <v>552046</v>
      </c>
      <c r="O4180" t="s">
        <v>174</v>
      </c>
      <c r="P4180">
        <v>552046</v>
      </c>
      <c r="Q4180" t="s">
        <v>174</v>
      </c>
      <c r="R4180" s="9">
        <v>118517.7802290488</v>
      </c>
      <c r="S4180" s="9"/>
      <c r="T4180" s="9"/>
      <c r="U4180" s="9"/>
      <c r="V4180" s="9"/>
      <c r="W4180" s="9"/>
      <c r="X4180" s="9"/>
      <c r="Y4180" s="9"/>
      <c r="Z4180" s="9"/>
      <c r="AA4180" s="9"/>
      <c r="AB4180" s="9"/>
      <c r="AC4180" s="9"/>
      <c r="AD4180" s="9"/>
      <c r="AE4180" s="9"/>
      <c r="AF4180" s="9"/>
      <c r="AG4180" s="9"/>
      <c r="AH4180" s="9"/>
      <c r="AI4180" s="9"/>
      <c r="AJ4180" s="9"/>
      <c r="AK4180" s="9"/>
      <c r="AL4180" s="9"/>
      <c r="AM4180" s="9"/>
      <c r="AN4180" s="9"/>
      <c r="AO4180" s="9"/>
      <c r="AP4180" s="9"/>
      <c r="AQ4180" s="15"/>
      <c r="AR4180" s="9">
        <v>3</v>
      </c>
      <c r="AS4180" s="9">
        <f>AR4180*30500</f>
        <v>91500</v>
      </c>
      <c r="AT4180" s="9"/>
      <c r="AU4180" s="9"/>
      <c r="AV4180" s="9"/>
      <c r="AW4180" s="9"/>
      <c r="AX4180" s="9"/>
      <c r="AY4180" s="9"/>
      <c r="AZ4180" s="9"/>
      <c r="BA4180" s="9"/>
      <c r="BB4180" s="9"/>
      <c r="BC4180" s="9"/>
      <c r="BD4180" s="9"/>
      <c r="BE4180" s="9"/>
      <c r="BF4180" s="9"/>
      <c r="BG4180" s="9"/>
      <c r="BH4180" s="9"/>
      <c r="BI4180" s="9"/>
      <c r="BJ4180" s="9"/>
      <c r="BK4180" s="9"/>
      <c r="BL4180" s="9">
        <f t="shared" si="138"/>
        <v>210017.7802290488</v>
      </c>
      <c r="BM4180" s="9">
        <f t="shared" si="139"/>
        <v>210000</v>
      </c>
    </row>
    <row r="4181" spans="1:65" x14ac:dyDescent="0.3">
      <c r="A4181" t="s">
        <v>3966</v>
      </c>
      <c r="B4181" s="9">
        <v>122</v>
      </c>
      <c r="C4181">
        <v>596523</v>
      </c>
      <c r="D4181">
        <v>1</v>
      </c>
      <c r="E4181">
        <v>0</v>
      </c>
      <c r="F4181">
        <v>0</v>
      </c>
      <c r="G4181">
        <v>0</v>
      </c>
      <c r="H4181">
        <v>0</v>
      </c>
      <c r="I4181" t="s">
        <v>123</v>
      </c>
      <c r="J4181">
        <v>595268</v>
      </c>
      <c r="K4181" t="s">
        <v>467</v>
      </c>
      <c r="L4181">
        <v>596230</v>
      </c>
      <c r="M4181" t="s">
        <v>468</v>
      </c>
      <c r="N4181">
        <v>596230</v>
      </c>
      <c r="O4181" t="s">
        <v>468</v>
      </c>
      <c r="P4181">
        <v>596230</v>
      </c>
      <c r="Q4181" t="s">
        <v>468</v>
      </c>
      <c r="R4181" s="9">
        <v>71941.662785630979</v>
      </c>
      <c r="S4181" s="9"/>
      <c r="T4181" s="9"/>
      <c r="U4181" s="9"/>
      <c r="V4181" s="9"/>
      <c r="W4181" s="9"/>
      <c r="X4181" s="9"/>
      <c r="Y4181" s="9"/>
      <c r="Z4181" s="9"/>
      <c r="AA4181" s="9"/>
      <c r="AB4181" s="9"/>
      <c r="AC4181" s="9"/>
      <c r="AD4181" s="9"/>
      <c r="AE4181" s="9"/>
      <c r="AF4181" s="9"/>
      <c r="AG4181" s="9"/>
      <c r="AH4181" s="9"/>
      <c r="AI4181" s="9"/>
      <c r="AJ4181" s="9"/>
      <c r="AK4181" s="9"/>
      <c r="AL4181" s="9"/>
      <c r="AM4181" s="9"/>
      <c r="AN4181" s="9"/>
      <c r="AO4181" s="9"/>
      <c r="AP4181" s="9"/>
      <c r="AQ4181" s="15"/>
      <c r="AR4181" s="9"/>
      <c r="AS4181" s="9"/>
      <c r="AT4181" s="9"/>
      <c r="AU4181" s="9"/>
      <c r="AV4181" s="9"/>
      <c r="AW4181" s="9"/>
      <c r="AX4181" s="9"/>
      <c r="AY4181" s="9"/>
      <c r="AZ4181" s="9"/>
      <c r="BA4181" s="9"/>
      <c r="BB4181" s="9"/>
      <c r="BC4181" s="9"/>
      <c r="BD4181" s="9"/>
      <c r="BE4181" s="9"/>
      <c r="BF4181" s="9"/>
      <c r="BG4181" s="9"/>
      <c r="BH4181" s="9"/>
      <c r="BI4181" s="9"/>
      <c r="BJ4181" s="9"/>
      <c r="BK4181" s="9"/>
      <c r="BL4181" s="9">
        <f t="shared" si="138"/>
        <v>71941.662785630979</v>
      </c>
      <c r="BM4181" s="9">
        <f t="shared" si="139"/>
        <v>71900</v>
      </c>
    </row>
    <row r="4182" spans="1:65" x14ac:dyDescent="0.3">
      <c r="A4182" t="s">
        <v>3967</v>
      </c>
      <c r="B4182" s="9">
        <v>614</v>
      </c>
      <c r="C4182">
        <v>596531</v>
      </c>
      <c r="D4182">
        <v>1</v>
      </c>
      <c r="E4182">
        <v>0</v>
      </c>
      <c r="F4182">
        <v>0</v>
      </c>
      <c r="G4182">
        <v>0</v>
      </c>
      <c r="H4182">
        <v>0</v>
      </c>
      <c r="I4182" t="s">
        <v>123</v>
      </c>
      <c r="J4182">
        <v>595268</v>
      </c>
      <c r="K4182" t="s">
        <v>467</v>
      </c>
      <c r="L4182">
        <v>596230</v>
      </c>
      <c r="M4182" t="s">
        <v>468</v>
      </c>
      <c r="N4182">
        <v>596230</v>
      </c>
      <c r="O4182" t="s">
        <v>468</v>
      </c>
      <c r="P4182">
        <v>596230</v>
      </c>
      <c r="Q4182" t="s">
        <v>468</v>
      </c>
      <c r="R4182" s="9">
        <v>146010.8072502357</v>
      </c>
      <c r="S4182" s="9"/>
      <c r="T4182" s="9"/>
      <c r="U4182" s="9"/>
      <c r="V4182" s="9"/>
      <c r="W4182" s="9"/>
      <c r="X4182" s="9"/>
      <c r="Y4182" s="9"/>
      <c r="Z4182" s="9"/>
      <c r="AA4182" s="9"/>
      <c r="AB4182" s="9"/>
      <c r="AC4182" s="9"/>
      <c r="AD4182" s="9"/>
      <c r="AE4182" s="9"/>
      <c r="AF4182" s="9"/>
      <c r="AG4182" s="9"/>
      <c r="AH4182" s="9"/>
      <c r="AI4182" s="9"/>
      <c r="AJ4182" s="9"/>
      <c r="AK4182" s="9"/>
      <c r="AL4182" s="9"/>
      <c r="AM4182" s="9"/>
      <c r="AN4182" s="9"/>
      <c r="AO4182" s="9"/>
      <c r="AP4182" s="9"/>
      <c r="AQ4182" s="15"/>
      <c r="AR4182" s="9"/>
      <c r="AS4182" s="9"/>
      <c r="AT4182" s="9"/>
      <c r="AU4182" s="9"/>
      <c r="AV4182" s="9"/>
      <c r="AW4182" s="9"/>
      <c r="AX4182" s="9"/>
      <c r="AY4182" s="9"/>
      <c r="AZ4182" s="9"/>
      <c r="BA4182" s="9"/>
      <c r="BB4182" s="9"/>
      <c r="BC4182" s="9"/>
      <c r="BD4182" s="9"/>
      <c r="BE4182" s="9"/>
      <c r="BF4182" s="9"/>
      <c r="BG4182" s="9"/>
      <c r="BH4182" s="9"/>
      <c r="BI4182" s="9"/>
      <c r="BJ4182" s="9"/>
      <c r="BK4182" s="9"/>
      <c r="BL4182" s="9">
        <f t="shared" si="138"/>
        <v>146010.8072502357</v>
      </c>
      <c r="BM4182" s="9">
        <f t="shared" si="139"/>
        <v>146000</v>
      </c>
    </row>
    <row r="4183" spans="1:65" x14ac:dyDescent="0.3">
      <c r="A4183" t="s">
        <v>3968</v>
      </c>
      <c r="B4183" s="9">
        <v>251</v>
      </c>
      <c r="C4183">
        <v>552925</v>
      </c>
      <c r="D4183">
        <v>1</v>
      </c>
      <c r="E4183">
        <v>0</v>
      </c>
      <c r="F4183">
        <v>0</v>
      </c>
      <c r="G4183">
        <v>0</v>
      </c>
      <c r="H4183">
        <v>0</v>
      </c>
      <c r="I4183" t="s">
        <v>83</v>
      </c>
      <c r="J4183">
        <v>552054</v>
      </c>
      <c r="K4183" t="s">
        <v>254</v>
      </c>
      <c r="L4183">
        <v>552054</v>
      </c>
      <c r="M4183" t="s">
        <v>254</v>
      </c>
      <c r="N4183">
        <v>552054</v>
      </c>
      <c r="O4183" t="s">
        <v>254</v>
      </c>
      <c r="P4183">
        <v>552046</v>
      </c>
      <c r="Q4183" t="s">
        <v>174</v>
      </c>
      <c r="R4183" s="9">
        <v>71941.662785630979</v>
      </c>
      <c r="S4183" s="9"/>
      <c r="T4183" s="9"/>
      <c r="U4183" s="9"/>
      <c r="V4183" s="9"/>
      <c r="W4183" s="9"/>
      <c r="X4183" s="9"/>
      <c r="Y4183" s="9"/>
      <c r="Z4183" s="9"/>
      <c r="AA4183" s="9"/>
      <c r="AB4183" s="9"/>
      <c r="AC4183" s="9"/>
      <c r="AD4183" s="9"/>
      <c r="AE4183" s="9"/>
      <c r="AF4183" s="9"/>
      <c r="AG4183" s="9"/>
      <c r="AH4183" s="9"/>
      <c r="AI4183" s="9"/>
      <c r="AJ4183" s="9"/>
      <c r="AK4183" s="9"/>
      <c r="AL4183" s="9"/>
      <c r="AM4183" s="9"/>
      <c r="AN4183" s="9"/>
      <c r="AO4183" s="9"/>
      <c r="AP4183" s="9"/>
      <c r="AQ4183" s="15"/>
      <c r="AR4183" s="9"/>
      <c r="AS4183" s="9"/>
      <c r="AT4183" s="9"/>
      <c r="AU4183" s="9"/>
      <c r="AV4183" s="9"/>
      <c r="AW4183" s="9"/>
      <c r="AX4183" s="9"/>
      <c r="AY4183" s="9"/>
      <c r="AZ4183" s="9"/>
      <c r="BA4183" s="9"/>
      <c r="BB4183" s="9"/>
      <c r="BC4183" s="9"/>
      <c r="BD4183" s="9"/>
      <c r="BE4183" s="9"/>
      <c r="BF4183" s="9"/>
      <c r="BG4183" s="9"/>
      <c r="BH4183" s="9"/>
      <c r="BI4183" s="9"/>
      <c r="BJ4183" s="9"/>
      <c r="BK4183" s="9"/>
      <c r="BL4183" s="9">
        <f t="shared" si="138"/>
        <v>71941.662785630979</v>
      </c>
      <c r="BM4183" s="9">
        <f t="shared" si="139"/>
        <v>71900</v>
      </c>
    </row>
    <row r="4184" spans="1:65" x14ac:dyDescent="0.3">
      <c r="A4184" t="s">
        <v>3968</v>
      </c>
      <c r="B4184" s="9">
        <v>183</v>
      </c>
      <c r="C4184">
        <v>564389</v>
      </c>
      <c r="D4184">
        <v>1</v>
      </c>
      <c r="E4184">
        <v>0</v>
      </c>
      <c r="F4184">
        <v>0</v>
      </c>
      <c r="G4184">
        <v>0</v>
      </c>
      <c r="H4184">
        <v>0</v>
      </c>
      <c r="I4184" t="s">
        <v>86</v>
      </c>
      <c r="J4184">
        <v>540757</v>
      </c>
      <c r="K4184" t="s">
        <v>495</v>
      </c>
      <c r="L4184">
        <v>539911</v>
      </c>
      <c r="M4184" t="s">
        <v>352</v>
      </c>
      <c r="N4184">
        <v>539911</v>
      </c>
      <c r="O4184" t="s">
        <v>352</v>
      </c>
      <c r="P4184">
        <v>539911</v>
      </c>
      <c r="Q4184" t="s">
        <v>352</v>
      </c>
      <c r="R4184" s="9">
        <v>71941.662785630979</v>
      </c>
      <c r="S4184" s="9"/>
      <c r="T4184" s="9"/>
      <c r="U4184" s="9"/>
      <c r="V4184" s="9"/>
      <c r="W4184" s="9"/>
      <c r="X4184" s="9"/>
      <c r="Y4184" s="9"/>
      <c r="Z4184" s="9"/>
      <c r="AA4184" s="9"/>
      <c r="AB4184" s="9"/>
      <c r="AC4184" s="9"/>
      <c r="AD4184" s="9"/>
      <c r="AE4184" s="9"/>
      <c r="AF4184" s="9"/>
      <c r="AG4184" s="9"/>
      <c r="AH4184" s="9"/>
      <c r="AI4184" s="9"/>
      <c r="AJ4184" s="9"/>
      <c r="AK4184" s="9"/>
      <c r="AL4184" s="9"/>
      <c r="AM4184" s="9"/>
      <c r="AN4184" s="9"/>
      <c r="AO4184" s="9"/>
      <c r="AP4184" s="9"/>
      <c r="AQ4184" s="15"/>
      <c r="AR4184" s="9"/>
      <c r="AS4184" s="9"/>
      <c r="AT4184" s="9"/>
      <c r="AU4184" s="9"/>
      <c r="AV4184" s="9"/>
      <c r="AW4184" s="9"/>
      <c r="AX4184" s="9"/>
      <c r="AY4184" s="9"/>
      <c r="AZ4184" s="9"/>
      <c r="BA4184" s="9"/>
      <c r="BB4184" s="9"/>
      <c r="BC4184" s="9"/>
      <c r="BD4184" s="9"/>
      <c r="BE4184" s="9"/>
      <c r="BF4184" s="9"/>
      <c r="BG4184" s="9"/>
      <c r="BH4184" s="9"/>
      <c r="BI4184" s="9"/>
      <c r="BJ4184" s="9"/>
      <c r="BK4184" s="9"/>
      <c r="BL4184" s="9">
        <f t="shared" si="138"/>
        <v>71941.662785630979</v>
      </c>
      <c r="BM4184" s="9">
        <f t="shared" si="139"/>
        <v>71900</v>
      </c>
    </row>
    <row r="4185" spans="1:65" x14ac:dyDescent="0.3">
      <c r="A4185" t="s">
        <v>3969</v>
      </c>
      <c r="B4185" s="9">
        <v>149</v>
      </c>
      <c r="C4185">
        <v>550485</v>
      </c>
      <c r="D4185">
        <v>1</v>
      </c>
      <c r="E4185">
        <v>0</v>
      </c>
      <c r="F4185">
        <v>0</v>
      </c>
      <c r="G4185">
        <v>0</v>
      </c>
      <c r="H4185">
        <v>0</v>
      </c>
      <c r="I4185" t="s">
        <v>83</v>
      </c>
      <c r="J4185">
        <v>550663</v>
      </c>
      <c r="K4185" t="s">
        <v>501</v>
      </c>
      <c r="L4185">
        <v>550094</v>
      </c>
      <c r="M4185" t="s">
        <v>143</v>
      </c>
      <c r="N4185">
        <v>550094</v>
      </c>
      <c r="O4185" t="s">
        <v>143</v>
      </c>
      <c r="P4185">
        <v>550094</v>
      </c>
      <c r="Q4185" t="s">
        <v>143</v>
      </c>
      <c r="R4185" s="9">
        <v>71941.662785630979</v>
      </c>
      <c r="S4185" s="9"/>
      <c r="T4185" s="9"/>
      <c r="U4185" s="9"/>
      <c r="V4185" s="9"/>
      <c r="W4185" s="9"/>
      <c r="X4185" s="9"/>
      <c r="Y4185" s="9"/>
      <c r="Z4185" s="9"/>
      <c r="AA4185" s="9"/>
      <c r="AB4185" s="9"/>
      <c r="AC4185" s="9"/>
      <c r="AD4185" s="9"/>
      <c r="AE4185" s="9"/>
      <c r="AF4185" s="9"/>
      <c r="AG4185" s="9"/>
      <c r="AH4185" s="9"/>
      <c r="AI4185" s="9"/>
      <c r="AJ4185" s="9"/>
      <c r="AK4185" s="9"/>
      <c r="AL4185" s="9"/>
      <c r="AM4185" s="9"/>
      <c r="AN4185" s="9"/>
      <c r="AO4185" s="9"/>
      <c r="AP4185" s="9"/>
      <c r="AQ4185" s="15"/>
      <c r="AR4185" s="9"/>
      <c r="AS4185" s="9"/>
      <c r="AT4185" s="9"/>
      <c r="AU4185" s="9"/>
      <c r="AV4185" s="9"/>
      <c r="AW4185" s="9"/>
      <c r="AX4185" s="9"/>
      <c r="AY4185" s="9"/>
      <c r="AZ4185" s="9"/>
      <c r="BA4185" s="9"/>
      <c r="BB4185" s="9"/>
      <c r="BC4185" s="9"/>
      <c r="BD4185" s="9"/>
      <c r="BE4185" s="9"/>
      <c r="BF4185" s="9"/>
      <c r="BG4185" s="9"/>
      <c r="BH4185" s="9"/>
      <c r="BI4185" s="9"/>
      <c r="BJ4185" s="9"/>
      <c r="BK4185" s="9"/>
      <c r="BL4185" s="9">
        <f t="shared" si="138"/>
        <v>71941.662785630979</v>
      </c>
      <c r="BM4185" s="9">
        <f t="shared" si="139"/>
        <v>71900</v>
      </c>
    </row>
    <row r="4186" spans="1:65" x14ac:dyDescent="0.3">
      <c r="A4186" t="s">
        <v>3970</v>
      </c>
      <c r="B4186" s="9">
        <v>160</v>
      </c>
      <c r="C4186">
        <v>575542</v>
      </c>
      <c r="D4186">
        <v>1</v>
      </c>
      <c r="E4186">
        <v>0</v>
      </c>
      <c r="F4186">
        <v>0</v>
      </c>
      <c r="G4186">
        <v>0</v>
      </c>
      <c r="H4186">
        <v>0</v>
      </c>
      <c r="I4186" t="s">
        <v>96</v>
      </c>
      <c r="J4186">
        <v>581186</v>
      </c>
      <c r="K4186" t="s">
        <v>331</v>
      </c>
      <c r="L4186">
        <v>581186</v>
      </c>
      <c r="M4186" t="s">
        <v>331</v>
      </c>
      <c r="N4186">
        <v>581186</v>
      </c>
      <c r="O4186" t="s">
        <v>331</v>
      </c>
      <c r="P4186">
        <v>581186</v>
      </c>
      <c r="Q4186" t="s">
        <v>331</v>
      </c>
      <c r="R4186" s="9">
        <v>71941.662785630979</v>
      </c>
      <c r="S4186" s="9"/>
      <c r="T4186" s="9"/>
      <c r="U4186" s="9"/>
      <c r="V4186" s="9"/>
      <c r="W4186" s="9"/>
      <c r="X4186" s="9"/>
      <c r="Y4186" s="9"/>
      <c r="Z4186" s="9"/>
      <c r="AA4186" s="9"/>
      <c r="AB4186" s="9"/>
      <c r="AC4186" s="9"/>
      <c r="AD4186" s="9"/>
      <c r="AE4186" s="9"/>
      <c r="AF4186" s="9"/>
      <c r="AG4186" s="9"/>
      <c r="AH4186" s="9"/>
      <c r="AI4186" s="9"/>
      <c r="AJ4186" s="9"/>
      <c r="AK4186" s="9"/>
      <c r="AL4186" s="9"/>
      <c r="AM4186" s="9"/>
      <c r="AN4186" s="9"/>
      <c r="AO4186" s="9"/>
      <c r="AP4186" s="9"/>
      <c r="AQ4186" s="15"/>
      <c r="AR4186" s="9"/>
      <c r="AS4186" s="9"/>
      <c r="AT4186" s="9"/>
      <c r="AU4186" s="9"/>
      <c r="AV4186" s="9"/>
      <c r="AW4186" s="9"/>
      <c r="AX4186" s="9"/>
      <c r="AY4186" s="9"/>
      <c r="AZ4186" s="9"/>
      <c r="BA4186" s="9"/>
      <c r="BB4186" s="9"/>
      <c r="BC4186" s="9"/>
      <c r="BD4186" s="9"/>
      <c r="BE4186" s="9"/>
      <c r="BF4186" s="9"/>
      <c r="BG4186" s="9"/>
      <c r="BH4186" s="9"/>
      <c r="BI4186" s="9"/>
      <c r="BJ4186" s="9"/>
      <c r="BK4186" s="9"/>
      <c r="BL4186" s="9">
        <f t="shared" si="138"/>
        <v>71941.662785630979</v>
      </c>
      <c r="BM4186" s="9">
        <f t="shared" si="139"/>
        <v>71900</v>
      </c>
    </row>
    <row r="4187" spans="1:65" x14ac:dyDescent="0.3">
      <c r="A4187" t="s">
        <v>3971</v>
      </c>
      <c r="B4187" s="9">
        <v>237</v>
      </c>
      <c r="C4187">
        <v>598488</v>
      </c>
      <c r="D4187">
        <v>1</v>
      </c>
      <c r="E4187">
        <v>0</v>
      </c>
      <c r="F4187">
        <v>0</v>
      </c>
      <c r="G4187">
        <v>0</v>
      </c>
      <c r="H4187">
        <v>0</v>
      </c>
      <c r="I4187" t="s">
        <v>86</v>
      </c>
      <c r="J4187">
        <v>541281</v>
      </c>
      <c r="K4187" t="s">
        <v>1477</v>
      </c>
      <c r="L4187">
        <v>541281</v>
      </c>
      <c r="M4187" t="s">
        <v>1477</v>
      </c>
      <c r="N4187">
        <v>541281</v>
      </c>
      <c r="O4187" t="s">
        <v>1477</v>
      </c>
      <c r="P4187">
        <v>541281</v>
      </c>
      <c r="Q4187" t="s">
        <v>1477</v>
      </c>
      <c r="R4187" s="9">
        <v>71941.662785630979</v>
      </c>
      <c r="S4187" s="9"/>
      <c r="T4187" s="9"/>
      <c r="U4187" s="9"/>
      <c r="V4187" s="9"/>
      <c r="W4187" s="9"/>
      <c r="X4187" s="9"/>
      <c r="Y4187" s="9"/>
      <c r="Z4187" s="9"/>
      <c r="AA4187" s="9"/>
      <c r="AB4187" s="9"/>
      <c r="AC4187" s="9"/>
      <c r="AD4187" s="9"/>
      <c r="AE4187" s="9"/>
      <c r="AF4187" s="9"/>
      <c r="AG4187" s="9"/>
      <c r="AH4187" s="9"/>
      <c r="AI4187" s="9"/>
      <c r="AJ4187" s="9"/>
      <c r="AK4187" s="9"/>
      <c r="AL4187" s="9"/>
      <c r="AM4187" s="9"/>
      <c r="AN4187" s="9"/>
      <c r="AO4187" s="9"/>
      <c r="AP4187" s="9"/>
      <c r="AQ4187" s="15"/>
      <c r="AR4187" s="9"/>
      <c r="AS4187" s="9"/>
      <c r="AT4187" s="9"/>
      <c r="AU4187" s="9"/>
      <c r="AV4187" s="9"/>
      <c r="AW4187" s="9"/>
      <c r="AX4187" s="9"/>
      <c r="AY4187" s="9"/>
      <c r="AZ4187" s="9"/>
      <c r="BA4187" s="9"/>
      <c r="BB4187" s="9"/>
      <c r="BC4187" s="9"/>
      <c r="BD4187" s="9"/>
      <c r="BE4187" s="9"/>
      <c r="BF4187" s="9"/>
      <c r="BG4187" s="9"/>
      <c r="BH4187" s="9"/>
      <c r="BI4187" s="9"/>
      <c r="BJ4187" s="9"/>
      <c r="BK4187" s="9"/>
      <c r="BL4187" s="9">
        <f t="shared" si="138"/>
        <v>71941.662785630979</v>
      </c>
      <c r="BM4187" s="9">
        <f t="shared" si="139"/>
        <v>71900</v>
      </c>
    </row>
    <row r="4188" spans="1:65" x14ac:dyDescent="0.3">
      <c r="A4188" t="s">
        <v>3972</v>
      </c>
      <c r="B4188" s="9">
        <v>157</v>
      </c>
      <c r="C4188">
        <v>517275</v>
      </c>
      <c r="D4188">
        <v>1</v>
      </c>
      <c r="E4188">
        <v>0</v>
      </c>
      <c r="F4188">
        <v>0</v>
      </c>
      <c r="G4188">
        <v>0</v>
      </c>
      <c r="H4188">
        <v>0</v>
      </c>
      <c r="I4188" t="s">
        <v>111</v>
      </c>
      <c r="J4188">
        <v>513750</v>
      </c>
      <c r="K4188" t="s">
        <v>290</v>
      </c>
      <c r="L4188">
        <v>513750</v>
      </c>
      <c r="M4188" t="s">
        <v>290</v>
      </c>
      <c r="N4188">
        <v>513750</v>
      </c>
      <c r="O4188" t="s">
        <v>290</v>
      </c>
      <c r="P4188">
        <v>513750</v>
      </c>
      <c r="Q4188" t="s">
        <v>290</v>
      </c>
      <c r="R4188" s="9">
        <v>71941.662785630979</v>
      </c>
      <c r="S4188" s="9"/>
      <c r="T4188" s="9"/>
      <c r="U4188" s="9"/>
      <c r="V4188" s="9"/>
      <c r="W4188" s="9"/>
      <c r="X4188" s="9"/>
      <c r="Y4188" s="9"/>
      <c r="Z4188" s="9"/>
      <c r="AA4188" s="9"/>
      <c r="AB4188" s="9"/>
      <c r="AC4188" s="9"/>
      <c r="AD4188" s="9"/>
      <c r="AE4188" s="9"/>
      <c r="AF4188" s="9"/>
      <c r="AG4188" s="9"/>
      <c r="AH4188" s="9"/>
      <c r="AI4188" s="9"/>
      <c r="AJ4188" s="9"/>
      <c r="AK4188" s="9"/>
      <c r="AL4188" s="9"/>
      <c r="AM4188" s="9"/>
      <c r="AN4188" s="9"/>
      <c r="AO4188" s="9"/>
      <c r="AP4188" s="9"/>
      <c r="AQ4188" s="15"/>
      <c r="AR4188" s="9"/>
      <c r="AS4188" s="9"/>
      <c r="AT4188" s="9"/>
      <c r="AU4188" s="9"/>
      <c r="AV4188" s="9"/>
      <c r="AW4188" s="9"/>
      <c r="AX4188" s="9"/>
      <c r="AY4188" s="9"/>
      <c r="AZ4188" s="9"/>
      <c r="BA4188" s="9"/>
      <c r="BB4188" s="9"/>
      <c r="BC4188" s="9"/>
      <c r="BD4188" s="9"/>
      <c r="BE4188" s="9"/>
      <c r="BF4188" s="9"/>
      <c r="BG4188" s="9"/>
      <c r="BH4188" s="9"/>
      <c r="BI4188" s="9"/>
      <c r="BJ4188" s="9"/>
      <c r="BK4188" s="9"/>
      <c r="BL4188" s="9">
        <f t="shared" si="138"/>
        <v>71941.662785630979</v>
      </c>
      <c r="BM4188" s="9">
        <f t="shared" si="139"/>
        <v>71900</v>
      </c>
    </row>
    <row r="4189" spans="1:65" x14ac:dyDescent="0.3">
      <c r="A4189" t="s">
        <v>3973</v>
      </c>
      <c r="B4189" s="9">
        <v>203</v>
      </c>
      <c r="C4189">
        <v>570711</v>
      </c>
      <c r="D4189">
        <v>1</v>
      </c>
      <c r="E4189">
        <v>0</v>
      </c>
      <c r="F4189">
        <v>0</v>
      </c>
      <c r="G4189">
        <v>0</v>
      </c>
      <c r="H4189">
        <v>0</v>
      </c>
      <c r="I4189" t="s">
        <v>90</v>
      </c>
      <c r="J4189">
        <v>570656</v>
      </c>
      <c r="K4189" t="s">
        <v>1260</v>
      </c>
      <c r="L4189">
        <v>569810</v>
      </c>
      <c r="M4189" t="s">
        <v>284</v>
      </c>
      <c r="N4189">
        <v>569810</v>
      </c>
      <c r="O4189" t="s">
        <v>284</v>
      </c>
      <c r="P4189">
        <v>569810</v>
      </c>
      <c r="Q4189" t="s">
        <v>284</v>
      </c>
      <c r="R4189" s="9">
        <v>71941.662785630979</v>
      </c>
      <c r="S4189" s="9"/>
      <c r="T4189" s="9"/>
      <c r="U4189" s="9"/>
      <c r="V4189" s="9"/>
      <c r="W4189" s="9"/>
      <c r="X4189" s="9"/>
      <c r="Y4189" s="9"/>
      <c r="Z4189" s="9"/>
      <c r="AA4189" s="9"/>
      <c r="AB4189" s="9"/>
      <c r="AC4189" s="9"/>
      <c r="AD4189" s="9"/>
      <c r="AE4189" s="9"/>
      <c r="AF4189" s="9"/>
      <c r="AG4189" s="9"/>
      <c r="AH4189" s="9"/>
      <c r="AI4189" s="9"/>
      <c r="AJ4189" s="9"/>
      <c r="AK4189" s="9"/>
      <c r="AL4189" s="9"/>
      <c r="AM4189" s="9"/>
      <c r="AN4189" s="9"/>
      <c r="AO4189" s="9"/>
      <c r="AP4189" s="9"/>
      <c r="AQ4189" s="15"/>
      <c r="AR4189" s="9"/>
      <c r="AS4189" s="9"/>
      <c r="AT4189" s="9"/>
      <c r="AU4189" s="9"/>
      <c r="AV4189" s="9"/>
      <c r="AW4189" s="9"/>
      <c r="AX4189" s="9"/>
      <c r="AY4189" s="9"/>
      <c r="AZ4189" s="9"/>
      <c r="BA4189" s="9"/>
      <c r="BB4189" s="9"/>
      <c r="BC4189" s="9"/>
      <c r="BD4189" s="9"/>
      <c r="BE4189" s="9"/>
      <c r="BF4189" s="9"/>
      <c r="BG4189" s="9"/>
      <c r="BH4189" s="9"/>
      <c r="BI4189" s="9"/>
      <c r="BJ4189" s="9"/>
      <c r="BK4189" s="9"/>
      <c r="BL4189" s="9">
        <f t="shared" si="138"/>
        <v>71941.662785630979</v>
      </c>
      <c r="BM4189" s="9">
        <f t="shared" si="139"/>
        <v>71900</v>
      </c>
    </row>
    <row r="4190" spans="1:65" x14ac:dyDescent="0.3">
      <c r="A4190" t="s">
        <v>3974</v>
      </c>
      <c r="B4190" s="9">
        <v>476</v>
      </c>
      <c r="C4190">
        <v>573370</v>
      </c>
      <c r="D4190">
        <v>1</v>
      </c>
      <c r="E4190">
        <v>0</v>
      </c>
      <c r="F4190">
        <v>0</v>
      </c>
      <c r="G4190">
        <v>0</v>
      </c>
      <c r="H4190">
        <v>0</v>
      </c>
      <c r="I4190" t="s">
        <v>90</v>
      </c>
      <c r="J4190">
        <v>572659</v>
      </c>
      <c r="K4190" t="s">
        <v>158</v>
      </c>
      <c r="L4190">
        <v>572659</v>
      </c>
      <c r="M4190" t="s">
        <v>158</v>
      </c>
      <c r="N4190">
        <v>572659</v>
      </c>
      <c r="O4190" t="s">
        <v>158</v>
      </c>
      <c r="P4190">
        <v>572659</v>
      </c>
      <c r="Q4190" t="s">
        <v>158</v>
      </c>
      <c r="R4190" s="9">
        <v>113570.7026831571</v>
      </c>
      <c r="S4190" s="9"/>
      <c r="T4190" s="9"/>
      <c r="U4190" s="9"/>
      <c r="V4190" s="9"/>
      <c r="W4190" s="9"/>
      <c r="X4190" s="9"/>
      <c r="Y4190" s="9"/>
      <c r="Z4190" s="9"/>
      <c r="AA4190" s="9"/>
      <c r="AB4190" s="9"/>
      <c r="AC4190" s="9"/>
      <c r="AD4190" s="9"/>
      <c r="AE4190" s="9"/>
      <c r="AF4190" s="9"/>
      <c r="AG4190" s="9"/>
      <c r="AH4190" s="9"/>
      <c r="AI4190" s="9"/>
      <c r="AJ4190" s="9"/>
      <c r="AK4190" s="9"/>
      <c r="AL4190" s="9"/>
      <c r="AM4190" s="9"/>
      <c r="AN4190" s="9"/>
      <c r="AO4190" s="9"/>
      <c r="AP4190" s="9"/>
      <c r="AQ4190" s="15"/>
      <c r="AR4190" s="9"/>
      <c r="AS4190" s="9"/>
      <c r="AT4190" s="9"/>
      <c r="AU4190" s="9"/>
      <c r="AV4190" s="9"/>
      <c r="AW4190" s="9"/>
      <c r="AX4190" s="9"/>
      <c r="AY4190" s="9"/>
      <c r="AZ4190" s="9"/>
      <c r="BA4190" s="9"/>
      <c r="BB4190" s="9"/>
      <c r="BC4190" s="9"/>
      <c r="BD4190" s="9"/>
      <c r="BE4190" s="9"/>
      <c r="BF4190" s="9"/>
      <c r="BG4190" s="9"/>
      <c r="BH4190" s="9"/>
      <c r="BI4190" s="9"/>
      <c r="BJ4190" s="9"/>
      <c r="BK4190" s="9"/>
      <c r="BL4190" s="9">
        <f t="shared" si="138"/>
        <v>113570.7026831571</v>
      </c>
      <c r="BM4190" s="9">
        <f t="shared" si="139"/>
        <v>113600</v>
      </c>
    </row>
    <row r="4191" spans="1:65" x14ac:dyDescent="0.3">
      <c r="A4191" t="s">
        <v>3974</v>
      </c>
      <c r="B4191" s="9">
        <v>1206</v>
      </c>
      <c r="C4191">
        <v>533629</v>
      </c>
      <c r="D4191">
        <v>1</v>
      </c>
      <c r="E4191">
        <v>0</v>
      </c>
      <c r="F4191">
        <v>0</v>
      </c>
      <c r="G4191">
        <v>0</v>
      </c>
      <c r="H4191">
        <v>0</v>
      </c>
      <c r="I4191" t="s">
        <v>86</v>
      </c>
      <c r="J4191">
        <v>533581</v>
      </c>
      <c r="K4191" t="s">
        <v>3691</v>
      </c>
      <c r="L4191">
        <v>537641</v>
      </c>
      <c r="M4191" t="s">
        <v>919</v>
      </c>
      <c r="N4191">
        <v>537641</v>
      </c>
      <c r="O4191" t="s">
        <v>919</v>
      </c>
      <c r="P4191">
        <v>533165</v>
      </c>
      <c r="Q4191" t="s">
        <v>191</v>
      </c>
      <c r="R4191" s="9">
        <v>283630.13579339668</v>
      </c>
      <c r="S4191" s="9"/>
      <c r="T4191" s="9"/>
      <c r="U4191" s="9"/>
      <c r="V4191" s="9"/>
      <c r="W4191" s="9"/>
      <c r="X4191" s="9"/>
      <c r="Y4191" s="9"/>
      <c r="Z4191" s="9"/>
      <c r="AA4191" s="9"/>
      <c r="AB4191" s="9"/>
      <c r="AC4191" s="9"/>
      <c r="AD4191" s="9"/>
      <c r="AE4191" s="9"/>
      <c r="AF4191" s="9"/>
      <c r="AG4191" s="9"/>
      <c r="AH4191" s="9"/>
      <c r="AI4191" s="9"/>
      <c r="AJ4191" s="9"/>
      <c r="AK4191" s="9"/>
      <c r="AL4191" s="9"/>
      <c r="AM4191" s="9"/>
      <c r="AN4191" s="9"/>
      <c r="AO4191" s="9"/>
      <c r="AP4191" s="9"/>
      <c r="AQ4191" s="15"/>
      <c r="AR4191" s="9"/>
      <c r="AS4191" s="9"/>
      <c r="AT4191" s="9"/>
      <c r="AU4191" s="9"/>
      <c r="AV4191" s="9"/>
      <c r="AW4191" s="9"/>
      <c r="AX4191" s="9"/>
      <c r="AY4191" s="9"/>
      <c r="AZ4191" s="9"/>
      <c r="BA4191" s="9"/>
      <c r="BB4191" s="9"/>
      <c r="BC4191" s="9"/>
      <c r="BD4191" s="9"/>
      <c r="BE4191" s="9"/>
      <c r="BF4191" s="9"/>
      <c r="BG4191" s="9"/>
      <c r="BH4191" s="9"/>
      <c r="BI4191" s="9"/>
      <c r="BJ4191" s="9"/>
      <c r="BK4191" s="9"/>
      <c r="BL4191" s="9">
        <f t="shared" si="138"/>
        <v>283630.13579339668</v>
      </c>
      <c r="BM4191" s="9">
        <f t="shared" si="139"/>
        <v>283600</v>
      </c>
    </row>
    <row r="4192" spans="1:65" x14ac:dyDescent="0.3">
      <c r="A4192" t="s">
        <v>3975</v>
      </c>
      <c r="B4192" s="9">
        <v>1225</v>
      </c>
      <c r="C4192">
        <v>578657</v>
      </c>
      <c r="D4192">
        <v>1</v>
      </c>
      <c r="E4192">
        <v>0</v>
      </c>
      <c r="F4192">
        <v>0</v>
      </c>
      <c r="G4192">
        <v>0</v>
      </c>
      <c r="H4192">
        <v>0</v>
      </c>
      <c r="I4192" t="s">
        <v>96</v>
      </c>
      <c r="J4192">
        <v>577731</v>
      </c>
      <c r="K4192" t="s">
        <v>178</v>
      </c>
      <c r="L4192">
        <v>577731</v>
      </c>
      <c r="M4192" t="s">
        <v>178</v>
      </c>
      <c r="N4192">
        <v>577731</v>
      </c>
      <c r="O4192" t="s">
        <v>178</v>
      </c>
      <c r="P4192">
        <v>577731</v>
      </c>
      <c r="Q4192" t="s">
        <v>178</v>
      </c>
      <c r="R4192" s="9">
        <v>288011.68767020991</v>
      </c>
      <c r="S4192" s="9"/>
      <c r="T4192" s="9"/>
      <c r="U4192" s="9"/>
      <c r="V4192" s="9"/>
      <c r="W4192" s="9"/>
      <c r="X4192" s="9"/>
      <c r="Y4192" s="9"/>
      <c r="Z4192" s="9"/>
      <c r="AA4192" s="9"/>
      <c r="AB4192" s="9"/>
      <c r="AC4192" s="9"/>
      <c r="AD4192" s="9"/>
      <c r="AE4192" s="9"/>
      <c r="AF4192" s="9"/>
      <c r="AG4192" s="9"/>
      <c r="AH4192" s="9"/>
      <c r="AI4192" s="9"/>
      <c r="AJ4192" s="9"/>
      <c r="AK4192" s="9"/>
      <c r="AL4192" s="9"/>
      <c r="AM4192" s="9"/>
      <c r="AN4192" s="9"/>
      <c r="AO4192" s="9"/>
      <c r="AP4192" s="9"/>
      <c r="AQ4192" s="15"/>
      <c r="AR4192" s="9">
        <v>1</v>
      </c>
      <c r="AS4192" s="9">
        <f>AR4192*30500</f>
        <v>30500</v>
      </c>
      <c r="AT4192" s="9"/>
      <c r="AU4192" s="9"/>
      <c r="AV4192" s="9"/>
      <c r="AW4192" s="9"/>
      <c r="AX4192" s="9"/>
      <c r="AY4192" s="9"/>
      <c r="AZ4192" s="9"/>
      <c r="BA4192" s="9"/>
      <c r="BB4192" s="9"/>
      <c r="BC4192" s="9"/>
      <c r="BD4192" s="9"/>
      <c r="BE4192" s="9"/>
      <c r="BF4192" s="9"/>
      <c r="BG4192" s="9"/>
      <c r="BH4192" s="9"/>
      <c r="BI4192" s="9"/>
      <c r="BJ4192" s="9"/>
      <c r="BK4192" s="9"/>
      <c r="BL4192" s="9">
        <f t="shared" si="138"/>
        <v>318511.68767020991</v>
      </c>
      <c r="BM4192" s="9">
        <f t="shared" si="139"/>
        <v>318500</v>
      </c>
    </row>
    <row r="4193" spans="1:65" x14ac:dyDescent="0.3">
      <c r="A4193" t="s">
        <v>3976</v>
      </c>
      <c r="B4193" s="9">
        <v>355</v>
      </c>
      <c r="C4193">
        <v>544582</v>
      </c>
      <c r="D4193">
        <v>1</v>
      </c>
      <c r="E4193">
        <v>0</v>
      </c>
      <c r="F4193">
        <v>0</v>
      </c>
      <c r="G4193">
        <v>0</v>
      </c>
      <c r="H4193">
        <v>0</v>
      </c>
      <c r="I4193" t="s">
        <v>104</v>
      </c>
      <c r="J4193">
        <v>564451</v>
      </c>
      <c r="K4193" t="s">
        <v>1141</v>
      </c>
      <c r="L4193">
        <v>564061</v>
      </c>
      <c r="M4193" t="s">
        <v>1657</v>
      </c>
      <c r="N4193">
        <v>577626</v>
      </c>
      <c r="O4193" t="s">
        <v>1142</v>
      </c>
      <c r="P4193">
        <v>577626</v>
      </c>
      <c r="Q4193" t="s">
        <v>1142</v>
      </c>
      <c r="R4193" s="9">
        <v>84985.002613887918</v>
      </c>
      <c r="S4193" s="9"/>
      <c r="T4193" s="9"/>
      <c r="U4193" s="9"/>
      <c r="V4193" s="9"/>
      <c r="W4193" s="9"/>
      <c r="X4193" s="9"/>
      <c r="Y4193" s="9"/>
      <c r="Z4193" s="9"/>
      <c r="AA4193" s="9"/>
      <c r="AB4193" s="9"/>
      <c r="AC4193" s="9"/>
      <c r="AD4193" s="9"/>
      <c r="AE4193" s="9"/>
      <c r="AF4193" s="9"/>
      <c r="AG4193" s="9"/>
      <c r="AH4193" s="9"/>
      <c r="AI4193" s="9"/>
      <c r="AJ4193" s="9"/>
      <c r="AK4193" s="9"/>
      <c r="AL4193" s="9"/>
      <c r="AM4193" s="9"/>
      <c r="AN4193" s="9"/>
      <c r="AO4193" s="9"/>
      <c r="AP4193" s="9"/>
      <c r="AQ4193" s="15"/>
      <c r="AR4193" s="9"/>
      <c r="AS4193" s="9"/>
      <c r="AT4193" s="9"/>
      <c r="AU4193" s="9"/>
      <c r="AV4193" s="9"/>
      <c r="AW4193" s="9"/>
      <c r="AX4193" s="9"/>
      <c r="AY4193" s="9"/>
      <c r="AZ4193" s="9"/>
      <c r="BA4193" s="9"/>
      <c r="BB4193" s="9"/>
      <c r="BC4193" s="9"/>
      <c r="BD4193" s="9"/>
      <c r="BE4193" s="9"/>
      <c r="BF4193" s="9"/>
      <c r="BG4193" s="9"/>
      <c r="BH4193" s="9"/>
      <c r="BI4193" s="9"/>
      <c r="BJ4193" s="9"/>
      <c r="BK4193" s="9"/>
      <c r="BL4193" s="9">
        <f t="shared" si="138"/>
        <v>84985.002613887918</v>
      </c>
      <c r="BM4193" s="9">
        <f t="shared" si="139"/>
        <v>85000</v>
      </c>
    </row>
    <row r="4194" spans="1:65" x14ac:dyDescent="0.3">
      <c r="A4194" t="s">
        <v>3977</v>
      </c>
      <c r="B4194" s="9">
        <v>62</v>
      </c>
      <c r="C4194">
        <v>563196</v>
      </c>
      <c r="D4194">
        <v>1</v>
      </c>
      <c r="E4194">
        <v>0</v>
      </c>
      <c r="F4194">
        <v>0</v>
      </c>
      <c r="G4194">
        <v>0</v>
      </c>
      <c r="H4194">
        <v>0</v>
      </c>
      <c r="I4194" t="s">
        <v>83</v>
      </c>
      <c r="J4194">
        <v>552046</v>
      </c>
      <c r="K4194" t="s">
        <v>174</v>
      </c>
      <c r="L4194">
        <v>552046</v>
      </c>
      <c r="M4194" t="s">
        <v>174</v>
      </c>
      <c r="N4194">
        <v>552046</v>
      </c>
      <c r="O4194" t="s">
        <v>174</v>
      </c>
      <c r="P4194">
        <v>552046</v>
      </c>
      <c r="Q4194" t="s">
        <v>174</v>
      </c>
      <c r="R4194" s="9">
        <v>71941.662785630979</v>
      </c>
      <c r="S4194" s="9"/>
      <c r="T4194" s="9"/>
      <c r="U4194" s="9"/>
      <c r="V4194" s="9"/>
      <c r="W4194" s="9"/>
      <c r="X4194" s="9"/>
      <c r="Y4194" s="9"/>
      <c r="Z4194" s="9"/>
      <c r="AA4194" s="9"/>
      <c r="AB4194" s="9"/>
      <c r="AC4194" s="9"/>
      <c r="AD4194" s="9"/>
      <c r="AE4194" s="9"/>
      <c r="AF4194" s="9"/>
      <c r="AG4194" s="9"/>
      <c r="AH4194" s="9"/>
      <c r="AI4194" s="9"/>
      <c r="AJ4194" s="9"/>
      <c r="AK4194" s="9"/>
      <c r="AL4194" s="9"/>
      <c r="AM4194" s="9"/>
      <c r="AN4194" s="9"/>
      <c r="AO4194" s="9"/>
      <c r="AP4194" s="9"/>
      <c r="AQ4194" s="15"/>
      <c r="AR4194" s="9"/>
      <c r="AS4194" s="9"/>
      <c r="AT4194" s="9"/>
      <c r="AU4194" s="9"/>
      <c r="AV4194" s="9"/>
      <c r="AW4194" s="9"/>
      <c r="AX4194" s="9"/>
      <c r="AY4194" s="9"/>
      <c r="AZ4194" s="9"/>
      <c r="BA4194" s="9"/>
      <c r="BB4194" s="9"/>
      <c r="BC4194" s="9"/>
      <c r="BD4194" s="9"/>
      <c r="BE4194" s="9"/>
      <c r="BF4194" s="9"/>
      <c r="BG4194" s="9"/>
      <c r="BH4194" s="9"/>
      <c r="BI4194" s="9"/>
      <c r="BJ4194" s="9"/>
      <c r="BK4194" s="9"/>
      <c r="BL4194" s="9">
        <f t="shared" si="138"/>
        <v>71941.662785630979</v>
      </c>
      <c r="BM4194" s="9">
        <f t="shared" si="139"/>
        <v>71900</v>
      </c>
    </row>
    <row r="4195" spans="1:65" x14ac:dyDescent="0.3">
      <c r="A4195" t="s">
        <v>3978</v>
      </c>
      <c r="B4195" s="9">
        <v>444</v>
      </c>
      <c r="C4195">
        <v>552933</v>
      </c>
      <c r="D4195">
        <v>1</v>
      </c>
      <c r="E4195">
        <v>0</v>
      </c>
      <c r="F4195">
        <v>0</v>
      </c>
      <c r="G4195">
        <v>0</v>
      </c>
      <c r="H4195">
        <v>0</v>
      </c>
      <c r="I4195" t="s">
        <v>83</v>
      </c>
      <c r="J4195">
        <v>552666</v>
      </c>
      <c r="K4195" t="s">
        <v>229</v>
      </c>
      <c r="L4195">
        <v>552046</v>
      </c>
      <c r="M4195" t="s">
        <v>174</v>
      </c>
      <c r="N4195">
        <v>552046</v>
      </c>
      <c r="O4195" t="s">
        <v>174</v>
      </c>
      <c r="P4195">
        <v>552046</v>
      </c>
      <c r="Q4195" t="s">
        <v>174</v>
      </c>
      <c r="R4195" s="9">
        <v>106024.5785016243</v>
      </c>
      <c r="S4195" s="9"/>
      <c r="T4195" s="9"/>
      <c r="U4195" s="9"/>
      <c r="V4195" s="9"/>
      <c r="W4195" s="9"/>
      <c r="X4195" s="9"/>
      <c r="Y4195" s="9"/>
      <c r="Z4195" s="9"/>
      <c r="AA4195" s="9"/>
      <c r="AB4195" s="9"/>
      <c r="AC4195" s="9"/>
      <c r="AD4195" s="9"/>
      <c r="AE4195" s="9"/>
      <c r="AF4195" s="9"/>
      <c r="AG4195" s="9"/>
      <c r="AH4195" s="9"/>
      <c r="AI4195" s="9"/>
      <c r="AJ4195" s="9"/>
      <c r="AK4195" s="9"/>
      <c r="AL4195" s="9"/>
      <c r="AM4195" s="9"/>
      <c r="AN4195" s="9"/>
      <c r="AO4195" s="9"/>
      <c r="AP4195" s="9"/>
      <c r="AQ4195" s="15"/>
      <c r="AR4195" s="9"/>
      <c r="AS4195" s="9"/>
      <c r="AT4195" s="9"/>
      <c r="AU4195" s="9"/>
      <c r="AV4195" s="9"/>
      <c r="AW4195" s="9"/>
      <c r="AX4195" s="9"/>
      <c r="AY4195" s="9"/>
      <c r="AZ4195" s="9"/>
      <c r="BA4195" s="9"/>
      <c r="BB4195" s="9"/>
      <c r="BC4195" s="9"/>
      <c r="BD4195" s="9"/>
      <c r="BE4195" s="9"/>
      <c r="BF4195" s="9"/>
      <c r="BG4195" s="9"/>
      <c r="BH4195" s="9"/>
      <c r="BI4195" s="9"/>
      <c r="BJ4195" s="9"/>
      <c r="BK4195" s="9"/>
      <c r="BL4195" s="9">
        <f t="shared" si="138"/>
        <v>106024.5785016243</v>
      </c>
      <c r="BM4195" s="9">
        <f t="shared" si="139"/>
        <v>106000</v>
      </c>
    </row>
    <row r="4196" spans="1:65" x14ac:dyDescent="0.3">
      <c r="A4196" t="s">
        <v>3979</v>
      </c>
      <c r="B4196" s="9">
        <v>224</v>
      </c>
      <c r="C4196">
        <v>587761</v>
      </c>
      <c r="D4196">
        <v>1</v>
      </c>
      <c r="E4196">
        <v>0</v>
      </c>
      <c r="F4196">
        <v>0</v>
      </c>
      <c r="G4196">
        <v>0</v>
      </c>
      <c r="H4196">
        <v>0</v>
      </c>
      <c r="I4196" t="s">
        <v>123</v>
      </c>
      <c r="J4196">
        <v>588024</v>
      </c>
      <c r="K4196" t="s">
        <v>507</v>
      </c>
      <c r="L4196">
        <v>588024</v>
      </c>
      <c r="M4196" t="s">
        <v>507</v>
      </c>
      <c r="N4196">
        <v>588024</v>
      </c>
      <c r="O4196" t="s">
        <v>507</v>
      </c>
      <c r="P4196">
        <v>588024</v>
      </c>
      <c r="Q4196" t="s">
        <v>507</v>
      </c>
      <c r="R4196" s="9">
        <v>71941.662785630979</v>
      </c>
      <c r="S4196" s="9"/>
      <c r="T4196" s="9"/>
      <c r="U4196" s="9"/>
      <c r="V4196" s="9"/>
      <c r="W4196" s="9"/>
      <c r="X4196" s="9"/>
      <c r="Y4196" s="9"/>
      <c r="Z4196" s="9"/>
      <c r="AA4196" s="9"/>
      <c r="AB4196" s="9"/>
      <c r="AC4196" s="9"/>
      <c r="AD4196" s="9"/>
      <c r="AE4196" s="9"/>
      <c r="AF4196" s="9"/>
      <c r="AG4196" s="9"/>
      <c r="AH4196" s="9"/>
      <c r="AI4196" s="9"/>
      <c r="AJ4196" s="9"/>
      <c r="AK4196" s="9"/>
      <c r="AL4196" s="9"/>
      <c r="AM4196" s="9"/>
      <c r="AN4196" s="9"/>
      <c r="AO4196" s="9"/>
      <c r="AP4196" s="9"/>
      <c r="AQ4196" s="15"/>
      <c r="AR4196" s="9"/>
      <c r="AS4196" s="9"/>
      <c r="AT4196" s="9"/>
      <c r="AU4196" s="9"/>
      <c r="AV4196" s="9"/>
      <c r="AW4196" s="9"/>
      <c r="AX4196" s="9"/>
      <c r="AY4196" s="9"/>
      <c r="AZ4196" s="9"/>
      <c r="BA4196" s="9"/>
      <c r="BB4196" s="9"/>
      <c r="BC4196" s="9"/>
      <c r="BD4196" s="9"/>
      <c r="BE4196" s="9"/>
      <c r="BF4196" s="9"/>
      <c r="BG4196" s="9"/>
      <c r="BH4196" s="9"/>
      <c r="BI4196" s="9"/>
      <c r="BJ4196" s="9"/>
      <c r="BK4196" s="9"/>
      <c r="BL4196" s="9">
        <f t="shared" si="138"/>
        <v>71941.662785630979</v>
      </c>
      <c r="BM4196" s="9">
        <f t="shared" si="139"/>
        <v>71900</v>
      </c>
    </row>
    <row r="4197" spans="1:65" x14ac:dyDescent="0.3">
      <c r="A4197" t="s">
        <v>3979</v>
      </c>
      <c r="B4197" s="9">
        <v>124</v>
      </c>
      <c r="C4197">
        <v>574333</v>
      </c>
      <c r="D4197">
        <v>1</v>
      </c>
      <c r="E4197">
        <v>0</v>
      </c>
      <c r="F4197">
        <v>0</v>
      </c>
      <c r="G4197">
        <v>0</v>
      </c>
      <c r="H4197">
        <v>0</v>
      </c>
      <c r="I4197" t="s">
        <v>96</v>
      </c>
      <c r="J4197">
        <v>578444</v>
      </c>
      <c r="K4197" t="s">
        <v>273</v>
      </c>
      <c r="L4197">
        <v>578444</v>
      </c>
      <c r="M4197" t="s">
        <v>273</v>
      </c>
      <c r="N4197">
        <v>578444</v>
      </c>
      <c r="O4197" t="s">
        <v>273</v>
      </c>
      <c r="P4197">
        <v>578444</v>
      </c>
      <c r="Q4197" t="s">
        <v>273</v>
      </c>
      <c r="R4197" s="9">
        <v>71941.662785630979</v>
      </c>
      <c r="S4197" s="9"/>
      <c r="T4197" s="9"/>
      <c r="U4197" s="9"/>
      <c r="V4197" s="9"/>
      <c r="W4197" s="9"/>
      <c r="X4197" s="9"/>
      <c r="Y4197" s="9"/>
      <c r="Z4197" s="9"/>
      <c r="AA4197" s="9"/>
      <c r="AB4197" s="9"/>
      <c r="AC4197" s="9"/>
      <c r="AD4197" s="9"/>
      <c r="AE4197" s="9"/>
      <c r="AF4197" s="9"/>
      <c r="AG4197" s="9"/>
      <c r="AH4197" s="9"/>
      <c r="AI4197" s="9"/>
      <c r="AJ4197" s="9"/>
      <c r="AK4197" s="9"/>
      <c r="AL4197" s="9"/>
      <c r="AM4197" s="9"/>
      <c r="AN4197" s="9"/>
      <c r="AO4197" s="9"/>
      <c r="AP4197" s="9"/>
      <c r="AQ4197" s="15"/>
      <c r="AR4197" s="9"/>
      <c r="AS4197" s="9"/>
      <c r="AT4197" s="9"/>
      <c r="AU4197" s="9"/>
      <c r="AV4197" s="9"/>
      <c r="AW4197" s="9"/>
      <c r="AX4197" s="9"/>
      <c r="AY4197" s="9"/>
      <c r="AZ4197" s="9"/>
      <c r="BA4197" s="9"/>
      <c r="BB4197" s="9"/>
      <c r="BC4197" s="9"/>
      <c r="BD4197" s="9"/>
      <c r="BE4197" s="9"/>
      <c r="BF4197" s="9"/>
      <c r="BG4197" s="9"/>
      <c r="BH4197" s="9"/>
      <c r="BI4197" s="9"/>
      <c r="BJ4197" s="9"/>
      <c r="BK4197" s="9"/>
      <c r="BL4197" s="9">
        <f t="shared" si="138"/>
        <v>71941.662785630979</v>
      </c>
      <c r="BM4197" s="9">
        <f t="shared" si="139"/>
        <v>71900</v>
      </c>
    </row>
    <row r="4198" spans="1:65" x14ac:dyDescent="0.3">
      <c r="A4198" t="s">
        <v>3979</v>
      </c>
      <c r="B4198" s="9">
        <v>494</v>
      </c>
      <c r="C4198">
        <v>568317</v>
      </c>
      <c r="D4198">
        <v>1</v>
      </c>
      <c r="E4198">
        <v>0</v>
      </c>
      <c r="F4198">
        <v>0</v>
      </c>
      <c r="G4198">
        <v>0</v>
      </c>
      <c r="H4198">
        <v>0</v>
      </c>
      <c r="I4198" t="s">
        <v>94</v>
      </c>
      <c r="J4198">
        <v>508144</v>
      </c>
      <c r="K4198" t="s">
        <v>3068</v>
      </c>
      <c r="L4198">
        <v>511021</v>
      </c>
      <c r="M4198" t="s">
        <v>772</v>
      </c>
      <c r="N4198">
        <v>511021</v>
      </c>
      <c r="O4198" t="s">
        <v>772</v>
      </c>
      <c r="P4198">
        <v>511021</v>
      </c>
      <c r="Q4198" t="s">
        <v>772</v>
      </c>
      <c r="R4198" s="9">
        <v>117811.2961342608</v>
      </c>
      <c r="S4198" s="9"/>
      <c r="T4198" s="9"/>
      <c r="U4198" s="9"/>
      <c r="V4198" s="9"/>
      <c r="W4198" s="9"/>
      <c r="X4198" s="9"/>
      <c r="Y4198" s="9"/>
      <c r="Z4198" s="9"/>
      <c r="AA4198" s="9"/>
      <c r="AB4198" s="9"/>
      <c r="AC4198" s="9"/>
      <c r="AD4198" s="9"/>
      <c r="AE4198" s="9"/>
      <c r="AF4198" s="9"/>
      <c r="AG4198" s="9"/>
      <c r="AH4198" s="9"/>
      <c r="AI4198" s="9"/>
      <c r="AJ4198" s="9"/>
      <c r="AK4198" s="9"/>
      <c r="AL4198" s="9"/>
      <c r="AM4198" s="9"/>
      <c r="AN4198" s="9"/>
      <c r="AO4198" s="9"/>
      <c r="AP4198" s="9"/>
      <c r="AQ4198" s="15"/>
      <c r="AR4198" s="9"/>
      <c r="AS4198" s="9"/>
      <c r="AT4198" s="9"/>
      <c r="AU4198" s="9"/>
      <c r="AV4198" s="9"/>
      <c r="AW4198" s="9"/>
      <c r="AX4198" s="9"/>
      <c r="AY4198" s="9"/>
      <c r="AZ4198" s="9"/>
      <c r="BA4198" s="9"/>
      <c r="BB4198" s="9"/>
      <c r="BC4198" s="9"/>
      <c r="BD4198" s="9"/>
      <c r="BE4198" s="9"/>
      <c r="BF4198" s="9"/>
      <c r="BG4198" s="9"/>
      <c r="BH4198" s="9"/>
      <c r="BI4198" s="9"/>
      <c r="BJ4198" s="9"/>
      <c r="BK4198" s="9"/>
      <c r="BL4198" s="9">
        <f t="shared" si="138"/>
        <v>117811.2961342608</v>
      </c>
      <c r="BM4198" s="9">
        <f t="shared" si="139"/>
        <v>117800</v>
      </c>
    </row>
    <row r="4199" spans="1:65" x14ac:dyDescent="0.3">
      <c r="A4199" t="s">
        <v>3979</v>
      </c>
      <c r="B4199" s="9">
        <v>169</v>
      </c>
      <c r="C4199">
        <v>552941</v>
      </c>
      <c r="D4199">
        <v>1</v>
      </c>
      <c r="E4199">
        <v>0</v>
      </c>
      <c r="F4199">
        <v>0</v>
      </c>
      <c r="G4199">
        <v>0</v>
      </c>
      <c r="H4199">
        <v>0</v>
      </c>
      <c r="I4199" t="s">
        <v>83</v>
      </c>
      <c r="J4199">
        <v>552046</v>
      </c>
      <c r="K4199" t="s">
        <v>174</v>
      </c>
      <c r="L4199">
        <v>552046</v>
      </c>
      <c r="M4199" t="s">
        <v>174</v>
      </c>
      <c r="N4199">
        <v>552046</v>
      </c>
      <c r="O4199" t="s">
        <v>174</v>
      </c>
      <c r="P4199">
        <v>552046</v>
      </c>
      <c r="Q4199" t="s">
        <v>174</v>
      </c>
      <c r="R4199" s="9">
        <v>71941.662785630979</v>
      </c>
      <c r="S4199" s="9"/>
      <c r="T4199" s="9"/>
      <c r="U4199" s="9"/>
      <c r="V4199" s="9"/>
      <c r="W4199" s="9"/>
      <c r="X4199" s="9"/>
      <c r="Y4199" s="9"/>
      <c r="Z4199" s="9"/>
      <c r="AA4199" s="9"/>
      <c r="AB4199" s="9"/>
      <c r="AC4199" s="9"/>
      <c r="AD4199" s="9"/>
      <c r="AE4199" s="9"/>
      <c r="AF4199" s="9"/>
      <c r="AG4199" s="9"/>
      <c r="AH4199" s="9"/>
      <c r="AI4199" s="9"/>
      <c r="AJ4199" s="9"/>
      <c r="AK4199" s="9"/>
      <c r="AL4199" s="9"/>
      <c r="AM4199" s="9"/>
      <c r="AN4199" s="9"/>
      <c r="AO4199" s="9"/>
      <c r="AP4199" s="9"/>
      <c r="AQ4199" s="15"/>
      <c r="AR4199" s="9"/>
      <c r="AS4199" s="9"/>
      <c r="AT4199" s="9"/>
      <c r="AU4199" s="9"/>
      <c r="AV4199" s="9"/>
      <c r="AW4199" s="9"/>
      <c r="AX4199" s="9"/>
      <c r="AY4199" s="9"/>
      <c r="AZ4199" s="9"/>
      <c r="BA4199" s="9"/>
      <c r="BB4199" s="9"/>
      <c r="BC4199" s="9"/>
      <c r="BD4199" s="9"/>
      <c r="BE4199" s="9"/>
      <c r="BF4199" s="9"/>
      <c r="BG4199" s="9"/>
      <c r="BH4199" s="9"/>
      <c r="BI4199" s="9"/>
      <c r="BJ4199" s="9"/>
      <c r="BK4199" s="9"/>
      <c r="BL4199" s="9">
        <f t="shared" si="138"/>
        <v>71941.662785630979</v>
      </c>
      <c r="BM4199" s="9">
        <f t="shared" si="139"/>
        <v>71900</v>
      </c>
    </row>
    <row r="4200" spans="1:65" x14ac:dyDescent="0.3">
      <c r="A4200" t="s">
        <v>3979</v>
      </c>
      <c r="B4200" s="9">
        <v>171</v>
      </c>
      <c r="C4200">
        <v>549924</v>
      </c>
      <c r="D4200">
        <v>1</v>
      </c>
      <c r="E4200">
        <v>0</v>
      </c>
      <c r="F4200">
        <v>0</v>
      </c>
      <c r="G4200">
        <v>0</v>
      </c>
      <c r="H4200">
        <v>0</v>
      </c>
      <c r="I4200" t="s">
        <v>123</v>
      </c>
      <c r="J4200">
        <v>596825</v>
      </c>
      <c r="K4200" t="s">
        <v>3980</v>
      </c>
      <c r="L4200">
        <v>595411</v>
      </c>
      <c r="M4200" t="s">
        <v>446</v>
      </c>
      <c r="N4200">
        <v>595411</v>
      </c>
      <c r="O4200" t="s">
        <v>446</v>
      </c>
      <c r="P4200">
        <v>595411</v>
      </c>
      <c r="Q4200" t="s">
        <v>446</v>
      </c>
      <c r="R4200" s="9">
        <v>71941.662785630979</v>
      </c>
      <c r="S4200" s="9"/>
      <c r="T4200" s="9"/>
      <c r="U4200" s="9"/>
      <c r="V4200" s="9"/>
      <c r="W4200" s="9"/>
      <c r="X4200" s="9"/>
      <c r="Y4200" s="9"/>
      <c r="Z4200" s="9"/>
      <c r="AA4200" s="9"/>
      <c r="AB4200" s="9"/>
      <c r="AC4200" s="9"/>
      <c r="AD4200" s="9"/>
      <c r="AE4200" s="9"/>
      <c r="AF4200" s="9"/>
      <c r="AG4200" s="9"/>
      <c r="AH4200" s="9"/>
      <c r="AI4200" s="9"/>
      <c r="AJ4200" s="9"/>
      <c r="AK4200" s="9"/>
      <c r="AL4200" s="9"/>
      <c r="AM4200" s="9"/>
      <c r="AN4200" s="9"/>
      <c r="AO4200" s="9"/>
      <c r="AP4200" s="9"/>
      <c r="AQ4200" s="15"/>
      <c r="AR4200" s="9"/>
      <c r="AS4200" s="9"/>
      <c r="AT4200" s="9"/>
      <c r="AU4200" s="9"/>
      <c r="AV4200" s="9"/>
      <c r="AW4200" s="9"/>
      <c r="AX4200" s="9"/>
      <c r="AY4200" s="9"/>
      <c r="AZ4200" s="9"/>
      <c r="BA4200" s="9"/>
      <c r="BB4200" s="9"/>
      <c r="BC4200" s="9"/>
      <c r="BD4200" s="9"/>
      <c r="BE4200" s="9"/>
      <c r="BF4200" s="9"/>
      <c r="BG4200" s="9"/>
      <c r="BH4200" s="9"/>
      <c r="BI4200" s="9"/>
      <c r="BJ4200" s="9"/>
      <c r="BK4200" s="9"/>
      <c r="BL4200" s="9">
        <f t="shared" si="138"/>
        <v>71941.662785630979</v>
      </c>
      <c r="BM4200" s="9">
        <f t="shared" si="139"/>
        <v>71900</v>
      </c>
    </row>
    <row r="4201" spans="1:65" x14ac:dyDescent="0.3">
      <c r="A4201" t="s">
        <v>3981</v>
      </c>
      <c r="B4201" s="9">
        <v>202</v>
      </c>
      <c r="C4201">
        <v>517321</v>
      </c>
      <c r="D4201">
        <v>1</v>
      </c>
      <c r="E4201">
        <v>0</v>
      </c>
      <c r="F4201">
        <v>0</v>
      </c>
      <c r="G4201">
        <v>0</v>
      </c>
      <c r="H4201">
        <v>0</v>
      </c>
      <c r="I4201" t="s">
        <v>111</v>
      </c>
      <c r="J4201">
        <v>513229</v>
      </c>
      <c r="K4201" t="s">
        <v>361</v>
      </c>
      <c r="L4201">
        <v>513229</v>
      </c>
      <c r="M4201" t="s">
        <v>361</v>
      </c>
      <c r="N4201">
        <v>511382</v>
      </c>
      <c r="O4201" t="s">
        <v>311</v>
      </c>
      <c r="P4201">
        <v>511382</v>
      </c>
      <c r="Q4201" t="s">
        <v>311</v>
      </c>
      <c r="R4201" s="9">
        <v>71941.662785630979</v>
      </c>
      <c r="S4201" s="9"/>
      <c r="T4201" s="9"/>
      <c r="U4201" s="9"/>
      <c r="V4201" s="9"/>
      <c r="W4201" s="9"/>
      <c r="X4201" s="9"/>
      <c r="Y4201" s="9"/>
      <c r="Z4201" s="9"/>
      <c r="AA4201" s="9"/>
      <c r="AB4201" s="9"/>
      <c r="AC4201" s="9"/>
      <c r="AD4201" s="9"/>
      <c r="AE4201" s="9"/>
      <c r="AF4201" s="9"/>
      <c r="AG4201" s="9"/>
      <c r="AH4201" s="9"/>
      <c r="AI4201" s="9"/>
      <c r="AJ4201" s="9"/>
      <c r="AK4201" s="9"/>
      <c r="AL4201" s="9"/>
      <c r="AM4201" s="9"/>
      <c r="AN4201" s="9"/>
      <c r="AO4201" s="9"/>
      <c r="AP4201" s="9"/>
      <c r="AQ4201" s="15"/>
      <c r="AR4201" s="9">
        <v>7</v>
      </c>
      <c r="AS4201" s="9">
        <f>AR4201*30500</f>
        <v>213500</v>
      </c>
      <c r="AT4201" s="9"/>
      <c r="AU4201" s="9"/>
      <c r="AV4201" s="9"/>
      <c r="AW4201" s="9"/>
      <c r="AX4201" s="9"/>
      <c r="AY4201" s="9"/>
      <c r="AZ4201" s="9"/>
      <c r="BA4201" s="9"/>
      <c r="BB4201" s="9"/>
      <c r="BC4201" s="9"/>
      <c r="BD4201" s="9"/>
      <c r="BE4201" s="9"/>
      <c r="BF4201" s="9"/>
      <c r="BG4201" s="9"/>
      <c r="BH4201" s="9"/>
      <c r="BI4201" s="9"/>
      <c r="BJ4201" s="9"/>
      <c r="BK4201" s="9"/>
      <c r="BL4201" s="9">
        <f t="shared" si="138"/>
        <v>285441.66278563096</v>
      </c>
      <c r="BM4201" s="9">
        <f t="shared" si="139"/>
        <v>285400</v>
      </c>
    </row>
    <row r="4202" spans="1:65" x14ac:dyDescent="0.3">
      <c r="A4202" t="s">
        <v>3982</v>
      </c>
      <c r="B4202" s="9">
        <v>112</v>
      </c>
      <c r="C4202">
        <v>540421</v>
      </c>
      <c r="D4202">
        <v>1</v>
      </c>
      <c r="E4202">
        <v>0</v>
      </c>
      <c r="F4202">
        <v>0</v>
      </c>
      <c r="G4202">
        <v>0</v>
      </c>
      <c r="H4202">
        <v>0</v>
      </c>
      <c r="I4202" t="s">
        <v>151</v>
      </c>
      <c r="J4202">
        <v>558249</v>
      </c>
      <c r="K4202" t="s">
        <v>550</v>
      </c>
      <c r="L4202">
        <v>558249</v>
      </c>
      <c r="M4202" t="s">
        <v>550</v>
      </c>
      <c r="N4202">
        <v>558249</v>
      </c>
      <c r="O4202" t="s">
        <v>550</v>
      </c>
      <c r="P4202">
        <v>558249</v>
      </c>
      <c r="Q4202" t="s">
        <v>550</v>
      </c>
      <c r="R4202" s="9">
        <v>71941.662785630979</v>
      </c>
      <c r="S4202" s="9"/>
      <c r="T4202" s="9"/>
      <c r="U4202" s="9"/>
      <c r="V4202" s="9"/>
      <c r="W4202" s="9"/>
      <c r="X4202" s="9"/>
      <c r="Y4202" s="9"/>
      <c r="Z4202" s="9"/>
      <c r="AA4202" s="9"/>
      <c r="AB4202" s="9"/>
      <c r="AC4202" s="9"/>
      <c r="AD4202" s="9"/>
      <c r="AE4202" s="9"/>
      <c r="AF4202" s="9"/>
      <c r="AG4202" s="9"/>
      <c r="AH4202" s="9"/>
      <c r="AI4202" s="9"/>
      <c r="AJ4202" s="9"/>
      <c r="AK4202" s="9"/>
      <c r="AL4202" s="9"/>
      <c r="AM4202" s="9"/>
      <c r="AN4202" s="9"/>
      <c r="AO4202" s="9"/>
      <c r="AP4202" s="9"/>
      <c r="AQ4202" s="15"/>
      <c r="AR4202" s="9"/>
      <c r="AS4202" s="9"/>
      <c r="AT4202" s="9"/>
      <c r="AU4202" s="9"/>
      <c r="AV4202" s="9"/>
      <c r="AW4202" s="9"/>
      <c r="AX4202" s="9"/>
      <c r="AY4202" s="9"/>
      <c r="AZ4202" s="9"/>
      <c r="BA4202" s="9"/>
      <c r="BB4202" s="9"/>
      <c r="BC4202" s="9"/>
      <c r="BD4202" s="9"/>
      <c r="BE4202" s="9"/>
      <c r="BF4202" s="9"/>
      <c r="BG4202" s="9"/>
      <c r="BH4202" s="9"/>
      <c r="BI4202" s="9"/>
      <c r="BJ4202" s="9"/>
      <c r="BK4202" s="9"/>
      <c r="BL4202" s="9">
        <f t="shared" si="138"/>
        <v>71941.662785630979</v>
      </c>
      <c r="BM4202" s="9">
        <f t="shared" si="139"/>
        <v>71900</v>
      </c>
    </row>
    <row r="4203" spans="1:65" x14ac:dyDescent="0.3">
      <c r="A4203" t="s">
        <v>3983</v>
      </c>
      <c r="B4203" s="9">
        <v>153</v>
      </c>
      <c r="C4203">
        <v>550493</v>
      </c>
      <c r="D4203">
        <v>1</v>
      </c>
      <c r="E4203">
        <v>0</v>
      </c>
      <c r="F4203">
        <v>0</v>
      </c>
      <c r="G4203">
        <v>0</v>
      </c>
      <c r="H4203">
        <v>0</v>
      </c>
      <c r="I4203" t="s">
        <v>123</v>
      </c>
      <c r="J4203">
        <v>590789</v>
      </c>
      <c r="K4203" t="s">
        <v>168</v>
      </c>
      <c r="L4203">
        <v>591181</v>
      </c>
      <c r="M4203" t="s">
        <v>137</v>
      </c>
      <c r="N4203">
        <v>591181</v>
      </c>
      <c r="O4203" t="s">
        <v>137</v>
      </c>
      <c r="P4203">
        <v>591181</v>
      </c>
      <c r="Q4203" t="s">
        <v>137</v>
      </c>
      <c r="R4203" s="9">
        <v>71941.662785630979</v>
      </c>
      <c r="S4203" s="9"/>
      <c r="T4203" s="9"/>
      <c r="U4203" s="9"/>
      <c r="V4203" s="9"/>
      <c r="W4203" s="9"/>
      <c r="X4203" s="9"/>
      <c r="Y4203" s="9"/>
      <c r="Z4203" s="9"/>
      <c r="AA4203" s="9"/>
      <c r="AB4203" s="9"/>
      <c r="AC4203" s="9"/>
      <c r="AD4203" s="9"/>
      <c r="AE4203" s="9"/>
      <c r="AF4203" s="9"/>
      <c r="AG4203" s="9"/>
      <c r="AH4203" s="9"/>
      <c r="AI4203" s="9"/>
      <c r="AJ4203" s="9"/>
      <c r="AK4203" s="9"/>
      <c r="AL4203" s="9"/>
      <c r="AM4203" s="9"/>
      <c r="AN4203" s="9"/>
      <c r="AO4203" s="9"/>
      <c r="AP4203" s="9"/>
      <c r="AQ4203" s="15"/>
      <c r="AR4203" s="9"/>
      <c r="AS4203" s="9"/>
      <c r="AT4203" s="9"/>
      <c r="AU4203" s="9"/>
      <c r="AV4203" s="9"/>
      <c r="AW4203" s="9"/>
      <c r="AX4203" s="9"/>
      <c r="AY4203" s="9"/>
      <c r="AZ4203" s="9"/>
      <c r="BA4203" s="9"/>
      <c r="BB4203" s="9"/>
      <c r="BC4203" s="9"/>
      <c r="BD4203" s="9"/>
      <c r="BE4203" s="9"/>
      <c r="BF4203" s="9"/>
      <c r="BG4203" s="9"/>
      <c r="BH4203" s="9"/>
      <c r="BI4203" s="9"/>
      <c r="BJ4203" s="9"/>
      <c r="BK4203" s="9"/>
      <c r="BL4203" s="9">
        <f t="shared" si="138"/>
        <v>71941.662785630979</v>
      </c>
      <c r="BM4203" s="9">
        <f t="shared" si="139"/>
        <v>71900</v>
      </c>
    </row>
    <row r="4204" spans="1:65" x14ac:dyDescent="0.3">
      <c r="A4204" t="s">
        <v>3984</v>
      </c>
      <c r="B4204" s="9">
        <v>333</v>
      </c>
      <c r="C4204">
        <v>591548</v>
      </c>
      <c r="D4204">
        <v>1</v>
      </c>
      <c r="E4204">
        <v>0</v>
      </c>
      <c r="F4204">
        <v>0</v>
      </c>
      <c r="G4204">
        <v>0</v>
      </c>
      <c r="H4204">
        <v>0</v>
      </c>
      <c r="I4204" t="s">
        <v>123</v>
      </c>
      <c r="J4204">
        <v>590673</v>
      </c>
      <c r="K4204" t="s">
        <v>162</v>
      </c>
      <c r="L4204">
        <v>590673</v>
      </c>
      <c r="M4204" t="s">
        <v>162</v>
      </c>
      <c r="N4204">
        <v>590673</v>
      </c>
      <c r="O4204" t="s">
        <v>162</v>
      </c>
      <c r="P4204">
        <v>590266</v>
      </c>
      <c r="Q4204" t="s">
        <v>163</v>
      </c>
      <c r="R4204" s="9">
        <v>79771.668242672822</v>
      </c>
      <c r="S4204" s="9"/>
      <c r="T4204" s="9"/>
      <c r="U4204" s="9"/>
      <c r="V4204" s="9"/>
      <c r="W4204" s="9"/>
      <c r="X4204" s="9"/>
      <c r="Y4204" s="9"/>
      <c r="Z4204" s="9"/>
      <c r="AA4204" s="9"/>
      <c r="AB4204" s="9"/>
      <c r="AC4204" s="9"/>
      <c r="AD4204" s="9"/>
      <c r="AE4204" s="9"/>
      <c r="AF4204" s="9"/>
      <c r="AG4204" s="9"/>
      <c r="AH4204" s="9"/>
      <c r="AI4204" s="9"/>
      <c r="AJ4204" s="9"/>
      <c r="AK4204" s="9"/>
      <c r="AL4204" s="9"/>
      <c r="AM4204" s="9"/>
      <c r="AN4204" s="9"/>
      <c r="AO4204" s="9"/>
      <c r="AP4204" s="9"/>
      <c r="AQ4204" s="15"/>
      <c r="AR4204" s="9"/>
      <c r="AS4204" s="9"/>
      <c r="AT4204" s="9"/>
      <c r="AU4204" s="9"/>
      <c r="AV4204" s="9"/>
      <c r="AW4204" s="9"/>
      <c r="AX4204" s="9"/>
      <c r="AY4204" s="9"/>
      <c r="AZ4204" s="9"/>
      <c r="BA4204" s="9"/>
      <c r="BB4204" s="9"/>
      <c r="BC4204" s="9"/>
      <c r="BD4204" s="9"/>
      <c r="BE4204" s="9"/>
      <c r="BF4204" s="9"/>
      <c r="BG4204" s="9"/>
      <c r="BH4204" s="9"/>
      <c r="BI4204" s="9"/>
      <c r="BJ4204" s="9"/>
      <c r="BK4204" s="9"/>
      <c r="BL4204" s="9">
        <f t="shared" si="138"/>
        <v>79771.668242672822</v>
      </c>
      <c r="BM4204" s="9">
        <f t="shared" si="139"/>
        <v>79800</v>
      </c>
    </row>
    <row r="4205" spans="1:65" x14ac:dyDescent="0.3">
      <c r="A4205" t="s">
        <v>3985</v>
      </c>
      <c r="B4205" s="9">
        <v>147</v>
      </c>
      <c r="C4205">
        <v>517437</v>
      </c>
      <c r="D4205">
        <v>1</v>
      </c>
      <c r="E4205">
        <v>0</v>
      </c>
      <c r="F4205">
        <v>0</v>
      </c>
      <c r="G4205">
        <v>0</v>
      </c>
      <c r="H4205">
        <v>0</v>
      </c>
      <c r="I4205" t="s">
        <v>111</v>
      </c>
      <c r="J4205">
        <v>513229</v>
      </c>
      <c r="K4205" t="s">
        <v>361</v>
      </c>
      <c r="L4205">
        <v>513229</v>
      </c>
      <c r="M4205" t="s">
        <v>361</v>
      </c>
      <c r="N4205">
        <v>511382</v>
      </c>
      <c r="O4205" t="s">
        <v>311</v>
      </c>
      <c r="P4205">
        <v>511382</v>
      </c>
      <c r="Q4205" t="s">
        <v>311</v>
      </c>
      <c r="R4205" s="9">
        <v>71941.662785630979</v>
      </c>
      <c r="S4205" s="9"/>
      <c r="T4205" s="9"/>
      <c r="U4205" s="9"/>
      <c r="V4205" s="9"/>
      <c r="W4205" s="9"/>
      <c r="X4205" s="9"/>
      <c r="Y4205" s="9"/>
      <c r="Z4205" s="9"/>
      <c r="AA4205" s="9"/>
      <c r="AB4205" s="9"/>
      <c r="AC4205" s="9"/>
      <c r="AD4205" s="9"/>
      <c r="AE4205" s="9"/>
      <c r="AF4205" s="9"/>
      <c r="AG4205" s="9"/>
      <c r="AH4205" s="9"/>
      <c r="AI4205" s="9"/>
      <c r="AJ4205" s="9"/>
      <c r="AK4205" s="9"/>
      <c r="AL4205" s="9"/>
      <c r="AM4205" s="9"/>
      <c r="AN4205" s="9"/>
      <c r="AO4205" s="9"/>
      <c r="AP4205" s="9"/>
      <c r="AQ4205" s="15"/>
      <c r="AR4205" s="9"/>
      <c r="AS4205" s="9"/>
      <c r="AT4205" s="9"/>
      <c r="AU4205" s="9"/>
      <c r="AV4205" s="9"/>
      <c r="AW4205" s="9"/>
      <c r="AX4205" s="9"/>
      <c r="AY4205" s="9"/>
      <c r="AZ4205" s="9"/>
      <c r="BA4205" s="9"/>
      <c r="BB4205" s="9"/>
      <c r="BC4205" s="9"/>
      <c r="BD4205" s="9"/>
      <c r="BE4205" s="9"/>
      <c r="BF4205" s="9"/>
      <c r="BG4205" s="9"/>
      <c r="BH4205" s="9"/>
      <c r="BI4205" s="9"/>
      <c r="BJ4205" s="9"/>
      <c r="BK4205" s="9"/>
      <c r="BL4205" s="9">
        <f t="shared" si="138"/>
        <v>71941.662785630979</v>
      </c>
      <c r="BM4205" s="9">
        <f t="shared" si="139"/>
        <v>71900</v>
      </c>
    </row>
    <row r="4206" spans="1:65" x14ac:dyDescent="0.3">
      <c r="A4206" t="s">
        <v>3986</v>
      </c>
      <c r="B4206" s="9">
        <v>1023</v>
      </c>
      <c r="C4206">
        <v>563781</v>
      </c>
      <c r="D4206">
        <v>1</v>
      </c>
      <c r="E4206">
        <v>0</v>
      </c>
      <c r="F4206">
        <v>0</v>
      </c>
      <c r="G4206">
        <v>0</v>
      </c>
      <c r="H4206">
        <v>0</v>
      </c>
      <c r="I4206" t="s">
        <v>104</v>
      </c>
      <c r="J4206">
        <v>563790</v>
      </c>
      <c r="K4206" t="s">
        <v>1520</v>
      </c>
      <c r="L4206">
        <v>563510</v>
      </c>
      <c r="M4206" t="s">
        <v>244</v>
      </c>
      <c r="N4206">
        <v>563510</v>
      </c>
      <c r="O4206" t="s">
        <v>244</v>
      </c>
      <c r="P4206">
        <v>563510</v>
      </c>
      <c r="Q4206" t="s">
        <v>244</v>
      </c>
      <c r="R4206" s="9">
        <v>241324.8798502057</v>
      </c>
      <c r="S4206" s="9"/>
      <c r="T4206" s="9"/>
      <c r="U4206" s="9"/>
      <c r="V4206" s="9"/>
      <c r="W4206" s="9"/>
      <c r="X4206" s="9"/>
      <c r="Y4206" s="9"/>
      <c r="Z4206" s="9"/>
      <c r="AA4206" s="9"/>
      <c r="AB4206" s="9"/>
      <c r="AC4206" s="9"/>
      <c r="AD4206" s="9"/>
      <c r="AE4206" s="9"/>
      <c r="AF4206" s="9"/>
      <c r="AG4206" s="9"/>
      <c r="AH4206" s="9"/>
      <c r="AI4206" s="9"/>
      <c r="AJ4206" s="9"/>
      <c r="AK4206" s="9"/>
      <c r="AL4206" s="9"/>
      <c r="AM4206" s="9"/>
      <c r="AN4206" s="9"/>
      <c r="AO4206" s="9"/>
      <c r="AP4206" s="9"/>
      <c r="AQ4206" s="15"/>
      <c r="AR4206" s="9"/>
      <c r="AS4206" s="9"/>
      <c r="AT4206" s="9"/>
      <c r="AU4206" s="9"/>
      <c r="AV4206" s="9"/>
      <c r="AW4206" s="9"/>
      <c r="AX4206" s="9"/>
      <c r="AY4206" s="9"/>
      <c r="AZ4206" s="9"/>
      <c r="BA4206" s="9"/>
      <c r="BB4206" s="9"/>
      <c r="BC4206" s="9"/>
      <c r="BD4206" s="9"/>
      <c r="BE4206" s="9"/>
      <c r="BF4206" s="9"/>
      <c r="BG4206" s="9"/>
      <c r="BH4206" s="9"/>
      <c r="BI4206" s="9"/>
      <c r="BJ4206" s="9"/>
      <c r="BK4206" s="9"/>
      <c r="BL4206" s="9">
        <f t="shared" si="138"/>
        <v>241324.8798502057</v>
      </c>
      <c r="BM4206" s="9">
        <f t="shared" si="139"/>
        <v>241300</v>
      </c>
    </row>
    <row r="4207" spans="1:65" x14ac:dyDescent="0.3">
      <c r="A4207" s="4" t="s">
        <v>345</v>
      </c>
      <c r="B4207" s="9">
        <v>1847</v>
      </c>
      <c r="C4207">
        <v>560120</v>
      </c>
      <c r="D4207">
        <v>1</v>
      </c>
      <c r="E4207">
        <v>1</v>
      </c>
      <c r="F4207">
        <v>1</v>
      </c>
      <c r="G4207">
        <v>1</v>
      </c>
      <c r="H4207">
        <v>0</v>
      </c>
      <c r="I4207" t="s">
        <v>151</v>
      </c>
      <c r="J4207">
        <v>560120</v>
      </c>
      <c r="K4207" t="s">
        <v>345</v>
      </c>
      <c r="L4207">
        <v>560120</v>
      </c>
      <c r="M4207" t="s">
        <v>345</v>
      </c>
      <c r="N4207">
        <v>560120</v>
      </c>
      <c r="O4207" t="s">
        <v>345</v>
      </c>
      <c r="P4207">
        <v>559717</v>
      </c>
      <c r="Q4207" t="s">
        <v>346</v>
      </c>
      <c r="R4207" s="9">
        <v>430449.5646940851</v>
      </c>
      <c r="S4207" s="9">
        <f>SUMIFS($B:$B,$J:$J,$C4207)</f>
        <v>4172</v>
      </c>
      <c r="T4207" s="9">
        <v>226617.73140719399</v>
      </c>
      <c r="U4207" s="9">
        <v>0</v>
      </c>
      <c r="V4207" s="9">
        <f>U4207*768</f>
        <v>0</v>
      </c>
      <c r="W4207" s="9">
        <v>78</v>
      </c>
      <c r="X4207" s="9">
        <f>W4207*3072</f>
        <v>239616</v>
      </c>
      <c r="Y4207" s="9">
        <v>12</v>
      </c>
      <c r="Z4207" s="9">
        <f>Y4207*1024</f>
        <v>12288</v>
      </c>
      <c r="AA4207" s="9">
        <v>7</v>
      </c>
      <c r="AB4207" s="9">
        <f>AA4207*256</f>
        <v>1792</v>
      </c>
      <c r="AC4207" s="9">
        <f>SUMIFS($B:$B,$L:$L,$C4207)</f>
        <v>6636</v>
      </c>
      <c r="AD4207" s="9">
        <v>826956.58304622921</v>
      </c>
      <c r="AE4207" s="9"/>
      <c r="AF4207" s="9"/>
      <c r="AG4207" s="9">
        <f>SUMIFS($B:$B,$N:$N,$C4207)</f>
        <v>6636</v>
      </c>
      <c r="AH4207" s="9">
        <v>748529.88046711229</v>
      </c>
      <c r="AI4207" s="9"/>
      <c r="AJ4207" s="9"/>
      <c r="AK4207" s="9"/>
      <c r="AL4207" s="9"/>
      <c r="AM4207" s="9"/>
      <c r="AN4207" s="9"/>
      <c r="AO4207" s="9"/>
      <c r="AP4207" s="9"/>
      <c r="AQ4207" s="15"/>
      <c r="AR4207" s="9">
        <v>2</v>
      </c>
      <c r="AS4207" s="9">
        <f>AR4207*30500</f>
        <v>61000</v>
      </c>
      <c r="AT4207" s="9"/>
      <c r="AU4207" s="9"/>
      <c r="AV4207" s="9"/>
      <c r="AW4207" s="9"/>
      <c r="AX4207" s="9"/>
      <c r="AY4207" s="9"/>
      <c r="AZ4207" s="9"/>
      <c r="BA4207" s="9"/>
      <c r="BB4207" s="9"/>
      <c r="BC4207" s="9"/>
      <c r="BD4207" s="9"/>
      <c r="BE4207" s="9"/>
      <c r="BF4207" s="9"/>
      <c r="BG4207" s="9"/>
      <c r="BH4207" s="9"/>
      <c r="BI4207" s="9"/>
      <c r="BJ4207" s="9"/>
      <c r="BK4207" s="9"/>
      <c r="BL4207" s="9">
        <f t="shared" si="138"/>
        <v>2547249.7596146204</v>
      </c>
      <c r="BM4207" s="9">
        <f t="shared" si="139"/>
        <v>2547200</v>
      </c>
    </row>
    <row r="4208" spans="1:65" x14ac:dyDescent="0.3">
      <c r="A4208" t="s">
        <v>3987</v>
      </c>
      <c r="B4208" s="9">
        <v>99</v>
      </c>
      <c r="C4208">
        <v>596540</v>
      </c>
      <c r="D4208">
        <v>1</v>
      </c>
      <c r="E4208">
        <v>0</v>
      </c>
      <c r="F4208">
        <v>0</v>
      </c>
      <c r="G4208">
        <v>0</v>
      </c>
      <c r="H4208">
        <v>0</v>
      </c>
      <c r="I4208" t="s">
        <v>123</v>
      </c>
      <c r="J4208">
        <v>595926</v>
      </c>
      <c r="K4208" t="s">
        <v>1228</v>
      </c>
      <c r="L4208">
        <v>596973</v>
      </c>
      <c r="M4208" t="s">
        <v>753</v>
      </c>
      <c r="N4208">
        <v>596973</v>
      </c>
      <c r="O4208" t="s">
        <v>753</v>
      </c>
      <c r="P4208">
        <v>597007</v>
      </c>
      <c r="Q4208" t="s">
        <v>172</v>
      </c>
      <c r="R4208" s="9">
        <v>71941.662785630979</v>
      </c>
      <c r="S4208" s="9"/>
      <c r="T4208" s="9"/>
      <c r="U4208" s="9"/>
      <c r="V4208" s="9"/>
      <c r="W4208" s="9"/>
      <c r="X4208" s="9"/>
      <c r="Y4208" s="9"/>
      <c r="Z4208" s="9"/>
      <c r="AA4208" s="9"/>
      <c r="AB4208" s="9"/>
      <c r="AC4208" s="9"/>
      <c r="AD4208" s="9"/>
      <c r="AE4208" s="9"/>
      <c r="AF4208" s="9"/>
      <c r="AG4208" s="9"/>
      <c r="AH4208" s="9"/>
      <c r="AI4208" s="9"/>
      <c r="AJ4208" s="9"/>
      <c r="AK4208" s="9"/>
      <c r="AL4208" s="9"/>
      <c r="AM4208" s="9"/>
      <c r="AN4208" s="9"/>
      <c r="AO4208" s="9"/>
      <c r="AP4208" s="9"/>
      <c r="AQ4208" s="15"/>
      <c r="AR4208" s="9"/>
      <c r="AS4208" s="9"/>
      <c r="AT4208" s="9"/>
      <c r="AU4208" s="9"/>
      <c r="AV4208" s="9"/>
      <c r="AW4208" s="9"/>
      <c r="AX4208" s="9"/>
      <c r="AY4208" s="9"/>
      <c r="AZ4208" s="9"/>
      <c r="BA4208" s="9"/>
      <c r="BB4208" s="9"/>
      <c r="BC4208" s="9"/>
      <c r="BD4208" s="9"/>
      <c r="BE4208" s="9"/>
      <c r="BF4208" s="9"/>
      <c r="BG4208" s="9"/>
      <c r="BH4208" s="9"/>
      <c r="BI4208" s="9"/>
      <c r="BJ4208" s="9"/>
      <c r="BK4208" s="9"/>
      <c r="BL4208" s="9">
        <f t="shared" si="138"/>
        <v>71941.662785630979</v>
      </c>
      <c r="BM4208" s="9">
        <f t="shared" si="139"/>
        <v>71900</v>
      </c>
    </row>
    <row r="4209" spans="1:65" x14ac:dyDescent="0.3">
      <c r="A4209" t="s">
        <v>3988</v>
      </c>
      <c r="B4209" s="9">
        <v>341</v>
      </c>
      <c r="C4209">
        <v>596558</v>
      </c>
      <c r="D4209">
        <v>1</v>
      </c>
      <c r="E4209">
        <v>0</v>
      </c>
      <c r="F4209">
        <v>0</v>
      </c>
      <c r="G4209">
        <v>0</v>
      </c>
      <c r="H4209">
        <v>0</v>
      </c>
      <c r="I4209" t="s">
        <v>123</v>
      </c>
      <c r="J4209">
        <v>596230</v>
      </c>
      <c r="K4209" t="s">
        <v>468</v>
      </c>
      <c r="L4209">
        <v>596230</v>
      </c>
      <c r="M4209" t="s">
        <v>468</v>
      </c>
      <c r="N4209">
        <v>596230</v>
      </c>
      <c r="O4209" t="s">
        <v>468</v>
      </c>
      <c r="P4209">
        <v>596230</v>
      </c>
      <c r="Q4209" t="s">
        <v>468</v>
      </c>
      <c r="R4209" s="9">
        <v>81668.030174603438</v>
      </c>
      <c r="S4209" s="9"/>
      <c r="T4209" s="9"/>
      <c r="U4209" s="9"/>
      <c r="V4209" s="9"/>
      <c r="W4209" s="9"/>
      <c r="X4209" s="9"/>
      <c r="Y4209" s="9"/>
      <c r="Z4209" s="9"/>
      <c r="AA4209" s="9"/>
      <c r="AB4209" s="9"/>
      <c r="AC4209" s="9"/>
      <c r="AD4209" s="9"/>
      <c r="AE4209" s="9"/>
      <c r="AF4209" s="9"/>
      <c r="AG4209" s="9"/>
      <c r="AH4209" s="9"/>
      <c r="AI4209" s="9"/>
      <c r="AJ4209" s="9"/>
      <c r="AK4209" s="9"/>
      <c r="AL4209" s="9"/>
      <c r="AM4209" s="9"/>
      <c r="AN4209" s="9"/>
      <c r="AO4209" s="9"/>
      <c r="AP4209" s="9"/>
      <c r="AQ4209" s="15"/>
      <c r="AR4209" s="9"/>
      <c r="AS4209" s="9"/>
      <c r="AT4209" s="9"/>
      <c r="AU4209" s="9"/>
      <c r="AV4209" s="9"/>
      <c r="AW4209" s="9"/>
      <c r="AX4209" s="9"/>
      <c r="AY4209" s="9"/>
      <c r="AZ4209" s="9"/>
      <c r="BA4209" s="9"/>
      <c r="BB4209" s="9"/>
      <c r="BC4209" s="9"/>
      <c r="BD4209" s="9"/>
      <c r="BE4209" s="9"/>
      <c r="BF4209" s="9"/>
      <c r="BG4209" s="9"/>
      <c r="BH4209" s="9"/>
      <c r="BI4209" s="9"/>
      <c r="BJ4209" s="9"/>
      <c r="BK4209" s="9"/>
      <c r="BL4209" s="9">
        <f t="shared" si="138"/>
        <v>81668.030174603438</v>
      </c>
      <c r="BM4209" s="9">
        <f t="shared" si="139"/>
        <v>81700</v>
      </c>
    </row>
    <row r="4210" spans="1:65" x14ac:dyDescent="0.3">
      <c r="A4210" s="2" t="s">
        <v>2049</v>
      </c>
      <c r="B4210" s="9">
        <v>1366</v>
      </c>
      <c r="C4210">
        <v>551660</v>
      </c>
      <c r="D4210">
        <v>1</v>
      </c>
      <c r="E4210">
        <v>1</v>
      </c>
      <c r="F4210">
        <v>0</v>
      </c>
      <c r="G4210">
        <v>0</v>
      </c>
      <c r="H4210">
        <v>0</v>
      </c>
      <c r="I4210" t="s">
        <v>83</v>
      </c>
      <c r="J4210">
        <v>551660</v>
      </c>
      <c r="K4210" t="s">
        <v>2049</v>
      </c>
      <c r="L4210">
        <v>550787</v>
      </c>
      <c r="M4210" t="s">
        <v>908</v>
      </c>
      <c r="N4210">
        <v>550787</v>
      </c>
      <c r="O4210" t="s">
        <v>908</v>
      </c>
      <c r="P4210">
        <v>550787</v>
      </c>
      <c r="Q4210" t="s">
        <v>908</v>
      </c>
      <c r="R4210" s="9">
        <v>320467.19566848013</v>
      </c>
      <c r="S4210" s="9">
        <f>SUMIFS($B:$B,$J:$J,$C4210)</f>
        <v>2846</v>
      </c>
      <c r="T4210" s="9">
        <v>154759.8348601881</v>
      </c>
      <c r="U4210" s="9">
        <v>0</v>
      </c>
      <c r="V4210" s="9">
        <f>U4210*768</f>
        <v>0</v>
      </c>
      <c r="W4210" s="9">
        <v>13</v>
      </c>
      <c r="X4210" s="9">
        <f>W4210*3072</f>
        <v>39936</v>
      </c>
      <c r="Y4210" s="9">
        <v>7</v>
      </c>
      <c r="Z4210" s="9">
        <f>Y4210*1024</f>
        <v>7168</v>
      </c>
      <c r="AA4210" s="9">
        <v>2</v>
      </c>
      <c r="AB4210" s="9">
        <f>AA4210*256</f>
        <v>512</v>
      </c>
      <c r="AC4210" s="9"/>
      <c r="AD4210" s="9"/>
      <c r="AE4210" s="9"/>
      <c r="AF4210" s="9"/>
      <c r="AG4210" s="9"/>
      <c r="AH4210" s="9"/>
      <c r="AI4210" s="9"/>
      <c r="AJ4210" s="9"/>
      <c r="AK4210" s="9"/>
      <c r="AL4210" s="9"/>
      <c r="AM4210" s="9"/>
      <c r="AN4210" s="9"/>
      <c r="AO4210" s="9"/>
      <c r="AP4210" s="9"/>
      <c r="AQ4210" s="15"/>
      <c r="AR4210" s="9"/>
      <c r="AS4210" s="9"/>
      <c r="AT4210" s="9"/>
      <c r="AU4210" s="9"/>
      <c r="AV4210" s="9"/>
      <c r="AW4210" s="9"/>
      <c r="AX4210" s="9"/>
      <c r="AY4210" s="9"/>
      <c r="AZ4210" s="9"/>
      <c r="BA4210" s="9"/>
      <c r="BB4210" s="9"/>
      <c r="BC4210" s="9"/>
      <c r="BD4210" s="9"/>
      <c r="BE4210" s="9"/>
      <c r="BF4210" s="9"/>
      <c r="BG4210" s="9"/>
      <c r="BH4210" s="9"/>
      <c r="BI4210" s="9"/>
      <c r="BJ4210" s="9"/>
      <c r="BK4210" s="9"/>
      <c r="BL4210" s="9">
        <f t="shared" si="138"/>
        <v>522843.0305286682</v>
      </c>
      <c r="BM4210" s="9">
        <f t="shared" si="139"/>
        <v>522800</v>
      </c>
    </row>
    <row r="4211" spans="1:65" x14ac:dyDescent="0.3">
      <c r="A4211" s="3" t="s">
        <v>2789</v>
      </c>
      <c r="B4211" s="9">
        <v>1169</v>
      </c>
      <c r="C4211">
        <v>563323</v>
      </c>
      <c r="D4211">
        <v>1</v>
      </c>
      <c r="E4211">
        <v>1</v>
      </c>
      <c r="F4211">
        <v>1</v>
      </c>
      <c r="G4211">
        <v>0</v>
      </c>
      <c r="H4211">
        <v>0</v>
      </c>
      <c r="I4211" t="s">
        <v>131</v>
      </c>
      <c r="J4211">
        <v>563323</v>
      </c>
      <c r="K4211" t="s">
        <v>2789</v>
      </c>
      <c r="L4211">
        <v>563323</v>
      </c>
      <c r="M4211" t="s">
        <v>2789</v>
      </c>
      <c r="N4211">
        <v>563102</v>
      </c>
      <c r="O4211" t="s">
        <v>1371</v>
      </c>
      <c r="P4211">
        <v>563102</v>
      </c>
      <c r="Q4211" t="s">
        <v>1371</v>
      </c>
      <c r="R4211" s="9">
        <v>275091.94595015101</v>
      </c>
      <c r="S4211" s="9">
        <f>SUMIFS($B:$B,$J:$J,$C4211)</f>
        <v>3147</v>
      </c>
      <c r="T4211" s="9">
        <v>171081.93971174341</v>
      </c>
      <c r="U4211" s="9">
        <v>0</v>
      </c>
      <c r="V4211" s="9">
        <f>U4211*768</f>
        <v>0</v>
      </c>
      <c r="W4211" s="9">
        <v>7</v>
      </c>
      <c r="X4211" s="9">
        <f>W4211*3072</f>
        <v>21504</v>
      </c>
      <c r="Y4211" s="9">
        <v>20</v>
      </c>
      <c r="Z4211" s="9">
        <f>Y4211*1024</f>
        <v>20480</v>
      </c>
      <c r="AA4211" s="9">
        <v>2</v>
      </c>
      <c r="AB4211" s="9">
        <f>AA4211*256</f>
        <v>512</v>
      </c>
      <c r="AC4211" s="9">
        <f>SUMIFS($B:$B,$L:$L,$C4211)</f>
        <v>3590</v>
      </c>
      <c r="AD4211" s="9">
        <v>449825.97598834056</v>
      </c>
      <c r="AE4211" s="9"/>
      <c r="AF4211" s="9"/>
      <c r="AG4211" s="9"/>
      <c r="AH4211" s="9"/>
      <c r="AI4211" s="9"/>
      <c r="AJ4211" s="9"/>
      <c r="AK4211" s="9"/>
      <c r="AL4211" s="9"/>
      <c r="AM4211" s="9"/>
      <c r="AN4211" s="9"/>
      <c r="AO4211" s="9"/>
      <c r="AP4211" s="9"/>
      <c r="AQ4211" s="15"/>
      <c r="AR4211" s="9"/>
      <c r="AS4211" s="9"/>
      <c r="AT4211" s="9"/>
      <c r="AU4211" s="9"/>
      <c r="AV4211" s="9"/>
      <c r="AW4211" s="9"/>
      <c r="AX4211" s="9"/>
      <c r="AY4211" s="9"/>
      <c r="AZ4211" s="9"/>
      <c r="BA4211" s="9"/>
      <c r="BB4211" s="9"/>
      <c r="BC4211" s="9"/>
      <c r="BD4211" s="9"/>
      <c r="BE4211" s="9"/>
      <c r="BF4211" s="9"/>
      <c r="BG4211" s="9"/>
      <c r="BH4211" s="9"/>
      <c r="BI4211" s="9"/>
      <c r="BJ4211" s="9"/>
      <c r="BK4211" s="9"/>
      <c r="BL4211" s="9">
        <f t="shared" si="138"/>
        <v>938495.86165023502</v>
      </c>
      <c r="BM4211" s="9">
        <f t="shared" si="139"/>
        <v>938500</v>
      </c>
    </row>
    <row r="4212" spans="1:65" x14ac:dyDescent="0.3">
      <c r="A4212" t="s">
        <v>2789</v>
      </c>
      <c r="B4212" s="9">
        <v>1148</v>
      </c>
      <c r="C4212">
        <v>538701</v>
      </c>
      <c r="D4212">
        <v>1</v>
      </c>
      <c r="E4212">
        <v>0</v>
      </c>
      <c r="F4212">
        <v>0</v>
      </c>
      <c r="G4212">
        <v>0</v>
      </c>
      <c r="H4212">
        <v>0</v>
      </c>
      <c r="I4212" t="s">
        <v>86</v>
      </c>
      <c r="J4212">
        <v>538094</v>
      </c>
      <c r="K4212" t="s">
        <v>207</v>
      </c>
      <c r="L4212">
        <v>538094</v>
      </c>
      <c r="M4212" t="s">
        <v>207</v>
      </c>
      <c r="N4212">
        <v>538094</v>
      </c>
      <c r="O4212" t="s">
        <v>207</v>
      </c>
      <c r="P4212">
        <v>538094</v>
      </c>
      <c r="Q4212" t="s">
        <v>207</v>
      </c>
      <c r="R4212" s="9">
        <v>270242.5590040097</v>
      </c>
      <c r="S4212" s="9"/>
      <c r="T4212" s="9"/>
      <c r="U4212" s="9"/>
      <c r="V4212" s="9"/>
      <c r="W4212" s="9"/>
      <c r="X4212" s="9"/>
      <c r="Y4212" s="9"/>
      <c r="Z4212" s="9"/>
      <c r="AA4212" s="9"/>
      <c r="AB4212" s="9"/>
      <c r="AC4212" s="9"/>
      <c r="AD4212" s="9"/>
      <c r="AE4212" s="9"/>
      <c r="AF4212" s="9"/>
      <c r="AG4212" s="9"/>
      <c r="AH4212" s="9"/>
      <c r="AI4212" s="9"/>
      <c r="AJ4212" s="9"/>
      <c r="AK4212" s="9"/>
      <c r="AL4212" s="9"/>
      <c r="AM4212" s="9"/>
      <c r="AN4212" s="9"/>
      <c r="AO4212" s="9"/>
      <c r="AP4212" s="9"/>
      <c r="AQ4212" s="15"/>
      <c r="AR4212" s="9">
        <v>1</v>
      </c>
      <c r="AS4212" s="9">
        <f>AR4212*30500</f>
        <v>30500</v>
      </c>
      <c r="AT4212" s="9"/>
      <c r="AU4212" s="9"/>
      <c r="AV4212" s="9"/>
      <c r="AW4212" s="9"/>
      <c r="AX4212" s="9"/>
      <c r="AY4212" s="9"/>
      <c r="AZ4212" s="9"/>
      <c r="BA4212" s="9"/>
      <c r="BB4212" s="9"/>
      <c r="BC4212" s="9"/>
      <c r="BD4212" s="9"/>
      <c r="BE4212" s="9"/>
      <c r="BF4212" s="9"/>
      <c r="BG4212" s="9"/>
      <c r="BH4212" s="9"/>
      <c r="BI4212" s="9"/>
      <c r="BJ4212" s="9"/>
      <c r="BK4212" s="9"/>
      <c r="BL4212" s="9">
        <f t="shared" si="138"/>
        <v>300742.5590040097</v>
      </c>
      <c r="BM4212" s="9">
        <f t="shared" si="139"/>
        <v>300700</v>
      </c>
    </row>
    <row r="4213" spans="1:65" x14ac:dyDescent="0.3">
      <c r="A4213" t="s">
        <v>3989</v>
      </c>
      <c r="B4213" s="9">
        <v>90</v>
      </c>
      <c r="C4213">
        <v>591556</v>
      </c>
      <c r="D4213">
        <v>1</v>
      </c>
      <c r="E4213">
        <v>0</v>
      </c>
      <c r="F4213">
        <v>0</v>
      </c>
      <c r="G4213">
        <v>0</v>
      </c>
      <c r="H4213">
        <v>0</v>
      </c>
      <c r="I4213" t="s">
        <v>123</v>
      </c>
      <c r="J4213">
        <v>591301</v>
      </c>
      <c r="K4213" t="s">
        <v>677</v>
      </c>
      <c r="L4213">
        <v>591301</v>
      </c>
      <c r="M4213" t="s">
        <v>677</v>
      </c>
      <c r="N4213">
        <v>590266</v>
      </c>
      <c r="O4213" t="s">
        <v>163</v>
      </c>
      <c r="P4213">
        <v>590266</v>
      </c>
      <c r="Q4213" t="s">
        <v>163</v>
      </c>
      <c r="R4213" s="9">
        <v>71941.662785630979</v>
      </c>
      <c r="S4213" s="9"/>
      <c r="T4213" s="9"/>
      <c r="U4213" s="9"/>
      <c r="V4213" s="9"/>
      <c r="W4213" s="9"/>
      <c r="X4213" s="9"/>
      <c r="Y4213" s="9"/>
      <c r="Z4213" s="9"/>
      <c r="AA4213" s="9"/>
      <c r="AB4213" s="9"/>
      <c r="AC4213" s="9"/>
      <c r="AD4213" s="9"/>
      <c r="AE4213" s="9"/>
      <c r="AF4213" s="9"/>
      <c r="AG4213" s="9"/>
      <c r="AH4213" s="9"/>
      <c r="AI4213" s="9"/>
      <c r="AJ4213" s="9"/>
      <c r="AK4213" s="9"/>
      <c r="AL4213" s="9"/>
      <c r="AM4213" s="9"/>
      <c r="AN4213" s="9"/>
      <c r="AO4213" s="9"/>
      <c r="AP4213" s="9"/>
      <c r="AQ4213" s="15"/>
      <c r="AR4213" s="9"/>
      <c r="AS4213" s="9"/>
      <c r="AT4213" s="9"/>
      <c r="AU4213" s="9"/>
      <c r="AV4213" s="9"/>
      <c r="AW4213" s="9"/>
      <c r="AX4213" s="9"/>
      <c r="AY4213" s="9"/>
      <c r="AZ4213" s="9"/>
      <c r="BA4213" s="9"/>
      <c r="BB4213" s="9"/>
      <c r="BC4213" s="9"/>
      <c r="BD4213" s="9"/>
      <c r="BE4213" s="9"/>
      <c r="BF4213" s="9"/>
      <c r="BG4213" s="9"/>
      <c r="BH4213" s="9"/>
      <c r="BI4213" s="9"/>
      <c r="BJ4213" s="9"/>
      <c r="BK4213" s="9"/>
      <c r="BL4213" s="9">
        <f t="shared" si="138"/>
        <v>71941.662785630979</v>
      </c>
      <c r="BM4213" s="9">
        <f t="shared" si="139"/>
        <v>71900</v>
      </c>
    </row>
    <row r="4214" spans="1:65" x14ac:dyDescent="0.3">
      <c r="A4214" t="s">
        <v>3990</v>
      </c>
      <c r="B4214" s="9">
        <v>789</v>
      </c>
      <c r="C4214">
        <v>583740</v>
      </c>
      <c r="D4214">
        <v>1</v>
      </c>
      <c r="E4214">
        <v>0</v>
      </c>
      <c r="F4214">
        <v>0</v>
      </c>
      <c r="G4214">
        <v>0</v>
      </c>
      <c r="H4214">
        <v>0</v>
      </c>
      <c r="I4214" t="s">
        <v>81</v>
      </c>
      <c r="J4214">
        <v>583561</v>
      </c>
      <c r="K4214" t="s">
        <v>3534</v>
      </c>
      <c r="L4214">
        <v>583910</v>
      </c>
      <c r="M4214" t="s">
        <v>3274</v>
      </c>
      <c r="N4214">
        <v>583952</v>
      </c>
      <c r="O4214" t="s">
        <v>146</v>
      </c>
      <c r="P4214">
        <v>583952</v>
      </c>
      <c r="Q4214" t="s">
        <v>146</v>
      </c>
      <c r="R4214" s="9">
        <v>186933.34447013761</v>
      </c>
      <c r="S4214" s="9"/>
      <c r="T4214" s="9"/>
      <c r="U4214" s="9"/>
      <c r="V4214" s="9"/>
      <c r="W4214" s="9"/>
      <c r="X4214" s="9"/>
      <c r="Y4214" s="9"/>
      <c r="Z4214" s="9"/>
      <c r="AA4214" s="9"/>
      <c r="AB4214" s="9"/>
      <c r="AC4214" s="9"/>
      <c r="AD4214" s="9"/>
      <c r="AE4214" s="9"/>
      <c r="AF4214" s="9"/>
      <c r="AG4214" s="9"/>
      <c r="AH4214" s="9"/>
      <c r="AI4214" s="9"/>
      <c r="AJ4214" s="9"/>
      <c r="AK4214" s="9"/>
      <c r="AL4214" s="9"/>
      <c r="AM4214" s="9"/>
      <c r="AN4214" s="9"/>
      <c r="AO4214" s="9"/>
      <c r="AP4214" s="9"/>
      <c r="AQ4214" s="15"/>
      <c r="AR4214" s="9"/>
      <c r="AS4214" s="9"/>
      <c r="AT4214" s="9"/>
      <c r="AU4214" s="9"/>
      <c r="AV4214" s="9"/>
      <c r="AW4214" s="9"/>
      <c r="AX4214" s="9"/>
      <c r="AY4214" s="9"/>
      <c r="AZ4214" s="9"/>
      <c r="BA4214" s="9"/>
      <c r="BB4214" s="9"/>
      <c r="BC4214" s="9"/>
      <c r="BD4214" s="9"/>
      <c r="BE4214" s="9"/>
      <c r="BF4214" s="9"/>
      <c r="BG4214" s="9"/>
      <c r="BH4214" s="9"/>
      <c r="BI4214" s="9"/>
      <c r="BJ4214" s="9"/>
      <c r="BK4214" s="9"/>
      <c r="BL4214" s="9">
        <f t="shared" si="138"/>
        <v>186933.34447013761</v>
      </c>
      <c r="BM4214" s="9">
        <f t="shared" si="139"/>
        <v>186900</v>
      </c>
    </row>
    <row r="4215" spans="1:65" x14ac:dyDescent="0.3">
      <c r="A4215" t="s">
        <v>3991</v>
      </c>
      <c r="B4215" s="9">
        <v>156</v>
      </c>
      <c r="C4215">
        <v>596566</v>
      </c>
      <c r="D4215">
        <v>1</v>
      </c>
      <c r="E4215">
        <v>0</v>
      </c>
      <c r="F4215">
        <v>0</v>
      </c>
      <c r="G4215">
        <v>0</v>
      </c>
      <c r="H4215">
        <v>0</v>
      </c>
      <c r="I4215" t="s">
        <v>123</v>
      </c>
      <c r="J4215">
        <v>595209</v>
      </c>
      <c r="K4215" t="s">
        <v>480</v>
      </c>
      <c r="L4215">
        <v>595209</v>
      </c>
      <c r="M4215" t="s">
        <v>480</v>
      </c>
      <c r="N4215">
        <v>595209</v>
      </c>
      <c r="O4215" t="s">
        <v>480</v>
      </c>
      <c r="P4215">
        <v>595209</v>
      </c>
      <c r="Q4215" t="s">
        <v>480</v>
      </c>
      <c r="R4215" s="9">
        <v>71941.662785630979</v>
      </c>
      <c r="S4215" s="9"/>
      <c r="T4215" s="9"/>
      <c r="U4215" s="9"/>
      <c r="V4215" s="9"/>
      <c r="W4215" s="9"/>
      <c r="X4215" s="9"/>
      <c r="Y4215" s="9"/>
      <c r="Z4215" s="9"/>
      <c r="AA4215" s="9"/>
      <c r="AB4215" s="9"/>
      <c r="AC4215" s="9"/>
      <c r="AD4215" s="9"/>
      <c r="AE4215" s="9"/>
      <c r="AF4215" s="9"/>
      <c r="AG4215" s="9"/>
      <c r="AH4215" s="9"/>
      <c r="AI4215" s="9"/>
      <c r="AJ4215" s="9"/>
      <c r="AK4215" s="9"/>
      <c r="AL4215" s="9"/>
      <c r="AM4215" s="9"/>
      <c r="AN4215" s="9"/>
      <c r="AO4215" s="9"/>
      <c r="AP4215" s="9"/>
      <c r="AQ4215" s="15"/>
      <c r="AR4215" s="9"/>
      <c r="AS4215" s="9"/>
      <c r="AT4215" s="9"/>
      <c r="AU4215" s="9"/>
      <c r="AV4215" s="9"/>
      <c r="AW4215" s="9"/>
      <c r="AX4215" s="9"/>
      <c r="AY4215" s="9"/>
      <c r="AZ4215" s="9"/>
      <c r="BA4215" s="9"/>
      <c r="BB4215" s="9"/>
      <c r="BC4215" s="9"/>
      <c r="BD4215" s="9"/>
      <c r="BE4215" s="9"/>
      <c r="BF4215" s="9"/>
      <c r="BG4215" s="9"/>
      <c r="BH4215" s="9"/>
      <c r="BI4215" s="9"/>
      <c r="BJ4215" s="9"/>
      <c r="BK4215" s="9"/>
      <c r="BL4215" s="9">
        <f t="shared" si="138"/>
        <v>71941.662785630979</v>
      </c>
      <c r="BM4215" s="9">
        <f t="shared" si="139"/>
        <v>71900</v>
      </c>
    </row>
    <row r="4216" spans="1:65" x14ac:dyDescent="0.3">
      <c r="A4216" t="s">
        <v>3991</v>
      </c>
      <c r="B4216" s="9">
        <v>144</v>
      </c>
      <c r="C4216">
        <v>569364</v>
      </c>
      <c r="D4216">
        <v>1</v>
      </c>
      <c r="E4216">
        <v>0</v>
      </c>
      <c r="F4216">
        <v>0</v>
      </c>
      <c r="G4216">
        <v>0</v>
      </c>
      <c r="H4216">
        <v>0</v>
      </c>
      <c r="I4216" t="s">
        <v>123</v>
      </c>
      <c r="J4216">
        <v>568414</v>
      </c>
      <c r="K4216" t="s">
        <v>166</v>
      </c>
      <c r="L4216">
        <v>568414</v>
      </c>
      <c r="M4216" t="s">
        <v>166</v>
      </c>
      <c r="N4216">
        <v>568414</v>
      </c>
      <c r="O4216" t="s">
        <v>166</v>
      </c>
      <c r="P4216">
        <v>568414</v>
      </c>
      <c r="Q4216" t="s">
        <v>166</v>
      </c>
      <c r="R4216" s="9">
        <v>71941.662785630979</v>
      </c>
      <c r="S4216" s="9"/>
      <c r="T4216" s="9"/>
      <c r="U4216" s="9"/>
      <c r="V4216" s="9"/>
      <c r="W4216" s="9"/>
      <c r="X4216" s="9"/>
      <c r="Y4216" s="9"/>
      <c r="Z4216" s="9"/>
      <c r="AA4216" s="9"/>
      <c r="AB4216" s="9"/>
      <c r="AC4216" s="9"/>
      <c r="AD4216" s="9"/>
      <c r="AE4216" s="9"/>
      <c r="AF4216" s="9"/>
      <c r="AG4216" s="9"/>
      <c r="AH4216" s="9"/>
      <c r="AI4216" s="9"/>
      <c r="AJ4216" s="9"/>
      <c r="AK4216" s="9"/>
      <c r="AL4216" s="9"/>
      <c r="AM4216" s="9"/>
      <c r="AN4216" s="9"/>
      <c r="AO4216" s="9"/>
      <c r="AP4216" s="9"/>
      <c r="AQ4216" s="15"/>
      <c r="AR4216" s="9"/>
      <c r="AS4216" s="9"/>
      <c r="AT4216" s="9"/>
      <c r="AU4216" s="9"/>
      <c r="AV4216" s="9"/>
      <c r="AW4216" s="9"/>
      <c r="AX4216" s="9"/>
      <c r="AY4216" s="9"/>
      <c r="AZ4216" s="9"/>
      <c r="BA4216" s="9"/>
      <c r="BB4216" s="9"/>
      <c r="BC4216" s="9"/>
      <c r="BD4216" s="9"/>
      <c r="BE4216" s="9"/>
      <c r="BF4216" s="9"/>
      <c r="BG4216" s="9"/>
      <c r="BH4216" s="9"/>
      <c r="BI4216" s="9"/>
      <c r="BJ4216" s="9"/>
      <c r="BK4216" s="9"/>
      <c r="BL4216" s="9">
        <f t="shared" si="138"/>
        <v>71941.662785630979</v>
      </c>
      <c r="BM4216" s="9">
        <f t="shared" si="139"/>
        <v>71900</v>
      </c>
    </row>
    <row r="4217" spans="1:65" x14ac:dyDescent="0.3">
      <c r="A4217" s="2" t="s">
        <v>2353</v>
      </c>
      <c r="B4217" s="9">
        <v>945</v>
      </c>
      <c r="C4217">
        <v>596574</v>
      </c>
      <c r="D4217">
        <v>1</v>
      </c>
      <c r="E4217">
        <v>1</v>
      </c>
      <c r="F4217">
        <v>0</v>
      </c>
      <c r="G4217">
        <v>0</v>
      </c>
      <c r="H4217">
        <v>0</v>
      </c>
      <c r="I4217" t="s">
        <v>123</v>
      </c>
      <c r="J4217">
        <v>596574</v>
      </c>
      <c r="K4217" t="s">
        <v>2353</v>
      </c>
      <c r="L4217">
        <v>595209</v>
      </c>
      <c r="M4217" t="s">
        <v>480</v>
      </c>
      <c r="N4217">
        <v>595209</v>
      </c>
      <c r="O4217" t="s">
        <v>480</v>
      </c>
      <c r="P4217">
        <v>595209</v>
      </c>
      <c r="Q4217" t="s">
        <v>480</v>
      </c>
      <c r="R4217" s="9">
        <v>223233.11365393901</v>
      </c>
      <c r="S4217" s="9">
        <f>SUMIFS($B:$B,$J:$J,$C4217)</f>
        <v>1957</v>
      </c>
      <c r="T4217" s="9">
        <v>106511.9781533077</v>
      </c>
      <c r="U4217" s="9">
        <v>0</v>
      </c>
      <c r="V4217" s="9">
        <f>U4217*768</f>
        <v>0</v>
      </c>
      <c r="W4217" s="9">
        <v>3</v>
      </c>
      <c r="X4217" s="9">
        <f>W4217*3072</f>
        <v>9216</v>
      </c>
      <c r="Y4217" s="9">
        <v>9</v>
      </c>
      <c r="Z4217" s="9">
        <f>Y4217*1024</f>
        <v>9216</v>
      </c>
      <c r="AA4217" s="9">
        <v>1</v>
      </c>
      <c r="AB4217" s="9">
        <f>AA4217*256</f>
        <v>256</v>
      </c>
      <c r="AC4217" s="9"/>
      <c r="AD4217" s="9"/>
      <c r="AE4217" s="9"/>
      <c r="AF4217" s="9"/>
      <c r="AG4217" s="9"/>
      <c r="AH4217" s="9"/>
      <c r="AI4217" s="9"/>
      <c r="AJ4217" s="9"/>
      <c r="AK4217" s="9"/>
      <c r="AL4217" s="9"/>
      <c r="AM4217" s="9"/>
      <c r="AN4217" s="9"/>
      <c r="AO4217" s="9"/>
      <c r="AP4217" s="9"/>
      <c r="AQ4217" s="15"/>
      <c r="AR4217" s="9"/>
      <c r="AS4217" s="9"/>
      <c r="AT4217" s="9"/>
      <c r="AU4217" s="9"/>
      <c r="AV4217" s="9"/>
      <c r="AW4217" s="9"/>
      <c r="AX4217" s="9"/>
      <c r="AY4217" s="9"/>
      <c r="AZ4217" s="9"/>
      <c r="BA4217" s="9"/>
      <c r="BB4217" s="9"/>
      <c r="BC4217" s="9"/>
      <c r="BD4217" s="9"/>
      <c r="BE4217" s="9"/>
      <c r="BF4217" s="9"/>
      <c r="BG4217" s="9"/>
      <c r="BH4217" s="9"/>
      <c r="BI4217" s="9"/>
      <c r="BJ4217" s="9"/>
      <c r="BK4217" s="9"/>
      <c r="BL4217" s="9">
        <f t="shared" si="138"/>
        <v>348433.09180724673</v>
      </c>
      <c r="BM4217" s="9">
        <f t="shared" si="139"/>
        <v>348400</v>
      </c>
    </row>
    <row r="4218" spans="1:65" x14ac:dyDescent="0.3">
      <c r="A4218" t="s">
        <v>3992</v>
      </c>
      <c r="B4218" s="9">
        <v>438</v>
      </c>
      <c r="C4218">
        <v>577430</v>
      </c>
      <c r="D4218">
        <v>1</v>
      </c>
      <c r="E4218">
        <v>0</v>
      </c>
      <c r="F4218">
        <v>0</v>
      </c>
      <c r="G4218">
        <v>0</v>
      </c>
      <c r="H4218">
        <v>0</v>
      </c>
      <c r="I4218" t="s">
        <v>104</v>
      </c>
      <c r="J4218">
        <v>577626</v>
      </c>
      <c r="K4218" t="s">
        <v>1142</v>
      </c>
      <c r="L4218">
        <v>577626</v>
      </c>
      <c r="M4218" t="s">
        <v>1142</v>
      </c>
      <c r="N4218">
        <v>577626</v>
      </c>
      <c r="O4218" t="s">
        <v>1142</v>
      </c>
      <c r="P4218">
        <v>577626</v>
      </c>
      <c r="Q4218" t="s">
        <v>1142</v>
      </c>
      <c r="R4218" s="9">
        <v>104608.6186738301</v>
      </c>
      <c r="S4218" s="9"/>
      <c r="T4218" s="9"/>
      <c r="U4218" s="9"/>
      <c r="V4218" s="9"/>
      <c r="W4218" s="9"/>
      <c r="X4218" s="9"/>
      <c r="Y4218" s="9"/>
      <c r="Z4218" s="9"/>
      <c r="AA4218" s="9"/>
      <c r="AB4218" s="9"/>
      <c r="AC4218" s="9"/>
      <c r="AD4218" s="9"/>
      <c r="AE4218" s="9"/>
      <c r="AF4218" s="9"/>
      <c r="AG4218" s="9"/>
      <c r="AH4218" s="9"/>
      <c r="AI4218" s="9"/>
      <c r="AJ4218" s="9"/>
      <c r="AK4218" s="9"/>
      <c r="AL4218" s="9"/>
      <c r="AM4218" s="9"/>
      <c r="AN4218" s="9"/>
      <c r="AO4218" s="9"/>
      <c r="AP4218" s="9"/>
      <c r="AQ4218" s="15"/>
      <c r="AR4218" s="9"/>
      <c r="AS4218" s="9"/>
      <c r="AT4218" s="9"/>
      <c r="AU4218" s="9"/>
      <c r="AV4218" s="9"/>
      <c r="AW4218" s="9"/>
      <c r="AX4218" s="9"/>
      <c r="AY4218" s="9"/>
      <c r="AZ4218" s="9"/>
      <c r="BA4218" s="9"/>
      <c r="BB4218" s="9"/>
      <c r="BC4218" s="9"/>
      <c r="BD4218" s="9"/>
      <c r="BE4218" s="9"/>
      <c r="BF4218" s="9"/>
      <c r="BG4218" s="9"/>
      <c r="BH4218" s="9"/>
      <c r="BI4218" s="9"/>
      <c r="BJ4218" s="9"/>
      <c r="BK4218" s="9"/>
      <c r="BL4218" s="9">
        <f t="shared" si="138"/>
        <v>104608.6186738301</v>
      </c>
      <c r="BM4218" s="9">
        <f t="shared" si="139"/>
        <v>104600</v>
      </c>
    </row>
    <row r="4219" spans="1:65" x14ac:dyDescent="0.3">
      <c r="A4219" t="s">
        <v>3993</v>
      </c>
      <c r="B4219" s="9">
        <v>138</v>
      </c>
      <c r="C4219">
        <v>570729</v>
      </c>
      <c r="D4219">
        <v>1</v>
      </c>
      <c r="E4219">
        <v>0</v>
      </c>
      <c r="F4219">
        <v>0</v>
      </c>
      <c r="G4219">
        <v>0</v>
      </c>
      <c r="H4219">
        <v>0</v>
      </c>
      <c r="I4219" t="s">
        <v>90</v>
      </c>
      <c r="J4219">
        <v>570656</v>
      </c>
      <c r="K4219" t="s">
        <v>1260</v>
      </c>
      <c r="L4219">
        <v>569810</v>
      </c>
      <c r="M4219" t="s">
        <v>284</v>
      </c>
      <c r="N4219">
        <v>569810</v>
      </c>
      <c r="O4219" t="s">
        <v>284</v>
      </c>
      <c r="P4219">
        <v>569810</v>
      </c>
      <c r="Q4219" t="s">
        <v>284</v>
      </c>
      <c r="R4219" s="9">
        <v>71941.662785630979</v>
      </c>
      <c r="S4219" s="9"/>
      <c r="T4219" s="9"/>
      <c r="U4219" s="9"/>
      <c r="V4219" s="9"/>
      <c r="W4219" s="9"/>
      <c r="X4219" s="9"/>
      <c r="Y4219" s="9"/>
      <c r="Z4219" s="9"/>
      <c r="AA4219" s="9"/>
      <c r="AB4219" s="9"/>
      <c r="AC4219" s="9"/>
      <c r="AD4219" s="9"/>
      <c r="AE4219" s="9"/>
      <c r="AF4219" s="9"/>
      <c r="AG4219" s="9"/>
      <c r="AH4219" s="9"/>
      <c r="AI4219" s="9"/>
      <c r="AJ4219" s="9"/>
      <c r="AK4219" s="9"/>
      <c r="AL4219" s="9"/>
      <c r="AM4219" s="9"/>
      <c r="AN4219" s="9"/>
      <c r="AO4219" s="9"/>
      <c r="AP4219" s="9"/>
      <c r="AQ4219" s="15"/>
      <c r="AR4219" s="9"/>
      <c r="AS4219" s="9"/>
      <c r="AT4219" s="9"/>
      <c r="AU4219" s="9"/>
      <c r="AV4219" s="9"/>
      <c r="AW4219" s="9"/>
      <c r="AX4219" s="9"/>
      <c r="AY4219" s="9"/>
      <c r="AZ4219" s="9"/>
      <c r="BA4219" s="9"/>
      <c r="BB4219" s="9"/>
      <c r="BC4219" s="9"/>
      <c r="BD4219" s="9"/>
      <c r="BE4219" s="9"/>
      <c r="BF4219" s="9"/>
      <c r="BG4219" s="9"/>
      <c r="BH4219" s="9"/>
      <c r="BI4219" s="9"/>
      <c r="BJ4219" s="9"/>
      <c r="BK4219" s="9"/>
      <c r="BL4219" s="9">
        <f t="shared" si="138"/>
        <v>71941.662785630979</v>
      </c>
      <c r="BM4219" s="9">
        <f t="shared" si="139"/>
        <v>71900</v>
      </c>
    </row>
    <row r="4220" spans="1:65" x14ac:dyDescent="0.3">
      <c r="A4220" t="s">
        <v>3994</v>
      </c>
      <c r="B4220" s="9">
        <v>161</v>
      </c>
      <c r="C4220">
        <v>591564</v>
      </c>
      <c r="D4220">
        <v>1</v>
      </c>
      <c r="E4220">
        <v>0</v>
      </c>
      <c r="F4220">
        <v>0</v>
      </c>
      <c r="G4220">
        <v>0</v>
      </c>
      <c r="H4220">
        <v>0</v>
      </c>
      <c r="I4220" t="s">
        <v>123</v>
      </c>
      <c r="J4220">
        <v>590266</v>
      </c>
      <c r="K4220" t="s">
        <v>163</v>
      </c>
      <c r="L4220">
        <v>591301</v>
      </c>
      <c r="M4220" t="s">
        <v>677</v>
      </c>
      <c r="N4220">
        <v>590266</v>
      </c>
      <c r="O4220" t="s">
        <v>163</v>
      </c>
      <c r="P4220">
        <v>590266</v>
      </c>
      <c r="Q4220" t="s">
        <v>163</v>
      </c>
      <c r="R4220" s="9">
        <v>71941.662785630979</v>
      </c>
      <c r="S4220" s="9"/>
      <c r="T4220" s="9"/>
      <c r="U4220" s="9"/>
      <c r="V4220" s="9"/>
      <c r="W4220" s="9"/>
      <c r="X4220" s="9"/>
      <c r="Y4220" s="9"/>
      <c r="Z4220" s="9"/>
      <c r="AA4220" s="9"/>
      <c r="AB4220" s="9"/>
      <c r="AC4220" s="9"/>
      <c r="AD4220" s="9"/>
      <c r="AE4220" s="9"/>
      <c r="AF4220" s="9"/>
      <c r="AG4220" s="9"/>
      <c r="AH4220" s="9"/>
      <c r="AI4220" s="9"/>
      <c r="AJ4220" s="9"/>
      <c r="AK4220" s="9"/>
      <c r="AL4220" s="9"/>
      <c r="AM4220" s="9"/>
      <c r="AN4220" s="9"/>
      <c r="AO4220" s="9"/>
      <c r="AP4220" s="9"/>
      <c r="AQ4220" s="15"/>
      <c r="AR4220" s="9"/>
      <c r="AS4220" s="9"/>
      <c r="AT4220" s="9"/>
      <c r="AU4220" s="9"/>
      <c r="AV4220" s="9"/>
      <c r="AW4220" s="9"/>
      <c r="AX4220" s="9"/>
      <c r="AY4220" s="9"/>
      <c r="AZ4220" s="9"/>
      <c r="BA4220" s="9"/>
      <c r="BB4220" s="9"/>
      <c r="BC4220" s="9"/>
      <c r="BD4220" s="9"/>
      <c r="BE4220" s="9"/>
      <c r="BF4220" s="9"/>
      <c r="BG4220" s="9"/>
      <c r="BH4220" s="9"/>
      <c r="BI4220" s="9"/>
      <c r="BJ4220" s="9"/>
      <c r="BK4220" s="9"/>
      <c r="BL4220" s="9">
        <f t="shared" si="138"/>
        <v>71941.662785630979</v>
      </c>
      <c r="BM4220" s="9">
        <f t="shared" si="139"/>
        <v>71900</v>
      </c>
    </row>
    <row r="4221" spans="1:65" x14ac:dyDescent="0.3">
      <c r="A4221" t="s">
        <v>3995</v>
      </c>
      <c r="B4221" s="9">
        <v>632</v>
      </c>
      <c r="C4221">
        <v>551678</v>
      </c>
      <c r="D4221">
        <v>1</v>
      </c>
      <c r="E4221">
        <v>0</v>
      </c>
      <c r="F4221">
        <v>0</v>
      </c>
      <c r="G4221">
        <v>0</v>
      </c>
      <c r="H4221">
        <v>0</v>
      </c>
      <c r="I4221" t="s">
        <v>83</v>
      </c>
      <c r="J4221">
        <v>550787</v>
      </c>
      <c r="K4221" t="s">
        <v>908</v>
      </c>
      <c r="L4221">
        <v>550787</v>
      </c>
      <c r="M4221" t="s">
        <v>908</v>
      </c>
      <c r="N4221">
        <v>550787</v>
      </c>
      <c r="O4221" t="s">
        <v>908</v>
      </c>
      <c r="P4221">
        <v>550787</v>
      </c>
      <c r="Q4221" t="s">
        <v>908</v>
      </c>
      <c r="R4221" s="9">
        <v>150230.59173374431</v>
      </c>
      <c r="S4221" s="9"/>
      <c r="T4221" s="9"/>
      <c r="U4221" s="9"/>
      <c r="V4221" s="9"/>
      <c r="W4221" s="9"/>
      <c r="X4221" s="9"/>
      <c r="Y4221" s="9"/>
      <c r="Z4221" s="9"/>
      <c r="AA4221" s="9"/>
      <c r="AB4221" s="9"/>
      <c r="AC4221" s="9"/>
      <c r="AD4221" s="9"/>
      <c r="AE4221" s="9"/>
      <c r="AF4221" s="9"/>
      <c r="AG4221" s="9"/>
      <c r="AH4221" s="9"/>
      <c r="AI4221" s="9"/>
      <c r="AJ4221" s="9"/>
      <c r="AK4221" s="9"/>
      <c r="AL4221" s="9"/>
      <c r="AM4221" s="9"/>
      <c r="AN4221" s="9"/>
      <c r="AO4221" s="9"/>
      <c r="AP4221" s="9"/>
      <c r="AQ4221" s="15"/>
      <c r="AR4221" s="9">
        <v>1</v>
      </c>
      <c r="AS4221" s="9">
        <f>AR4221*30500</f>
        <v>30500</v>
      </c>
      <c r="AT4221" s="9"/>
      <c r="AU4221" s="9"/>
      <c r="AV4221" s="9"/>
      <c r="AW4221" s="9"/>
      <c r="AX4221" s="9"/>
      <c r="AY4221" s="9"/>
      <c r="AZ4221" s="9"/>
      <c r="BA4221" s="9"/>
      <c r="BB4221" s="9"/>
      <c r="BC4221" s="9"/>
      <c r="BD4221" s="9"/>
      <c r="BE4221" s="9"/>
      <c r="BF4221" s="9"/>
      <c r="BG4221" s="9"/>
      <c r="BH4221" s="9"/>
      <c r="BI4221" s="9"/>
      <c r="BJ4221" s="9"/>
      <c r="BK4221" s="9"/>
      <c r="BL4221" s="9">
        <f t="shared" si="138"/>
        <v>180730.59173374431</v>
      </c>
      <c r="BM4221" s="9">
        <f t="shared" si="139"/>
        <v>180700</v>
      </c>
    </row>
    <row r="4222" spans="1:65" x14ac:dyDescent="0.3">
      <c r="A4222" t="s">
        <v>3995</v>
      </c>
      <c r="B4222" s="9">
        <v>204</v>
      </c>
      <c r="C4222">
        <v>544965</v>
      </c>
      <c r="D4222">
        <v>1</v>
      </c>
      <c r="E4222">
        <v>0</v>
      </c>
      <c r="F4222">
        <v>0</v>
      </c>
      <c r="G4222">
        <v>0</v>
      </c>
      <c r="H4222">
        <v>0</v>
      </c>
      <c r="I4222" t="s">
        <v>83</v>
      </c>
      <c r="J4222">
        <v>544442</v>
      </c>
      <c r="K4222" t="s">
        <v>663</v>
      </c>
      <c r="L4222">
        <v>544256</v>
      </c>
      <c r="M4222" t="s">
        <v>85</v>
      </c>
      <c r="N4222">
        <v>544256</v>
      </c>
      <c r="O4222" t="s">
        <v>85</v>
      </c>
      <c r="P4222">
        <v>544256</v>
      </c>
      <c r="Q4222" t="s">
        <v>85</v>
      </c>
      <c r="R4222" s="9">
        <v>71941.662785630979</v>
      </c>
      <c r="S4222" s="9"/>
      <c r="T4222" s="9"/>
      <c r="U4222" s="9"/>
      <c r="V4222" s="9"/>
      <c r="W4222" s="9"/>
      <c r="X4222" s="9"/>
      <c r="Y4222" s="9"/>
      <c r="Z4222" s="9"/>
      <c r="AA4222" s="9"/>
      <c r="AB4222" s="9"/>
      <c r="AC4222" s="9"/>
      <c r="AD4222" s="9"/>
      <c r="AE4222" s="9"/>
      <c r="AF4222" s="9"/>
      <c r="AG4222" s="9"/>
      <c r="AH4222" s="9"/>
      <c r="AI4222" s="9"/>
      <c r="AJ4222" s="9"/>
      <c r="AK4222" s="9"/>
      <c r="AL4222" s="9"/>
      <c r="AM4222" s="9"/>
      <c r="AN4222" s="9"/>
      <c r="AO4222" s="9"/>
      <c r="AP4222" s="9"/>
      <c r="AQ4222" s="15"/>
      <c r="AR4222" s="9"/>
      <c r="AS4222" s="9"/>
      <c r="AT4222" s="9"/>
      <c r="AU4222" s="9"/>
      <c r="AV4222" s="9"/>
      <c r="AW4222" s="9"/>
      <c r="AX4222" s="9"/>
      <c r="AY4222" s="9"/>
      <c r="AZ4222" s="9"/>
      <c r="BA4222" s="9"/>
      <c r="BB4222" s="9"/>
      <c r="BC4222" s="9"/>
      <c r="BD4222" s="9"/>
      <c r="BE4222" s="9"/>
      <c r="BF4222" s="9"/>
      <c r="BG4222" s="9"/>
      <c r="BH4222" s="9"/>
      <c r="BI4222" s="9"/>
      <c r="BJ4222" s="9"/>
      <c r="BK4222" s="9"/>
      <c r="BL4222" s="9">
        <f t="shared" si="138"/>
        <v>71941.662785630979</v>
      </c>
      <c r="BM4222" s="9">
        <f t="shared" si="139"/>
        <v>71900</v>
      </c>
    </row>
    <row r="4223" spans="1:65" x14ac:dyDescent="0.3">
      <c r="A4223" t="s">
        <v>3995</v>
      </c>
      <c r="B4223" s="9">
        <v>410</v>
      </c>
      <c r="C4223">
        <v>530531</v>
      </c>
      <c r="D4223">
        <v>1</v>
      </c>
      <c r="E4223">
        <v>0</v>
      </c>
      <c r="F4223">
        <v>0</v>
      </c>
      <c r="G4223">
        <v>0</v>
      </c>
      <c r="H4223">
        <v>0</v>
      </c>
      <c r="I4223" t="s">
        <v>86</v>
      </c>
      <c r="J4223">
        <v>530883</v>
      </c>
      <c r="K4223" t="s">
        <v>319</v>
      </c>
      <c r="L4223">
        <v>530883</v>
      </c>
      <c r="M4223" t="s">
        <v>319</v>
      </c>
      <c r="N4223">
        <v>530883</v>
      </c>
      <c r="O4223" t="s">
        <v>319</v>
      </c>
      <c r="P4223">
        <v>530883</v>
      </c>
      <c r="Q4223" t="s">
        <v>319</v>
      </c>
      <c r="R4223" s="9">
        <v>97996.254878310283</v>
      </c>
      <c r="S4223" s="9"/>
      <c r="T4223" s="9"/>
      <c r="U4223" s="9"/>
      <c r="V4223" s="9"/>
      <c r="W4223" s="9"/>
      <c r="X4223" s="9"/>
      <c r="Y4223" s="9"/>
      <c r="Z4223" s="9"/>
      <c r="AA4223" s="9"/>
      <c r="AB4223" s="9"/>
      <c r="AC4223" s="9"/>
      <c r="AD4223" s="9"/>
      <c r="AE4223" s="9"/>
      <c r="AF4223" s="9"/>
      <c r="AG4223" s="9"/>
      <c r="AH4223" s="9"/>
      <c r="AI4223" s="9"/>
      <c r="AJ4223" s="9"/>
      <c r="AK4223" s="9"/>
      <c r="AL4223" s="9"/>
      <c r="AM4223" s="9"/>
      <c r="AN4223" s="9"/>
      <c r="AO4223" s="9"/>
      <c r="AP4223" s="9"/>
      <c r="AQ4223" s="15"/>
      <c r="AR4223" s="9"/>
      <c r="AS4223" s="9"/>
      <c r="AT4223" s="9"/>
      <c r="AU4223" s="9"/>
      <c r="AV4223" s="9"/>
      <c r="AW4223" s="9"/>
      <c r="AX4223" s="9"/>
      <c r="AY4223" s="9"/>
      <c r="AZ4223" s="9"/>
      <c r="BA4223" s="9"/>
      <c r="BB4223" s="9"/>
      <c r="BC4223" s="9"/>
      <c r="BD4223" s="9"/>
      <c r="BE4223" s="9"/>
      <c r="BF4223" s="9"/>
      <c r="BG4223" s="9"/>
      <c r="BH4223" s="9"/>
      <c r="BI4223" s="9"/>
      <c r="BJ4223" s="9"/>
      <c r="BK4223" s="9"/>
      <c r="BL4223" s="9">
        <f t="shared" si="138"/>
        <v>97996.254878310283</v>
      </c>
      <c r="BM4223" s="9">
        <f t="shared" si="139"/>
        <v>98000</v>
      </c>
    </row>
    <row r="4224" spans="1:65" x14ac:dyDescent="0.3">
      <c r="A4224" t="s">
        <v>3996</v>
      </c>
      <c r="B4224" s="9">
        <v>111</v>
      </c>
      <c r="C4224">
        <v>545040</v>
      </c>
      <c r="D4224">
        <v>1</v>
      </c>
      <c r="E4224">
        <v>0</v>
      </c>
      <c r="F4224">
        <v>0</v>
      </c>
      <c r="G4224">
        <v>0</v>
      </c>
      <c r="H4224">
        <v>0</v>
      </c>
      <c r="I4224" t="s">
        <v>123</v>
      </c>
      <c r="J4224">
        <v>590789</v>
      </c>
      <c r="K4224" t="s">
        <v>168</v>
      </c>
      <c r="L4224">
        <v>590789</v>
      </c>
      <c r="M4224" t="s">
        <v>168</v>
      </c>
      <c r="N4224">
        <v>590789</v>
      </c>
      <c r="O4224" t="s">
        <v>168</v>
      </c>
      <c r="P4224">
        <v>591181</v>
      </c>
      <c r="Q4224" t="s">
        <v>137</v>
      </c>
      <c r="R4224" s="9">
        <v>71941.662785630979</v>
      </c>
      <c r="S4224" s="9"/>
      <c r="T4224" s="9"/>
      <c r="U4224" s="9"/>
      <c r="V4224" s="9"/>
      <c r="W4224" s="9"/>
      <c r="X4224" s="9"/>
      <c r="Y4224" s="9"/>
      <c r="Z4224" s="9"/>
      <c r="AA4224" s="9"/>
      <c r="AB4224" s="9"/>
      <c r="AC4224" s="9"/>
      <c r="AD4224" s="9"/>
      <c r="AE4224" s="9"/>
      <c r="AF4224" s="9"/>
      <c r="AG4224" s="9"/>
      <c r="AH4224" s="9"/>
      <c r="AI4224" s="9"/>
      <c r="AJ4224" s="9"/>
      <c r="AK4224" s="9"/>
      <c r="AL4224" s="9"/>
      <c r="AM4224" s="9"/>
      <c r="AN4224" s="9"/>
      <c r="AO4224" s="9"/>
      <c r="AP4224" s="9"/>
      <c r="AQ4224" s="15"/>
      <c r="AR4224" s="9"/>
      <c r="AS4224" s="9"/>
      <c r="AT4224" s="9"/>
      <c r="AU4224" s="9"/>
      <c r="AV4224" s="9"/>
      <c r="AW4224" s="9"/>
      <c r="AX4224" s="9"/>
      <c r="AY4224" s="9"/>
      <c r="AZ4224" s="9"/>
      <c r="BA4224" s="9"/>
      <c r="BB4224" s="9"/>
      <c r="BC4224" s="9"/>
      <c r="BD4224" s="9"/>
      <c r="BE4224" s="9"/>
      <c r="BF4224" s="9"/>
      <c r="BG4224" s="9"/>
      <c r="BH4224" s="9"/>
      <c r="BI4224" s="9"/>
      <c r="BJ4224" s="9"/>
      <c r="BK4224" s="9"/>
      <c r="BL4224" s="9">
        <f t="shared" si="138"/>
        <v>71941.662785630979</v>
      </c>
      <c r="BM4224" s="9">
        <f t="shared" si="139"/>
        <v>71900</v>
      </c>
    </row>
    <row r="4225" spans="1:65" x14ac:dyDescent="0.3">
      <c r="A4225" t="s">
        <v>3997</v>
      </c>
      <c r="B4225" s="9">
        <v>176</v>
      </c>
      <c r="C4225">
        <v>517445</v>
      </c>
      <c r="D4225">
        <v>1</v>
      </c>
      <c r="E4225">
        <v>0</v>
      </c>
      <c r="F4225">
        <v>0</v>
      </c>
      <c r="G4225">
        <v>0</v>
      </c>
      <c r="H4225">
        <v>0</v>
      </c>
      <c r="I4225" t="s">
        <v>111</v>
      </c>
      <c r="J4225">
        <v>517844</v>
      </c>
      <c r="K4225" t="s">
        <v>1323</v>
      </c>
      <c r="L4225">
        <v>514705</v>
      </c>
      <c r="M4225" t="s">
        <v>517</v>
      </c>
      <c r="N4225">
        <v>514705</v>
      </c>
      <c r="O4225" t="s">
        <v>517</v>
      </c>
      <c r="P4225">
        <v>514705</v>
      </c>
      <c r="Q4225" t="s">
        <v>517</v>
      </c>
      <c r="R4225" s="9">
        <v>71941.662785630979</v>
      </c>
      <c r="S4225" s="9"/>
      <c r="T4225" s="9"/>
      <c r="U4225" s="9"/>
      <c r="V4225" s="9"/>
      <c r="W4225" s="9"/>
      <c r="X4225" s="9"/>
      <c r="Y4225" s="9"/>
      <c r="Z4225" s="9"/>
      <c r="AA4225" s="9"/>
      <c r="AB4225" s="9"/>
      <c r="AC4225" s="9"/>
      <c r="AD4225" s="9"/>
      <c r="AE4225" s="9"/>
      <c r="AF4225" s="9"/>
      <c r="AG4225" s="9"/>
      <c r="AH4225" s="9"/>
      <c r="AI4225" s="9"/>
      <c r="AJ4225" s="9"/>
      <c r="AK4225" s="9"/>
      <c r="AL4225" s="9"/>
      <c r="AM4225" s="9"/>
      <c r="AN4225" s="9"/>
      <c r="AO4225" s="9"/>
      <c r="AP4225" s="9"/>
      <c r="AQ4225" s="15"/>
      <c r="AR4225" s="9"/>
      <c r="AS4225" s="9"/>
      <c r="AT4225" s="9"/>
      <c r="AU4225" s="9"/>
      <c r="AV4225" s="9"/>
      <c r="AW4225" s="9"/>
      <c r="AX4225" s="9"/>
      <c r="AY4225" s="9"/>
      <c r="AZ4225" s="9"/>
      <c r="BA4225" s="9"/>
      <c r="BB4225" s="9"/>
      <c r="BC4225" s="9"/>
      <c r="BD4225" s="9"/>
      <c r="BE4225" s="9"/>
      <c r="BF4225" s="9"/>
      <c r="BG4225" s="9"/>
      <c r="BH4225" s="9"/>
      <c r="BI4225" s="9"/>
      <c r="BJ4225" s="9"/>
      <c r="BK4225" s="9"/>
      <c r="BL4225" s="9">
        <f t="shared" si="138"/>
        <v>71941.662785630979</v>
      </c>
      <c r="BM4225" s="9">
        <f t="shared" si="139"/>
        <v>71900</v>
      </c>
    </row>
    <row r="4226" spans="1:65" x14ac:dyDescent="0.3">
      <c r="A4226" t="s">
        <v>3998</v>
      </c>
      <c r="B4226" s="9">
        <v>534</v>
      </c>
      <c r="C4226">
        <v>565521</v>
      </c>
      <c r="D4226">
        <v>1</v>
      </c>
      <c r="E4226">
        <v>0</v>
      </c>
      <c r="F4226">
        <v>0</v>
      </c>
      <c r="G4226">
        <v>0</v>
      </c>
      <c r="H4226">
        <v>0</v>
      </c>
      <c r="I4226" t="s">
        <v>131</v>
      </c>
      <c r="J4226">
        <v>565164</v>
      </c>
      <c r="K4226" t="s">
        <v>825</v>
      </c>
      <c r="L4226">
        <v>565164</v>
      </c>
      <c r="M4226" t="s">
        <v>825</v>
      </c>
      <c r="N4226">
        <v>565164</v>
      </c>
      <c r="O4226" t="s">
        <v>825</v>
      </c>
      <c r="P4226">
        <v>565229</v>
      </c>
      <c r="Q4226" t="s">
        <v>1041</v>
      </c>
      <c r="R4226" s="9">
        <v>127224.6062684153</v>
      </c>
      <c r="S4226" s="9"/>
      <c r="T4226" s="9"/>
      <c r="U4226" s="9"/>
      <c r="V4226" s="9"/>
      <c r="W4226" s="9"/>
      <c r="X4226" s="9"/>
      <c r="Y4226" s="9"/>
      <c r="Z4226" s="9"/>
      <c r="AA4226" s="9"/>
      <c r="AB4226" s="9"/>
      <c r="AC4226" s="9"/>
      <c r="AD4226" s="9"/>
      <c r="AE4226" s="9"/>
      <c r="AF4226" s="9"/>
      <c r="AG4226" s="9"/>
      <c r="AH4226" s="9"/>
      <c r="AI4226" s="9"/>
      <c r="AJ4226" s="9"/>
      <c r="AK4226" s="9"/>
      <c r="AL4226" s="9"/>
      <c r="AM4226" s="9"/>
      <c r="AN4226" s="9"/>
      <c r="AO4226" s="9"/>
      <c r="AP4226" s="9"/>
      <c r="AQ4226" s="15"/>
      <c r="AR4226" s="9"/>
      <c r="AS4226" s="9"/>
      <c r="AT4226" s="9"/>
      <c r="AU4226" s="9"/>
      <c r="AV4226" s="9"/>
      <c r="AW4226" s="9"/>
      <c r="AX4226" s="9"/>
      <c r="AY4226" s="9"/>
      <c r="AZ4226" s="9"/>
      <c r="BA4226" s="9"/>
      <c r="BB4226" s="9"/>
      <c r="BC4226" s="9"/>
      <c r="BD4226" s="9"/>
      <c r="BE4226" s="9"/>
      <c r="BF4226" s="9"/>
      <c r="BG4226" s="9"/>
      <c r="BH4226" s="9"/>
      <c r="BI4226" s="9"/>
      <c r="BJ4226" s="9"/>
      <c r="BK4226" s="9"/>
      <c r="BL4226" s="9">
        <f t="shared" si="138"/>
        <v>127224.6062684153</v>
      </c>
      <c r="BM4226" s="9">
        <f t="shared" si="139"/>
        <v>127200</v>
      </c>
    </row>
    <row r="4227" spans="1:65" x14ac:dyDescent="0.3">
      <c r="A4227" t="s">
        <v>3999</v>
      </c>
      <c r="B4227" s="9">
        <v>378</v>
      </c>
      <c r="C4227">
        <v>533637</v>
      </c>
      <c r="D4227">
        <v>1</v>
      </c>
      <c r="E4227">
        <v>0</v>
      </c>
      <c r="F4227">
        <v>0</v>
      </c>
      <c r="G4227">
        <v>0</v>
      </c>
      <c r="H4227">
        <v>0</v>
      </c>
      <c r="I4227" t="s">
        <v>86</v>
      </c>
      <c r="J4227">
        <v>533165</v>
      </c>
      <c r="K4227" t="s">
        <v>191</v>
      </c>
      <c r="L4227">
        <v>533165</v>
      </c>
      <c r="M4227" t="s">
        <v>191</v>
      </c>
      <c r="N4227">
        <v>533165</v>
      </c>
      <c r="O4227" t="s">
        <v>191</v>
      </c>
      <c r="P4227">
        <v>533165</v>
      </c>
      <c r="Q4227" t="s">
        <v>191</v>
      </c>
      <c r="R4227" s="9">
        <v>90429.827392837396</v>
      </c>
      <c r="S4227" s="9"/>
      <c r="T4227" s="9"/>
      <c r="U4227" s="9"/>
      <c r="V4227" s="9"/>
      <c r="W4227" s="9"/>
      <c r="X4227" s="9"/>
      <c r="Y4227" s="9"/>
      <c r="Z4227" s="9"/>
      <c r="AA4227" s="9"/>
      <c r="AB4227" s="9"/>
      <c r="AC4227" s="9"/>
      <c r="AD4227" s="9"/>
      <c r="AE4227" s="9"/>
      <c r="AF4227" s="9"/>
      <c r="AG4227" s="9"/>
      <c r="AH4227" s="9"/>
      <c r="AI4227" s="9"/>
      <c r="AJ4227" s="9"/>
      <c r="AK4227" s="9"/>
      <c r="AL4227" s="9"/>
      <c r="AM4227" s="9"/>
      <c r="AN4227" s="9"/>
      <c r="AO4227" s="9"/>
      <c r="AP4227" s="9"/>
      <c r="AQ4227" s="15"/>
      <c r="AR4227" s="9"/>
      <c r="AS4227" s="9"/>
      <c r="AT4227" s="9"/>
      <c r="AU4227" s="9"/>
      <c r="AV4227" s="9"/>
      <c r="AW4227" s="9"/>
      <c r="AX4227" s="9"/>
      <c r="AY4227" s="9"/>
      <c r="AZ4227" s="9"/>
      <c r="BA4227" s="9"/>
      <c r="BB4227" s="9"/>
      <c r="BC4227" s="9"/>
      <c r="BD4227" s="9"/>
      <c r="BE4227" s="9"/>
      <c r="BF4227" s="9"/>
      <c r="BG4227" s="9"/>
      <c r="BH4227" s="9"/>
      <c r="BI4227" s="9"/>
      <c r="BJ4227" s="9"/>
      <c r="BK4227" s="9"/>
      <c r="BL4227" s="9">
        <f t="shared" si="138"/>
        <v>90429.827392837396</v>
      </c>
      <c r="BM4227" s="9">
        <f t="shared" si="139"/>
        <v>90400</v>
      </c>
    </row>
    <row r="4228" spans="1:65" x14ac:dyDescent="0.3">
      <c r="A4228" t="s">
        <v>4000</v>
      </c>
      <c r="B4228" s="9">
        <v>516</v>
      </c>
      <c r="C4228">
        <v>533645</v>
      </c>
      <c r="D4228">
        <v>1</v>
      </c>
      <c r="E4228">
        <v>0</v>
      </c>
      <c r="F4228">
        <v>0</v>
      </c>
      <c r="G4228">
        <v>0</v>
      </c>
      <c r="H4228">
        <v>0</v>
      </c>
      <c r="I4228" t="s">
        <v>86</v>
      </c>
      <c r="J4228">
        <v>533947</v>
      </c>
      <c r="K4228" t="s">
        <v>1368</v>
      </c>
      <c r="L4228">
        <v>533807</v>
      </c>
      <c r="M4228" t="s">
        <v>294</v>
      </c>
      <c r="N4228">
        <v>533807</v>
      </c>
      <c r="O4228" t="s">
        <v>294</v>
      </c>
      <c r="P4228">
        <v>533165</v>
      </c>
      <c r="Q4228" t="s">
        <v>191</v>
      </c>
      <c r="R4228" s="9">
        <v>122990.33849394989</v>
      </c>
      <c r="S4228" s="9"/>
      <c r="T4228" s="9"/>
      <c r="U4228" s="9"/>
      <c r="V4228" s="9"/>
      <c r="W4228" s="9"/>
      <c r="X4228" s="9"/>
      <c r="Y4228" s="9"/>
      <c r="Z4228" s="9"/>
      <c r="AA4228" s="9"/>
      <c r="AB4228" s="9"/>
      <c r="AC4228" s="9"/>
      <c r="AD4228" s="9"/>
      <c r="AE4228" s="9"/>
      <c r="AF4228" s="9"/>
      <c r="AG4228" s="9"/>
      <c r="AH4228" s="9"/>
      <c r="AI4228" s="9"/>
      <c r="AJ4228" s="9"/>
      <c r="AK4228" s="9"/>
      <c r="AL4228" s="9"/>
      <c r="AM4228" s="9"/>
      <c r="AN4228" s="9"/>
      <c r="AO4228" s="9"/>
      <c r="AP4228" s="9"/>
      <c r="AQ4228" s="15"/>
      <c r="AR4228" s="9"/>
      <c r="AS4228" s="9"/>
      <c r="AT4228" s="9"/>
      <c r="AU4228" s="9"/>
      <c r="AV4228" s="9"/>
      <c r="AW4228" s="9"/>
      <c r="AX4228" s="9"/>
      <c r="AY4228" s="9"/>
      <c r="AZ4228" s="9"/>
      <c r="BA4228" s="9"/>
      <c r="BB4228" s="9"/>
      <c r="BC4228" s="9"/>
      <c r="BD4228" s="9"/>
      <c r="BE4228" s="9"/>
      <c r="BF4228" s="9"/>
      <c r="BG4228" s="9"/>
      <c r="BH4228" s="9"/>
      <c r="BI4228" s="9"/>
      <c r="BJ4228" s="9"/>
      <c r="BK4228" s="9"/>
      <c r="BL4228" s="9">
        <f t="shared" ref="BL4228:BL4291" si="140">SUMIF(R4228:R4228,"&lt;&gt;")+SUMIF(T4228:T4228,"&lt;&gt;")+SUMIF(V4228:V4228,"&lt;&gt;")+SUMIF(X4228:X4228,"&lt;&gt;")+SUMIF(Z4228:Z4228,"&lt;&gt;")+SUMIF(AB4228:AB4228,"&lt;&gt;")+SUMIF(AD4228:AD4228,"&lt;&gt;")+SUMIF(AF4228:AF4228,"&lt;&gt;")+SUMIF(AH4228:AH4228,"&lt;&gt;")+SUMIF(AJ4228:AJ4228,"&lt;&gt;")+SUMIF(AK4228:AK4228,"&lt;&gt;")+SUMIF(AM4228:AM4228,"&lt;&gt;")+SUMIF(AO4228:AO4228,"&lt;&gt;")+SUMIF(AQ4228:AQ4228,"&lt;&gt;")+SUMIF(AS4228:AS4228,"&lt;&gt;")+SUMIF(AU4228:AU4228,"&lt;&gt;")+SUMIF(AW4228:AW4228,"&lt;&gt;")+SUMIF(AY4228:AY4228,"&lt;&gt;")+SUMIF(BA4228:BA4228,"&lt;&gt;")+SUMIF(BC4228:BC4228,"&lt;&gt;")+SUMIF(BE4228:BE4228,"&lt;&gt;")+SUMIF(BG4228:BG4228,"&lt;&gt;")+SUMIF(BI4228:BI4228,"&lt;&gt;")+SUMIF(BK4228:BK4228,"&lt;&gt;")</f>
        <v>122990.33849394989</v>
      </c>
      <c r="BM4228" s="9">
        <f t="shared" ref="BM4228:BM4291" si="141">ROUND(BL4228/100,0)*100</f>
        <v>123000</v>
      </c>
    </row>
    <row r="4229" spans="1:65" x14ac:dyDescent="0.3">
      <c r="A4229" t="s">
        <v>831</v>
      </c>
      <c r="B4229" s="9">
        <v>451</v>
      </c>
      <c r="C4229">
        <v>593524</v>
      </c>
      <c r="D4229">
        <v>1</v>
      </c>
      <c r="E4229">
        <v>0</v>
      </c>
      <c r="F4229">
        <v>0</v>
      </c>
      <c r="G4229">
        <v>0</v>
      </c>
      <c r="H4229">
        <v>0</v>
      </c>
      <c r="I4229" t="s">
        <v>81</v>
      </c>
      <c r="J4229">
        <v>593508</v>
      </c>
      <c r="K4229" t="s">
        <v>1450</v>
      </c>
      <c r="L4229">
        <v>592889</v>
      </c>
      <c r="M4229" t="s">
        <v>482</v>
      </c>
      <c r="N4229">
        <v>592889</v>
      </c>
      <c r="O4229" t="s">
        <v>482</v>
      </c>
      <c r="P4229">
        <v>592889</v>
      </c>
      <c r="Q4229" t="s">
        <v>482</v>
      </c>
      <c r="R4229" s="9">
        <v>107676.10379279791</v>
      </c>
      <c r="S4229" s="9"/>
      <c r="T4229" s="9"/>
      <c r="U4229" s="9"/>
      <c r="V4229" s="9"/>
      <c r="W4229" s="9"/>
      <c r="X4229" s="9"/>
      <c r="Y4229" s="9"/>
      <c r="Z4229" s="9"/>
      <c r="AA4229" s="9"/>
      <c r="AB4229" s="9"/>
      <c r="AC4229" s="9"/>
      <c r="AD4229" s="9"/>
      <c r="AE4229" s="9"/>
      <c r="AF4229" s="9"/>
      <c r="AG4229" s="9"/>
      <c r="AH4229" s="9"/>
      <c r="AI4229" s="9"/>
      <c r="AJ4229" s="9"/>
      <c r="AK4229" s="9"/>
      <c r="AL4229" s="9"/>
      <c r="AM4229" s="9"/>
      <c r="AN4229" s="9"/>
      <c r="AO4229" s="9"/>
      <c r="AP4229" s="9"/>
      <c r="AQ4229" s="15"/>
      <c r="AR4229" s="9"/>
      <c r="AS4229" s="9"/>
      <c r="AT4229" s="9"/>
      <c r="AU4229" s="9"/>
      <c r="AV4229" s="9"/>
      <c r="AW4229" s="9"/>
      <c r="AX4229" s="9"/>
      <c r="AY4229" s="9"/>
      <c r="AZ4229" s="9"/>
      <c r="BA4229" s="9"/>
      <c r="BB4229" s="9"/>
      <c r="BC4229" s="9"/>
      <c r="BD4229" s="9"/>
      <c r="BE4229" s="9"/>
      <c r="BF4229" s="9"/>
      <c r="BG4229" s="9"/>
      <c r="BH4229" s="9"/>
      <c r="BI4229" s="9"/>
      <c r="BJ4229" s="9"/>
      <c r="BK4229" s="9"/>
      <c r="BL4229" s="9">
        <f t="shared" si="140"/>
        <v>107676.10379279791</v>
      </c>
      <c r="BM4229" s="9">
        <f t="shared" si="141"/>
        <v>107700</v>
      </c>
    </row>
    <row r="4230" spans="1:65" x14ac:dyDescent="0.3">
      <c r="A4230" s="2" t="s">
        <v>831</v>
      </c>
      <c r="B4230" s="9">
        <v>1128</v>
      </c>
      <c r="C4230">
        <v>517534</v>
      </c>
      <c r="D4230">
        <v>1</v>
      </c>
      <c r="E4230">
        <v>1</v>
      </c>
      <c r="F4230">
        <v>0</v>
      </c>
      <c r="G4230">
        <v>0</v>
      </c>
      <c r="H4230">
        <v>0</v>
      </c>
      <c r="I4230" t="s">
        <v>111</v>
      </c>
      <c r="J4230">
        <v>517534</v>
      </c>
      <c r="K4230" t="s">
        <v>831</v>
      </c>
      <c r="L4230">
        <v>511382</v>
      </c>
      <c r="M4230" t="s">
        <v>311</v>
      </c>
      <c r="N4230">
        <v>511382</v>
      </c>
      <c r="O4230" t="s">
        <v>311</v>
      </c>
      <c r="P4230">
        <v>511382</v>
      </c>
      <c r="Q4230" t="s">
        <v>311</v>
      </c>
      <c r="R4230" s="9">
        <v>265621.7865776227</v>
      </c>
      <c r="S4230" s="9">
        <f>SUMIFS($B:$B,$J:$J,$C4230)</f>
        <v>4776</v>
      </c>
      <c r="T4230" s="9">
        <v>259312.63872825759</v>
      </c>
      <c r="U4230" s="9">
        <v>0</v>
      </c>
      <c r="V4230" s="9">
        <f>U4230*768</f>
        <v>0</v>
      </c>
      <c r="W4230" s="9">
        <v>45</v>
      </c>
      <c r="X4230" s="9">
        <f>W4230*3072</f>
        <v>138240</v>
      </c>
      <c r="Y4230" s="9">
        <v>41</v>
      </c>
      <c r="Z4230" s="9">
        <f>Y4230*1024</f>
        <v>41984</v>
      </c>
      <c r="AA4230" s="9">
        <v>1</v>
      </c>
      <c r="AB4230" s="9">
        <f>AA4230*256</f>
        <v>256</v>
      </c>
      <c r="AC4230" s="9"/>
      <c r="AD4230" s="9"/>
      <c r="AE4230" s="9"/>
      <c r="AF4230" s="9"/>
      <c r="AG4230" s="9"/>
      <c r="AH4230" s="9"/>
      <c r="AI4230" s="9"/>
      <c r="AJ4230" s="9"/>
      <c r="AK4230" s="9"/>
      <c r="AL4230" s="9"/>
      <c r="AM4230" s="9"/>
      <c r="AN4230" s="9"/>
      <c r="AO4230" s="9"/>
      <c r="AP4230" s="9"/>
      <c r="AQ4230" s="15"/>
      <c r="AR4230" s="9">
        <v>1</v>
      </c>
      <c r="AS4230" s="9">
        <f>AR4230*30500</f>
        <v>30500</v>
      </c>
      <c r="AT4230" s="9"/>
      <c r="AU4230" s="9"/>
      <c r="AV4230" s="9"/>
      <c r="AW4230" s="9"/>
      <c r="AX4230" s="9"/>
      <c r="AY4230" s="9"/>
      <c r="AZ4230" s="9"/>
      <c r="BA4230" s="9"/>
      <c r="BB4230" s="9"/>
      <c r="BC4230" s="9"/>
      <c r="BD4230" s="9"/>
      <c r="BE4230" s="9"/>
      <c r="BF4230" s="9"/>
      <c r="BG4230" s="9"/>
      <c r="BH4230" s="9"/>
      <c r="BI4230" s="9"/>
      <c r="BJ4230" s="9"/>
      <c r="BK4230" s="9"/>
      <c r="BL4230" s="9">
        <f t="shared" si="140"/>
        <v>735914.42530588026</v>
      </c>
      <c r="BM4230" s="9">
        <f t="shared" si="141"/>
        <v>735900</v>
      </c>
    </row>
    <row r="4231" spans="1:65" x14ac:dyDescent="0.3">
      <c r="A4231" s="2" t="s">
        <v>4001</v>
      </c>
      <c r="B4231" s="9">
        <v>1174</v>
      </c>
      <c r="C4231">
        <v>509841</v>
      </c>
      <c r="D4231">
        <v>1</v>
      </c>
      <c r="E4231">
        <v>1</v>
      </c>
      <c r="F4231">
        <v>0</v>
      </c>
      <c r="G4231">
        <v>0</v>
      </c>
      <c r="H4231">
        <v>0</v>
      </c>
      <c r="I4231" t="s">
        <v>94</v>
      </c>
      <c r="J4231">
        <v>509841</v>
      </c>
      <c r="K4231" t="s">
        <v>4001</v>
      </c>
      <c r="L4231">
        <v>505927</v>
      </c>
      <c r="M4231" t="s">
        <v>668</v>
      </c>
      <c r="N4231">
        <v>505927</v>
      </c>
      <c r="O4231" t="s">
        <v>668</v>
      </c>
      <c r="P4231">
        <v>505927</v>
      </c>
      <c r="Q4231" t="s">
        <v>668</v>
      </c>
      <c r="R4231" s="9">
        <v>276246.19854666281</v>
      </c>
      <c r="S4231" s="9">
        <f>SUMIFS($B:$B,$J:$J,$C4231)</f>
        <v>1695</v>
      </c>
      <c r="T4231" s="9">
        <v>92279.832628595468</v>
      </c>
      <c r="U4231" s="9">
        <v>0</v>
      </c>
      <c r="V4231" s="9">
        <f>U4231*768</f>
        <v>0</v>
      </c>
      <c r="W4231" s="9">
        <v>40</v>
      </c>
      <c r="X4231" s="9">
        <f>W4231*3072</f>
        <v>122880</v>
      </c>
      <c r="Y4231" s="9">
        <v>9</v>
      </c>
      <c r="Z4231" s="9">
        <f>Y4231*1024</f>
        <v>9216</v>
      </c>
      <c r="AA4231" s="9">
        <v>2</v>
      </c>
      <c r="AB4231" s="9">
        <f>AA4231*256</f>
        <v>512</v>
      </c>
      <c r="AC4231" s="9"/>
      <c r="AD4231" s="9"/>
      <c r="AE4231" s="9"/>
      <c r="AF4231" s="9"/>
      <c r="AG4231" s="9"/>
      <c r="AH4231" s="9"/>
      <c r="AI4231" s="9"/>
      <c r="AJ4231" s="9"/>
      <c r="AK4231" s="9"/>
      <c r="AL4231" s="9"/>
      <c r="AM4231" s="9"/>
      <c r="AN4231" s="9"/>
      <c r="AO4231" s="9"/>
      <c r="AP4231" s="9"/>
      <c r="AQ4231" s="15"/>
      <c r="AR4231" s="9"/>
      <c r="AS4231" s="9"/>
      <c r="AT4231" s="9"/>
      <c r="AU4231" s="9"/>
      <c r="AV4231" s="9"/>
      <c r="AW4231" s="9"/>
      <c r="AX4231" s="9"/>
      <c r="AY4231" s="9"/>
      <c r="AZ4231" s="9"/>
      <c r="BA4231" s="9"/>
      <c r="BB4231" s="9"/>
      <c r="BC4231" s="9"/>
      <c r="BD4231" s="9"/>
      <c r="BE4231" s="9"/>
      <c r="BF4231" s="9"/>
      <c r="BG4231" s="9"/>
      <c r="BH4231" s="9"/>
      <c r="BI4231" s="9"/>
      <c r="BJ4231" s="9"/>
      <c r="BK4231" s="9"/>
      <c r="BL4231" s="9">
        <f t="shared" si="140"/>
        <v>501134.03117525828</v>
      </c>
      <c r="BM4231" s="9">
        <f t="shared" si="141"/>
        <v>501100</v>
      </c>
    </row>
    <row r="4232" spans="1:65" x14ac:dyDescent="0.3">
      <c r="A4232" t="s">
        <v>4002</v>
      </c>
      <c r="B4232" s="9">
        <v>276</v>
      </c>
      <c r="C4232">
        <v>530387</v>
      </c>
      <c r="D4232">
        <v>1</v>
      </c>
      <c r="E4232">
        <v>0</v>
      </c>
      <c r="F4232">
        <v>0</v>
      </c>
      <c r="G4232">
        <v>0</v>
      </c>
      <c r="H4232">
        <v>0</v>
      </c>
      <c r="I4232" t="s">
        <v>104</v>
      </c>
      <c r="J4232">
        <v>561860</v>
      </c>
      <c r="K4232" t="s">
        <v>951</v>
      </c>
      <c r="L4232">
        <v>561860</v>
      </c>
      <c r="M4232" t="s">
        <v>951</v>
      </c>
      <c r="N4232">
        <v>561860</v>
      </c>
      <c r="O4232" t="s">
        <v>951</v>
      </c>
      <c r="P4232">
        <v>561860</v>
      </c>
      <c r="Q4232" t="s">
        <v>951</v>
      </c>
      <c r="R4232" s="9">
        <v>71941.662785630979</v>
      </c>
      <c r="S4232" s="9"/>
      <c r="T4232" s="9"/>
      <c r="U4232" s="9"/>
      <c r="V4232" s="9"/>
      <c r="W4232" s="9"/>
      <c r="X4232" s="9"/>
      <c r="Y4232" s="9"/>
      <c r="Z4232" s="9"/>
      <c r="AA4232" s="9"/>
      <c r="AB4232" s="9"/>
      <c r="AC4232" s="9"/>
      <c r="AD4232" s="9"/>
      <c r="AE4232" s="9"/>
      <c r="AF4232" s="9"/>
      <c r="AG4232" s="9"/>
      <c r="AH4232" s="9"/>
      <c r="AI4232" s="9"/>
      <c r="AJ4232" s="9"/>
      <c r="AK4232" s="9"/>
      <c r="AL4232" s="9"/>
      <c r="AM4232" s="9"/>
      <c r="AN4232" s="9"/>
      <c r="AO4232" s="9"/>
      <c r="AP4232" s="9"/>
      <c r="AQ4232" s="15"/>
      <c r="AR4232" s="9"/>
      <c r="AS4232" s="9"/>
      <c r="AT4232" s="9"/>
      <c r="AU4232" s="9"/>
      <c r="AV4232" s="9"/>
      <c r="AW4232" s="9"/>
      <c r="AX4232" s="9"/>
      <c r="AY4232" s="9"/>
      <c r="AZ4232" s="9"/>
      <c r="BA4232" s="9"/>
      <c r="BB4232" s="9"/>
      <c r="BC4232" s="9"/>
      <c r="BD4232" s="9"/>
      <c r="BE4232" s="9"/>
      <c r="BF4232" s="9"/>
      <c r="BG4232" s="9"/>
      <c r="BH4232" s="9"/>
      <c r="BI4232" s="9"/>
      <c r="BJ4232" s="9"/>
      <c r="BK4232" s="9"/>
      <c r="BL4232" s="9">
        <f t="shared" si="140"/>
        <v>71941.662785630979</v>
      </c>
      <c r="BM4232" s="9">
        <f t="shared" si="141"/>
        <v>71900</v>
      </c>
    </row>
    <row r="4233" spans="1:65" x14ac:dyDescent="0.3">
      <c r="A4233" t="s">
        <v>4003</v>
      </c>
      <c r="B4233" s="9">
        <v>951</v>
      </c>
      <c r="C4233">
        <v>579629</v>
      </c>
      <c r="D4233">
        <v>1</v>
      </c>
      <c r="E4233">
        <v>0</v>
      </c>
      <c r="F4233">
        <v>0</v>
      </c>
      <c r="G4233">
        <v>0</v>
      </c>
      <c r="H4233">
        <v>0</v>
      </c>
      <c r="I4233" t="s">
        <v>90</v>
      </c>
      <c r="J4233">
        <v>579025</v>
      </c>
      <c r="K4233" t="s">
        <v>213</v>
      </c>
      <c r="L4233">
        <v>579025</v>
      </c>
      <c r="M4233" t="s">
        <v>213</v>
      </c>
      <c r="N4233">
        <v>579025</v>
      </c>
      <c r="O4233" t="s">
        <v>213</v>
      </c>
      <c r="P4233">
        <v>579025</v>
      </c>
      <c r="Q4233" t="s">
        <v>213</v>
      </c>
      <c r="R4233" s="9">
        <v>224626.11999865671</v>
      </c>
      <c r="S4233" s="9"/>
      <c r="T4233" s="9"/>
      <c r="U4233" s="9"/>
      <c r="V4233" s="9"/>
      <c r="W4233" s="9"/>
      <c r="X4233" s="9"/>
      <c r="Y4233" s="9"/>
      <c r="Z4233" s="9"/>
      <c r="AA4233" s="9"/>
      <c r="AB4233" s="9"/>
      <c r="AC4233" s="9"/>
      <c r="AD4233" s="9"/>
      <c r="AE4233" s="9"/>
      <c r="AF4233" s="9"/>
      <c r="AG4233" s="9"/>
      <c r="AH4233" s="9"/>
      <c r="AI4233" s="9"/>
      <c r="AJ4233" s="9"/>
      <c r="AK4233" s="9"/>
      <c r="AL4233" s="9"/>
      <c r="AM4233" s="9"/>
      <c r="AN4233" s="9"/>
      <c r="AO4233" s="9"/>
      <c r="AP4233" s="9"/>
      <c r="AQ4233" s="15"/>
      <c r="AR4233" s="9"/>
      <c r="AS4233" s="9"/>
      <c r="AT4233" s="9"/>
      <c r="AU4233" s="9"/>
      <c r="AV4233" s="9"/>
      <c r="AW4233" s="9"/>
      <c r="AX4233" s="9"/>
      <c r="AY4233" s="9"/>
      <c r="AZ4233" s="9"/>
      <c r="BA4233" s="9"/>
      <c r="BB4233" s="9"/>
      <c r="BC4233" s="9"/>
      <c r="BD4233" s="9"/>
      <c r="BE4233" s="9"/>
      <c r="BF4233" s="9"/>
      <c r="BG4233" s="9"/>
      <c r="BH4233" s="9"/>
      <c r="BI4233" s="9"/>
      <c r="BJ4233" s="9"/>
      <c r="BK4233" s="9"/>
      <c r="BL4233" s="9">
        <f t="shared" si="140"/>
        <v>224626.11999865671</v>
      </c>
      <c r="BM4233" s="9">
        <f t="shared" si="141"/>
        <v>224600</v>
      </c>
    </row>
    <row r="4234" spans="1:65" x14ac:dyDescent="0.3">
      <c r="A4234" t="s">
        <v>4003</v>
      </c>
      <c r="B4234" s="9">
        <v>274</v>
      </c>
      <c r="C4234">
        <v>517569</v>
      </c>
      <c r="D4234">
        <v>1</v>
      </c>
      <c r="E4234">
        <v>0</v>
      </c>
      <c r="F4234">
        <v>0</v>
      </c>
      <c r="G4234">
        <v>0</v>
      </c>
      <c r="H4234">
        <v>0</v>
      </c>
      <c r="I4234" t="s">
        <v>111</v>
      </c>
      <c r="J4234">
        <v>517534</v>
      </c>
      <c r="K4234" t="s">
        <v>831</v>
      </c>
      <c r="L4234">
        <v>511382</v>
      </c>
      <c r="M4234" t="s">
        <v>311</v>
      </c>
      <c r="N4234">
        <v>511382</v>
      </c>
      <c r="O4234" t="s">
        <v>311</v>
      </c>
      <c r="P4234">
        <v>511382</v>
      </c>
      <c r="Q4234" t="s">
        <v>311</v>
      </c>
      <c r="R4234" s="9">
        <v>71941.662785630979</v>
      </c>
      <c r="S4234" s="9"/>
      <c r="T4234" s="9"/>
      <c r="U4234" s="9"/>
      <c r="V4234" s="9"/>
      <c r="W4234" s="9"/>
      <c r="X4234" s="9"/>
      <c r="Y4234" s="9"/>
      <c r="Z4234" s="9"/>
      <c r="AA4234" s="9"/>
      <c r="AB4234" s="9"/>
      <c r="AC4234" s="9"/>
      <c r="AD4234" s="9"/>
      <c r="AE4234" s="9"/>
      <c r="AF4234" s="9"/>
      <c r="AG4234" s="9"/>
      <c r="AH4234" s="9"/>
      <c r="AI4234" s="9"/>
      <c r="AJ4234" s="9"/>
      <c r="AK4234" s="9"/>
      <c r="AL4234" s="9"/>
      <c r="AM4234" s="9"/>
      <c r="AN4234" s="9"/>
      <c r="AO4234" s="9"/>
      <c r="AP4234" s="9"/>
      <c r="AQ4234" s="15"/>
      <c r="AR4234" s="9"/>
      <c r="AS4234" s="9"/>
      <c r="AT4234" s="9"/>
      <c r="AU4234" s="9"/>
      <c r="AV4234" s="9"/>
      <c r="AW4234" s="9"/>
      <c r="AX4234" s="9"/>
      <c r="AY4234" s="9"/>
      <c r="AZ4234" s="9"/>
      <c r="BA4234" s="9"/>
      <c r="BB4234" s="9"/>
      <c r="BC4234" s="9"/>
      <c r="BD4234" s="9"/>
      <c r="BE4234" s="9"/>
      <c r="BF4234" s="9"/>
      <c r="BG4234" s="9"/>
      <c r="BH4234" s="9"/>
      <c r="BI4234" s="9"/>
      <c r="BJ4234" s="9"/>
      <c r="BK4234" s="9"/>
      <c r="BL4234" s="9">
        <f t="shared" si="140"/>
        <v>71941.662785630979</v>
      </c>
      <c r="BM4234" s="9">
        <f t="shared" si="141"/>
        <v>71900</v>
      </c>
    </row>
    <row r="4235" spans="1:65" x14ac:dyDescent="0.3">
      <c r="A4235" t="s">
        <v>4004</v>
      </c>
      <c r="B4235" s="9">
        <v>569</v>
      </c>
      <c r="C4235">
        <v>540854</v>
      </c>
      <c r="D4235">
        <v>1</v>
      </c>
      <c r="E4235">
        <v>0</v>
      </c>
      <c r="F4235">
        <v>0</v>
      </c>
      <c r="G4235">
        <v>0</v>
      </c>
      <c r="H4235">
        <v>0</v>
      </c>
      <c r="I4235" t="s">
        <v>111</v>
      </c>
      <c r="J4235">
        <v>541354</v>
      </c>
      <c r="K4235" t="s">
        <v>510</v>
      </c>
      <c r="L4235">
        <v>541354</v>
      </c>
      <c r="M4235" t="s">
        <v>510</v>
      </c>
      <c r="N4235">
        <v>541354</v>
      </c>
      <c r="O4235" t="s">
        <v>510</v>
      </c>
      <c r="P4235">
        <v>541354</v>
      </c>
      <c r="Q4235" t="s">
        <v>510</v>
      </c>
      <c r="R4235" s="9">
        <v>135450.04059682199</v>
      </c>
      <c r="S4235" s="9"/>
      <c r="T4235" s="9"/>
      <c r="U4235" s="9"/>
      <c r="V4235" s="9"/>
      <c r="W4235" s="9"/>
      <c r="X4235" s="9"/>
      <c r="Y4235" s="9"/>
      <c r="Z4235" s="9"/>
      <c r="AA4235" s="9"/>
      <c r="AB4235" s="9"/>
      <c r="AC4235" s="9"/>
      <c r="AD4235" s="9"/>
      <c r="AE4235" s="9"/>
      <c r="AF4235" s="9"/>
      <c r="AG4235" s="9"/>
      <c r="AH4235" s="9"/>
      <c r="AI4235" s="9"/>
      <c r="AJ4235" s="9"/>
      <c r="AK4235" s="9"/>
      <c r="AL4235" s="9"/>
      <c r="AM4235" s="9"/>
      <c r="AN4235" s="9"/>
      <c r="AO4235" s="9"/>
      <c r="AP4235" s="9"/>
      <c r="AQ4235" s="15"/>
      <c r="AR4235" s="9"/>
      <c r="AS4235" s="9"/>
      <c r="AT4235" s="9"/>
      <c r="AU4235" s="9"/>
      <c r="AV4235" s="9"/>
      <c r="AW4235" s="9"/>
      <c r="AX4235" s="9"/>
      <c r="AY4235" s="9"/>
      <c r="AZ4235" s="9"/>
      <c r="BA4235" s="9"/>
      <c r="BB4235" s="9"/>
      <c r="BC4235" s="9"/>
      <c r="BD4235" s="9"/>
      <c r="BE4235" s="9"/>
      <c r="BF4235" s="9"/>
      <c r="BG4235" s="9"/>
      <c r="BH4235" s="9"/>
      <c r="BI4235" s="9"/>
      <c r="BJ4235" s="9"/>
      <c r="BK4235" s="9"/>
      <c r="BL4235" s="9">
        <f t="shared" si="140"/>
        <v>135450.04059682199</v>
      </c>
      <c r="BM4235" s="9">
        <f t="shared" si="141"/>
        <v>135500</v>
      </c>
    </row>
    <row r="4236" spans="1:65" x14ac:dyDescent="0.3">
      <c r="A4236" s="3" t="s">
        <v>2654</v>
      </c>
      <c r="B4236" s="9">
        <v>3736</v>
      </c>
      <c r="C4236">
        <v>582239</v>
      </c>
      <c r="D4236">
        <v>1</v>
      </c>
      <c r="E4236">
        <v>1</v>
      </c>
      <c r="F4236">
        <v>1</v>
      </c>
      <c r="G4236">
        <v>0</v>
      </c>
      <c r="H4236">
        <v>0</v>
      </c>
      <c r="I4236" t="s">
        <v>81</v>
      </c>
      <c r="J4236">
        <v>582239</v>
      </c>
      <c r="K4236" t="s">
        <v>2654</v>
      </c>
      <c r="L4236">
        <v>582239</v>
      </c>
      <c r="M4236" t="s">
        <v>2654</v>
      </c>
      <c r="N4236">
        <v>581283</v>
      </c>
      <c r="O4236" t="s">
        <v>82</v>
      </c>
      <c r="P4236">
        <v>581283</v>
      </c>
      <c r="Q4236" t="s">
        <v>82</v>
      </c>
      <c r="R4236" s="9">
        <v>853686.41892688128</v>
      </c>
      <c r="S4236" s="9">
        <f>SUMIFS($B:$B,$J:$J,$C4236)</f>
        <v>3736</v>
      </c>
      <c r="T4236" s="9">
        <v>203003.0424316545</v>
      </c>
      <c r="U4236" s="9">
        <v>0</v>
      </c>
      <c r="V4236" s="9">
        <f>U4236*768</f>
        <v>0</v>
      </c>
      <c r="W4236" s="9">
        <v>29</v>
      </c>
      <c r="X4236" s="9">
        <f>W4236*3072</f>
        <v>89088</v>
      </c>
      <c r="Y4236" s="9">
        <v>18</v>
      </c>
      <c r="Z4236" s="9">
        <f>Y4236*1024</f>
        <v>18432</v>
      </c>
      <c r="AA4236" s="9">
        <v>6</v>
      </c>
      <c r="AB4236" s="9">
        <f>AA4236*256</f>
        <v>1536</v>
      </c>
      <c r="AC4236" s="9">
        <f>SUMIFS($B:$B,$L:$L,$C4236)</f>
        <v>3992</v>
      </c>
      <c r="AD4236" s="9">
        <v>499781.27514428104</v>
      </c>
      <c r="AE4236" s="9"/>
      <c r="AF4236" s="9"/>
      <c r="AG4236" s="9"/>
      <c r="AH4236" s="9"/>
      <c r="AI4236" s="9"/>
      <c r="AJ4236" s="9"/>
      <c r="AK4236" s="9"/>
      <c r="AL4236" s="9"/>
      <c r="AM4236" s="9"/>
      <c r="AN4236" s="9"/>
      <c r="AO4236" s="9"/>
      <c r="AP4236" s="9"/>
      <c r="AQ4236" s="15"/>
      <c r="AR4236" s="9">
        <v>1</v>
      </c>
      <c r="AS4236" s="9">
        <f>AR4236*30500</f>
        <v>30500</v>
      </c>
      <c r="AT4236" s="9"/>
      <c r="AU4236" s="9"/>
      <c r="AV4236" s="9"/>
      <c r="AW4236" s="9"/>
      <c r="AX4236" s="9"/>
      <c r="AY4236" s="9"/>
      <c r="AZ4236" s="9"/>
      <c r="BA4236" s="9"/>
      <c r="BB4236" s="9"/>
      <c r="BC4236" s="9"/>
      <c r="BD4236" s="9"/>
      <c r="BE4236" s="9"/>
      <c r="BF4236" s="9"/>
      <c r="BG4236" s="9"/>
      <c r="BH4236" s="9"/>
      <c r="BI4236" s="9"/>
      <c r="BJ4236" s="9"/>
      <c r="BK4236" s="9"/>
      <c r="BL4236" s="9">
        <f t="shared" si="140"/>
        <v>1696026.7365028169</v>
      </c>
      <c r="BM4236" s="9">
        <f t="shared" si="141"/>
        <v>1696000</v>
      </c>
    </row>
    <row r="4237" spans="1:65" x14ac:dyDescent="0.3">
      <c r="A4237" s="2" t="s">
        <v>4005</v>
      </c>
      <c r="B4237" s="9">
        <v>1419</v>
      </c>
      <c r="C4237">
        <v>582247</v>
      </c>
      <c r="D4237">
        <v>1</v>
      </c>
      <c r="E4237">
        <v>1</v>
      </c>
      <c r="F4237">
        <v>0</v>
      </c>
      <c r="G4237">
        <v>0</v>
      </c>
      <c r="H4237">
        <v>0</v>
      </c>
      <c r="I4237" t="s">
        <v>81</v>
      </c>
      <c r="J4237">
        <v>582247</v>
      </c>
      <c r="K4237" t="s">
        <v>4005</v>
      </c>
      <c r="L4237">
        <v>581283</v>
      </c>
      <c r="M4237" t="s">
        <v>82</v>
      </c>
      <c r="N4237">
        <v>581283</v>
      </c>
      <c r="O4237" t="s">
        <v>82</v>
      </c>
      <c r="P4237">
        <v>581283</v>
      </c>
      <c r="Q4237" t="s">
        <v>82</v>
      </c>
      <c r="R4237" s="9">
        <v>332640.15235232649</v>
      </c>
      <c r="S4237" s="9">
        <f>SUMIFS($B:$B,$J:$J,$C4237)</f>
        <v>1419</v>
      </c>
      <c r="T4237" s="9">
        <v>77280.031461937921</v>
      </c>
      <c r="U4237" s="9">
        <v>0</v>
      </c>
      <c r="V4237" s="9">
        <f>U4237*768</f>
        <v>0</v>
      </c>
      <c r="W4237" s="9">
        <v>3</v>
      </c>
      <c r="X4237" s="9">
        <f>W4237*3072</f>
        <v>9216</v>
      </c>
      <c r="Y4237" s="9">
        <v>4</v>
      </c>
      <c r="Z4237" s="9">
        <f>Y4237*1024</f>
        <v>4096</v>
      </c>
      <c r="AA4237" s="9">
        <v>3</v>
      </c>
      <c r="AB4237" s="9">
        <f>AA4237*256</f>
        <v>768</v>
      </c>
      <c r="AC4237" s="9"/>
      <c r="AD4237" s="9"/>
      <c r="AE4237" s="9"/>
      <c r="AF4237" s="9"/>
      <c r="AG4237" s="9"/>
      <c r="AH4237" s="9"/>
      <c r="AI4237" s="9"/>
      <c r="AJ4237" s="9"/>
      <c r="AK4237" s="9"/>
      <c r="AL4237" s="9"/>
      <c r="AM4237" s="9"/>
      <c r="AN4237" s="9"/>
      <c r="AO4237" s="9"/>
      <c r="AP4237" s="9"/>
      <c r="AQ4237" s="15"/>
      <c r="AR4237" s="9"/>
      <c r="AS4237" s="9"/>
      <c r="AT4237" s="9"/>
      <c r="AU4237" s="9"/>
      <c r="AV4237" s="9"/>
      <c r="AW4237" s="9"/>
      <c r="AX4237" s="9"/>
      <c r="AY4237" s="9"/>
      <c r="AZ4237" s="9"/>
      <c r="BA4237" s="9"/>
      <c r="BB4237" s="9"/>
      <c r="BC4237" s="9"/>
      <c r="BD4237" s="9"/>
      <c r="BE4237" s="9"/>
      <c r="BF4237" s="9"/>
      <c r="BG4237" s="9"/>
      <c r="BH4237" s="9"/>
      <c r="BI4237" s="9"/>
      <c r="BJ4237" s="9"/>
      <c r="BK4237" s="9"/>
      <c r="BL4237" s="9">
        <f t="shared" si="140"/>
        <v>424000.18381426443</v>
      </c>
      <c r="BM4237" s="9">
        <f t="shared" si="141"/>
        <v>424000</v>
      </c>
    </row>
    <row r="4238" spans="1:65" x14ac:dyDescent="0.3">
      <c r="A4238" s="3" t="s">
        <v>683</v>
      </c>
      <c r="B4238" s="9">
        <v>4136</v>
      </c>
      <c r="C4238">
        <v>583758</v>
      </c>
      <c r="D4238">
        <v>1</v>
      </c>
      <c r="E4238">
        <v>1</v>
      </c>
      <c r="F4238">
        <v>1</v>
      </c>
      <c r="G4238">
        <v>0</v>
      </c>
      <c r="H4238">
        <v>0</v>
      </c>
      <c r="I4238" t="s">
        <v>81</v>
      </c>
      <c r="J4238">
        <v>583758</v>
      </c>
      <c r="K4238" t="s">
        <v>683</v>
      </c>
      <c r="L4238">
        <v>583758</v>
      </c>
      <c r="M4238" t="s">
        <v>683</v>
      </c>
      <c r="N4238">
        <v>584282</v>
      </c>
      <c r="O4238" t="s">
        <v>461</v>
      </c>
      <c r="P4238">
        <v>584282</v>
      </c>
      <c r="Q4238" t="s">
        <v>461</v>
      </c>
      <c r="R4238" s="9">
        <v>941855.65575549705</v>
      </c>
      <c r="S4238" s="9">
        <f>SUMIFS($B:$B,$J:$J,$C4238)</f>
        <v>12766</v>
      </c>
      <c r="T4238" s="9">
        <v>690193.64845877816</v>
      </c>
      <c r="U4238" s="9">
        <v>1</v>
      </c>
      <c r="V4238" s="9">
        <f>U4238*768</f>
        <v>768</v>
      </c>
      <c r="W4238" s="9">
        <v>24</v>
      </c>
      <c r="X4238" s="9">
        <f>W4238*3072</f>
        <v>73728</v>
      </c>
      <c r="Y4238" s="9">
        <v>359</v>
      </c>
      <c r="Z4238" s="9">
        <f>Y4238*1024</f>
        <v>367616</v>
      </c>
      <c r="AA4238" s="9">
        <v>18</v>
      </c>
      <c r="AB4238" s="9">
        <f>AA4238*256</f>
        <v>4608</v>
      </c>
      <c r="AC4238" s="9">
        <f>SUMIFS($B:$B,$L:$L,$C4238)</f>
        <v>11870</v>
      </c>
      <c r="AD4238" s="9">
        <v>1468984.6391521969</v>
      </c>
      <c r="AE4238" s="9"/>
      <c r="AF4238" s="9"/>
      <c r="AG4238" s="9"/>
      <c r="AH4238" s="9"/>
      <c r="AI4238" s="9"/>
      <c r="AJ4238" s="9"/>
      <c r="AK4238" s="9"/>
      <c r="AL4238" s="9"/>
      <c r="AM4238" s="9"/>
      <c r="AN4238" s="9"/>
      <c r="AO4238" s="9"/>
      <c r="AP4238" s="9"/>
      <c r="AQ4238" s="15"/>
      <c r="AR4238" s="9"/>
      <c r="AS4238" s="9"/>
      <c r="AT4238" s="9"/>
      <c r="AU4238" s="9"/>
      <c r="AV4238" s="9"/>
      <c r="AW4238" s="9"/>
      <c r="AX4238" s="9"/>
      <c r="AY4238" s="9"/>
      <c r="AZ4238" s="9"/>
      <c r="BA4238" s="9"/>
      <c r="BB4238" s="9"/>
      <c r="BC4238" s="9"/>
      <c r="BD4238" s="9"/>
      <c r="BE4238" s="9"/>
      <c r="BF4238" s="9"/>
      <c r="BG4238" s="9"/>
      <c r="BH4238" s="9"/>
      <c r="BI4238" s="9"/>
      <c r="BJ4238" s="9"/>
      <c r="BK4238" s="9"/>
      <c r="BL4238" s="9">
        <f t="shared" si="140"/>
        <v>3547753.9433664721</v>
      </c>
      <c r="BM4238" s="9">
        <f t="shared" si="141"/>
        <v>3547800</v>
      </c>
    </row>
    <row r="4239" spans="1:65" x14ac:dyDescent="0.3">
      <c r="A4239" t="s">
        <v>4006</v>
      </c>
      <c r="B4239" s="9">
        <v>1579</v>
      </c>
      <c r="C4239">
        <v>583766</v>
      </c>
      <c r="D4239">
        <v>1</v>
      </c>
      <c r="E4239">
        <v>0</v>
      </c>
      <c r="F4239">
        <v>0</v>
      </c>
      <c r="G4239">
        <v>0</v>
      </c>
      <c r="H4239">
        <v>0</v>
      </c>
      <c r="I4239" t="s">
        <v>81</v>
      </c>
      <c r="J4239">
        <v>583758</v>
      </c>
      <c r="K4239" t="s">
        <v>683</v>
      </c>
      <c r="L4239">
        <v>583758</v>
      </c>
      <c r="M4239" t="s">
        <v>683</v>
      </c>
      <c r="N4239">
        <v>584282</v>
      </c>
      <c r="O4239" t="s">
        <v>461</v>
      </c>
      <c r="P4239">
        <v>584282</v>
      </c>
      <c r="Q4239" t="s">
        <v>461</v>
      </c>
      <c r="R4239" s="9">
        <v>369304.47682699579</v>
      </c>
      <c r="S4239" s="9"/>
      <c r="T4239" s="9"/>
      <c r="U4239" s="9"/>
      <c r="V4239" s="9"/>
      <c r="W4239" s="9"/>
      <c r="X4239" s="9"/>
      <c r="Y4239" s="9"/>
      <c r="Z4239" s="9"/>
      <c r="AA4239" s="9"/>
      <c r="AB4239" s="9"/>
      <c r="AC4239" s="9"/>
      <c r="AD4239" s="9"/>
      <c r="AE4239" s="9"/>
      <c r="AF4239" s="9"/>
      <c r="AG4239" s="9"/>
      <c r="AH4239" s="9"/>
      <c r="AI4239" s="9"/>
      <c r="AJ4239" s="9"/>
      <c r="AK4239" s="9"/>
      <c r="AL4239" s="9"/>
      <c r="AM4239" s="9"/>
      <c r="AN4239" s="9"/>
      <c r="AO4239" s="9"/>
      <c r="AP4239" s="9"/>
      <c r="AQ4239" s="15"/>
      <c r="AR4239" s="9"/>
      <c r="AS4239" s="9"/>
      <c r="AT4239" s="9"/>
      <c r="AU4239" s="9"/>
      <c r="AV4239" s="9"/>
      <c r="AW4239" s="9"/>
      <c r="AX4239" s="9"/>
      <c r="AY4239" s="9"/>
      <c r="AZ4239" s="9"/>
      <c r="BA4239" s="9"/>
      <c r="BB4239" s="9"/>
      <c r="BC4239" s="9"/>
      <c r="BD4239" s="9"/>
      <c r="BE4239" s="9"/>
      <c r="BF4239" s="9"/>
      <c r="BG4239" s="9"/>
      <c r="BH4239" s="9"/>
      <c r="BI4239" s="9"/>
      <c r="BJ4239" s="9"/>
      <c r="BK4239" s="9"/>
      <c r="BL4239" s="9">
        <f t="shared" si="140"/>
        <v>369304.47682699579</v>
      </c>
      <c r="BM4239" s="9">
        <f t="shared" si="141"/>
        <v>369300</v>
      </c>
    </row>
    <row r="4240" spans="1:65" x14ac:dyDescent="0.3">
      <c r="A4240" s="2" t="s">
        <v>2398</v>
      </c>
      <c r="B4240" s="9">
        <v>533</v>
      </c>
      <c r="C4240">
        <v>588920</v>
      </c>
      <c r="D4240">
        <v>1</v>
      </c>
      <c r="E4240">
        <v>1</v>
      </c>
      <c r="F4240">
        <v>0</v>
      </c>
      <c r="G4240">
        <v>0</v>
      </c>
      <c r="H4240">
        <v>0</v>
      </c>
      <c r="I4240" t="s">
        <v>135</v>
      </c>
      <c r="J4240">
        <v>588920</v>
      </c>
      <c r="K4240" t="s">
        <v>2398</v>
      </c>
      <c r="L4240">
        <v>588393</v>
      </c>
      <c r="M4240" t="s">
        <v>438</v>
      </c>
      <c r="N4240">
        <v>588393</v>
      </c>
      <c r="O4240" t="s">
        <v>438</v>
      </c>
      <c r="P4240">
        <v>588393</v>
      </c>
      <c r="Q4240" t="s">
        <v>438</v>
      </c>
      <c r="R4240" s="9">
        <v>126989.44210104919</v>
      </c>
      <c r="S4240" s="9">
        <f>SUMIFS($B:$B,$J:$J,$C4240)</f>
        <v>1251</v>
      </c>
      <c r="T4240" s="9">
        <v>68145.838817191427</v>
      </c>
      <c r="U4240" s="9">
        <v>0</v>
      </c>
      <c r="V4240" s="9">
        <f>U4240*768</f>
        <v>0</v>
      </c>
      <c r="W4240" s="9">
        <v>11</v>
      </c>
      <c r="X4240" s="9">
        <f>W4240*3072</f>
        <v>33792</v>
      </c>
      <c r="Y4240" s="9">
        <v>8</v>
      </c>
      <c r="Z4240" s="9">
        <f>Y4240*1024</f>
        <v>8192</v>
      </c>
      <c r="AA4240" s="9">
        <v>2</v>
      </c>
      <c r="AB4240" s="9">
        <f>AA4240*256</f>
        <v>512</v>
      </c>
      <c r="AC4240" s="9"/>
      <c r="AD4240" s="9"/>
      <c r="AE4240" s="9"/>
      <c r="AF4240" s="9"/>
      <c r="AG4240" s="9"/>
      <c r="AH4240" s="9"/>
      <c r="AI4240" s="9"/>
      <c r="AJ4240" s="9"/>
      <c r="AK4240" s="9"/>
      <c r="AL4240" s="9"/>
      <c r="AM4240" s="9"/>
      <c r="AN4240" s="9"/>
      <c r="AO4240" s="9"/>
      <c r="AP4240" s="9"/>
      <c r="AQ4240" s="15"/>
      <c r="AR4240" s="9"/>
      <c r="AS4240" s="9"/>
      <c r="AT4240" s="9"/>
      <c r="AU4240" s="9"/>
      <c r="AV4240" s="9"/>
      <c r="AW4240" s="9"/>
      <c r="AX4240" s="9"/>
      <c r="AY4240" s="9"/>
      <c r="AZ4240" s="9"/>
      <c r="BA4240" s="9"/>
      <c r="BB4240" s="9"/>
      <c r="BC4240" s="9"/>
      <c r="BD4240" s="9"/>
      <c r="BE4240" s="9"/>
      <c r="BF4240" s="9"/>
      <c r="BG4240" s="9"/>
      <c r="BH4240" s="9"/>
      <c r="BI4240" s="9"/>
      <c r="BJ4240" s="9"/>
      <c r="BK4240" s="9"/>
      <c r="BL4240" s="9">
        <f t="shared" si="140"/>
        <v>237631.28091824061</v>
      </c>
      <c r="BM4240" s="9">
        <f t="shared" si="141"/>
        <v>237600</v>
      </c>
    </row>
    <row r="4241" spans="1:65" x14ac:dyDescent="0.3">
      <c r="A4241" t="s">
        <v>4007</v>
      </c>
      <c r="B4241" s="9">
        <v>101</v>
      </c>
      <c r="C4241">
        <v>577448</v>
      </c>
      <c r="D4241">
        <v>1</v>
      </c>
      <c r="E4241">
        <v>0</v>
      </c>
      <c r="F4241">
        <v>0</v>
      </c>
      <c r="G4241">
        <v>0</v>
      </c>
      <c r="H4241">
        <v>0</v>
      </c>
      <c r="I4241" t="s">
        <v>104</v>
      </c>
      <c r="J4241">
        <v>577626</v>
      </c>
      <c r="K4241" t="s">
        <v>1142</v>
      </c>
      <c r="L4241">
        <v>577626</v>
      </c>
      <c r="M4241" t="s">
        <v>1142</v>
      </c>
      <c r="N4241">
        <v>577626</v>
      </c>
      <c r="O4241" t="s">
        <v>1142</v>
      </c>
      <c r="P4241">
        <v>577626</v>
      </c>
      <c r="Q4241" t="s">
        <v>1142</v>
      </c>
      <c r="R4241" s="9">
        <v>71941.662785630979</v>
      </c>
      <c r="S4241" s="9"/>
      <c r="T4241" s="9"/>
      <c r="U4241" s="9"/>
      <c r="V4241" s="9"/>
      <c r="W4241" s="9"/>
      <c r="X4241" s="9"/>
      <c r="Y4241" s="9"/>
      <c r="Z4241" s="9"/>
      <c r="AA4241" s="9"/>
      <c r="AB4241" s="9"/>
      <c r="AC4241" s="9"/>
      <c r="AD4241" s="9"/>
      <c r="AE4241" s="9"/>
      <c r="AF4241" s="9"/>
      <c r="AG4241" s="9"/>
      <c r="AH4241" s="9"/>
      <c r="AI4241" s="9"/>
      <c r="AJ4241" s="9"/>
      <c r="AK4241" s="9"/>
      <c r="AL4241" s="9"/>
      <c r="AM4241" s="9"/>
      <c r="AN4241" s="9"/>
      <c r="AO4241" s="9"/>
      <c r="AP4241" s="9"/>
      <c r="AQ4241" s="15"/>
      <c r="AR4241" s="9"/>
      <c r="AS4241" s="9"/>
      <c r="AT4241" s="9"/>
      <c r="AU4241" s="9"/>
      <c r="AV4241" s="9"/>
      <c r="AW4241" s="9"/>
      <c r="AX4241" s="9"/>
      <c r="AY4241" s="9"/>
      <c r="AZ4241" s="9"/>
      <c r="BA4241" s="9"/>
      <c r="BB4241" s="9"/>
      <c r="BC4241" s="9"/>
      <c r="BD4241" s="9"/>
      <c r="BE4241" s="9"/>
      <c r="BF4241" s="9"/>
      <c r="BG4241" s="9"/>
      <c r="BH4241" s="9"/>
      <c r="BI4241" s="9"/>
      <c r="BJ4241" s="9"/>
      <c r="BK4241" s="9"/>
      <c r="BL4241" s="9">
        <f t="shared" si="140"/>
        <v>71941.662785630979</v>
      </c>
      <c r="BM4241" s="9">
        <f t="shared" si="141"/>
        <v>71900</v>
      </c>
    </row>
    <row r="4242" spans="1:65" x14ac:dyDescent="0.3">
      <c r="A4242" t="s">
        <v>4008</v>
      </c>
      <c r="B4242" s="9">
        <v>409</v>
      </c>
      <c r="C4242">
        <v>517585</v>
      </c>
      <c r="D4242">
        <v>1</v>
      </c>
      <c r="E4242">
        <v>0</v>
      </c>
      <c r="F4242">
        <v>0</v>
      </c>
      <c r="G4242">
        <v>0</v>
      </c>
      <c r="H4242">
        <v>0</v>
      </c>
      <c r="I4242" t="s">
        <v>111</v>
      </c>
      <c r="J4242">
        <v>516201</v>
      </c>
      <c r="K4242" t="s">
        <v>898</v>
      </c>
      <c r="L4242">
        <v>516201</v>
      </c>
      <c r="M4242" t="s">
        <v>898</v>
      </c>
      <c r="N4242">
        <v>513750</v>
      </c>
      <c r="O4242" t="s">
        <v>290</v>
      </c>
      <c r="P4242">
        <v>513750</v>
      </c>
      <c r="Q4242" t="s">
        <v>290</v>
      </c>
      <c r="R4242" s="9">
        <v>97759.958353293259</v>
      </c>
      <c r="S4242" s="9"/>
      <c r="T4242" s="9"/>
      <c r="U4242" s="9"/>
      <c r="V4242" s="9"/>
      <c r="W4242" s="9"/>
      <c r="X4242" s="9"/>
      <c r="Y4242" s="9"/>
      <c r="Z4242" s="9"/>
      <c r="AA4242" s="9"/>
      <c r="AB4242" s="9"/>
      <c r="AC4242" s="9"/>
      <c r="AD4242" s="9"/>
      <c r="AE4242" s="9"/>
      <c r="AF4242" s="9"/>
      <c r="AG4242" s="9"/>
      <c r="AH4242" s="9"/>
      <c r="AI4242" s="9"/>
      <c r="AJ4242" s="9"/>
      <c r="AK4242" s="9"/>
      <c r="AL4242" s="9"/>
      <c r="AM4242" s="9"/>
      <c r="AN4242" s="9"/>
      <c r="AO4242" s="9"/>
      <c r="AP4242" s="9"/>
      <c r="AQ4242" s="15"/>
      <c r="AR4242" s="9">
        <v>1</v>
      </c>
      <c r="AS4242" s="9">
        <f>AR4242*30500</f>
        <v>30500</v>
      </c>
      <c r="AT4242" s="9"/>
      <c r="AU4242" s="9"/>
      <c r="AV4242" s="9"/>
      <c r="AW4242" s="9"/>
      <c r="AX4242" s="9"/>
      <c r="AY4242" s="9"/>
      <c r="AZ4242" s="9"/>
      <c r="BA4242" s="9"/>
      <c r="BB4242" s="9"/>
      <c r="BC4242" s="9"/>
      <c r="BD4242" s="9"/>
      <c r="BE4242" s="9"/>
      <c r="BF4242" s="9"/>
      <c r="BG4242" s="9"/>
      <c r="BH4242" s="9"/>
      <c r="BI4242" s="9"/>
      <c r="BJ4242" s="9"/>
      <c r="BK4242" s="9"/>
      <c r="BL4242" s="9">
        <f t="shared" si="140"/>
        <v>128259.95835329326</v>
      </c>
      <c r="BM4242" s="9">
        <f t="shared" si="141"/>
        <v>128300</v>
      </c>
    </row>
    <row r="4243" spans="1:65" x14ac:dyDescent="0.3">
      <c r="A4243" t="s">
        <v>4009</v>
      </c>
      <c r="B4243" s="9">
        <v>235</v>
      </c>
      <c r="C4243">
        <v>566942</v>
      </c>
      <c r="D4243">
        <v>1</v>
      </c>
      <c r="E4243">
        <v>0</v>
      </c>
      <c r="F4243">
        <v>0</v>
      </c>
      <c r="G4243">
        <v>0</v>
      </c>
      <c r="H4243">
        <v>0</v>
      </c>
      <c r="I4243" t="s">
        <v>151</v>
      </c>
      <c r="J4243">
        <v>559717</v>
      </c>
      <c r="K4243" t="s">
        <v>346</v>
      </c>
      <c r="L4243">
        <v>559717</v>
      </c>
      <c r="M4243" t="s">
        <v>346</v>
      </c>
      <c r="N4243">
        <v>559717</v>
      </c>
      <c r="O4243" t="s">
        <v>346</v>
      </c>
      <c r="P4243">
        <v>559717</v>
      </c>
      <c r="Q4243" t="s">
        <v>346</v>
      </c>
      <c r="R4243" s="9">
        <v>71941.662785630979</v>
      </c>
      <c r="S4243" s="9"/>
      <c r="T4243" s="9"/>
      <c r="U4243" s="9"/>
      <c r="V4243" s="9"/>
      <c r="W4243" s="9"/>
      <c r="X4243" s="9"/>
      <c r="Y4243" s="9"/>
      <c r="Z4243" s="9"/>
      <c r="AA4243" s="9"/>
      <c r="AB4243" s="9"/>
      <c r="AC4243" s="9"/>
      <c r="AD4243" s="9"/>
      <c r="AE4243" s="9"/>
      <c r="AF4243" s="9"/>
      <c r="AG4243" s="9"/>
      <c r="AH4243" s="9"/>
      <c r="AI4243" s="9"/>
      <c r="AJ4243" s="9"/>
      <c r="AK4243" s="9"/>
      <c r="AL4243" s="9"/>
      <c r="AM4243" s="9"/>
      <c r="AN4243" s="9"/>
      <c r="AO4243" s="9"/>
      <c r="AP4243" s="9"/>
      <c r="AQ4243" s="15"/>
      <c r="AR4243" s="9"/>
      <c r="AS4243" s="9"/>
      <c r="AT4243" s="9"/>
      <c r="AU4243" s="9"/>
      <c r="AV4243" s="9"/>
      <c r="AW4243" s="9"/>
      <c r="AX4243" s="9"/>
      <c r="AY4243" s="9"/>
      <c r="AZ4243" s="9"/>
      <c r="BA4243" s="9"/>
      <c r="BB4243" s="9"/>
      <c r="BC4243" s="9"/>
      <c r="BD4243" s="9"/>
      <c r="BE4243" s="9"/>
      <c r="BF4243" s="9"/>
      <c r="BG4243" s="9"/>
      <c r="BH4243" s="9"/>
      <c r="BI4243" s="9"/>
      <c r="BJ4243" s="9"/>
      <c r="BK4243" s="9"/>
      <c r="BL4243" s="9">
        <f t="shared" si="140"/>
        <v>71941.662785630979</v>
      </c>
      <c r="BM4243" s="9">
        <f t="shared" si="141"/>
        <v>71900</v>
      </c>
    </row>
    <row r="4244" spans="1:65" x14ac:dyDescent="0.3">
      <c r="A4244" t="s">
        <v>4010</v>
      </c>
      <c r="B4244" s="9">
        <v>195</v>
      </c>
      <c r="C4244">
        <v>589951</v>
      </c>
      <c r="D4244">
        <v>1</v>
      </c>
      <c r="E4244">
        <v>0</v>
      </c>
      <c r="F4244">
        <v>0</v>
      </c>
      <c r="G4244">
        <v>0</v>
      </c>
      <c r="H4244">
        <v>0</v>
      </c>
      <c r="I4244" t="s">
        <v>111</v>
      </c>
      <c r="J4244">
        <v>589292</v>
      </c>
      <c r="K4244" t="s">
        <v>504</v>
      </c>
      <c r="L4244">
        <v>589624</v>
      </c>
      <c r="M4244" t="s">
        <v>505</v>
      </c>
      <c r="N4244">
        <v>589624</v>
      </c>
      <c r="O4244" t="s">
        <v>505</v>
      </c>
      <c r="P4244">
        <v>589624</v>
      </c>
      <c r="Q4244" t="s">
        <v>505</v>
      </c>
      <c r="R4244" s="9">
        <v>71941.662785630979</v>
      </c>
      <c r="S4244" s="9"/>
      <c r="T4244" s="9"/>
      <c r="U4244" s="9"/>
      <c r="V4244" s="9"/>
      <c r="W4244" s="9"/>
      <c r="X4244" s="9"/>
      <c r="Y4244" s="9"/>
      <c r="Z4244" s="9"/>
      <c r="AA4244" s="9"/>
      <c r="AB4244" s="9"/>
      <c r="AC4244" s="9"/>
      <c r="AD4244" s="9"/>
      <c r="AE4244" s="9"/>
      <c r="AF4244" s="9"/>
      <c r="AG4244" s="9"/>
      <c r="AH4244" s="9"/>
      <c r="AI4244" s="9"/>
      <c r="AJ4244" s="9"/>
      <c r="AK4244" s="9"/>
      <c r="AL4244" s="9"/>
      <c r="AM4244" s="9"/>
      <c r="AN4244" s="9"/>
      <c r="AO4244" s="9"/>
      <c r="AP4244" s="9"/>
      <c r="AQ4244" s="15"/>
      <c r="AR4244" s="9"/>
      <c r="AS4244" s="9"/>
      <c r="AT4244" s="9"/>
      <c r="AU4244" s="9"/>
      <c r="AV4244" s="9"/>
      <c r="AW4244" s="9"/>
      <c r="AX4244" s="9"/>
      <c r="AY4244" s="9"/>
      <c r="AZ4244" s="9"/>
      <c r="BA4244" s="9"/>
      <c r="BB4244" s="9"/>
      <c r="BC4244" s="9"/>
      <c r="BD4244" s="9"/>
      <c r="BE4244" s="9"/>
      <c r="BF4244" s="9"/>
      <c r="BG4244" s="9"/>
      <c r="BH4244" s="9"/>
      <c r="BI4244" s="9"/>
      <c r="BJ4244" s="9"/>
      <c r="BK4244" s="9"/>
      <c r="BL4244" s="9">
        <f t="shared" si="140"/>
        <v>71941.662785630979</v>
      </c>
      <c r="BM4244" s="9">
        <f t="shared" si="141"/>
        <v>71900</v>
      </c>
    </row>
    <row r="4245" spans="1:65" x14ac:dyDescent="0.3">
      <c r="A4245" t="s">
        <v>4011</v>
      </c>
      <c r="B4245" s="9">
        <v>225</v>
      </c>
      <c r="C4245">
        <v>562068</v>
      </c>
      <c r="D4245">
        <v>1</v>
      </c>
      <c r="E4245">
        <v>0</v>
      </c>
      <c r="F4245">
        <v>0</v>
      </c>
      <c r="G4245">
        <v>0</v>
      </c>
      <c r="H4245">
        <v>0</v>
      </c>
      <c r="I4245" t="s">
        <v>83</v>
      </c>
      <c r="J4245">
        <v>549339</v>
      </c>
      <c r="K4245" t="s">
        <v>1117</v>
      </c>
      <c r="L4245">
        <v>549584</v>
      </c>
      <c r="M4245" t="s">
        <v>631</v>
      </c>
      <c r="N4245">
        <v>549584</v>
      </c>
      <c r="O4245" t="s">
        <v>631</v>
      </c>
      <c r="P4245">
        <v>549240</v>
      </c>
      <c r="Q4245" t="s">
        <v>102</v>
      </c>
      <c r="R4245" s="9">
        <v>71941.662785630979</v>
      </c>
      <c r="S4245" s="9"/>
      <c r="T4245" s="9"/>
      <c r="U4245" s="9"/>
      <c r="V4245" s="9"/>
      <c r="W4245" s="9"/>
      <c r="X4245" s="9"/>
      <c r="Y4245" s="9"/>
      <c r="Z4245" s="9"/>
      <c r="AA4245" s="9"/>
      <c r="AB4245" s="9"/>
      <c r="AC4245" s="9"/>
      <c r="AD4245" s="9"/>
      <c r="AE4245" s="9"/>
      <c r="AF4245" s="9"/>
      <c r="AG4245" s="9"/>
      <c r="AH4245" s="9"/>
      <c r="AI4245" s="9"/>
      <c r="AJ4245" s="9"/>
      <c r="AK4245" s="9"/>
      <c r="AL4245" s="9"/>
      <c r="AM4245" s="9"/>
      <c r="AN4245" s="9"/>
      <c r="AO4245" s="9"/>
      <c r="AP4245" s="9"/>
      <c r="AQ4245" s="15"/>
      <c r="AR4245" s="9">
        <v>4</v>
      </c>
      <c r="AS4245" s="9">
        <f>AR4245*30500</f>
        <v>122000</v>
      </c>
      <c r="AT4245" s="9"/>
      <c r="AU4245" s="9"/>
      <c r="AV4245" s="9"/>
      <c r="AW4245" s="9"/>
      <c r="AX4245" s="9"/>
      <c r="AY4245" s="9"/>
      <c r="AZ4245" s="9"/>
      <c r="BA4245" s="9"/>
      <c r="BB4245" s="9"/>
      <c r="BC4245" s="9"/>
      <c r="BD4245" s="9"/>
      <c r="BE4245" s="9"/>
      <c r="BF4245" s="9"/>
      <c r="BG4245" s="9"/>
      <c r="BH4245" s="9"/>
      <c r="BI4245" s="9"/>
      <c r="BJ4245" s="9"/>
      <c r="BK4245" s="9"/>
      <c r="BL4245" s="9">
        <f t="shared" si="140"/>
        <v>193941.66278563096</v>
      </c>
      <c r="BM4245" s="9">
        <f t="shared" si="141"/>
        <v>193900</v>
      </c>
    </row>
    <row r="4246" spans="1:65" x14ac:dyDescent="0.3">
      <c r="A4246" s="5" t="s">
        <v>227</v>
      </c>
      <c r="B4246" s="9">
        <v>15682</v>
      </c>
      <c r="C4246">
        <v>541656</v>
      </c>
      <c r="D4246">
        <v>1</v>
      </c>
      <c r="E4246">
        <v>1</v>
      </c>
      <c r="F4246">
        <v>1</v>
      </c>
      <c r="G4246">
        <v>1</v>
      </c>
      <c r="H4246">
        <v>1</v>
      </c>
      <c r="I4246" t="s">
        <v>86</v>
      </c>
      <c r="J4246">
        <v>541656</v>
      </c>
      <c r="K4246" t="s">
        <v>227</v>
      </c>
      <c r="L4246">
        <v>541656</v>
      </c>
      <c r="M4246" t="s">
        <v>227</v>
      </c>
      <c r="N4246">
        <v>541656</v>
      </c>
      <c r="O4246" t="s">
        <v>227</v>
      </c>
      <c r="P4246">
        <v>541656</v>
      </c>
      <c r="Q4246" t="s">
        <v>227</v>
      </c>
      <c r="R4246" s="9">
        <v>712152.96679840621</v>
      </c>
      <c r="S4246" s="9">
        <f>SUMIFS($B:$B,$J:$J,$C4246)</f>
        <v>19401</v>
      </c>
      <c r="T4246" s="9">
        <v>417630.92117029452</v>
      </c>
      <c r="U4246" s="9">
        <v>802</v>
      </c>
      <c r="V4246" s="9">
        <f>U4246*768</f>
        <v>615936</v>
      </c>
      <c r="W4246" s="9">
        <v>49</v>
      </c>
      <c r="X4246" s="9">
        <f>W4246*3072</f>
        <v>150528</v>
      </c>
      <c r="Y4246" s="9">
        <v>403</v>
      </c>
      <c r="Z4246" s="9">
        <f>Y4246*1024</f>
        <v>412672</v>
      </c>
      <c r="AA4246" s="9">
        <v>164</v>
      </c>
      <c r="AB4246" s="9">
        <f>AA4246*256</f>
        <v>41984</v>
      </c>
      <c r="AC4246" s="9">
        <f>SUMIFS($B:$B,$L:$L,$C4246)</f>
        <v>35179</v>
      </c>
      <c r="AD4246" s="9">
        <v>2273193.619671003</v>
      </c>
      <c r="AE4246" s="9">
        <f>SUMIFS($B:$B,$P:$P,$C4246)</f>
        <v>56494</v>
      </c>
      <c r="AF4246" s="9">
        <v>3447744.9778378522</v>
      </c>
      <c r="AG4246" s="9">
        <f>SUMIFS($B:$B,$N:$N,$C4246)</f>
        <v>35179</v>
      </c>
      <c r="AH4246" s="9">
        <v>6023810.6873783926</v>
      </c>
      <c r="AI4246" s="9">
        <f>SUMIFS($B:$B,$P:$P,$C4246)</f>
        <v>56494</v>
      </c>
      <c r="AJ4246" s="9">
        <v>24325395.243225899</v>
      </c>
      <c r="AK4246" s="9"/>
      <c r="AL4246" s="9">
        <v>6143</v>
      </c>
      <c r="AM4246" s="9">
        <f>AL4246*141</f>
        <v>866163</v>
      </c>
      <c r="AN4246" s="9"/>
      <c r="AO4246" s="9"/>
      <c r="AP4246" s="9"/>
      <c r="AQ4246" s="15"/>
      <c r="AR4246" s="9">
        <v>8</v>
      </c>
      <c r="AS4246" s="9">
        <f>AR4246*30500</f>
        <v>244000</v>
      </c>
      <c r="AT4246" s="9">
        <v>222</v>
      </c>
      <c r="AU4246" s="9">
        <f>AT4246*2742</f>
        <v>608724</v>
      </c>
      <c r="AV4246" s="9">
        <v>84</v>
      </c>
      <c r="AW4246" s="9">
        <f>AV4246*914</f>
        <v>76776</v>
      </c>
      <c r="AX4246" s="9">
        <v>2105</v>
      </c>
      <c r="AY4246" s="9">
        <f>AX4246*141</f>
        <v>296805</v>
      </c>
      <c r="AZ4246" s="9">
        <v>2252</v>
      </c>
      <c r="BA4246" s="9">
        <f>AZ4246*343</f>
        <v>772436</v>
      </c>
      <c r="BB4246" s="9">
        <v>1129</v>
      </c>
      <c r="BC4246" s="9">
        <f>BB4246*109</f>
        <v>123061</v>
      </c>
      <c r="BD4246" s="9">
        <v>120</v>
      </c>
      <c r="BE4246" s="9">
        <f>BD4246*82</f>
        <v>9840</v>
      </c>
      <c r="BF4246" s="9">
        <v>1212</v>
      </c>
      <c r="BG4246" s="9">
        <f>BF4246*328</f>
        <v>397536</v>
      </c>
      <c r="BH4246" s="9">
        <v>135</v>
      </c>
      <c r="BI4246" s="9">
        <f>BH4246*410</f>
        <v>55350</v>
      </c>
      <c r="BJ4246" s="9">
        <v>30</v>
      </c>
      <c r="BK4246" s="9">
        <f>BJ4246*219</f>
        <v>6570</v>
      </c>
      <c r="BL4246" s="9">
        <f t="shared" si="140"/>
        <v>41878309.416081846</v>
      </c>
      <c r="BM4246" s="9">
        <f t="shared" si="141"/>
        <v>41878300</v>
      </c>
    </row>
    <row r="4247" spans="1:65" x14ac:dyDescent="0.3">
      <c r="A4247" t="s">
        <v>4012</v>
      </c>
      <c r="B4247" s="9">
        <v>112</v>
      </c>
      <c r="C4247">
        <v>589969</v>
      </c>
      <c r="D4247">
        <v>1</v>
      </c>
      <c r="E4247">
        <v>0</v>
      </c>
      <c r="F4247">
        <v>0</v>
      </c>
      <c r="G4247">
        <v>0</v>
      </c>
      <c r="H4247">
        <v>0</v>
      </c>
      <c r="I4247" t="s">
        <v>111</v>
      </c>
      <c r="J4247">
        <v>589292</v>
      </c>
      <c r="K4247" t="s">
        <v>504</v>
      </c>
      <c r="L4247">
        <v>589624</v>
      </c>
      <c r="M4247" t="s">
        <v>505</v>
      </c>
      <c r="N4247">
        <v>589624</v>
      </c>
      <c r="O4247" t="s">
        <v>505</v>
      </c>
      <c r="P4247">
        <v>589624</v>
      </c>
      <c r="Q4247" t="s">
        <v>505</v>
      </c>
      <c r="R4247" s="9">
        <v>71941.662785630979</v>
      </c>
      <c r="S4247" s="9"/>
      <c r="T4247" s="9"/>
      <c r="U4247" s="9"/>
      <c r="V4247" s="9"/>
      <c r="W4247" s="9"/>
      <c r="X4247" s="9"/>
      <c r="Y4247" s="9"/>
      <c r="Z4247" s="9"/>
      <c r="AA4247" s="9"/>
      <c r="AB4247" s="9"/>
      <c r="AC4247" s="9"/>
      <c r="AD4247" s="9"/>
      <c r="AE4247" s="9"/>
      <c r="AF4247" s="9"/>
      <c r="AG4247" s="9"/>
      <c r="AH4247" s="9"/>
      <c r="AI4247" s="9"/>
      <c r="AJ4247" s="9"/>
      <c r="AK4247" s="9"/>
      <c r="AL4247" s="9"/>
      <c r="AM4247" s="9"/>
      <c r="AN4247" s="9"/>
      <c r="AO4247" s="9"/>
      <c r="AP4247" s="9"/>
      <c r="AQ4247" s="15"/>
      <c r="AR4247" s="9"/>
      <c r="AS4247" s="9"/>
      <c r="AT4247" s="9"/>
      <c r="AU4247" s="9"/>
      <c r="AV4247" s="9"/>
      <c r="AW4247" s="9"/>
      <c r="AX4247" s="9"/>
      <c r="AY4247" s="9"/>
      <c r="AZ4247" s="9"/>
      <c r="BA4247" s="9"/>
      <c r="BB4247" s="9"/>
      <c r="BC4247" s="9"/>
      <c r="BD4247" s="9"/>
      <c r="BE4247" s="9"/>
      <c r="BF4247" s="9"/>
      <c r="BG4247" s="9"/>
      <c r="BH4247" s="9"/>
      <c r="BI4247" s="9"/>
      <c r="BJ4247" s="9"/>
      <c r="BK4247" s="9"/>
      <c r="BL4247" s="9">
        <f t="shared" si="140"/>
        <v>71941.662785630979</v>
      </c>
      <c r="BM4247" s="9">
        <f t="shared" si="141"/>
        <v>71900</v>
      </c>
    </row>
    <row r="4248" spans="1:65" x14ac:dyDescent="0.3">
      <c r="A4248" s="2" t="s">
        <v>3918</v>
      </c>
      <c r="B4248" s="9">
        <v>2267</v>
      </c>
      <c r="C4248">
        <v>584860</v>
      </c>
      <c r="D4248">
        <v>1</v>
      </c>
      <c r="E4248">
        <v>1</v>
      </c>
      <c r="F4248">
        <v>0</v>
      </c>
      <c r="G4248">
        <v>0</v>
      </c>
      <c r="H4248">
        <v>0</v>
      </c>
      <c r="I4248" t="s">
        <v>81</v>
      </c>
      <c r="J4248">
        <v>584860</v>
      </c>
      <c r="K4248" t="s">
        <v>3918</v>
      </c>
      <c r="L4248">
        <v>584797</v>
      </c>
      <c r="M4248" t="s">
        <v>3735</v>
      </c>
      <c r="N4248">
        <v>584291</v>
      </c>
      <c r="O4248" t="s">
        <v>742</v>
      </c>
      <c r="P4248">
        <v>584291</v>
      </c>
      <c r="Q4248" t="s">
        <v>742</v>
      </c>
      <c r="R4248" s="9">
        <v>525657.34161969798</v>
      </c>
      <c r="S4248" s="9">
        <f>SUMIFS($B:$B,$J:$J,$C4248)</f>
        <v>4608</v>
      </c>
      <c r="T4248" s="9">
        <v>250220.83366748819</v>
      </c>
      <c r="U4248" s="9">
        <v>1</v>
      </c>
      <c r="V4248" s="9">
        <f>U4248*768</f>
        <v>768</v>
      </c>
      <c r="W4248" s="9">
        <v>54</v>
      </c>
      <c r="X4248" s="9">
        <f>W4248*3072</f>
        <v>165888</v>
      </c>
      <c r="Y4248" s="9">
        <v>10</v>
      </c>
      <c r="Z4248" s="9">
        <f>Y4248*1024</f>
        <v>10240</v>
      </c>
      <c r="AA4248" s="9">
        <v>10</v>
      </c>
      <c r="AB4248" s="9">
        <f>AA4248*256</f>
        <v>2560</v>
      </c>
      <c r="AC4248" s="9"/>
      <c r="AD4248" s="9"/>
      <c r="AE4248" s="9"/>
      <c r="AF4248" s="9"/>
      <c r="AG4248" s="9"/>
      <c r="AH4248" s="9"/>
      <c r="AI4248" s="9"/>
      <c r="AJ4248" s="9"/>
      <c r="AK4248" s="9"/>
      <c r="AL4248" s="9"/>
      <c r="AM4248" s="9"/>
      <c r="AN4248" s="9"/>
      <c r="AO4248" s="9"/>
      <c r="AP4248" s="9"/>
      <c r="AQ4248" s="15"/>
      <c r="AR4248" s="9"/>
      <c r="AS4248" s="9"/>
      <c r="AT4248" s="9"/>
      <c r="AU4248" s="9"/>
      <c r="AV4248" s="9"/>
      <c r="AW4248" s="9"/>
      <c r="AX4248" s="9"/>
      <c r="AY4248" s="9"/>
      <c r="AZ4248" s="9"/>
      <c r="BA4248" s="9"/>
      <c r="BB4248" s="9"/>
      <c r="BC4248" s="9"/>
      <c r="BD4248" s="9"/>
      <c r="BE4248" s="9"/>
      <c r="BF4248" s="9"/>
      <c r="BG4248" s="9"/>
      <c r="BH4248" s="9"/>
      <c r="BI4248" s="9"/>
      <c r="BJ4248" s="9"/>
      <c r="BK4248" s="9"/>
      <c r="BL4248" s="9">
        <f t="shared" si="140"/>
        <v>955334.17528718617</v>
      </c>
      <c r="BM4248" s="9">
        <f t="shared" si="141"/>
        <v>955300</v>
      </c>
    </row>
    <row r="4249" spans="1:65" x14ac:dyDescent="0.3">
      <c r="A4249" s="3" t="s">
        <v>4013</v>
      </c>
      <c r="B4249" s="9">
        <v>2220</v>
      </c>
      <c r="C4249">
        <v>562017</v>
      </c>
      <c r="D4249">
        <v>1</v>
      </c>
      <c r="E4249">
        <v>0</v>
      </c>
      <c r="F4249">
        <v>1</v>
      </c>
      <c r="G4249">
        <v>0</v>
      </c>
      <c r="H4249">
        <v>0</v>
      </c>
      <c r="I4249" t="s">
        <v>104</v>
      </c>
      <c r="J4249">
        <v>561835</v>
      </c>
      <c r="K4249" t="s">
        <v>708</v>
      </c>
      <c r="L4249">
        <v>562017</v>
      </c>
      <c r="M4249" t="s">
        <v>4013</v>
      </c>
      <c r="N4249">
        <v>561835</v>
      </c>
      <c r="O4249" t="s">
        <v>708</v>
      </c>
      <c r="P4249">
        <v>561380</v>
      </c>
      <c r="Q4249" t="s">
        <v>355</v>
      </c>
      <c r="R4249" s="9">
        <v>515038.30638491752</v>
      </c>
      <c r="S4249" s="9"/>
      <c r="T4249" s="9"/>
      <c r="U4249" s="9"/>
      <c r="V4249" s="9"/>
      <c r="W4249" s="9"/>
      <c r="X4249" s="9"/>
      <c r="Y4249" s="9"/>
      <c r="Z4249" s="9"/>
      <c r="AA4249" s="9"/>
      <c r="AB4249" s="9"/>
      <c r="AC4249" s="9">
        <f>SUMIFS($B:$B,$L:$L,$C4249)</f>
        <v>2220</v>
      </c>
      <c r="AD4249" s="9">
        <v>279074.04750965856</v>
      </c>
      <c r="AE4249" s="9"/>
      <c r="AF4249" s="9"/>
      <c r="AG4249" s="9"/>
      <c r="AH4249" s="9"/>
      <c r="AI4249" s="9"/>
      <c r="AJ4249" s="9"/>
      <c r="AK4249" s="9"/>
      <c r="AL4249" s="9"/>
      <c r="AM4249" s="9"/>
      <c r="AN4249" s="9"/>
      <c r="AO4249" s="9"/>
      <c r="AP4249" s="9"/>
      <c r="AQ4249" s="15"/>
      <c r="AR4249" s="9">
        <v>10</v>
      </c>
      <c r="AS4249" s="9">
        <f>AR4249*30500</f>
        <v>305000</v>
      </c>
      <c r="AT4249" s="9"/>
      <c r="AU4249" s="9"/>
      <c r="AV4249" s="9"/>
      <c r="AW4249" s="9"/>
      <c r="AX4249" s="9"/>
      <c r="AY4249" s="9"/>
      <c r="AZ4249" s="9"/>
      <c r="BA4249" s="9"/>
      <c r="BB4249" s="9"/>
      <c r="BC4249" s="9"/>
      <c r="BD4249" s="9"/>
      <c r="BE4249" s="9"/>
      <c r="BF4249" s="9"/>
      <c r="BG4249" s="9"/>
      <c r="BH4249" s="9"/>
      <c r="BI4249" s="9"/>
      <c r="BJ4249" s="9"/>
      <c r="BK4249" s="9"/>
      <c r="BL4249" s="9">
        <f t="shared" si="140"/>
        <v>1099112.353894576</v>
      </c>
      <c r="BM4249" s="9">
        <f t="shared" si="141"/>
        <v>1099100</v>
      </c>
    </row>
    <row r="4250" spans="1:65" x14ac:dyDescent="0.3">
      <c r="A4250" t="s">
        <v>4014</v>
      </c>
      <c r="B4250" s="9">
        <v>375</v>
      </c>
      <c r="C4250">
        <v>572152</v>
      </c>
      <c r="D4250">
        <v>1</v>
      </c>
      <c r="E4250">
        <v>0</v>
      </c>
      <c r="F4250">
        <v>0</v>
      </c>
      <c r="G4250">
        <v>0</v>
      </c>
      <c r="H4250">
        <v>0</v>
      </c>
      <c r="I4250" t="s">
        <v>96</v>
      </c>
      <c r="J4250">
        <v>571393</v>
      </c>
      <c r="K4250" t="s">
        <v>1167</v>
      </c>
      <c r="L4250">
        <v>571393</v>
      </c>
      <c r="M4250" t="s">
        <v>1167</v>
      </c>
      <c r="N4250">
        <v>571393</v>
      </c>
      <c r="O4250" t="s">
        <v>1167</v>
      </c>
      <c r="P4250">
        <v>571393</v>
      </c>
      <c r="Q4250" t="s">
        <v>1167</v>
      </c>
      <c r="R4250" s="9">
        <v>89719.944018305061</v>
      </c>
      <c r="S4250" s="9"/>
      <c r="T4250" s="9"/>
      <c r="U4250" s="9"/>
      <c r="V4250" s="9"/>
      <c r="W4250" s="9"/>
      <c r="X4250" s="9"/>
      <c r="Y4250" s="9"/>
      <c r="Z4250" s="9"/>
      <c r="AA4250" s="9"/>
      <c r="AB4250" s="9"/>
      <c r="AC4250" s="9"/>
      <c r="AD4250" s="9"/>
      <c r="AE4250" s="9"/>
      <c r="AF4250" s="9"/>
      <c r="AG4250" s="9"/>
      <c r="AH4250" s="9"/>
      <c r="AI4250" s="9"/>
      <c r="AJ4250" s="9"/>
      <c r="AK4250" s="9"/>
      <c r="AL4250" s="9"/>
      <c r="AM4250" s="9"/>
      <c r="AN4250" s="9"/>
      <c r="AO4250" s="9"/>
      <c r="AP4250" s="9"/>
      <c r="AQ4250" s="15"/>
      <c r="AR4250" s="9"/>
      <c r="AS4250" s="9"/>
      <c r="AT4250" s="9"/>
      <c r="AU4250" s="9"/>
      <c r="AV4250" s="9"/>
      <c r="AW4250" s="9"/>
      <c r="AX4250" s="9"/>
      <c r="AY4250" s="9"/>
      <c r="AZ4250" s="9"/>
      <c r="BA4250" s="9"/>
      <c r="BB4250" s="9"/>
      <c r="BC4250" s="9"/>
      <c r="BD4250" s="9"/>
      <c r="BE4250" s="9"/>
      <c r="BF4250" s="9"/>
      <c r="BG4250" s="9"/>
      <c r="BH4250" s="9"/>
      <c r="BI4250" s="9"/>
      <c r="BJ4250" s="9"/>
      <c r="BK4250" s="9"/>
      <c r="BL4250" s="9">
        <f t="shared" si="140"/>
        <v>89719.944018305061</v>
      </c>
      <c r="BM4250" s="9">
        <f t="shared" si="141"/>
        <v>89700</v>
      </c>
    </row>
    <row r="4251" spans="1:65" x14ac:dyDescent="0.3">
      <c r="A4251" t="s">
        <v>4014</v>
      </c>
      <c r="B4251" s="9">
        <v>239</v>
      </c>
      <c r="C4251">
        <v>566659</v>
      </c>
      <c r="D4251">
        <v>1</v>
      </c>
      <c r="E4251">
        <v>0</v>
      </c>
      <c r="F4251">
        <v>0</v>
      </c>
      <c r="G4251">
        <v>0</v>
      </c>
      <c r="H4251">
        <v>0</v>
      </c>
      <c r="I4251" t="s">
        <v>131</v>
      </c>
      <c r="J4251">
        <v>565971</v>
      </c>
      <c r="K4251" t="s">
        <v>459</v>
      </c>
      <c r="L4251">
        <v>565971</v>
      </c>
      <c r="M4251" t="s">
        <v>459</v>
      </c>
      <c r="N4251">
        <v>565971</v>
      </c>
      <c r="O4251" t="s">
        <v>459</v>
      </c>
      <c r="P4251">
        <v>565971</v>
      </c>
      <c r="Q4251" t="s">
        <v>459</v>
      </c>
      <c r="R4251" s="9">
        <v>71941.662785630979</v>
      </c>
      <c r="S4251" s="9"/>
      <c r="T4251" s="9"/>
      <c r="U4251" s="9"/>
      <c r="V4251" s="9"/>
      <c r="W4251" s="9"/>
      <c r="X4251" s="9"/>
      <c r="Y4251" s="9"/>
      <c r="Z4251" s="9"/>
      <c r="AA4251" s="9"/>
      <c r="AB4251" s="9"/>
      <c r="AC4251" s="9"/>
      <c r="AD4251" s="9"/>
      <c r="AE4251" s="9"/>
      <c r="AF4251" s="9"/>
      <c r="AG4251" s="9"/>
      <c r="AH4251" s="9"/>
      <c r="AI4251" s="9"/>
      <c r="AJ4251" s="9"/>
      <c r="AK4251" s="9"/>
      <c r="AL4251" s="9"/>
      <c r="AM4251" s="9"/>
      <c r="AN4251" s="9"/>
      <c r="AO4251" s="9"/>
      <c r="AP4251" s="9"/>
      <c r="AQ4251" s="15"/>
      <c r="AR4251" s="9"/>
      <c r="AS4251" s="9"/>
      <c r="AT4251" s="9"/>
      <c r="AU4251" s="9"/>
      <c r="AV4251" s="9"/>
      <c r="AW4251" s="9"/>
      <c r="AX4251" s="9"/>
      <c r="AY4251" s="9"/>
      <c r="AZ4251" s="9"/>
      <c r="BA4251" s="9"/>
      <c r="BB4251" s="9"/>
      <c r="BC4251" s="9"/>
      <c r="BD4251" s="9"/>
      <c r="BE4251" s="9"/>
      <c r="BF4251" s="9"/>
      <c r="BG4251" s="9"/>
      <c r="BH4251" s="9"/>
      <c r="BI4251" s="9"/>
      <c r="BJ4251" s="9"/>
      <c r="BK4251" s="9"/>
      <c r="BL4251" s="9">
        <f t="shared" si="140"/>
        <v>71941.662785630979</v>
      </c>
      <c r="BM4251" s="9">
        <f t="shared" si="141"/>
        <v>71900</v>
      </c>
    </row>
    <row r="4252" spans="1:65" x14ac:dyDescent="0.3">
      <c r="A4252" t="s">
        <v>4015</v>
      </c>
      <c r="B4252" s="9">
        <v>511</v>
      </c>
      <c r="C4252">
        <v>587176</v>
      </c>
      <c r="D4252">
        <v>1</v>
      </c>
      <c r="E4252">
        <v>0</v>
      </c>
      <c r="F4252">
        <v>0</v>
      </c>
      <c r="G4252">
        <v>0</v>
      </c>
      <c r="H4252">
        <v>0</v>
      </c>
      <c r="I4252" t="s">
        <v>123</v>
      </c>
      <c r="J4252">
        <v>586846</v>
      </c>
      <c r="K4252" t="s">
        <v>129</v>
      </c>
      <c r="L4252">
        <v>586846</v>
      </c>
      <c r="M4252" t="s">
        <v>129</v>
      </c>
      <c r="N4252">
        <v>586846</v>
      </c>
      <c r="O4252" t="s">
        <v>129</v>
      </c>
      <c r="P4252">
        <v>586846</v>
      </c>
      <c r="Q4252" t="s">
        <v>129</v>
      </c>
      <c r="R4252" s="9">
        <v>121813.6559350817</v>
      </c>
      <c r="S4252" s="9"/>
      <c r="T4252" s="9"/>
      <c r="U4252" s="9"/>
      <c r="V4252" s="9"/>
      <c r="W4252" s="9"/>
      <c r="X4252" s="9"/>
      <c r="Y4252" s="9"/>
      <c r="Z4252" s="9"/>
      <c r="AA4252" s="9"/>
      <c r="AB4252" s="9"/>
      <c r="AC4252" s="9"/>
      <c r="AD4252" s="9"/>
      <c r="AE4252" s="9"/>
      <c r="AF4252" s="9"/>
      <c r="AG4252" s="9"/>
      <c r="AH4252" s="9"/>
      <c r="AI4252" s="9"/>
      <c r="AJ4252" s="9"/>
      <c r="AK4252" s="9"/>
      <c r="AL4252" s="9"/>
      <c r="AM4252" s="9"/>
      <c r="AN4252" s="9"/>
      <c r="AO4252" s="9"/>
      <c r="AP4252" s="9"/>
      <c r="AQ4252" s="15"/>
      <c r="AR4252" s="9"/>
      <c r="AS4252" s="9"/>
      <c r="AT4252" s="9"/>
      <c r="AU4252" s="9"/>
      <c r="AV4252" s="9"/>
      <c r="AW4252" s="9"/>
      <c r="AX4252" s="9"/>
      <c r="AY4252" s="9"/>
      <c r="AZ4252" s="9"/>
      <c r="BA4252" s="9"/>
      <c r="BB4252" s="9"/>
      <c r="BC4252" s="9"/>
      <c r="BD4252" s="9"/>
      <c r="BE4252" s="9"/>
      <c r="BF4252" s="9"/>
      <c r="BG4252" s="9"/>
      <c r="BH4252" s="9"/>
      <c r="BI4252" s="9"/>
      <c r="BJ4252" s="9"/>
      <c r="BK4252" s="9"/>
      <c r="BL4252" s="9">
        <f t="shared" si="140"/>
        <v>121813.6559350817</v>
      </c>
      <c r="BM4252" s="9">
        <f t="shared" si="141"/>
        <v>121800</v>
      </c>
    </row>
    <row r="4253" spans="1:65" x14ac:dyDescent="0.3">
      <c r="A4253" t="s">
        <v>4016</v>
      </c>
      <c r="B4253" s="9">
        <v>465</v>
      </c>
      <c r="C4253">
        <v>587788</v>
      </c>
      <c r="D4253">
        <v>1</v>
      </c>
      <c r="E4253">
        <v>0</v>
      </c>
      <c r="F4253">
        <v>0</v>
      </c>
      <c r="G4253">
        <v>0</v>
      </c>
      <c r="H4253">
        <v>0</v>
      </c>
      <c r="I4253" t="s">
        <v>123</v>
      </c>
      <c r="J4253">
        <v>586846</v>
      </c>
      <c r="K4253" t="s">
        <v>129</v>
      </c>
      <c r="L4253">
        <v>586846</v>
      </c>
      <c r="M4253" t="s">
        <v>129</v>
      </c>
      <c r="N4253">
        <v>586846</v>
      </c>
      <c r="O4253" t="s">
        <v>129</v>
      </c>
      <c r="P4253">
        <v>586846</v>
      </c>
      <c r="Q4253" t="s">
        <v>129</v>
      </c>
      <c r="R4253" s="9">
        <v>110977.7867469535</v>
      </c>
      <c r="S4253" s="9"/>
      <c r="T4253" s="9"/>
      <c r="U4253" s="9"/>
      <c r="V4253" s="9"/>
      <c r="W4253" s="9"/>
      <c r="X4253" s="9"/>
      <c r="Y4253" s="9"/>
      <c r="Z4253" s="9"/>
      <c r="AA4253" s="9"/>
      <c r="AB4253" s="9"/>
      <c r="AC4253" s="9"/>
      <c r="AD4253" s="9"/>
      <c r="AE4253" s="9"/>
      <c r="AF4253" s="9"/>
      <c r="AG4253" s="9"/>
      <c r="AH4253" s="9"/>
      <c r="AI4253" s="9"/>
      <c r="AJ4253" s="9"/>
      <c r="AK4253" s="9"/>
      <c r="AL4253" s="9"/>
      <c r="AM4253" s="9"/>
      <c r="AN4253" s="9"/>
      <c r="AO4253" s="9"/>
      <c r="AP4253" s="9"/>
      <c r="AQ4253" s="15"/>
      <c r="AR4253" s="9"/>
      <c r="AS4253" s="9"/>
      <c r="AT4253" s="9"/>
      <c r="AU4253" s="9"/>
      <c r="AV4253" s="9"/>
      <c r="AW4253" s="9"/>
      <c r="AX4253" s="9"/>
      <c r="AY4253" s="9"/>
      <c r="AZ4253" s="9"/>
      <c r="BA4253" s="9"/>
      <c r="BB4253" s="9"/>
      <c r="BC4253" s="9"/>
      <c r="BD4253" s="9"/>
      <c r="BE4253" s="9"/>
      <c r="BF4253" s="9"/>
      <c r="BG4253" s="9"/>
      <c r="BH4253" s="9"/>
      <c r="BI4253" s="9"/>
      <c r="BJ4253" s="9"/>
      <c r="BK4253" s="9"/>
      <c r="BL4253" s="9">
        <f t="shared" si="140"/>
        <v>110977.7867469535</v>
      </c>
      <c r="BM4253" s="9">
        <f t="shared" si="141"/>
        <v>111000</v>
      </c>
    </row>
    <row r="4254" spans="1:65" x14ac:dyDescent="0.3">
      <c r="A4254" t="s">
        <v>4017</v>
      </c>
      <c r="B4254" s="9">
        <v>535</v>
      </c>
      <c r="C4254">
        <v>591581</v>
      </c>
      <c r="D4254">
        <v>1</v>
      </c>
      <c r="E4254">
        <v>0</v>
      </c>
      <c r="F4254">
        <v>0</v>
      </c>
      <c r="G4254">
        <v>0</v>
      </c>
      <c r="H4254">
        <v>0</v>
      </c>
      <c r="I4254" t="s">
        <v>123</v>
      </c>
      <c r="J4254">
        <v>591211</v>
      </c>
      <c r="K4254" t="s">
        <v>764</v>
      </c>
      <c r="L4254">
        <v>591211</v>
      </c>
      <c r="M4254" t="s">
        <v>764</v>
      </c>
      <c r="N4254">
        <v>591211</v>
      </c>
      <c r="O4254" t="s">
        <v>764</v>
      </c>
      <c r="P4254">
        <v>591211</v>
      </c>
      <c r="Q4254" t="s">
        <v>764</v>
      </c>
      <c r="R4254" s="9">
        <v>127459.7619103789</v>
      </c>
      <c r="S4254" s="9"/>
      <c r="T4254" s="9"/>
      <c r="U4254" s="9"/>
      <c r="V4254" s="9"/>
      <c r="W4254" s="9"/>
      <c r="X4254" s="9"/>
      <c r="Y4254" s="9"/>
      <c r="Z4254" s="9"/>
      <c r="AA4254" s="9"/>
      <c r="AB4254" s="9"/>
      <c r="AC4254" s="9"/>
      <c r="AD4254" s="9"/>
      <c r="AE4254" s="9"/>
      <c r="AF4254" s="9"/>
      <c r="AG4254" s="9"/>
      <c r="AH4254" s="9"/>
      <c r="AI4254" s="9"/>
      <c r="AJ4254" s="9"/>
      <c r="AK4254" s="9"/>
      <c r="AL4254" s="9"/>
      <c r="AM4254" s="9"/>
      <c r="AN4254" s="9"/>
      <c r="AO4254" s="9"/>
      <c r="AP4254" s="9"/>
      <c r="AQ4254" s="15"/>
      <c r="AR4254" s="9"/>
      <c r="AS4254" s="9"/>
      <c r="AT4254" s="9"/>
      <c r="AU4254" s="9"/>
      <c r="AV4254" s="9"/>
      <c r="AW4254" s="9"/>
      <c r="AX4254" s="9"/>
      <c r="AY4254" s="9"/>
      <c r="AZ4254" s="9"/>
      <c r="BA4254" s="9"/>
      <c r="BB4254" s="9"/>
      <c r="BC4254" s="9"/>
      <c r="BD4254" s="9"/>
      <c r="BE4254" s="9"/>
      <c r="BF4254" s="9"/>
      <c r="BG4254" s="9"/>
      <c r="BH4254" s="9"/>
      <c r="BI4254" s="9"/>
      <c r="BJ4254" s="9"/>
      <c r="BK4254" s="9"/>
      <c r="BL4254" s="9">
        <f t="shared" si="140"/>
        <v>127459.7619103789</v>
      </c>
      <c r="BM4254" s="9">
        <f t="shared" si="141"/>
        <v>127500</v>
      </c>
    </row>
    <row r="4255" spans="1:65" x14ac:dyDescent="0.3">
      <c r="A4255" t="s">
        <v>4018</v>
      </c>
      <c r="B4255" s="9">
        <v>3316</v>
      </c>
      <c r="C4255">
        <v>540862</v>
      </c>
      <c r="D4255">
        <v>1</v>
      </c>
      <c r="E4255">
        <v>0</v>
      </c>
      <c r="F4255">
        <v>0</v>
      </c>
      <c r="G4255">
        <v>0</v>
      </c>
      <c r="H4255">
        <v>0</v>
      </c>
      <c r="I4255" t="s">
        <v>111</v>
      </c>
      <c r="J4255">
        <v>523704</v>
      </c>
      <c r="K4255" t="s">
        <v>464</v>
      </c>
      <c r="L4255">
        <v>523704</v>
      </c>
      <c r="M4255" t="s">
        <v>464</v>
      </c>
      <c r="N4255">
        <v>523704</v>
      </c>
      <c r="O4255" t="s">
        <v>464</v>
      </c>
      <c r="P4255">
        <v>523704</v>
      </c>
      <c r="Q4255" t="s">
        <v>464</v>
      </c>
      <c r="R4255" s="9">
        <v>760611.00058909936</v>
      </c>
      <c r="S4255" s="9"/>
      <c r="T4255" s="9"/>
      <c r="U4255" s="9"/>
      <c r="V4255" s="9"/>
      <c r="W4255" s="9"/>
      <c r="X4255" s="9"/>
      <c r="Y4255" s="9"/>
      <c r="Z4255" s="9"/>
      <c r="AA4255" s="9"/>
      <c r="AB4255" s="9"/>
      <c r="AC4255" s="9"/>
      <c r="AD4255" s="9"/>
      <c r="AE4255" s="9"/>
      <c r="AF4255" s="9"/>
      <c r="AG4255" s="9"/>
      <c r="AH4255" s="9"/>
      <c r="AI4255" s="9"/>
      <c r="AJ4255" s="9"/>
      <c r="AK4255" s="9"/>
      <c r="AL4255" s="9"/>
      <c r="AM4255" s="9"/>
      <c r="AN4255" s="9"/>
      <c r="AO4255" s="9"/>
      <c r="AP4255" s="9"/>
      <c r="AQ4255" s="15"/>
      <c r="AR4255" s="9">
        <v>1</v>
      </c>
      <c r="AS4255" s="9">
        <f>AR4255*30500</f>
        <v>30500</v>
      </c>
      <c r="AT4255" s="9"/>
      <c r="AU4255" s="9"/>
      <c r="AV4255" s="9"/>
      <c r="AW4255" s="9"/>
      <c r="AX4255" s="9"/>
      <c r="AY4255" s="9"/>
      <c r="AZ4255" s="9"/>
      <c r="BA4255" s="9"/>
      <c r="BB4255" s="9"/>
      <c r="BC4255" s="9"/>
      <c r="BD4255" s="9"/>
      <c r="BE4255" s="9"/>
      <c r="BF4255" s="9"/>
      <c r="BG4255" s="9"/>
      <c r="BH4255" s="9"/>
      <c r="BI4255" s="9"/>
      <c r="BJ4255" s="9"/>
      <c r="BK4255" s="9"/>
      <c r="BL4255" s="9">
        <f t="shared" si="140"/>
        <v>791111.00058909936</v>
      </c>
      <c r="BM4255" s="9">
        <f t="shared" si="141"/>
        <v>791100</v>
      </c>
    </row>
    <row r="4256" spans="1:65" x14ac:dyDescent="0.3">
      <c r="A4256" t="s">
        <v>4019</v>
      </c>
      <c r="B4256" s="9">
        <v>601</v>
      </c>
      <c r="C4256">
        <v>547069</v>
      </c>
      <c r="D4256">
        <v>1</v>
      </c>
      <c r="E4256">
        <v>0</v>
      </c>
      <c r="F4256">
        <v>0</v>
      </c>
      <c r="G4256">
        <v>0</v>
      </c>
      <c r="H4256">
        <v>0</v>
      </c>
      <c r="I4256" t="s">
        <v>83</v>
      </c>
      <c r="J4256">
        <v>547280</v>
      </c>
      <c r="K4256" t="s">
        <v>1494</v>
      </c>
      <c r="L4256">
        <v>547280</v>
      </c>
      <c r="M4256" t="s">
        <v>1494</v>
      </c>
      <c r="N4256">
        <v>547280</v>
      </c>
      <c r="O4256" t="s">
        <v>1494</v>
      </c>
      <c r="P4256">
        <v>547336</v>
      </c>
      <c r="Q4256" t="s">
        <v>914</v>
      </c>
      <c r="R4256" s="9">
        <v>142961.59328417431</v>
      </c>
      <c r="S4256" s="9"/>
      <c r="T4256" s="9"/>
      <c r="U4256" s="9"/>
      <c r="V4256" s="9"/>
      <c r="W4256" s="9"/>
      <c r="X4256" s="9"/>
      <c r="Y4256" s="9"/>
      <c r="Z4256" s="9"/>
      <c r="AA4256" s="9"/>
      <c r="AB4256" s="9"/>
      <c r="AC4256" s="9"/>
      <c r="AD4256" s="9"/>
      <c r="AE4256" s="9"/>
      <c r="AF4256" s="9"/>
      <c r="AG4256" s="9"/>
      <c r="AH4256" s="9"/>
      <c r="AI4256" s="9"/>
      <c r="AJ4256" s="9"/>
      <c r="AK4256" s="9"/>
      <c r="AL4256" s="9"/>
      <c r="AM4256" s="9"/>
      <c r="AN4256" s="9"/>
      <c r="AO4256" s="9"/>
      <c r="AP4256" s="9"/>
      <c r="AQ4256" s="15"/>
      <c r="AR4256" s="9">
        <v>1</v>
      </c>
      <c r="AS4256" s="9">
        <f>AR4256*30500</f>
        <v>30500</v>
      </c>
      <c r="AT4256" s="9"/>
      <c r="AU4256" s="9"/>
      <c r="AV4256" s="9"/>
      <c r="AW4256" s="9"/>
      <c r="AX4256" s="9"/>
      <c r="AY4256" s="9"/>
      <c r="AZ4256" s="9"/>
      <c r="BA4256" s="9"/>
      <c r="BB4256" s="9"/>
      <c r="BC4256" s="9"/>
      <c r="BD4256" s="9"/>
      <c r="BE4256" s="9"/>
      <c r="BF4256" s="9"/>
      <c r="BG4256" s="9"/>
      <c r="BH4256" s="9"/>
      <c r="BI4256" s="9"/>
      <c r="BJ4256" s="9"/>
      <c r="BK4256" s="9"/>
      <c r="BL4256" s="9">
        <f t="shared" si="140"/>
        <v>173461.59328417431</v>
      </c>
      <c r="BM4256" s="9">
        <f t="shared" si="141"/>
        <v>173500</v>
      </c>
    </row>
    <row r="4257" spans="1:65" x14ac:dyDescent="0.3">
      <c r="A4257" t="s">
        <v>4020</v>
      </c>
      <c r="B4257" s="9">
        <v>702</v>
      </c>
      <c r="C4257">
        <v>574376</v>
      </c>
      <c r="D4257">
        <v>1</v>
      </c>
      <c r="E4257">
        <v>0</v>
      </c>
      <c r="F4257">
        <v>0</v>
      </c>
      <c r="G4257">
        <v>0</v>
      </c>
      <c r="H4257">
        <v>0</v>
      </c>
      <c r="I4257" t="s">
        <v>90</v>
      </c>
      <c r="J4257">
        <v>574121</v>
      </c>
      <c r="K4257" t="s">
        <v>1277</v>
      </c>
      <c r="L4257">
        <v>574121</v>
      </c>
      <c r="M4257" t="s">
        <v>1277</v>
      </c>
      <c r="N4257">
        <v>574121</v>
      </c>
      <c r="O4257" t="s">
        <v>1277</v>
      </c>
      <c r="P4257">
        <v>574121</v>
      </c>
      <c r="Q4257" t="s">
        <v>1277</v>
      </c>
      <c r="R4257" s="9">
        <v>166617.21217449149</v>
      </c>
      <c r="S4257" s="9"/>
      <c r="T4257" s="9"/>
      <c r="U4257" s="9"/>
      <c r="V4257" s="9"/>
      <c r="W4257" s="9"/>
      <c r="X4257" s="9"/>
      <c r="Y4257" s="9"/>
      <c r="Z4257" s="9"/>
      <c r="AA4257" s="9"/>
      <c r="AB4257" s="9"/>
      <c r="AC4257" s="9"/>
      <c r="AD4257" s="9"/>
      <c r="AE4257" s="9"/>
      <c r="AF4257" s="9"/>
      <c r="AG4257" s="9"/>
      <c r="AH4257" s="9"/>
      <c r="AI4257" s="9"/>
      <c r="AJ4257" s="9"/>
      <c r="AK4257" s="9"/>
      <c r="AL4257" s="9"/>
      <c r="AM4257" s="9"/>
      <c r="AN4257" s="9"/>
      <c r="AO4257" s="9"/>
      <c r="AP4257" s="9"/>
      <c r="AQ4257" s="15"/>
      <c r="AR4257" s="9"/>
      <c r="AS4257" s="9"/>
      <c r="AT4257" s="9"/>
      <c r="AU4257" s="9"/>
      <c r="AV4257" s="9"/>
      <c r="AW4257" s="9"/>
      <c r="AX4257" s="9"/>
      <c r="AY4257" s="9"/>
      <c r="AZ4257" s="9"/>
      <c r="BA4257" s="9"/>
      <c r="BB4257" s="9"/>
      <c r="BC4257" s="9"/>
      <c r="BD4257" s="9"/>
      <c r="BE4257" s="9"/>
      <c r="BF4257" s="9"/>
      <c r="BG4257" s="9"/>
      <c r="BH4257" s="9"/>
      <c r="BI4257" s="9"/>
      <c r="BJ4257" s="9"/>
      <c r="BK4257" s="9"/>
      <c r="BL4257" s="9">
        <f t="shared" si="140"/>
        <v>166617.21217449149</v>
      </c>
      <c r="BM4257" s="9">
        <f t="shared" si="141"/>
        <v>166600</v>
      </c>
    </row>
    <row r="4258" spans="1:65" x14ac:dyDescent="0.3">
      <c r="A4258" s="3" t="s">
        <v>4021</v>
      </c>
      <c r="B4258" s="9">
        <v>2833</v>
      </c>
      <c r="C4258">
        <v>564371</v>
      </c>
      <c r="D4258">
        <v>1</v>
      </c>
      <c r="E4258">
        <v>1</v>
      </c>
      <c r="F4258">
        <v>1</v>
      </c>
      <c r="G4258">
        <v>0</v>
      </c>
      <c r="H4258">
        <v>0</v>
      </c>
      <c r="I4258" t="s">
        <v>104</v>
      </c>
      <c r="J4258">
        <v>564371</v>
      </c>
      <c r="K4258" t="s">
        <v>4021</v>
      </c>
      <c r="L4258">
        <v>564371</v>
      </c>
      <c r="M4258" t="s">
        <v>4021</v>
      </c>
      <c r="N4258">
        <v>564028</v>
      </c>
      <c r="O4258" t="s">
        <v>401</v>
      </c>
      <c r="P4258">
        <v>564028</v>
      </c>
      <c r="Q4258" t="s">
        <v>401</v>
      </c>
      <c r="R4258" s="9">
        <v>652896.29831905372</v>
      </c>
      <c r="S4258" s="9">
        <f>SUMIFS($B:$B,$J:$J,$C4258)</f>
        <v>2833</v>
      </c>
      <c r="T4258" s="9">
        <v>154054.74498395639</v>
      </c>
      <c r="U4258" s="9">
        <v>0</v>
      </c>
      <c r="V4258" s="9">
        <f>U4258*768</f>
        <v>0</v>
      </c>
      <c r="W4258" s="9">
        <v>11</v>
      </c>
      <c r="X4258" s="9">
        <f>W4258*3072</f>
        <v>33792</v>
      </c>
      <c r="Y4258" s="9">
        <v>10</v>
      </c>
      <c r="Z4258" s="9">
        <f>Y4258*1024</f>
        <v>10240</v>
      </c>
      <c r="AA4258" s="9">
        <v>6</v>
      </c>
      <c r="AB4258" s="9">
        <f>AA4258*256</f>
        <v>1536</v>
      </c>
      <c r="AC4258" s="9">
        <f>SUMIFS($B:$B,$L:$L,$C4258)</f>
        <v>2833</v>
      </c>
      <c r="AD4258" s="9">
        <v>355579.28976381844</v>
      </c>
      <c r="AE4258" s="9"/>
      <c r="AF4258" s="9"/>
      <c r="AG4258" s="9"/>
      <c r="AH4258" s="9"/>
      <c r="AI4258" s="9"/>
      <c r="AJ4258" s="9"/>
      <c r="AK4258" s="9"/>
      <c r="AL4258" s="9"/>
      <c r="AM4258" s="9"/>
      <c r="AN4258" s="9"/>
      <c r="AO4258" s="9"/>
      <c r="AP4258" s="9"/>
      <c r="AQ4258" s="15"/>
      <c r="AR4258" s="9">
        <v>5</v>
      </c>
      <c r="AS4258" s="9">
        <f>AR4258*30500</f>
        <v>152500</v>
      </c>
      <c r="AT4258" s="9"/>
      <c r="AU4258" s="9"/>
      <c r="AV4258" s="9"/>
      <c r="AW4258" s="9"/>
      <c r="AX4258" s="9"/>
      <c r="AY4258" s="9"/>
      <c r="AZ4258" s="9"/>
      <c r="BA4258" s="9"/>
      <c r="BB4258" s="9"/>
      <c r="BC4258" s="9"/>
      <c r="BD4258" s="9"/>
      <c r="BE4258" s="9"/>
      <c r="BF4258" s="9"/>
      <c r="BG4258" s="9"/>
      <c r="BH4258" s="9"/>
      <c r="BI4258" s="9"/>
      <c r="BJ4258" s="9"/>
      <c r="BK4258" s="9"/>
      <c r="BL4258" s="9">
        <f t="shared" si="140"/>
        <v>1360598.3330668285</v>
      </c>
      <c r="BM4258" s="9">
        <f t="shared" si="141"/>
        <v>1360600</v>
      </c>
    </row>
    <row r="4259" spans="1:65" x14ac:dyDescent="0.3">
      <c r="A4259" t="s">
        <v>4022</v>
      </c>
      <c r="B4259" s="9">
        <v>106</v>
      </c>
      <c r="C4259">
        <v>549274</v>
      </c>
      <c r="D4259">
        <v>1</v>
      </c>
      <c r="E4259">
        <v>0</v>
      </c>
      <c r="F4259">
        <v>0</v>
      </c>
      <c r="G4259">
        <v>0</v>
      </c>
      <c r="H4259">
        <v>0</v>
      </c>
      <c r="I4259" t="s">
        <v>90</v>
      </c>
      <c r="J4259">
        <v>572926</v>
      </c>
      <c r="K4259" t="s">
        <v>203</v>
      </c>
      <c r="L4259">
        <v>572926</v>
      </c>
      <c r="M4259" t="s">
        <v>203</v>
      </c>
      <c r="N4259">
        <v>572926</v>
      </c>
      <c r="O4259" t="s">
        <v>203</v>
      </c>
      <c r="P4259">
        <v>572926</v>
      </c>
      <c r="Q4259" t="s">
        <v>203</v>
      </c>
      <c r="R4259" s="9">
        <v>71941.662785630979</v>
      </c>
      <c r="S4259" s="9"/>
      <c r="T4259" s="9"/>
      <c r="U4259" s="9"/>
      <c r="V4259" s="9"/>
      <c r="W4259" s="9"/>
      <c r="X4259" s="9"/>
      <c r="Y4259" s="9"/>
      <c r="Z4259" s="9"/>
      <c r="AA4259" s="9"/>
      <c r="AB4259" s="9"/>
      <c r="AC4259" s="9"/>
      <c r="AD4259" s="9"/>
      <c r="AE4259" s="9"/>
      <c r="AF4259" s="9"/>
      <c r="AG4259" s="9"/>
      <c r="AH4259" s="9"/>
      <c r="AI4259" s="9"/>
      <c r="AJ4259" s="9"/>
      <c r="AK4259" s="9"/>
      <c r="AL4259" s="9"/>
      <c r="AM4259" s="9"/>
      <c r="AN4259" s="9"/>
      <c r="AO4259" s="9"/>
      <c r="AP4259" s="9"/>
      <c r="AQ4259" s="15"/>
      <c r="AR4259" s="9"/>
      <c r="AS4259" s="9"/>
      <c r="AT4259" s="9"/>
      <c r="AU4259" s="9"/>
      <c r="AV4259" s="9"/>
      <c r="AW4259" s="9"/>
      <c r="AX4259" s="9"/>
      <c r="AY4259" s="9"/>
      <c r="AZ4259" s="9"/>
      <c r="BA4259" s="9"/>
      <c r="BB4259" s="9"/>
      <c r="BC4259" s="9"/>
      <c r="BD4259" s="9"/>
      <c r="BE4259" s="9"/>
      <c r="BF4259" s="9"/>
      <c r="BG4259" s="9"/>
      <c r="BH4259" s="9"/>
      <c r="BI4259" s="9"/>
      <c r="BJ4259" s="9"/>
      <c r="BK4259" s="9"/>
      <c r="BL4259" s="9">
        <f t="shared" si="140"/>
        <v>71941.662785630979</v>
      </c>
      <c r="BM4259" s="9">
        <f t="shared" si="141"/>
        <v>71900</v>
      </c>
    </row>
    <row r="4260" spans="1:65" x14ac:dyDescent="0.3">
      <c r="A4260" s="3" t="s">
        <v>2532</v>
      </c>
      <c r="B4260" s="9">
        <v>2062</v>
      </c>
      <c r="C4260">
        <v>549665</v>
      </c>
      <c r="D4260">
        <v>1</v>
      </c>
      <c r="E4260">
        <v>1</v>
      </c>
      <c r="F4260">
        <v>1</v>
      </c>
      <c r="G4260">
        <v>0</v>
      </c>
      <c r="H4260">
        <v>0</v>
      </c>
      <c r="I4260" t="s">
        <v>94</v>
      </c>
      <c r="J4260">
        <v>549665</v>
      </c>
      <c r="K4260" t="s">
        <v>2532</v>
      </c>
      <c r="L4260">
        <v>549665</v>
      </c>
      <c r="M4260" t="s">
        <v>2532</v>
      </c>
      <c r="N4260">
        <v>598003</v>
      </c>
      <c r="O4260" t="s">
        <v>201</v>
      </c>
      <c r="P4260">
        <v>598003</v>
      </c>
      <c r="Q4260" t="s">
        <v>201</v>
      </c>
      <c r="R4260" s="9">
        <v>479276.55945227953</v>
      </c>
      <c r="S4260" s="9">
        <f>SUMIFS($B:$B,$J:$J,$C4260)</f>
        <v>5871</v>
      </c>
      <c r="T4260" s="9">
        <v>318533.597779606</v>
      </c>
      <c r="U4260" s="9">
        <v>1</v>
      </c>
      <c r="V4260" s="9">
        <f>U4260*768</f>
        <v>768</v>
      </c>
      <c r="W4260" s="9">
        <v>27</v>
      </c>
      <c r="X4260" s="9">
        <f>W4260*3072</f>
        <v>82944</v>
      </c>
      <c r="Y4260" s="9">
        <v>41</v>
      </c>
      <c r="Z4260" s="9">
        <f>Y4260*1024</f>
        <v>41984</v>
      </c>
      <c r="AA4260" s="9">
        <v>6</v>
      </c>
      <c r="AB4260" s="9">
        <f>AA4260*256</f>
        <v>1536</v>
      </c>
      <c r="AC4260" s="9">
        <f>SUMIFS($B:$B,$L:$L,$C4260)</f>
        <v>5871</v>
      </c>
      <c r="AD4260" s="9">
        <v>732521.6205164782</v>
      </c>
      <c r="AE4260" s="9"/>
      <c r="AF4260" s="9"/>
      <c r="AG4260" s="9"/>
      <c r="AH4260" s="9"/>
      <c r="AI4260" s="9"/>
      <c r="AJ4260" s="9"/>
      <c r="AK4260" s="9"/>
      <c r="AL4260" s="9"/>
      <c r="AM4260" s="9"/>
      <c r="AN4260" s="9"/>
      <c r="AO4260" s="9"/>
      <c r="AP4260" s="9"/>
      <c r="AQ4260" s="15"/>
      <c r="AR4260" s="9"/>
      <c r="AS4260" s="9"/>
      <c r="AT4260" s="9"/>
      <c r="AU4260" s="9"/>
      <c r="AV4260" s="9"/>
      <c r="AW4260" s="9"/>
      <c r="AX4260" s="9"/>
      <c r="AY4260" s="9"/>
      <c r="AZ4260" s="9"/>
      <c r="BA4260" s="9"/>
      <c r="BB4260" s="9"/>
      <c r="BC4260" s="9"/>
      <c r="BD4260" s="9"/>
      <c r="BE4260" s="9"/>
      <c r="BF4260" s="9"/>
      <c r="BG4260" s="9"/>
      <c r="BH4260" s="9"/>
      <c r="BI4260" s="9"/>
      <c r="BJ4260" s="9"/>
      <c r="BK4260" s="9"/>
      <c r="BL4260" s="9">
        <f t="shared" si="140"/>
        <v>1657563.7777483636</v>
      </c>
      <c r="BM4260" s="9">
        <f t="shared" si="141"/>
        <v>1657600</v>
      </c>
    </row>
    <row r="4261" spans="1:65" x14ac:dyDescent="0.3">
      <c r="A4261" t="s">
        <v>4023</v>
      </c>
      <c r="B4261" s="9">
        <v>246</v>
      </c>
      <c r="C4261">
        <v>582255</v>
      </c>
      <c r="D4261">
        <v>1</v>
      </c>
      <c r="E4261">
        <v>0</v>
      </c>
      <c r="F4261">
        <v>0</v>
      </c>
      <c r="G4261">
        <v>0</v>
      </c>
      <c r="H4261">
        <v>0</v>
      </c>
      <c r="I4261" t="s">
        <v>81</v>
      </c>
      <c r="J4261">
        <v>581976</v>
      </c>
      <c r="K4261" t="s">
        <v>277</v>
      </c>
      <c r="L4261">
        <v>581976</v>
      </c>
      <c r="M4261" t="s">
        <v>277</v>
      </c>
      <c r="N4261">
        <v>584002</v>
      </c>
      <c r="O4261" t="s">
        <v>278</v>
      </c>
      <c r="P4261">
        <v>584002</v>
      </c>
      <c r="Q4261" t="s">
        <v>278</v>
      </c>
      <c r="R4261" s="9">
        <v>71941.662785630979</v>
      </c>
      <c r="S4261" s="9"/>
      <c r="T4261" s="9"/>
      <c r="U4261" s="9"/>
      <c r="V4261" s="9"/>
      <c r="W4261" s="9"/>
      <c r="X4261" s="9"/>
      <c r="Y4261" s="9"/>
      <c r="Z4261" s="9"/>
      <c r="AA4261" s="9"/>
      <c r="AB4261" s="9"/>
      <c r="AC4261" s="9"/>
      <c r="AD4261" s="9"/>
      <c r="AE4261" s="9"/>
      <c r="AF4261" s="9"/>
      <c r="AG4261" s="9"/>
      <c r="AH4261" s="9"/>
      <c r="AI4261" s="9"/>
      <c r="AJ4261" s="9"/>
      <c r="AK4261" s="9"/>
      <c r="AL4261" s="9"/>
      <c r="AM4261" s="9"/>
      <c r="AN4261" s="9"/>
      <c r="AO4261" s="9"/>
      <c r="AP4261" s="9"/>
      <c r="AQ4261" s="15"/>
      <c r="AR4261" s="9"/>
      <c r="AS4261" s="9"/>
      <c r="AT4261" s="9"/>
      <c r="AU4261" s="9"/>
      <c r="AV4261" s="9"/>
      <c r="AW4261" s="9"/>
      <c r="AX4261" s="9"/>
      <c r="AY4261" s="9"/>
      <c r="AZ4261" s="9"/>
      <c r="BA4261" s="9"/>
      <c r="BB4261" s="9"/>
      <c r="BC4261" s="9"/>
      <c r="BD4261" s="9"/>
      <c r="BE4261" s="9"/>
      <c r="BF4261" s="9"/>
      <c r="BG4261" s="9"/>
      <c r="BH4261" s="9"/>
      <c r="BI4261" s="9"/>
      <c r="BJ4261" s="9"/>
      <c r="BK4261" s="9"/>
      <c r="BL4261" s="9">
        <f t="shared" si="140"/>
        <v>71941.662785630979</v>
      </c>
      <c r="BM4261" s="9">
        <f t="shared" si="141"/>
        <v>71900</v>
      </c>
    </row>
    <row r="4262" spans="1:65" x14ac:dyDescent="0.3">
      <c r="A4262" t="s">
        <v>4024</v>
      </c>
      <c r="B4262" s="9">
        <v>694</v>
      </c>
      <c r="C4262">
        <v>593532</v>
      </c>
      <c r="D4262">
        <v>1</v>
      </c>
      <c r="E4262">
        <v>0</v>
      </c>
      <c r="F4262">
        <v>0</v>
      </c>
      <c r="G4262">
        <v>0</v>
      </c>
      <c r="H4262">
        <v>0</v>
      </c>
      <c r="I4262" t="s">
        <v>81</v>
      </c>
      <c r="J4262">
        <v>592943</v>
      </c>
      <c r="K4262" t="s">
        <v>476</v>
      </c>
      <c r="L4262">
        <v>592943</v>
      </c>
      <c r="M4262" t="s">
        <v>476</v>
      </c>
      <c r="N4262">
        <v>592943</v>
      </c>
      <c r="O4262" t="s">
        <v>476</v>
      </c>
      <c r="P4262">
        <v>592943</v>
      </c>
      <c r="Q4262" t="s">
        <v>476</v>
      </c>
      <c r="R4262" s="9">
        <v>164746.31899842591</v>
      </c>
      <c r="S4262" s="9"/>
      <c r="T4262" s="9"/>
      <c r="U4262" s="9"/>
      <c r="V4262" s="9"/>
      <c r="W4262" s="9"/>
      <c r="X4262" s="9"/>
      <c r="Y4262" s="9"/>
      <c r="Z4262" s="9"/>
      <c r="AA4262" s="9"/>
      <c r="AB4262" s="9"/>
      <c r="AC4262" s="9"/>
      <c r="AD4262" s="9"/>
      <c r="AE4262" s="9"/>
      <c r="AF4262" s="9"/>
      <c r="AG4262" s="9"/>
      <c r="AH4262" s="9"/>
      <c r="AI4262" s="9"/>
      <c r="AJ4262" s="9"/>
      <c r="AK4262" s="9"/>
      <c r="AL4262" s="9"/>
      <c r="AM4262" s="9"/>
      <c r="AN4262" s="9"/>
      <c r="AO4262" s="9"/>
      <c r="AP4262" s="9"/>
      <c r="AQ4262" s="15"/>
      <c r="AR4262" s="9"/>
      <c r="AS4262" s="9"/>
      <c r="AT4262" s="9"/>
      <c r="AU4262" s="9"/>
      <c r="AV4262" s="9"/>
      <c r="AW4262" s="9"/>
      <c r="AX4262" s="9"/>
      <c r="AY4262" s="9"/>
      <c r="AZ4262" s="9"/>
      <c r="BA4262" s="9"/>
      <c r="BB4262" s="9"/>
      <c r="BC4262" s="9"/>
      <c r="BD4262" s="9"/>
      <c r="BE4262" s="9"/>
      <c r="BF4262" s="9"/>
      <c r="BG4262" s="9"/>
      <c r="BH4262" s="9"/>
      <c r="BI4262" s="9"/>
      <c r="BJ4262" s="9"/>
      <c r="BK4262" s="9"/>
      <c r="BL4262" s="9">
        <f t="shared" si="140"/>
        <v>164746.31899842591</v>
      </c>
      <c r="BM4262" s="9">
        <f t="shared" si="141"/>
        <v>164700</v>
      </c>
    </row>
    <row r="4263" spans="1:65" x14ac:dyDescent="0.3">
      <c r="A4263" t="s">
        <v>4024</v>
      </c>
      <c r="B4263" s="9">
        <v>426</v>
      </c>
      <c r="C4263">
        <v>534340</v>
      </c>
      <c r="D4263">
        <v>1</v>
      </c>
      <c r="E4263">
        <v>0</v>
      </c>
      <c r="F4263">
        <v>0</v>
      </c>
      <c r="G4263">
        <v>0</v>
      </c>
      <c r="H4263">
        <v>0</v>
      </c>
      <c r="I4263" t="s">
        <v>86</v>
      </c>
      <c r="J4263">
        <v>534498</v>
      </c>
      <c r="K4263" t="s">
        <v>1097</v>
      </c>
      <c r="L4263">
        <v>534498</v>
      </c>
      <c r="M4263" t="s">
        <v>1097</v>
      </c>
      <c r="N4263">
        <v>534498</v>
      </c>
      <c r="O4263" t="s">
        <v>1097</v>
      </c>
      <c r="P4263">
        <v>533955</v>
      </c>
      <c r="Q4263" t="s">
        <v>314</v>
      </c>
      <c r="R4263" s="9">
        <v>101775.673198697</v>
      </c>
      <c r="S4263" s="9"/>
      <c r="T4263" s="9"/>
      <c r="U4263" s="9"/>
      <c r="V4263" s="9"/>
      <c r="W4263" s="9"/>
      <c r="X4263" s="9"/>
      <c r="Y4263" s="9"/>
      <c r="Z4263" s="9"/>
      <c r="AA4263" s="9"/>
      <c r="AB4263" s="9"/>
      <c r="AC4263" s="9"/>
      <c r="AD4263" s="9"/>
      <c r="AE4263" s="9"/>
      <c r="AF4263" s="9"/>
      <c r="AG4263" s="9"/>
      <c r="AH4263" s="9"/>
      <c r="AI4263" s="9"/>
      <c r="AJ4263" s="9"/>
      <c r="AK4263" s="9"/>
      <c r="AL4263" s="9"/>
      <c r="AM4263" s="9"/>
      <c r="AN4263" s="9"/>
      <c r="AO4263" s="9"/>
      <c r="AP4263" s="9"/>
      <c r="AQ4263" s="15"/>
      <c r="AR4263" s="9"/>
      <c r="AS4263" s="9"/>
      <c r="AT4263" s="9"/>
      <c r="AU4263" s="9"/>
      <c r="AV4263" s="9"/>
      <c r="AW4263" s="9"/>
      <c r="AX4263" s="9"/>
      <c r="AY4263" s="9"/>
      <c r="AZ4263" s="9"/>
      <c r="BA4263" s="9"/>
      <c r="BB4263" s="9"/>
      <c r="BC4263" s="9"/>
      <c r="BD4263" s="9"/>
      <c r="BE4263" s="9"/>
      <c r="BF4263" s="9"/>
      <c r="BG4263" s="9"/>
      <c r="BH4263" s="9"/>
      <c r="BI4263" s="9"/>
      <c r="BJ4263" s="9"/>
      <c r="BK4263" s="9"/>
      <c r="BL4263" s="9">
        <f t="shared" si="140"/>
        <v>101775.673198697</v>
      </c>
      <c r="BM4263" s="9">
        <f t="shared" si="141"/>
        <v>101800</v>
      </c>
    </row>
    <row r="4264" spans="1:65" x14ac:dyDescent="0.3">
      <c r="A4264" t="s">
        <v>4025</v>
      </c>
      <c r="B4264" s="9">
        <v>1142</v>
      </c>
      <c r="C4264">
        <v>588938</v>
      </c>
      <c r="D4264">
        <v>1</v>
      </c>
      <c r="E4264">
        <v>0</v>
      </c>
      <c r="F4264">
        <v>0</v>
      </c>
      <c r="G4264">
        <v>0</v>
      </c>
      <c r="H4264">
        <v>0</v>
      </c>
      <c r="I4264" t="s">
        <v>135</v>
      </c>
      <c r="J4264">
        <v>588296</v>
      </c>
      <c r="K4264" t="s">
        <v>199</v>
      </c>
      <c r="L4264">
        <v>588296</v>
      </c>
      <c r="M4264" t="s">
        <v>199</v>
      </c>
      <c r="N4264">
        <v>588296</v>
      </c>
      <c r="O4264" t="s">
        <v>199</v>
      </c>
      <c r="P4264">
        <v>588296</v>
      </c>
      <c r="Q4264" t="s">
        <v>199</v>
      </c>
      <c r="R4264" s="9">
        <v>268856.56479527679</v>
      </c>
      <c r="S4264" s="9"/>
      <c r="T4264" s="9"/>
      <c r="U4264" s="9"/>
      <c r="V4264" s="9"/>
      <c r="W4264" s="9"/>
      <c r="X4264" s="9"/>
      <c r="Y4264" s="9"/>
      <c r="Z4264" s="9"/>
      <c r="AA4264" s="9"/>
      <c r="AB4264" s="9"/>
      <c r="AC4264" s="9"/>
      <c r="AD4264" s="9"/>
      <c r="AE4264" s="9"/>
      <c r="AF4264" s="9"/>
      <c r="AG4264" s="9"/>
      <c r="AH4264" s="9"/>
      <c r="AI4264" s="9"/>
      <c r="AJ4264" s="9"/>
      <c r="AK4264" s="9"/>
      <c r="AL4264" s="9"/>
      <c r="AM4264" s="9"/>
      <c r="AN4264" s="9"/>
      <c r="AO4264" s="9"/>
      <c r="AP4264" s="9"/>
      <c r="AQ4264" s="15"/>
      <c r="AR4264" s="9"/>
      <c r="AS4264" s="9"/>
      <c r="AT4264" s="9"/>
      <c r="AU4264" s="9"/>
      <c r="AV4264" s="9"/>
      <c r="AW4264" s="9"/>
      <c r="AX4264" s="9"/>
      <c r="AY4264" s="9"/>
      <c r="AZ4264" s="9"/>
      <c r="BA4264" s="9"/>
      <c r="BB4264" s="9"/>
      <c r="BC4264" s="9"/>
      <c r="BD4264" s="9"/>
      <c r="BE4264" s="9"/>
      <c r="BF4264" s="9"/>
      <c r="BG4264" s="9"/>
      <c r="BH4264" s="9"/>
      <c r="BI4264" s="9"/>
      <c r="BJ4264" s="9"/>
      <c r="BK4264" s="9"/>
      <c r="BL4264" s="9">
        <f t="shared" si="140"/>
        <v>268856.56479527679</v>
      </c>
      <c r="BM4264" s="9">
        <f t="shared" si="141"/>
        <v>268900</v>
      </c>
    </row>
    <row r="4265" spans="1:65" x14ac:dyDescent="0.3">
      <c r="A4265" t="s">
        <v>4025</v>
      </c>
      <c r="B4265" s="9">
        <v>219</v>
      </c>
      <c r="C4265">
        <v>552976</v>
      </c>
      <c r="D4265">
        <v>1</v>
      </c>
      <c r="E4265">
        <v>0</v>
      </c>
      <c r="F4265">
        <v>0</v>
      </c>
      <c r="G4265">
        <v>0</v>
      </c>
      <c r="H4265">
        <v>0</v>
      </c>
      <c r="I4265" t="s">
        <v>83</v>
      </c>
      <c r="J4265">
        <v>552054</v>
      </c>
      <c r="K4265" t="s">
        <v>254</v>
      </c>
      <c r="L4265">
        <v>552054</v>
      </c>
      <c r="M4265" t="s">
        <v>254</v>
      </c>
      <c r="N4265">
        <v>552054</v>
      </c>
      <c r="O4265" t="s">
        <v>254</v>
      </c>
      <c r="P4265">
        <v>552046</v>
      </c>
      <c r="Q4265" t="s">
        <v>174</v>
      </c>
      <c r="R4265" s="9">
        <v>71941.662785630979</v>
      </c>
      <c r="S4265" s="9"/>
      <c r="T4265" s="9"/>
      <c r="U4265" s="9"/>
      <c r="V4265" s="9"/>
      <c r="W4265" s="9"/>
      <c r="X4265" s="9"/>
      <c r="Y4265" s="9"/>
      <c r="Z4265" s="9"/>
      <c r="AA4265" s="9"/>
      <c r="AB4265" s="9"/>
      <c r="AC4265" s="9"/>
      <c r="AD4265" s="9"/>
      <c r="AE4265" s="9"/>
      <c r="AF4265" s="9"/>
      <c r="AG4265" s="9"/>
      <c r="AH4265" s="9"/>
      <c r="AI4265" s="9"/>
      <c r="AJ4265" s="9"/>
      <c r="AK4265" s="9"/>
      <c r="AL4265" s="9"/>
      <c r="AM4265" s="9"/>
      <c r="AN4265" s="9"/>
      <c r="AO4265" s="9"/>
      <c r="AP4265" s="9"/>
      <c r="AQ4265" s="15"/>
      <c r="AR4265" s="9"/>
      <c r="AS4265" s="9"/>
      <c r="AT4265" s="9"/>
      <c r="AU4265" s="9"/>
      <c r="AV4265" s="9"/>
      <c r="AW4265" s="9"/>
      <c r="AX4265" s="9"/>
      <c r="AY4265" s="9"/>
      <c r="AZ4265" s="9"/>
      <c r="BA4265" s="9"/>
      <c r="BB4265" s="9"/>
      <c r="BC4265" s="9"/>
      <c r="BD4265" s="9"/>
      <c r="BE4265" s="9"/>
      <c r="BF4265" s="9"/>
      <c r="BG4265" s="9"/>
      <c r="BH4265" s="9"/>
      <c r="BI4265" s="9"/>
      <c r="BJ4265" s="9"/>
      <c r="BK4265" s="9"/>
      <c r="BL4265" s="9">
        <f t="shared" si="140"/>
        <v>71941.662785630979</v>
      </c>
      <c r="BM4265" s="9">
        <f t="shared" si="141"/>
        <v>71900</v>
      </c>
    </row>
    <row r="4266" spans="1:65" x14ac:dyDescent="0.3">
      <c r="A4266" t="s">
        <v>4025</v>
      </c>
      <c r="B4266" s="9">
        <v>170</v>
      </c>
      <c r="C4266">
        <v>530549</v>
      </c>
      <c r="D4266">
        <v>1</v>
      </c>
      <c r="E4266">
        <v>0</v>
      </c>
      <c r="F4266">
        <v>0</v>
      </c>
      <c r="G4266">
        <v>0</v>
      </c>
      <c r="H4266">
        <v>0</v>
      </c>
      <c r="I4266" t="s">
        <v>86</v>
      </c>
      <c r="J4266">
        <v>530883</v>
      </c>
      <c r="K4266" t="s">
        <v>319</v>
      </c>
      <c r="L4266">
        <v>530883</v>
      </c>
      <c r="M4266" t="s">
        <v>319</v>
      </c>
      <c r="N4266">
        <v>530883</v>
      </c>
      <c r="O4266" t="s">
        <v>319</v>
      </c>
      <c r="P4266">
        <v>530883</v>
      </c>
      <c r="Q4266" t="s">
        <v>319</v>
      </c>
      <c r="R4266" s="9">
        <v>71941.662785630979</v>
      </c>
      <c r="S4266" s="9"/>
      <c r="T4266" s="9"/>
      <c r="U4266" s="9"/>
      <c r="V4266" s="9"/>
      <c r="W4266" s="9"/>
      <c r="X4266" s="9"/>
      <c r="Y4266" s="9"/>
      <c r="Z4266" s="9"/>
      <c r="AA4266" s="9"/>
      <c r="AB4266" s="9"/>
      <c r="AC4266" s="9"/>
      <c r="AD4266" s="9"/>
      <c r="AE4266" s="9"/>
      <c r="AF4266" s="9"/>
      <c r="AG4266" s="9"/>
      <c r="AH4266" s="9"/>
      <c r="AI4266" s="9"/>
      <c r="AJ4266" s="9"/>
      <c r="AK4266" s="9"/>
      <c r="AL4266" s="9"/>
      <c r="AM4266" s="9"/>
      <c r="AN4266" s="9"/>
      <c r="AO4266" s="9"/>
      <c r="AP4266" s="9"/>
      <c r="AQ4266" s="15"/>
      <c r="AR4266" s="9"/>
      <c r="AS4266" s="9"/>
      <c r="AT4266" s="9"/>
      <c r="AU4266" s="9"/>
      <c r="AV4266" s="9"/>
      <c r="AW4266" s="9"/>
      <c r="AX4266" s="9"/>
      <c r="AY4266" s="9"/>
      <c r="AZ4266" s="9"/>
      <c r="BA4266" s="9"/>
      <c r="BB4266" s="9"/>
      <c r="BC4266" s="9"/>
      <c r="BD4266" s="9"/>
      <c r="BE4266" s="9"/>
      <c r="BF4266" s="9"/>
      <c r="BG4266" s="9"/>
      <c r="BH4266" s="9"/>
      <c r="BI4266" s="9"/>
      <c r="BJ4266" s="9"/>
      <c r="BK4266" s="9"/>
      <c r="BL4266" s="9">
        <f t="shared" si="140"/>
        <v>71941.662785630979</v>
      </c>
      <c r="BM4266" s="9">
        <f t="shared" si="141"/>
        <v>71900</v>
      </c>
    </row>
    <row r="4267" spans="1:65" x14ac:dyDescent="0.3">
      <c r="A4267" s="2" t="s">
        <v>2731</v>
      </c>
      <c r="B4267" s="9">
        <v>556</v>
      </c>
      <c r="C4267">
        <v>534358</v>
      </c>
      <c r="D4267">
        <v>1</v>
      </c>
      <c r="E4267">
        <v>1</v>
      </c>
      <c r="F4267">
        <v>0</v>
      </c>
      <c r="G4267">
        <v>0</v>
      </c>
      <c r="H4267">
        <v>0</v>
      </c>
      <c r="I4267" t="s">
        <v>86</v>
      </c>
      <c r="J4267">
        <v>534358</v>
      </c>
      <c r="K4267" t="s">
        <v>2731</v>
      </c>
      <c r="L4267">
        <v>534498</v>
      </c>
      <c r="M4267" t="s">
        <v>1097</v>
      </c>
      <c r="N4267">
        <v>534498</v>
      </c>
      <c r="O4267" t="s">
        <v>1097</v>
      </c>
      <c r="P4267">
        <v>533955</v>
      </c>
      <c r="Q4267" t="s">
        <v>314</v>
      </c>
      <c r="R4267" s="9">
        <v>132396.07590675651</v>
      </c>
      <c r="S4267" s="9">
        <f>SUMIFS($B:$B,$J:$J,$C4267)</f>
        <v>1403</v>
      </c>
      <c r="T4267" s="9">
        <v>76410.239163441351</v>
      </c>
      <c r="U4267" s="9">
        <v>0</v>
      </c>
      <c r="V4267" s="9">
        <f>U4267*768</f>
        <v>0</v>
      </c>
      <c r="W4267" s="9">
        <v>20</v>
      </c>
      <c r="X4267" s="9">
        <f>W4267*3072</f>
        <v>61440</v>
      </c>
      <c r="Y4267" s="9">
        <v>22</v>
      </c>
      <c r="Z4267" s="9">
        <f>Y4267*1024</f>
        <v>22528</v>
      </c>
      <c r="AA4267" s="9">
        <v>0</v>
      </c>
      <c r="AB4267" s="9">
        <f>AA4267*256</f>
        <v>0</v>
      </c>
      <c r="AC4267" s="9"/>
      <c r="AD4267" s="9"/>
      <c r="AE4267" s="9"/>
      <c r="AF4267" s="9"/>
      <c r="AG4267" s="9"/>
      <c r="AH4267" s="9"/>
      <c r="AI4267" s="9"/>
      <c r="AJ4267" s="9"/>
      <c r="AK4267" s="9"/>
      <c r="AL4267" s="9"/>
      <c r="AM4267" s="9"/>
      <c r="AN4267" s="9"/>
      <c r="AO4267" s="9"/>
      <c r="AP4267" s="9"/>
      <c r="AQ4267" s="15"/>
      <c r="AR4267" s="9">
        <v>32</v>
      </c>
      <c r="AS4267" s="9">
        <f>AR4267*30500</f>
        <v>976000</v>
      </c>
      <c r="AT4267" s="9"/>
      <c r="AU4267" s="9"/>
      <c r="AV4267" s="9"/>
      <c r="AW4267" s="9"/>
      <c r="AX4267" s="9"/>
      <c r="AY4267" s="9"/>
      <c r="AZ4267" s="9"/>
      <c r="BA4267" s="9"/>
      <c r="BB4267" s="9"/>
      <c r="BC4267" s="9"/>
      <c r="BD4267" s="9"/>
      <c r="BE4267" s="9"/>
      <c r="BF4267" s="9"/>
      <c r="BG4267" s="9"/>
      <c r="BH4267" s="9"/>
      <c r="BI4267" s="9"/>
      <c r="BJ4267" s="9"/>
      <c r="BK4267" s="9"/>
      <c r="BL4267" s="9">
        <f t="shared" si="140"/>
        <v>1268774.3150701979</v>
      </c>
      <c r="BM4267" s="9">
        <f t="shared" si="141"/>
        <v>1268800</v>
      </c>
    </row>
    <row r="4268" spans="1:65" x14ac:dyDescent="0.3">
      <c r="A4268" t="s">
        <v>4026</v>
      </c>
      <c r="B4268" s="9">
        <v>558</v>
      </c>
      <c r="C4268">
        <v>533653</v>
      </c>
      <c r="D4268">
        <v>1</v>
      </c>
      <c r="E4268">
        <v>0</v>
      </c>
      <c r="F4268">
        <v>0</v>
      </c>
      <c r="G4268">
        <v>0</v>
      </c>
      <c r="H4268">
        <v>0</v>
      </c>
      <c r="I4268" t="s">
        <v>86</v>
      </c>
      <c r="J4268">
        <v>533165</v>
      </c>
      <c r="K4268" t="s">
        <v>191</v>
      </c>
      <c r="L4268">
        <v>533165</v>
      </c>
      <c r="M4268" t="s">
        <v>191</v>
      </c>
      <c r="N4268">
        <v>533165</v>
      </c>
      <c r="O4268" t="s">
        <v>191</v>
      </c>
      <c r="P4268">
        <v>533165</v>
      </c>
      <c r="Q4268" t="s">
        <v>191</v>
      </c>
      <c r="R4268" s="9">
        <v>132866.00796670589</v>
      </c>
      <c r="S4268" s="9"/>
      <c r="T4268" s="9"/>
      <c r="U4268" s="9"/>
      <c r="V4268" s="9"/>
      <c r="W4268" s="9"/>
      <c r="X4268" s="9"/>
      <c r="Y4268" s="9"/>
      <c r="Z4268" s="9"/>
      <c r="AA4268" s="9"/>
      <c r="AB4268" s="9"/>
      <c r="AC4268" s="9"/>
      <c r="AD4268" s="9"/>
      <c r="AE4268" s="9"/>
      <c r="AF4268" s="9"/>
      <c r="AG4268" s="9"/>
      <c r="AH4268" s="9"/>
      <c r="AI4268" s="9"/>
      <c r="AJ4268" s="9"/>
      <c r="AK4268" s="9"/>
      <c r="AL4268" s="9"/>
      <c r="AM4268" s="9"/>
      <c r="AN4268" s="9"/>
      <c r="AO4268" s="9"/>
      <c r="AP4268" s="9"/>
      <c r="AQ4268" s="15"/>
      <c r="AR4268" s="9"/>
      <c r="AS4268" s="9"/>
      <c r="AT4268" s="9"/>
      <c r="AU4268" s="9"/>
      <c r="AV4268" s="9"/>
      <c r="AW4268" s="9"/>
      <c r="AX4268" s="9"/>
      <c r="AY4268" s="9"/>
      <c r="AZ4268" s="9"/>
      <c r="BA4268" s="9"/>
      <c r="BB4268" s="9"/>
      <c r="BC4268" s="9"/>
      <c r="BD4268" s="9"/>
      <c r="BE4268" s="9"/>
      <c r="BF4268" s="9"/>
      <c r="BG4268" s="9"/>
      <c r="BH4268" s="9"/>
      <c r="BI4268" s="9"/>
      <c r="BJ4268" s="9"/>
      <c r="BK4268" s="9"/>
      <c r="BL4268" s="9">
        <f t="shared" si="140"/>
        <v>132866.00796670589</v>
      </c>
      <c r="BM4268" s="9">
        <f t="shared" si="141"/>
        <v>132900</v>
      </c>
    </row>
    <row r="4269" spans="1:65" x14ac:dyDescent="0.3">
      <c r="A4269" t="s">
        <v>4027</v>
      </c>
      <c r="B4269" s="9">
        <v>687</v>
      </c>
      <c r="C4269">
        <v>537748</v>
      </c>
      <c r="D4269">
        <v>1</v>
      </c>
      <c r="E4269">
        <v>0</v>
      </c>
      <c r="F4269">
        <v>0</v>
      </c>
      <c r="G4269">
        <v>0</v>
      </c>
      <c r="H4269">
        <v>0</v>
      </c>
      <c r="I4269" t="s">
        <v>86</v>
      </c>
      <c r="J4269">
        <v>537641</v>
      </c>
      <c r="K4269" t="s">
        <v>919</v>
      </c>
      <c r="L4269">
        <v>537641</v>
      </c>
      <c r="M4269" t="s">
        <v>919</v>
      </c>
      <c r="N4269">
        <v>537641</v>
      </c>
      <c r="O4269" t="s">
        <v>919</v>
      </c>
      <c r="P4269">
        <v>533165</v>
      </c>
      <c r="Q4269" t="s">
        <v>191</v>
      </c>
      <c r="R4269" s="9">
        <v>163108.89872012741</v>
      </c>
      <c r="S4269" s="9"/>
      <c r="T4269" s="9"/>
      <c r="U4269" s="9"/>
      <c r="V4269" s="9"/>
      <c r="W4269" s="9"/>
      <c r="X4269" s="9"/>
      <c r="Y4269" s="9"/>
      <c r="Z4269" s="9"/>
      <c r="AA4269" s="9"/>
      <c r="AB4269" s="9"/>
      <c r="AC4269" s="9"/>
      <c r="AD4269" s="9"/>
      <c r="AE4269" s="9"/>
      <c r="AF4269" s="9"/>
      <c r="AG4269" s="9"/>
      <c r="AH4269" s="9"/>
      <c r="AI4269" s="9"/>
      <c r="AJ4269" s="9"/>
      <c r="AK4269" s="9"/>
      <c r="AL4269" s="9"/>
      <c r="AM4269" s="9"/>
      <c r="AN4269" s="9"/>
      <c r="AO4269" s="9"/>
      <c r="AP4269" s="9"/>
      <c r="AQ4269" s="15"/>
      <c r="AR4269" s="9"/>
      <c r="AS4269" s="9"/>
      <c r="AT4269" s="9"/>
      <c r="AU4269" s="9"/>
      <c r="AV4269" s="9"/>
      <c r="AW4269" s="9"/>
      <c r="AX4269" s="9"/>
      <c r="AY4269" s="9"/>
      <c r="AZ4269" s="9"/>
      <c r="BA4269" s="9"/>
      <c r="BB4269" s="9"/>
      <c r="BC4269" s="9"/>
      <c r="BD4269" s="9"/>
      <c r="BE4269" s="9"/>
      <c r="BF4269" s="9"/>
      <c r="BG4269" s="9"/>
      <c r="BH4269" s="9"/>
      <c r="BI4269" s="9"/>
      <c r="BJ4269" s="9"/>
      <c r="BK4269" s="9"/>
      <c r="BL4269" s="9">
        <f t="shared" si="140"/>
        <v>163108.89872012741</v>
      </c>
      <c r="BM4269" s="9">
        <f t="shared" si="141"/>
        <v>163100</v>
      </c>
    </row>
    <row r="4270" spans="1:65" x14ac:dyDescent="0.3">
      <c r="A4270" s="2" t="s">
        <v>2297</v>
      </c>
      <c r="B4270" s="9">
        <v>1829</v>
      </c>
      <c r="C4270">
        <v>544787</v>
      </c>
      <c r="D4270">
        <v>1</v>
      </c>
      <c r="E4270">
        <v>1</v>
      </c>
      <c r="F4270">
        <v>0</v>
      </c>
      <c r="G4270">
        <v>0</v>
      </c>
      <c r="H4270">
        <v>0</v>
      </c>
      <c r="I4270" t="s">
        <v>135</v>
      </c>
      <c r="J4270">
        <v>544787</v>
      </c>
      <c r="K4270" t="s">
        <v>2297</v>
      </c>
      <c r="L4270">
        <v>541630</v>
      </c>
      <c r="M4270" t="s">
        <v>895</v>
      </c>
      <c r="N4270">
        <v>541630</v>
      </c>
      <c r="O4270" t="s">
        <v>895</v>
      </c>
      <c r="P4270">
        <v>541630</v>
      </c>
      <c r="Q4270" t="s">
        <v>895</v>
      </c>
      <c r="R4270" s="9">
        <v>426352.83138845232</v>
      </c>
      <c r="S4270" s="9">
        <f>SUMIFS($B:$B,$J:$J,$C4270)</f>
        <v>2912</v>
      </c>
      <c r="T4270" s="9">
        <v>158339.32970915441</v>
      </c>
      <c r="U4270" s="9">
        <v>0</v>
      </c>
      <c r="V4270" s="9">
        <f>U4270*768</f>
        <v>0</v>
      </c>
      <c r="W4270" s="9">
        <v>11</v>
      </c>
      <c r="X4270" s="9">
        <f>W4270*3072</f>
        <v>33792</v>
      </c>
      <c r="Y4270" s="9">
        <v>8</v>
      </c>
      <c r="Z4270" s="9">
        <f>Y4270*1024</f>
        <v>8192</v>
      </c>
      <c r="AA4270" s="9">
        <v>6</v>
      </c>
      <c r="AB4270" s="9">
        <f>AA4270*256</f>
        <v>1536</v>
      </c>
      <c r="AC4270" s="9"/>
      <c r="AD4270" s="9"/>
      <c r="AE4270" s="9"/>
      <c r="AF4270" s="9"/>
      <c r="AG4270" s="9"/>
      <c r="AH4270" s="9"/>
      <c r="AI4270" s="9"/>
      <c r="AJ4270" s="9"/>
      <c r="AK4270" s="9"/>
      <c r="AL4270" s="9"/>
      <c r="AM4270" s="9"/>
      <c r="AN4270" s="9"/>
      <c r="AO4270" s="9"/>
      <c r="AP4270" s="9"/>
      <c r="AQ4270" s="15"/>
      <c r="AR4270" s="9"/>
      <c r="AS4270" s="9"/>
      <c r="AT4270" s="9"/>
      <c r="AU4270" s="9"/>
      <c r="AV4270" s="9"/>
      <c r="AW4270" s="9"/>
      <c r="AX4270" s="9"/>
      <c r="AY4270" s="9"/>
      <c r="AZ4270" s="9"/>
      <c r="BA4270" s="9"/>
      <c r="BB4270" s="9"/>
      <c r="BC4270" s="9"/>
      <c r="BD4270" s="9"/>
      <c r="BE4270" s="9"/>
      <c r="BF4270" s="9"/>
      <c r="BG4270" s="9"/>
      <c r="BH4270" s="9"/>
      <c r="BI4270" s="9"/>
      <c r="BJ4270" s="9"/>
      <c r="BK4270" s="9"/>
      <c r="BL4270" s="9">
        <f t="shared" si="140"/>
        <v>628212.16109760676</v>
      </c>
      <c r="BM4270" s="9">
        <f t="shared" si="141"/>
        <v>628200</v>
      </c>
    </row>
    <row r="4271" spans="1:65" x14ac:dyDescent="0.3">
      <c r="A4271" t="s">
        <v>2297</v>
      </c>
      <c r="B4271" s="9">
        <v>206</v>
      </c>
      <c r="C4271">
        <v>507784</v>
      </c>
      <c r="D4271">
        <v>1</v>
      </c>
      <c r="E4271">
        <v>0</v>
      </c>
      <c r="F4271">
        <v>0</v>
      </c>
      <c r="G4271">
        <v>0</v>
      </c>
      <c r="H4271">
        <v>0</v>
      </c>
      <c r="I4271" t="s">
        <v>83</v>
      </c>
      <c r="J4271">
        <v>545881</v>
      </c>
      <c r="K4271" t="s">
        <v>238</v>
      </c>
      <c r="L4271">
        <v>545881</v>
      </c>
      <c r="M4271" t="s">
        <v>238</v>
      </c>
      <c r="N4271">
        <v>545881</v>
      </c>
      <c r="O4271" t="s">
        <v>238</v>
      </c>
      <c r="P4271">
        <v>545881</v>
      </c>
      <c r="Q4271" t="s">
        <v>238</v>
      </c>
      <c r="R4271" s="9">
        <v>71941.662785630979</v>
      </c>
      <c r="S4271" s="9"/>
      <c r="T4271" s="9"/>
      <c r="U4271" s="9"/>
      <c r="V4271" s="9"/>
      <c r="W4271" s="9"/>
      <c r="X4271" s="9"/>
      <c r="Y4271" s="9"/>
      <c r="Z4271" s="9"/>
      <c r="AA4271" s="9"/>
      <c r="AB4271" s="9"/>
      <c r="AC4271" s="9"/>
      <c r="AD4271" s="9"/>
      <c r="AE4271" s="9"/>
      <c r="AF4271" s="9"/>
      <c r="AG4271" s="9"/>
      <c r="AH4271" s="9"/>
      <c r="AI4271" s="9"/>
      <c r="AJ4271" s="9"/>
      <c r="AK4271" s="9"/>
      <c r="AL4271" s="9"/>
      <c r="AM4271" s="9"/>
      <c r="AN4271" s="9"/>
      <c r="AO4271" s="9"/>
      <c r="AP4271" s="9"/>
      <c r="AQ4271" s="15"/>
      <c r="AR4271" s="9"/>
      <c r="AS4271" s="9"/>
      <c r="AT4271" s="9"/>
      <c r="AU4271" s="9"/>
      <c r="AV4271" s="9"/>
      <c r="AW4271" s="9"/>
      <c r="AX4271" s="9"/>
      <c r="AY4271" s="9"/>
      <c r="AZ4271" s="9"/>
      <c r="BA4271" s="9"/>
      <c r="BB4271" s="9"/>
      <c r="BC4271" s="9"/>
      <c r="BD4271" s="9"/>
      <c r="BE4271" s="9"/>
      <c r="BF4271" s="9"/>
      <c r="BG4271" s="9"/>
      <c r="BH4271" s="9"/>
      <c r="BI4271" s="9"/>
      <c r="BJ4271" s="9"/>
      <c r="BK4271" s="9"/>
      <c r="BL4271" s="9">
        <f t="shared" si="140"/>
        <v>71941.662785630979</v>
      </c>
      <c r="BM4271" s="9">
        <f t="shared" si="141"/>
        <v>71900</v>
      </c>
    </row>
    <row r="4272" spans="1:65" x14ac:dyDescent="0.3">
      <c r="A4272" s="2" t="s">
        <v>1306</v>
      </c>
      <c r="B4272" s="9">
        <v>815</v>
      </c>
      <c r="C4272">
        <v>552992</v>
      </c>
      <c r="D4272">
        <v>1</v>
      </c>
      <c r="E4272">
        <v>1</v>
      </c>
      <c r="F4272">
        <v>0</v>
      </c>
      <c r="G4272">
        <v>0</v>
      </c>
      <c r="H4272">
        <v>0</v>
      </c>
      <c r="I4272" t="s">
        <v>83</v>
      </c>
      <c r="J4272">
        <v>552992</v>
      </c>
      <c r="K4272" t="s">
        <v>1306</v>
      </c>
      <c r="L4272">
        <v>552046</v>
      </c>
      <c r="M4272" t="s">
        <v>174</v>
      </c>
      <c r="N4272">
        <v>552046</v>
      </c>
      <c r="O4272" t="s">
        <v>174</v>
      </c>
      <c r="P4272">
        <v>552046</v>
      </c>
      <c r="Q4272" t="s">
        <v>174</v>
      </c>
      <c r="R4272" s="9">
        <v>192994.53205385481</v>
      </c>
      <c r="S4272" s="9">
        <f>SUMIFS($B:$B,$J:$J,$C4272)</f>
        <v>1175</v>
      </c>
      <c r="T4272" s="9">
        <v>64012.676890846567</v>
      </c>
      <c r="U4272" s="9">
        <v>0</v>
      </c>
      <c r="V4272" s="9">
        <f>U4272*768</f>
        <v>0</v>
      </c>
      <c r="W4272" s="9">
        <v>5</v>
      </c>
      <c r="X4272" s="9">
        <f>W4272*3072</f>
        <v>15360</v>
      </c>
      <c r="Y4272" s="9">
        <v>3</v>
      </c>
      <c r="Z4272" s="9">
        <f>Y4272*1024</f>
        <v>3072</v>
      </c>
      <c r="AA4272" s="9">
        <v>1</v>
      </c>
      <c r="AB4272" s="9">
        <f>AA4272*256</f>
        <v>256</v>
      </c>
      <c r="AC4272" s="9"/>
      <c r="AD4272" s="9"/>
      <c r="AE4272" s="9"/>
      <c r="AF4272" s="9"/>
      <c r="AG4272" s="9"/>
      <c r="AH4272" s="9"/>
      <c r="AI4272" s="9"/>
      <c r="AJ4272" s="9"/>
      <c r="AK4272" s="9"/>
      <c r="AL4272" s="9"/>
      <c r="AM4272" s="9"/>
      <c r="AN4272" s="9"/>
      <c r="AO4272" s="9"/>
      <c r="AP4272" s="9"/>
      <c r="AQ4272" s="15"/>
      <c r="AR4272" s="9"/>
      <c r="AS4272" s="9"/>
      <c r="AT4272" s="9"/>
      <c r="AU4272" s="9"/>
      <c r="AV4272" s="9"/>
      <c r="AW4272" s="9"/>
      <c r="AX4272" s="9"/>
      <c r="AY4272" s="9"/>
      <c r="AZ4272" s="9"/>
      <c r="BA4272" s="9"/>
      <c r="BB4272" s="9"/>
      <c r="BC4272" s="9"/>
      <c r="BD4272" s="9"/>
      <c r="BE4272" s="9"/>
      <c r="BF4272" s="9"/>
      <c r="BG4272" s="9"/>
      <c r="BH4272" s="9"/>
      <c r="BI4272" s="9"/>
      <c r="BJ4272" s="9"/>
      <c r="BK4272" s="9"/>
      <c r="BL4272" s="9">
        <f t="shared" si="140"/>
        <v>275695.20894470136</v>
      </c>
      <c r="BM4272" s="9">
        <f t="shared" si="141"/>
        <v>275700</v>
      </c>
    </row>
    <row r="4273" spans="1:65" x14ac:dyDescent="0.3">
      <c r="A4273" s="2" t="s">
        <v>4028</v>
      </c>
      <c r="B4273" s="9">
        <v>3955</v>
      </c>
      <c r="C4273">
        <v>586510</v>
      </c>
      <c r="D4273">
        <v>1</v>
      </c>
      <c r="E4273">
        <v>1</v>
      </c>
      <c r="F4273">
        <v>0</v>
      </c>
      <c r="G4273">
        <v>0</v>
      </c>
      <c r="H4273">
        <v>0</v>
      </c>
      <c r="I4273" t="s">
        <v>81</v>
      </c>
      <c r="J4273">
        <v>586510</v>
      </c>
      <c r="K4273" t="s">
        <v>4028</v>
      </c>
      <c r="L4273">
        <v>586021</v>
      </c>
      <c r="M4273" t="s">
        <v>987</v>
      </c>
      <c r="N4273">
        <v>586021</v>
      </c>
      <c r="O4273" t="s">
        <v>987</v>
      </c>
      <c r="P4273">
        <v>586021</v>
      </c>
      <c r="Q4273" t="s">
        <v>987</v>
      </c>
      <c r="R4273" s="9">
        <v>902014.48080831522</v>
      </c>
      <c r="S4273" s="9">
        <f>SUMIFS($B:$B,$J:$J,$C4273)</f>
        <v>3955</v>
      </c>
      <c r="T4273" s="9">
        <v>214866.0365948345</v>
      </c>
      <c r="U4273" s="9">
        <v>0</v>
      </c>
      <c r="V4273" s="9">
        <f>U4273*768</f>
        <v>0</v>
      </c>
      <c r="W4273" s="9">
        <v>12</v>
      </c>
      <c r="X4273" s="9">
        <f>W4273*3072</f>
        <v>36864</v>
      </c>
      <c r="Y4273" s="9">
        <v>11</v>
      </c>
      <c r="Z4273" s="9">
        <f>Y4273*1024</f>
        <v>11264</v>
      </c>
      <c r="AA4273" s="9">
        <v>10</v>
      </c>
      <c r="AB4273" s="9">
        <f>AA4273*256</f>
        <v>2560</v>
      </c>
      <c r="AC4273" s="9"/>
      <c r="AD4273" s="9"/>
      <c r="AE4273" s="9"/>
      <c r="AF4273" s="9"/>
      <c r="AG4273" s="9"/>
      <c r="AH4273" s="9"/>
      <c r="AI4273" s="9"/>
      <c r="AJ4273" s="9"/>
      <c r="AK4273" s="9"/>
      <c r="AL4273" s="9"/>
      <c r="AM4273" s="9"/>
      <c r="AN4273" s="9"/>
      <c r="AO4273" s="9"/>
      <c r="AP4273" s="9"/>
      <c r="AQ4273" s="15"/>
      <c r="AR4273" s="9"/>
      <c r="AS4273" s="9"/>
      <c r="AT4273" s="9"/>
      <c r="AU4273" s="9"/>
      <c r="AV4273" s="9"/>
      <c r="AW4273" s="9"/>
      <c r="AX4273" s="9"/>
      <c r="AY4273" s="9"/>
      <c r="AZ4273" s="9"/>
      <c r="BA4273" s="9"/>
      <c r="BB4273" s="9"/>
      <c r="BC4273" s="9"/>
      <c r="BD4273" s="9"/>
      <c r="BE4273" s="9"/>
      <c r="BF4273" s="9"/>
      <c r="BG4273" s="9"/>
      <c r="BH4273" s="9"/>
      <c r="BI4273" s="9"/>
      <c r="BJ4273" s="9"/>
      <c r="BK4273" s="9"/>
      <c r="BL4273" s="9">
        <f t="shared" si="140"/>
        <v>1167568.5174031497</v>
      </c>
      <c r="BM4273" s="9">
        <f t="shared" si="141"/>
        <v>1167600</v>
      </c>
    </row>
    <row r="4274" spans="1:65" x14ac:dyDescent="0.3">
      <c r="A4274" t="s">
        <v>4029</v>
      </c>
      <c r="B4274" s="9">
        <v>319</v>
      </c>
      <c r="C4274">
        <v>532550</v>
      </c>
      <c r="D4274">
        <v>1</v>
      </c>
      <c r="E4274">
        <v>0</v>
      </c>
      <c r="F4274">
        <v>0</v>
      </c>
      <c r="G4274">
        <v>0</v>
      </c>
      <c r="H4274">
        <v>0</v>
      </c>
      <c r="I4274" t="s">
        <v>86</v>
      </c>
      <c r="J4274">
        <v>530905</v>
      </c>
      <c r="K4274" t="s">
        <v>1073</v>
      </c>
      <c r="L4274">
        <v>530905</v>
      </c>
      <c r="M4274" t="s">
        <v>1073</v>
      </c>
      <c r="N4274">
        <v>530905</v>
      </c>
      <c r="O4274" t="s">
        <v>1073</v>
      </c>
      <c r="P4274">
        <v>530905</v>
      </c>
      <c r="Q4274" t="s">
        <v>1073</v>
      </c>
      <c r="R4274" s="9">
        <v>76451.342411092905</v>
      </c>
      <c r="S4274" s="9"/>
      <c r="T4274" s="9"/>
      <c r="U4274" s="9"/>
      <c r="V4274" s="9"/>
      <c r="W4274" s="9"/>
      <c r="X4274" s="9"/>
      <c r="Y4274" s="9"/>
      <c r="Z4274" s="9"/>
      <c r="AA4274" s="9"/>
      <c r="AB4274" s="9"/>
      <c r="AC4274" s="9"/>
      <c r="AD4274" s="9"/>
      <c r="AE4274" s="9"/>
      <c r="AF4274" s="9"/>
      <c r="AG4274" s="9"/>
      <c r="AH4274" s="9"/>
      <c r="AI4274" s="9"/>
      <c r="AJ4274" s="9"/>
      <c r="AK4274" s="9"/>
      <c r="AL4274" s="9"/>
      <c r="AM4274" s="9"/>
      <c r="AN4274" s="9"/>
      <c r="AO4274" s="9"/>
      <c r="AP4274" s="9"/>
      <c r="AQ4274" s="15"/>
      <c r="AR4274" s="9">
        <v>4</v>
      </c>
      <c r="AS4274" s="9">
        <f>AR4274*30500</f>
        <v>122000</v>
      </c>
      <c r="AT4274" s="9"/>
      <c r="AU4274" s="9"/>
      <c r="AV4274" s="9"/>
      <c r="AW4274" s="9"/>
      <c r="AX4274" s="9"/>
      <c r="AY4274" s="9"/>
      <c r="AZ4274" s="9"/>
      <c r="BA4274" s="9"/>
      <c r="BB4274" s="9"/>
      <c r="BC4274" s="9"/>
      <c r="BD4274" s="9"/>
      <c r="BE4274" s="9"/>
      <c r="BF4274" s="9"/>
      <c r="BG4274" s="9"/>
      <c r="BH4274" s="9"/>
      <c r="BI4274" s="9"/>
      <c r="BJ4274" s="9"/>
      <c r="BK4274" s="9"/>
      <c r="BL4274" s="9">
        <f t="shared" si="140"/>
        <v>198451.34241109289</v>
      </c>
      <c r="BM4274" s="9">
        <f t="shared" si="141"/>
        <v>198500</v>
      </c>
    </row>
    <row r="4275" spans="1:65" x14ac:dyDescent="0.3">
      <c r="A4275" t="s">
        <v>4030</v>
      </c>
      <c r="B4275" s="9">
        <v>503</v>
      </c>
      <c r="C4275">
        <v>597724</v>
      </c>
      <c r="D4275">
        <v>1</v>
      </c>
      <c r="E4275">
        <v>0</v>
      </c>
      <c r="F4275">
        <v>0</v>
      </c>
      <c r="G4275">
        <v>0</v>
      </c>
      <c r="H4275">
        <v>0</v>
      </c>
      <c r="I4275" t="s">
        <v>94</v>
      </c>
      <c r="J4275">
        <v>597180</v>
      </c>
      <c r="K4275" t="s">
        <v>116</v>
      </c>
      <c r="L4275">
        <v>597180</v>
      </c>
      <c r="M4275" t="s">
        <v>116</v>
      </c>
      <c r="N4275">
        <v>597180</v>
      </c>
      <c r="O4275" t="s">
        <v>116</v>
      </c>
      <c r="P4275">
        <v>597180</v>
      </c>
      <c r="Q4275" t="s">
        <v>116</v>
      </c>
      <c r="R4275" s="9">
        <v>119930.509491775</v>
      </c>
      <c r="S4275" s="9"/>
      <c r="T4275" s="9"/>
      <c r="U4275" s="9"/>
      <c r="V4275" s="9"/>
      <c r="W4275" s="9"/>
      <c r="X4275" s="9"/>
      <c r="Y4275" s="9"/>
      <c r="Z4275" s="9"/>
      <c r="AA4275" s="9"/>
      <c r="AB4275" s="9"/>
      <c r="AC4275" s="9"/>
      <c r="AD4275" s="9"/>
      <c r="AE4275" s="9"/>
      <c r="AF4275" s="9"/>
      <c r="AG4275" s="9"/>
      <c r="AH4275" s="9"/>
      <c r="AI4275" s="9"/>
      <c r="AJ4275" s="9"/>
      <c r="AK4275" s="9"/>
      <c r="AL4275" s="9"/>
      <c r="AM4275" s="9"/>
      <c r="AN4275" s="9"/>
      <c r="AO4275" s="9"/>
      <c r="AP4275" s="9"/>
      <c r="AQ4275" s="15"/>
      <c r="AR4275" s="9"/>
      <c r="AS4275" s="9"/>
      <c r="AT4275" s="9"/>
      <c r="AU4275" s="9"/>
      <c r="AV4275" s="9"/>
      <c r="AW4275" s="9"/>
      <c r="AX4275" s="9"/>
      <c r="AY4275" s="9"/>
      <c r="AZ4275" s="9"/>
      <c r="BA4275" s="9"/>
      <c r="BB4275" s="9"/>
      <c r="BC4275" s="9"/>
      <c r="BD4275" s="9"/>
      <c r="BE4275" s="9"/>
      <c r="BF4275" s="9"/>
      <c r="BG4275" s="9"/>
      <c r="BH4275" s="9"/>
      <c r="BI4275" s="9"/>
      <c r="BJ4275" s="9"/>
      <c r="BK4275" s="9"/>
      <c r="BL4275" s="9">
        <f t="shared" si="140"/>
        <v>119930.509491775</v>
      </c>
      <c r="BM4275" s="9">
        <f t="shared" si="141"/>
        <v>119900</v>
      </c>
    </row>
    <row r="4276" spans="1:65" x14ac:dyDescent="0.3">
      <c r="A4276" t="s">
        <v>4031</v>
      </c>
      <c r="B4276" s="9">
        <v>406</v>
      </c>
      <c r="C4276">
        <v>549827</v>
      </c>
      <c r="D4276">
        <v>1</v>
      </c>
      <c r="E4276">
        <v>0</v>
      </c>
      <c r="F4276">
        <v>0</v>
      </c>
      <c r="G4276">
        <v>0</v>
      </c>
      <c r="H4276">
        <v>0</v>
      </c>
      <c r="I4276" t="s">
        <v>83</v>
      </c>
      <c r="J4276">
        <v>549240</v>
      </c>
      <c r="K4276" t="s">
        <v>102</v>
      </c>
      <c r="L4276">
        <v>549240</v>
      </c>
      <c r="M4276" t="s">
        <v>102</v>
      </c>
      <c r="N4276">
        <v>549240</v>
      </c>
      <c r="O4276" t="s">
        <v>102</v>
      </c>
      <c r="P4276">
        <v>549240</v>
      </c>
      <c r="Q4276" t="s">
        <v>102</v>
      </c>
      <c r="R4276" s="9">
        <v>97051.009771999277</v>
      </c>
      <c r="S4276" s="9"/>
      <c r="T4276" s="9"/>
      <c r="U4276" s="9"/>
      <c r="V4276" s="9"/>
      <c r="W4276" s="9"/>
      <c r="X4276" s="9"/>
      <c r="Y4276" s="9"/>
      <c r="Z4276" s="9"/>
      <c r="AA4276" s="9"/>
      <c r="AB4276" s="9"/>
      <c r="AC4276" s="9"/>
      <c r="AD4276" s="9"/>
      <c r="AE4276" s="9"/>
      <c r="AF4276" s="9"/>
      <c r="AG4276" s="9"/>
      <c r="AH4276" s="9"/>
      <c r="AI4276" s="9"/>
      <c r="AJ4276" s="9"/>
      <c r="AK4276" s="9"/>
      <c r="AL4276" s="9"/>
      <c r="AM4276" s="9"/>
      <c r="AN4276" s="9"/>
      <c r="AO4276" s="9"/>
      <c r="AP4276" s="9"/>
      <c r="AQ4276" s="15"/>
      <c r="AR4276" s="9"/>
      <c r="AS4276" s="9"/>
      <c r="AT4276" s="9"/>
      <c r="AU4276" s="9"/>
      <c r="AV4276" s="9"/>
      <c r="AW4276" s="9"/>
      <c r="AX4276" s="9"/>
      <c r="AY4276" s="9"/>
      <c r="AZ4276" s="9"/>
      <c r="BA4276" s="9"/>
      <c r="BB4276" s="9"/>
      <c r="BC4276" s="9"/>
      <c r="BD4276" s="9"/>
      <c r="BE4276" s="9"/>
      <c r="BF4276" s="9"/>
      <c r="BG4276" s="9"/>
      <c r="BH4276" s="9"/>
      <c r="BI4276" s="9"/>
      <c r="BJ4276" s="9"/>
      <c r="BK4276" s="9"/>
      <c r="BL4276" s="9">
        <f t="shared" si="140"/>
        <v>97051.009771999277</v>
      </c>
      <c r="BM4276" s="9">
        <f t="shared" si="141"/>
        <v>97100</v>
      </c>
    </row>
    <row r="4277" spans="1:65" x14ac:dyDescent="0.3">
      <c r="A4277" t="s">
        <v>4032</v>
      </c>
      <c r="B4277" s="9">
        <v>1092</v>
      </c>
      <c r="C4277">
        <v>583774</v>
      </c>
      <c r="D4277">
        <v>1</v>
      </c>
      <c r="E4277">
        <v>0</v>
      </c>
      <c r="F4277">
        <v>0</v>
      </c>
      <c r="G4277">
        <v>0</v>
      </c>
      <c r="H4277">
        <v>0</v>
      </c>
      <c r="I4277" t="s">
        <v>81</v>
      </c>
      <c r="J4277">
        <v>583391</v>
      </c>
      <c r="K4277" t="s">
        <v>1548</v>
      </c>
      <c r="L4277">
        <v>583952</v>
      </c>
      <c r="M4277" t="s">
        <v>146</v>
      </c>
      <c r="N4277">
        <v>583952</v>
      </c>
      <c r="O4277" t="s">
        <v>146</v>
      </c>
      <c r="P4277">
        <v>583952</v>
      </c>
      <c r="Q4277" t="s">
        <v>146</v>
      </c>
      <c r="R4277" s="9">
        <v>257298.64917482599</v>
      </c>
      <c r="S4277" s="9"/>
      <c r="T4277" s="9"/>
      <c r="U4277" s="9"/>
      <c r="V4277" s="9"/>
      <c r="W4277" s="9"/>
      <c r="X4277" s="9"/>
      <c r="Y4277" s="9"/>
      <c r="Z4277" s="9"/>
      <c r="AA4277" s="9"/>
      <c r="AB4277" s="9"/>
      <c r="AC4277" s="9"/>
      <c r="AD4277" s="9"/>
      <c r="AE4277" s="9"/>
      <c r="AF4277" s="9"/>
      <c r="AG4277" s="9"/>
      <c r="AH4277" s="9"/>
      <c r="AI4277" s="9"/>
      <c r="AJ4277" s="9"/>
      <c r="AK4277" s="9"/>
      <c r="AL4277" s="9"/>
      <c r="AM4277" s="9"/>
      <c r="AN4277" s="9"/>
      <c r="AO4277" s="9"/>
      <c r="AP4277" s="9"/>
      <c r="AQ4277" s="15"/>
      <c r="AR4277" s="9"/>
      <c r="AS4277" s="9"/>
      <c r="AT4277" s="9"/>
      <c r="AU4277" s="9"/>
      <c r="AV4277" s="9"/>
      <c r="AW4277" s="9"/>
      <c r="AX4277" s="9"/>
      <c r="AY4277" s="9"/>
      <c r="AZ4277" s="9"/>
      <c r="BA4277" s="9"/>
      <c r="BB4277" s="9"/>
      <c r="BC4277" s="9"/>
      <c r="BD4277" s="9"/>
      <c r="BE4277" s="9"/>
      <c r="BF4277" s="9"/>
      <c r="BG4277" s="9"/>
      <c r="BH4277" s="9"/>
      <c r="BI4277" s="9"/>
      <c r="BJ4277" s="9"/>
      <c r="BK4277" s="9"/>
      <c r="BL4277" s="9">
        <f t="shared" si="140"/>
        <v>257298.64917482599</v>
      </c>
      <c r="BM4277" s="9">
        <f t="shared" si="141"/>
        <v>257300</v>
      </c>
    </row>
    <row r="4278" spans="1:65" x14ac:dyDescent="0.3">
      <c r="A4278" t="s">
        <v>4033</v>
      </c>
      <c r="B4278" s="9">
        <v>170</v>
      </c>
      <c r="C4278">
        <v>553395</v>
      </c>
      <c r="D4278">
        <v>1</v>
      </c>
      <c r="E4278">
        <v>0</v>
      </c>
      <c r="F4278">
        <v>0</v>
      </c>
      <c r="G4278">
        <v>0</v>
      </c>
      <c r="H4278">
        <v>0</v>
      </c>
      <c r="I4278" t="s">
        <v>111</v>
      </c>
      <c r="J4278">
        <v>523704</v>
      </c>
      <c r="K4278" t="s">
        <v>464</v>
      </c>
      <c r="L4278">
        <v>523704</v>
      </c>
      <c r="M4278" t="s">
        <v>464</v>
      </c>
      <c r="N4278">
        <v>523704</v>
      </c>
      <c r="O4278" t="s">
        <v>464</v>
      </c>
      <c r="P4278">
        <v>523704</v>
      </c>
      <c r="Q4278" t="s">
        <v>464</v>
      </c>
      <c r="R4278" s="9">
        <v>71941.662785630979</v>
      </c>
      <c r="S4278" s="9"/>
      <c r="T4278" s="9"/>
      <c r="U4278" s="9"/>
      <c r="V4278" s="9"/>
      <c r="W4278" s="9"/>
      <c r="X4278" s="9"/>
      <c r="Y4278" s="9"/>
      <c r="Z4278" s="9"/>
      <c r="AA4278" s="9"/>
      <c r="AB4278" s="9"/>
      <c r="AC4278" s="9"/>
      <c r="AD4278" s="9"/>
      <c r="AE4278" s="9"/>
      <c r="AF4278" s="9"/>
      <c r="AG4278" s="9"/>
      <c r="AH4278" s="9"/>
      <c r="AI4278" s="9"/>
      <c r="AJ4278" s="9"/>
      <c r="AK4278" s="9"/>
      <c r="AL4278" s="9"/>
      <c r="AM4278" s="9"/>
      <c r="AN4278" s="9"/>
      <c r="AO4278" s="9"/>
      <c r="AP4278" s="9"/>
      <c r="AQ4278" s="15"/>
      <c r="AR4278" s="9"/>
      <c r="AS4278" s="9"/>
      <c r="AT4278" s="9"/>
      <c r="AU4278" s="9"/>
      <c r="AV4278" s="9"/>
      <c r="AW4278" s="9"/>
      <c r="AX4278" s="9"/>
      <c r="AY4278" s="9"/>
      <c r="AZ4278" s="9"/>
      <c r="BA4278" s="9"/>
      <c r="BB4278" s="9"/>
      <c r="BC4278" s="9"/>
      <c r="BD4278" s="9"/>
      <c r="BE4278" s="9"/>
      <c r="BF4278" s="9"/>
      <c r="BG4278" s="9"/>
      <c r="BH4278" s="9"/>
      <c r="BI4278" s="9"/>
      <c r="BJ4278" s="9"/>
      <c r="BK4278" s="9"/>
      <c r="BL4278" s="9">
        <f t="shared" si="140"/>
        <v>71941.662785630979</v>
      </c>
      <c r="BM4278" s="9">
        <f t="shared" si="141"/>
        <v>71900</v>
      </c>
    </row>
    <row r="4279" spans="1:65" x14ac:dyDescent="0.3">
      <c r="A4279" t="s">
        <v>4034</v>
      </c>
      <c r="B4279" s="9">
        <v>240</v>
      </c>
      <c r="C4279">
        <v>557021</v>
      </c>
      <c r="D4279">
        <v>1</v>
      </c>
      <c r="E4279">
        <v>0</v>
      </c>
      <c r="F4279">
        <v>0</v>
      </c>
      <c r="G4279">
        <v>0</v>
      </c>
      <c r="H4279">
        <v>0</v>
      </c>
      <c r="I4279" t="s">
        <v>151</v>
      </c>
      <c r="J4279">
        <v>556432</v>
      </c>
      <c r="K4279" t="s">
        <v>1791</v>
      </c>
      <c r="L4279">
        <v>557153</v>
      </c>
      <c r="M4279" t="s">
        <v>808</v>
      </c>
      <c r="N4279">
        <v>556432</v>
      </c>
      <c r="O4279" t="s">
        <v>1791</v>
      </c>
      <c r="P4279">
        <v>557153</v>
      </c>
      <c r="Q4279" t="s">
        <v>808</v>
      </c>
      <c r="R4279" s="9">
        <v>71941.662785630979</v>
      </c>
      <c r="S4279" s="9"/>
      <c r="T4279" s="9"/>
      <c r="U4279" s="9"/>
      <c r="V4279" s="9"/>
      <c r="W4279" s="9"/>
      <c r="X4279" s="9"/>
      <c r="Y4279" s="9"/>
      <c r="Z4279" s="9"/>
      <c r="AA4279" s="9"/>
      <c r="AB4279" s="9"/>
      <c r="AC4279" s="9"/>
      <c r="AD4279" s="9"/>
      <c r="AE4279" s="9"/>
      <c r="AF4279" s="9"/>
      <c r="AG4279" s="9"/>
      <c r="AH4279" s="9"/>
      <c r="AI4279" s="9"/>
      <c r="AJ4279" s="9"/>
      <c r="AK4279" s="9"/>
      <c r="AL4279" s="9"/>
      <c r="AM4279" s="9"/>
      <c r="AN4279" s="9"/>
      <c r="AO4279" s="9"/>
      <c r="AP4279" s="9"/>
      <c r="AQ4279" s="15"/>
      <c r="AR4279" s="9"/>
      <c r="AS4279" s="9"/>
      <c r="AT4279" s="9"/>
      <c r="AU4279" s="9"/>
      <c r="AV4279" s="9"/>
      <c r="AW4279" s="9"/>
      <c r="AX4279" s="9"/>
      <c r="AY4279" s="9"/>
      <c r="AZ4279" s="9"/>
      <c r="BA4279" s="9"/>
      <c r="BB4279" s="9"/>
      <c r="BC4279" s="9"/>
      <c r="BD4279" s="9"/>
      <c r="BE4279" s="9"/>
      <c r="BF4279" s="9"/>
      <c r="BG4279" s="9"/>
      <c r="BH4279" s="9"/>
      <c r="BI4279" s="9"/>
      <c r="BJ4279" s="9"/>
      <c r="BK4279" s="9"/>
      <c r="BL4279" s="9">
        <f t="shared" si="140"/>
        <v>71941.662785630979</v>
      </c>
      <c r="BM4279" s="9">
        <f t="shared" si="141"/>
        <v>71900</v>
      </c>
    </row>
    <row r="4280" spans="1:65" x14ac:dyDescent="0.3">
      <c r="A4280" t="s">
        <v>4035</v>
      </c>
      <c r="B4280" s="9">
        <v>320</v>
      </c>
      <c r="C4280">
        <v>594725</v>
      </c>
      <c r="D4280">
        <v>1</v>
      </c>
      <c r="E4280">
        <v>0</v>
      </c>
      <c r="F4280">
        <v>0</v>
      </c>
      <c r="G4280">
        <v>0</v>
      </c>
      <c r="H4280">
        <v>0</v>
      </c>
      <c r="I4280" t="s">
        <v>81</v>
      </c>
      <c r="J4280">
        <v>594482</v>
      </c>
      <c r="K4280" t="s">
        <v>526</v>
      </c>
      <c r="L4280">
        <v>594482</v>
      </c>
      <c r="M4280" t="s">
        <v>526</v>
      </c>
      <c r="N4280">
        <v>594482</v>
      </c>
      <c r="O4280" t="s">
        <v>526</v>
      </c>
      <c r="P4280">
        <v>594482</v>
      </c>
      <c r="Q4280" t="s">
        <v>526</v>
      </c>
      <c r="R4280" s="9">
        <v>76688.580783371697</v>
      </c>
      <c r="S4280" s="9"/>
      <c r="T4280" s="9"/>
      <c r="U4280" s="9"/>
      <c r="V4280" s="9"/>
      <c r="W4280" s="9"/>
      <c r="X4280" s="9"/>
      <c r="Y4280" s="9"/>
      <c r="Z4280" s="9"/>
      <c r="AA4280" s="9"/>
      <c r="AB4280" s="9"/>
      <c r="AC4280" s="9"/>
      <c r="AD4280" s="9"/>
      <c r="AE4280" s="9"/>
      <c r="AF4280" s="9"/>
      <c r="AG4280" s="9"/>
      <c r="AH4280" s="9"/>
      <c r="AI4280" s="9"/>
      <c r="AJ4280" s="9"/>
      <c r="AK4280" s="9"/>
      <c r="AL4280" s="9"/>
      <c r="AM4280" s="9"/>
      <c r="AN4280" s="9"/>
      <c r="AO4280" s="9"/>
      <c r="AP4280" s="9"/>
      <c r="AQ4280" s="15"/>
      <c r="AR4280" s="9">
        <v>1</v>
      </c>
      <c r="AS4280" s="9">
        <f>AR4280*30500</f>
        <v>30500</v>
      </c>
      <c r="AT4280" s="9"/>
      <c r="AU4280" s="9"/>
      <c r="AV4280" s="9"/>
      <c r="AW4280" s="9"/>
      <c r="AX4280" s="9"/>
      <c r="AY4280" s="9"/>
      <c r="AZ4280" s="9"/>
      <c r="BA4280" s="9"/>
      <c r="BB4280" s="9"/>
      <c r="BC4280" s="9"/>
      <c r="BD4280" s="9"/>
      <c r="BE4280" s="9"/>
      <c r="BF4280" s="9"/>
      <c r="BG4280" s="9"/>
      <c r="BH4280" s="9"/>
      <c r="BI4280" s="9"/>
      <c r="BJ4280" s="9"/>
      <c r="BK4280" s="9"/>
      <c r="BL4280" s="9">
        <f t="shared" si="140"/>
        <v>107188.5807833717</v>
      </c>
      <c r="BM4280" s="9">
        <f t="shared" si="141"/>
        <v>107200</v>
      </c>
    </row>
    <row r="4281" spans="1:65" x14ac:dyDescent="0.3">
      <c r="A4281" t="s">
        <v>4036</v>
      </c>
      <c r="B4281" s="9">
        <v>250</v>
      </c>
      <c r="C4281">
        <v>571318</v>
      </c>
      <c r="D4281">
        <v>1</v>
      </c>
      <c r="E4281">
        <v>0</v>
      </c>
      <c r="F4281">
        <v>0</v>
      </c>
      <c r="G4281">
        <v>0</v>
      </c>
      <c r="H4281">
        <v>0</v>
      </c>
      <c r="I4281" t="s">
        <v>86</v>
      </c>
      <c r="J4281">
        <v>539759</v>
      </c>
      <c r="K4281" t="s">
        <v>2021</v>
      </c>
      <c r="L4281">
        <v>539139</v>
      </c>
      <c r="M4281" t="s">
        <v>537</v>
      </c>
      <c r="N4281">
        <v>539139</v>
      </c>
      <c r="O4281" t="s">
        <v>537</v>
      </c>
      <c r="P4281">
        <v>539139</v>
      </c>
      <c r="Q4281" t="s">
        <v>537</v>
      </c>
      <c r="R4281" s="9">
        <v>71941.662785630979</v>
      </c>
      <c r="S4281" s="9"/>
      <c r="T4281" s="9"/>
      <c r="U4281" s="9"/>
      <c r="V4281" s="9"/>
      <c r="W4281" s="9"/>
      <c r="X4281" s="9"/>
      <c r="Y4281" s="9"/>
      <c r="Z4281" s="9"/>
      <c r="AA4281" s="9"/>
      <c r="AB4281" s="9"/>
      <c r="AC4281" s="9"/>
      <c r="AD4281" s="9"/>
      <c r="AE4281" s="9"/>
      <c r="AF4281" s="9"/>
      <c r="AG4281" s="9"/>
      <c r="AH4281" s="9"/>
      <c r="AI4281" s="9"/>
      <c r="AJ4281" s="9"/>
      <c r="AK4281" s="9"/>
      <c r="AL4281" s="9"/>
      <c r="AM4281" s="9"/>
      <c r="AN4281" s="9"/>
      <c r="AO4281" s="9"/>
      <c r="AP4281" s="9"/>
      <c r="AQ4281" s="15"/>
      <c r="AR4281" s="9"/>
      <c r="AS4281" s="9"/>
      <c r="AT4281" s="9"/>
      <c r="AU4281" s="9"/>
      <c r="AV4281" s="9"/>
      <c r="AW4281" s="9"/>
      <c r="AX4281" s="9"/>
      <c r="AY4281" s="9"/>
      <c r="AZ4281" s="9"/>
      <c r="BA4281" s="9"/>
      <c r="BB4281" s="9"/>
      <c r="BC4281" s="9"/>
      <c r="BD4281" s="9"/>
      <c r="BE4281" s="9"/>
      <c r="BF4281" s="9"/>
      <c r="BG4281" s="9"/>
      <c r="BH4281" s="9"/>
      <c r="BI4281" s="9"/>
      <c r="BJ4281" s="9"/>
      <c r="BK4281" s="9"/>
      <c r="BL4281" s="9">
        <f t="shared" si="140"/>
        <v>71941.662785630979</v>
      </c>
      <c r="BM4281" s="9">
        <f t="shared" si="141"/>
        <v>71900</v>
      </c>
    </row>
    <row r="4282" spans="1:65" x14ac:dyDescent="0.3">
      <c r="A4282" t="s">
        <v>4037</v>
      </c>
      <c r="B4282" s="9">
        <v>572</v>
      </c>
      <c r="C4282">
        <v>566667</v>
      </c>
      <c r="D4282">
        <v>1</v>
      </c>
      <c r="E4282">
        <v>0</v>
      </c>
      <c r="F4282">
        <v>0</v>
      </c>
      <c r="G4282">
        <v>0</v>
      </c>
      <c r="H4282">
        <v>0</v>
      </c>
      <c r="I4282" t="s">
        <v>131</v>
      </c>
      <c r="J4282">
        <v>565971</v>
      </c>
      <c r="K4282" t="s">
        <v>459</v>
      </c>
      <c r="L4282">
        <v>565971</v>
      </c>
      <c r="M4282" t="s">
        <v>459</v>
      </c>
      <c r="N4282">
        <v>565971</v>
      </c>
      <c r="O4282" t="s">
        <v>459</v>
      </c>
      <c r="P4282">
        <v>565971</v>
      </c>
      <c r="Q4282" t="s">
        <v>459</v>
      </c>
      <c r="R4282" s="9">
        <v>136154.60327633581</v>
      </c>
      <c r="S4282" s="9"/>
      <c r="T4282" s="9"/>
      <c r="U4282" s="9"/>
      <c r="V4282" s="9"/>
      <c r="W4282" s="9"/>
      <c r="X4282" s="9"/>
      <c r="Y4282" s="9"/>
      <c r="Z4282" s="9"/>
      <c r="AA4282" s="9"/>
      <c r="AB4282" s="9"/>
      <c r="AC4282" s="9"/>
      <c r="AD4282" s="9"/>
      <c r="AE4282" s="9"/>
      <c r="AF4282" s="9"/>
      <c r="AG4282" s="9"/>
      <c r="AH4282" s="9"/>
      <c r="AI4282" s="9"/>
      <c r="AJ4282" s="9"/>
      <c r="AK4282" s="9"/>
      <c r="AL4282" s="9"/>
      <c r="AM4282" s="9"/>
      <c r="AN4282" s="9"/>
      <c r="AO4282" s="9"/>
      <c r="AP4282" s="9"/>
      <c r="AQ4282" s="15"/>
      <c r="AR4282" s="9"/>
      <c r="AS4282" s="9"/>
      <c r="AT4282" s="9"/>
      <c r="AU4282" s="9"/>
      <c r="AV4282" s="9"/>
      <c r="AW4282" s="9"/>
      <c r="AX4282" s="9"/>
      <c r="AY4282" s="9"/>
      <c r="AZ4282" s="9"/>
      <c r="BA4282" s="9"/>
      <c r="BB4282" s="9"/>
      <c r="BC4282" s="9"/>
      <c r="BD4282" s="9"/>
      <c r="BE4282" s="9"/>
      <c r="BF4282" s="9"/>
      <c r="BG4282" s="9"/>
      <c r="BH4282" s="9"/>
      <c r="BI4282" s="9"/>
      <c r="BJ4282" s="9"/>
      <c r="BK4282" s="9"/>
      <c r="BL4282" s="9">
        <f t="shared" si="140"/>
        <v>136154.60327633581</v>
      </c>
      <c r="BM4282" s="9">
        <f t="shared" si="141"/>
        <v>136200</v>
      </c>
    </row>
    <row r="4283" spans="1:65" x14ac:dyDescent="0.3">
      <c r="A4283" t="s">
        <v>4038</v>
      </c>
      <c r="B4283" s="9">
        <v>230</v>
      </c>
      <c r="C4283">
        <v>561789</v>
      </c>
      <c r="D4283">
        <v>1</v>
      </c>
      <c r="E4283">
        <v>0</v>
      </c>
      <c r="F4283">
        <v>0</v>
      </c>
      <c r="G4283">
        <v>0</v>
      </c>
      <c r="H4283">
        <v>0</v>
      </c>
      <c r="I4283" t="s">
        <v>123</v>
      </c>
      <c r="J4283">
        <v>548111</v>
      </c>
      <c r="K4283" t="s">
        <v>484</v>
      </c>
      <c r="L4283">
        <v>548111</v>
      </c>
      <c r="M4283" t="s">
        <v>484</v>
      </c>
      <c r="N4283">
        <v>548111</v>
      </c>
      <c r="O4283" t="s">
        <v>484</v>
      </c>
      <c r="P4283">
        <v>547492</v>
      </c>
      <c r="Q4283" t="s">
        <v>125</v>
      </c>
      <c r="R4283" s="9">
        <v>71941.662785630979</v>
      </c>
      <c r="S4283" s="9"/>
      <c r="T4283" s="9"/>
      <c r="U4283" s="9"/>
      <c r="V4283" s="9"/>
      <c r="W4283" s="9"/>
      <c r="X4283" s="9"/>
      <c r="Y4283" s="9"/>
      <c r="Z4283" s="9"/>
      <c r="AA4283" s="9"/>
      <c r="AB4283" s="9"/>
      <c r="AC4283" s="9"/>
      <c r="AD4283" s="9"/>
      <c r="AE4283" s="9"/>
      <c r="AF4283" s="9"/>
      <c r="AG4283" s="9"/>
      <c r="AH4283" s="9"/>
      <c r="AI4283" s="9"/>
      <c r="AJ4283" s="9"/>
      <c r="AK4283" s="9"/>
      <c r="AL4283" s="9"/>
      <c r="AM4283" s="9"/>
      <c r="AN4283" s="9"/>
      <c r="AO4283" s="9"/>
      <c r="AP4283" s="9"/>
      <c r="AQ4283" s="15"/>
      <c r="AR4283" s="9"/>
      <c r="AS4283" s="9"/>
      <c r="AT4283" s="9"/>
      <c r="AU4283" s="9"/>
      <c r="AV4283" s="9"/>
      <c r="AW4283" s="9"/>
      <c r="AX4283" s="9"/>
      <c r="AY4283" s="9"/>
      <c r="AZ4283" s="9"/>
      <c r="BA4283" s="9"/>
      <c r="BB4283" s="9"/>
      <c r="BC4283" s="9"/>
      <c r="BD4283" s="9"/>
      <c r="BE4283" s="9"/>
      <c r="BF4283" s="9"/>
      <c r="BG4283" s="9"/>
      <c r="BH4283" s="9"/>
      <c r="BI4283" s="9"/>
      <c r="BJ4283" s="9"/>
      <c r="BK4283" s="9"/>
      <c r="BL4283" s="9">
        <f t="shared" si="140"/>
        <v>71941.662785630979</v>
      </c>
      <c r="BM4283" s="9">
        <f t="shared" si="141"/>
        <v>71900</v>
      </c>
    </row>
    <row r="4284" spans="1:65" x14ac:dyDescent="0.3">
      <c r="A4284" t="s">
        <v>4039</v>
      </c>
      <c r="B4284" s="9">
        <v>110</v>
      </c>
      <c r="C4284">
        <v>587737</v>
      </c>
      <c r="D4284">
        <v>1</v>
      </c>
      <c r="E4284">
        <v>0</v>
      </c>
      <c r="F4284">
        <v>0</v>
      </c>
      <c r="G4284">
        <v>0</v>
      </c>
      <c r="H4284">
        <v>0</v>
      </c>
      <c r="I4284" t="s">
        <v>123</v>
      </c>
      <c r="J4284">
        <v>595535</v>
      </c>
      <c r="K4284" t="s">
        <v>445</v>
      </c>
      <c r="L4284">
        <v>595411</v>
      </c>
      <c r="M4284" t="s">
        <v>446</v>
      </c>
      <c r="N4284">
        <v>595411</v>
      </c>
      <c r="O4284" t="s">
        <v>446</v>
      </c>
      <c r="P4284">
        <v>595411</v>
      </c>
      <c r="Q4284" t="s">
        <v>446</v>
      </c>
      <c r="R4284" s="9">
        <v>71941.662785630979</v>
      </c>
      <c r="S4284" s="9"/>
      <c r="T4284" s="9"/>
      <c r="U4284" s="9"/>
      <c r="V4284" s="9"/>
      <c r="W4284" s="9"/>
      <c r="X4284" s="9"/>
      <c r="Y4284" s="9"/>
      <c r="Z4284" s="9"/>
      <c r="AA4284" s="9"/>
      <c r="AB4284" s="9"/>
      <c r="AC4284" s="9"/>
      <c r="AD4284" s="9"/>
      <c r="AE4284" s="9"/>
      <c r="AF4284" s="9"/>
      <c r="AG4284" s="9"/>
      <c r="AH4284" s="9"/>
      <c r="AI4284" s="9"/>
      <c r="AJ4284" s="9"/>
      <c r="AK4284" s="9"/>
      <c r="AL4284" s="9"/>
      <c r="AM4284" s="9"/>
      <c r="AN4284" s="9"/>
      <c r="AO4284" s="9"/>
      <c r="AP4284" s="9"/>
      <c r="AQ4284" s="15"/>
      <c r="AR4284" s="9"/>
      <c r="AS4284" s="9"/>
      <c r="AT4284" s="9"/>
      <c r="AU4284" s="9"/>
      <c r="AV4284" s="9"/>
      <c r="AW4284" s="9"/>
      <c r="AX4284" s="9"/>
      <c r="AY4284" s="9"/>
      <c r="AZ4284" s="9"/>
      <c r="BA4284" s="9"/>
      <c r="BB4284" s="9"/>
      <c r="BC4284" s="9"/>
      <c r="BD4284" s="9"/>
      <c r="BE4284" s="9"/>
      <c r="BF4284" s="9"/>
      <c r="BG4284" s="9"/>
      <c r="BH4284" s="9"/>
      <c r="BI4284" s="9"/>
      <c r="BJ4284" s="9"/>
      <c r="BK4284" s="9"/>
      <c r="BL4284" s="9">
        <f t="shared" si="140"/>
        <v>71941.662785630979</v>
      </c>
      <c r="BM4284" s="9">
        <f t="shared" si="141"/>
        <v>71900</v>
      </c>
    </row>
    <row r="4285" spans="1:65" x14ac:dyDescent="0.3">
      <c r="A4285" t="s">
        <v>4040</v>
      </c>
      <c r="B4285" s="9">
        <v>94</v>
      </c>
      <c r="C4285">
        <v>560626</v>
      </c>
      <c r="D4285">
        <v>1</v>
      </c>
      <c r="E4285">
        <v>0</v>
      </c>
      <c r="F4285">
        <v>0</v>
      </c>
      <c r="G4285">
        <v>0</v>
      </c>
      <c r="H4285">
        <v>0</v>
      </c>
      <c r="I4285" t="s">
        <v>83</v>
      </c>
      <c r="J4285">
        <v>552992</v>
      </c>
      <c r="K4285" t="s">
        <v>1306</v>
      </c>
      <c r="L4285">
        <v>552704</v>
      </c>
      <c r="M4285" t="s">
        <v>279</v>
      </c>
      <c r="N4285">
        <v>552046</v>
      </c>
      <c r="O4285" t="s">
        <v>174</v>
      </c>
      <c r="P4285">
        <v>552046</v>
      </c>
      <c r="Q4285" t="s">
        <v>174</v>
      </c>
      <c r="R4285" s="9">
        <v>71941.662785630979</v>
      </c>
      <c r="S4285" s="9"/>
      <c r="T4285" s="9"/>
      <c r="U4285" s="9"/>
      <c r="V4285" s="9"/>
      <c r="W4285" s="9"/>
      <c r="X4285" s="9"/>
      <c r="Y4285" s="9"/>
      <c r="Z4285" s="9"/>
      <c r="AA4285" s="9"/>
      <c r="AB4285" s="9"/>
      <c r="AC4285" s="9"/>
      <c r="AD4285" s="9"/>
      <c r="AE4285" s="9"/>
      <c r="AF4285" s="9"/>
      <c r="AG4285" s="9"/>
      <c r="AH4285" s="9"/>
      <c r="AI4285" s="9"/>
      <c r="AJ4285" s="9"/>
      <c r="AK4285" s="9"/>
      <c r="AL4285" s="9"/>
      <c r="AM4285" s="9"/>
      <c r="AN4285" s="9"/>
      <c r="AO4285" s="9"/>
      <c r="AP4285" s="9"/>
      <c r="AQ4285" s="15"/>
      <c r="AR4285" s="9"/>
      <c r="AS4285" s="9"/>
      <c r="AT4285" s="9"/>
      <c r="AU4285" s="9"/>
      <c r="AV4285" s="9"/>
      <c r="AW4285" s="9"/>
      <c r="AX4285" s="9"/>
      <c r="AY4285" s="9"/>
      <c r="AZ4285" s="9"/>
      <c r="BA4285" s="9"/>
      <c r="BB4285" s="9"/>
      <c r="BC4285" s="9"/>
      <c r="BD4285" s="9"/>
      <c r="BE4285" s="9"/>
      <c r="BF4285" s="9"/>
      <c r="BG4285" s="9"/>
      <c r="BH4285" s="9"/>
      <c r="BI4285" s="9"/>
      <c r="BJ4285" s="9"/>
      <c r="BK4285" s="9"/>
      <c r="BL4285" s="9">
        <f t="shared" si="140"/>
        <v>71941.662785630979</v>
      </c>
      <c r="BM4285" s="9">
        <f t="shared" si="141"/>
        <v>71900</v>
      </c>
    </row>
    <row r="4286" spans="1:65" x14ac:dyDescent="0.3">
      <c r="A4286" t="s">
        <v>4041</v>
      </c>
      <c r="B4286" s="9">
        <v>631</v>
      </c>
      <c r="C4286">
        <v>547085</v>
      </c>
      <c r="D4286">
        <v>1</v>
      </c>
      <c r="E4286">
        <v>0</v>
      </c>
      <c r="F4286">
        <v>0</v>
      </c>
      <c r="G4286">
        <v>0</v>
      </c>
      <c r="H4286">
        <v>0</v>
      </c>
      <c r="I4286" t="s">
        <v>83</v>
      </c>
      <c r="J4286">
        <v>545881</v>
      </c>
      <c r="K4286" t="s">
        <v>238</v>
      </c>
      <c r="L4286">
        <v>545881</v>
      </c>
      <c r="M4286" t="s">
        <v>238</v>
      </c>
      <c r="N4286">
        <v>545881</v>
      </c>
      <c r="O4286" t="s">
        <v>238</v>
      </c>
      <c r="P4286">
        <v>545881</v>
      </c>
      <c r="Q4286" t="s">
        <v>238</v>
      </c>
      <c r="R4286" s="9">
        <v>149996.22583169799</v>
      </c>
      <c r="S4286" s="9"/>
      <c r="T4286" s="9"/>
      <c r="U4286" s="9"/>
      <c r="V4286" s="9"/>
      <c r="W4286" s="9"/>
      <c r="X4286" s="9"/>
      <c r="Y4286" s="9"/>
      <c r="Z4286" s="9"/>
      <c r="AA4286" s="9"/>
      <c r="AB4286" s="9"/>
      <c r="AC4286" s="9"/>
      <c r="AD4286" s="9"/>
      <c r="AE4286" s="9"/>
      <c r="AF4286" s="9"/>
      <c r="AG4286" s="9"/>
      <c r="AH4286" s="9"/>
      <c r="AI4286" s="9"/>
      <c r="AJ4286" s="9"/>
      <c r="AK4286" s="9"/>
      <c r="AL4286" s="9"/>
      <c r="AM4286" s="9"/>
      <c r="AN4286" s="9"/>
      <c r="AO4286" s="9"/>
      <c r="AP4286" s="9"/>
      <c r="AQ4286" s="15"/>
      <c r="AR4286" s="9"/>
      <c r="AS4286" s="9"/>
      <c r="AT4286" s="9"/>
      <c r="AU4286" s="9"/>
      <c r="AV4286" s="9"/>
      <c r="AW4286" s="9"/>
      <c r="AX4286" s="9"/>
      <c r="AY4286" s="9"/>
      <c r="AZ4286" s="9"/>
      <c r="BA4286" s="9"/>
      <c r="BB4286" s="9"/>
      <c r="BC4286" s="9"/>
      <c r="BD4286" s="9"/>
      <c r="BE4286" s="9"/>
      <c r="BF4286" s="9"/>
      <c r="BG4286" s="9"/>
      <c r="BH4286" s="9"/>
      <c r="BI4286" s="9"/>
      <c r="BJ4286" s="9"/>
      <c r="BK4286" s="9"/>
      <c r="BL4286" s="9">
        <f t="shared" si="140"/>
        <v>149996.22583169799</v>
      </c>
      <c r="BM4286" s="9">
        <f t="shared" si="141"/>
        <v>150000</v>
      </c>
    </row>
    <row r="4287" spans="1:65" x14ac:dyDescent="0.3">
      <c r="A4287" s="2" t="s">
        <v>3662</v>
      </c>
      <c r="B4287" s="9">
        <v>3474</v>
      </c>
      <c r="C4287">
        <v>586528</v>
      </c>
      <c r="D4287">
        <v>1</v>
      </c>
      <c r="E4287">
        <v>1</v>
      </c>
      <c r="F4287">
        <v>0</v>
      </c>
      <c r="G4287">
        <v>0</v>
      </c>
      <c r="H4287">
        <v>0</v>
      </c>
      <c r="I4287" t="s">
        <v>81</v>
      </c>
      <c r="J4287">
        <v>586528</v>
      </c>
      <c r="K4287" t="s">
        <v>3662</v>
      </c>
      <c r="L4287">
        <v>586021</v>
      </c>
      <c r="M4287" t="s">
        <v>987</v>
      </c>
      <c r="N4287">
        <v>586021</v>
      </c>
      <c r="O4287" t="s">
        <v>987</v>
      </c>
      <c r="P4287">
        <v>586021</v>
      </c>
      <c r="Q4287" t="s">
        <v>987</v>
      </c>
      <c r="R4287" s="9">
        <v>795687.048509015</v>
      </c>
      <c r="S4287" s="9">
        <f>SUMIFS($B:$B,$J:$J,$C4287)</f>
        <v>6046</v>
      </c>
      <c r="T4287" s="9">
        <v>327992.28301389201</v>
      </c>
      <c r="U4287" s="9">
        <v>0</v>
      </c>
      <c r="V4287" s="9">
        <f>U4287*768</f>
        <v>0</v>
      </c>
      <c r="W4287" s="9">
        <v>29</v>
      </c>
      <c r="X4287" s="9">
        <f>W4287*3072</f>
        <v>89088</v>
      </c>
      <c r="Y4287" s="9">
        <v>32</v>
      </c>
      <c r="Z4287" s="9">
        <f>Y4287*1024</f>
        <v>32768</v>
      </c>
      <c r="AA4287" s="9">
        <v>12</v>
      </c>
      <c r="AB4287" s="9">
        <f>AA4287*256</f>
        <v>3072</v>
      </c>
      <c r="AC4287" s="9"/>
      <c r="AD4287" s="9"/>
      <c r="AE4287" s="9"/>
      <c r="AF4287" s="9"/>
      <c r="AG4287" s="9"/>
      <c r="AH4287" s="9"/>
      <c r="AI4287" s="9"/>
      <c r="AJ4287" s="9"/>
      <c r="AK4287" s="9"/>
      <c r="AL4287" s="9"/>
      <c r="AM4287" s="9"/>
      <c r="AN4287" s="9"/>
      <c r="AO4287" s="9"/>
      <c r="AP4287" s="9"/>
      <c r="AQ4287" s="15"/>
      <c r="AR4287" s="9"/>
      <c r="AS4287" s="9"/>
      <c r="AT4287" s="9"/>
      <c r="AU4287" s="9"/>
      <c r="AV4287" s="9"/>
      <c r="AW4287" s="9"/>
      <c r="AX4287" s="9"/>
      <c r="AY4287" s="9"/>
      <c r="AZ4287" s="9"/>
      <c r="BA4287" s="9"/>
      <c r="BB4287" s="9"/>
      <c r="BC4287" s="9"/>
      <c r="BD4287" s="9"/>
      <c r="BE4287" s="9"/>
      <c r="BF4287" s="9"/>
      <c r="BG4287" s="9"/>
      <c r="BH4287" s="9"/>
      <c r="BI4287" s="9"/>
      <c r="BJ4287" s="9"/>
      <c r="BK4287" s="9"/>
      <c r="BL4287" s="9">
        <f t="shared" si="140"/>
        <v>1248607.3315229071</v>
      </c>
      <c r="BM4287" s="9">
        <f t="shared" si="141"/>
        <v>1248600</v>
      </c>
    </row>
    <row r="4288" spans="1:65" x14ac:dyDescent="0.3">
      <c r="A4288" t="s">
        <v>4042</v>
      </c>
      <c r="B4288" s="9">
        <v>270</v>
      </c>
      <c r="C4288">
        <v>565636</v>
      </c>
      <c r="D4288">
        <v>1</v>
      </c>
      <c r="E4288">
        <v>0</v>
      </c>
      <c r="F4288">
        <v>0</v>
      </c>
      <c r="G4288">
        <v>0</v>
      </c>
      <c r="H4288">
        <v>0</v>
      </c>
      <c r="I4288" t="s">
        <v>86</v>
      </c>
      <c r="J4288">
        <v>535702</v>
      </c>
      <c r="K4288" t="s">
        <v>1273</v>
      </c>
      <c r="L4288">
        <v>535702</v>
      </c>
      <c r="M4288" t="s">
        <v>1273</v>
      </c>
      <c r="N4288">
        <v>535419</v>
      </c>
      <c r="O4288" t="s">
        <v>170</v>
      </c>
      <c r="P4288">
        <v>535419</v>
      </c>
      <c r="Q4288" t="s">
        <v>170</v>
      </c>
      <c r="R4288" s="9">
        <v>71941.662785630979</v>
      </c>
      <c r="S4288" s="9"/>
      <c r="T4288" s="9"/>
      <c r="U4288" s="9"/>
      <c r="V4288" s="9"/>
      <c r="W4288" s="9"/>
      <c r="X4288" s="9"/>
      <c r="Y4288" s="9"/>
      <c r="Z4288" s="9"/>
      <c r="AA4288" s="9"/>
      <c r="AB4288" s="9"/>
      <c r="AC4288" s="9"/>
      <c r="AD4288" s="9"/>
      <c r="AE4288" s="9"/>
      <c r="AF4288" s="9"/>
      <c r="AG4288" s="9"/>
      <c r="AH4288" s="9"/>
      <c r="AI4288" s="9"/>
      <c r="AJ4288" s="9"/>
      <c r="AK4288" s="9"/>
      <c r="AL4288" s="9"/>
      <c r="AM4288" s="9"/>
      <c r="AN4288" s="9"/>
      <c r="AO4288" s="9"/>
      <c r="AP4288" s="9"/>
      <c r="AQ4288" s="15"/>
      <c r="AR4288" s="9"/>
      <c r="AS4288" s="9"/>
      <c r="AT4288" s="9"/>
      <c r="AU4288" s="9"/>
      <c r="AV4288" s="9"/>
      <c r="AW4288" s="9"/>
      <c r="AX4288" s="9"/>
      <c r="AY4288" s="9"/>
      <c r="AZ4288" s="9"/>
      <c r="BA4288" s="9"/>
      <c r="BB4288" s="9"/>
      <c r="BC4288" s="9"/>
      <c r="BD4288" s="9"/>
      <c r="BE4288" s="9"/>
      <c r="BF4288" s="9"/>
      <c r="BG4288" s="9"/>
      <c r="BH4288" s="9"/>
      <c r="BI4288" s="9"/>
      <c r="BJ4288" s="9"/>
      <c r="BK4288" s="9"/>
      <c r="BL4288" s="9">
        <f t="shared" si="140"/>
        <v>71941.662785630979</v>
      </c>
      <c r="BM4288" s="9">
        <f t="shared" si="141"/>
        <v>71900</v>
      </c>
    </row>
    <row r="4289" spans="1:65" x14ac:dyDescent="0.3">
      <c r="A4289" t="s">
        <v>4043</v>
      </c>
      <c r="B4289" s="9">
        <v>312</v>
      </c>
      <c r="C4289">
        <v>548669</v>
      </c>
      <c r="D4289">
        <v>1</v>
      </c>
      <c r="E4289">
        <v>0</v>
      </c>
      <c r="F4289">
        <v>0</v>
      </c>
      <c r="G4289">
        <v>0</v>
      </c>
      <c r="H4289">
        <v>0</v>
      </c>
      <c r="I4289" t="s">
        <v>90</v>
      </c>
      <c r="J4289">
        <v>576212</v>
      </c>
      <c r="K4289" t="s">
        <v>1087</v>
      </c>
      <c r="L4289">
        <v>576590</v>
      </c>
      <c r="M4289" t="s">
        <v>1088</v>
      </c>
      <c r="N4289">
        <v>576590</v>
      </c>
      <c r="O4289" t="s">
        <v>1088</v>
      </c>
      <c r="P4289">
        <v>576271</v>
      </c>
      <c r="Q4289" t="s">
        <v>160</v>
      </c>
      <c r="R4289" s="9">
        <v>74790.359017299663</v>
      </c>
      <c r="S4289" s="9"/>
      <c r="T4289" s="9"/>
      <c r="U4289" s="9"/>
      <c r="V4289" s="9"/>
      <c r="W4289" s="9"/>
      <c r="X4289" s="9"/>
      <c r="Y4289" s="9"/>
      <c r="Z4289" s="9"/>
      <c r="AA4289" s="9"/>
      <c r="AB4289" s="9"/>
      <c r="AC4289" s="9"/>
      <c r="AD4289" s="9"/>
      <c r="AE4289" s="9"/>
      <c r="AF4289" s="9"/>
      <c r="AG4289" s="9"/>
      <c r="AH4289" s="9"/>
      <c r="AI4289" s="9"/>
      <c r="AJ4289" s="9"/>
      <c r="AK4289" s="9"/>
      <c r="AL4289" s="9"/>
      <c r="AM4289" s="9"/>
      <c r="AN4289" s="9"/>
      <c r="AO4289" s="9"/>
      <c r="AP4289" s="9"/>
      <c r="AQ4289" s="15"/>
      <c r="AR4289" s="9"/>
      <c r="AS4289" s="9"/>
      <c r="AT4289" s="9"/>
      <c r="AU4289" s="9"/>
      <c r="AV4289" s="9"/>
      <c r="AW4289" s="9"/>
      <c r="AX4289" s="9"/>
      <c r="AY4289" s="9"/>
      <c r="AZ4289" s="9"/>
      <c r="BA4289" s="9"/>
      <c r="BB4289" s="9"/>
      <c r="BC4289" s="9"/>
      <c r="BD4289" s="9"/>
      <c r="BE4289" s="9"/>
      <c r="BF4289" s="9"/>
      <c r="BG4289" s="9"/>
      <c r="BH4289" s="9"/>
      <c r="BI4289" s="9"/>
      <c r="BJ4289" s="9"/>
      <c r="BK4289" s="9"/>
      <c r="BL4289" s="9">
        <f t="shared" si="140"/>
        <v>74790.359017299663</v>
      </c>
      <c r="BM4289" s="9">
        <f t="shared" si="141"/>
        <v>74800</v>
      </c>
    </row>
    <row r="4290" spans="1:65" x14ac:dyDescent="0.3">
      <c r="A4290" s="2" t="s">
        <v>2265</v>
      </c>
      <c r="B4290" s="9">
        <v>610</v>
      </c>
      <c r="C4290">
        <v>540871</v>
      </c>
      <c r="D4290">
        <v>1</v>
      </c>
      <c r="E4290">
        <v>1</v>
      </c>
      <c r="F4290">
        <v>0</v>
      </c>
      <c r="G4290">
        <v>0</v>
      </c>
      <c r="H4290">
        <v>0</v>
      </c>
      <c r="I4290" t="s">
        <v>111</v>
      </c>
      <c r="J4290">
        <v>540871</v>
      </c>
      <c r="K4290" t="s">
        <v>2265</v>
      </c>
      <c r="L4290">
        <v>541354</v>
      </c>
      <c r="M4290" t="s">
        <v>510</v>
      </c>
      <c r="N4290">
        <v>541354</v>
      </c>
      <c r="O4290" t="s">
        <v>510</v>
      </c>
      <c r="P4290">
        <v>541354</v>
      </c>
      <c r="Q4290" t="s">
        <v>510</v>
      </c>
      <c r="R4290" s="9">
        <v>145072.7306801083</v>
      </c>
      <c r="S4290" s="9">
        <f>SUMIFS($B:$B,$J:$J,$C4290)</f>
        <v>1095</v>
      </c>
      <c r="T4290" s="9">
        <v>59661.257687825433</v>
      </c>
      <c r="U4290" s="9">
        <v>0</v>
      </c>
      <c r="V4290" s="9">
        <f>U4290*768</f>
        <v>0</v>
      </c>
      <c r="W4290" s="9">
        <v>2</v>
      </c>
      <c r="X4290" s="9">
        <f>W4290*3072</f>
        <v>6144</v>
      </c>
      <c r="Y4290" s="9">
        <v>7</v>
      </c>
      <c r="Z4290" s="9">
        <f>Y4290*1024</f>
        <v>7168</v>
      </c>
      <c r="AA4290" s="9">
        <v>2</v>
      </c>
      <c r="AB4290" s="9">
        <f>AA4290*256</f>
        <v>512</v>
      </c>
      <c r="AC4290" s="9"/>
      <c r="AD4290" s="9"/>
      <c r="AE4290" s="9"/>
      <c r="AF4290" s="9"/>
      <c r="AG4290" s="9"/>
      <c r="AH4290" s="9"/>
      <c r="AI4290" s="9"/>
      <c r="AJ4290" s="9"/>
      <c r="AK4290" s="9"/>
      <c r="AL4290" s="9"/>
      <c r="AM4290" s="9"/>
      <c r="AN4290" s="9"/>
      <c r="AO4290" s="9"/>
      <c r="AP4290" s="9"/>
      <c r="AQ4290" s="15"/>
      <c r="AR4290" s="9">
        <v>1</v>
      </c>
      <c r="AS4290" s="9">
        <f>AR4290*30500</f>
        <v>30500</v>
      </c>
      <c r="AT4290" s="9"/>
      <c r="AU4290" s="9"/>
      <c r="AV4290" s="9"/>
      <c r="AW4290" s="9"/>
      <c r="AX4290" s="9"/>
      <c r="AY4290" s="9"/>
      <c r="AZ4290" s="9"/>
      <c r="BA4290" s="9"/>
      <c r="BB4290" s="9"/>
      <c r="BC4290" s="9"/>
      <c r="BD4290" s="9"/>
      <c r="BE4290" s="9"/>
      <c r="BF4290" s="9"/>
      <c r="BG4290" s="9"/>
      <c r="BH4290" s="9"/>
      <c r="BI4290" s="9"/>
      <c r="BJ4290" s="9"/>
      <c r="BK4290" s="9"/>
      <c r="BL4290" s="9">
        <f t="shared" si="140"/>
        <v>249057.98836793372</v>
      </c>
      <c r="BM4290" s="9">
        <f t="shared" si="141"/>
        <v>249100</v>
      </c>
    </row>
    <row r="4291" spans="1:65" x14ac:dyDescent="0.3">
      <c r="A4291" t="s">
        <v>4044</v>
      </c>
      <c r="B4291" s="9">
        <v>600</v>
      </c>
      <c r="C4291">
        <v>568376</v>
      </c>
      <c r="D4291">
        <v>1</v>
      </c>
      <c r="E4291">
        <v>0</v>
      </c>
      <c r="F4291">
        <v>0</v>
      </c>
      <c r="G4291">
        <v>0</v>
      </c>
      <c r="H4291">
        <v>0</v>
      </c>
      <c r="I4291" t="s">
        <v>94</v>
      </c>
      <c r="J4291">
        <v>510378</v>
      </c>
      <c r="K4291" t="s">
        <v>4045</v>
      </c>
      <c r="L4291">
        <v>507504</v>
      </c>
      <c r="M4291" t="s">
        <v>1649</v>
      </c>
      <c r="N4291">
        <v>507580</v>
      </c>
      <c r="O4291" t="s">
        <v>540</v>
      </c>
      <c r="P4291">
        <v>507580</v>
      </c>
      <c r="Q4291" t="s">
        <v>540</v>
      </c>
      <c r="R4291" s="9">
        <v>142726.9825446085</v>
      </c>
      <c r="S4291" s="9"/>
      <c r="T4291" s="9"/>
      <c r="U4291" s="9"/>
      <c r="V4291" s="9"/>
      <c r="W4291" s="9"/>
      <c r="X4291" s="9"/>
      <c r="Y4291" s="9"/>
      <c r="Z4291" s="9"/>
      <c r="AA4291" s="9"/>
      <c r="AB4291" s="9"/>
      <c r="AC4291" s="9"/>
      <c r="AD4291" s="9"/>
      <c r="AE4291" s="9"/>
      <c r="AF4291" s="9"/>
      <c r="AG4291" s="9"/>
      <c r="AH4291" s="9"/>
      <c r="AI4291" s="9"/>
      <c r="AJ4291" s="9"/>
      <c r="AK4291" s="9"/>
      <c r="AL4291" s="9"/>
      <c r="AM4291" s="9"/>
      <c r="AN4291" s="9"/>
      <c r="AO4291" s="9"/>
      <c r="AP4291" s="9"/>
      <c r="AQ4291" s="15"/>
      <c r="AR4291" s="9"/>
      <c r="AS4291" s="9"/>
      <c r="AT4291" s="9"/>
      <c r="AU4291" s="9"/>
      <c r="AV4291" s="9"/>
      <c r="AW4291" s="9"/>
      <c r="AX4291" s="9"/>
      <c r="AY4291" s="9"/>
      <c r="AZ4291" s="9"/>
      <c r="BA4291" s="9"/>
      <c r="BB4291" s="9"/>
      <c r="BC4291" s="9"/>
      <c r="BD4291" s="9"/>
      <c r="BE4291" s="9"/>
      <c r="BF4291" s="9"/>
      <c r="BG4291" s="9"/>
      <c r="BH4291" s="9"/>
      <c r="BI4291" s="9"/>
      <c r="BJ4291" s="9"/>
      <c r="BK4291" s="9"/>
      <c r="BL4291" s="9">
        <f t="shared" si="140"/>
        <v>142726.9825446085</v>
      </c>
      <c r="BM4291" s="9">
        <f t="shared" si="141"/>
        <v>142700</v>
      </c>
    </row>
    <row r="4292" spans="1:65" x14ac:dyDescent="0.3">
      <c r="A4292" s="2" t="s">
        <v>852</v>
      </c>
      <c r="B4292" s="9">
        <v>683</v>
      </c>
      <c r="C4292">
        <v>575551</v>
      </c>
      <c r="D4292">
        <v>1</v>
      </c>
      <c r="E4292">
        <v>1</v>
      </c>
      <c r="F4292">
        <v>0</v>
      </c>
      <c r="G4292">
        <v>0</v>
      </c>
      <c r="H4292">
        <v>0</v>
      </c>
      <c r="I4292" t="s">
        <v>96</v>
      </c>
      <c r="J4292">
        <v>575551</v>
      </c>
      <c r="K4292" t="s">
        <v>852</v>
      </c>
      <c r="L4292">
        <v>574767</v>
      </c>
      <c r="M4292" t="s">
        <v>853</v>
      </c>
      <c r="N4292">
        <v>574767</v>
      </c>
      <c r="O4292" t="s">
        <v>853</v>
      </c>
      <c r="P4292">
        <v>555134</v>
      </c>
      <c r="Q4292" t="s">
        <v>187</v>
      </c>
      <c r="R4292" s="9">
        <v>162173.06627908189</v>
      </c>
      <c r="S4292" s="9">
        <f>SUMIFS($B:$B,$J:$J,$C4292)</f>
        <v>2485</v>
      </c>
      <c r="T4292" s="9">
        <v>135175.27718294071</v>
      </c>
      <c r="U4292" s="9">
        <v>0</v>
      </c>
      <c r="V4292" s="9">
        <f>U4292*768</f>
        <v>0</v>
      </c>
      <c r="W4292" s="9">
        <v>4</v>
      </c>
      <c r="X4292" s="9">
        <f>W4292*3072</f>
        <v>12288</v>
      </c>
      <c r="Y4292" s="9">
        <v>10</v>
      </c>
      <c r="Z4292" s="9">
        <f>Y4292*1024</f>
        <v>10240</v>
      </c>
      <c r="AA4292" s="9">
        <v>4</v>
      </c>
      <c r="AB4292" s="9">
        <f>AA4292*256</f>
        <v>1024</v>
      </c>
      <c r="AC4292" s="9"/>
      <c r="AD4292" s="9"/>
      <c r="AE4292" s="9"/>
      <c r="AF4292" s="9"/>
      <c r="AG4292" s="9"/>
      <c r="AH4292" s="9"/>
      <c r="AI4292" s="9"/>
      <c r="AJ4292" s="9"/>
      <c r="AK4292" s="9"/>
      <c r="AL4292" s="9"/>
      <c r="AM4292" s="9"/>
      <c r="AN4292" s="9"/>
      <c r="AO4292" s="9"/>
      <c r="AP4292" s="9"/>
      <c r="AQ4292" s="15"/>
      <c r="AR4292" s="9"/>
      <c r="AS4292" s="9"/>
      <c r="AT4292" s="9"/>
      <c r="AU4292" s="9"/>
      <c r="AV4292" s="9"/>
      <c r="AW4292" s="9"/>
      <c r="AX4292" s="9"/>
      <c r="AY4292" s="9"/>
      <c r="AZ4292" s="9"/>
      <c r="BA4292" s="9"/>
      <c r="BB4292" s="9"/>
      <c r="BC4292" s="9"/>
      <c r="BD4292" s="9"/>
      <c r="BE4292" s="9"/>
      <c r="BF4292" s="9"/>
      <c r="BG4292" s="9"/>
      <c r="BH4292" s="9"/>
      <c r="BI4292" s="9"/>
      <c r="BJ4292" s="9"/>
      <c r="BK4292" s="9"/>
      <c r="BL4292" s="9">
        <f t="shared" ref="BL4292:BL4355" si="142">SUMIF(R4292:R4292,"&lt;&gt;")+SUMIF(T4292:T4292,"&lt;&gt;")+SUMIF(V4292:V4292,"&lt;&gt;")+SUMIF(X4292:X4292,"&lt;&gt;")+SUMIF(Z4292:Z4292,"&lt;&gt;")+SUMIF(AB4292:AB4292,"&lt;&gt;")+SUMIF(AD4292:AD4292,"&lt;&gt;")+SUMIF(AF4292:AF4292,"&lt;&gt;")+SUMIF(AH4292:AH4292,"&lt;&gt;")+SUMIF(AJ4292:AJ4292,"&lt;&gt;")+SUMIF(AK4292:AK4292,"&lt;&gt;")+SUMIF(AM4292:AM4292,"&lt;&gt;")+SUMIF(AO4292:AO4292,"&lt;&gt;")+SUMIF(AQ4292:AQ4292,"&lt;&gt;")+SUMIF(AS4292:AS4292,"&lt;&gt;")+SUMIF(AU4292:AU4292,"&lt;&gt;")+SUMIF(AW4292:AW4292,"&lt;&gt;")+SUMIF(AY4292:AY4292,"&lt;&gt;")+SUMIF(BA4292:BA4292,"&lt;&gt;")+SUMIF(BC4292:BC4292,"&lt;&gt;")+SUMIF(BE4292:BE4292,"&lt;&gt;")+SUMIF(BG4292:BG4292,"&lt;&gt;")+SUMIF(BI4292:BI4292,"&lt;&gt;")+SUMIF(BK4292:BK4292,"&lt;&gt;")</f>
        <v>320900.3434620226</v>
      </c>
      <c r="BM4292" s="9">
        <f t="shared" ref="BM4292:BM4355" si="143">ROUND(BL4292/100,0)*100</f>
        <v>320900</v>
      </c>
    </row>
    <row r="4293" spans="1:65" x14ac:dyDescent="0.3">
      <c r="A4293" t="s">
        <v>4046</v>
      </c>
      <c r="B4293" s="9">
        <v>232</v>
      </c>
      <c r="C4293">
        <v>582263</v>
      </c>
      <c r="D4293">
        <v>1</v>
      </c>
      <c r="E4293">
        <v>0</v>
      </c>
      <c r="F4293">
        <v>0</v>
      </c>
      <c r="G4293">
        <v>0</v>
      </c>
      <c r="H4293">
        <v>0</v>
      </c>
      <c r="I4293" t="s">
        <v>81</v>
      </c>
      <c r="J4293">
        <v>584002</v>
      </c>
      <c r="K4293" t="s">
        <v>278</v>
      </c>
      <c r="L4293">
        <v>581976</v>
      </c>
      <c r="M4293" t="s">
        <v>277</v>
      </c>
      <c r="N4293">
        <v>584002</v>
      </c>
      <c r="O4293" t="s">
        <v>278</v>
      </c>
      <c r="P4293">
        <v>584002</v>
      </c>
      <c r="Q4293" t="s">
        <v>278</v>
      </c>
      <c r="R4293" s="9">
        <v>71941.662785630979</v>
      </c>
      <c r="S4293" s="9"/>
      <c r="T4293" s="9"/>
      <c r="U4293" s="9"/>
      <c r="V4293" s="9"/>
      <c r="W4293" s="9"/>
      <c r="X4293" s="9"/>
      <c r="Y4293" s="9"/>
      <c r="Z4293" s="9"/>
      <c r="AA4293" s="9"/>
      <c r="AB4293" s="9"/>
      <c r="AC4293" s="9"/>
      <c r="AD4293" s="9"/>
      <c r="AE4293" s="9"/>
      <c r="AF4293" s="9"/>
      <c r="AG4293" s="9"/>
      <c r="AH4293" s="9"/>
      <c r="AI4293" s="9"/>
      <c r="AJ4293" s="9"/>
      <c r="AK4293" s="9"/>
      <c r="AL4293" s="9"/>
      <c r="AM4293" s="9"/>
      <c r="AN4293" s="9"/>
      <c r="AO4293" s="9"/>
      <c r="AP4293" s="9"/>
      <c r="AQ4293" s="15"/>
      <c r="AR4293" s="9"/>
      <c r="AS4293" s="9"/>
      <c r="AT4293" s="9"/>
      <c r="AU4293" s="9"/>
      <c r="AV4293" s="9"/>
      <c r="AW4293" s="9"/>
      <c r="AX4293" s="9"/>
      <c r="AY4293" s="9"/>
      <c r="AZ4293" s="9"/>
      <c r="BA4293" s="9"/>
      <c r="BB4293" s="9"/>
      <c r="BC4293" s="9"/>
      <c r="BD4293" s="9"/>
      <c r="BE4293" s="9"/>
      <c r="BF4293" s="9"/>
      <c r="BG4293" s="9"/>
      <c r="BH4293" s="9"/>
      <c r="BI4293" s="9"/>
      <c r="BJ4293" s="9"/>
      <c r="BK4293" s="9"/>
      <c r="BL4293" s="9">
        <f t="shared" si="142"/>
        <v>71941.662785630979</v>
      </c>
      <c r="BM4293" s="9">
        <f t="shared" si="143"/>
        <v>71900</v>
      </c>
    </row>
    <row r="4294" spans="1:65" x14ac:dyDescent="0.3">
      <c r="A4294" t="s">
        <v>4046</v>
      </c>
      <c r="B4294" s="9">
        <v>315</v>
      </c>
      <c r="C4294">
        <v>526622</v>
      </c>
      <c r="D4294">
        <v>1</v>
      </c>
      <c r="E4294">
        <v>0</v>
      </c>
      <c r="F4294">
        <v>0</v>
      </c>
      <c r="G4294">
        <v>0</v>
      </c>
      <c r="H4294">
        <v>0</v>
      </c>
      <c r="I4294" t="s">
        <v>86</v>
      </c>
      <c r="J4294">
        <v>534005</v>
      </c>
      <c r="K4294" t="s">
        <v>88</v>
      </c>
      <c r="L4294">
        <v>534005</v>
      </c>
      <c r="M4294" t="s">
        <v>88</v>
      </c>
      <c r="N4294">
        <v>534005</v>
      </c>
      <c r="O4294" t="s">
        <v>88</v>
      </c>
      <c r="P4294">
        <v>534005</v>
      </c>
      <c r="Q4294" t="s">
        <v>88</v>
      </c>
      <c r="R4294" s="9">
        <v>75502.276685008284</v>
      </c>
      <c r="S4294" s="9"/>
      <c r="T4294" s="9"/>
      <c r="U4294" s="9"/>
      <c r="V4294" s="9"/>
      <c r="W4294" s="9"/>
      <c r="X4294" s="9"/>
      <c r="Y4294" s="9"/>
      <c r="Z4294" s="9"/>
      <c r="AA4294" s="9"/>
      <c r="AB4294" s="9"/>
      <c r="AC4294" s="9"/>
      <c r="AD4294" s="9"/>
      <c r="AE4294" s="9"/>
      <c r="AF4294" s="9"/>
      <c r="AG4294" s="9"/>
      <c r="AH4294" s="9"/>
      <c r="AI4294" s="9"/>
      <c r="AJ4294" s="9"/>
      <c r="AK4294" s="9"/>
      <c r="AL4294" s="9"/>
      <c r="AM4294" s="9"/>
      <c r="AN4294" s="9"/>
      <c r="AO4294" s="9"/>
      <c r="AP4294" s="9"/>
      <c r="AQ4294" s="15"/>
      <c r="AR4294" s="9"/>
      <c r="AS4294" s="9"/>
      <c r="AT4294" s="9"/>
      <c r="AU4294" s="9"/>
      <c r="AV4294" s="9"/>
      <c r="AW4294" s="9"/>
      <c r="AX4294" s="9"/>
      <c r="AY4294" s="9"/>
      <c r="AZ4294" s="9"/>
      <c r="BA4294" s="9"/>
      <c r="BB4294" s="9"/>
      <c r="BC4294" s="9"/>
      <c r="BD4294" s="9"/>
      <c r="BE4294" s="9"/>
      <c r="BF4294" s="9"/>
      <c r="BG4294" s="9"/>
      <c r="BH4294" s="9"/>
      <c r="BI4294" s="9"/>
      <c r="BJ4294" s="9"/>
      <c r="BK4294" s="9"/>
      <c r="BL4294" s="9">
        <f t="shared" si="142"/>
        <v>75502.276685008284</v>
      </c>
      <c r="BM4294" s="9">
        <f t="shared" si="143"/>
        <v>75500</v>
      </c>
    </row>
    <row r="4295" spans="1:65" x14ac:dyDescent="0.3">
      <c r="A4295" t="s">
        <v>4047</v>
      </c>
      <c r="B4295" s="9">
        <v>414</v>
      </c>
      <c r="C4295">
        <v>587796</v>
      </c>
      <c r="D4295">
        <v>1</v>
      </c>
      <c r="E4295">
        <v>0</v>
      </c>
      <c r="F4295">
        <v>0</v>
      </c>
      <c r="G4295">
        <v>0</v>
      </c>
      <c r="H4295">
        <v>0</v>
      </c>
      <c r="I4295" t="s">
        <v>123</v>
      </c>
      <c r="J4295">
        <v>587044</v>
      </c>
      <c r="K4295" t="s">
        <v>1292</v>
      </c>
      <c r="L4295">
        <v>586862</v>
      </c>
      <c r="M4295" t="s">
        <v>208</v>
      </c>
      <c r="N4295">
        <v>586846</v>
      </c>
      <c r="O4295" t="s">
        <v>129</v>
      </c>
      <c r="P4295">
        <v>586846</v>
      </c>
      <c r="Q4295" t="s">
        <v>129</v>
      </c>
      <c r="R4295" s="9">
        <v>98941.342973440522</v>
      </c>
      <c r="S4295" s="9"/>
      <c r="T4295" s="9"/>
      <c r="U4295" s="9"/>
      <c r="V4295" s="9"/>
      <c r="W4295" s="9"/>
      <c r="X4295" s="9"/>
      <c r="Y4295" s="9"/>
      <c r="Z4295" s="9"/>
      <c r="AA4295" s="9"/>
      <c r="AB4295" s="9"/>
      <c r="AC4295" s="9"/>
      <c r="AD4295" s="9"/>
      <c r="AE4295" s="9"/>
      <c r="AF4295" s="9"/>
      <c r="AG4295" s="9"/>
      <c r="AH4295" s="9"/>
      <c r="AI4295" s="9"/>
      <c r="AJ4295" s="9"/>
      <c r="AK4295" s="9"/>
      <c r="AL4295" s="9"/>
      <c r="AM4295" s="9"/>
      <c r="AN4295" s="9"/>
      <c r="AO4295" s="9"/>
      <c r="AP4295" s="9"/>
      <c r="AQ4295" s="15"/>
      <c r="AR4295" s="9"/>
      <c r="AS4295" s="9"/>
      <c r="AT4295" s="9"/>
      <c r="AU4295" s="9"/>
      <c r="AV4295" s="9"/>
      <c r="AW4295" s="9"/>
      <c r="AX4295" s="9"/>
      <c r="AY4295" s="9"/>
      <c r="AZ4295" s="9"/>
      <c r="BA4295" s="9"/>
      <c r="BB4295" s="9"/>
      <c r="BC4295" s="9"/>
      <c r="BD4295" s="9"/>
      <c r="BE4295" s="9"/>
      <c r="BF4295" s="9"/>
      <c r="BG4295" s="9"/>
      <c r="BH4295" s="9"/>
      <c r="BI4295" s="9"/>
      <c r="BJ4295" s="9"/>
      <c r="BK4295" s="9"/>
      <c r="BL4295" s="9">
        <f t="shared" si="142"/>
        <v>98941.342973440522</v>
      </c>
      <c r="BM4295" s="9">
        <f t="shared" si="143"/>
        <v>98900</v>
      </c>
    </row>
    <row r="4296" spans="1:65" x14ac:dyDescent="0.3">
      <c r="A4296" t="s">
        <v>4047</v>
      </c>
      <c r="B4296" s="9">
        <v>625</v>
      </c>
      <c r="C4296">
        <v>578673</v>
      </c>
      <c r="D4296">
        <v>1</v>
      </c>
      <c r="E4296">
        <v>0</v>
      </c>
      <c r="F4296">
        <v>0</v>
      </c>
      <c r="G4296">
        <v>0</v>
      </c>
      <c r="H4296">
        <v>0</v>
      </c>
      <c r="I4296" t="s">
        <v>96</v>
      </c>
      <c r="J4296">
        <v>577731</v>
      </c>
      <c r="K4296" t="s">
        <v>178</v>
      </c>
      <c r="L4296">
        <v>577731</v>
      </c>
      <c r="M4296" t="s">
        <v>178</v>
      </c>
      <c r="N4296">
        <v>577731</v>
      </c>
      <c r="O4296" t="s">
        <v>178</v>
      </c>
      <c r="P4296">
        <v>577731</v>
      </c>
      <c r="Q4296" t="s">
        <v>178</v>
      </c>
      <c r="R4296" s="9">
        <v>148589.86647223361</v>
      </c>
      <c r="S4296" s="9"/>
      <c r="T4296" s="9"/>
      <c r="U4296" s="9"/>
      <c r="V4296" s="9"/>
      <c r="W4296" s="9"/>
      <c r="X4296" s="9"/>
      <c r="Y4296" s="9"/>
      <c r="Z4296" s="9"/>
      <c r="AA4296" s="9"/>
      <c r="AB4296" s="9"/>
      <c r="AC4296" s="9"/>
      <c r="AD4296" s="9"/>
      <c r="AE4296" s="9"/>
      <c r="AF4296" s="9"/>
      <c r="AG4296" s="9"/>
      <c r="AH4296" s="9"/>
      <c r="AI4296" s="9"/>
      <c r="AJ4296" s="9"/>
      <c r="AK4296" s="9"/>
      <c r="AL4296" s="9"/>
      <c r="AM4296" s="9"/>
      <c r="AN4296" s="9"/>
      <c r="AO4296" s="9"/>
      <c r="AP4296" s="9"/>
      <c r="AQ4296" s="15"/>
      <c r="AR4296" s="9"/>
      <c r="AS4296" s="9"/>
      <c r="AT4296" s="9"/>
      <c r="AU4296" s="9"/>
      <c r="AV4296" s="9"/>
      <c r="AW4296" s="9"/>
      <c r="AX4296" s="9"/>
      <c r="AY4296" s="9"/>
      <c r="AZ4296" s="9"/>
      <c r="BA4296" s="9"/>
      <c r="BB4296" s="9"/>
      <c r="BC4296" s="9"/>
      <c r="BD4296" s="9"/>
      <c r="BE4296" s="9"/>
      <c r="BF4296" s="9"/>
      <c r="BG4296" s="9"/>
      <c r="BH4296" s="9"/>
      <c r="BI4296" s="9"/>
      <c r="BJ4296" s="9"/>
      <c r="BK4296" s="9"/>
      <c r="BL4296" s="9">
        <f t="shared" si="142"/>
        <v>148589.86647223361</v>
      </c>
      <c r="BM4296" s="9">
        <f t="shared" si="143"/>
        <v>148600</v>
      </c>
    </row>
    <row r="4297" spans="1:65" x14ac:dyDescent="0.3">
      <c r="A4297" t="s">
        <v>4048</v>
      </c>
      <c r="B4297" s="9">
        <v>266</v>
      </c>
      <c r="C4297">
        <v>575569</v>
      </c>
      <c r="D4297">
        <v>1</v>
      </c>
      <c r="E4297">
        <v>0</v>
      </c>
      <c r="F4297">
        <v>0</v>
      </c>
      <c r="G4297">
        <v>0</v>
      </c>
      <c r="H4297">
        <v>0</v>
      </c>
      <c r="I4297" t="s">
        <v>96</v>
      </c>
      <c r="J4297">
        <v>574767</v>
      </c>
      <c r="K4297" t="s">
        <v>853</v>
      </c>
      <c r="L4297">
        <v>574767</v>
      </c>
      <c r="M4297" t="s">
        <v>853</v>
      </c>
      <c r="N4297">
        <v>574767</v>
      </c>
      <c r="O4297" t="s">
        <v>853</v>
      </c>
      <c r="P4297">
        <v>555134</v>
      </c>
      <c r="Q4297" t="s">
        <v>187</v>
      </c>
      <c r="R4297" s="9">
        <v>71941.662785630979</v>
      </c>
      <c r="S4297" s="9"/>
      <c r="T4297" s="9"/>
      <c r="U4297" s="9"/>
      <c r="V4297" s="9"/>
      <c r="W4297" s="9"/>
      <c r="X4297" s="9"/>
      <c r="Y4297" s="9"/>
      <c r="Z4297" s="9"/>
      <c r="AA4297" s="9"/>
      <c r="AB4297" s="9"/>
      <c r="AC4297" s="9"/>
      <c r="AD4297" s="9"/>
      <c r="AE4297" s="9"/>
      <c r="AF4297" s="9"/>
      <c r="AG4297" s="9"/>
      <c r="AH4297" s="9"/>
      <c r="AI4297" s="9"/>
      <c r="AJ4297" s="9"/>
      <c r="AK4297" s="9"/>
      <c r="AL4297" s="9"/>
      <c r="AM4297" s="9"/>
      <c r="AN4297" s="9"/>
      <c r="AO4297" s="9"/>
      <c r="AP4297" s="9"/>
      <c r="AQ4297" s="15"/>
      <c r="AR4297" s="9"/>
      <c r="AS4297" s="9"/>
      <c r="AT4297" s="9"/>
      <c r="AU4297" s="9"/>
      <c r="AV4297" s="9"/>
      <c r="AW4297" s="9"/>
      <c r="AX4297" s="9"/>
      <c r="AY4297" s="9"/>
      <c r="AZ4297" s="9"/>
      <c r="BA4297" s="9"/>
      <c r="BB4297" s="9"/>
      <c r="BC4297" s="9"/>
      <c r="BD4297" s="9"/>
      <c r="BE4297" s="9"/>
      <c r="BF4297" s="9"/>
      <c r="BG4297" s="9"/>
      <c r="BH4297" s="9"/>
      <c r="BI4297" s="9"/>
      <c r="BJ4297" s="9"/>
      <c r="BK4297" s="9"/>
      <c r="BL4297" s="9">
        <f t="shared" si="142"/>
        <v>71941.662785630979</v>
      </c>
      <c r="BM4297" s="9">
        <f t="shared" si="143"/>
        <v>71900</v>
      </c>
    </row>
    <row r="4298" spans="1:65" x14ac:dyDescent="0.3">
      <c r="A4298" t="s">
        <v>4048</v>
      </c>
      <c r="B4298" s="9">
        <v>325</v>
      </c>
      <c r="C4298">
        <v>573221</v>
      </c>
      <c r="D4298">
        <v>1</v>
      </c>
      <c r="E4298">
        <v>0</v>
      </c>
      <c r="F4298">
        <v>0</v>
      </c>
      <c r="G4298">
        <v>0</v>
      </c>
      <c r="H4298">
        <v>0</v>
      </c>
      <c r="I4298" t="s">
        <v>90</v>
      </c>
      <c r="J4298">
        <v>573175</v>
      </c>
      <c r="K4298" t="s">
        <v>565</v>
      </c>
      <c r="L4298">
        <v>573175</v>
      </c>
      <c r="M4298" t="s">
        <v>565</v>
      </c>
      <c r="N4298">
        <v>572926</v>
      </c>
      <c r="O4298" t="s">
        <v>203</v>
      </c>
      <c r="P4298">
        <v>572926</v>
      </c>
      <c r="Q4298" t="s">
        <v>203</v>
      </c>
      <c r="R4298" s="9">
        <v>77874.605211360598</v>
      </c>
      <c r="S4298" s="9"/>
      <c r="T4298" s="9"/>
      <c r="U4298" s="9"/>
      <c r="V4298" s="9"/>
      <c r="W4298" s="9"/>
      <c r="X4298" s="9"/>
      <c r="Y4298" s="9"/>
      <c r="Z4298" s="9"/>
      <c r="AA4298" s="9"/>
      <c r="AB4298" s="9"/>
      <c r="AC4298" s="9"/>
      <c r="AD4298" s="9"/>
      <c r="AE4298" s="9"/>
      <c r="AF4298" s="9"/>
      <c r="AG4298" s="9"/>
      <c r="AH4298" s="9"/>
      <c r="AI4298" s="9"/>
      <c r="AJ4298" s="9"/>
      <c r="AK4298" s="9"/>
      <c r="AL4298" s="9"/>
      <c r="AM4298" s="9"/>
      <c r="AN4298" s="9"/>
      <c r="AO4298" s="9"/>
      <c r="AP4298" s="9"/>
      <c r="AQ4298" s="15"/>
      <c r="AR4298" s="9"/>
      <c r="AS4298" s="9"/>
      <c r="AT4298" s="9"/>
      <c r="AU4298" s="9"/>
      <c r="AV4298" s="9"/>
      <c r="AW4298" s="9"/>
      <c r="AX4298" s="9"/>
      <c r="AY4298" s="9"/>
      <c r="AZ4298" s="9"/>
      <c r="BA4298" s="9"/>
      <c r="BB4298" s="9"/>
      <c r="BC4298" s="9"/>
      <c r="BD4298" s="9"/>
      <c r="BE4298" s="9"/>
      <c r="BF4298" s="9"/>
      <c r="BG4298" s="9"/>
      <c r="BH4298" s="9"/>
      <c r="BI4298" s="9"/>
      <c r="BJ4298" s="9"/>
      <c r="BK4298" s="9"/>
      <c r="BL4298" s="9">
        <f t="shared" si="142"/>
        <v>77874.605211360598</v>
      </c>
      <c r="BM4298" s="9">
        <f t="shared" si="143"/>
        <v>77900</v>
      </c>
    </row>
    <row r="4299" spans="1:65" x14ac:dyDescent="0.3">
      <c r="A4299" t="s">
        <v>4049</v>
      </c>
      <c r="B4299" s="9">
        <v>117</v>
      </c>
      <c r="C4299">
        <v>591602</v>
      </c>
      <c r="D4299">
        <v>1</v>
      </c>
      <c r="E4299">
        <v>0</v>
      </c>
      <c r="F4299">
        <v>0</v>
      </c>
      <c r="G4299">
        <v>0</v>
      </c>
      <c r="H4299">
        <v>0</v>
      </c>
      <c r="I4299" t="s">
        <v>123</v>
      </c>
      <c r="J4299">
        <v>590401</v>
      </c>
      <c r="K4299" t="s">
        <v>817</v>
      </c>
      <c r="L4299">
        <v>590266</v>
      </c>
      <c r="M4299" t="s">
        <v>163</v>
      </c>
      <c r="N4299">
        <v>590266</v>
      </c>
      <c r="O4299" t="s">
        <v>163</v>
      </c>
      <c r="P4299">
        <v>590266</v>
      </c>
      <c r="Q4299" t="s">
        <v>163</v>
      </c>
      <c r="R4299" s="9">
        <v>71941.662785630979</v>
      </c>
      <c r="S4299" s="9"/>
      <c r="T4299" s="9"/>
      <c r="U4299" s="9"/>
      <c r="V4299" s="9"/>
      <c r="W4299" s="9"/>
      <c r="X4299" s="9"/>
      <c r="Y4299" s="9"/>
      <c r="Z4299" s="9"/>
      <c r="AA4299" s="9"/>
      <c r="AB4299" s="9"/>
      <c r="AC4299" s="9"/>
      <c r="AD4299" s="9"/>
      <c r="AE4299" s="9"/>
      <c r="AF4299" s="9"/>
      <c r="AG4299" s="9"/>
      <c r="AH4299" s="9"/>
      <c r="AI4299" s="9"/>
      <c r="AJ4299" s="9"/>
      <c r="AK4299" s="9"/>
      <c r="AL4299" s="9"/>
      <c r="AM4299" s="9"/>
      <c r="AN4299" s="9"/>
      <c r="AO4299" s="9"/>
      <c r="AP4299" s="9"/>
      <c r="AQ4299" s="15"/>
      <c r="AR4299" s="9"/>
      <c r="AS4299" s="9"/>
      <c r="AT4299" s="9"/>
      <c r="AU4299" s="9"/>
      <c r="AV4299" s="9"/>
      <c r="AW4299" s="9"/>
      <c r="AX4299" s="9"/>
      <c r="AY4299" s="9"/>
      <c r="AZ4299" s="9"/>
      <c r="BA4299" s="9"/>
      <c r="BB4299" s="9"/>
      <c r="BC4299" s="9"/>
      <c r="BD4299" s="9"/>
      <c r="BE4299" s="9"/>
      <c r="BF4299" s="9"/>
      <c r="BG4299" s="9"/>
      <c r="BH4299" s="9"/>
      <c r="BI4299" s="9"/>
      <c r="BJ4299" s="9"/>
      <c r="BK4299" s="9"/>
      <c r="BL4299" s="9">
        <f t="shared" si="142"/>
        <v>71941.662785630979</v>
      </c>
      <c r="BM4299" s="9">
        <f t="shared" si="143"/>
        <v>71900</v>
      </c>
    </row>
    <row r="4300" spans="1:65" x14ac:dyDescent="0.3">
      <c r="A4300" t="s">
        <v>4050</v>
      </c>
      <c r="B4300" s="9">
        <v>305</v>
      </c>
      <c r="C4300">
        <v>559423</v>
      </c>
      <c r="D4300">
        <v>1</v>
      </c>
      <c r="E4300">
        <v>0</v>
      </c>
      <c r="F4300">
        <v>0</v>
      </c>
      <c r="G4300">
        <v>0</v>
      </c>
      <c r="H4300">
        <v>0</v>
      </c>
      <c r="I4300" t="s">
        <v>151</v>
      </c>
      <c r="J4300">
        <v>559300</v>
      </c>
      <c r="K4300" t="s">
        <v>223</v>
      </c>
      <c r="L4300">
        <v>559300</v>
      </c>
      <c r="M4300" t="s">
        <v>223</v>
      </c>
      <c r="N4300">
        <v>559300</v>
      </c>
      <c r="O4300" t="s">
        <v>223</v>
      </c>
      <c r="P4300">
        <v>559300</v>
      </c>
      <c r="Q4300" t="s">
        <v>223</v>
      </c>
      <c r="R4300" s="9">
        <v>73128.82010148096</v>
      </c>
      <c r="S4300" s="9"/>
      <c r="T4300" s="9"/>
      <c r="U4300" s="9"/>
      <c r="V4300" s="9"/>
      <c r="W4300" s="9"/>
      <c r="X4300" s="9"/>
      <c r="Y4300" s="9"/>
      <c r="Z4300" s="9"/>
      <c r="AA4300" s="9"/>
      <c r="AB4300" s="9"/>
      <c r="AC4300" s="9"/>
      <c r="AD4300" s="9"/>
      <c r="AE4300" s="9"/>
      <c r="AF4300" s="9"/>
      <c r="AG4300" s="9"/>
      <c r="AH4300" s="9"/>
      <c r="AI4300" s="9"/>
      <c r="AJ4300" s="9"/>
      <c r="AK4300" s="9"/>
      <c r="AL4300" s="9"/>
      <c r="AM4300" s="9"/>
      <c r="AN4300" s="9"/>
      <c r="AO4300" s="9"/>
      <c r="AP4300" s="9"/>
      <c r="AQ4300" s="15"/>
      <c r="AR4300" s="9"/>
      <c r="AS4300" s="9"/>
      <c r="AT4300" s="9"/>
      <c r="AU4300" s="9"/>
      <c r="AV4300" s="9"/>
      <c r="AW4300" s="9"/>
      <c r="AX4300" s="9"/>
      <c r="AY4300" s="9"/>
      <c r="AZ4300" s="9"/>
      <c r="BA4300" s="9"/>
      <c r="BB4300" s="9"/>
      <c r="BC4300" s="9"/>
      <c r="BD4300" s="9"/>
      <c r="BE4300" s="9"/>
      <c r="BF4300" s="9"/>
      <c r="BG4300" s="9"/>
      <c r="BH4300" s="9"/>
      <c r="BI4300" s="9"/>
      <c r="BJ4300" s="9"/>
      <c r="BK4300" s="9"/>
      <c r="BL4300" s="9">
        <f t="shared" si="142"/>
        <v>73128.82010148096</v>
      </c>
      <c r="BM4300" s="9">
        <f t="shared" si="143"/>
        <v>73100</v>
      </c>
    </row>
    <row r="4301" spans="1:65" x14ac:dyDescent="0.3">
      <c r="A4301" t="s">
        <v>4051</v>
      </c>
      <c r="B4301" s="9">
        <v>145</v>
      </c>
      <c r="C4301">
        <v>565547</v>
      </c>
      <c r="D4301">
        <v>1</v>
      </c>
      <c r="E4301">
        <v>0</v>
      </c>
      <c r="F4301">
        <v>0</v>
      </c>
      <c r="G4301">
        <v>0</v>
      </c>
      <c r="H4301">
        <v>0</v>
      </c>
      <c r="I4301" t="s">
        <v>131</v>
      </c>
      <c r="J4301">
        <v>564621</v>
      </c>
      <c r="K4301" t="s">
        <v>723</v>
      </c>
      <c r="L4301">
        <v>564567</v>
      </c>
      <c r="M4301" t="s">
        <v>523</v>
      </c>
      <c r="N4301">
        <v>564567</v>
      </c>
      <c r="O4301" t="s">
        <v>523</v>
      </c>
      <c r="P4301">
        <v>564567</v>
      </c>
      <c r="Q4301" t="s">
        <v>523</v>
      </c>
      <c r="R4301" s="9">
        <v>71941.662785630979</v>
      </c>
      <c r="S4301" s="9"/>
      <c r="T4301" s="9"/>
      <c r="U4301" s="9"/>
      <c r="V4301" s="9"/>
      <c r="W4301" s="9"/>
      <c r="X4301" s="9"/>
      <c r="Y4301" s="9"/>
      <c r="Z4301" s="9"/>
      <c r="AA4301" s="9"/>
      <c r="AB4301" s="9"/>
      <c r="AC4301" s="9"/>
      <c r="AD4301" s="9"/>
      <c r="AE4301" s="9"/>
      <c r="AF4301" s="9"/>
      <c r="AG4301" s="9"/>
      <c r="AH4301" s="9"/>
      <c r="AI4301" s="9"/>
      <c r="AJ4301" s="9"/>
      <c r="AK4301" s="9"/>
      <c r="AL4301" s="9"/>
      <c r="AM4301" s="9"/>
      <c r="AN4301" s="9"/>
      <c r="AO4301" s="9"/>
      <c r="AP4301" s="9"/>
      <c r="AQ4301" s="15"/>
      <c r="AR4301" s="9"/>
      <c r="AS4301" s="9"/>
      <c r="AT4301" s="9"/>
      <c r="AU4301" s="9"/>
      <c r="AV4301" s="9"/>
      <c r="AW4301" s="9"/>
      <c r="AX4301" s="9"/>
      <c r="AY4301" s="9"/>
      <c r="AZ4301" s="9"/>
      <c r="BA4301" s="9"/>
      <c r="BB4301" s="9"/>
      <c r="BC4301" s="9"/>
      <c r="BD4301" s="9"/>
      <c r="BE4301" s="9"/>
      <c r="BF4301" s="9"/>
      <c r="BG4301" s="9"/>
      <c r="BH4301" s="9"/>
      <c r="BI4301" s="9"/>
      <c r="BJ4301" s="9"/>
      <c r="BK4301" s="9"/>
      <c r="BL4301" s="9">
        <f t="shared" si="142"/>
        <v>71941.662785630979</v>
      </c>
      <c r="BM4301" s="9">
        <f t="shared" si="143"/>
        <v>71900</v>
      </c>
    </row>
    <row r="4302" spans="1:65" x14ac:dyDescent="0.3">
      <c r="A4302" t="s">
        <v>4052</v>
      </c>
      <c r="B4302" s="9">
        <v>84</v>
      </c>
      <c r="C4302">
        <v>596582</v>
      </c>
      <c r="D4302">
        <v>1</v>
      </c>
      <c r="E4302">
        <v>0</v>
      </c>
      <c r="F4302">
        <v>0</v>
      </c>
      <c r="G4302">
        <v>0</v>
      </c>
      <c r="H4302">
        <v>0</v>
      </c>
      <c r="I4302" t="s">
        <v>81</v>
      </c>
      <c r="J4302">
        <v>595527</v>
      </c>
      <c r="K4302" t="s">
        <v>592</v>
      </c>
      <c r="L4302">
        <v>584002</v>
      </c>
      <c r="M4302" t="s">
        <v>278</v>
      </c>
      <c r="N4302">
        <v>584002</v>
      </c>
      <c r="O4302" t="s">
        <v>278</v>
      </c>
      <c r="P4302">
        <v>584002</v>
      </c>
      <c r="Q4302" t="s">
        <v>278</v>
      </c>
      <c r="R4302" s="9">
        <v>71941.662785630979</v>
      </c>
      <c r="S4302" s="9"/>
      <c r="T4302" s="9"/>
      <c r="U4302" s="9"/>
      <c r="V4302" s="9"/>
      <c r="W4302" s="9"/>
      <c r="X4302" s="9"/>
      <c r="Y4302" s="9"/>
      <c r="Z4302" s="9"/>
      <c r="AA4302" s="9"/>
      <c r="AB4302" s="9"/>
      <c r="AC4302" s="9"/>
      <c r="AD4302" s="9"/>
      <c r="AE4302" s="9"/>
      <c r="AF4302" s="9"/>
      <c r="AG4302" s="9"/>
      <c r="AH4302" s="9"/>
      <c r="AI4302" s="9"/>
      <c r="AJ4302" s="9"/>
      <c r="AK4302" s="9"/>
      <c r="AL4302" s="9"/>
      <c r="AM4302" s="9"/>
      <c r="AN4302" s="9"/>
      <c r="AO4302" s="9"/>
      <c r="AP4302" s="9"/>
      <c r="AQ4302" s="15"/>
      <c r="AR4302" s="9"/>
      <c r="AS4302" s="9"/>
      <c r="AT4302" s="9"/>
      <c r="AU4302" s="9"/>
      <c r="AV4302" s="9"/>
      <c r="AW4302" s="9"/>
      <c r="AX4302" s="9"/>
      <c r="AY4302" s="9"/>
      <c r="AZ4302" s="9"/>
      <c r="BA4302" s="9"/>
      <c r="BB4302" s="9"/>
      <c r="BC4302" s="9"/>
      <c r="BD4302" s="9"/>
      <c r="BE4302" s="9"/>
      <c r="BF4302" s="9"/>
      <c r="BG4302" s="9"/>
      <c r="BH4302" s="9"/>
      <c r="BI4302" s="9"/>
      <c r="BJ4302" s="9"/>
      <c r="BK4302" s="9"/>
      <c r="BL4302" s="9">
        <f t="shared" si="142"/>
        <v>71941.662785630979</v>
      </c>
      <c r="BM4302" s="9">
        <f t="shared" si="143"/>
        <v>71900</v>
      </c>
    </row>
    <row r="4303" spans="1:65" x14ac:dyDescent="0.3">
      <c r="A4303" t="s">
        <v>4053</v>
      </c>
      <c r="B4303" s="9">
        <v>450</v>
      </c>
      <c r="C4303">
        <v>563331</v>
      </c>
      <c r="D4303">
        <v>1</v>
      </c>
      <c r="E4303">
        <v>0</v>
      </c>
      <c r="F4303">
        <v>0</v>
      </c>
      <c r="G4303">
        <v>0</v>
      </c>
      <c r="H4303">
        <v>0</v>
      </c>
      <c r="I4303" t="s">
        <v>131</v>
      </c>
      <c r="J4303">
        <v>563102</v>
      </c>
      <c r="K4303" t="s">
        <v>1371</v>
      </c>
      <c r="L4303">
        <v>563102</v>
      </c>
      <c r="M4303" t="s">
        <v>1371</v>
      </c>
      <c r="N4303">
        <v>563102</v>
      </c>
      <c r="O4303" t="s">
        <v>1371</v>
      </c>
      <c r="P4303">
        <v>563102</v>
      </c>
      <c r="Q4303" t="s">
        <v>1371</v>
      </c>
      <c r="R4303" s="9">
        <v>107440.19968331361</v>
      </c>
      <c r="S4303" s="9"/>
      <c r="T4303" s="9"/>
      <c r="U4303" s="9"/>
      <c r="V4303" s="9"/>
      <c r="W4303" s="9"/>
      <c r="X4303" s="9"/>
      <c r="Y4303" s="9"/>
      <c r="Z4303" s="9"/>
      <c r="AA4303" s="9"/>
      <c r="AB4303" s="9"/>
      <c r="AC4303" s="9"/>
      <c r="AD4303" s="9"/>
      <c r="AE4303" s="9"/>
      <c r="AF4303" s="9"/>
      <c r="AG4303" s="9"/>
      <c r="AH4303" s="9"/>
      <c r="AI4303" s="9"/>
      <c r="AJ4303" s="9"/>
      <c r="AK4303" s="9"/>
      <c r="AL4303" s="9"/>
      <c r="AM4303" s="9"/>
      <c r="AN4303" s="9"/>
      <c r="AO4303" s="9"/>
      <c r="AP4303" s="9"/>
      <c r="AQ4303" s="15"/>
      <c r="AR4303" s="9"/>
      <c r="AS4303" s="9"/>
      <c r="AT4303" s="9"/>
      <c r="AU4303" s="9"/>
      <c r="AV4303" s="9"/>
      <c r="AW4303" s="9"/>
      <c r="AX4303" s="9"/>
      <c r="AY4303" s="9"/>
      <c r="AZ4303" s="9"/>
      <c r="BA4303" s="9"/>
      <c r="BB4303" s="9"/>
      <c r="BC4303" s="9"/>
      <c r="BD4303" s="9"/>
      <c r="BE4303" s="9"/>
      <c r="BF4303" s="9"/>
      <c r="BG4303" s="9"/>
      <c r="BH4303" s="9"/>
      <c r="BI4303" s="9"/>
      <c r="BJ4303" s="9"/>
      <c r="BK4303" s="9"/>
      <c r="BL4303" s="9">
        <f t="shared" si="142"/>
        <v>107440.19968331361</v>
      </c>
      <c r="BM4303" s="9">
        <f t="shared" si="143"/>
        <v>107400</v>
      </c>
    </row>
    <row r="4304" spans="1:65" x14ac:dyDescent="0.3">
      <c r="A4304" s="5" t="s">
        <v>346</v>
      </c>
      <c r="B4304" s="9">
        <v>14381</v>
      </c>
      <c r="C4304">
        <v>559717</v>
      </c>
      <c r="D4304">
        <v>1</v>
      </c>
      <c r="E4304">
        <v>1</v>
      </c>
      <c r="F4304">
        <v>1</v>
      </c>
      <c r="G4304">
        <v>1</v>
      </c>
      <c r="H4304">
        <v>1</v>
      </c>
      <c r="I4304" t="s">
        <v>151</v>
      </c>
      <c r="J4304">
        <v>559717</v>
      </c>
      <c r="K4304" t="s">
        <v>346</v>
      </c>
      <c r="L4304">
        <v>559717</v>
      </c>
      <c r="M4304" t="s">
        <v>346</v>
      </c>
      <c r="N4304">
        <v>559717</v>
      </c>
      <c r="O4304" t="s">
        <v>346</v>
      </c>
      <c r="P4304">
        <v>559717</v>
      </c>
      <c r="Q4304" t="s">
        <v>346</v>
      </c>
      <c r="R4304" s="9">
        <v>656369.37175601523</v>
      </c>
      <c r="S4304" s="9">
        <f>SUMIFS($B:$B,$J:$J,$C4304)</f>
        <v>24200</v>
      </c>
      <c r="T4304" s="9">
        <v>547236.57038078154</v>
      </c>
      <c r="U4304" s="9">
        <v>1</v>
      </c>
      <c r="V4304" s="9">
        <f>U4304*768</f>
        <v>768</v>
      </c>
      <c r="W4304" s="9">
        <v>44</v>
      </c>
      <c r="X4304" s="9">
        <f>W4304*3072</f>
        <v>135168</v>
      </c>
      <c r="Y4304" s="9">
        <v>346</v>
      </c>
      <c r="Z4304" s="9">
        <f>Y4304*1024</f>
        <v>354304</v>
      </c>
      <c r="AA4304" s="9">
        <v>75</v>
      </c>
      <c r="AB4304" s="9">
        <f>AA4304*256</f>
        <v>19200</v>
      </c>
      <c r="AC4304" s="9">
        <f>SUMIFS($B:$B,$L:$L,$C4304)</f>
        <v>34672</v>
      </c>
      <c r="AD4304" s="9">
        <v>2252050.291248722</v>
      </c>
      <c r="AE4304" s="9">
        <f>SUMIFS($B:$B,$P:$P,$C4304)</f>
        <v>50796</v>
      </c>
      <c r="AF4304" s="9">
        <v>3109469.6836516182</v>
      </c>
      <c r="AG4304" s="9">
        <f>SUMIFS($B:$B,$N:$N,$C4304)</f>
        <v>38324</v>
      </c>
      <c r="AH4304" s="9">
        <v>6563570.0183132142</v>
      </c>
      <c r="AI4304" s="9">
        <f>SUMIFS($B:$B,$P:$P,$C4304)</f>
        <v>50796</v>
      </c>
      <c r="AJ4304" s="9">
        <v>22804938.632186562</v>
      </c>
      <c r="AK4304" s="9"/>
      <c r="AL4304" s="9">
        <v>6044</v>
      </c>
      <c r="AM4304" s="9">
        <f>AL4304*141</f>
        <v>852204</v>
      </c>
      <c r="AN4304" s="9"/>
      <c r="AO4304" s="9"/>
      <c r="AP4304" s="9"/>
      <c r="AQ4304" s="15"/>
      <c r="AR4304" s="9">
        <v>10</v>
      </c>
      <c r="AS4304" s="9">
        <f>AR4304*30500</f>
        <v>305000</v>
      </c>
      <c r="AT4304" s="9">
        <v>514</v>
      </c>
      <c r="AU4304" s="9">
        <f>AT4304*2742</f>
        <v>1409388</v>
      </c>
      <c r="AV4304" s="9">
        <v>35</v>
      </c>
      <c r="AW4304" s="9">
        <f>AV4304*914</f>
        <v>31990</v>
      </c>
      <c r="AX4304" s="9">
        <v>2106</v>
      </c>
      <c r="AY4304" s="9">
        <f>AX4304*141</f>
        <v>296946</v>
      </c>
      <c r="AZ4304" s="9">
        <v>1830</v>
      </c>
      <c r="BA4304" s="9">
        <f>AZ4304*343</f>
        <v>627690</v>
      </c>
      <c r="BB4304" s="9">
        <v>920</v>
      </c>
      <c r="BC4304" s="9">
        <f>BB4304*109</f>
        <v>100280</v>
      </c>
      <c r="BD4304" s="9">
        <v>110</v>
      </c>
      <c r="BE4304" s="9">
        <f>BD4304*82</f>
        <v>9020</v>
      </c>
      <c r="BF4304" s="9">
        <v>1137</v>
      </c>
      <c r="BG4304" s="9">
        <f>BF4304*328</f>
        <v>372936</v>
      </c>
      <c r="BH4304" s="9">
        <v>104</v>
      </c>
      <c r="BI4304" s="9">
        <f>BH4304*410</f>
        <v>42640</v>
      </c>
      <c r="BJ4304" s="9">
        <v>41</v>
      </c>
      <c r="BK4304" s="9">
        <f>BJ4304*219</f>
        <v>8979</v>
      </c>
      <c r="BL4304" s="9">
        <f t="shared" si="142"/>
        <v>40500147.567536913</v>
      </c>
      <c r="BM4304" s="9">
        <f t="shared" si="143"/>
        <v>40500100</v>
      </c>
    </row>
    <row r="4305" spans="1:65" x14ac:dyDescent="0.3">
      <c r="A4305" t="s">
        <v>4054</v>
      </c>
      <c r="B4305" s="9">
        <v>374</v>
      </c>
      <c r="C4305">
        <v>529605</v>
      </c>
      <c r="D4305">
        <v>1</v>
      </c>
      <c r="E4305">
        <v>0</v>
      </c>
      <c r="F4305">
        <v>0</v>
      </c>
      <c r="G4305">
        <v>0</v>
      </c>
      <c r="H4305">
        <v>0</v>
      </c>
      <c r="I4305" t="s">
        <v>86</v>
      </c>
      <c r="J4305">
        <v>536326</v>
      </c>
      <c r="K4305" t="s">
        <v>372</v>
      </c>
      <c r="L4305">
        <v>536326</v>
      </c>
      <c r="M4305" t="s">
        <v>372</v>
      </c>
      <c r="N4305">
        <v>536326</v>
      </c>
      <c r="O4305" t="s">
        <v>372</v>
      </c>
      <c r="P4305">
        <v>536326</v>
      </c>
      <c r="Q4305" t="s">
        <v>372</v>
      </c>
      <c r="R4305" s="9">
        <v>89483.295669922649</v>
      </c>
      <c r="S4305" s="9"/>
      <c r="T4305" s="9"/>
      <c r="U4305" s="9"/>
      <c r="V4305" s="9"/>
      <c r="W4305" s="9"/>
      <c r="X4305" s="9"/>
      <c r="Y4305" s="9"/>
      <c r="Z4305" s="9"/>
      <c r="AA4305" s="9"/>
      <c r="AB4305" s="9"/>
      <c r="AC4305" s="9"/>
      <c r="AD4305" s="9"/>
      <c r="AE4305" s="9"/>
      <c r="AF4305" s="9"/>
      <c r="AG4305" s="9"/>
      <c r="AH4305" s="9"/>
      <c r="AI4305" s="9"/>
      <c r="AJ4305" s="9"/>
      <c r="AK4305" s="9"/>
      <c r="AL4305" s="9"/>
      <c r="AM4305" s="9"/>
      <c r="AN4305" s="9"/>
      <c r="AO4305" s="9"/>
      <c r="AP4305" s="9"/>
      <c r="AQ4305" s="15"/>
      <c r="AR4305" s="9"/>
      <c r="AS4305" s="9"/>
      <c r="AT4305" s="9"/>
      <c r="AU4305" s="9"/>
      <c r="AV4305" s="9"/>
      <c r="AW4305" s="9"/>
      <c r="AX4305" s="9"/>
      <c r="AY4305" s="9"/>
      <c r="AZ4305" s="9"/>
      <c r="BA4305" s="9"/>
      <c r="BB4305" s="9"/>
      <c r="BC4305" s="9"/>
      <c r="BD4305" s="9"/>
      <c r="BE4305" s="9"/>
      <c r="BF4305" s="9"/>
      <c r="BG4305" s="9"/>
      <c r="BH4305" s="9"/>
      <c r="BI4305" s="9"/>
      <c r="BJ4305" s="9"/>
      <c r="BK4305" s="9"/>
      <c r="BL4305" s="9">
        <f t="shared" si="142"/>
        <v>89483.295669922649</v>
      </c>
      <c r="BM4305" s="9">
        <f t="shared" si="143"/>
        <v>89500</v>
      </c>
    </row>
    <row r="4306" spans="1:65" x14ac:dyDescent="0.3">
      <c r="A4306" t="s">
        <v>4055</v>
      </c>
      <c r="B4306" s="9">
        <v>154</v>
      </c>
      <c r="C4306">
        <v>548898</v>
      </c>
      <c r="D4306">
        <v>1</v>
      </c>
      <c r="E4306">
        <v>0</v>
      </c>
      <c r="F4306">
        <v>0</v>
      </c>
      <c r="G4306">
        <v>0</v>
      </c>
      <c r="H4306">
        <v>0</v>
      </c>
      <c r="I4306" t="s">
        <v>90</v>
      </c>
      <c r="J4306">
        <v>573108</v>
      </c>
      <c r="K4306" t="s">
        <v>156</v>
      </c>
      <c r="L4306">
        <v>573108</v>
      </c>
      <c r="M4306" t="s">
        <v>156</v>
      </c>
      <c r="N4306">
        <v>573060</v>
      </c>
      <c r="O4306" t="s">
        <v>157</v>
      </c>
      <c r="P4306">
        <v>572659</v>
      </c>
      <c r="Q4306" t="s">
        <v>158</v>
      </c>
      <c r="R4306" s="9">
        <v>71941.662785630979</v>
      </c>
      <c r="S4306" s="9"/>
      <c r="T4306" s="9"/>
      <c r="U4306" s="9"/>
      <c r="V4306" s="9"/>
      <c r="W4306" s="9"/>
      <c r="X4306" s="9"/>
      <c r="Y4306" s="9"/>
      <c r="Z4306" s="9"/>
      <c r="AA4306" s="9"/>
      <c r="AB4306" s="9"/>
      <c r="AC4306" s="9"/>
      <c r="AD4306" s="9"/>
      <c r="AE4306" s="9"/>
      <c r="AF4306" s="9"/>
      <c r="AG4306" s="9"/>
      <c r="AH4306" s="9"/>
      <c r="AI4306" s="9"/>
      <c r="AJ4306" s="9"/>
      <c r="AK4306" s="9"/>
      <c r="AL4306" s="9"/>
      <c r="AM4306" s="9"/>
      <c r="AN4306" s="9"/>
      <c r="AO4306" s="9"/>
      <c r="AP4306" s="9"/>
      <c r="AQ4306" s="15"/>
      <c r="AR4306" s="9"/>
      <c r="AS4306" s="9"/>
      <c r="AT4306" s="9"/>
      <c r="AU4306" s="9"/>
      <c r="AV4306" s="9"/>
      <c r="AW4306" s="9"/>
      <c r="AX4306" s="9"/>
      <c r="AY4306" s="9"/>
      <c r="AZ4306" s="9"/>
      <c r="BA4306" s="9"/>
      <c r="BB4306" s="9"/>
      <c r="BC4306" s="9"/>
      <c r="BD4306" s="9"/>
      <c r="BE4306" s="9"/>
      <c r="BF4306" s="9"/>
      <c r="BG4306" s="9"/>
      <c r="BH4306" s="9"/>
      <c r="BI4306" s="9"/>
      <c r="BJ4306" s="9"/>
      <c r="BK4306" s="9"/>
      <c r="BL4306" s="9">
        <f t="shared" si="142"/>
        <v>71941.662785630979</v>
      </c>
      <c r="BM4306" s="9">
        <f t="shared" si="143"/>
        <v>71900</v>
      </c>
    </row>
    <row r="4307" spans="1:65" x14ac:dyDescent="0.3">
      <c r="A4307" t="s">
        <v>4056</v>
      </c>
      <c r="B4307" s="9">
        <v>579</v>
      </c>
      <c r="C4307">
        <v>556980</v>
      </c>
      <c r="D4307">
        <v>1</v>
      </c>
      <c r="E4307">
        <v>0</v>
      </c>
      <c r="F4307">
        <v>0</v>
      </c>
      <c r="G4307">
        <v>0</v>
      </c>
      <c r="H4307">
        <v>0</v>
      </c>
      <c r="I4307" t="s">
        <v>135</v>
      </c>
      <c r="J4307">
        <v>585831</v>
      </c>
      <c r="K4307" t="s">
        <v>2169</v>
      </c>
      <c r="L4307">
        <v>585751</v>
      </c>
      <c r="M4307" t="s">
        <v>513</v>
      </c>
      <c r="N4307">
        <v>585114</v>
      </c>
      <c r="O4307" t="s">
        <v>729</v>
      </c>
      <c r="P4307">
        <v>585891</v>
      </c>
      <c r="Q4307" t="s">
        <v>730</v>
      </c>
      <c r="R4307" s="9">
        <v>137798.29560595131</v>
      </c>
      <c r="S4307" s="9"/>
      <c r="T4307" s="9"/>
      <c r="U4307" s="9"/>
      <c r="V4307" s="9"/>
      <c r="W4307" s="9"/>
      <c r="X4307" s="9"/>
      <c r="Y4307" s="9"/>
      <c r="Z4307" s="9"/>
      <c r="AA4307" s="9"/>
      <c r="AB4307" s="9"/>
      <c r="AC4307" s="9"/>
      <c r="AD4307" s="9"/>
      <c r="AE4307" s="9"/>
      <c r="AF4307" s="9"/>
      <c r="AG4307" s="9"/>
      <c r="AH4307" s="9"/>
      <c r="AI4307" s="9"/>
      <c r="AJ4307" s="9"/>
      <c r="AK4307" s="9"/>
      <c r="AL4307" s="9"/>
      <c r="AM4307" s="9"/>
      <c r="AN4307" s="9"/>
      <c r="AO4307" s="9"/>
      <c r="AP4307" s="9"/>
      <c r="AQ4307" s="15"/>
      <c r="AR4307" s="9">
        <v>1</v>
      </c>
      <c r="AS4307" s="9">
        <f>AR4307*30500</f>
        <v>30500</v>
      </c>
      <c r="AT4307" s="9"/>
      <c r="AU4307" s="9"/>
      <c r="AV4307" s="9"/>
      <c r="AW4307" s="9"/>
      <c r="AX4307" s="9"/>
      <c r="AY4307" s="9"/>
      <c r="AZ4307" s="9"/>
      <c r="BA4307" s="9"/>
      <c r="BB4307" s="9"/>
      <c r="BC4307" s="9"/>
      <c r="BD4307" s="9"/>
      <c r="BE4307" s="9"/>
      <c r="BF4307" s="9"/>
      <c r="BG4307" s="9"/>
      <c r="BH4307" s="9"/>
      <c r="BI4307" s="9"/>
      <c r="BJ4307" s="9"/>
      <c r="BK4307" s="9"/>
      <c r="BL4307" s="9">
        <f t="shared" si="142"/>
        <v>168298.29560595131</v>
      </c>
      <c r="BM4307" s="9">
        <f t="shared" si="143"/>
        <v>168300</v>
      </c>
    </row>
    <row r="4308" spans="1:65" x14ac:dyDescent="0.3">
      <c r="A4308" t="s">
        <v>4056</v>
      </c>
      <c r="B4308" s="9">
        <v>1532</v>
      </c>
      <c r="C4308">
        <v>517607</v>
      </c>
      <c r="D4308">
        <v>1</v>
      </c>
      <c r="E4308">
        <v>0</v>
      </c>
      <c r="F4308">
        <v>0</v>
      </c>
      <c r="G4308">
        <v>0</v>
      </c>
      <c r="H4308">
        <v>0</v>
      </c>
      <c r="I4308" t="s">
        <v>111</v>
      </c>
      <c r="J4308">
        <v>512800</v>
      </c>
      <c r="K4308" t="s">
        <v>719</v>
      </c>
      <c r="L4308">
        <v>511382</v>
      </c>
      <c r="M4308" t="s">
        <v>311</v>
      </c>
      <c r="N4308">
        <v>511382</v>
      </c>
      <c r="O4308" t="s">
        <v>311</v>
      </c>
      <c r="P4308">
        <v>511382</v>
      </c>
      <c r="Q4308" t="s">
        <v>311</v>
      </c>
      <c r="R4308" s="9">
        <v>358547.18460320361</v>
      </c>
      <c r="S4308" s="9"/>
      <c r="T4308" s="9"/>
      <c r="U4308" s="9"/>
      <c r="V4308" s="9"/>
      <c r="W4308" s="9"/>
      <c r="X4308" s="9"/>
      <c r="Y4308" s="9"/>
      <c r="Z4308" s="9"/>
      <c r="AA4308" s="9"/>
      <c r="AB4308" s="9"/>
      <c r="AC4308" s="9"/>
      <c r="AD4308" s="9"/>
      <c r="AE4308" s="9"/>
      <c r="AF4308" s="9"/>
      <c r="AG4308" s="9"/>
      <c r="AH4308" s="9"/>
      <c r="AI4308" s="9"/>
      <c r="AJ4308" s="9"/>
      <c r="AK4308" s="9"/>
      <c r="AL4308" s="9"/>
      <c r="AM4308" s="9"/>
      <c r="AN4308" s="9"/>
      <c r="AO4308" s="9"/>
      <c r="AP4308" s="9"/>
      <c r="AQ4308" s="15"/>
      <c r="AR4308" s="9">
        <v>45</v>
      </c>
      <c r="AS4308" s="9">
        <f>AR4308*30500</f>
        <v>1372500</v>
      </c>
      <c r="AT4308" s="9"/>
      <c r="AU4308" s="9"/>
      <c r="AV4308" s="9"/>
      <c r="AW4308" s="9"/>
      <c r="AX4308" s="9"/>
      <c r="AY4308" s="9"/>
      <c r="AZ4308" s="9"/>
      <c r="BA4308" s="9"/>
      <c r="BB4308" s="9"/>
      <c r="BC4308" s="9"/>
      <c r="BD4308" s="9"/>
      <c r="BE4308" s="9"/>
      <c r="BF4308" s="9"/>
      <c r="BG4308" s="9"/>
      <c r="BH4308" s="9"/>
      <c r="BI4308" s="9"/>
      <c r="BJ4308" s="9"/>
      <c r="BK4308" s="9"/>
      <c r="BL4308" s="9">
        <f t="shared" si="142"/>
        <v>1731047.1846032036</v>
      </c>
      <c r="BM4308" s="9">
        <f t="shared" si="143"/>
        <v>1731000</v>
      </c>
    </row>
    <row r="4309" spans="1:65" x14ac:dyDescent="0.3">
      <c r="A4309" s="4" t="s">
        <v>2099</v>
      </c>
      <c r="B4309" s="9">
        <v>2478</v>
      </c>
      <c r="C4309">
        <v>577456</v>
      </c>
      <c r="D4309">
        <v>1</v>
      </c>
      <c r="E4309">
        <v>1</v>
      </c>
      <c r="F4309">
        <v>1</v>
      </c>
      <c r="G4309">
        <v>1</v>
      </c>
      <c r="H4309">
        <v>0</v>
      </c>
      <c r="I4309" t="s">
        <v>104</v>
      </c>
      <c r="J4309">
        <v>577456</v>
      </c>
      <c r="K4309" t="s">
        <v>2099</v>
      </c>
      <c r="L4309">
        <v>577456</v>
      </c>
      <c r="M4309" t="s">
        <v>2099</v>
      </c>
      <c r="N4309">
        <v>577456</v>
      </c>
      <c r="O4309" t="s">
        <v>2099</v>
      </c>
      <c r="P4309">
        <v>577197</v>
      </c>
      <c r="Q4309" t="s">
        <v>300</v>
      </c>
      <c r="R4309" s="9">
        <v>573226.62637001241</v>
      </c>
      <c r="S4309" s="9">
        <f>SUMIFS($B:$B,$J:$J,$C4309)</f>
        <v>2730</v>
      </c>
      <c r="T4309" s="9">
        <v>148467.81837673119</v>
      </c>
      <c r="U4309" s="9">
        <v>0</v>
      </c>
      <c r="V4309" s="9">
        <f>U4309*768</f>
        <v>0</v>
      </c>
      <c r="W4309" s="9">
        <v>19</v>
      </c>
      <c r="X4309" s="9">
        <f>W4309*3072</f>
        <v>58368</v>
      </c>
      <c r="Y4309" s="9">
        <v>32</v>
      </c>
      <c r="Z4309" s="9">
        <f>Y4309*1024</f>
        <v>32768</v>
      </c>
      <c r="AA4309" s="9">
        <v>7</v>
      </c>
      <c r="AB4309" s="9">
        <f>AA4309*256</f>
        <v>1792</v>
      </c>
      <c r="AC4309" s="9">
        <f>SUMIFS($B:$B,$L:$L,$C4309)</f>
        <v>4339</v>
      </c>
      <c r="AD4309" s="9">
        <v>542853.18746549496</v>
      </c>
      <c r="AE4309" s="9"/>
      <c r="AF4309" s="9"/>
      <c r="AG4309" s="9">
        <f>SUMIFS($B:$B,$N:$N,$C4309)</f>
        <v>4339</v>
      </c>
      <c r="AH4309" s="9">
        <v>490759.89270885719</v>
      </c>
      <c r="AI4309" s="9"/>
      <c r="AJ4309" s="9"/>
      <c r="AK4309" s="9"/>
      <c r="AL4309" s="9"/>
      <c r="AM4309" s="9"/>
      <c r="AN4309" s="9"/>
      <c r="AO4309" s="9"/>
      <c r="AP4309" s="9"/>
      <c r="AQ4309" s="15"/>
      <c r="AR4309" s="9">
        <v>7</v>
      </c>
      <c r="AS4309" s="9">
        <f>AR4309*30500</f>
        <v>213500</v>
      </c>
      <c r="AT4309" s="9"/>
      <c r="AU4309" s="9"/>
      <c r="AV4309" s="9"/>
      <c r="AW4309" s="9"/>
      <c r="AX4309" s="9"/>
      <c r="AY4309" s="9"/>
      <c r="AZ4309" s="9"/>
      <c r="BA4309" s="9"/>
      <c r="BB4309" s="9"/>
      <c r="BC4309" s="9"/>
      <c r="BD4309" s="9"/>
      <c r="BE4309" s="9"/>
      <c r="BF4309" s="9"/>
      <c r="BG4309" s="9"/>
      <c r="BH4309" s="9"/>
      <c r="BI4309" s="9"/>
      <c r="BJ4309" s="9"/>
      <c r="BK4309" s="9"/>
      <c r="BL4309" s="9">
        <f t="shared" si="142"/>
        <v>2061735.5249210959</v>
      </c>
      <c r="BM4309" s="9">
        <f t="shared" si="143"/>
        <v>2061700</v>
      </c>
    </row>
    <row r="4310" spans="1:65" x14ac:dyDescent="0.3">
      <c r="A4310" s="2" t="s">
        <v>1977</v>
      </c>
      <c r="B4310" s="9">
        <v>835</v>
      </c>
      <c r="C4310">
        <v>591611</v>
      </c>
      <c r="D4310">
        <v>1</v>
      </c>
      <c r="E4310">
        <v>1</v>
      </c>
      <c r="F4310">
        <v>0</v>
      </c>
      <c r="G4310">
        <v>0</v>
      </c>
      <c r="H4310">
        <v>0</v>
      </c>
      <c r="I4310" t="s">
        <v>123</v>
      </c>
      <c r="J4310">
        <v>591611</v>
      </c>
      <c r="K4310" t="s">
        <v>1977</v>
      </c>
      <c r="L4310">
        <v>590266</v>
      </c>
      <c r="M4310" t="s">
        <v>163</v>
      </c>
      <c r="N4310">
        <v>590266</v>
      </c>
      <c r="O4310" t="s">
        <v>163</v>
      </c>
      <c r="P4310">
        <v>590266</v>
      </c>
      <c r="Q4310" t="s">
        <v>163</v>
      </c>
      <c r="R4310" s="9">
        <v>197653.85625081859</v>
      </c>
      <c r="S4310" s="9">
        <f>SUMIFS($B:$B,$J:$J,$C4310)</f>
        <v>1424</v>
      </c>
      <c r="T4310" s="9">
        <v>77551.836026550169</v>
      </c>
      <c r="U4310" s="9">
        <v>0</v>
      </c>
      <c r="V4310" s="9">
        <f>U4310*768</f>
        <v>0</v>
      </c>
      <c r="W4310" s="9">
        <v>2</v>
      </c>
      <c r="X4310" s="9">
        <f>W4310*3072</f>
        <v>6144</v>
      </c>
      <c r="Y4310" s="9">
        <v>6</v>
      </c>
      <c r="Z4310" s="9">
        <f>Y4310*1024</f>
        <v>6144</v>
      </c>
      <c r="AA4310" s="9">
        <v>0</v>
      </c>
      <c r="AB4310" s="9">
        <f>AA4310*256</f>
        <v>0</v>
      </c>
      <c r="AC4310" s="9"/>
      <c r="AD4310" s="9"/>
      <c r="AE4310" s="9"/>
      <c r="AF4310" s="9"/>
      <c r="AG4310" s="9"/>
      <c r="AH4310" s="9"/>
      <c r="AI4310" s="9"/>
      <c r="AJ4310" s="9"/>
      <c r="AK4310" s="9"/>
      <c r="AL4310" s="9"/>
      <c r="AM4310" s="9"/>
      <c r="AN4310" s="9"/>
      <c r="AO4310" s="9"/>
      <c r="AP4310" s="9"/>
      <c r="AQ4310" s="15"/>
      <c r="AR4310" s="9"/>
      <c r="AS4310" s="9"/>
      <c r="AT4310" s="9"/>
      <c r="AU4310" s="9"/>
      <c r="AV4310" s="9"/>
      <c r="AW4310" s="9"/>
      <c r="AX4310" s="9"/>
      <c r="AY4310" s="9"/>
      <c r="AZ4310" s="9"/>
      <c r="BA4310" s="9"/>
      <c r="BB4310" s="9"/>
      <c r="BC4310" s="9"/>
      <c r="BD4310" s="9"/>
      <c r="BE4310" s="9"/>
      <c r="BF4310" s="9"/>
      <c r="BG4310" s="9"/>
      <c r="BH4310" s="9"/>
      <c r="BI4310" s="9"/>
      <c r="BJ4310" s="9"/>
      <c r="BK4310" s="9"/>
      <c r="BL4310" s="9">
        <f t="shared" si="142"/>
        <v>287493.69227736874</v>
      </c>
      <c r="BM4310" s="9">
        <f t="shared" si="143"/>
        <v>287500</v>
      </c>
    </row>
    <row r="4311" spans="1:65" x14ac:dyDescent="0.3">
      <c r="A4311" s="4" t="s">
        <v>195</v>
      </c>
      <c r="B4311" s="9">
        <v>2125</v>
      </c>
      <c r="C4311">
        <v>576701</v>
      </c>
      <c r="D4311">
        <v>1</v>
      </c>
      <c r="E4311">
        <v>1</v>
      </c>
      <c r="F4311">
        <v>1</v>
      </c>
      <c r="G4311">
        <v>1</v>
      </c>
      <c r="H4311">
        <v>0</v>
      </c>
      <c r="I4311" t="s">
        <v>90</v>
      </c>
      <c r="J4311">
        <v>576701</v>
      </c>
      <c r="K4311" t="s">
        <v>195</v>
      </c>
      <c r="L4311">
        <v>576701</v>
      </c>
      <c r="M4311" t="s">
        <v>195</v>
      </c>
      <c r="N4311">
        <v>576701</v>
      </c>
      <c r="O4311" t="s">
        <v>195</v>
      </c>
      <c r="P4311">
        <v>576069</v>
      </c>
      <c r="Q4311" t="s">
        <v>196</v>
      </c>
      <c r="R4311" s="9">
        <v>493547.9095971752</v>
      </c>
      <c r="S4311" s="9">
        <f>SUMIFS($B:$B,$J:$J,$C4311)</f>
        <v>4014</v>
      </c>
      <c r="T4311" s="9">
        <v>218061.48619412651</v>
      </c>
      <c r="U4311" s="9">
        <v>0</v>
      </c>
      <c r="V4311" s="9">
        <f>U4311*768</f>
        <v>0</v>
      </c>
      <c r="W4311" s="9">
        <v>62</v>
      </c>
      <c r="X4311" s="9">
        <f>W4311*3072</f>
        <v>190464</v>
      </c>
      <c r="Y4311" s="9">
        <v>16</v>
      </c>
      <c r="Z4311" s="9">
        <f>Y4311*1024</f>
        <v>16384</v>
      </c>
      <c r="AA4311" s="9">
        <v>6</v>
      </c>
      <c r="AB4311" s="9">
        <f>AA4311*256</f>
        <v>1536</v>
      </c>
      <c r="AC4311" s="9">
        <f>SUMIFS($B:$B,$L:$L,$C4311)</f>
        <v>3149</v>
      </c>
      <c r="AD4311" s="9">
        <v>394950.65153783344</v>
      </c>
      <c r="AE4311" s="9"/>
      <c r="AF4311" s="9"/>
      <c r="AG4311" s="9">
        <f>SUMIFS($B:$B,$N:$N,$C4311)</f>
        <v>3149</v>
      </c>
      <c r="AH4311" s="9">
        <v>356771.32076709712</v>
      </c>
      <c r="AI4311" s="9"/>
      <c r="AJ4311" s="9"/>
      <c r="AK4311" s="9"/>
      <c r="AL4311" s="9"/>
      <c r="AM4311" s="9"/>
      <c r="AN4311" s="9"/>
      <c r="AO4311" s="9"/>
      <c r="AP4311" s="9"/>
      <c r="AQ4311" s="15"/>
      <c r="AR4311" s="9">
        <v>16</v>
      </c>
      <c r="AS4311" s="9">
        <f>AR4311*30500</f>
        <v>488000</v>
      </c>
      <c r="AT4311" s="9"/>
      <c r="AU4311" s="9"/>
      <c r="AV4311" s="9"/>
      <c r="AW4311" s="9"/>
      <c r="AX4311" s="9"/>
      <c r="AY4311" s="9"/>
      <c r="AZ4311" s="9"/>
      <c r="BA4311" s="9"/>
      <c r="BB4311" s="9"/>
      <c r="BC4311" s="9"/>
      <c r="BD4311" s="9"/>
      <c r="BE4311" s="9"/>
      <c r="BF4311" s="9"/>
      <c r="BG4311" s="9"/>
      <c r="BH4311" s="9"/>
      <c r="BI4311" s="9"/>
      <c r="BJ4311" s="9"/>
      <c r="BK4311" s="9"/>
      <c r="BL4311" s="9">
        <f t="shared" si="142"/>
        <v>2159715.3680962324</v>
      </c>
      <c r="BM4311" s="9">
        <f t="shared" si="143"/>
        <v>2159700</v>
      </c>
    </row>
    <row r="4312" spans="1:65" x14ac:dyDescent="0.3">
      <c r="A4312" t="s">
        <v>4057</v>
      </c>
      <c r="B4312" s="9">
        <v>955</v>
      </c>
      <c r="C4312">
        <v>575577</v>
      </c>
      <c r="D4312">
        <v>1</v>
      </c>
      <c r="E4312">
        <v>0</v>
      </c>
      <c r="F4312">
        <v>0</v>
      </c>
      <c r="G4312">
        <v>0</v>
      </c>
      <c r="H4312">
        <v>0</v>
      </c>
      <c r="I4312" t="s">
        <v>96</v>
      </c>
      <c r="J4312">
        <v>575640</v>
      </c>
      <c r="K4312" t="s">
        <v>564</v>
      </c>
      <c r="L4312">
        <v>575640</v>
      </c>
      <c r="M4312" t="s">
        <v>564</v>
      </c>
      <c r="N4312">
        <v>555134</v>
      </c>
      <c r="O4312" t="s">
        <v>187</v>
      </c>
      <c r="P4312">
        <v>555134</v>
      </c>
      <c r="Q4312" t="s">
        <v>187</v>
      </c>
      <c r="R4312" s="9">
        <v>225554.66597931099</v>
      </c>
      <c r="S4312" s="9"/>
      <c r="T4312" s="9"/>
      <c r="U4312" s="9"/>
      <c r="V4312" s="9"/>
      <c r="W4312" s="9"/>
      <c r="X4312" s="9"/>
      <c r="Y4312" s="9"/>
      <c r="Z4312" s="9"/>
      <c r="AA4312" s="9"/>
      <c r="AB4312" s="9"/>
      <c r="AC4312" s="9"/>
      <c r="AD4312" s="9"/>
      <c r="AE4312" s="9"/>
      <c r="AF4312" s="9"/>
      <c r="AG4312" s="9"/>
      <c r="AH4312" s="9"/>
      <c r="AI4312" s="9"/>
      <c r="AJ4312" s="9"/>
      <c r="AK4312" s="9"/>
      <c r="AL4312" s="9"/>
      <c r="AM4312" s="9"/>
      <c r="AN4312" s="9"/>
      <c r="AO4312" s="9"/>
      <c r="AP4312" s="9"/>
      <c r="AQ4312" s="15"/>
      <c r="AR4312" s="9">
        <v>1</v>
      </c>
      <c r="AS4312" s="9">
        <f>AR4312*30500</f>
        <v>30500</v>
      </c>
      <c r="AT4312" s="9"/>
      <c r="AU4312" s="9"/>
      <c r="AV4312" s="9"/>
      <c r="AW4312" s="9"/>
      <c r="AX4312" s="9"/>
      <c r="AY4312" s="9"/>
      <c r="AZ4312" s="9"/>
      <c r="BA4312" s="9"/>
      <c r="BB4312" s="9"/>
      <c r="BC4312" s="9"/>
      <c r="BD4312" s="9"/>
      <c r="BE4312" s="9"/>
      <c r="BF4312" s="9"/>
      <c r="BG4312" s="9"/>
      <c r="BH4312" s="9"/>
      <c r="BI4312" s="9"/>
      <c r="BJ4312" s="9"/>
      <c r="BK4312" s="9"/>
      <c r="BL4312" s="9">
        <f t="shared" si="142"/>
        <v>256054.66597931099</v>
      </c>
      <c r="BM4312" s="9">
        <f t="shared" si="143"/>
        <v>256100</v>
      </c>
    </row>
    <row r="4313" spans="1:65" x14ac:dyDescent="0.3">
      <c r="A4313" t="s">
        <v>4058</v>
      </c>
      <c r="B4313" s="9">
        <v>183</v>
      </c>
      <c r="C4313">
        <v>571148</v>
      </c>
      <c r="D4313">
        <v>1</v>
      </c>
      <c r="E4313">
        <v>0</v>
      </c>
      <c r="F4313">
        <v>0</v>
      </c>
      <c r="G4313">
        <v>0</v>
      </c>
      <c r="H4313">
        <v>0</v>
      </c>
      <c r="I4313" t="s">
        <v>86</v>
      </c>
      <c r="J4313">
        <v>535478</v>
      </c>
      <c r="K4313" t="s">
        <v>359</v>
      </c>
      <c r="L4313">
        <v>535478</v>
      </c>
      <c r="M4313" t="s">
        <v>359</v>
      </c>
      <c r="N4313">
        <v>535419</v>
      </c>
      <c r="O4313" t="s">
        <v>170</v>
      </c>
      <c r="P4313">
        <v>535419</v>
      </c>
      <c r="Q4313" t="s">
        <v>170</v>
      </c>
      <c r="R4313" s="9">
        <v>71941.662785630979</v>
      </c>
      <c r="S4313" s="9"/>
      <c r="T4313" s="9"/>
      <c r="U4313" s="9"/>
      <c r="V4313" s="9"/>
      <c r="W4313" s="9"/>
      <c r="X4313" s="9"/>
      <c r="Y4313" s="9"/>
      <c r="Z4313" s="9"/>
      <c r="AA4313" s="9"/>
      <c r="AB4313" s="9"/>
      <c r="AC4313" s="9"/>
      <c r="AD4313" s="9"/>
      <c r="AE4313" s="9"/>
      <c r="AF4313" s="9"/>
      <c r="AG4313" s="9"/>
      <c r="AH4313" s="9"/>
      <c r="AI4313" s="9"/>
      <c r="AJ4313" s="9"/>
      <c r="AK4313" s="9"/>
      <c r="AL4313" s="9"/>
      <c r="AM4313" s="9"/>
      <c r="AN4313" s="9"/>
      <c r="AO4313" s="9"/>
      <c r="AP4313" s="9"/>
      <c r="AQ4313" s="15"/>
      <c r="AR4313" s="9"/>
      <c r="AS4313" s="9"/>
      <c r="AT4313" s="9"/>
      <c r="AU4313" s="9"/>
      <c r="AV4313" s="9"/>
      <c r="AW4313" s="9"/>
      <c r="AX4313" s="9"/>
      <c r="AY4313" s="9"/>
      <c r="AZ4313" s="9"/>
      <c r="BA4313" s="9"/>
      <c r="BB4313" s="9"/>
      <c r="BC4313" s="9"/>
      <c r="BD4313" s="9"/>
      <c r="BE4313" s="9"/>
      <c r="BF4313" s="9"/>
      <c r="BG4313" s="9"/>
      <c r="BH4313" s="9"/>
      <c r="BI4313" s="9"/>
      <c r="BJ4313" s="9"/>
      <c r="BK4313" s="9"/>
      <c r="BL4313" s="9">
        <f t="shared" si="142"/>
        <v>71941.662785630979</v>
      </c>
      <c r="BM4313" s="9">
        <f t="shared" si="143"/>
        <v>71900</v>
      </c>
    </row>
    <row r="4314" spans="1:65" x14ac:dyDescent="0.3">
      <c r="A4314" s="3" t="s">
        <v>412</v>
      </c>
      <c r="B4314" s="9">
        <v>1668</v>
      </c>
      <c r="C4314">
        <v>572161</v>
      </c>
      <c r="D4314">
        <v>1</v>
      </c>
      <c r="E4314">
        <v>1</v>
      </c>
      <c r="F4314">
        <v>1</v>
      </c>
      <c r="G4314">
        <v>0</v>
      </c>
      <c r="H4314">
        <v>0</v>
      </c>
      <c r="I4314" t="s">
        <v>96</v>
      </c>
      <c r="J4314">
        <v>572161</v>
      </c>
      <c r="K4314" t="s">
        <v>412</v>
      </c>
      <c r="L4314">
        <v>572161</v>
      </c>
      <c r="M4314" t="s">
        <v>412</v>
      </c>
      <c r="N4314">
        <v>572411</v>
      </c>
      <c r="O4314" t="s">
        <v>333</v>
      </c>
      <c r="P4314">
        <v>571164</v>
      </c>
      <c r="Q4314" t="s">
        <v>334</v>
      </c>
      <c r="R4314" s="9">
        <v>389646.23909727501</v>
      </c>
      <c r="S4314" s="9">
        <f>SUMIFS($B:$B,$J:$J,$C4314)</f>
        <v>2505</v>
      </c>
      <c r="T4314" s="9">
        <v>136260.55774255941</v>
      </c>
      <c r="U4314" s="9">
        <v>0</v>
      </c>
      <c r="V4314" s="9">
        <f>U4314*768</f>
        <v>0</v>
      </c>
      <c r="W4314" s="9">
        <v>6</v>
      </c>
      <c r="X4314" s="9">
        <f>W4314*3072</f>
        <v>18432</v>
      </c>
      <c r="Y4314" s="9">
        <v>9</v>
      </c>
      <c r="Z4314" s="9">
        <f>Y4314*1024</f>
        <v>9216</v>
      </c>
      <c r="AA4314" s="9">
        <v>7</v>
      </c>
      <c r="AB4314" s="9">
        <f>AA4314*256</f>
        <v>1792</v>
      </c>
      <c r="AC4314" s="9">
        <f>SUMIFS($B:$B,$L:$L,$C4314)</f>
        <v>2505</v>
      </c>
      <c r="AD4314" s="9">
        <v>314665.57105934608</v>
      </c>
      <c r="AE4314" s="9"/>
      <c r="AF4314" s="9"/>
      <c r="AG4314" s="9"/>
      <c r="AH4314" s="9"/>
      <c r="AI4314" s="9"/>
      <c r="AJ4314" s="9"/>
      <c r="AK4314" s="9"/>
      <c r="AL4314" s="9"/>
      <c r="AM4314" s="9"/>
      <c r="AN4314" s="9"/>
      <c r="AO4314" s="9"/>
      <c r="AP4314" s="9"/>
      <c r="AQ4314" s="15"/>
      <c r="AR4314" s="9"/>
      <c r="AS4314" s="9"/>
      <c r="AT4314" s="9"/>
      <c r="AU4314" s="9"/>
      <c r="AV4314" s="9"/>
      <c r="AW4314" s="9"/>
      <c r="AX4314" s="9"/>
      <c r="AY4314" s="9"/>
      <c r="AZ4314" s="9"/>
      <c r="BA4314" s="9"/>
      <c r="BB4314" s="9"/>
      <c r="BC4314" s="9"/>
      <c r="BD4314" s="9"/>
      <c r="BE4314" s="9"/>
      <c r="BF4314" s="9"/>
      <c r="BG4314" s="9"/>
      <c r="BH4314" s="9"/>
      <c r="BI4314" s="9"/>
      <c r="BJ4314" s="9"/>
      <c r="BK4314" s="9"/>
      <c r="BL4314" s="9">
        <f t="shared" si="142"/>
        <v>870012.36789918051</v>
      </c>
      <c r="BM4314" s="9">
        <f t="shared" si="143"/>
        <v>870000</v>
      </c>
    </row>
    <row r="4315" spans="1:65" x14ac:dyDescent="0.3">
      <c r="A4315" t="s">
        <v>4059</v>
      </c>
      <c r="B4315" s="9">
        <v>1752</v>
      </c>
      <c r="C4315">
        <v>556971</v>
      </c>
      <c r="D4315">
        <v>1</v>
      </c>
      <c r="E4315">
        <v>0</v>
      </c>
      <c r="F4315">
        <v>0</v>
      </c>
      <c r="G4315">
        <v>0</v>
      </c>
      <c r="H4315">
        <v>0</v>
      </c>
      <c r="I4315" t="s">
        <v>94</v>
      </c>
      <c r="J4315">
        <v>598810</v>
      </c>
      <c r="K4315" t="s">
        <v>891</v>
      </c>
      <c r="L4315">
        <v>598810</v>
      </c>
      <c r="M4315" t="s">
        <v>891</v>
      </c>
      <c r="N4315">
        <v>598810</v>
      </c>
      <c r="O4315" t="s">
        <v>891</v>
      </c>
      <c r="P4315">
        <v>598810</v>
      </c>
      <c r="Q4315" t="s">
        <v>891</v>
      </c>
      <c r="R4315" s="9">
        <v>408811.91963545361</v>
      </c>
      <c r="S4315" s="9"/>
      <c r="T4315" s="9"/>
      <c r="U4315" s="9"/>
      <c r="V4315" s="9"/>
      <c r="W4315" s="9"/>
      <c r="X4315" s="9"/>
      <c r="Y4315" s="9"/>
      <c r="Z4315" s="9"/>
      <c r="AA4315" s="9"/>
      <c r="AB4315" s="9"/>
      <c r="AC4315" s="9"/>
      <c r="AD4315" s="9"/>
      <c r="AE4315" s="9"/>
      <c r="AF4315" s="9"/>
      <c r="AG4315" s="9"/>
      <c r="AH4315" s="9"/>
      <c r="AI4315" s="9"/>
      <c r="AJ4315" s="9"/>
      <c r="AK4315" s="9"/>
      <c r="AL4315" s="9"/>
      <c r="AM4315" s="9"/>
      <c r="AN4315" s="9"/>
      <c r="AO4315" s="9"/>
      <c r="AP4315" s="9"/>
      <c r="AQ4315" s="15"/>
      <c r="AR4315" s="9">
        <v>2</v>
      </c>
      <c r="AS4315" s="9">
        <f>AR4315*30500</f>
        <v>61000</v>
      </c>
      <c r="AT4315" s="9"/>
      <c r="AU4315" s="9"/>
      <c r="AV4315" s="9"/>
      <c r="AW4315" s="9"/>
      <c r="AX4315" s="9"/>
      <c r="AY4315" s="9"/>
      <c r="AZ4315" s="9"/>
      <c r="BA4315" s="9"/>
      <c r="BB4315" s="9"/>
      <c r="BC4315" s="9"/>
      <c r="BD4315" s="9"/>
      <c r="BE4315" s="9"/>
      <c r="BF4315" s="9"/>
      <c r="BG4315" s="9"/>
      <c r="BH4315" s="9"/>
      <c r="BI4315" s="9"/>
      <c r="BJ4315" s="9"/>
      <c r="BK4315" s="9"/>
      <c r="BL4315" s="9">
        <f t="shared" si="142"/>
        <v>469811.91963545361</v>
      </c>
      <c r="BM4315" s="9">
        <f t="shared" si="143"/>
        <v>469800</v>
      </c>
    </row>
    <row r="4316" spans="1:65" x14ac:dyDescent="0.3">
      <c r="A4316" t="s">
        <v>4060</v>
      </c>
      <c r="B4316" s="9">
        <v>296</v>
      </c>
      <c r="C4316">
        <v>577464</v>
      </c>
      <c r="D4316">
        <v>1</v>
      </c>
      <c r="E4316">
        <v>0</v>
      </c>
      <c r="F4316">
        <v>0</v>
      </c>
      <c r="G4316">
        <v>0</v>
      </c>
      <c r="H4316">
        <v>0</v>
      </c>
      <c r="I4316" t="s">
        <v>104</v>
      </c>
      <c r="J4316">
        <v>577693</v>
      </c>
      <c r="K4316" t="s">
        <v>4061</v>
      </c>
      <c r="L4316">
        <v>576964</v>
      </c>
      <c r="M4316" t="s">
        <v>257</v>
      </c>
      <c r="N4316">
        <v>576964</v>
      </c>
      <c r="O4316" t="s">
        <v>257</v>
      </c>
      <c r="P4316">
        <v>576964</v>
      </c>
      <c r="Q4316" t="s">
        <v>257</v>
      </c>
      <c r="R4316" s="9">
        <v>71941.662785630979</v>
      </c>
      <c r="S4316" s="9"/>
      <c r="T4316" s="9"/>
      <c r="U4316" s="9"/>
      <c r="V4316" s="9"/>
      <c r="W4316" s="9"/>
      <c r="X4316" s="9"/>
      <c r="Y4316" s="9"/>
      <c r="Z4316" s="9"/>
      <c r="AA4316" s="9"/>
      <c r="AB4316" s="9"/>
      <c r="AC4316" s="9"/>
      <c r="AD4316" s="9"/>
      <c r="AE4316" s="9"/>
      <c r="AF4316" s="9"/>
      <c r="AG4316" s="9"/>
      <c r="AH4316" s="9"/>
      <c r="AI4316" s="9"/>
      <c r="AJ4316" s="9"/>
      <c r="AK4316" s="9"/>
      <c r="AL4316" s="9"/>
      <c r="AM4316" s="9"/>
      <c r="AN4316" s="9"/>
      <c r="AO4316" s="9"/>
      <c r="AP4316" s="9"/>
      <c r="AQ4316" s="15"/>
      <c r="AR4316" s="9"/>
      <c r="AS4316" s="9"/>
      <c r="AT4316" s="9"/>
      <c r="AU4316" s="9"/>
      <c r="AV4316" s="9"/>
      <c r="AW4316" s="9"/>
      <c r="AX4316" s="9"/>
      <c r="AY4316" s="9"/>
      <c r="AZ4316" s="9"/>
      <c r="BA4316" s="9"/>
      <c r="BB4316" s="9"/>
      <c r="BC4316" s="9"/>
      <c r="BD4316" s="9"/>
      <c r="BE4316" s="9"/>
      <c r="BF4316" s="9"/>
      <c r="BG4316" s="9"/>
      <c r="BH4316" s="9"/>
      <c r="BI4316" s="9"/>
      <c r="BJ4316" s="9"/>
      <c r="BK4316" s="9"/>
      <c r="BL4316" s="9">
        <f t="shared" si="142"/>
        <v>71941.662785630979</v>
      </c>
      <c r="BM4316" s="9">
        <f t="shared" si="143"/>
        <v>71900</v>
      </c>
    </row>
    <row r="4317" spans="1:65" x14ac:dyDescent="0.3">
      <c r="A4317" t="s">
        <v>4062</v>
      </c>
      <c r="B4317" s="9">
        <v>221</v>
      </c>
      <c r="C4317">
        <v>508004</v>
      </c>
      <c r="D4317">
        <v>1</v>
      </c>
      <c r="E4317">
        <v>0</v>
      </c>
      <c r="F4317">
        <v>0</v>
      </c>
      <c r="G4317">
        <v>0</v>
      </c>
      <c r="H4317">
        <v>0</v>
      </c>
      <c r="I4317" t="s">
        <v>83</v>
      </c>
      <c r="J4317">
        <v>545881</v>
      </c>
      <c r="K4317" t="s">
        <v>238</v>
      </c>
      <c r="L4317">
        <v>545881</v>
      </c>
      <c r="M4317" t="s">
        <v>238</v>
      </c>
      <c r="N4317">
        <v>545881</v>
      </c>
      <c r="O4317" t="s">
        <v>238</v>
      </c>
      <c r="P4317">
        <v>545881</v>
      </c>
      <c r="Q4317" t="s">
        <v>238</v>
      </c>
      <c r="R4317" s="9">
        <v>71941.662785630979</v>
      </c>
      <c r="S4317" s="9"/>
      <c r="T4317" s="9"/>
      <c r="U4317" s="9"/>
      <c r="V4317" s="9"/>
      <c r="W4317" s="9"/>
      <c r="X4317" s="9"/>
      <c r="Y4317" s="9"/>
      <c r="Z4317" s="9"/>
      <c r="AA4317" s="9"/>
      <c r="AB4317" s="9"/>
      <c r="AC4317" s="9"/>
      <c r="AD4317" s="9"/>
      <c r="AE4317" s="9"/>
      <c r="AF4317" s="9"/>
      <c r="AG4317" s="9"/>
      <c r="AH4317" s="9"/>
      <c r="AI4317" s="9"/>
      <c r="AJ4317" s="9"/>
      <c r="AK4317" s="9"/>
      <c r="AL4317" s="9"/>
      <c r="AM4317" s="9"/>
      <c r="AN4317" s="9"/>
      <c r="AO4317" s="9"/>
      <c r="AP4317" s="9"/>
      <c r="AQ4317" s="15"/>
      <c r="AR4317" s="9"/>
      <c r="AS4317" s="9"/>
      <c r="AT4317" s="9"/>
      <c r="AU4317" s="9"/>
      <c r="AV4317" s="9"/>
      <c r="AW4317" s="9"/>
      <c r="AX4317" s="9"/>
      <c r="AY4317" s="9"/>
      <c r="AZ4317" s="9"/>
      <c r="BA4317" s="9"/>
      <c r="BB4317" s="9"/>
      <c r="BC4317" s="9"/>
      <c r="BD4317" s="9"/>
      <c r="BE4317" s="9"/>
      <c r="BF4317" s="9"/>
      <c r="BG4317" s="9"/>
      <c r="BH4317" s="9"/>
      <c r="BI4317" s="9"/>
      <c r="BJ4317" s="9"/>
      <c r="BK4317" s="9"/>
      <c r="BL4317" s="9">
        <f t="shared" si="142"/>
        <v>71941.662785630979</v>
      </c>
      <c r="BM4317" s="9">
        <f t="shared" si="143"/>
        <v>71900</v>
      </c>
    </row>
    <row r="4318" spans="1:65" x14ac:dyDescent="0.3">
      <c r="A4318" s="5" t="s">
        <v>149</v>
      </c>
      <c r="B4318" s="9">
        <v>6784</v>
      </c>
      <c r="C4318">
        <v>583782</v>
      </c>
      <c r="D4318">
        <v>1</v>
      </c>
      <c r="E4318">
        <v>1</v>
      </c>
      <c r="F4318">
        <v>1</v>
      </c>
      <c r="G4318">
        <v>1</v>
      </c>
      <c r="H4318">
        <v>1</v>
      </c>
      <c r="I4318" t="s">
        <v>81</v>
      </c>
      <c r="J4318">
        <v>583782</v>
      </c>
      <c r="K4318" t="s">
        <v>149</v>
      </c>
      <c r="L4318">
        <v>583782</v>
      </c>
      <c r="M4318" t="s">
        <v>149</v>
      </c>
      <c r="N4318">
        <v>583782</v>
      </c>
      <c r="O4318" t="s">
        <v>149</v>
      </c>
      <c r="P4318">
        <v>583782</v>
      </c>
      <c r="Q4318" t="s">
        <v>149</v>
      </c>
      <c r="R4318" s="9">
        <v>321105.34079462063</v>
      </c>
      <c r="S4318" s="9">
        <f>SUMIFS($B:$B,$J:$J,$C4318)</f>
        <v>11817</v>
      </c>
      <c r="T4318" s="9">
        <v>269422.37041820679</v>
      </c>
      <c r="U4318" s="9">
        <v>1</v>
      </c>
      <c r="V4318" s="9">
        <f>U4318*768</f>
        <v>768</v>
      </c>
      <c r="W4318" s="9">
        <v>53</v>
      </c>
      <c r="X4318" s="9">
        <f>W4318*3072</f>
        <v>162816</v>
      </c>
      <c r="Y4318" s="9">
        <v>67</v>
      </c>
      <c r="Z4318" s="9">
        <f>Y4318*1024</f>
        <v>68608</v>
      </c>
      <c r="AA4318" s="9">
        <v>51</v>
      </c>
      <c r="AB4318" s="9">
        <f>AA4318*256</f>
        <v>13056</v>
      </c>
      <c r="AC4318" s="9">
        <f>SUMIFS($B:$B,$L:$L,$C4318)</f>
        <v>21213</v>
      </c>
      <c r="AD4318" s="9">
        <v>1417732.8002907929</v>
      </c>
      <c r="AE4318" s="9">
        <f>SUMIFS($B:$B,$P:$P,$C4318)</f>
        <v>27164</v>
      </c>
      <c r="AF4318" s="9">
        <v>1703088.1095066171</v>
      </c>
      <c r="AG4318" s="9">
        <f>SUMIFS($B:$B,$N:$N,$C4318)</f>
        <v>27164</v>
      </c>
      <c r="AH4318" s="9">
        <v>4774280.3582306933</v>
      </c>
      <c r="AI4318" s="9">
        <f>SUMIFS($B:$B,$P:$P,$C4318)</f>
        <v>27164</v>
      </c>
      <c r="AJ4318" s="9">
        <v>15601331.185276531</v>
      </c>
      <c r="AK4318" s="9"/>
      <c r="AL4318" s="9">
        <v>3920</v>
      </c>
      <c r="AM4318" s="9">
        <f>AL4318*141</f>
        <v>552720</v>
      </c>
      <c r="AN4318" s="9"/>
      <c r="AO4318" s="9"/>
      <c r="AP4318" s="9"/>
      <c r="AQ4318" s="15"/>
      <c r="AR4318" s="9">
        <v>1</v>
      </c>
      <c r="AS4318" s="9">
        <f>AR4318*30500</f>
        <v>30500</v>
      </c>
      <c r="AT4318" s="9">
        <v>64</v>
      </c>
      <c r="AU4318" s="9">
        <f>AT4318*2742</f>
        <v>175488</v>
      </c>
      <c r="AV4318" s="9">
        <v>59</v>
      </c>
      <c r="AW4318" s="9">
        <f>AV4318*914</f>
        <v>53926</v>
      </c>
      <c r="AX4318" s="9">
        <v>1319</v>
      </c>
      <c r="AY4318" s="9">
        <f>AX4318*141</f>
        <v>185979</v>
      </c>
      <c r="AZ4318" s="9">
        <v>1075</v>
      </c>
      <c r="BA4318" s="9">
        <f>AZ4318*343</f>
        <v>368725</v>
      </c>
      <c r="BB4318" s="9">
        <v>320</v>
      </c>
      <c r="BC4318" s="9">
        <f>BB4318*109</f>
        <v>34880</v>
      </c>
      <c r="BD4318" s="9">
        <v>32</v>
      </c>
      <c r="BE4318" s="9">
        <f>BD4318*82</f>
        <v>2624</v>
      </c>
      <c r="BF4318" s="9">
        <v>578</v>
      </c>
      <c r="BG4318" s="9">
        <f>BF4318*328</f>
        <v>189584</v>
      </c>
      <c r="BH4318" s="9">
        <v>34</v>
      </c>
      <c r="BI4318" s="9">
        <f>BH4318*410</f>
        <v>13940</v>
      </c>
      <c r="BJ4318" s="9">
        <v>16</v>
      </c>
      <c r="BK4318" s="9">
        <f>BJ4318*219</f>
        <v>3504</v>
      </c>
      <c r="BL4318" s="9">
        <f t="shared" si="142"/>
        <v>25944078.164517462</v>
      </c>
      <c r="BM4318" s="9">
        <f t="shared" si="143"/>
        <v>25944100</v>
      </c>
    </row>
    <row r="4319" spans="1:65" x14ac:dyDescent="0.3">
      <c r="A4319" t="s">
        <v>149</v>
      </c>
      <c r="B4319" s="9">
        <v>1368</v>
      </c>
      <c r="C4319">
        <v>572179</v>
      </c>
      <c r="D4319">
        <v>1</v>
      </c>
      <c r="E4319">
        <v>0</v>
      </c>
      <c r="F4319">
        <v>0</v>
      </c>
      <c r="G4319">
        <v>0</v>
      </c>
      <c r="H4319">
        <v>0</v>
      </c>
      <c r="I4319" t="s">
        <v>96</v>
      </c>
      <c r="J4319">
        <v>571539</v>
      </c>
      <c r="K4319" t="s">
        <v>419</v>
      </c>
      <c r="L4319">
        <v>571539</v>
      </c>
      <c r="M4319" t="s">
        <v>419</v>
      </c>
      <c r="N4319">
        <v>571539</v>
      </c>
      <c r="O4319" t="s">
        <v>419</v>
      </c>
      <c r="P4319">
        <v>571164</v>
      </c>
      <c r="Q4319" t="s">
        <v>334</v>
      </c>
      <c r="R4319" s="9">
        <v>320926.81154046883</v>
      </c>
      <c r="S4319" s="9"/>
      <c r="T4319" s="9"/>
      <c r="U4319" s="9"/>
      <c r="V4319" s="9"/>
      <c r="W4319" s="9"/>
      <c r="X4319" s="9"/>
      <c r="Y4319" s="9"/>
      <c r="Z4319" s="9"/>
      <c r="AA4319" s="9"/>
      <c r="AB4319" s="9"/>
      <c r="AC4319" s="9"/>
      <c r="AD4319" s="9"/>
      <c r="AE4319" s="9"/>
      <c r="AF4319" s="9"/>
      <c r="AG4319" s="9"/>
      <c r="AH4319" s="9"/>
      <c r="AI4319" s="9"/>
      <c r="AJ4319" s="9"/>
      <c r="AK4319" s="9"/>
      <c r="AL4319" s="9"/>
      <c r="AM4319" s="9"/>
      <c r="AN4319" s="9"/>
      <c r="AO4319" s="9"/>
      <c r="AP4319" s="9"/>
      <c r="AQ4319" s="15"/>
      <c r="AR4319" s="9"/>
      <c r="AS4319" s="9"/>
      <c r="AT4319" s="9"/>
      <c r="AU4319" s="9"/>
      <c r="AV4319" s="9"/>
      <c r="AW4319" s="9"/>
      <c r="AX4319" s="9"/>
      <c r="AY4319" s="9"/>
      <c r="AZ4319" s="9"/>
      <c r="BA4319" s="9"/>
      <c r="BB4319" s="9"/>
      <c r="BC4319" s="9"/>
      <c r="BD4319" s="9"/>
      <c r="BE4319" s="9"/>
      <c r="BF4319" s="9"/>
      <c r="BG4319" s="9"/>
      <c r="BH4319" s="9"/>
      <c r="BI4319" s="9"/>
      <c r="BJ4319" s="9"/>
      <c r="BK4319" s="9"/>
      <c r="BL4319" s="9">
        <f t="shared" si="142"/>
        <v>320926.81154046883</v>
      </c>
      <c r="BM4319" s="9">
        <f t="shared" si="143"/>
        <v>320900</v>
      </c>
    </row>
    <row r="4320" spans="1:65" x14ac:dyDescent="0.3">
      <c r="A4320" t="s">
        <v>4063</v>
      </c>
      <c r="B4320" s="9">
        <v>63</v>
      </c>
      <c r="C4320">
        <v>560995</v>
      </c>
      <c r="D4320">
        <v>1</v>
      </c>
      <c r="E4320">
        <v>0</v>
      </c>
      <c r="F4320">
        <v>0</v>
      </c>
      <c r="G4320">
        <v>0</v>
      </c>
      <c r="H4320">
        <v>0</v>
      </c>
      <c r="I4320" t="s">
        <v>83</v>
      </c>
      <c r="J4320">
        <v>546151</v>
      </c>
      <c r="K4320" t="s">
        <v>759</v>
      </c>
      <c r="L4320">
        <v>545881</v>
      </c>
      <c r="M4320" t="s">
        <v>238</v>
      </c>
      <c r="N4320">
        <v>545881</v>
      </c>
      <c r="O4320" t="s">
        <v>238</v>
      </c>
      <c r="P4320">
        <v>545881</v>
      </c>
      <c r="Q4320" t="s">
        <v>238</v>
      </c>
      <c r="R4320" s="9">
        <v>71941.662785630979</v>
      </c>
      <c r="S4320" s="9"/>
      <c r="T4320" s="9"/>
      <c r="U4320" s="9"/>
      <c r="V4320" s="9"/>
      <c r="W4320" s="9"/>
      <c r="X4320" s="9"/>
      <c r="Y4320" s="9"/>
      <c r="Z4320" s="9"/>
      <c r="AA4320" s="9"/>
      <c r="AB4320" s="9"/>
      <c r="AC4320" s="9"/>
      <c r="AD4320" s="9"/>
      <c r="AE4320" s="9"/>
      <c r="AF4320" s="9"/>
      <c r="AG4320" s="9"/>
      <c r="AH4320" s="9"/>
      <c r="AI4320" s="9"/>
      <c r="AJ4320" s="9"/>
      <c r="AK4320" s="9"/>
      <c r="AL4320" s="9"/>
      <c r="AM4320" s="9"/>
      <c r="AN4320" s="9"/>
      <c r="AO4320" s="9"/>
      <c r="AP4320" s="9"/>
      <c r="AQ4320" s="15"/>
      <c r="AR4320" s="9"/>
      <c r="AS4320" s="9"/>
      <c r="AT4320" s="9"/>
      <c r="AU4320" s="9"/>
      <c r="AV4320" s="9"/>
      <c r="AW4320" s="9"/>
      <c r="AX4320" s="9"/>
      <c r="AY4320" s="9"/>
      <c r="AZ4320" s="9"/>
      <c r="BA4320" s="9"/>
      <c r="BB4320" s="9"/>
      <c r="BC4320" s="9"/>
      <c r="BD4320" s="9"/>
      <c r="BE4320" s="9"/>
      <c r="BF4320" s="9"/>
      <c r="BG4320" s="9"/>
      <c r="BH4320" s="9"/>
      <c r="BI4320" s="9"/>
      <c r="BJ4320" s="9"/>
      <c r="BK4320" s="9"/>
      <c r="BL4320" s="9">
        <f t="shared" si="142"/>
        <v>71941.662785630979</v>
      </c>
      <c r="BM4320" s="9">
        <f t="shared" si="143"/>
        <v>71900</v>
      </c>
    </row>
    <row r="4321" spans="1:65" x14ac:dyDescent="0.3">
      <c r="A4321" t="s">
        <v>4063</v>
      </c>
      <c r="B4321" s="9">
        <v>46</v>
      </c>
      <c r="C4321">
        <v>549941</v>
      </c>
      <c r="D4321">
        <v>1</v>
      </c>
      <c r="E4321">
        <v>0</v>
      </c>
      <c r="F4321">
        <v>0</v>
      </c>
      <c r="G4321">
        <v>0</v>
      </c>
      <c r="H4321">
        <v>0</v>
      </c>
      <c r="I4321" t="s">
        <v>123</v>
      </c>
      <c r="J4321">
        <v>595209</v>
      </c>
      <c r="K4321" t="s">
        <v>480</v>
      </c>
      <c r="L4321">
        <v>595209</v>
      </c>
      <c r="M4321" t="s">
        <v>480</v>
      </c>
      <c r="N4321">
        <v>595209</v>
      </c>
      <c r="O4321" t="s">
        <v>480</v>
      </c>
      <c r="P4321">
        <v>595209</v>
      </c>
      <c r="Q4321" t="s">
        <v>480</v>
      </c>
      <c r="R4321" s="9">
        <v>71941.662785630979</v>
      </c>
      <c r="S4321" s="9"/>
      <c r="T4321" s="9"/>
      <c r="U4321" s="9"/>
      <c r="V4321" s="9"/>
      <c r="W4321" s="9"/>
      <c r="X4321" s="9"/>
      <c r="Y4321" s="9"/>
      <c r="Z4321" s="9"/>
      <c r="AA4321" s="9"/>
      <c r="AB4321" s="9"/>
      <c r="AC4321" s="9"/>
      <c r="AD4321" s="9"/>
      <c r="AE4321" s="9"/>
      <c r="AF4321" s="9"/>
      <c r="AG4321" s="9"/>
      <c r="AH4321" s="9"/>
      <c r="AI4321" s="9"/>
      <c r="AJ4321" s="9"/>
      <c r="AK4321" s="9"/>
      <c r="AL4321" s="9"/>
      <c r="AM4321" s="9"/>
      <c r="AN4321" s="9"/>
      <c r="AO4321" s="9"/>
      <c r="AP4321" s="9"/>
      <c r="AQ4321" s="15"/>
      <c r="AR4321" s="9"/>
      <c r="AS4321" s="9"/>
      <c r="AT4321" s="9"/>
      <c r="AU4321" s="9"/>
      <c r="AV4321" s="9"/>
      <c r="AW4321" s="9"/>
      <c r="AX4321" s="9"/>
      <c r="AY4321" s="9"/>
      <c r="AZ4321" s="9"/>
      <c r="BA4321" s="9"/>
      <c r="BB4321" s="9"/>
      <c r="BC4321" s="9"/>
      <c r="BD4321" s="9"/>
      <c r="BE4321" s="9"/>
      <c r="BF4321" s="9"/>
      <c r="BG4321" s="9"/>
      <c r="BH4321" s="9"/>
      <c r="BI4321" s="9"/>
      <c r="BJ4321" s="9"/>
      <c r="BK4321" s="9"/>
      <c r="BL4321" s="9">
        <f t="shared" si="142"/>
        <v>71941.662785630979</v>
      </c>
      <c r="BM4321" s="9">
        <f t="shared" si="143"/>
        <v>71900</v>
      </c>
    </row>
    <row r="4322" spans="1:65" x14ac:dyDescent="0.3">
      <c r="A4322" t="s">
        <v>4064</v>
      </c>
      <c r="B4322" s="9">
        <v>897</v>
      </c>
      <c r="C4322">
        <v>541206</v>
      </c>
      <c r="D4322">
        <v>1</v>
      </c>
      <c r="E4322">
        <v>0</v>
      </c>
      <c r="F4322">
        <v>0</v>
      </c>
      <c r="G4322">
        <v>0</v>
      </c>
      <c r="H4322">
        <v>0</v>
      </c>
      <c r="I4322" t="s">
        <v>86</v>
      </c>
      <c r="J4322">
        <v>540111</v>
      </c>
      <c r="K4322" t="s">
        <v>576</v>
      </c>
      <c r="L4322">
        <v>540111</v>
      </c>
      <c r="M4322" t="s">
        <v>576</v>
      </c>
      <c r="N4322">
        <v>540111</v>
      </c>
      <c r="O4322" t="s">
        <v>576</v>
      </c>
      <c r="P4322">
        <v>540111</v>
      </c>
      <c r="Q4322" t="s">
        <v>576</v>
      </c>
      <c r="R4322" s="9">
        <v>212080.87655447159</v>
      </c>
      <c r="S4322" s="9"/>
      <c r="T4322" s="9"/>
      <c r="U4322" s="9"/>
      <c r="V4322" s="9"/>
      <c r="W4322" s="9"/>
      <c r="X4322" s="9"/>
      <c r="Y4322" s="9"/>
      <c r="Z4322" s="9"/>
      <c r="AA4322" s="9"/>
      <c r="AB4322" s="9"/>
      <c r="AC4322" s="9"/>
      <c r="AD4322" s="9"/>
      <c r="AE4322" s="9"/>
      <c r="AF4322" s="9"/>
      <c r="AG4322" s="9"/>
      <c r="AH4322" s="9"/>
      <c r="AI4322" s="9"/>
      <c r="AJ4322" s="9"/>
      <c r="AK4322" s="9"/>
      <c r="AL4322" s="9"/>
      <c r="AM4322" s="9"/>
      <c r="AN4322" s="9"/>
      <c r="AO4322" s="9"/>
      <c r="AP4322" s="9"/>
      <c r="AQ4322" s="15"/>
      <c r="AR4322" s="9">
        <v>1</v>
      </c>
      <c r="AS4322" s="9">
        <f>AR4322*30500</f>
        <v>30500</v>
      </c>
      <c r="AT4322" s="9"/>
      <c r="AU4322" s="9"/>
      <c r="AV4322" s="9"/>
      <c r="AW4322" s="9"/>
      <c r="AX4322" s="9"/>
      <c r="AY4322" s="9"/>
      <c r="AZ4322" s="9"/>
      <c r="BA4322" s="9"/>
      <c r="BB4322" s="9"/>
      <c r="BC4322" s="9"/>
      <c r="BD4322" s="9"/>
      <c r="BE4322" s="9"/>
      <c r="BF4322" s="9"/>
      <c r="BG4322" s="9"/>
      <c r="BH4322" s="9"/>
      <c r="BI4322" s="9"/>
      <c r="BJ4322" s="9"/>
      <c r="BK4322" s="9"/>
      <c r="BL4322" s="9">
        <f t="shared" si="142"/>
        <v>242580.87655447159</v>
      </c>
      <c r="BM4322" s="9">
        <f t="shared" si="143"/>
        <v>242600</v>
      </c>
    </row>
    <row r="4323" spans="1:65" x14ac:dyDescent="0.3">
      <c r="A4323" t="s">
        <v>4065</v>
      </c>
      <c r="B4323" s="9">
        <v>621</v>
      </c>
      <c r="C4323">
        <v>554898</v>
      </c>
      <c r="D4323">
        <v>1</v>
      </c>
      <c r="E4323">
        <v>0</v>
      </c>
      <c r="F4323">
        <v>0</v>
      </c>
      <c r="G4323">
        <v>0</v>
      </c>
      <c r="H4323">
        <v>0</v>
      </c>
      <c r="I4323" t="s">
        <v>81</v>
      </c>
      <c r="J4323">
        <v>592889</v>
      </c>
      <c r="K4323" t="s">
        <v>482</v>
      </c>
      <c r="L4323">
        <v>592889</v>
      </c>
      <c r="M4323" t="s">
        <v>482</v>
      </c>
      <c r="N4323">
        <v>592889</v>
      </c>
      <c r="O4323" t="s">
        <v>482</v>
      </c>
      <c r="P4323">
        <v>592889</v>
      </c>
      <c r="Q4323" t="s">
        <v>482</v>
      </c>
      <c r="R4323" s="9">
        <v>147652.1369344547</v>
      </c>
      <c r="S4323" s="9"/>
      <c r="T4323" s="9"/>
      <c r="U4323" s="9"/>
      <c r="V4323" s="9"/>
      <c r="W4323" s="9"/>
      <c r="X4323" s="9"/>
      <c r="Y4323" s="9"/>
      <c r="Z4323" s="9"/>
      <c r="AA4323" s="9"/>
      <c r="AB4323" s="9"/>
      <c r="AC4323" s="9"/>
      <c r="AD4323" s="9"/>
      <c r="AE4323" s="9"/>
      <c r="AF4323" s="9"/>
      <c r="AG4323" s="9"/>
      <c r="AH4323" s="9"/>
      <c r="AI4323" s="9"/>
      <c r="AJ4323" s="9"/>
      <c r="AK4323" s="9"/>
      <c r="AL4323" s="9"/>
      <c r="AM4323" s="9"/>
      <c r="AN4323" s="9"/>
      <c r="AO4323" s="9"/>
      <c r="AP4323" s="9"/>
      <c r="AQ4323" s="15"/>
      <c r="AR4323" s="9">
        <v>1</v>
      </c>
      <c r="AS4323" s="9">
        <f>AR4323*30500</f>
        <v>30500</v>
      </c>
      <c r="AT4323" s="9"/>
      <c r="AU4323" s="9"/>
      <c r="AV4323" s="9"/>
      <c r="AW4323" s="9"/>
      <c r="AX4323" s="9"/>
      <c r="AY4323" s="9"/>
      <c r="AZ4323" s="9"/>
      <c r="BA4323" s="9"/>
      <c r="BB4323" s="9"/>
      <c r="BC4323" s="9"/>
      <c r="BD4323" s="9"/>
      <c r="BE4323" s="9"/>
      <c r="BF4323" s="9"/>
      <c r="BG4323" s="9"/>
      <c r="BH4323" s="9"/>
      <c r="BI4323" s="9"/>
      <c r="BJ4323" s="9"/>
      <c r="BK4323" s="9"/>
      <c r="BL4323" s="9">
        <f t="shared" si="142"/>
        <v>178152.1369344547</v>
      </c>
      <c r="BM4323" s="9">
        <f t="shared" si="143"/>
        <v>178200</v>
      </c>
    </row>
    <row r="4324" spans="1:65" x14ac:dyDescent="0.3">
      <c r="A4324" t="s">
        <v>4066</v>
      </c>
      <c r="B4324" s="9">
        <v>660</v>
      </c>
      <c r="C4324">
        <v>533661</v>
      </c>
      <c r="D4324">
        <v>1</v>
      </c>
      <c r="E4324">
        <v>0</v>
      </c>
      <c r="F4324">
        <v>0</v>
      </c>
      <c r="G4324">
        <v>0</v>
      </c>
      <c r="H4324">
        <v>0</v>
      </c>
      <c r="I4324" t="s">
        <v>86</v>
      </c>
      <c r="J4324">
        <v>533271</v>
      </c>
      <c r="K4324" t="s">
        <v>785</v>
      </c>
      <c r="L4324">
        <v>533271</v>
      </c>
      <c r="M4324" t="s">
        <v>785</v>
      </c>
      <c r="N4324">
        <v>533271</v>
      </c>
      <c r="O4324" t="s">
        <v>785</v>
      </c>
      <c r="P4324">
        <v>533271</v>
      </c>
      <c r="Q4324" t="s">
        <v>785</v>
      </c>
      <c r="R4324" s="9">
        <v>156789.69835549299</v>
      </c>
      <c r="S4324" s="9"/>
      <c r="T4324" s="9"/>
      <c r="U4324" s="9"/>
      <c r="V4324" s="9"/>
      <c r="W4324" s="9"/>
      <c r="X4324" s="9"/>
      <c r="Y4324" s="9"/>
      <c r="Z4324" s="9"/>
      <c r="AA4324" s="9"/>
      <c r="AB4324" s="9"/>
      <c r="AC4324" s="9"/>
      <c r="AD4324" s="9"/>
      <c r="AE4324" s="9"/>
      <c r="AF4324" s="9"/>
      <c r="AG4324" s="9"/>
      <c r="AH4324" s="9"/>
      <c r="AI4324" s="9"/>
      <c r="AJ4324" s="9"/>
      <c r="AK4324" s="9"/>
      <c r="AL4324" s="9"/>
      <c r="AM4324" s="9"/>
      <c r="AN4324" s="9"/>
      <c r="AO4324" s="9"/>
      <c r="AP4324" s="9"/>
      <c r="AQ4324" s="15"/>
      <c r="AR4324" s="9"/>
      <c r="AS4324" s="9"/>
      <c r="AT4324" s="9"/>
      <c r="AU4324" s="9"/>
      <c r="AV4324" s="9"/>
      <c r="AW4324" s="9"/>
      <c r="AX4324" s="9"/>
      <c r="AY4324" s="9"/>
      <c r="AZ4324" s="9"/>
      <c r="BA4324" s="9"/>
      <c r="BB4324" s="9"/>
      <c r="BC4324" s="9"/>
      <c r="BD4324" s="9"/>
      <c r="BE4324" s="9"/>
      <c r="BF4324" s="9"/>
      <c r="BG4324" s="9"/>
      <c r="BH4324" s="9"/>
      <c r="BI4324" s="9"/>
      <c r="BJ4324" s="9"/>
      <c r="BK4324" s="9"/>
      <c r="BL4324" s="9">
        <f t="shared" si="142"/>
        <v>156789.69835549299</v>
      </c>
      <c r="BM4324" s="9">
        <f t="shared" si="143"/>
        <v>156800</v>
      </c>
    </row>
    <row r="4325" spans="1:65" x14ac:dyDescent="0.3">
      <c r="A4325" t="s">
        <v>4067</v>
      </c>
      <c r="B4325" s="9">
        <v>670</v>
      </c>
      <c r="C4325">
        <v>588946</v>
      </c>
      <c r="D4325">
        <v>1</v>
      </c>
      <c r="E4325">
        <v>0</v>
      </c>
      <c r="F4325">
        <v>0</v>
      </c>
      <c r="G4325">
        <v>0</v>
      </c>
      <c r="H4325">
        <v>0</v>
      </c>
      <c r="I4325" t="s">
        <v>135</v>
      </c>
      <c r="J4325">
        <v>588610</v>
      </c>
      <c r="K4325" t="s">
        <v>2444</v>
      </c>
      <c r="L4325">
        <v>588458</v>
      </c>
      <c r="M4325" t="s">
        <v>606</v>
      </c>
      <c r="N4325">
        <v>588458</v>
      </c>
      <c r="O4325" t="s">
        <v>606</v>
      </c>
      <c r="P4325">
        <v>588458</v>
      </c>
      <c r="Q4325" t="s">
        <v>606</v>
      </c>
      <c r="R4325" s="9">
        <v>159130.78336705151</v>
      </c>
      <c r="S4325" s="9"/>
      <c r="T4325" s="9"/>
      <c r="U4325" s="9"/>
      <c r="V4325" s="9"/>
      <c r="W4325" s="9"/>
      <c r="X4325" s="9"/>
      <c r="Y4325" s="9"/>
      <c r="Z4325" s="9"/>
      <c r="AA4325" s="9"/>
      <c r="AB4325" s="9"/>
      <c r="AC4325" s="9"/>
      <c r="AD4325" s="9"/>
      <c r="AE4325" s="9"/>
      <c r="AF4325" s="9"/>
      <c r="AG4325" s="9"/>
      <c r="AH4325" s="9"/>
      <c r="AI4325" s="9"/>
      <c r="AJ4325" s="9"/>
      <c r="AK4325" s="9"/>
      <c r="AL4325" s="9"/>
      <c r="AM4325" s="9"/>
      <c r="AN4325" s="9"/>
      <c r="AO4325" s="9"/>
      <c r="AP4325" s="9"/>
      <c r="AQ4325" s="15"/>
      <c r="AR4325" s="9">
        <v>1</v>
      </c>
      <c r="AS4325" s="9">
        <f>AR4325*30500</f>
        <v>30500</v>
      </c>
      <c r="AT4325" s="9"/>
      <c r="AU4325" s="9"/>
      <c r="AV4325" s="9"/>
      <c r="AW4325" s="9"/>
      <c r="AX4325" s="9"/>
      <c r="AY4325" s="9"/>
      <c r="AZ4325" s="9"/>
      <c r="BA4325" s="9"/>
      <c r="BB4325" s="9"/>
      <c r="BC4325" s="9"/>
      <c r="BD4325" s="9"/>
      <c r="BE4325" s="9"/>
      <c r="BF4325" s="9"/>
      <c r="BG4325" s="9"/>
      <c r="BH4325" s="9"/>
      <c r="BI4325" s="9"/>
      <c r="BJ4325" s="9"/>
      <c r="BK4325" s="9"/>
      <c r="BL4325" s="9">
        <f t="shared" si="142"/>
        <v>189630.78336705151</v>
      </c>
      <c r="BM4325" s="9">
        <f t="shared" si="143"/>
        <v>189600</v>
      </c>
    </row>
    <row r="4326" spans="1:65" x14ac:dyDescent="0.3">
      <c r="A4326" t="s">
        <v>4068</v>
      </c>
      <c r="B4326" s="9">
        <v>696</v>
      </c>
      <c r="C4326">
        <v>588954</v>
      </c>
      <c r="D4326">
        <v>1</v>
      </c>
      <c r="E4326">
        <v>0</v>
      </c>
      <c r="F4326">
        <v>0</v>
      </c>
      <c r="G4326">
        <v>0</v>
      </c>
      <c r="H4326">
        <v>0</v>
      </c>
      <c r="I4326" t="s">
        <v>135</v>
      </c>
      <c r="J4326">
        <v>589195</v>
      </c>
      <c r="K4326" t="s">
        <v>923</v>
      </c>
      <c r="L4326">
        <v>589195</v>
      </c>
      <c r="M4326" t="s">
        <v>923</v>
      </c>
      <c r="N4326">
        <v>588296</v>
      </c>
      <c r="O4326" t="s">
        <v>199</v>
      </c>
      <c r="P4326">
        <v>588296</v>
      </c>
      <c r="Q4326" t="s">
        <v>199</v>
      </c>
      <c r="R4326" s="9">
        <v>165214.08661751761</v>
      </c>
      <c r="S4326" s="9"/>
      <c r="T4326" s="9"/>
      <c r="U4326" s="9"/>
      <c r="V4326" s="9"/>
      <c r="W4326" s="9"/>
      <c r="X4326" s="9"/>
      <c r="Y4326" s="9"/>
      <c r="Z4326" s="9"/>
      <c r="AA4326" s="9"/>
      <c r="AB4326" s="9"/>
      <c r="AC4326" s="9"/>
      <c r="AD4326" s="9"/>
      <c r="AE4326" s="9"/>
      <c r="AF4326" s="9"/>
      <c r="AG4326" s="9"/>
      <c r="AH4326" s="9"/>
      <c r="AI4326" s="9"/>
      <c r="AJ4326" s="9"/>
      <c r="AK4326" s="9"/>
      <c r="AL4326" s="9"/>
      <c r="AM4326" s="9"/>
      <c r="AN4326" s="9"/>
      <c r="AO4326" s="9"/>
      <c r="AP4326" s="9"/>
      <c r="AQ4326" s="15"/>
      <c r="AR4326" s="9"/>
      <c r="AS4326" s="9"/>
      <c r="AT4326" s="9"/>
      <c r="AU4326" s="9"/>
      <c r="AV4326" s="9"/>
      <c r="AW4326" s="9"/>
      <c r="AX4326" s="9"/>
      <c r="AY4326" s="9"/>
      <c r="AZ4326" s="9"/>
      <c r="BA4326" s="9"/>
      <c r="BB4326" s="9"/>
      <c r="BC4326" s="9"/>
      <c r="BD4326" s="9"/>
      <c r="BE4326" s="9"/>
      <c r="BF4326" s="9"/>
      <c r="BG4326" s="9"/>
      <c r="BH4326" s="9"/>
      <c r="BI4326" s="9"/>
      <c r="BJ4326" s="9"/>
      <c r="BK4326" s="9"/>
      <c r="BL4326" s="9">
        <f t="shared" si="142"/>
        <v>165214.08661751761</v>
      </c>
      <c r="BM4326" s="9">
        <f t="shared" si="143"/>
        <v>165200</v>
      </c>
    </row>
    <row r="4327" spans="1:65" x14ac:dyDescent="0.3">
      <c r="A4327" s="2" t="s">
        <v>2203</v>
      </c>
      <c r="B4327" s="9">
        <v>2778</v>
      </c>
      <c r="C4327">
        <v>560600</v>
      </c>
      <c r="D4327">
        <v>1</v>
      </c>
      <c r="E4327">
        <v>1</v>
      </c>
      <c r="F4327">
        <v>0</v>
      </c>
      <c r="G4327">
        <v>0</v>
      </c>
      <c r="H4327">
        <v>0</v>
      </c>
      <c r="I4327" t="s">
        <v>77</v>
      </c>
      <c r="J4327">
        <v>560600</v>
      </c>
      <c r="K4327" t="s">
        <v>2203</v>
      </c>
      <c r="L4327">
        <v>560472</v>
      </c>
      <c r="M4327" t="s">
        <v>797</v>
      </c>
      <c r="N4327">
        <v>560472</v>
      </c>
      <c r="O4327" t="s">
        <v>797</v>
      </c>
      <c r="P4327">
        <v>560472</v>
      </c>
      <c r="Q4327" t="s">
        <v>797</v>
      </c>
      <c r="R4327" s="9">
        <v>640581.88317028014</v>
      </c>
      <c r="S4327" s="9">
        <f>SUMIFS($B:$B,$J:$J,$C4327)</f>
        <v>3677</v>
      </c>
      <c r="T4327" s="9">
        <v>199806.55137259889</v>
      </c>
      <c r="U4327" s="9">
        <v>0</v>
      </c>
      <c r="V4327" s="9">
        <f>U4327*768</f>
        <v>0</v>
      </c>
      <c r="W4327" s="9">
        <v>9</v>
      </c>
      <c r="X4327" s="9">
        <f>W4327*3072</f>
        <v>27648</v>
      </c>
      <c r="Y4327" s="9">
        <v>19</v>
      </c>
      <c r="Z4327" s="9">
        <f>Y4327*1024</f>
        <v>19456</v>
      </c>
      <c r="AA4327" s="9">
        <v>2</v>
      </c>
      <c r="AB4327" s="9">
        <f>AA4327*256</f>
        <v>512</v>
      </c>
      <c r="AC4327" s="9"/>
      <c r="AD4327" s="9"/>
      <c r="AE4327" s="9"/>
      <c r="AF4327" s="9"/>
      <c r="AG4327" s="9"/>
      <c r="AH4327" s="9"/>
      <c r="AI4327" s="9"/>
      <c r="AJ4327" s="9"/>
      <c r="AK4327" s="9"/>
      <c r="AL4327" s="9"/>
      <c r="AM4327" s="9"/>
      <c r="AN4327" s="9"/>
      <c r="AO4327" s="9"/>
      <c r="AP4327" s="9"/>
      <c r="AQ4327" s="15"/>
      <c r="AR4327" s="9">
        <v>8</v>
      </c>
      <c r="AS4327" s="9">
        <f>AR4327*30500</f>
        <v>244000</v>
      </c>
      <c r="AT4327" s="9"/>
      <c r="AU4327" s="9"/>
      <c r="AV4327" s="9"/>
      <c r="AW4327" s="9"/>
      <c r="AX4327" s="9"/>
      <c r="AY4327" s="9"/>
      <c r="AZ4327" s="9"/>
      <c r="BA4327" s="9"/>
      <c r="BB4327" s="9"/>
      <c r="BC4327" s="9"/>
      <c r="BD4327" s="9"/>
      <c r="BE4327" s="9"/>
      <c r="BF4327" s="9"/>
      <c r="BG4327" s="9"/>
      <c r="BH4327" s="9"/>
      <c r="BI4327" s="9"/>
      <c r="BJ4327" s="9"/>
      <c r="BK4327" s="9"/>
      <c r="BL4327" s="9">
        <f t="shared" si="142"/>
        <v>1132004.434542879</v>
      </c>
      <c r="BM4327" s="9">
        <f t="shared" si="143"/>
        <v>1132000</v>
      </c>
    </row>
    <row r="4328" spans="1:65" x14ac:dyDescent="0.3">
      <c r="A4328" t="s">
        <v>4069</v>
      </c>
      <c r="B4328" s="9">
        <v>121</v>
      </c>
      <c r="C4328">
        <v>513709</v>
      </c>
      <c r="D4328">
        <v>1</v>
      </c>
      <c r="E4328">
        <v>0</v>
      </c>
      <c r="F4328">
        <v>0</v>
      </c>
      <c r="G4328">
        <v>0</v>
      </c>
      <c r="H4328">
        <v>0</v>
      </c>
      <c r="I4328" t="s">
        <v>81</v>
      </c>
      <c r="J4328">
        <v>581917</v>
      </c>
      <c r="K4328" t="s">
        <v>1179</v>
      </c>
      <c r="L4328">
        <v>581917</v>
      </c>
      <c r="M4328" t="s">
        <v>1179</v>
      </c>
      <c r="N4328">
        <v>581917</v>
      </c>
      <c r="O4328" t="s">
        <v>1179</v>
      </c>
      <c r="P4328">
        <v>581372</v>
      </c>
      <c r="Q4328" t="s">
        <v>243</v>
      </c>
      <c r="R4328" s="9">
        <v>71941.662785630979</v>
      </c>
      <c r="S4328" s="9"/>
      <c r="T4328" s="9"/>
      <c r="U4328" s="9"/>
      <c r="V4328" s="9"/>
      <c r="W4328" s="9"/>
      <c r="X4328" s="9"/>
      <c r="Y4328" s="9"/>
      <c r="Z4328" s="9"/>
      <c r="AA4328" s="9"/>
      <c r="AB4328" s="9"/>
      <c r="AC4328" s="9"/>
      <c r="AD4328" s="9"/>
      <c r="AE4328" s="9"/>
      <c r="AF4328" s="9"/>
      <c r="AG4328" s="9"/>
      <c r="AH4328" s="9"/>
      <c r="AI4328" s="9"/>
      <c r="AJ4328" s="9"/>
      <c r="AK4328" s="9"/>
      <c r="AL4328" s="9"/>
      <c r="AM4328" s="9"/>
      <c r="AN4328" s="9"/>
      <c r="AO4328" s="9"/>
      <c r="AP4328" s="9"/>
      <c r="AQ4328" s="15"/>
      <c r="AR4328" s="9">
        <v>1</v>
      </c>
      <c r="AS4328" s="9">
        <f>AR4328*30500</f>
        <v>30500</v>
      </c>
      <c r="AT4328" s="9"/>
      <c r="AU4328" s="9"/>
      <c r="AV4328" s="9"/>
      <c r="AW4328" s="9"/>
      <c r="AX4328" s="9"/>
      <c r="AY4328" s="9"/>
      <c r="AZ4328" s="9"/>
      <c r="BA4328" s="9"/>
      <c r="BB4328" s="9"/>
      <c r="BC4328" s="9"/>
      <c r="BD4328" s="9"/>
      <c r="BE4328" s="9"/>
      <c r="BF4328" s="9"/>
      <c r="BG4328" s="9"/>
      <c r="BH4328" s="9"/>
      <c r="BI4328" s="9"/>
      <c r="BJ4328" s="9"/>
      <c r="BK4328" s="9"/>
      <c r="BL4328" s="9">
        <f t="shared" si="142"/>
        <v>102441.66278563098</v>
      </c>
      <c r="BM4328" s="9">
        <f t="shared" si="143"/>
        <v>102400</v>
      </c>
    </row>
    <row r="4329" spans="1:65" x14ac:dyDescent="0.3">
      <c r="A4329" t="s">
        <v>4070</v>
      </c>
      <c r="B4329" s="9">
        <v>568</v>
      </c>
      <c r="C4329">
        <v>553018</v>
      </c>
      <c r="D4329">
        <v>1</v>
      </c>
      <c r="E4329">
        <v>0</v>
      </c>
      <c r="F4329">
        <v>0</v>
      </c>
      <c r="G4329">
        <v>0</v>
      </c>
      <c r="H4329">
        <v>0</v>
      </c>
      <c r="I4329" t="s">
        <v>83</v>
      </c>
      <c r="J4329">
        <v>553131</v>
      </c>
      <c r="K4329" t="s">
        <v>571</v>
      </c>
      <c r="L4329">
        <v>553131</v>
      </c>
      <c r="M4329" t="s">
        <v>571</v>
      </c>
      <c r="N4329">
        <v>553131</v>
      </c>
      <c r="O4329" t="s">
        <v>571</v>
      </c>
      <c r="P4329">
        <v>553131</v>
      </c>
      <c r="Q4329" t="s">
        <v>571</v>
      </c>
      <c r="R4329" s="9">
        <v>135215.16989925879</v>
      </c>
      <c r="S4329" s="9"/>
      <c r="T4329" s="9"/>
      <c r="U4329" s="9"/>
      <c r="V4329" s="9"/>
      <c r="W4329" s="9"/>
      <c r="X4329" s="9"/>
      <c r="Y4329" s="9"/>
      <c r="Z4329" s="9"/>
      <c r="AA4329" s="9"/>
      <c r="AB4329" s="9"/>
      <c r="AC4329" s="9"/>
      <c r="AD4329" s="9"/>
      <c r="AE4329" s="9"/>
      <c r="AF4329" s="9"/>
      <c r="AG4329" s="9"/>
      <c r="AH4329" s="9"/>
      <c r="AI4329" s="9"/>
      <c r="AJ4329" s="9"/>
      <c r="AK4329" s="9"/>
      <c r="AL4329" s="9"/>
      <c r="AM4329" s="9"/>
      <c r="AN4329" s="9"/>
      <c r="AO4329" s="9"/>
      <c r="AP4329" s="9"/>
      <c r="AQ4329" s="15"/>
      <c r="AR4329" s="9"/>
      <c r="AS4329" s="9"/>
      <c r="AT4329" s="9"/>
      <c r="AU4329" s="9"/>
      <c r="AV4329" s="9"/>
      <c r="AW4329" s="9"/>
      <c r="AX4329" s="9"/>
      <c r="AY4329" s="9"/>
      <c r="AZ4329" s="9"/>
      <c r="BA4329" s="9"/>
      <c r="BB4329" s="9"/>
      <c r="BC4329" s="9"/>
      <c r="BD4329" s="9"/>
      <c r="BE4329" s="9"/>
      <c r="BF4329" s="9"/>
      <c r="BG4329" s="9"/>
      <c r="BH4329" s="9"/>
      <c r="BI4329" s="9"/>
      <c r="BJ4329" s="9"/>
      <c r="BK4329" s="9"/>
      <c r="BL4329" s="9">
        <f t="shared" si="142"/>
        <v>135215.16989925879</v>
      </c>
      <c r="BM4329" s="9">
        <f t="shared" si="143"/>
        <v>135200</v>
      </c>
    </row>
    <row r="4330" spans="1:65" x14ac:dyDescent="0.3">
      <c r="A4330" t="s">
        <v>4071</v>
      </c>
      <c r="B4330" s="9">
        <v>1514</v>
      </c>
      <c r="C4330">
        <v>544973</v>
      </c>
      <c r="D4330">
        <v>1</v>
      </c>
      <c r="E4330">
        <v>0</v>
      </c>
      <c r="F4330">
        <v>0</v>
      </c>
      <c r="G4330">
        <v>0</v>
      </c>
      <c r="H4330">
        <v>0</v>
      </c>
      <c r="I4330" t="s">
        <v>83</v>
      </c>
      <c r="J4330">
        <v>544256</v>
      </c>
      <c r="K4330" t="s">
        <v>85</v>
      </c>
      <c r="L4330">
        <v>544256</v>
      </c>
      <c r="M4330" t="s">
        <v>85</v>
      </c>
      <c r="N4330">
        <v>544256</v>
      </c>
      <c r="O4330" t="s">
        <v>85</v>
      </c>
      <c r="P4330">
        <v>544256</v>
      </c>
      <c r="Q4330" t="s">
        <v>85</v>
      </c>
      <c r="R4330" s="9">
        <v>354424.57210460649</v>
      </c>
      <c r="S4330" s="9"/>
      <c r="T4330" s="9"/>
      <c r="U4330" s="9"/>
      <c r="V4330" s="9"/>
      <c r="W4330" s="9"/>
      <c r="X4330" s="9"/>
      <c r="Y4330" s="9"/>
      <c r="Z4330" s="9"/>
      <c r="AA4330" s="9"/>
      <c r="AB4330" s="9"/>
      <c r="AC4330" s="9"/>
      <c r="AD4330" s="9"/>
      <c r="AE4330" s="9"/>
      <c r="AF4330" s="9"/>
      <c r="AG4330" s="9"/>
      <c r="AH4330" s="9"/>
      <c r="AI4330" s="9"/>
      <c r="AJ4330" s="9"/>
      <c r="AK4330" s="9"/>
      <c r="AL4330" s="9"/>
      <c r="AM4330" s="9"/>
      <c r="AN4330" s="9"/>
      <c r="AO4330" s="9"/>
      <c r="AP4330" s="9"/>
      <c r="AQ4330" s="15"/>
      <c r="AR4330" s="9"/>
      <c r="AS4330" s="9"/>
      <c r="AT4330" s="9"/>
      <c r="AU4330" s="9"/>
      <c r="AV4330" s="9"/>
      <c r="AW4330" s="9"/>
      <c r="AX4330" s="9"/>
      <c r="AY4330" s="9"/>
      <c r="AZ4330" s="9"/>
      <c r="BA4330" s="9"/>
      <c r="BB4330" s="9"/>
      <c r="BC4330" s="9"/>
      <c r="BD4330" s="9"/>
      <c r="BE4330" s="9"/>
      <c r="BF4330" s="9"/>
      <c r="BG4330" s="9"/>
      <c r="BH4330" s="9"/>
      <c r="BI4330" s="9"/>
      <c r="BJ4330" s="9"/>
      <c r="BK4330" s="9"/>
      <c r="BL4330" s="9">
        <f t="shared" si="142"/>
        <v>354424.57210460649</v>
      </c>
      <c r="BM4330" s="9">
        <f t="shared" si="143"/>
        <v>354400</v>
      </c>
    </row>
    <row r="4331" spans="1:65" x14ac:dyDescent="0.3">
      <c r="A4331" t="s">
        <v>4072</v>
      </c>
      <c r="B4331" s="9">
        <v>808</v>
      </c>
      <c r="C4331">
        <v>570745</v>
      </c>
      <c r="D4331">
        <v>1</v>
      </c>
      <c r="E4331">
        <v>0</v>
      </c>
      <c r="F4331">
        <v>0</v>
      </c>
      <c r="G4331">
        <v>0</v>
      </c>
      <c r="H4331">
        <v>0</v>
      </c>
      <c r="I4331" t="s">
        <v>90</v>
      </c>
      <c r="J4331">
        <v>570656</v>
      </c>
      <c r="K4331" t="s">
        <v>1260</v>
      </c>
      <c r="L4331">
        <v>569810</v>
      </c>
      <c r="M4331" t="s">
        <v>284</v>
      </c>
      <c r="N4331">
        <v>569810</v>
      </c>
      <c r="O4331" t="s">
        <v>284</v>
      </c>
      <c r="P4331">
        <v>569810</v>
      </c>
      <c r="Q4331" t="s">
        <v>284</v>
      </c>
      <c r="R4331" s="9">
        <v>191363.1287489431</v>
      </c>
      <c r="S4331" s="9"/>
      <c r="T4331" s="9"/>
      <c r="U4331" s="9"/>
      <c r="V4331" s="9"/>
      <c r="W4331" s="9"/>
      <c r="X4331" s="9"/>
      <c r="Y4331" s="9"/>
      <c r="Z4331" s="9"/>
      <c r="AA4331" s="9"/>
      <c r="AB4331" s="9"/>
      <c r="AC4331" s="9"/>
      <c r="AD4331" s="9"/>
      <c r="AE4331" s="9"/>
      <c r="AF4331" s="9"/>
      <c r="AG4331" s="9"/>
      <c r="AH4331" s="9"/>
      <c r="AI4331" s="9"/>
      <c r="AJ4331" s="9"/>
      <c r="AK4331" s="9"/>
      <c r="AL4331" s="9"/>
      <c r="AM4331" s="9"/>
      <c r="AN4331" s="9"/>
      <c r="AO4331" s="9"/>
      <c r="AP4331" s="9"/>
      <c r="AQ4331" s="15"/>
      <c r="AR4331" s="9"/>
      <c r="AS4331" s="9"/>
      <c r="AT4331" s="9"/>
      <c r="AU4331" s="9"/>
      <c r="AV4331" s="9"/>
      <c r="AW4331" s="9"/>
      <c r="AX4331" s="9"/>
      <c r="AY4331" s="9"/>
      <c r="AZ4331" s="9"/>
      <c r="BA4331" s="9"/>
      <c r="BB4331" s="9"/>
      <c r="BC4331" s="9"/>
      <c r="BD4331" s="9"/>
      <c r="BE4331" s="9"/>
      <c r="BF4331" s="9"/>
      <c r="BG4331" s="9"/>
      <c r="BH4331" s="9"/>
      <c r="BI4331" s="9"/>
      <c r="BJ4331" s="9"/>
      <c r="BK4331" s="9"/>
      <c r="BL4331" s="9">
        <f t="shared" si="142"/>
        <v>191363.1287489431</v>
      </c>
      <c r="BM4331" s="9">
        <f t="shared" si="143"/>
        <v>191400</v>
      </c>
    </row>
    <row r="4332" spans="1:65" x14ac:dyDescent="0.3">
      <c r="A4332" s="5" t="s">
        <v>253</v>
      </c>
      <c r="B4332" s="9">
        <v>12668</v>
      </c>
      <c r="C4332">
        <v>565555</v>
      </c>
      <c r="D4332">
        <v>1</v>
      </c>
      <c r="E4332">
        <v>1</v>
      </c>
      <c r="F4332">
        <v>1</v>
      </c>
      <c r="G4332">
        <v>1</v>
      </c>
      <c r="H4332">
        <v>1</v>
      </c>
      <c r="I4332" t="s">
        <v>131</v>
      </c>
      <c r="J4332">
        <v>565555</v>
      </c>
      <c r="K4332" t="s">
        <v>253</v>
      </c>
      <c r="L4332">
        <v>565555</v>
      </c>
      <c r="M4332" t="s">
        <v>253</v>
      </c>
      <c r="N4332">
        <v>565555</v>
      </c>
      <c r="O4332" t="s">
        <v>253</v>
      </c>
      <c r="P4332">
        <v>565555</v>
      </c>
      <c r="Q4332" t="s">
        <v>253</v>
      </c>
      <c r="R4332" s="9">
        <v>582267.8064649062</v>
      </c>
      <c r="S4332" s="9">
        <f>SUMIFS($B:$B,$J:$J,$C4332)</f>
        <v>23198</v>
      </c>
      <c r="T4332" s="9">
        <v>530530.47446343885</v>
      </c>
      <c r="U4332" s="9">
        <v>594</v>
      </c>
      <c r="V4332" s="9">
        <f>U4332*768</f>
        <v>456192</v>
      </c>
      <c r="W4332" s="9">
        <v>161</v>
      </c>
      <c r="X4332" s="9">
        <f>W4332*3072</f>
        <v>494592</v>
      </c>
      <c r="Y4332" s="9">
        <v>425</v>
      </c>
      <c r="Z4332" s="9">
        <f>Y4332*1024</f>
        <v>435200</v>
      </c>
      <c r="AA4332" s="9">
        <v>135</v>
      </c>
      <c r="AB4332" s="9">
        <f>AA4332*256</f>
        <v>34560</v>
      </c>
      <c r="AC4332" s="9">
        <f>SUMIFS($B:$B,$L:$L,$C4332)</f>
        <v>31053</v>
      </c>
      <c r="AD4332" s="9">
        <v>2026235.274020036</v>
      </c>
      <c r="AE4332" s="9">
        <f>SUMIFS($B:$B,$P:$P,$C4332)</f>
        <v>33380</v>
      </c>
      <c r="AF4332" s="9">
        <v>2042710.044683804</v>
      </c>
      <c r="AG4332" s="9">
        <f>SUMIFS($B:$B,$N:$N,$C4332)</f>
        <v>33380</v>
      </c>
      <c r="AH4332" s="9">
        <v>5757364.729300525</v>
      </c>
      <c r="AI4332" s="9">
        <f>SUMIFS($B:$B,$P:$P,$C4332)</f>
        <v>33380</v>
      </c>
      <c r="AJ4332" s="9">
        <v>17538839.04188196</v>
      </c>
      <c r="AK4332" s="9"/>
      <c r="AL4332" s="9">
        <v>5577</v>
      </c>
      <c r="AM4332" s="9">
        <f>AL4332*141</f>
        <v>786357</v>
      </c>
      <c r="AN4332" s="9"/>
      <c r="AO4332" s="9"/>
      <c r="AP4332" s="9"/>
      <c r="AQ4332" s="15"/>
      <c r="AR4332" s="9">
        <v>11</v>
      </c>
      <c r="AS4332" s="9">
        <f>AR4332*30500</f>
        <v>335500</v>
      </c>
      <c r="AT4332" s="9">
        <v>243</v>
      </c>
      <c r="AU4332" s="9">
        <f>AT4332*2742</f>
        <v>666306</v>
      </c>
      <c r="AV4332" s="9">
        <v>0</v>
      </c>
      <c r="AW4332" s="9">
        <f>AV4332*914</f>
        <v>0</v>
      </c>
      <c r="AX4332" s="9">
        <v>1762</v>
      </c>
      <c r="AY4332" s="9">
        <f>AX4332*141</f>
        <v>248442</v>
      </c>
      <c r="AZ4332" s="9">
        <v>1410</v>
      </c>
      <c r="BA4332" s="9">
        <f>AZ4332*343</f>
        <v>483630</v>
      </c>
      <c r="BB4332" s="9">
        <v>673</v>
      </c>
      <c r="BC4332" s="9">
        <f>BB4332*109</f>
        <v>73357</v>
      </c>
      <c r="BD4332" s="9">
        <v>65</v>
      </c>
      <c r="BE4332" s="9">
        <f>BD4332*82</f>
        <v>5330</v>
      </c>
      <c r="BF4332" s="9">
        <v>996</v>
      </c>
      <c r="BG4332" s="9">
        <f>BF4332*328</f>
        <v>326688</v>
      </c>
      <c r="BH4332" s="9">
        <v>76</v>
      </c>
      <c r="BI4332" s="9">
        <f>BH4332*410</f>
        <v>31160</v>
      </c>
      <c r="BJ4332" s="9">
        <v>92</v>
      </c>
      <c r="BK4332" s="9">
        <f>BJ4332*219</f>
        <v>20148</v>
      </c>
      <c r="BL4332" s="9">
        <f t="shared" si="142"/>
        <v>32875409.37081467</v>
      </c>
      <c r="BM4332" s="9">
        <f t="shared" si="143"/>
        <v>32875400</v>
      </c>
    </row>
    <row r="4333" spans="1:65" x14ac:dyDescent="0.3">
      <c r="A4333" t="s">
        <v>4073</v>
      </c>
      <c r="B4333" s="9">
        <v>208</v>
      </c>
      <c r="C4333">
        <v>597741</v>
      </c>
      <c r="D4333">
        <v>1</v>
      </c>
      <c r="E4333">
        <v>0</v>
      </c>
      <c r="F4333">
        <v>0</v>
      </c>
      <c r="G4333">
        <v>0</v>
      </c>
      <c r="H4333">
        <v>0</v>
      </c>
      <c r="I4333" t="s">
        <v>94</v>
      </c>
      <c r="J4333">
        <v>597180</v>
      </c>
      <c r="K4333" t="s">
        <v>116</v>
      </c>
      <c r="L4333">
        <v>597180</v>
      </c>
      <c r="M4333" t="s">
        <v>116</v>
      </c>
      <c r="N4333">
        <v>597180</v>
      </c>
      <c r="O4333" t="s">
        <v>116</v>
      </c>
      <c r="P4333">
        <v>597180</v>
      </c>
      <c r="Q4333" t="s">
        <v>116</v>
      </c>
      <c r="R4333" s="9">
        <v>71941.662785630979</v>
      </c>
      <c r="S4333" s="9"/>
      <c r="T4333" s="9"/>
      <c r="U4333" s="9"/>
      <c r="V4333" s="9"/>
      <c r="W4333" s="9"/>
      <c r="X4333" s="9"/>
      <c r="Y4333" s="9"/>
      <c r="Z4333" s="9"/>
      <c r="AA4333" s="9"/>
      <c r="AB4333" s="9"/>
      <c r="AC4333" s="9"/>
      <c r="AD4333" s="9"/>
      <c r="AE4333" s="9"/>
      <c r="AF4333" s="9"/>
      <c r="AG4333" s="9"/>
      <c r="AH4333" s="9"/>
      <c r="AI4333" s="9"/>
      <c r="AJ4333" s="9"/>
      <c r="AK4333" s="9"/>
      <c r="AL4333" s="9"/>
      <c r="AM4333" s="9"/>
      <c r="AN4333" s="9"/>
      <c r="AO4333" s="9"/>
      <c r="AP4333" s="9"/>
      <c r="AQ4333" s="15"/>
      <c r="AR4333" s="9"/>
      <c r="AS4333" s="9"/>
      <c r="AT4333" s="9"/>
      <c r="AU4333" s="9"/>
      <c r="AV4333" s="9"/>
      <c r="AW4333" s="9"/>
      <c r="AX4333" s="9"/>
      <c r="AY4333" s="9"/>
      <c r="AZ4333" s="9"/>
      <c r="BA4333" s="9"/>
      <c r="BB4333" s="9"/>
      <c r="BC4333" s="9"/>
      <c r="BD4333" s="9"/>
      <c r="BE4333" s="9"/>
      <c r="BF4333" s="9"/>
      <c r="BG4333" s="9"/>
      <c r="BH4333" s="9"/>
      <c r="BI4333" s="9"/>
      <c r="BJ4333" s="9"/>
      <c r="BK4333" s="9"/>
      <c r="BL4333" s="9">
        <f t="shared" si="142"/>
        <v>71941.662785630979</v>
      </c>
      <c r="BM4333" s="9">
        <f t="shared" si="143"/>
        <v>71900</v>
      </c>
    </row>
    <row r="4334" spans="1:65" x14ac:dyDescent="0.3">
      <c r="A4334" s="2" t="s">
        <v>3889</v>
      </c>
      <c r="B4334" s="9">
        <v>1210</v>
      </c>
      <c r="C4334">
        <v>591629</v>
      </c>
      <c r="D4334">
        <v>1</v>
      </c>
      <c r="E4334">
        <v>1</v>
      </c>
      <c r="F4334">
        <v>0</v>
      </c>
      <c r="G4334">
        <v>0</v>
      </c>
      <c r="H4334">
        <v>0</v>
      </c>
      <c r="I4334" t="s">
        <v>123</v>
      </c>
      <c r="J4334">
        <v>591629</v>
      </c>
      <c r="K4334" t="s">
        <v>3889</v>
      </c>
      <c r="L4334">
        <v>590673</v>
      </c>
      <c r="M4334" t="s">
        <v>162</v>
      </c>
      <c r="N4334">
        <v>590673</v>
      </c>
      <c r="O4334" t="s">
        <v>162</v>
      </c>
      <c r="P4334">
        <v>590266</v>
      </c>
      <c r="Q4334" t="s">
        <v>163</v>
      </c>
      <c r="R4334" s="9">
        <v>284552.73162251449</v>
      </c>
      <c r="S4334" s="9">
        <f>SUMIFS($B:$B,$J:$J,$C4334)</f>
        <v>1346</v>
      </c>
      <c r="T4334" s="9">
        <v>73311.382936528433</v>
      </c>
      <c r="U4334" s="9">
        <v>0</v>
      </c>
      <c r="V4334" s="9">
        <f>U4334*768</f>
        <v>0</v>
      </c>
      <c r="W4334" s="9">
        <v>23</v>
      </c>
      <c r="X4334" s="9">
        <f>W4334*3072</f>
        <v>70656</v>
      </c>
      <c r="Y4334" s="9">
        <v>9</v>
      </c>
      <c r="Z4334" s="9">
        <f>Y4334*1024</f>
        <v>9216</v>
      </c>
      <c r="AA4334" s="9">
        <v>2</v>
      </c>
      <c r="AB4334" s="9">
        <f>AA4334*256</f>
        <v>512</v>
      </c>
      <c r="AC4334" s="9"/>
      <c r="AD4334" s="9"/>
      <c r="AE4334" s="9"/>
      <c r="AF4334" s="9"/>
      <c r="AG4334" s="9"/>
      <c r="AH4334" s="9"/>
      <c r="AI4334" s="9"/>
      <c r="AJ4334" s="9"/>
      <c r="AK4334" s="9"/>
      <c r="AL4334" s="9"/>
      <c r="AM4334" s="9"/>
      <c r="AN4334" s="9"/>
      <c r="AO4334" s="9"/>
      <c r="AP4334" s="9"/>
      <c r="AQ4334" s="15"/>
      <c r="AR4334" s="9"/>
      <c r="AS4334" s="9"/>
      <c r="AT4334" s="9"/>
      <c r="AU4334" s="9"/>
      <c r="AV4334" s="9"/>
      <c r="AW4334" s="9"/>
      <c r="AX4334" s="9"/>
      <c r="AY4334" s="9"/>
      <c r="AZ4334" s="9"/>
      <c r="BA4334" s="9"/>
      <c r="BB4334" s="9"/>
      <c r="BC4334" s="9"/>
      <c r="BD4334" s="9"/>
      <c r="BE4334" s="9"/>
      <c r="BF4334" s="9"/>
      <c r="BG4334" s="9"/>
      <c r="BH4334" s="9"/>
      <c r="BI4334" s="9"/>
      <c r="BJ4334" s="9"/>
      <c r="BK4334" s="9"/>
      <c r="BL4334" s="9">
        <f t="shared" si="142"/>
        <v>438248.11455904291</v>
      </c>
      <c r="BM4334" s="9">
        <f t="shared" si="143"/>
        <v>438200</v>
      </c>
    </row>
    <row r="4335" spans="1:65" x14ac:dyDescent="0.3">
      <c r="A4335" t="s">
        <v>4074</v>
      </c>
      <c r="B4335" s="9">
        <v>273</v>
      </c>
      <c r="C4335">
        <v>558290</v>
      </c>
      <c r="D4335">
        <v>1</v>
      </c>
      <c r="E4335">
        <v>0</v>
      </c>
      <c r="F4335">
        <v>0</v>
      </c>
      <c r="G4335">
        <v>0</v>
      </c>
      <c r="H4335">
        <v>0</v>
      </c>
      <c r="I4335" t="s">
        <v>151</v>
      </c>
      <c r="J4335">
        <v>558044</v>
      </c>
      <c r="K4335" t="s">
        <v>549</v>
      </c>
      <c r="L4335">
        <v>558249</v>
      </c>
      <c r="M4335" t="s">
        <v>550</v>
      </c>
      <c r="N4335">
        <v>558249</v>
      </c>
      <c r="O4335" t="s">
        <v>550</v>
      </c>
      <c r="P4335">
        <v>558249</v>
      </c>
      <c r="Q4335" t="s">
        <v>550</v>
      </c>
      <c r="R4335" s="9">
        <v>71941.662785630979</v>
      </c>
      <c r="S4335" s="9"/>
      <c r="T4335" s="9"/>
      <c r="U4335" s="9"/>
      <c r="V4335" s="9"/>
      <c r="W4335" s="9"/>
      <c r="X4335" s="9"/>
      <c r="Y4335" s="9"/>
      <c r="Z4335" s="9"/>
      <c r="AA4335" s="9"/>
      <c r="AB4335" s="9"/>
      <c r="AC4335" s="9"/>
      <c r="AD4335" s="9"/>
      <c r="AE4335" s="9"/>
      <c r="AF4335" s="9"/>
      <c r="AG4335" s="9"/>
      <c r="AH4335" s="9"/>
      <c r="AI4335" s="9"/>
      <c r="AJ4335" s="9"/>
      <c r="AK4335" s="9"/>
      <c r="AL4335" s="9"/>
      <c r="AM4335" s="9"/>
      <c r="AN4335" s="9"/>
      <c r="AO4335" s="9"/>
      <c r="AP4335" s="9"/>
      <c r="AQ4335" s="15"/>
      <c r="AR4335" s="9"/>
      <c r="AS4335" s="9"/>
      <c r="AT4335" s="9"/>
      <c r="AU4335" s="9"/>
      <c r="AV4335" s="9"/>
      <c r="AW4335" s="9"/>
      <c r="AX4335" s="9"/>
      <c r="AY4335" s="9"/>
      <c r="AZ4335" s="9"/>
      <c r="BA4335" s="9"/>
      <c r="BB4335" s="9"/>
      <c r="BC4335" s="9"/>
      <c r="BD4335" s="9"/>
      <c r="BE4335" s="9"/>
      <c r="BF4335" s="9"/>
      <c r="BG4335" s="9"/>
      <c r="BH4335" s="9"/>
      <c r="BI4335" s="9"/>
      <c r="BJ4335" s="9"/>
      <c r="BK4335" s="9"/>
      <c r="BL4335" s="9">
        <f t="shared" si="142"/>
        <v>71941.662785630979</v>
      </c>
      <c r="BM4335" s="9">
        <f t="shared" si="143"/>
        <v>71900</v>
      </c>
    </row>
    <row r="4336" spans="1:65" x14ac:dyDescent="0.3">
      <c r="A4336" s="4" t="s">
        <v>1536</v>
      </c>
      <c r="B4336" s="9">
        <v>5962</v>
      </c>
      <c r="C4336">
        <v>593559</v>
      </c>
      <c r="D4336">
        <v>1</v>
      </c>
      <c r="E4336">
        <v>1</v>
      </c>
      <c r="F4336">
        <v>1</v>
      </c>
      <c r="G4336">
        <v>1</v>
      </c>
      <c r="H4336">
        <v>0</v>
      </c>
      <c r="I4336" t="s">
        <v>81</v>
      </c>
      <c r="J4336">
        <v>593559</v>
      </c>
      <c r="K4336" t="s">
        <v>1536</v>
      </c>
      <c r="L4336">
        <v>593559</v>
      </c>
      <c r="M4336" t="s">
        <v>1536</v>
      </c>
      <c r="N4336">
        <v>593559</v>
      </c>
      <c r="O4336" t="s">
        <v>1536</v>
      </c>
      <c r="P4336">
        <v>592889</v>
      </c>
      <c r="Q4336" t="s">
        <v>482</v>
      </c>
      <c r="R4336" s="9">
        <v>1339146.6843455271</v>
      </c>
      <c r="S4336" s="9">
        <f>SUMIFS($B:$B,$J:$J,$C4336)</f>
        <v>8600</v>
      </c>
      <c r="T4336" s="9">
        <v>465869.51195366838</v>
      </c>
      <c r="U4336" s="9">
        <v>0</v>
      </c>
      <c r="V4336" s="9">
        <f>U4336*768</f>
        <v>0</v>
      </c>
      <c r="W4336" s="9">
        <v>60</v>
      </c>
      <c r="X4336" s="9">
        <f>W4336*3072</f>
        <v>184320</v>
      </c>
      <c r="Y4336" s="9">
        <v>22</v>
      </c>
      <c r="Z4336" s="9">
        <f>Y4336*1024</f>
        <v>22528</v>
      </c>
      <c r="AA4336" s="9">
        <v>18</v>
      </c>
      <c r="AB4336" s="9">
        <f>AA4336*256</f>
        <v>4608</v>
      </c>
      <c r="AC4336" s="9">
        <f>SUMIFS($B:$B,$L:$L,$C4336)</f>
        <v>9258</v>
      </c>
      <c r="AD4336" s="9">
        <v>1149410.361770767</v>
      </c>
      <c r="AE4336" s="9"/>
      <c r="AF4336" s="9"/>
      <c r="AG4336" s="9">
        <f>SUMIFS($B:$B,$N:$N,$C4336)</f>
        <v>9258</v>
      </c>
      <c r="AH4336" s="9">
        <v>1041619.598491178</v>
      </c>
      <c r="AI4336" s="9"/>
      <c r="AJ4336" s="9"/>
      <c r="AK4336" s="9"/>
      <c r="AL4336" s="9"/>
      <c r="AM4336" s="9"/>
      <c r="AN4336" s="9"/>
      <c r="AO4336" s="9"/>
      <c r="AP4336" s="9"/>
      <c r="AQ4336" s="15"/>
      <c r="AR4336" s="9">
        <v>2</v>
      </c>
      <c r="AS4336" s="9">
        <f>AR4336*30500</f>
        <v>61000</v>
      </c>
      <c r="AT4336" s="9"/>
      <c r="AU4336" s="9"/>
      <c r="AV4336" s="9"/>
      <c r="AW4336" s="9"/>
      <c r="AX4336" s="9"/>
      <c r="AY4336" s="9"/>
      <c r="AZ4336" s="9"/>
      <c r="BA4336" s="9"/>
      <c r="BB4336" s="9"/>
      <c r="BC4336" s="9"/>
      <c r="BD4336" s="9"/>
      <c r="BE4336" s="9"/>
      <c r="BF4336" s="9"/>
      <c r="BG4336" s="9"/>
      <c r="BH4336" s="9"/>
      <c r="BI4336" s="9"/>
      <c r="BJ4336" s="9"/>
      <c r="BK4336" s="9"/>
      <c r="BL4336" s="9">
        <f t="shared" si="142"/>
        <v>4268502.1565611409</v>
      </c>
      <c r="BM4336" s="9">
        <f t="shared" si="143"/>
        <v>4268500</v>
      </c>
    </row>
    <row r="4337" spans="1:65" x14ac:dyDescent="0.3">
      <c r="A4337" t="s">
        <v>4075</v>
      </c>
      <c r="B4337" s="9">
        <v>270</v>
      </c>
      <c r="C4337">
        <v>517615</v>
      </c>
      <c r="D4337">
        <v>1</v>
      </c>
      <c r="E4337">
        <v>0</v>
      </c>
      <c r="F4337">
        <v>0</v>
      </c>
      <c r="G4337">
        <v>0</v>
      </c>
      <c r="H4337">
        <v>0</v>
      </c>
      <c r="I4337" t="s">
        <v>111</v>
      </c>
      <c r="J4337">
        <v>521531</v>
      </c>
      <c r="K4337" t="s">
        <v>1778</v>
      </c>
      <c r="L4337">
        <v>521531</v>
      </c>
      <c r="M4337" t="s">
        <v>1778</v>
      </c>
      <c r="N4337">
        <v>513750</v>
      </c>
      <c r="O4337" t="s">
        <v>290</v>
      </c>
      <c r="P4337">
        <v>513750</v>
      </c>
      <c r="Q4337" t="s">
        <v>290</v>
      </c>
      <c r="R4337" s="9">
        <v>71941.662785630979</v>
      </c>
      <c r="S4337" s="9"/>
      <c r="T4337" s="9"/>
      <c r="U4337" s="9"/>
      <c r="V4337" s="9"/>
      <c r="W4337" s="9"/>
      <c r="X4337" s="9"/>
      <c r="Y4337" s="9"/>
      <c r="Z4337" s="9"/>
      <c r="AA4337" s="9"/>
      <c r="AB4337" s="9"/>
      <c r="AC4337" s="9"/>
      <c r="AD4337" s="9"/>
      <c r="AE4337" s="9"/>
      <c r="AF4337" s="9"/>
      <c r="AG4337" s="9"/>
      <c r="AH4337" s="9"/>
      <c r="AI4337" s="9"/>
      <c r="AJ4337" s="9"/>
      <c r="AK4337" s="9"/>
      <c r="AL4337" s="9"/>
      <c r="AM4337" s="9"/>
      <c r="AN4337" s="9"/>
      <c r="AO4337" s="9"/>
      <c r="AP4337" s="9"/>
      <c r="AQ4337" s="15"/>
      <c r="AR4337" s="9"/>
      <c r="AS4337" s="9"/>
      <c r="AT4337" s="9"/>
      <c r="AU4337" s="9"/>
      <c r="AV4337" s="9"/>
      <c r="AW4337" s="9"/>
      <c r="AX4337" s="9"/>
      <c r="AY4337" s="9"/>
      <c r="AZ4337" s="9"/>
      <c r="BA4337" s="9"/>
      <c r="BB4337" s="9"/>
      <c r="BC4337" s="9"/>
      <c r="BD4337" s="9"/>
      <c r="BE4337" s="9"/>
      <c r="BF4337" s="9"/>
      <c r="BG4337" s="9"/>
      <c r="BH4337" s="9"/>
      <c r="BI4337" s="9"/>
      <c r="BJ4337" s="9"/>
      <c r="BK4337" s="9"/>
      <c r="BL4337" s="9">
        <f t="shared" si="142"/>
        <v>71941.662785630979</v>
      </c>
      <c r="BM4337" s="9">
        <f t="shared" si="143"/>
        <v>71900</v>
      </c>
    </row>
    <row r="4338" spans="1:65" x14ac:dyDescent="0.3">
      <c r="A4338" t="s">
        <v>4076</v>
      </c>
      <c r="B4338" s="9">
        <v>102</v>
      </c>
      <c r="C4338">
        <v>596604</v>
      </c>
      <c r="D4338">
        <v>1</v>
      </c>
      <c r="E4338">
        <v>0</v>
      </c>
      <c r="F4338">
        <v>0</v>
      </c>
      <c r="G4338">
        <v>0</v>
      </c>
      <c r="H4338">
        <v>0</v>
      </c>
      <c r="I4338" t="s">
        <v>123</v>
      </c>
      <c r="J4338">
        <v>597007</v>
      </c>
      <c r="K4338" t="s">
        <v>172</v>
      </c>
      <c r="L4338">
        <v>597007</v>
      </c>
      <c r="M4338" t="s">
        <v>172</v>
      </c>
      <c r="N4338">
        <v>597007</v>
      </c>
      <c r="O4338" t="s">
        <v>172</v>
      </c>
      <c r="P4338">
        <v>597007</v>
      </c>
      <c r="Q4338" t="s">
        <v>172</v>
      </c>
      <c r="R4338" s="9">
        <v>71941.662785630979</v>
      </c>
      <c r="S4338" s="9"/>
      <c r="T4338" s="9"/>
      <c r="U4338" s="9"/>
      <c r="V4338" s="9"/>
      <c r="W4338" s="9"/>
      <c r="X4338" s="9"/>
      <c r="Y4338" s="9"/>
      <c r="Z4338" s="9"/>
      <c r="AA4338" s="9"/>
      <c r="AB4338" s="9"/>
      <c r="AC4338" s="9"/>
      <c r="AD4338" s="9"/>
      <c r="AE4338" s="9"/>
      <c r="AF4338" s="9"/>
      <c r="AG4338" s="9"/>
      <c r="AH4338" s="9"/>
      <c r="AI4338" s="9"/>
      <c r="AJ4338" s="9"/>
      <c r="AK4338" s="9"/>
      <c r="AL4338" s="9"/>
      <c r="AM4338" s="9"/>
      <c r="AN4338" s="9"/>
      <c r="AO4338" s="9"/>
      <c r="AP4338" s="9"/>
      <c r="AQ4338" s="15"/>
      <c r="AR4338" s="9"/>
      <c r="AS4338" s="9"/>
      <c r="AT4338" s="9"/>
      <c r="AU4338" s="9"/>
      <c r="AV4338" s="9"/>
      <c r="AW4338" s="9"/>
      <c r="AX4338" s="9"/>
      <c r="AY4338" s="9"/>
      <c r="AZ4338" s="9"/>
      <c r="BA4338" s="9"/>
      <c r="BB4338" s="9"/>
      <c r="BC4338" s="9"/>
      <c r="BD4338" s="9"/>
      <c r="BE4338" s="9"/>
      <c r="BF4338" s="9"/>
      <c r="BG4338" s="9"/>
      <c r="BH4338" s="9"/>
      <c r="BI4338" s="9"/>
      <c r="BJ4338" s="9"/>
      <c r="BK4338" s="9"/>
      <c r="BL4338" s="9">
        <f t="shared" si="142"/>
        <v>71941.662785630979</v>
      </c>
      <c r="BM4338" s="9">
        <f t="shared" si="143"/>
        <v>71900</v>
      </c>
    </row>
    <row r="4339" spans="1:65" x14ac:dyDescent="0.3">
      <c r="A4339" s="2" t="s">
        <v>3436</v>
      </c>
      <c r="B4339" s="9">
        <v>593</v>
      </c>
      <c r="C4339">
        <v>596612</v>
      </c>
      <c r="D4339">
        <v>1</v>
      </c>
      <c r="E4339">
        <v>1</v>
      </c>
      <c r="F4339">
        <v>0</v>
      </c>
      <c r="G4339">
        <v>0</v>
      </c>
      <c r="H4339">
        <v>0</v>
      </c>
      <c r="I4339" t="s">
        <v>123</v>
      </c>
      <c r="J4339">
        <v>596612</v>
      </c>
      <c r="K4339" t="s">
        <v>3436</v>
      </c>
      <c r="L4339">
        <v>595411</v>
      </c>
      <c r="M4339" t="s">
        <v>446</v>
      </c>
      <c r="N4339">
        <v>595411</v>
      </c>
      <c r="O4339" t="s">
        <v>446</v>
      </c>
      <c r="P4339">
        <v>595411</v>
      </c>
      <c r="Q4339" t="s">
        <v>446</v>
      </c>
      <c r="R4339" s="9">
        <v>141084.48269442661</v>
      </c>
      <c r="S4339" s="9">
        <f>SUMIFS($B:$B,$J:$J,$C4339)</f>
        <v>1266</v>
      </c>
      <c r="T4339" s="9">
        <v>68961.517325689929</v>
      </c>
      <c r="U4339" s="9">
        <v>0</v>
      </c>
      <c r="V4339" s="9">
        <f>U4339*768</f>
        <v>0</v>
      </c>
      <c r="W4339" s="9">
        <v>5</v>
      </c>
      <c r="X4339" s="9">
        <f>W4339*3072</f>
        <v>15360</v>
      </c>
      <c r="Y4339" s="9">
        <v>10</v>
      </c>
      <c r="Z4339" s="9">
        <f>Y4339*1024</f>
        <v>10240</v>
      </c>
      <c r="AA4339" s="9">
        <v>2</v>
      </c>
      <c r="AB4339" s="9">
        <f>AA4339*256</f>
        <v>512</v>
      </c>
      <c r="AC4339" s="9"/>
      <c r="AD4339" s="9"/>
      <c r="AE4339" s="9"/>
      <c r="AF4339" s="9"/>
      <c r="AG4339" s="9"/>
      <c r="AH4339" s="9"/>
      <c r="AI4339" s="9"/>
      <c r="AJ4339" s="9"/>
      <c r="AK4339" s="9"/>
      <c r="AL4339" s="9"/>
      <c r="AM4339" s="9"/>
      <c r="AN4339" s="9"/>
      <c r="AO4339" s="9"/>
      <c r="AP4339" s="9"/>
      <c r="AQ4339" s="15"/>
      <c r="AR4339" s="9"/>
      <c r="AS4339" s="9"/>
      <c r="AT4339" s="9"/>
      <c r="AU4339" s="9"/>
      <c r="AV4339" s="9"/>
      <c r="AW4339" s="9"/>
      <c r="AX4339" s="9"/>
      <c r="AY4339" s="9"/>
      <c r="AZ4339" s="9"/>
      <c r="BA4339" s="9"/>
      <c r="BB4339" s="9"/>
      <c r="BC4339" s="9"/>
      <c r="BD4339" s="9"/>
      <c r="BE4339" s="9"/>
      <c r="BF4339" s="9"/>
      <c r="BG4339" s="9"/>
      <c r="BH4339" s="9"/>
      <c r="BI4339" s="9"/>
      <c r="BJ4339" s="9"/>
      <c r="BK4339" s="9"/>
      <c r="BL4339" s="9">
        <f t="shared" si="142"/>
        <v>236158.00002011654</v>
      </c>
      <c r="BM4339" s="9">
        <f t="shared" si="143"/>
        <v>236200</v>
      </c>
    </row>
    <row r="4340" spans="1:65" x14ac:dyDescent="0.3">
      <c r="A4340" t="s">
        <v>4077</v>
      </c>
      <c r="B4340" s="9">
        <v>823</v>
      </c>
      <c r="C4340">
        <v>540919</v>
      </c>
      <c r="D4340">
        <v>1</v>
      </c>
      <c r="E4340">
        <v>0</v>
      </c>
      <c r="F4340">
        <v>0</v>
      </c>
      <c r="G4340">
        <v>0</v>
      </c>
      <c r="H4340">
        <v>0</v>
      </c>
      <c r="I4340" t="s">
        <v>111</v>
      </c>
      <c r="J4340">
        <v>541354</v>
      </c>
      <c r="K4340" t="s">
        <v>510</v>
      </c>
      <c r="L4340">
        <v>541354</v>
      </c>
      <c r="M4340" t="s">
        <v>510</v>
      </c>
      <c r="N4340">
        <v>541354</v>
      </c>
      <c r="O4340" t="s">
        <v>510</v>
      </c>
      <c r="P4340">
        <v>541354</v>
      </c>
      <c r="Q4340" t="s">
        <v>510</v>
      </c>
      <c r="R4340" s="9">
        <v>194858.58565464159</v>
      </c>
      <c r="S4340" s="9"/>
      <c r="T4340" s="9"/>
      <c r="U4340" s="9"/>
      <c r="V4340" s="9"/>
      <c r="W4340" s="9"/>
      <c r="X4340" s="9"/>
      <c r="Y4340" s="9"/>
      <c r="Z4340" s="9"/>
      <c r="AA4340" s="9"/>
      <c r="AB4340" s="9"/>
      <c r="AC4340" s="9"/>
      <c r="AD4340" s="9"/>
      <c r="AE4340" s="9"/>
      <c r="AF4340" s="9"/>
      <c r="AG4340" s="9"/>
      <c r="AH4340" s="9"/>
      <c r="AI4340" s="9"/>
      <c r="AJ4340" s="9"/>
      <c r="AK4340" s="9"/>
      <c r="AL4340" s="9"/>
      <c r="AM4340" s="9"/>
      <c r="AN4340" s="9"/>
      <c r="AO4340" s="9"/>
      <c r="AP4340" s="9"/>
      <c r="AQ4340" s="15"/>
      <c r="AR4340" s="9"/>
      <c r="AS4340" s="9"/>
      <c r="AT4340" s="9"/>
      <c r="AU4340" s="9"/>
      <c r="AV4340" s="9"/>
      <c r="AW4340" s="9"/>
      <c r="AX4340" s="9"/>
      <c r="AY4340" s="9"/>
      <c r="AZ4340" s="9"/>
      <c r="BA4340" s="9"/>
      <c r="BB4340" s="9"/>
      <c r="BC4340" s="9"/>
      <c r="BD4340" s="9"/>
      <c r="BE4340" s="9"/>
      <c r="BF4340" s="9"/>
      <c r="BG4340" s="9"/>
      <c r="BH4340" s="9"/>
      <c r="BI4340" s="9"/>
      <c r="BJ4340" s="9"/>
      <c r="BK4340" s="9"/>
      <c r="BL4340" s="9">
        <f t="shared" si="142"/>
        <v>194858.58565464159</v>
      </c>
      <c r="BM4340" s="9">
        <f t="shared" si="143"/>
        <v>194900</v>
      </c>
    </row>
    <row r="4341" spans="1:65" x14ac:dyDescent="0.3">
      <c r="A4341" s="2" t="s">
        <v>1670</v>
      </c>
      <c r="B4341" s="9">
        <v>1371</v>
      </c>
      <c r="C4341">
        <v>577472</v>
      </c>
      <c r="D4341">
        <v>1</v>
      </c>
      <c r="E4341">
        <v>1</v>
      </c>
      <c r="F4341">
        <v>0</v>
      </c>
      <c r="G4341">
        <v>0</v>
      </c>
      <c r="H4341">
        <v>0</v>
      </c>
      <c r="I4341" t="s">
        <v>104</v>
      </c>
      <c r="J4341">
        <v>577472</v>
      </c>
      <c r="K4341" t="s">
        <v>1670</v>
      </c>
      <c r="L4341">
        <v>577626</v>
      </c>
      <c r="M4341" t="s">
        <v>1142</v>
      </c>
      <c r="N4341">
        <v>577626</v>
      </c>
      <c r="O4341" t="s">
        <v>1142</v>
      </c>
      <c r="P4341">
        <v>577626</v>
      </c>
      <c r="Q4341" t="s">
        <v>1142</v>
      </c>
      <c r="R4341" s="9">
        <v>321616.19701279962</v>
      </c>
      <c r="S4341" s="9">
        <f>SUMIFS($B:$B,$J:$J,$C4341)</f>
        <v>2026</v>
      </c>
      <c r="T4341" s="9">
        <v>110259.09971422169</v>
      </c>
      <c r="U4341" s="9">
        <v>1</v>
      </c>
      <c r="V4341" s="9">
        <f>U4341*768</f>
        <v>768</v>
      </c>
      <c r="W4341" s="9">
        <v>23</v>
      </c>
      <c r="X4341" s="9">
        <f>W4341*3072</f>
        <v>70656</v>
      </c>
      <c r="Y4341" s="9">
        <v>6</v>
      </c>
      <c r="Z4341" s="9">
        <f>Y4341*1024</f>
        <v>6144</v>
      </c>
      <c r="AA4341" s="9">
        <v>5</v>
      </c>
      <c r="AB4341" s="9">
        <f>AA4341*256</f>
        <v>1280</v>
      </c>
      <c r="AC4341" s="9"/>
      <c r="AD4341" s="9"/>
      <c r="AE4341" s="9"/>
      <c r="AF4341" s="9"/>
      <c r="AG4341" s="9"/>
      <c r="AH4341" s="9"/>
      <c r="AI4341" s="9"/>
      <c r="AJ4341" s="9"/>
      <c r="AK4341" s="9"/>
      <c r="AL4341" s="9"/>
      <c r="AM4341" s="9"/>
      <c r="AN4341" s="9"/>
      <c r="AO4341" s="9"/>
      <c r="AP4341" s="9"/>
      <c r="AQ4341" s="15"/>
      <c r="AR4341" s="9"/>
      <c r="AS4341" s="9"/>
      <c r="AT4341" s="9"/>
      <c r="AU4341" s="9"/>
      <c r="AV4341" s="9"/>
      <c r="AW4341" s="9"/>
      <c r="AX4341" s="9"/>
      <c r="AY4341" s="9"/>
      <c r="AZ4341" s="9"/>
      <c r="BA4341" s="9"/>
      <c r="BB4341" s="9"/>
      <c r="BC4341" s="9"/>
      <c r="BD4341" s="9"/>
      <c r="BE4341" s="9"/>
      <c r="BF4341" s="9"/>
      <c r="BG4341" s="9"/>
      <c r="BH4341" s="9"/>
      <c r="BI4341" s="9"/>
      <c r="BJ4341" s="9"/>
      <c r="BK4341" s="9"/>
      <c r="BL4341" s="9">
        <f t="shared" si="142"/>
        <v>510723.29672702134</v>
      </c>
      <c r="BM4341" s="9">
        <f t="shared" si="143"/>
        <v>510700</v>
      </c>
    </row>
    <row r="4342" spans="1:65" x14ac:dyDescent="0.3">
      <c r="A4342" t="s">
        <v>4078</v>
      </c>
      <c r="B4342" s="9">
        <v>51</v>
      </c>
      <c r="C4342">
        <v>561274</v>
      </c>
      <c r="D4342">
        <v>1</v>
      </c>
      <c r="E4342">
        <v>0</v>
      </c>
      <c r="F4342">
        <v>0</v>
      </c>
      <c r="G4342">
        <v>0</v>
      </c>
      <c r="H4342">
        <v>0</v>
      </c>
      <c r="I4342" t="s">
        <v>123</v>
      </c>
      <c r="J4342">
        <v>547948</v>
      </c>
      <c r="K4342" t="s">
        <v>609</v>
      </c>
      <c r="L4342">
        <v>547492</v>
      </c>
      <c r="M4342" t="s">
        <v>125</v>
      </c>
      <c r="N4342">
        <v>547492</v>
      </c>
      <c r="O4342" t="s">
        <v>125</v>
      </c>
      <c r="P4342">
        <v>547492</v>
      </c>
      <c r="Q4342" t="s">
        <v>125</v>
      </c>
      <c r="R4342" s="9">
        <v>71941.662785630979</v>
      </c>
      <c r="S4342" s="9"/>
      <c r="T4342" s="9"/>
      <c r="U4342" s="9"/>
      <c r="V4342" s="9"/>
      <c r="W4342" s="9"/>
      <c r="X4342" s="9"/>
      <c r="Y4342" s="9"/>
      <c r="Z4342" s="9"/>
      <c r="AA4342" s="9"/>
      <c r="AB4342" s="9"/>
      <c r="AC4342" s="9"/>
      <c r="AD4342" s="9"/>
      <c r="AE4342" s="9"/>
      <c r="AF4342" s="9"/>
      <c r="AG4342" s="9"/>
      <c r="AH4342" s="9"/>
      <c r="AI4342" s="9"/>
      <c r="AJ4342" s="9"/>
      <c r="AK4342" s="9"/>
      <c r="AL4342" s="9"/>
      <c r="AM4342" s="9"/>
      <c r="AN4342" s="9"/>
      <c r="AO4342" s="9"/>
      <c r="AP4342" s="9"/>
      <c r="AQ4342" s="15"/>
      <c r="AR4342" s="9"/>
      <c r="AS4342" s="9"/>
      <c r="AT4342" s="9"/>
      <c r="AU4342" s="9"/>
      <c r="AV4342" s="9"/>
      <c r="AW4342" s="9"/>
      <c r="AX4342" s="9"/>
      <c r="AY4342" s="9"/>
      <c r="AZ4342" s="9"/>
      <c r="BA4342" s="9"/>
      <c r="BB4342" s="9"/>
      <c r="BC4342" s="9"/>
      <c r="BD4342" s="9"/>
      <c r="BE4342" s="9"/>
      <c r="BF4342" s="9"/>
      <c r="BG4342" s="9"/>
      <c r="BH4342" s="9"/>
      <c r="BI4342" s="9"/>
      <c r="BJ4342" s="9"/>
      <c r="BK4342" s="9"/>
      <c r="BL4342" s="9">
        <f t="shared" si="142"/>
        <v>71941.662785630979</v>
      </c>
      <c r="BM4342" s="9">
        <f t="shared" si="143"/>
        <v>71900</v>
      </c>
    </row>
    <row r="4343" spans="1:65" x14ac:dyDescent="0.3">
      <c r="A4343" t="s">
        <v>4078</v>
      </c>
      <c r="B4343" s="9">
        <v>344</v>
      </c>
      <c r="C4343">
        <v>560618</v>
      </c>
      <c r="D4343">
        <v>1</v>
      </c>
      <c r="E4343">
        <v>0</v>
      </c>
      <c r="F4343">
        <v>0</v>
      </c>
      <c r="G4343">
        <v>0</v>
      </c>
      <c r="H4343">
        <v>0</v>
      </c>
      <c r="I4343" t="s">
        <v>77</v>
      </c>
      <c r="J4343">
        <v>560294</v>
      </c>
      <c r="K4343" t="s">
        <v>767</v>
      </c>
      <c r="L4343">
        <v>560286</v>
      </c>
      <c r="M4343" t="s">
        <v>770</v>
      </c>
      <c r="N4343">
        <v>560286</v>
      </c>
      <c r="O4343" t="s">
        <v>770</v>
      </c>
      <c r="P4343">
        <v>560286</v>
      </c>
      <c r="Q4343" t="s">
        <v>770</v>
      </c>
      <c r="R4343" s="9">
        <v>82378.98693795054</v>
      </c>
      <c r="S4343" s="9"/>
      <c r="T4343" s="9"/>
      <c r="U4343" s="9"/>
      <c r="V4343" s="9"/>
      <c r="W4343" s="9"/>
      <c r="X4343" s="9"/>
      <c r="Y4343" s="9"/>
      <c r="Z4343" s="9"/>
      <c r="AA4343" s="9"/>
      <c r="AB4343" s="9"/>
      <c r="AC4343" s="9"/>
      <c r="AD4343" s="9"/>
      <c r="AE4343" s="9"/>
      <c r="AF4343" s="9"/>
      <c r="AG4343" s="9"/>
      <c r="AH4343" s="9"/>
      <c r="AI4343" s="9"/>
      <c r="AJ4343" s="9"/>
      <c r="AK4343" s="9"/>
      <c r="AL4343" s="9"/>
      <c r="AM4343" s="9"/>
      <c r="AN4343" s="9"/>
      <c r="AO4343" s="9"/>
      <c r="AP4343" s="9"/>
      <c r="AQ4343" s="15"/>
      <c r="AR4343" s="9"/>
      <c r="AS4343" s="9"/>
      <c r="AT4343" s="9"/>
      <c r="AU4343" s="9"/>
      <c r="AV4343" s="9"/>
      <c r="AW4343" s="9"/>
      <c r="AX4343" s="9"/>
      <c r="AY4343" s="9"/>
      <c r="AZ4343" s="9"/>
      <c r="BA4343" s="9"/>
      <c r="BB4343" s="9"/>
      <c r="BC4343" s="9"/>
      <c r="BD4343" s="9"/>
      <c r="BE4343" s="9"/>
      <c r="BF4343" s="9"/>
      <c r="BG4343" s="9"/>
      <c r="BH4343" s="9"/>
      <c r="BI4343" s="9"/>
      <c r="BJ4343" s="9"/>
      <c r="BK4343" s="9"/>
      <c r="BL4343" s="9">
        <f t="shared" si="142"/>
        <v>82378.98693795054</v>
      </c>
      <c r="BM4343" s="9">
        <f t="shared" si="143"/>
        <v>82400</v>
      </c>
    </row>
    <row r="4344" spans="1:65" x14ac:dyDescent="0.3">
      <c r="A4344" t="s">
        <v>4078</v>
      </c>
      <c r="B4344" s="9">
        <v>247</v>
      </c>
      <c r="C4344">
        <v>536865</v>
      </c>
      <c r="D4344">
        <v>1</v>
      </c>
      <c r="E4344">
        <v>0</v>
      </c>
      <c r="F4344">
        <v>0</v>
      </c>
      <c r="G4344">
        <v>0</v>
      </c>
      <c r="H4344">
        <v>0</v>
      </c>
      <c r="I4344" t="s">
        <v>83</v>
      </c>
      <c r="J4344">
        <v>550787</v>
      </c>
      <c r="K4344" t="s">
        <v>908</v>
      </c>
      <c r="L4344">
        <v>550787</v>
      </c>
      <c r="M4344" t="s">
        <v>908</v>
      </c>
      <c r="N4344">
        <v>550787</v>
      </c>
      <c r="O4344" t="s">
        <v>908</v>
      </c>
      <c r="P4344">
        <v>550787</v>
      </c>
      <c r="Q4344" t="s">
        <v>908</v>
      </c>
      <c r="R4344" s="9">
        <v>71941.662785630979</v>
      </c>
      <c r="S4344" s="9"/>
      <c r="T4344" s="9"/>
      <c r="U4344" s="9"/>
      <c r="V4344" s="9"/>
      <c r="W4344" s="9"/>
      <c r="X4344" s="9"/>
      <c r="Y4344" s="9"/>
      <c r="Z4344" s="9"/>
      <c r="AA4344" s="9"/>
      <c r="AB4344" s="9"/>
      <c r="AC4344" s="9"/>
      <c r="AD4344" s="9"/>
      <c r="AE4344" s="9"/>
      <c r="AF4344" s="9"/>
      <c r="AG4344" s="9"/>
      <c r="AH4344" s="9"/>
      <c r="AI4344" s="9"/>
      <c r="AJ4344" s="9"/>
      <c r="AK4344" s="9"/>
      <c r="AL4344" s="9"/>
      <c r="AM4344" s="9"/>
      <c r="AN4344" s="9"/>
      <c r="AO4344" s="9"/>
      <c r="AP4344" s="9"/>
      <c r="AQ4344" s="15"/>
      <c r="AR4344" s="9"/>
      <c r="AS4344" s="9"/>
      <c r="AT4344" s="9"/>
      <c r="AU4344" s="9"/>
      <c r="AV4344" s="9"/>
      <c r="AW4344" s="9"/>
      <c r="AX4344" s="9"/>
      <c r="AY4344" s="9"/>
      <c r="AZ4344" s="9"/>
      <c r="BA4344" s="9"/>
      <c r="BB4344" s="9"/>
      <c r="BC4344" s="9"/>
      <c r="BD4344" s="9"/>
      <c r="BE4344" s="9"/>
      <c r="BF4344" s="9"/>
      <c r="BG4344" s="9"/>
      <c r="BH4344" s="9"/>
      <c r="BI4344" s="9"/>
      <c r="BJ4344" s="9"/>
      <c r="BK4344" s="9"/>
      <c r="BL4344" s="9">
        <f t="shared" si="142"/>
        <v>71941.662785630979</v>
      </c>
      <c r="BM4344" s="9">
        <f t="shared" si="143"/>
        <v>71900</v>
      </c>
    </row>
    <row r="4345" spans="1:65" x14ac:dyDescent="0.3">
      <c r="A4345" t="s">
        <v>4079</v>
      </c>
      <c r="B4345" s="9">
        <v>1078</v>
      </c>
      <c r="C4345">
        <v>583791</v>
      </c>
      <c r="D4345">
        <v>1</v>
      </c>
      <c r="E4345">
        <v>0</v>
      </c>
      <c r="F4345">
        <v>0</v>
      </c>
      <c r="G4345">
        <v>0</v>
      </c>
      <c r="H4345">
        <v>0</v>
      </c>
      <c r="I4345" t="s">
        <v>81</v>
      </c>
      <c r="J4345">
        <v>583251</v>
      </c>
      <c r="K4345" t="s">
        <v>975</v>
      </c>
      <c r="L4345">
        <v>583251</v>
      </c>
      <c r="M4345" t="s">
        <v>975</v>
      </c>
      <c r="N4345">
        <v>583251</v>
      </c>
      <c r="O4345" t="s">
        <v>975</v>
      </c>
      <c r="P4345">
        <v>583251</v>
      </c>
      <c r="Q4345" t="s">
        <v>975</v>
      </c>
      <c r="R4345" s="9">
        <v>254059.85488434049</v>
      </c>
      <c r="S4345" s="9"/>
      <c r="T4345" s="9"/>
      <c r="U4345" s="9"/>
      <c r="V4345" s="9"/>
      <c r="W4345" s="9"/>
      <c r="X4345" s="9"/>
      <c r="Y4345" s="9"/>
      <c r="Z4345" s="9"/>
      <c r="AA4345" s="9"/>
      <c r="AB4345" s="9"/>
      <c r="AC4345" s="9"/>
      <c r="AD4345" s="9"/>
      <c r="AE4345" s="9"/>
      <c r="AF4345" s="9"/>
      <c r="AG4345" s="9"/>
      <c r="AH4345" s="9"/>
      <c r="AI4345" s="9"/>
      <c r="AJ4345" s="9"/>
      <c r="AK4345" s="9"/>
      <c r="AL4345" s="9"/>
      <c r="AM4345" s="9"/>
      <c r="AN4345" s="9"/>
      <c r="AO4345" s="9"/>
      <c r="AP4345" s="9"/>
      <c r="AQ4345" s="15"/>
      <c r="AR4345" s="9"/>
      <c r="AS4345" s="9"/>
      <c r="AT4345" s="9"/>
      <c r="AU4345" s="9"/>
      <c r="AV4345" s="9"/>
      <c r="AW4345" s="9"/>
      <c r="AX4345" s="9"/>
      <c r="AY4345" s="9"/>
      <c r="AZ4345" s="9"/>
      <c r="BA4345" s="9"/>
      <c r="BB4345" s="9"/>
      <c r="BC4345" s="9"/>
      <c r="BD4345" s="9"/>
      <c r="BE4345" s="9"/>
      <c r="BF4345" s="9"/>
      <c r="BG4345" s="9"/>
      <c r="BH4345" s="9"/>
      <c r="BI4345" s="9"/>
      <c r="BJ4345" s="9"/>
      <c r="BK4345" s="9"/>
      <c r="BL4345" s="9">
        <f t="shared" si="142"/>
        <v>254059.85488434049</v>
      </c>
      <c r="BM4345" s="9">
        <f t="shared" si="143"/>
        <v>254100</v>
      </c>
    </row>
    <row r="4346" spans="1:65" x14ac:dyDescent="0.3">
      <c r="A4346" t="s">
        <v>4080</v>
      </c>
      <c r="B4346" s="9">
        <v>326</v>
      </c>
      <c r="C4346">
        <v>547808</v>
      </c>
      <c r="D4346">
        <v>1</v>
      </c>
      <c r="E4346">
        <v>0</v>
      </c>
      <c r="F4346">
        <v>0</v>
      </c>
      <c r="G4346">
        <v>0</v>
      </c>
      <c r="H4346">
        <v>0</v>
      </c>
      <c r="I4346" t="s">
        <v>96</v>
      </c>
      <c r="J4346">
        <v>571385</v>
      </c>
      <c r="K4346" t="s">
        <v>1600</v>
      </c>
      <c r="L4346">
        <v>571385</v>
      </c>
      <c r="M4346" t="s">
        <v>1600</v>
      </c>
      <c r="N4346">
        <v>571385</v>
      </c>
      <c r="O4346" t="s">
        <v>1600</v>
      </c>
      <c r="P4346">
        <v>571164</v>
      </c>
      <c r="Q4346" t="s">
        <v>334</v>
      </c>
      <c r="R4346" s="9">
        <v>78111.776737712877</v>
      </c>
      <c r="S4346" s="9"/>
      <c r="T4346" s="9"/>
      <c r="U4346" s="9"/>
      <c r="V4346" s="9"/>
      <c r="W4346" s="9"/>
      <c r="X4346" s="9"/>
      <c r="Y4346" s="9"/>
      <c r="Z4346" s="9"/>
      <c r="AA4346" s="9"/>
      <c r="AB4346" s="9"/>
      <c r="AC4346" s="9"/>
      <c r="AD4346" s="9"/>
      <c r="AE4346" s="9"/>
      <c r="AF4346" s="9"/>
      <c r="AG4346" s="9"/>
      <c r="AH4346" s="9"/>
      <c r="AI4346" s="9"/>
      <c r="AJ4346" s="9"/>
      <c r="AK4346" s="9"/>
      <c r="AL4346" s="9"/>
      <c r="AM4346" s="9"/>
      <c r="AN4346" s="9"/>
      <c r="AO4346" s="9"/>
      <c r="AP4346" s="9"/>
      <c r="AQ4346" s="15"/>
      <c r="AR4346" s="9"/>
      <c r="AS4346" s="9"/>
      <c r="AT4346" s="9"/>
      <c r="AU4346" s="9"/>
      <c r="AV4346" s="9"/>
      <c r="AW4346" s="9"/>
      <c r="AX4346" s="9"/>
      <c r="AY4346" s="9"/>
      <c r="AZ4346" s="9"/>
      <c r="BA4346" s="9"/>
      <c r="BB4346" s="9"/>
      <c r="BC4346" s="9"/>
      <c r="BD4346" s="9"/>
      <c r="BE4346" s="9"/>
      <c r="BF4346" s="9"/>
      <c r="BG4346" s="9"/>
      <c r="BH4346" s="9"/>
      <c r="BI4346" s="9"/>
      <c r="BJ4346" s="9"/>
      <c r="BK4346" s="9"/>
      <c r="BL4346" s="9">
        <f t="shared" si="142"/>
        <v>78111.776737712877</v>
      </c>
      <c r="BM4346" s="9">
        <f t="shared" si="143"/>
        <v>78100</v>
      </c>
    </row>
    <row r="4347" spans="1:65" x14ac:dyDescent="0.3">
      <c r="A4347" t="s">
        <v>4081</v>
      </c>
      <c r="B4347" s="9">
        <v>307</v>
      </c>
      <c r="C4347">
        <v>578681</v>
      </c>
      <c r="D4347">
        <v>1</v>
      </c>
      <c r="E4347">
        <v>0</v>
      </c>
      <c r="F4347">
        <v>0</v>
      </c>
      <c r="G4347">
        <v>0</v>
      </c>
      <c r="H4347">
        <v>0</v>
      </c>
      <c r="I4347" t="s">
        <v>96</v>
      </c>
      <c r="J4347">
        <v>577863</v>
      </c>
      <c r="K4347" t="s">
        <v>176</v>
      </c>
      <c r="L4347">
        <v>505145</v>
      </c>
      <c r="M4347" t="s">
        <v>177</v>
      </c>
      <c r="N4347">
        <v>577731</v>
      </c>
      <c r="O4347" t="s">
        <v>178</v>
      </c>
      <c r="P4347">
        <v>577731</v>
      </c>
      <c r="Q4347" t="s">
        <v>178</v>
      </c>
      <c r="R4347" s="9">
        <v>73603.602576925958</v>
      </c>
      <c r="S4347" s="9"/>
      <c r="T4347" s="9"/>
      <c r="U4347" s="9"/>
      <c r="V4347" s="9"/>
      <c r="W4347" s="9"/>
      <c r="X4347" s="9"/>
      <c r="Y4347" s="9"/>
      <c r="Z4347" s="9"/>
      <c r="AA4347" s="9"/>
      <c r="AB4347" s="9"/>
      <c r="AC4347" s="9"/>
      <c r="AD4347" s="9"/>
      <c r="AE4347" s="9"/>
      <c r="AF4347" s="9"/>
      <c r="AG4347" s="9"/>
      <c r="AH4347" s="9"/>
      <c r="AI4347" s="9"/>
      <c r="AJ4347" s="9"/>
      <c r="AK4347" s="9"/>
      <c r="AL4347" s="9"/>
      <c r="AM4347" s="9"/>
      <c r="AN4347" s="9"/>
      <c r="AO4347" s="9"/>
      <c r="AP4347" s="9"/>
      <c r="AQ4347" s="15"/>
      <c r="AR4347" s="9">
        <v>1</v>
      </c>
      <c r="AS4347" s="9">
        <f>AR4347*30500</f>
        <v>30500</v>
      </c>
      <c r="AT4347" s="9"/>
      <c r="AU4347" s="9"/>
      <c r="AV4347" s="9"/>
      <c r="AW4347" s="9"/>
      <c r="AX4347" s="9"/>
      <c r="AY4347" s="9"/>
      <c r="AZ4347" s="9"/>
      <c r="BA4347" s="9"/>
      <c r="BB4347" s="9"/>
      <c r="BC4347" s="9"/>
      <c r="BD4347" s="9"/>
      <c r="BE4347" s="9"/>
      <c r="BF4347" s="9"/>
      <c r="BG4347" s="9"/>
      <c r="BH4347" s="9"/>
      <c r="BI4347" s="9"/>
      <c r="BJ4347" s="9"/>
      <c r="BK4347" s="9"/>
      <c r="BL4347" s="9">
        <f t="shared" si="142"/>
        <v>104103.60257692596</v>
      </c>
      <c r="BM4347" s="9">
        <f t="shared" si="143"/>
        <v>104100</v>
      </c>
    </row>
    <row r="4348" spans="1:65" x14ac:dyDescent="0.3">
      <c r="A4348" t="s">
        <v>4082</v>
      </c>
      <c r="B4348" s="9">
        <v>175</v>
      </c>
      <c r="C4348">
        <v>594733</v>
      </c>
      <c r="D4348">
        <v>1</v>
      </c>
      <c r="E4348">
        <v>0</v>
      </c>
      <c r="F4348">
        <v>0</v>
      </c>
      <c r="G4348">
        <v>0</v>
      </c>
      <c r="H4348">
        <v>0</v>
      </c>
      <c r="I4348" t="s">
        <v>81</v>
      </c>
      <c r="J4348">
        <v>594202</v>
      </c>
      <c r="K4348" t="s">
        <v>535</v>
      </c>
      <c r="L4348">
        <v>594202</v>
      </c>
      <c r="M4348" t="s">
        <v>535</v>
      </c>
      <c r="N4348">
        <v>593711</v>
      </c>
      <c r="O4348" t="s">
        <v>185</v>
      </c>
      <c r="P4348">
        <v>593711</v>
      </c>
      <c r="Q4348" t="s">
        <v>185</v>
      </c>
      <c r="R4348" s="9">
        <v>71941.662785630979</v>
      </c>
      <c r="S4348" s="9"/>
      <c r="T4348" s="9"/>
      <c r="U4348" s="9"/>
      <c r="V4348" s="9"/>
      <c r="W4348" s="9"/>
      <c r="X4348" s="9"/>
      <c r="Y4348" s="9"/>
      <c r="Z4348" s="9"/>
      <c r="AA4348" s="9"/>
      <c r="AB4348" s="9"/>
      <c r="AC4348" s="9"/>
      <c r="AD4348" s="9"/>
      <c r="AE4348" s="9"/>
      <c r="AF4348" s="9"/>
      <c r="AG4348" s="9"/>
      <c r="AH4348" s="9"/>
      <c r="AI4348" s="9"/>
      <c r="AJ4348" s="9"/>
      <c r="AK4348" s="9"/>
      <c r="AL4348" s="9"/>
      <c r="AM4348" s="9"/>
      <c r="AN4348" s="9"/>
      <c r="AO4348" s="9"/>
      <c r="AP4348" s="9"/>
      <c r="AQ4348" s="15"/>
      <c r="AR4348" s="9"/>
      <c r="AS4348" s="9"/>
      <c r="AT4348" s="9"/>
      <c r="AU4348" s="9"/>
      <c r="AV4348" s="9"/>
      <c r="AW4348" s="9"/>
      <c r="AX4348" s="9"/>
      <c r="AY4348" s="9"/>
      <c r="AZ4348" s="9"/>
      <c r="BA4348" s="9"/>
      <c r="BB4348" s="9"/>
      <c r="BC4348" s="9"/>
      <c r="BD4348" s="9"/>
      <c r="BE4348" s="9"/>
      <c r="BF4348" s="9"/>
      <c r="BG4348" s="9"/>
      <c r="BH4348" s="9"/>
      <c r="BI4348" s="9"/>
      <c r="BJ4348" s="9"/>
      <c r="BK4348" s="9"/>
      <c r="BL4348" s="9">
        <f t="shared" si="142"/>
        <v>71941.662785630979</v>
      </c>
      <c r="BM4348" s="9">
        <f t="shared" si="143"/>
        <v>71900</v>
      </c>
    </row>
    <row r="4349" spans="1:65" x14ac:dyDescent="0.3">
      <c r="A4349" t="s">
        <v>4083</v>
      </c>
      <c r="B4349" s="9">
        <v>90</v>
      </c>
      <c r="C4349">
        <v>596639</v>
      </c>
      <c r="D4349">
        <v>1</v>
      </c>
      <c r="E4349">
        <v>0</v>
      </c>
      <c r="F4349">
        <v>0</v>
      </c>
      <c r="G4349">
        <v>0</v>
      </c>
      <c r="H4349">
        <v>0</v>
      </c>
      <c r="I4349" t="s">
        <v>123</v>
      </c>
      <c r="J4349">
        <v>595926</v>
      </c>
      <c r="K4349" t="s">
        <v>1228</v>
      </c>
      <c r="L4349">
        <v>596973</v>
      </c>
      <c r="M4349" t="s">
        <v>753</v>
      </c>
      <c r="N4349">
        <v>596973</v>
      </c>
      <c r="O4349" t="s">
        <v>753</v>
      </c>
      <c r="P4349">
        <v>597007</v>
      </c>
      <c r="Q4349" t="s">
        <v>172</v>
      </c>
      <c r="R4349" s="9">
        <v>71941.662785630979</v>
      </c>
      <c r="S4349" s="9"/>
      <c r="T4349" s="9"/>
      <c r="U4349" s="9"/>
      <c r="V4349" s="9"/>
      <c r="W4349" s="9"/>
      <c r="X4349" s="9"/>
      <c r="Y4349" s="9"/>
      <c r="Z4349" s="9"/>
      <c r="AA4349" s="9"/>
      <c r="AB4349" s="9"/>
      <c r="AC4349" s="9"/>
      <c r="AD4349" s="9"/>
      <c r="AE4349" s="9"/>
      <c r="AF4349" s="9"/>
      <c r="AG4349" s="9"/>
      <c r="AH4349" s="9"/>
      <c r="AI4349" s="9"/>
      <c r="AJ4349" s="9"/>
      <c r="AK4349" s="9"/>
      <c r="AL4349" s="9"/>
      <c r="AM4349" s="9"/>
      <c r="AN4349" s="9"/>
      <c r="AO4349" s="9"/>
      <c r="AP4349" s="9"/>
      <c r="AQ4349" s="15"/>
      <c r="AR4349" s="9"/>
      <c r="AS4349" s="9"/>
      <c r="AT4349" s="9"/>
      <c r="AU4349" s="9"/>
      <c r="AV4349" s="9"/>
      <c r="AW4349" s="9"/>
      <c r="AX4349" s="9"/>
      <c r="AY4349" s="9"/>
      <c r="AZ4349" s="9"/>
      <c r="BA4349" s="9"/>
      <c r="BB4349" s="9"/>
      <c r="BC4349" s="9"/>
      <c r="BD4349" s="9"/>
      <c r="BE4349" s="9"/>
      <c r="BF4349" s="9"/>
      <c r="BG4349" s="9"/>
      <c r="BH4349" s="9"/>
      <c r="BI4349" s="9"/>
      <c r="BJ4349" s="9"/>
      <c r="BK4349" s="9"/>
      <c r="BL4349" s="9">
        <f t="shared" si="142"/>
        <v>71941.662785630979</v>
      </c>
      <c r="BM4349" s="9">
        <f t="shared" si="143"/>
        <v>71900</v>
      </c>
    </row>
    <row r="4350" spans="1:65" x14ac:dyDescent="0.3">
      <c r="A4350" t="s">
        <v>4083</v>
      </c>
      <c r="B4350" s="9">
        <v>184</v>
      </c>
      <c r="C4350">
        <v>587800</v>
      </c>
      <c r="D4350">
        <v>1</v>
      </c>
      <c r="E4350">
        <v>0</v>
      </c>
      <c r="F4350">
        <v>0</v>
      </c>
      <c r="G4350">
        <v>0</v>
      </c>
      <c r="H4350">
        <v>0</v>
      </c>
      <c r="I4350" t="s">
        <v>123</v>
      </c>
      <c r="J4350">
        <v>587591</v>
      </c>
      <c r="K4350" t="s">
        <v>506</v>
      </c>
      <c r="L4350">
        <v>587591</v>
      </c>
      <c r="M4350" t="s">
        <v>506</v>
      </c>
      <c r="N4350">
        <v>588024</v>
      </c>
      <c r="O4350" t="s">
        <v>507</v>
      </c>
      <c r="P4350">
        <v>588024</v>
      </c>
      <c r="Q4350" t="s">
        <v>507</v>
      </c>
      <c r="R4350" s="9">
        <v>71941.662785630979</v>
      </c>
      <c r="S4350" s="9"/>
      <c r="T4350" s="9"/>
      <c r="U4350" s="9"/>
      <c r="V4350" s="9"/>
      <c r="W4350" s="9"/>
      <c r="X4350" s="9"/>
      <c r="Y4350" s="9"/>
      <c r="Z4350" s="9"/>
      <c r="AA4350" s="9"/>
      <c r="AB4350" s="9"/>
      <c r="AC4350" s="9"/>
      <c r="AD4350" s="9"/>
      <c r="AE4350" s="9"/>
      <c r="AF4350" s="9"/>
      <c r="AG4350" s="9"/>
      <c r="AH4350" s="9"/>
      <c r="AI4350" s="9"/>
      <c r="AJ4350" s="9"/>
      <c r="AK4350" s="9"/>
      <c r="AL4350" s="9"/>
      <c r="AM4350" s="9"/>
      <c r="AN4350" s="9"/>
      <c r="AO4350" s="9"/>
      <c r="AP4350" s="9"/>
      <c r="AQ4350" s="15"/>
      <c r="AR4350" s="9"/>
      <c r="AS4350" s="9"/>
      <c r="AT4350" s="9"/>
      <c r="AU4350" s="9"/>
      <c r="AV4350" s="9"/>
      <c r="AW4350" s="9"/>
      <c r="AX4350" s="9"/>
      <c r="AY4350" s="9"/>
      <c r="AZ4350" s="9"/>
      <c r="BA4350" s="9"/>
      <c r="BB4350" s="9"/>
      <c r="BC4350" s="9"/>
      <c r="BD4350" s="9"/>
      <c r="BE4350" s="9"/>
      <c r="BF4350" s="9"/>
      <c r="BG4350" s="9"/>
      <c r="BH4350" s="9"/>
      <c r="BI4350" s="9"/>
      <c r="BJ4350" s="9"/>
      <c r="BK4350" s="9"/>
      <c r="BL4350" s="9">
        <f t="shared" si="142"/>
        <v>71941.662785630979</v>
      </c>
      <c r="BM4350" s="9">
        <f t="shared" si="143"/>
        <v>71900</v>
      </c>
    </row>
    <row r="4351" spans="1:65" x14ac:dyDescent="0.3">
      <c r="A4351" t="s">
        <v>4084</v>
      </c>
      <c r="B4351" s="9">
        <v>564</v>
      </c>
      <c r="C4351">
        <v>582271</v>
      </c>
      <c r="D4351">
        <v>1</v>
      </c>
      <c r="E4351">
        <v>0</v>
      </c>
      <c r="F4351">
        <v>0</v>
      </c>
      <c r="G4351">
        <v>0</v>
      </c>
      <c r="H4351">
        <v>0</v>
      </c>
      <c r="I4351" t="s">
        <v>81</v>
      </c>
      <c r="J4351">
        <v>581879</v>
      </c>
      <c r="K4351" t="s">
        <v>2662</v>
      </c>
      <c r="L4351">
        <v>581879</v>
      </c>
      <c r="M4351" t="s">
        <v>2662</v>
      </c>
      <c r="N4351">
        <v>581372</v>
      </c>
      <c r="O4351" t="s">
        <v>243</v>
      </c>
      <c r="P4351">
        <v>581372</v>
      </c>
      <c r="Q4351" t="s">
        <v>243</v>
      </c>
      <c r="R4351" s="9">
        <v>134275.6045464589</v>
      </c>
      <c r="S4351" s="9"/>
      <c r="T4351" s="9"/>
      <c r="U4351" s="9"/>
      <c r="V4351" s="9"/>
      <c r="W4351" s="9"/>
      <c r="X4351" s="9"/>
      <c r="Y4351" s="9"/>
      <c r="Z4351" s="9"/>
      <c r="AA4351" s="9"/>
      <c r="AB4351" s="9"/>
      <c r="AC4351" s="9"/>
      <c r="AD4351" s="9"/>
      <c r="AE4351" s="9"/>
      <c r="AF4351" s="9"/>
      <c r="AG4351" s="9"/>
      <c r="AH4351" s="9"/>
      <c r="AI4351" s="9"/>
      <c r="AJ4351" s="9"/>
      <c r="AK4351" s="9"/>
      <c r="AL4351" s="9"/>
      <c r="AM4351" s="9"/>
      <c r="AN4351" s="9"/>
      <c r="AO4351" s="9"/>
      <c r="AP4351" s="9"/>
      <c r="AQ4351" s="15"/>
      <c r="AR4351" s="9"/>
      <c r="AS4351" s="9"/>
      <c r="AT4351" s="9"/>
      <c r="AU4351" s="9"/>
      <c r="AV4351" s="9"/>
      <c r="AW4351" s="9"/>
      <c r="AX4351" s="9"/>
      <c r="AY4351" s="9"/>
      <c r="AZ4351" s="9"/>
      <c r="BA4351" s="9"/>
      <c r="BB4351" s="9"/>
      <c r="BC4351" s="9"/>
      <c r="BD4351" s="9"/>
      <c r="BE4351" s="9"/>
      <c r="BF4351" s="9"/>
      <c r="BG4351" s="9"/>
      <c r="BH4351" s="9"/>
      <c r="BI4351" s="9"/>
      <c r="BJ4351" s="9"/>
      <c r="BK4351" s="9"/>
      <c r="BL4351" s="9">
        <f t="shared" si="142"/>
        <v>134275.6045464589</v>
      </c>
      <c r="BM4351" s="9">
        <f t="shared" si="143"/>
        <v>134300</v>
      </c>
    </row>
    <row r="4352" spans="1:65" x14ac:dyDescent="0.3">
      <c r="A4352" t="s">
        <v>4085</v>
      </c>
      <c r="B4352" s="9">
        <v>143</v>
      </c>
      <c r="C4352">
        <v>582280</v>
      </c>
      <c r="D4352">
        <v>1</v>
      </c>
      <c r="E4352">
        <v>0</v>
      </c>
      <c r="F4352">
        <v>0</v>
      </c>
      <c r="G4352">
        <v>0</v>
      </c>
      <c r="H4352">
        <v>0</v>
      </c>
      <c r="I4352" t="s">
        <v>81</v>
      </c>
      <c r="J4352">
        <v>582158</v>
      </c>
      <c r="K4352" t="s">
        <v>942</v>
      </c>
      <c r="L4352">
        <v>582158</v>
      </c>
      <c r="M4352" t="s">
        <v>942</v>
      </c>
      <c r="N4352">
        <v>581372</v>
      </c>
      <c r="O4352" t="s">
        <v>243</v>
      </c>
      <c r="P4352">
        <v>581372</v>
      </c>
      <c r="Q4352" t="s">
        <v>243</v>
      </c>
      <c r="R4352" s="9">
        <v>71941.662785630979</v>
      </c>
      <c r="S4352" s="9"/>
      <c r="T4352" s="9"/>
      <c r="U4352" s="9"/>
      <c r="V4352" s="9"/>
      <c r="W4352" s="9"/>
      <c r="X4352" s="9"/>
      <c r="Y4352" s="9"/>
      <c r="Z4352" s="9"/>
      <c r="AA4352" s="9"/>
      <c r="AB4352" s="9"/>
      <c r="AC4352" s="9"/>
      <c r="AD4352" s="9"/>
      <c r="AE4352" s="9"/>
      <c r="AF4352" s="9"/>
      <c r="AG4352" s="9"/>
      <c r="AH4352" s="9"/>
      <c r="AI4352" s="9"/>
      <c r="AJ4352" s="9"/>
      <c r="AK4352" s="9"/>
      <c r="AL4352" s="9"/>
      <c r="AM4352" s="9"/>
      <c r="AN4352" s="9"/>
      <c r="AO4352" s="9"/>
      <c r="AP4352" s="9"/>
      <c r="AQ4352" s="15"/>
      <c r="AR4352" s="9"/>
      <c r="AS4352" s="9"/>
      <c r="AT4352" s="9"/>
      <c r="AU4352" s="9"/>
      <c r="AV4352" s="9"/>
      <c r="AW4352" s="9"/>
      <c r="AX4352" s="9"/>
      <c r="AY4352" s="9"/>
      <c r="AZ4352" s="9"/>
      <c r="BA4352" s="9"/>
      <c r="BB4352" s="9"/>
      <c r="BC4352" s="9"/>
      <c r="BD4352" s="9"/>
      <c r="BE4352" s="9"/>
      <c r="BF4352" s="9"/>
      <c r="BG4352" s="9"/>
      <c r="BH4352" s="9"/>
      <c r="BI4352" s="9"/>
      <c r="BJ4352" s="9"/>
      <c r="BK4352" s="9"/>
      <c r="BL4352" s="9">
        <f t="shared" si="142"/>
        <v>71941.662785630979</v>
      </c>
      <c r="BM4352" s="9">
        <f t="shared" si="143"/>
        <v>71900</v>
      </c>
    </row>
    <row r="4353" spans="1:65" x14ac:dyDescent="0.3">
      <c r="A4353" t="s">
        <v>4086</v>
      </c>
      <c r="B4353" s="9">
        <v>542</v>
      </c>
      <c r="C4353">
        <v>569399</v>
      </c>
      <c r="D4353">
        <v>1</v>
      </c>
      <c r="E4353">
        <v>0</v>
      </c>
      <c r="F4353">
        <v>0</v>
      </c>
      <c r="G4353">
        <v>0</v>
      </c>
      <c r="H4353">
        <v>0</v>
      </c>
      <c r="I4353" t="s">
        <v>123</v>
      </c>
      <c r="J4353">
        <v>568414</v>
      </c>
      <c r="K4353" t="s">
        <v>166</v>
      </c>
      <c r="L4353">
        <v>568414</v>
      </c>
      <c r="M4353" t="s">
        <v>166</v>
      </c>
      <c r="N4353">
        <v>568414</v>
      </c>
      <c r="O4353" t="s">
        <v>166</v>
      </c>
      <c r="P4353">
        <v>568414</v>
      </c>
      <c r="Q4353" t="s">
        <v>166</v>
      </c>
      <c r="R4353" s="9">
        <v>129105.61340563851</v>
      </c>
      <c r="S4353" s="9"/>
      <c r="T4353" s="9"/>
      <c r="U4353" s="9"/>
      <c r="V4353" s="9"/>
      <c r="W4353" s="9"/>
      <c r="X4353" s="9"/>
      <c r="Y4353" s="9"/>
      <c r="Z4353" s="9"/>
      <c r="AA4353" s="9"/>
      <c r="AB4353" s="9"/>
      <c r="AC4353" s="9"/>
      <c r="AD4353" s="9"/>
      <c r="AE4353" s="9"/>
      <c r="AF4353" s="9"/>
      <c r="AG4353" s="9"/>
      <c r="AH4353" s="9"/>
      <c r="AI4353" s="9"/>
      <c r="AJ4353" s="9"/>
      <c r="AK4353" s="9"/>
      <c r="AL4353" s="9"/>
      <c r="AM4353" s="9"/>
      <c r="AN4353" s="9"/>
      <c r="AO4353" s="9"/>
      <c r="AP4353" s="9"/>
      <c r="AQ4353" s="15"/>
      <c r="AR4353" s="9"/>
      <c r="AS4353" s="9"/>
      <c r="AT4353" s="9"/>
      <c r="AU4353" s="9"/>
      <c r="AV4353" s="9"/>
      <c r="AW4353" s="9"/>
      <c r="AX4353" s="9"/>
      <c r="AY4353" s="9"/>
      <c r="AZ4353" s="9"/>
      <c r="BA4353" s="9"/>
      <c r="BB4353" s="9"/>
      <c r="BC4353" s="9"/>
      <c r="BD4353" s="9"/>
      <c r="BE4353" s="9"/>
      <c r="BF4353" s="9"/>
      <c r="BG4353" s="9"/>
      <c r="BH4353" s="9"/>
      <c r="BI4353" s="9"/>
      <c r="BJ4353" s="9"/>
      <c r="BK4353" s="9"/>
      <c r="BL4353" s="9">
        <f t="shared" si="142"/>
        <v>129105.61340563851</v>
      </c>
      <c r="BM4353" s="9">
        <f t="shared" si="143"/>
        <v>129100</v>
      </c>
    </row>
    <row r="4354" spans="1:65" x14ac:dyDescent="0.3">
      <c r="A4354" t="s">
        <v>4087</v>
      </c>
      <c r="B4354" s="9">
        <v>671</v>
      </c>
      <c r="C4354">
        <v>596647</v>
      </c>
      <c r="D4354">
        <v>1</v>
      </c>
      <c r="E4354">
        <v>0</v>
      </c>
      <c r="F4354">
        <v>0</v>
      </c>
      <c r="G4354">
        <v>0</v>
      </c>
      <c r="H4354">
        <v>0</v>
      </c>
      <c r="I4354" t="s">
        <v>123</v>
      </c>
      <c r="J4354">
        <v>595411</v>
      </c>
      <c r="K4354" t="s">
        <v>446</v>
      </c>
      <c r="L4354">
        <v>595411</v>
      </c>
      <c r="M4354" t="s">
        <v>446</v>
      </c>
      <c r="N4354">
        <v>595411</v>
      </c>
      <c r="O4354" t="s">
        <v>446</v>
      </c>
      <c r="P4354">
        <v>595411</v>
      </c>
      <c r="Q4354" t="s">
        <v>446</v>
      </c>
      <c r="R4354" s="9">
        <v>159364.85025130381</v>
      </c>
      <c r="S4354" s="9"/>
      <c r="T4354" s="9"/>
      <c r="U4354" s="9"/>
      <c r="V4354" s="9"/>
      <c r="W4354" s="9"/>
      <c r="X4354" s="9"/>
      <c r="Y4354" s="9"/>
      <c r="Z4354" s="9"/>
      <c r="AA4354" s="9"/>
      <c r="AB4354" s="9"/>
      <c r="AC4354" s="9"/>
      <c r="AD4354" s="9"/>
      <c r="AE4354" s="9"/>
      <c r="AF4354" s="9"/>
      <c r="AG4354" s="9"/>
      <c r="AH4354" s="9"/>
      <c r="AI4354" s="9"/>
      <c r="AJ4354" s="9"/>
      <c r="AK4354" s="9"/>
      <c r="AL4354" s="9"/>
      <c r="AM4354" s="9"/>
      <c r="AN4354" s="9"/>
      <c r="AO4354" s="9"/>
      <c r="AP4354" s="9"/>
      <c r="AQ4354" s="15"/>
      <c r="AR4354" s="9"/>
      <c r="AS4354" s="9"/>
      <c r="AT4354" s="9"/>
      <c r="AU4354" s="9"/>
      <c r="AV4354" s="9"/>
      <c r="AW4354" s="9"/>
      <c r="AX4354" s="9"/>
      <c r="AY4354" s="9"/>
      <c r="AZ4354" s="9"/>
      <c r="BA4354" s="9"/>
      <c r="BB4354" s="9"/>
      <c r="BC4354" s="9"/>
      <c r="BD4354" s="9"/>
      <c r="BE4354" s="9"/>
      <c r="BF4354" s="9"/>
      <c r="BG4354" s="9"/>
      <c r="BH4354" s="9"/>
      <c r="BI4354" s="9"/>
      <c r="BJ4354" s="9"/>
      <c r="BK4354" s="9"/>
      <c r="BL4354" s="9">
        <f t="shared" si="142"/>
        <v>159364.85025130381</v>
      </c>
      <c r="BM4354" s="9">
        <f t="shared" si="143"/>
        <v>159400</v>
      </c>
    </row>
    <row r="4355" spans="1:65" x14ac:dyDescent="0.3">
      <c r="A4355" t="s">
        <v>4088</v>
      </c>
      <c r="B4355" s="9">
        <v>624</v>
      </c>
      <c r="C4355">
        <v>589977</v>
      </c>
      <c r="D4355">
        <v>1</v>
      </c>
      <c r="E4355">
        <v>0</v>
      </c>
      <c r="F4355">
        <v>0</v>
      </c>
      <c r="G4355">
        <v>0</v>
      </c>
      <c r="H4355">
        <v>0</v>
      </c>
      <c r="I4355" t="s">
        <v>111</v>
      </c>
      <c r="J4355">
        <v>589462</v>
      </c>
      <c r="K4355" t="s">
        <v>633</v>
      </c>
      <c r="L4355">
        <v>589896</v>
      </c>
      <c r="M4355" t="s">
        <v>634</v>
      </c>
      <c r="N4355">
        <v>589250</v>
      </c>
      <c r="O4355" t="s">
        <v>113</v>
      </c>
      <c r="P4355">
        <v>589250</v>
      </c>
      <c r="Q4355" t="s">
        <v>113</v>
      </c>
      <c r="R4355" s="9">
        <v>148355.44585870981</v>
      </c>
      <c r="S4355" s="9"/>
      <c r="T4355" s="9"/>
      <c r="U4355" s="9"/>
      <c r="V4355" s="9"/>
      <c r="W4355" s="9"/>
      <c r="X4355" s="9"/>
      <c r="Y4355" s="9"/>
      <c r="Z4355" s="9"/>
      <c r="AA4355" s="9"/>
      <c r="AB4355" s="9"/>
      <c r="AC4355" s="9"/>
      <c r="AD4355" s="9"/>
      <c r="AE4355" s="9"/>
      <c r="AF4355" s="9"/>
      <c r="AG4355" s="9"/>
      <c r="AH4355" s="9"/>
      <c r="AI4355" s="9"/>
      <c r="AJ4355" s="9"/>
      <c r="AK4355" s="9"/>
      <c r="AL4355" s="9"/>
      <c r="AM4355" s="9"/>
      <c r="AN4355" s="9"/>
      <c r="AO4355" s="9"/>
      <c r="AP4355" s="9"/>
      <c r="AQ4355" s="15"/>
      <c r="AR4355" s="9"/>
      <c r="AS4355" s="9"/>
      <c r="AT4355" s="9"/>
      <c r="AU4355" s="9"/>
      <c r="AV4355" s="9"/>
      <c r="AW4355" s="9"/>
      <c r="AX4355" s="9"/>
      <c r="AY4355" s="9"/>
      <c r="AZ4355" s="9"/>
      <c r="BA4355" s="9"/>
      <c r="BB4355" s="9"/>
      <c r="BC4355" s="9"/>
      <c r="BD4355" s="9"/>
      <c r="BE4355" s="9"/>
      <c r="BF4355" s="9"/>
      <c r="BG4355" s="9"/>
      <c r="BH4355" s="9"/>
      <c r="BI4355" s="9"/>
      <c r="BJ4355" s="9"/>
      <c r="BK4355" s="9"/>
      <c r="BL4355" s="9">
        <f t="shared" si="142"/>
        <v>148355.44585870981</v>
      </c>
      <c r="BM4355" s="9">
        <f t="shared" si="143"/>
        <v>148400</v>
      </c>
    </row>
    <row r="4356" spans="1:65" x14ac:dyDescent="0.3">
      <c r="A4356" t="s">
        <v>4088</v>
      </c>
      <c r="B4356" s="9">
        <v>257</v>
      </c>
      <c r="C4356">
        <v>578690</v>
      </c>
      <c r="D4356">
        <v>1</v>
      </c>
      <c r="E4356">
        <v>0</v>
      </c>
      <c r="F4356">
        <v>0</v>
      </c>
      <c r="G4356">
        <v>0</v>
      </c>
      <c r="H4356">
        <v>0</v>
      </c>
      <c r="I4356" t="s">
        <v>96</v>
      </c>
      <c r="J4356">
        <v>578380</v>
      </c>
      <c r="K4356" t="s">
        <v>340</v>
      </c>
      <c r="L4356">
        <v>578444</v>
      </c>
      <c r="M4356" t="s">
        <v>273</v>
      </c>
      <c r="N4356">
        <v>578444</v>
      </c>
      <c r="O4356" t="s">
        <v>273</v>
      </c>
      <c r="P4356">
        <v>578444</v>
      </c>
      <c r="Q4356" t="s">
        <v>273</v>
      </c>
      <c r="R4356" s="9">
        <v>71941.662785630979</v>
      </c>
      <c r="S4356" s="9"/>
      <c r="T4356" s="9"/>
      <c r="U4356" s="9"/>
      <c r="V4356" s="9"/>
      <c r="W4356" s="9"/>
      <c r="X4356" s="9"/>
      <c r="Y4356" s="9"/>
      <c r="Z4356" s="9"/>
      <c r="AA4356" s="9"/>
      <c r="AB4356" s="9"/>
      <c r="AC4356" s="9"/>
      <c r="AD4356" s="9"/>
      <c r="AE4356" s="9"/>
      <c r="AF4356" s="9"/>
      <c r="AG4356" s="9"/>
      <c r="AH4356" s="9"/>
      <c r="AI4356" s="9"/>
      <c r="AJ4356" s="9"/>
      <c r="AK4356" s="9"/>
      <c r="AL4356" s="9"/>
      <c r="AM4356" s="9"/>
      <c r="AN4356" s="9"/>
      <c r="AO4356" s="9"/>
      <c r="AP4356" s="9"/>
      <c r="AQ4356" s="15"/>
      <c r="AR4356" s="9"/>
      <c r="AS4356" s="9"/>
      <c r="AT4356" s="9"/>
      <c r="AU4356" s="9"/>
      <c r="AV4356" s="9"/>
      <c r="AW4356" s="9"/>
      <c r="AX4356" s="9"/>
      <c r="AY4356" s="9"/>
      <c r="AZ4356" s="9"/>
      <c r="BA4356" s="9"/>
      <c r="BB4356" s="9"/>
      <c r="BC4356" s="9"/>
      <c r="BD4356" s="9"/>
      <c r="BE4356" s="9"/>
      <c r="BF4356" s="9"/>
      <c r="BG4356" s="9"/>
      <c r="BH4356" s="9"/>
      <c r="BI4356" s="9"/>
      <c r="BJ4356" s="9"/>
      <c r="BK4356" s="9"/>
      <c r="BL4356" s="9">
        <f t="shared" ref="BL4356:BL4419" si="144">SUMIF(R4356:R4356,"&lt;&gt;")+SUMIF(T4356:T4356,"&lt;&gt;")+SUMIF(V4356:V4356,"&lt;&gt;")+SUMIF(X4356:X4356,"&lt;&gt;")+SUMIF(Z4356:Z4356,"&lt;&gt;")+SUMIF(AB4356:AB4356,"&lt;&gt;")+SUMIF(AD4356:AD4356,"&lt;&gt;")+SUMIF(AF4356:AF4356,"&lt;&gt;")+SUMIF(AH4356:AH4356,"&lt;&gt;")+SUMIF(AJ4356:AJ4356,"&lt;&gt;")+SUMIF(AK4356:AK4356,"&lt;&gt;")+SUMIF(AM4356:AM4356,"&lt;&gt;")+SUMIF(AO4356:AO4356,"&lt;&gt;")+SUMIF(AQ4356:AQ4356,"&lt;&gt;")+SUMIF(AS4356:AS4356,"&lt;&gt;")+SUMIF(AU4356:AU4356,"&lt;&gt;")+SUMIF(AW4356:AW4356,"&lt;&gt;")+SUMIF(AY4356:AY4356,"&lt;&gt;")+SUMIF(BA4356:BA4356,"&lt;&gt;")+SUMIF(BC4356:BC4356,"&lt;&gt;")+SUMIF(BE4356:BE4356,"&lt;&gt;")+SUMIF(BG4356:BG4356,"&lt;&gt;")+SUMIF(BI4356:BI4356,"&lt;&gt;")+SUMIF(BK4356:BK4356,"&lt;&gt;")</f>
        <v>71941.662785630979</v>
      </c>
      <c r="BM4356" s="9">
        <f t="shared" ref="BM4356:BM4419" si="145">ROUND(BL4356/100,0)*100</f>
        <v>71900</v>
      </c>
    </row>
    <row r="4357" spans="1:65" x14ac:dyDescent="0.3">
      <c r="A4357" s="2" t="s">
        <v>1104</v>
      </c>
      <c r="B4357" s="9">
        <v>1033</v>
      </c>
      <c r="C4357">
        <v>598526</v>
      </c>
      <c r="D4357">
        <v>1</v>
      </c>
      <c r="E4357">
        <v>1</v>
      </c>
      <c r="F4357">
        <v>0</v>
      </c>
      <c r="G4357">
        <v>0</v>
      </c>
      <c r="H4357">
        <v>0</v>
      </c>
      <c r="I4357" t="s">
        <v>86</v>
      </c>
      <c r="J4357">
        <v>598526</v>
      </c>
      <c r="K4357" t="s">
        <v>1104</v>
      </c>
      <c r="L4357">
        <v>541982</v>
      </c>
      <c r="M4357" t="s">
        <v>675</v>
      </c>
      <c r="N4357">
        <v>541982</v>
      </c>
      <c r="O4357" t="s">
        <v>675</v>
      </c>
      <c r="P4357">
        <v>541656</v>
      </c>
      <c r="Q4357" t="s">
        <v>227</v>
      </c>
      <c r="R4357" s="9">
        <v>243641.66437514781</v>
      </c>
      <c r="S4357" s="9">
        <f>SUMIFS($B:$B,$J:$J,$C4357)</f>
        <v>1033</v>
      </c>
      <c r="T4357" s="9">
        <v>56288.381473870773</v>
      </c>
      <c r="U4357" s="9">
        <v>0</v>
      </c>
      <c r="V4357" s="9">
        <f>U4357*768</f>
        <v>0</v>
      </c>
      <c r="W4357" s="9">
        <v>1</v>
      </c>
      <c r="X4357" s="9">
        <f>W4357*3072</f>
        <v>3072</v>
      </c>
      <c r="Y4357" s="9">
        <v>2</v>
      </c>
      <c r="Z4357" s="9">
        <f>Y4357*1024</f>
        <v>2048</v>
      </c>
      <c r="AA4357" s="9">
        <v>1</v>
      </c>
      <c r="AB4357" s="9">
        <f>AA4357*256</f>
        <v>256</v>
      </c>
      <c r="AC4357" s="9"/>
      <c r="AD4357" s="9"/>
      <c r="AE4357" s="9"/>
      <c r="AF4357" s="9"/>
      <c r="AG4357" s="9"/>
      <c r="AH4357" s="9"/>
      <c r="AI4357" s="9"/>
      <c r="AJ4357" s="9"/>
      <c r="AK4357" s="9"/>
      <c r="AL4357" s="9"/>
      <c r="AM4357" s="9"/>
      <c r="AN4357" s="9"/>
      <c r="AO4357" s="9"/>
      <c r="AP4357" s="9"/>
      <c r="AQ4357" s="15"/>
      <c r="AR4357" s="9">
        <v>33</v>
      </c>
      <c r="AS4357" s="9">
        <f>AR4357*30500</f>
        <v>1006500</v>
      </c>
      <c r="AT4357" s="9"/>
      <c r="AU4357" s="9"/>
      <c r="AV4357" s="9"/>
      <c r="AW4357" s="9"/>
      <c r="AX4357" s="9"/>
      <c r="AY4357" s="9"/>
      <c r="AZ4357" s="9"/>
      <c r="BA4357" s="9"/>
      <c r="BB4357" s="9"/>
      <c r="BC4357" s="9"/>
      <c r="BD4357" s="9"/>
      <c r="BE4357" s="9"/>
      <c r="BF4357" s="9"/>
      <c r="BG4357" s="9"/>
      <c r="BH4357" s="9"/>
      <c r="BI4357" s="9"/>
      <c r="BJ4357" s="9"/>
      <c r="BK4357" s="9"/>
      <c r="BL4357" s="9">
        <f t="shared" si="144"/>
        <v>1311806.0458490187</v>
      </c>
      <c r="BM4357" s="9">
        <f t="shared" si="145"/>
        <v>1311800</v>
      </c>
    </row>
    <row r="4358" spans="1:65" x14ac:dyDescent="0.3">
      <c r="A4358" s="4" t="s">
        <v>1104</v>
      </c>
      <c r="B4358" s="9">
        <v>9088</v>
      </c>
      <c r="C4358">
        <v>539627</v>
      </c>
      <c r="D4358">
        <v>1</v>
      </c>
      <c r="E4358">
        <v>1</v>
      </c>
      <c r="F4358">
        <v>1</v>
      </c>
      <c r="G4358">
        <v>1</v>
      </c>
      <c r="H4358">
        <v>0</v>
      </c>
      <c r="I4358" t="s">
        <v>86</v>
      </c>
      <c r="J4358">
        <v>539627</v>
      </c>
      <c r="K4358" t="s">
        <v>1104</v>
      </c>
      <c r="L4358">
        <v>539627</v>
      </c>
      <c r="M4358" t="s">
        <v>1104</v>
      </c>
      <c r="N4358">
        <v>539627</v>
      </c>
      <c r="O4358" t="s">
        <v>1104</v>
      </c>
      <c r="P4358">
        <v>539139</v>
      </c>
      <c r="Q4358" t="s">
        <v>537</v>
      </c>
      <c r="R4358" s="9">
        <v>2002907.6651646921</v>
      </c>
      <c r="S4358" s="9">
        <f>SUMIFS($B:$B,$J:$J,$C4358)</f>
        <v>9088</v>
      </c>
      <c r="T4358" s="9">
        <v>492181.38542379072</v>
      </c>
      <c r="U4358" s="9">
        <v>2</v>
      </c>
      <c r="V4358" s="9">
        <f>U4358*768</f>
        <v>1536</v>
      </c>
      <c r="W4358" s="9">
        <v>41</v>
      </c>
      <c r="X4358" s="9">
        <f>W4358*3072</f>
        <v>125952</v>
      </c>
      <c r="Y4358" s="9">
        <v>95</v>
      </c>
      <c r="Z4358" s="9">
        <f>Y4358*1024</f>
        <v>97280</v>
      </c>
      <c r="AA4358" s="9">
        <v>18</v>
      </c>
      <c r="AB4358" s="9">
        <f>AA4358*256</f>
        <v>4608</v>
      </c>
      <c r="AC4358" s="9">
        <f>SUMIFS($B:$B,$L:$L,$C4358)</f>
        <v>10001</v>
      </c>
      <c r="AD4358" s="9">
        <v>1240472.268686499</v>
      </c>
      <c r="AE4358" s="9"/>
      <c r="AF4358" s="9"/>
      <c r="AG4358" s="9">
        <f>SUMIFS($B:$B,$N:$N,$C4358)</f>
        <v>29435</v>
      </c>
      <c r="AH4358" s="9">
        <v>3269099.903362487</v>
      </c>
      <c r="AI4358" s="9"/>
      <c r="AJ4358" s="9"/>
      <c r="AK4358" s="9"/>
      <c r="AL4358" s="9"/>
      <c r="AM4358" s="9"/>
      <c r="AN4358" s="9"/>
      <c r="AO4358" s="9"/>
      <c r="AP4358" s="9"/>
      <c r="AQ4358" s="15"/>
      <c r="AR4358" s="9">
        <v>7</v>
      </c>
      <c r="AS4358" s="9">
        <f>AR4358*30500</f>
        <v>213500</v>
      </c>
      <c r="AT4358" s="9"/>
      <c r="AU4358" s="9"/>
      <c r="AV4358" s="9"/>
      <c r="AW4358" s="9"/>
      <c r="AX4358" s="9"/>
      <c r="AY4358" s="9"/>
      <c r="AZ4358" s="9"/>
      <c r="BA4358" s="9"/>
      <c r="BB4358" s="9"/>
      <c r="BC4358" s="9"/>
      <c r="BD4358" s="9"/>
      <c r="BE4358" s="9"/>
      <c r="BF4358" s="9"/>
      <c r="BG4358" s="9"/>
      <c r="BH4358" s="9"/>
      <c r="BI4358" s="9"/>
      <c r="BJ4358" s="9"/>
      <c r="BK4358" s="9"/>
      <c r="BL4358" s="9">
        <f t="shared" si="144"/>
        <v>7447537.2226374689</v>
      </c>
      <c r="BM4358" s="9">
        <f t="shared" si="145"/>
        <v>7447500</v>
      </c>
    </row>
    <row r="4359" spans="1:65" x14ac:dyDescent="0.3">
      <c r="A4359" t="s">
        <v>4089</v>
      </c>
      <c r="B4359" s="9">
        <v>1095</v>
      </c>
      <c r="C4359">
        <v>577499</v>
      </c>
      <c r="D4359">
        <v>1</v>
      </c>
      <c r="E4359">
        <v>0</v>
      </c>
      <c r="F4359">
        <v>0</v>
      </c>
      <c r="G4359">
        <v>0</v>
      </c>
      <c r="H4359">
        <v>0</v>
      </c>
      <c r="I4359" t="s">
        <v>104</v>
      </c>
      <c r="J4359">
        <v>577197</v>
      </c>
      <c r="K4359" t="s">
        <v>300</v>
      </c>
      <c r="L4359">
        <v>577197</v>
      </c>
      <c r="M4359" t="s">
        <v>300</v>
      </c>
      <c r="N4359">
        <v>577197</v>
      </c>
      <c r="O4359" t="s">
        <v>300</v>
      </c>
      <c r="P4359">
        <v>577197</v>
      </c>
      <c r="Q4359" t="s">
        <v>300</v>
      </c>
      <c r="R4359" s="9">
        <v>257992.52864188369</v>
      </c>
      <c r="S4359" s="9"/>
      <c r="T4359" s="9"/>
      <c r="U4359" s="9"/>
      <c r="V4359" s="9"/>
      <c r="W4359" s="9"/>
      <c r="X4359" s="9"/>
      <c r="Y4359" s="9"/>
      <c r="Z4359" s="9"/>
      <c r="AA4359" s="9"/>
      <c r="AB4359" s="9"/>
      <c r="AC4359" s="9"/>
      <c r="AD4359" s="9"/>
      <c r="AE4359" s="9"/>
      <c r="AF4359" s="9"/>
      <c r="AG4359" s="9"/>
      <c r="AH4359" s="9"/>
      <c r="AI4359" s="9"/>
      <c r="AJ4359" s="9"/>
      <c r="AK4359" s="9"/>
      <c r="AL4359" s="9"/>
      <c r="AM4359" s="9"/>
      <c r="AN4359" s="9"/>
      <c r="AO4359" s="9"/>
      <c r="AP4359" s="9"/>
      <c r="AQ4359" s="15"/>
      <c r="AR4359" s="9"/>
      <c r="AS4359" s="9"/>
      <c r="AT4359" s="9"/>
      <c r="AU4359" s="9"/>
      <c r="AV4359" s="9"/>
      <c r="AW4359" s="9"/>
      <c r="AX4359" s="9"/>
      <c r="AY4359" s="9"/>
      <c r="AZ4359" s="9"/>
      <c r="BA4359" s="9"/>
      <c r="BB4359" s="9"/>
      <c r="BC4359" s="9"/>
      <c r="BD4359" s="9"/>
      <c r="BE4359" s="9"/>
      <c r="BF4359" s="9"/>
      <c r="BG4359" s="9"/>
      <c r="BH4359" s="9"/>
      <c r="BI4359" s="9"/>
      <c r="BJ4359" s="9"/>
      <c r="BK4359" s="9"/>
      <c r="BL4359" s="9">
        <f t="shared" si="144"/>
        <v>257992.52864188369</v>
      </c>
      <c r="BM4359" s="9">
        <f t="shared" si="145"/>
        <v>258000</v>
      </c>
    </row>
    <row r="4360" spans="1:65" x14ac:dyDescent="0.3">
      <c r="A4360" t="s">
        <v>4090</v>
      </c>
      <c r="B4360" s="9">
        <v>113</v>
      </c>
      <c r="C4360">
        <v>577481</v>
      </c>
      <c r="D4360">
        <v>1</v>
      </c>
      <c r="E4360">
        <v>0</v>
      </c>
      <c r="F4360">
        <v>0</v>
      </c>
      <c r="G4360">
        <v>0</v>
      </c>
      <c r="H4360">
        <v>0</v>
      </c>
      <c r="I4360" t="s">
        <v>104</v>
      </c>
      <c r="J4360">
        <v>576964</v>
      </c>
      <c r="K4360" t="s">
        <v>257</v>
      </c>
      <c r="L4360">
        <v>576964</v>
      </c>
      <c r="M4360" t="s">
        <v>257</v>
      </c>
      <c r="N4360">
        <v>576964</v>
      </c>
      <c r="O4360" t="s">
        <v>257</v>
      </c>
      <c r="P4360">
        <v>576964</v>
      </c>
      <c r="Q4360" t="s">
        <v>257</v>
      </c>
      <c r="R4360" s="9">
        <v>71941.662785630979</v>
      </c>
      <c r="S4360" s="9"/>
      <c r="T4360" s="9"/>
      <c r="U4360" s="9"/>
      <c r="V4360" s="9"/>
      <c r="W4360" s="9"/>
      <c r="X4360" s="9"/>
      <c r="Y4360" s="9"/>
      <c r="Z4360" s="9"/>
      <c r="AA4360" s="9"/>
      <c r="AB4360" s="9"/>
      <c r="AC4360" s="9"/>
      <c r="AD4360" s="9"/>
      <c r="AE4360" s="9"/>
      <c r="AF4360" s="9"/>
      <c r="AG4360" s="9"/>
      <c r="AH4360" s="9"/>
      <c r="AI4360" s="9"/>
      <c r="AJ4360" s="9"/>
      <c r="AK4360" s="9"/>
      <c r="AL4360" s="9"/>
      <c r="AM4360" s="9"/>
      <c r="AN4360" s="9"/>
      <c r="AO4360" s="9"/>
      <c r="AP4360" s="9"/>
      <c r="AQ4360" s="15"/>
      <c r="AR4360" s="9"/>
      <c r="AS4360" s="9"/>
      <c r="AT4360" s="9"/>
      <c r="AU4360" s="9"/>
      <c r="AV4360" s="9"/>
      <c r="AW4360" s="9"/>
      <c r="AX4360" s="9"/>
      <c r="AY4360" s="9"/>
      <c r="AZ4360" s="9"/>
      <c r="BA4360" s="9"/>
      <c r="BB4360" s="9"/>
      <c r="BC4360" s="9"/>
      <c r="BD4360" s="9"/>
      <c r="BE4360" s="9"/>
      <c r="BF4360" s="9"/>
      <c r="BG4360" s="9"/>
      <c r="BH4360" s="9"/>
      <c r="BI4360" s="9"/>
      <c r="BJ4360" s="9"/>
      <c r="BK4360" s="9"/>
      <c r="BL4360" s="9">
        <f t="shared" si="144"/>
        <v>71941.662785630979</v>
      </c>
      <c r="BM4360" s="9">
        <f t="shared" si="145"/>
        <v>71900</v>
      </c>
    </row>
    <row r="4361" spans="1:65" x14ac:dyDescent="0.3">
      <c r="A4361" t="s">
        <v>4091</v>
      </c>
      <c r="B4361" s="9">
        <v>818</v>
      </c>
      <c r="C4361">
        <v>561169</v>
      </c>
      <c r="D4361">
        <v>1</v>
      </c>
      <c r="E4361">
        <v>0</v>
      </c>
      <c r="F4361">
        <v>0</v>
      </c>
      <c r="G4361">
        <v>0</v>
      </c>
      <c r="H4361">
        <v>0</v>
      </c>
      <c r="I4361" t="s">
        <v>151</v>
      </c>
      <c r="J4361">
        <v>561151</v>
      </c>
      <c r="K4361" t="s">
        <v>3909</v>
      </c>
      <c r="L4361">
        <v>560758</v>
      </c>
      <c r="M4361" t="s">
        <v>552</v>
      </c>
      <c r="N4361">
        <v>560758</v>
      </c>
      <c r="O4361" t="s">
        <v>552</v>
      </c>
      <c r="P4361">
        <v>560715</v>
      </c>
      <c r="Q4361" t="s">
        <v>553</v>
      </c>
      <c r="R4361" s="9">
        <v>193693.60295628529</v>
      </c>
      <c r="S4361" s="9"/>
      <c r="T4361" s="9"/>
      <c r="U4361" s="9"/>
      <c r="V4361" s="9"/>
      <c r="W4361" s="9"/>
      <c r="X4361" s="9"/>
      <c r="Y4361" s="9"/>
      <c r="Z4361" s="9"/>
      <c r="AA4361" s="9"/>
      <c r="AB4361" s="9"/>
      <c r="AC4361" s="9"/>
      <c r="AD4361" s="9"/>
      <c r="AE4361" s="9"/>
      <c r="AF4361" s="9"/>
      <c r="AG4361" s="9"/>
      <c r="AH4361" s="9"/>
      <c r="AI4361" s="9"/>
      <c r="AJ4361" s="9"/>
      <c r="AK4361" s="9"/>
      <c r="AL4361" s="9"/>
      <c r="AM4361" s="9"/>
      <c r="AN4361" s="9"/>
      <c r="AO4361" s="9"/>
      <c r="AP4361" s="9"/>
      <c r="AQ4361" s="15"/>
      <c r="AR4361" s="9"/>
      <c r="AS4361" s="9"/>
      <c r="AT4361" s="9"/>
      <c r="AU4361" s="9"/>
      <c r="AV4361" s="9"/>
      <c r="AW4361" s="9"/>
      <c r="AX4361" s="9"/>
      <c r="AY4361" s="9"/>
      <c r="AZ4361" s="9"/>
      <c r="BA4361" s="9"/>
      <c r="BB4361" s="9"/>
      <c r="BC4361" s="9"/>
      <c r="BD4361" s="9"/>
      <c r="BE4361" s="9"/>
      <c r="BF4361" s="9"/>
      <c r="BG4361" s="9"/>
      <c r="BH4361" s="9"/>
      <c r="BI4361" s="9"/>
      <c r="BJ4361" s="9"/>
      <c r="BK4361" s="9"/>
      <c r="BL4361" s="9">
        <f t="shared" si="144"/>
        <v>193693.60295628529</v>
      </c>
      <c r="BM4361" s="9">
        <f t="shared" si="145"/>
        <v>193700</v>
      </c>
    </row>
    <row r="4362" spans="1:65" x14ac:dyDescent="0.3">
      <c r="A4362" s="3" t="s">
        <v>2466</v>
      </c>
      <c r="B4362" s="9">
        <v>1703</v>
      </c>
      <c r="C4362">
        <v>537756</v>
      </c>
      <c r="D4362">
        <v>1</v>
      </c>
      <c r="E4362">
        <v>1</v>
      </c>
      <c r="F4362">
        <v>1</v>
      </c>
      <c r="G4362">
        <v>0</v>
      </c>
      <c r="H4362">
        <v>0</v>
      </c>
      <c r="I4362" t="s">
        <v>86</v>
      </c>
      <c r="J4362">
        <v>537756</v>
      </c>
      <c r="K4362" t="s">
        <v>2466</v>
      </c>
      <c r="L4362">
        <v>537756</v>
      </c>
      <c r="M4362" t="s">
        <v>2466</v>
      </c>
      <c r="N4362">
        <v>537004</v>
      </c>
      <c r="O4362" t="s">
        <v>466</v>
      </c>
      <c r="P4362">
        <v>537004</v>
      </c>
      <c r="Q4362" t="s">
        <v>466</v>
      </c>
      <c r="R4362" s="9">
        <v>397635.81349282141</v>
      </c>
      <c r="S4362" s="9">
        <f>SUMIFS($B:$B,$J:$J,$C4362)</f>
        <v>2490</v>
      </c>
      <c r="T4362" s="9">
        <v>135446.60028866949</v>
      </c>
      <c r="U4362" s="9">
        <v>0</v>
      </c>
      <c r="V4362" s="9">
        <f>U4362*768</f>
        <v>0</v>
      </c>
      <c r="W4362" s="9">
        <v>25</v>
      </c>
      <c r="X4362" s="9">
        <f>W4362*3072</f>
        <v>76800</v>
      </c>
      <c r="Y4362" s="9">
        <v>57</v>
      </c>
      <c r="Z4362" s="9">
        <f>Y4362*1024</f>
        <v>58368</v>
      </c>
      <c r="AA4362" s="9">
        <v>7</v>
      </c>
      <c r="AB4362" s="9">
        <f>AA4362*256</f>
        <v>1792</v>
      </c>
      <c r="AC4362" s="9">
        <f>SUMIFS($B:$B,$L:$L,$C4362)</f>
        <v>3859</v>
      </c>
      <c r="AD4362" s="9">
        <v>483260.62283624412</v>
      </c>
      <c r="AE4362" s="9"/>
      <c r="AF4362" s="9"/>
      <c r="AG4362" s="9"/>
      <c r="AH4362" s="9"/>
      <c r="AI4362" s="9"/>
      <c r="AJ4362" s="9"/>
      <c r="AK4362" s="9"/>
      <c r="AL4362" s="9"/>
      <c r="AM4362" s="9"/>
      <c r="AN4362" s="9"/>
      <c r="AO4362" s="9"/>
      <c r="AP4362" s="9"/>
      <c r="AQ4362" s="15"/>
      <c r="AR4362" s="9">
        <v>5</v>
      </c>
      <c r="AS4362" s="9">
        <f>AR4362*30500</f>
        <v>152500</v>
      </c>
      <c r="AT4362" s="9"/>
      <c r="AU4362" s="9"/>
      <c r="AV4362" s="9"/>
      <c r="AW4362" s="9"/>
      <c r="AX4362" s="9"/>
      <c r="AY4362" s="9"/>
      <c r="AZ4362" s="9"/>
      <c r="BA4362" s="9"/>
      <c r="BB4362" s="9"/>
      <c r="BC4362" s="9"/>
      <c r="BD4362" s="9"/>
      <c r="BE4362" s="9"/>
      <c r="BF4362" s="9"/>
      <c r="BG4362" s="9"/>
      <c r="BH4362" s="9"/>
      <c r="BI4362" s="9"/>
      <c r="BJ4362" s="9"/>
      <c r="BK4362" s="9"/>
      <c r="BL4362" s="9">
        <f t="shared" si="144"/>
        <v>1305803.0366177349</v>
      </c>
      <c r="BM4362" s="9">
        <f t="shared" si="145"/>
        <v>1305800</v>
      </c>
    </row>
    <row r="4363" spans="1:65" x14ac:dyDescent="0.3">
      <c r="A4363" t="s">
        <v>4092</v>
      </c>
      <c r="B4363" s="9">
        <v>375</v>
      </c>
      <c r="C4363">
        <v>545767</v>
      </c>
      <c r="D4363">
        <v>1</v>
      </c>
      <c r="E4363">
        <v>0</v>
      </c>
      <c r="F4363">
        <v>0</v>
      </c>
      <c r="G4363">
        <v>0</v>
      </c>
      <c r="H4363">
        <v>0</v>
      </c>
      <c r="I4363" t="s">
        <v>83</v>
      </c>
      <c r="J4363">
        <v>545848</v>
      </c>
      <c r="K4363" t="s">
        <v>2854</v>
      </c>
      <c r="L4363">
        <v>545848</v>
      </c>
      <c r="M4363" t="s">
        <v>2854</v>
      </c>
      <c r="N4363">
        <v>545848</v>
      </c>
      <c r="O4363" t="s">
        <v>2854</v>
      </c>
      <c r="P4363">
        <v>545392</v>
      </c>
      <c r="Q4363" t="s">
        <v>488</v>
      </c>
      <c r="R4363" s="9">
        <v>89719.944018305061</v>
      </c>
      <c r="S4363" s="9"/>
      <c r="T4363" s="9"/>
      <c r="U4363" s="9"/>
      <c r="V4363" s="9"/>
      <c r="W4363" s="9"/>
      <c r="X4363" s="9"/>
      <c r="Y4363" s="9"/>
      <c r="Z4363" s="9"/>
      <c r="AA4363" s="9"/>
      <c r="AB4363" s="9"/>
      <c r="AC4363" s="9"/>
      <c r="AD4363" s="9"/>
      <c r="AE4363" s="9"/>
      <c r="AF4363" s="9"/>
      <c r="AG4363" s="9"/>
      <c r="AH4363" s="9"/>
      <c r="AI4363" s="9"/>
      <c r="AJ4363" s="9"/>
      <c r="AK4363" s="9"/>
      <c r="AL4363" s="9"/>
      <c r="AM4363" s="9"/>
      <c r="AN4363" s="9"/>
      <c r="AO4363" s="9"/>
      <c r="AP4363" s="9"/>
      <c r="AQ4363" s="15"/>
      <c r="AR4363" s="9"/>
      <c r="AS4363" s="9"/>
      <c r="AT4363" s="9"/>
      <c r="AU4363" s="9"/>
      <c r="AV4363" s="9"/>
      <c r="AW4363" s="9"/>
      <c r="AX4363" s="9"/>
      <c r="AY4363" s="9"/>
      <c r="AZ4363" s="9"/>
      <c r="BA4363" s="9"/>
      <c r="BB4363" s="9"/>
      <c r="BC4363" s="9"/>
      <c r="BD4363" s="9"/>
      <c r="BE4363" s="9"/>
      <c r="BF4363" s="9"/>
      <c r="BG4363" s="9"/>
      <c r="BH4363" s="9"/>
      <c r="BI4363" s="9"/>
      <c r="BJ4363" s="9"/>
      <c r="BK4363" s="9"/>
      <c r="BL4363" s="9">
        <f t="shared" si="144"/>
        <v>89719.944018305061</v>
      </c>
      <c r="BM4363" s="9">
        <f t="shared" si="145"/>
        <v>89700</v>
      </c>
    </row>
    <row r="4364" spans="1:65" x14ac:dyDescent="0.3">
      <c r="A4364" s="2" t="s">
        <v>827</v>
      </c>
      <c r="B4364" s="9">
        <v>418</v>
      </c>
      <c r="C4364">
        <v>545775</v>
      </c>
      <c r="D4364">
        <v>1</v>
      </c>
      <c r="E4364">
        <v>1</v>
      </c>
      <c r="F4364">
        <v>0</v>
      </c>
      <c r="G4364">
        <v>0</v>
      </c>
      <c r="H4364">
        <v>0</v>
      </c>
      <c r="I4364" t="s">
        <v>83</v>
      </c>
      <c r="J4364">
        <v>545775</v>
      </c>
      <c r="K4364" t="s">
        <v>827</v>
      </c>
      <c r="L4364">
        <v>545562</v>
      </c>
      <c r="M4364" t="s">
        <v>303</v>
      </c>
      <c r="N4364">
        <v>545562</v>
      </c>
      <c r="O4364" t="s">
        <v>303</v>
      </c>
      <c r="P4364">
        <v>545562</v>
      </c>
      <c r="Q4364" t="s">
        <v>303</v>
      </c>
      <c r="R4364" s="9">
        <v>99886.274863869141</v>
      </c>
      <c r="S4364" s="9">
        <f>SUMIFS($B:$B,$J:$J,$C4364)</f>
        <v>1044</v>
      </c>
      <c r="T4364" s="9">
        <v>56886.829218634091</v>
      </c>
      <c r="U4364" s="9">
        <v>0</v>
      </c>
      <c r="V4364" s="9">
        <f>U4364*768</f>
        <v>0</v>
      </c>
      <c r="W4364" s="9">
        <v>9</v>
      </c>
      <c r="X4364" s="9">
        <f>W4364*3072</f>
        <v>27648</v>
      </c>
      <c r="Y4364" s="9">
        <v>2</v>
      </c>
      <c r="Z4364" s="9">
        <f>Y4364*1024</f>
        <v>2048</v>
      </c>
      <c r="AA4364" s="9">
        <v>1</v>
      </c>
      <c r="AB4364" s="9">
        <f>AA4364*256</f>
        <v>256</v>
      </c>
      <c r="AC4364" s="9"/>
      <c r="AD4364" s="9"/>
      <c r="AE4364" s="9"/>
      <c r="AF4364" s="9"/>
      <c r="AG4364" s="9"/>
      <c r="AH4364" s="9"/>
      <c r="AI4364" s="9"/>
      <c r="AJ4364" s="9"/>
      <c r="AK4364" s="9"/>
      <c r="AL4364" s="9"/>
      <c r="AM4364" s="9"/>
      <c r="AN4364" s="9"/>
      <c r="AO4364" s="9"/>
      <c r="AP4364" s="9"/>
      <c r="AQ4364" s="15"/>
      <c r="AR4364" s="9"/>
      <c r="AS4364" s="9"/>
      <c r="AT4364" s="9"/>
      <c r="AU4364" s="9"/>
      <c r="AV4364" s="9"/>
      <c r="AW4364" s="9"/>
      <c r="AX4364" s="9"/>
      <c r="AY4364" s="9"/>
      <c r="AZ4364" s="9"/>
      <c r="BA4364" s="9"/>
      <c r="BB4364" s="9"/>
      <c r="BC4364" s="9"/>
      <c r="BD4364" s="9"/>
      <c r="BE4364" s="9"/>
      <c r="BF4364" s="9"/>
      <c r="BG4364" s="9"/>
      <c r="BH4364" s="9"/>
      <c r="BI4364" s="9"/>
      <c r="BJ4364" s="9"/>
      <c r="BK4364" s="9"/>
      <c r="BL4364" s="9">
        <f t="shared" si="144"/>
        <v>186725.10408250324</v>
      </c>
      <c r="BM4364" s="9">
        <f t="shared" si="145"/>
        <v>186700</v>
      </c>
    </row>
    <row r="4365" spans="1:65" x14ac:dyDescent="0.3">
      <c r="A4365" s="4" t="s">
        <v>351</v>
      </c>
      <c r="B4365" s="9">
        <v>4244</v>
      </c>
      <c r="C4365">
        <v>541231</v>
      </c>
      <c r="D4365">
        <v>1</v>
      </c>
      <c r="E4365">
        <v>1</v>
      </c>
      <c r="F4365">
        <v>1</v>
      </c>
      <c r="G4365">
        <v>1</v>
      </c>
      <c r="H4365">
        <v>0</v>
      </c>
      <c r="I4365" t="s">
        <v>86</v>
      </c>
      <c r="J4365">
        <v>541231</v>
      </c>
      <c r="K4365" t="s">
        <v>351</v>
      </c>
      <c r="L4365">
        <v>541231</v>
      </c>
      <c r="M4365" t="s">
        <v>351</v>
      </c>
      <c r="N4365">
        <v>541231</v>
      </c>
      <c r="O4365" t="s">
        <v>351</v>
      </c>
      <c r="P4365">
        <v>539911</v>
      </c>
      <c r="Q4365" t="s">
        <v>352</v>
      </c>
      <c r="R4365" s="9">
        <v>965585.73833637591</v>
      </c>
      <c r="S4365" s="9">
        <f>SUMIFS($B:$B,$J:$J,$C4365)</f>
        <v>6071</v>
      </c>
      <c r="T4365" s="9">
        <v>329343.39716128737</v>
      </c>
      <c r="U4365" s="9">
        <v>0</v>
      </c>
      <c r="V4365" s="9">
        <f>U4365*768</f>
        <v>0</v>
      </c>
      <c r="W4365" s="9">
        <v>21</v>
      </c>
      <c r="X4365" s="9">
        <f>W4365*3072</f>
        <v>64512</v>
      </c>
      <c r="Y4365" s="9">
        <v>61</v>
      </c>
      <c r="Z4365" s="9">
        <f>Y4365*1024</f>
        <v>62464</v>
      </c>
      <c r="AA4365" s="9">
        <v>7</v>
      </c>
      <c r="AB4365" s="9">
        <f>AA4365*256</f>
        <v>1792</v>
      </c>
      <c r="AC4365" s="9">
        <f>SUMIFS($B:$B,$L:$L,$C4365)</f>
        <v>6071</v>
      </c>
      <c r="AD4365" s="9">
        <v>757227.27924190543</v>
      </c>
      <c r="AE4365" s="9"/>
      <c r="AF4365" s="9"/>
      <c r="AG4365" s="9">
        <f>SUMIFS($B:$B,$N:$N,$C4365)</f>
        <v>6071</v>
      </c>
      <c r="AH4365" s="9">
        <v>685220.37279950629</v>
      </c>
      <c r="AI4365" s="9"/>
      <c r="AJ4365" s="9"/>
      <c r="AK4365" s="9"/>
      <c r="AL4365" s="9"/>
      <c r="AM4365" s="9"/>
      <c r="AN4365" s="9"/>
      <c r="AO4365" s="9"/>
      <c r="AP4365" s="9"/>
      <c r="AQ4365" s="15"/>
      <c r="AR4365" s="9">
        <v>6</v>
      </c>
      <c r="AS4365" s="9">
        <f>AR4365*30500</f>
        <v>183000</v>
      </c>
      <c r="AT4365" s="9"/>
      <c r="AU4365" s="9"/>
      <c r="AV4365" s="9"/>
      <c r="AW4365" s="9"/>
      <c r="AX4365" s="9"/>
      <c r="AY4365" s="9"/>
      <c r="AZ4365" s="9"/>
      <c r="BA4365" s="9"/>
      <c r="BB4365" s="9"/>
      <c r="BC4365" s="9"/>
      <c r="BD4365" s="9"/>
      <c r="BE4365" s="9"/>
      <c r="BF4365" s="9"/>
      <c r="BG4365" s="9"/>
      <c r="BH4365" s="9"/>
      <c r="BI4365" s="9"/>
      <c r="BJ4365" s="9"/>
      <c r="BK4365" s="9"/>
      <c r="BL4365" s="9">
        <f t="shared" si="144"/>
        <v>3049144.7875390751</v>
      </c>
      <c r="BM4365" s="9">
        <f t="shared" si="145"/>
        <v>3049100</v>
      </c>
    </row>
    <row r="4366" spans="1:65" x14ac:dyDescent="0.3">
      <c r="A4366" s="2" t="s">
        <v>4093</v>
      </c>
      <c r="B4366" s="9">
        <v>821</v>
      </c>
      <c r="C4366">
        <v>596655</v>
      </c>
      <c r="D4366">
        <v>1</v>
      </c>
      <c r="E4366">
        <v>1</v>
      </c>
      <c r="F4366">
        <v>0</v>
      </c>
      <c r="G4366">
        <v>0</v>
      </c>
      <c r="H4366">
        <v>0</v>
      </c>
      <c r="I4366" t="s">
        <v>123</v>
      </c>
      <c r="J4366">
        <v>596655</v>
      </c>
      <c r="K4366" t="s">
        <v>4093</v>
      </c>
      <c r="L4366">
        <v>595411</v>
      </c>
      <c r="M4366" t="s">
        <v>446</v>
      </c>
      <c r="N4366">
        <v>595411</v>
      </c>
      <c r="O4366" t="s">
        <v>446</v>
      </c>
      <c r="P4366">
        <v>595411</v>
      </c>
      <c r="Q4366" t="s">
        <v>446</v>
      </c>
      <c r="R4366" s="9">
        <v>194392.61286925399</v>
      </c>
      <c r="S4366" s="9">
        <f>SUMIFS($B:$B,$J:$J,$C4366)</f>
        <v>1230</v>
      </c>
      <c r="T4366" s="9">
        <v>67003.846505679219</v>
      </c>
      <c r="U4366" s="9">
        <v>0</v>
      </c>
      <c r="V4366" s="9">
        <f>U4366*768</f>
        <v>0</v>
      </c>
      <c r="W4366" s="9">
        <v>0</v>
      </c>
      <c r="X4366" s="9">
        <f>W4366*3072</f>
        <v>0</v>
      </c>
      <c r="Y4366" s="9">
        <v>5</v>
      </c>
      <c r="Z4366" s="9">
        <f>Y4366*1024</f>
        <v>5120</v>
      </c>
      <c r="AA4366" s="9">
        <v>3</v>
      </c>
      <c r="AB4366" s="9">
        <f>AA4366*256</f>
        <v>768</v>
      </c>
      <c r="AC4366" s="9"/>
      <c r="AD4366" s="9"/>
      <c r="AE4366" s="9"/>
      <c r="AF4366" s="9"/>
      <c r="AG4366" s="9"/>
      <c r="AH4366" s="9"/>
      <c r="AI4366" s="9"/>
      <c r="AJ4366" s="9"/>
      <c r="AK4366" s="9"/>
      <c r="AL4366" s="9"/>
      <c r="AM4366" s="9"/>
      <c r="AN4366" s="9"/>
      <c r="AO4366" s="9"/>
      <c r="AP4366" s="9"/>
      <c r="AQ4366" s="15"/>
      <c r="AR4366" s="9"/>
      <c r="AS4366" s="9"/>
      <c r="AT4366" s="9"/>
      <c r="AU4366" s="9"/>
      <c r="AV4366" s="9"/>
      <c r="AW4366" s="9"/>
      <c r="AX4366" s="9"/>
      <c r="AY4366" s="9"/>
      <c r="AZ4366" s="9"/>
      <c r="BA4366" s="9"/>
      <c r="BB4366" s="9"/>
      <c r="BC4366" s="9"/>
      <c r="BD4366" s="9"/>
      <c r="BE4366" s="9"/>
      <c r="BF4366" s="9"/>
      <c r="BG4366" s="9"/>
      <c r="BH4366" s="9"/>
      <c r="BI4366" s="9"/>
      <c r="BJ4366" s="9"/>
      <c r="BK4366" s="9"/>
      <c r="BL4366" s="9">
        <f t="shared" si="144"/>
        <v>267284.45937493321</v>
      </c>
      <c r="BM4366" s="9">
        <f t="shared" si="145"/>
        <v>267300</v>
      </c>
    </row>
    <row r="4367" spans="1:65" x14ac:dyDescent="0.3">
      <c r="A4367" t="s">
        <v>4094</v>
      </c>
      <c r="B4367" s="9">
        <v>388</v>
      </c>
      <c r="C4367">
        <v>574384</v>
      </c>
      <c r="D4367">
        <v>1</v>
      </c>
      <c r="E4367">
        <v>0</v>
      </c>
      <c r="F4367">
        <v>0</v>
      </c>
      <c r="G4367">
        <v>0</v>
      </c>
      <c r="H4367">
        <v>0</v>
      </c>
      <c r="I4367" t="s">
        <v>90</v>
      </c>
      <c r="J4367">
        <v>574121</v>
      </c>
      <c r="K4367" t="s">
        <v>1277</v>
      </c>
      <c r="L4367">
        <v>574121</v>
      </c>
      <c r="M4367" t="s">
        <v>1277</v>
      </c>
      <c r="N4367">
        <v>574121</v>
      </c>
      <c r="O4367" t="s">
        <v>1277</v>
      </c>
      <c r="P4367">
        <v>574121</v>
      </c>
      <c r="Q4367" t="s">
        <v>1277</v>
      </c>
      <c r="R4367" s="9">
        <v>92795.441547240291</v>
      </c>
      <c r="S4367" s="9"/>
      <c r="T4367" s="9"/>
      <c r="U4367" s="9"/>
      <c r="V4367" s="9"/>
      <c r="W4367" s="9"/>
      <c r="X4367" s="9"/>
      <c r="Y4367" s="9"/>
      <c r="Z4367" s="9"/>
      <c r="AA4367" s="9"/>
      <c r="AB4367" s="9"/>
      <c r="AC4367" s="9"/>
      <c r="AD4367" s="9"/>
      <c r="AE4367" s="9"/>
      <c r="AF4367" s="9"/>
      <c r="AG4367" s="9"/>
      <c r="AH4367" s="9"/>
      <c r="AI4367" s="9"/>
      <c r="AJ4367" s="9"/>
      <c r="AK4367" s="9"/>
      <c r="AL4367" s="9"/>
      <c r="AM4367" s="9"/>
      <c r="AN4367" s="9"/>
      <c r="AO4367" s="9"/>
      <c r="AP4367" s="9"/>
      <c r="AQ4367" s="15"/>
      <c r="AR4367" s="9"/>
      <c r="AS4367" s="9"/>
      <c r="AT4367" s="9"/>
      <c r="AU4367" s="9"/>
      <c r="AV4367" s="9"/>
      <c r="AW4367" s="9"/>
      <c r="AX4367" s="9"/>
      <c r="AY4367" s="9"/>
      <c r="AZ4367" s="9"/>
      <c r="BA4367" s="9"/>
      <c r="BB4367" s="9"/>
      <c r="BC4367" s="9"/>
      <c r="BD4367" s="9"/>
      <c r="BE4367" s="9"/>
      <c r="BF4367" s="9"/>
      <c r="BG4367" s="9"/>
      <c r="BH4367" s="9"/>
      <c r="BI4367" s="9"/>
      <c r="BJ4367" s="9"/>
      <c r="BK4367" s="9"/>
      <c r="BL4367" s="9">
        <f t="shared" si="144"/>
        <v>92795.441547240291</v>
      </c>
      <c r="BM4367" s="9">
        <f t="shared" si="145"/>
        <v>92800</v>
      </c>
    </row>
    <row r="4368" spans="1:65" x14ac:dyDescent="0.3">
      <c r="A4368" s="5" t="s">
        <v>1283</v>
      </c>
      <c r="B4368" s="9">
        <v>16063</v>
      </c>
      <c r="C4368">
        <v>544841</v>
      </c>
      <c r="D4368">
        <v>1</v>
      </c>
      <c r="E4368">
        <v>1</v>
      </c>
      <c r="F4368">
        <v>1</v>
      </c>
      <c r="G4368">
        <v>1</v>
      </c>
      <c r="H4368">
        <v>1</v>
      </c>
      <c r="I4368" t="s">
        <v>135</v>
      </c>
      <c r="J4368">
        <v>544841</v>
      </c>
      <c r="K4368" t="s">
        <v>1283</v>
      </c>
      <c r="L4368">
        <v>544841</v>
      </c>
      <c r="M4368" t="s">
        <v>1283</v>
      </c>
      <c r="N4368">
        <v>544841</v>
      </c>
      <c r="O4368" t="s">
        <v>1283</v>
      </c>
      <c r="P4368">
        <v>544841</v>
      </c>
      <c r="Q4368" t="s">
        <v>1283</v>
      </c>
      <c r="R4368" s="9">
        <v>728412.2932851105</v>
      </c>
      <c r="S4368" s="9">
        <f>SUMIFS($B:$B,$J:$J,$C4368)</f>
        <v>17992</v>
      </c>
      <c r="T4368" s="9">
        <v>379543.9821351273</v>
      </c>
      <c r="U4368" s="9">
        <v>1</v>
      </c>
      <c r="V4368" s="9">
        <f>U4368*768</f>
        <v>768</v>
      </c>
      <c r="W4368" s="9">
        <v>77</v>
      </c>
      <c r="X4368" s="9">
        <f>W4368*3072</f>
        <v>236544</v>
      </c>
      <c r="Y4368" s="9">
        <v>116</v>
      </c>
      <c r="Z4368" s="9">
        <f>Y4368*1024</f>
        <v>118784</v>
      </c>
      <c r="AA4368" s="9">
        <v>59</v>
      </c>
      <c r="AB4368" s="9">
        <f>AA4368*256</f>
        <v>15104</v>
      </c>
      <c r="AC4368" s="9">
        <f>SUMIFS($B:$B,$L:$L,$C4368)</f>
        <v>34846</v>
      </c>
      <c r="AD4368" s="9">
        <v>2247201.3199784248</v>
      </c>
      <c r="AE4368" s="9">
        <f>SUMIFS($B:$B,$P:$P,$C4368)</f>
        <v>34846</v>
      </c>
      <c r="AF4368" s="9">
        <v>2104646.3525102781</v>
      </c>
      <c r="AG4368" s="9">
        <f>SUMIFS($B:$B,$N:$N,$C4368)</f>
        <v>34846</v>
      </c>
      <c r="AH4368" s="9">
        <v>5963614.3370653735</v>
      </c>
      <c r="AI4368" s="9">
        <f>SUMIFS($B:$B,$P:$P,$C4368)</f>
        <v>34846</v>
      </c>
      <c r="AJ4368" s="9">
        <v>17889018.43834313</v>
      </c>
      <c r="AK4368" s="9"/>
      <c r="AL4368" s="9">
        <v>4391</v>
      </c>
      <c r="AM4368" s="9">
        <f>AL4368*141</f>
        <v>619131</v>
      </c>
      <c r="AN4368" s="9"/>
      <c r="AO4368" s="9"/>
      <c r="AP4368" s="9"/>
      <c r="AQ4368" s="15"/>
      <c r="AR4368" s="9">
        <v>16</v>
      </c>
      <c r="AS4368" s="9">
        <f>AR4368*30500</f>
        <v>488000</v>
      </c>
      <c r="AT4368" s="9">
        <v>320</v>
      </c>
      <c r="AU4368" s="9">
        <f>AT4368*2742</f>
        <v>877440</v>
      </c>
      <c r="AV4368" s="9">
        <v>1</v>
      </c>
      <c r="AW4368" s="9">
        <f>AV4368*914</f>
        <v>914</v>
      </c>
      <c r="AX4368" s="9">
        <v>1384</v>
      </c>
      <c r="AY4368" s="9">
        <f>AX4368*141</f>
        <v>195144</v>
      </c>
      <c r="AZ4368" s="9">
        <v>1457</v>
      </c>
      <c r="BA4368" s="9">
        <f>AZ4368*343</f>
        <v>499751</v>
      </c>
      <c r="BB4368" s="9">
        <v>850</v>
      </c>
      <c r="BC4368" s="9">
        <f>BB4368*109</f>
        <v>92650</v>
      </c>
      <c r="BD4368" s="9">
        <v>53</v>
      </c>
      <c r="BE4368" s="9">
        <f>BD4368*82</f>
        <v>4346</v>
      </c>
      <c r="BF4368" s="9">
        <v>930</v>
      </c>
      <c r="BG4368" s="9">
        <f>BF4368*328</f>
        <v>305040</v>
      </c>
      <c r="BH4368" s="9">
        <v>56</v>
      </c>
      <c r="BI4368" s="9">
        <f>BH4368*410</f>
        <v>22960</v>
      </c>
      <c r="BJ4368" s="9">
        <v>40</v>
      </c>
      <c r="BK4368" s="9">
        <f>BJ4368*219</f>
        <v>8760</v>
      </c>
      <c r="BL4368" s="9">
        <f t="shared" si="144"/>
        <v>32797772.723317444</v>
      </c>
      <c r="BM4368" s="9">
        <f t="shared" si="145"/>
        <v>32797800</v>
      </c>
    </row>
    <row r="4369" spans="1:65" x14ac:dyDescent="0.3">
      <c r="A4369" t="s">
        <v>4095</v>
      </c>
      <c r="B4369" s="9">
        <v>491</v>
      </c>
      <c r="C4369">
        <v>531715</v>
      </c>
      <c r="D4369">
        <v>1</v>
      </c>
      <c r="E4369">
        <v>0</v>
      </c>
      <c r="F4369">
        <v>0</v>
      </c>
      <c r="G4369">
        <v>0</v>
      </c>
      <c r="H4369">
        <v>0</v>
      </c>
      <c r="I4369" t="s">
        <v>86</v>
      </c>
      <c r="J4369">
        <v>531189</v>
      </c>
      <c r="K4369" t="s">
        <v>338</v>
      </c>
      <c r="L4369">
        <v>531189</v>
      </c>
      <c r="M4369" t="s">
        <v>338</v>
      </c>
      <c r="N4369">
        <v>531189</v>
      </c>
      <c r="O4369" t="s">
        <v>338</v>
      </c>
      <c r="P4369">
        <v>531189</v>
      </c>
      <c r="Q4369" t="s">
        <v>338</v>
      </c>
      <c r="R4369" s="9">
        <v>117104.73205419449</v>
      </c>
      <c r="S4369" s="9"/>
      <c r="T4369" s="9"/>
      <c r="U4369" s="9"/>
      <c r="V4369" s="9"/>
      <c r="W4369" s="9"/>
      <c r="X4369" s="9"/>
      <c r="Y4369" s="9"/>
      <c r="Z4369" s="9"/>
      <c r="AA4369" s="9"/>
      <c r="AB4369" s="9"/>
      <c r="AC4369" s="9"/>
      <c r="AD4369" s="9"/>
      <c r="AE4369" s="9"/>
      <c r="AF4369" s="9"/>
      <c r="AG4369" s="9"/>
      <c r="AH4369" s="9"/>
      <c r="AI4369" s="9"/>
      <c r="AJ4369" s="9"/>
      <c r="AK4369" s="9"/>
      <c r="AL4369" s="9"/>
      <c r="AM4369" s="9"/>
      <c r="AN4369" s="9"/>
      <c r="AO4369" s="9"/>
      <c r="AP4369" s="9"/>
      <c r="AQ4369" s="15"/>
      <c r="AR4369" s="9"/>
      <c r="AS4369" s="9"/>
      <c r="AT4369" s="9"/>
      <c r="AU4369" s="9"/>
      <c r="AV4369" s="9"/>
      <c r="AW4369" s="9"/>
      <c r="AX4369" s="9"/>
      <c r="AY4369" s="9"/>
      <c r="AZ4369" s="9"/>
      <c r="BA4369" s="9"/>
      <c r="BB4369" s="9"/>
      <c r="BC4369" s="9"/>
      <c r="BD4369" s="9"/>
      <c r="BE4369" s="9"/>
      <c r="BF4369" s="9"/>
      <c r="BG4369" s="9"/>
      <c r="BH4369" s="9"/>
      <c r="BI4369" s="9"/>
      <c r="BJ4369" s="9"/>
      <c r="BK4369" s="9"/>
      <c r="BL4369" s="9">
        <f t="shared" si="144"/>
        <v>117104.73205419449</v>
      </c>
      <c r="BM4369" s="9">
        <f t="shared" si="145"/>
        <v>117100</v>
      </c>
    </row>
    <row r="4370" spans="1:65" x14ac:dyDescent="0.3">
      <c r="A4370" t="s">
        <v>4096</v>
      </c>
      <c r="B4370" s="9">
        <v>837</v>
      </c>
      <c r="C4370">
        <v>567809</v>
      </c>
      <c r="D4370">
        <v>1</v>
      </c>
      <c r="E4370">
        <v>0</v>
      </c>
      <c r="F4370">
        <v>0</v>
      </c>
      <c r="G4370">
        <v>0</v>
      </c>
      <c r="H4370">
        <v>0</v>
      </c>
      <c r="I4370" t="s">
        <v>131</v>
      </c>
      <c r="J4370">
        <v>567876</v>
      </c>
      <c r="K4370" t="s">
        <v>616</v>
      </c>
      <c r="L4370">
        <v>567442</v>
      </c>
      <c r="M4370" t="s">
        <v>617</v>
      </c>
      <c r="N4370">
        <v>567442</v>
      </c>
      <c r="O4370" t="s">
        <v>617</v>
      </c>
      <c r="P4370">
        <v>567442</v>
      </c>
      <c r="Q4370" t="s">
        <v>617</v>
      </c>
      <c r="R4370" s="9">
        <v>198119.64065966979</v>
      </c>
      <c r="S4370" s="9"/>
      <c r="T4370" s="9"/>
      <c r="U4370" s="9"/>
      <c r="V4370" s="9"/>
      <c r="W4370" s="9"/>
      <c r="X4370" s="9"/>
      <c r="Y4370" s="9"/>
      <c r="Z4370" s="9"/>
      <c r="AA4370" s="9"/>
      <c r="AB4370" s="9"/>
      <c r="AC4370" s="9"/>
      <c r="AD4370" s="9"/>
      <c r="AE4370" s="9"/>
      <c r="AF4370" s="9"/>
      <c r="AG4370" s="9"/>
      <c r="AH4370" s="9"/>
      <c r="AI4370" s="9"/>
      <c r="AJ4370" s="9"/>
      <c r="AK4370" s="9"/>
      <c r="AL4370" s="9"/>
      <c r="AM4370" s="9"/>
      <c r="AN4370" s="9"/>
      <c r="AO4370" s="9"/>
      <c r="AP4370" s="9"/>
      <c r="AQ4370" s="15"/>
      <c r="AR4370" s="9"/>
      <c r="AS4370" s="9"/>
      <c r="AT4370" s="9"/>
      <c r="AU4370" s="9"/>
      <c r="AV4370" s="9"/>
      <c r="AW4370" s="9"/>
      <c r="AX4370" s="9"/>
      <c r="AY4370" s="9"/>
      <c r="AZ4370" s="9"/>
      <c r="BA4370" s="9"/>
      <c r="BB4370" s="9"/>
      <c r="BC4370" s="9"/>
      <c r="BD4370" s="9"/>
      <c r="BE4370" s="9"/>
      <c r="BF4370" s="9"/>
      <c r="BG4370" s="9"/>
      <c r="BH4370" s="9"/>
      <c r="BI4370" s="9"/>
      <c r="BJ4370" s="9"/>
      <c r="BK4370" s="9"/>
      <c r="BL4370" s="9">
        <f t="shared" si="144"/>
        <v>198119.64065966979</v>
      </c>
      <c r="BM4370" s="9">
        <f t="shared" si="145"/>
        <v>198100</v>
      </c>
    </row>
    <row r="4371" spans="1:65" x14ac:dyDescent="0.3">
      <c r="A4371" s="3" t="s">
        <v>212</v>
      </c>
      <c r="B4371" s="9">
        <v>2858</v>
      </c>
      <c r="C4371">
        <v>579637</v>
      </c>
      <c r="D4371">
        <v>1</v>
      </c>
      <c r="E4371">
        <v>1</v>
      </c>
      <c r="F4371">
        <v>1</v>
      </c>
      <c r="G4371">
        <v>0</v>
      </c>
      <c r="H4371">
        <v>0</v>
      </c>
      <c r="I4371" t="s">
        <v>90</v>
      </c>
      <c r="J4371">
        <v>579637</v>
      </c>
      <c r="K4371" t="s">
        <v>212</v>
      </c>
      <c r="L4371">
        <v>579637</v>
      </c>
      <c r="M4371" t="s">
        <v>212</v>
      </c>
      <c r="N4371">
        <v>579777</v>
      </c>
      <c r="O4371" t="s">
        <v>211</v>
      </c>
      <c r="P4371">
        <v>579025</v>
      </c>
      <c r="Q4371" t="s">
        <v>213</v>
      </c>
      <c r="R4371" s="9">
        <v>658490.36422604288</v>
      </c>
      <c r="S4371" s="9">
        <f>SUMIFS($B:$B,$J:$J,$C4371)</f>
        <v>2858</v>
      </c>
      <c r="T4371" s="9">
        <v>155410.67595881599</v>
      </c>
      <c r="U4371" s="9">
        <v>0</v>
      </c>
      <c r="V4371" s="9">
        <f>U4371*768</f>
        <v>0</v>
      </c>
      <c r="W4371" s="9">
        <v>7</v>
      </c>
      <c r="X4371" s="9">
        <f>W4371*3072</f>
        <v>21504</v>
      </c>
      <c r="Y4371" s="9">
        <v>33</v>
      </c>
      <c r="Z4371" s="9">
        <f>Y4371*1024</f>
        <v>33792</v>
      </c>
      <c r="AA4371" s="9">
        <v>3</v>
      </c>
      <c r="AB4371" s="9">
        <f>AA4371*256</f>
        <v>768</v>
      </c>
      <c r="AC4371" s="9">
        <f>SUMIFS($B:$B,$L:$L,$C4371)</f>
        <v>6487</v>
      </c>
      <c r="AD4371" s="9">
        <v>808576.83937915158</v>
      </c>
      <c r="AE4371" s="9"/>
      <c r="AF4371" s="9"/>
      <c r="AG4371" s="9"/>
      <c r="AH4371" s="9"/>
      <c r="AI4371" s="9"/>
      <c r="AJ4371" s="9"/>
      <c r="AK4371" s="9"/>
      <c r="AL4371" s="9"/>
      <c r="AM4371" s="9"/>
      <c r="AN4371" s="9"/>
      <c r="AO4371" s="9"/>
      <c r="AP4371" s="9"/>
      <c r="AQ4371" s="15"/>
      <c r="AR4371" s="9">
        <v>13</v>
      </c>
      <c r="AS4371" s="9">
        <f>AR4371*30500</f>
        <v>396500</v>
      </c>
      <c r="AT4371" s="9"/>
      <c r="AU4371" s="9"/>
      <c r="AV4371" s="9"/>
      <c r="AW4371" s="9"/>
      <c r="AX4371" s="9"/>
      <c r="AY4371" s="9"/>
      <c r="AZ4371" s="9"/>
      <c r="BA4371" s="9"/>
      <c r="BB4371" s="9"/>
      <c r="BC4371" s="9"/>
      <c r="BD4371" s="9"/>
      <c r="BE4371" s="9"/>
      <c r="BF4371" s="9"/>
      <c r="BG4371" s="9"/>
      <c r="BH4371" s="9"/>
      <c r="BI4371" s="9"/>
      <c r="BJ4371" s="9"/>
      <c r="BK4371" s="9"/>
      <c r="BL4371" s="9">
        <f t="shared" si="144"/>
        <v>2075041.8795640105</v>
      </c>
      <c r="BM4371" s="9">
        <f t="shared" si="145"/>
        <v>2075000</v>
      </c>
    </row>
    <row r="4372" spans="1:65" x14ac:dyDescent="0.3">
      <c r="A4372" t="s">
        <v>4097</v>
      </c>
      <c r="B4372" s="9">
        <v>416</v>
      </c>
      <c r="C4372">
        <v>596663</v>
      </c>
      <c r="D4372">
        <v>1</v>
      </c>
      <c r="E4372">
        <v>0</v>
      </c>
      <c r="F4372">
        <v>0</v>
      </c>
      <c r="G4372">
        <v>0</v>
      </c>
      <c r="H4372">
        <v>0</v>
      </c>
      <c r="I4372" t="s">
        <v>123</v>
      </c>
      <c r="J4372">
        <v>597007</v>
      </c>
      <c r="K4372" t="s">
        <v>172</v>
      </c>
      <c r="L4372">
        <v>597007</v>
      </c>
      <c r="M4372" t="s">
        <v>172</v>
      </c>
      <c r="N4372">
        <v>597007</v>
      </c>
      <c r="O4372" t="s">
        <v>172</v>
      </c>
      <c r="P4372">
        <v>597007</v>
      </c>
      <c r="Q4372" t="s">
        <v>172</v>
      </c>
      <c r="R4372" s="9">
        <v>99413.82839429492</v>
      </c>
      <c r="S4372" s="9"/>
      <c r="T4372" s="9"/>
      <c r="U4372" s="9"/>
      <c r="V4372" s="9"/>
      <c r="W4372" s="9"/>
      <c r="X4372" s="9"/>
      <c r="Y4372" s="9"/>
      <c r="Z4372" s="9"/>
      <c r="AA4372" s="9"/>
      <c r="AB4372" s="9"/>
      <c r="AC4372" s="9"/>
      <c r="AD4372" s="9"/>
      <c r="AE4372" s="9"/>
      <c r="AF4372" s="9"/>
      <c r="AG4372" s="9"/>
      <c r="AH4372" s="9"/>
      <c r="AI4372" s="9"/>
      <c r="AJ4372" s="9"/>
      <c r="AK4372" s="9"/>
      <c r="AL4372" s="9"/>
      <c r="AM4372" s="9"/>
      <c r="AN4372" s="9"/>
      <c r="AO4372" s="9"/>
      <c r="AP4372" s="9"/>
      <c r="AQ4372" s="15"/>
      <c r="AR4372" s="9"/>
      <c r="AS4372" s="9"/>
      <c r="AT4372" s="9"/>
      <c r="AU4372" s="9"/>
      <c r="AV4372" s="9"/>
      <c r="AW4372" s="9"/>
      <c r="AX4372" s="9"/>
      <c r="AY4372" s="9"/>
      <c r="AZ4372" s="9"/>
      <c r="BA4372" s="9"/>
      <c r="BB4372" s="9"/>
      <c r="BC4372" s="9"/>
      <c r="BD4372" s="9"/>
      <c r="BE4372" s="9"/>
      <c r="BF4372" s="9"/>
      <c r="BG4372" s="9"/>
      <c r="BH4372" s="9"/>
      <c r="BI4372" s="9"/>
      <c r="BJ4372" s="9"/>
      <c r="BK4372" s="9"/>
      <c r="BL4372" s="9">
        <f t="shared" si="144"/>
        <v>99413.82839429492</v>
      </c>
      <c r="BM4372" s="9">
        <f t="shared" si="145"/>
        <v>99400</v>
      </c>
    </row>
    <row r="4373" spans="1:65" x14ac:dyDescent="0.3">
      <c r="A4373" t="s">
        <v>4097</v>
      </c>
      <c r="B4373" s="9">
        <v>802</v>
      </c>
      <c r="C4373">
        <v>542326</v>
      </c>
      <c r="D4373">
        <v>1</v>
      </c>
      <c r="E4373">
        <v>0</v>
      </c>
      <c r="F4373">
        <v>0</v>
      </c>
      <c r="G4373">
        <v>0</v>
      </c>
      <c r="H4373">
        <v>0</v>
      </c>
      <c r="I4373" t="s">
        <v>86</v>
      </c>
      <c r="J4373">
        <v>542164</v>
      </c>
      <c r="K4373" t="s">
        <v>226</v>
      </c>
      <c r="L4373">
        <v>542164</v>
      </c>
      <c r="M4373" t="s">
        <v>226</v>
      </c>
      <c r="N4373">
        <v>542164</v>
      </c>
      <c r="O4373" t="s">
        <v>226</v>
      </c>
      <c r="P4373">
        <v>541656</v>
      </c>
      <c r="Q4373" t="s">
        <v>227</v>
      </c>
      <c r="R4373" s="9">
        <v>189964.5170611658</v>
      </c>
      <c r="S4373" s="9"/>
      <c r="T4373" s="9"/>
      <c r="U4373" s="9"/>
      <c r="V4373" s="9"/>
      <c r="W4373" s="9"/>
      <c r="X4373" s="9"/>
      <c r="Y4373" s="9"/>
      <c r="Z4373" s="9"/>
      <c r="AA4373" s="9"/>
      <c r="AB4373" s="9"/>
      <c r="AC4373" s="9"/>
      <c r="AD4373" s="9"/>
      <c r="AE4373" s="9"/>
      <c r="AF4373" s="9"/>
      <c r="AG4373" s="9"/>
      <c r="AH4373" s="9"/>
      <c r="AI4373" s="9"/>
      <c r="AJ4373" s="9"/>
      <c r="AK4373" s="9"/>
      <c r="AL4373" s="9"/>
      <c r="AM4373" s="9"/>
      <c r="AN4373" s="9"/>
      <c r="AO4373" s="9"/>
      <c r="AP4373" s="9"/>
      <c r="AQ4373" s="15"/>
      <c r="AR4373" s="9"/>
      <c r="AS4373" s="9"/>
      <c r="AT4373" s="9"/>
      <c r="AU4373" s="9"/>
      <c r="AV4373" s="9"/>
      <c r="AW4373" s="9"/>
      <c r="AX4373" s="9"/>
      <c r="AY4373" s="9"/>
      <c r="AZ4373" s="9"/>
      <c r="BA4373" s="9"/>
      <c r="BB4373" s="9"/>
      <c r="BC4373" s="9"/>
      <c r="BD4373" s="9"/>
      <c r="BE4373" s="9"/>
      <c r="BF4373" s="9"/>
      <c r="BG4373" s="9"/>
      <c r="BH4373" s="9"/>
      <c r="BI4373" s="9"/>
      <c r="BJ4373" s="9"/>
      <c r="BK4373" s="9"/>
      <c r="BL4373" s="9">
        <f t="shared" si="144"/>
        <v>189964.5170611658</v>
      </c>
      <c r="BM4373" s="9">
        <f t="shared" si="145"/>
        <v>190000</v>
      </c>
    </row>
    <row r="4374" spans="1:65" x14ac:dyDescent="0.3">
      <c r="A4374" s="2" t="s">
        <v>493</v>
      </c>
      <c r="B4374" s="9">
        <v>2549</v>
      </c>
      <c r="C4374">
        <v>540978</v>
      </c>
      <c r="D4374">
        <v>1</v>
      </c>
      <c r="E4374">
        <v>1</v>
      </c>
      <c r="F4374">
        <v>0</v>
      </c>
      <c r="G4374">
        <v>0</v>
      </c>
      <c r="H4374">
        <v>0</v>
      </c>
      <c r="I4374" t="s">
        <v>111</v>
      </c>
      <c r="J4374">
        <v>540978</v>
      </c>
      <c r="K4374" t="s">
        <v>493</v>
      </c>
      <c r="L4374">
        <v>523704</v>
      </c>
      <c r="M4374" t="s">
        <v>464</v>
      </c>
      <c r="N4374">
        <v>523704</v>
      </c>
      <c r="O4374" t="s">
        <v>464</v>
      </c>
      <c r="P4374">
        <v>523704</v>
      </c>
      <c r="Q4374" t="s">
        <v>464</v>
      </c>
      <c r="R4374" s="9">
        <v>589196.30846909119</v>
      </c>
      <c r="S4374" s="9">
        <f>SUMIFS($B:$B,$J:$J,$C4374)</f>
        <v>5475</v>
      </c>
      <c r="T4374" s="9">
        <v>297124.11901624408</v>
      </c>
      <c r="U4374" s="9">
        <v>0</v>
      </c>
      <c r="V4374" s="9">
        <f>U4374*768</f>
        <v>0</v>
      </c>
      <c r="W4374" s="9">
        <v>18</v>
      </c>
      <c r="X4374" s="9">
        <f>W4374*3072</f>
        <v>55296</v>
      </c>
      <c r="Y4374" s="9">
        <v>12</v>
      </c>
      <c r="Z4374" s="9">
        <f>Y4374*1024</f>
        <v>12288</v>
      </c>
      <c r="AA4374" s="9">
        <v>9</v>
      </c>
      <c r="AB4374" s="9">
        <f>AA4374*256</f>
        <v>2304</v>
      </c>
      <c r="AC4374" s="9"/>
      <c r="AD4374" s="9"/>
      <c r="AE4374" s="9"/>
      <c r="AF4374" s="9"/>
      <c r="AG4374" s="9"/>
      <c r="AH4374" s="9"/>
      <c r="AI4374" s="9"/>
      <c r="AJ4374" s="9"/>
      <c r="AK4374" s="9"/>
      <c r="AL4374" s="9"/>
      <c r="AM4374" s="9"/>
      <c r="AN4374" s="9"/>
      <c r="AO4374" s="9"/>
      <c r="AP4374" s="9"/>
      <c r="AQ4374" s="15"/>
      <c r="AR4374" s="9"/>
      <c r="AS4374" s="9"/>
      <c r="AT4374" s="9"/>
      <c r="AU4374" s="9"/>
      <c r="AV4374" s="9"/>
      <c r="AW4374" s="9"/>
      <c r="AX4374" s="9"/>
      <c r="AY4374" s="9"/>
      <c r="AZ4374" s="9"/>
      <c r="BA4374" s="9"/>
      <c r="BB4374" s="9"/>
      <c r="BC4374" s="9"/>
      <c r="BD4374" s="9"/>
      <c r="BE4374" s="9"/>
      <c r="BF4374" s="9"/>
      <c r="BG4374" s="9"/>
      <c r="BH4374" s="9"/>
      <c r="BI4374" s="9"/>
      <c r="BJ4374" s="9"/>
      <c r="BK4374" s="9"/>
      <c r="BL4374" s="9">
        <f t="shared" si="144"/>
        <v>956208.42748533527</v>
      </c>
      <c r="BM4374" s="9">
        <f t="shared" si="145"/>
        <v>956200</v>
      </c>
    </row>
    <row r="4375" spans="1:65" x14ac:dyDescent="0.3">
      <c r="A4375" t="s">
        <v>4098</v>
      </c>
      <c r="B4375" s="9">
        <v>437</v>
      </c>
      <c r="C4375">
        <v>592552</v>
      </c>
      <c r="D4375">
        <v>1</v>
      </c>
      <c r="E4375">
        <v>0</v>
      </c>
      <c r="F4375">
        <v>0</v>
      </c>
      <c r="G4375">
        <v>0</v>
      </c>
      <c r="H4375">
        <v>0</v>
      </c>
      <c r="I4375" t="s">
        <v>135</v>
      </c>
      <c r="J4375">
        <v>592676</v>
      </c>
      <c r="K4375" t="s">
        <v>3352</v>
      </c>
      <c r="L4375">
        <v>592048</v>
      </c>
      <c r="M4375" t="s">
        <v>539</v>
      </c>
      <c r="N4375">
        <v>592048</v>
      </c>
      <c r="O4375" t="s">
        <v>539</v>
      </c>
      <c r="P4375">
        <v>592731</v>
      </c>
      <c r="Q4375" t="s">
        <v>180</v>
      </c>
      <c r="R4375" s="9">
        <v>104372.5922734513</v>
      </c>
      <c r="S4375" s="9"/>
      <c r="T4375" s="9"/>
      <c r="U4375" s="9"/>
      <c r="V4375" s="9"/>
      <c r="W4375" s="9"/>
      <c r="X4375" s="9"/>
      <c r="Y4375" s="9"/>
      <c r="Z4375" s="9"/>
      <c r="AA4375" s="9"/>
      <c r="AB4375" s="9"/>
      <c r="AC4375" s="9"/>
      <c r="AD4375" s="9"/>
      <c r="AE4375" s="9"/>
      <c r="AF4375" s="9"/>
      <c r="AG4375" s="9"/>
      <c r="AH4375" s="9"/>
      <c r="AI4375" s="9"/>
      <c r="AJ4375" s="9"/>
      <c r="AK4375" s="9"/>
      <c r="AL4375" s="9"/>
      <c r="AM4375" s="9"/>
      <c r="AN4375" s="9"/>
      <c r="AO4375" s="9"/>
      <c r="AP4375" s="9"/>
      <c r="AQ4375" s="15"/>
      <c r="AR4375" s="9"/>
      <c r="AS4375" s="9"/>
      <c r="AT4375" s="9"/>
      <c r="AU4375" s="9"/>
      <c r="AV4375" s="9"/>
      <c r="AW4375" s="9"/>
      <c r="AX4375" s="9"/>
      <c r="AY4375" s="9"/>
      <c r="AZ4375" s="9"/>
      <c r="BA4375" s="9"/>
      <c r="BB4375" s="9"/>
      <c r="BC4375" s="9"/>
      <c r="BD4375" s="9"/>
      <c r="BE4375" s="9"/>
      <c r="BF4375" s="9"/>
      <c r="BG4375" s="9"/>
      <c r="BH4375" s="9"/>
      <c r="BI4375" s="9"/>
      <c r="BJ4375" s="9"/>
      <c r="BK4375" s="9"/>
      <c r="BL4375" s="9">
        <f t="shared" si="144"/>
        <v>104372.5922734513</v>
      </c>
      <c r="BM4375" s="9">
        <f t="shared" si="145"/>
        <v>104400</v>
      </c>
    </row>
    <row r="4376" spans="1:65" x14ac:dyDescent="0.3">
      <c r="A4376" t="s">
        <v>4098</v>
      </c>
      <c r="B4376" s="9">
        <v>979</v>
      </c>
      <c r="C4376">
        <v>582298</v>
      </c>
      <c r="D4376">
        <v>1</v>
      </c>
      <c r="E4376">
        <v>0</v>
      </c>
      <c r="F4376">
        <v>0</v>
      </c>
      <c r="G4376">
        <v>0</v>
      </c>
      <c r="H4376">
        <v>0</v>
      </c>
      <c r="I4376" t="s">
        <v>81</v>
      </c>
      <c r="J4376">
        <v>581682</v>
      </c>
      <c r="K4376" t="s">
        <v>758</v>
      </c>
      <c r="L4376">
        <v>581682</v>
      </c>
      <c r="M4376" t="s">
        <v>758</v>
      </c>
      <c r="N4376">
        <v>581283</v>
      </c>
      <c r="O4376" t="s">
        <v>82</v>
      </c>
      <c r="P4376">
        <v>581283</v>
      </c>
      <c r="Q4376" t="s">
        <v>82</v>
      </c>
      <c r="R4376" s="9">
        <v>231123.85677908259</v>
      </c>
      <c r="S4376" s="9"/>
      <c r="T4376" s="9"/>
      <c r="U4376" s="9"/>
      <c r="V4376" s="9"/>
      <c r="W4376" s="9"/>
      <c r="X4376" s="9"/>
      <c r="Y4376" s="9"/>
      <c r="Z4376" s="9"/>
      <c r="AA4376" s="9"/>
      <c r="AB4376" s="9"/>
      <c r="AC4376" s="9"/>
      <c r="AD4376" s="9"/>
      <c r="AE4376" s="9"/>
      <c r="AF4376" s="9"/>
      <c r="AG4376" s="9"/>
      <c r="AH4376" s="9"/>
      <c r="AI4376" s="9"/>
      <c r="AJ4376" s="9"/>
      <c r="AK4376" s="9"/>
      <c r="AL4376" s="9"/>
      <c r="AM4376" s="9"/>
      <c r="AN4376" s="9"/>
      <c r="AO4376" s="9"/>
      <c r="AP4376" s="9"/>
      <c r="AQ4376" s="15"/>
      <c r="AR4376" s="9"/>
      <c r="AS4376" s="9"/>
      <c r="AT4376" s="9"/>
      <c r="AU4376" s="9"/>
      <c r="AV4376" s="9"/>
      <c r="AW4376" s="9"/>
      <c r="AX4376" s="9"/>
      <c r="AY4376" s="9"/>
      <c r="AZ4376" s="9"/>
      <c r="BA4376" s="9"/>
      <c r="BB4376" s="9"/>
      <c r="BC4376" s="9"/>
      <c r="BD4376" s="9"/>
      <c r="BE4376" s="9"/>
      <c r="BF4376" s="9"/>
      <c r="BG4376" s="9"/>
      <c r="BH4376" s="9"/>
      <c r="BI4376" s="9"/>
      <c r="BJ4376" s="9"/>
      <c r="BK4376" s="9"/>
      <c r="BL4376" s="9">
        <f t="shared" si="144"/>
        <v>231123.85677908259</v>
      </c>
      <c r="BM4376" s="9">
        <f t="shared" si="145"/>
        <v>231100</v>
      </c>
    </row>
    <row r="4377" spans="1:65" x14ac:dyDescent="0.3">
      <c r="A4377" s="2" t="s">
        <v>1718</v>
      </c>
      <c r="B4377" s="9">
        <v>772</v>
      </c>
      <c r="C4377">
        <v>591637</v>
      </c>
      <c r="D4377">
        <v>1</v>
      </c>
      <c r="E4377">
        <v>1</v>
      </c>
      <c r="F4377">
        <v>0</v>
      </c>
      <c r="G4377">
        <v>0</v>
      </c>
      <c r="H4377">
        <v>0</v>
      </c>
      <c r="I4377" t="s">
        <v>123</v>
      </c>
      <c r="J4377">
        <v>591637</v>
      </c>
      <c r="K4377" t="s">
        <v>1718</v>
      </c>
      <c r="L4377">
        <v>590266</v>
      </c>
      <c r="M4377" t="s">
        <v>163</v>
      </c>
      <c r="N4377">
        <v>590266</v>
      </c>
      <c r="O4377" t="s">
        <v>163</v>
      </c>
      <c r="P4377">
        <v>590266</v>
      </c>
      <c r="Q4377" t="s">
        <v>163</v>
      </c>
      <c r="R4377" s="9">
        <v>182967.73955487699</v>
      </c>
      <c r="S4377" s="9">
        <f>SUMIFS($B:$B,$J:$J,$C4377)</f>
        <v>1346</v>
      </c>
      <c r="T4377" s="9">
        <v>73311.382936528433</v>
      </c>
      <c r="U4377" s="9">
        <v>0</v>
      </c>
      <c r="V4377" s="9">
        <f>U4377*768</f>
        <v>0</v>
      </c>
      <c r="W4377" s="9">
        <v>8</v>
      </c>
      <c r="X4377" s="9">
        <f>W4377*3072</f>
        <v>24576</v>
      </c>
      <c r="Y4377" s="9">
        <v>2</v>
      </c>
      <c r="Z4377" s="9">
        <f>Y4377*1024</f>
        <v>2048</v>
      </c>
      <c r="AA4377" s="9">
        <v>2</v>
      </c>
      <c r="AB4377" s="9">
        <f>AA4377*256</f>
        <v>512</v>
      </c>
      <c r="AC4377" s="9"/>
      <c r="AD4377" s="9"/>
      <c r="AE4377" s="9"/>
      <c r="AF4377" s="9"/>
      <c r="AG4377" s="9"/>
      <c r="AH4377" s="9"/>
      <c r="AI4377" s="9"/>
      <c r="AJ4377" s="9"/>
      <c r="AK4377" s="9"/>
      <c r="AL4377" s="9"/>
      <c r="AM4377" s="9"/>
      <c r="AN4377" s="9"/>
      <c r="AO4377" s="9"/>
      <c r="AP4377" s="9"/>
      <c r="AQ4377" s="15"/>
      <c r="AR4377" s="9"/>
      <c r="AS4377" s="9"/>
      <c r="AT4377" s="9"/>
      <c r="AU4377" s="9"/>
      <c r="AV4377" s="9"/>
      <c r="AW4377" s="9"/>
      <c r="AX4377" s="9"/>
      <c r="AY4377" s="9"/>
      <c r="AZ4377" s="9"/>
      <c r="BA4377" s="9"/>
      <c r="BB4377" s="9"/>
      <c r="BC4377" s="9"/>
      <c r="BD4377" s="9"/>
      <c r="BE4377" s="9"/>
      <c r="BF4377" s="9"/>
      <c r="BG4377" s="9"/>
      <c r="BH4377" s="9"/>
      <c r="BI4377" s="9"/>
      <c r="BJ4377" s="9"/>
      <c r="BK4377" s="9"/>
      <c r="BL4377" s="9">
        <f t="shared" si="144"/>
        <v>283415.1224914054</v>
      </c>
      <c r="BM4377" s="9">
        <f t="shared" si="145"/>
        <v>283400</v>
      </c>
    </row>
    <row r="4378" spans="1:65" x14ac:dyDescent="0.3">
      <c r="A4378" t="s">
        <v>4099</v>
      </c>
      <c r="B4378" s="9">
        <v>246</v>
      </c>
      <c r="C4378">
        <v>586919</v>
      </c>
      <c r="D4378">
        <v>1</v>
      </c>
      <c r="E4378">
        <v>0</v>
      </c>
      <c r="F4378">
        <v>0</v>
      </c>
      <c r="G4378">
        <v>0</v>
      </c>
      <c r="H4378">
        <v>0</v>
      </c>
      <c r="I4378" t="s">
        <v>135</v>
      </c>
      <c r="J4378">
        <v>585751</v>
      </c>
      <c r="K4378" t="s">
        <v>513</v>
      </c>
      <c r="L4378">
        <v>585751</v>
      </c>
      <c r="M4378" t="s">
        <v>513</v>
      </c>
      <c r="N4378">
        <v>585751</v>
      </c>
      <c r="O4378" t="s">
        <v>513</v>
      </c>
      <c r="P4378">
        <v>585459</v>
      </c>
      <c r="Q4378" t="s">
        <v>411</v>
      </c>
      <c r="R4378" s="9">
        <v>71941.662785630979</v>
      </c>
      <c r="S4378" s="9"/>
      <c r="T4378" s="9"/>
      <c r="U4378" s="9"/>
      <c r="V4378" s="9"/>
      <c r="W4378" s="9"/>
      <c r="X4378" s="9"/>
      <c r="Y4378" s="9"/>
      <c r="Z4378" s="9"/>
      <c r="AA4378" s="9"/>
      <c r="AB4378" s="9"/>
      <c r="AC4378" s="9"/>
      <c r="AD4378" s="9"/>
      <c r="AE4378" s="9"/>
      <c r="AF4378" s="9"/>
      <c r="AG4378" s="9"/>
      <c r="AH4378" s="9"/>
      <c r="AI4378" s="9"/>
      <c r="AJ4378" s="9"/>
      <c r="AK4378" s="9"/>
      <c r="AL4378" s="9"/>
      <c r="AM4378" s="9"/>
      <c r="AN4378" s="9"/>
      <c r="AO4378" s="9"/>
      <c r="AP4378" s="9"/>
      <c r="AQ4378" s="15"/>
      <c r="AR4378" s="9"/>
      <c r="AS4378" s="9"/>
      <c r="AT4378" s="9"/>
      <c r="AU4378" s="9"/>
      <c r="AV4378" s="9"/>
      <c r="AW4378" s="9"/>
      <c r="AX4378" s="9"/>
      <c r="AY4378" s="9"/>
      <c r="AZ4378" s="9"/>
      <c r="BA4378" s="9"/>
      <c r="BB4378" s="9"/>
      <c r="BC4378" s="9"/>
      <c r="BD4378" s="9"/>
      <c r="BE4378" s="9"/>
      <c r="BF4378" s="9"/>
      <c r="BG4378" s="9"/>
      <c r="BH4378" s="9"/>
      <c r="BI4378" s="9"/>
      <c r="BJ4378" s="9"/>
      <c r="BK4378" s="9"/>
      <c r="BL4378" s="9">
        <f t="shared" si="144"/>
        <v>71941.662785630979</v>
      </c>
      <c r="BM4378" s="9">
        <f t="shared" si="145"/>
        <v>71900</v>
      </c>
    </row>
    <row r="4379" spans="1:65" x14ac:dyDescent="0.3">
      <c r="A4379" t="s">
        <v>4100</v>
      </c>
      <c r="B4379" s="9">
        <v>403</v>
      </c>
      <c r="C4379">
        <v>583804</v>
      </c>
      <c r="D4379">
        <v>1</v>
      </c>
      <c r="E4379">
        <v>0</v>
      </c>
      <c r="F4379">
        <v>0</v>
      </c>
      <c r="G4379">
        <v>0</v>
      </c>
      <c r="H4379">
        <v>0</v>
      </c>
      <c r="I4379" t="s">
        <v>81</v>
      </c>
      <c r="J4379">
        <v>583839</v>
      </c>
      <c r="K4379" t="s">
        <v>141</v>
      </c>
      <c r="L4379">
        <v>583782</v>
      </c>
      <c r="M4379" t="s">
        <v>149</v>
      </c>
      <c r="N4379">
        <v>583782</v>
      </c>
      <c r="O4379" t="s">
        <v>149</v>
      </c>
      <c r="P4379">
        <v>583782</v>
      </c>
      <c r="Q4379" t="s">
        <v>149</v>
      </c>
      <c r="R4379" s="9">
        <v>96341.972411822921</v>
      </c>
      <c r="S4379" s="9"/>
      <c r="T4379" s="9"/>
      <c r="U4379" s="9"/>
      <c r="V4379" s="9"/>
      <c r="W4379" s="9"/>
      <c r="X4379" s="9"/>
      <c r="Y4379" s="9"/>
      <c r="Z4379" s="9"/>
      <c r="AA4379" s="9"/>
      <c r="AB4379" s="9"/>
      <c r="AC4379" s="9"/>
      <c r="AD4379" s="9"/>
      <c r="AE4379" s="9"/>
      <c r="AF4379" s="9"/>
      <c r="AG4379" s="9"/>
      <c r="AH4379" s="9"/>
      <c r="AI4379" s="9"/>
      <c r="AJ4379" s="9"/>
      <c r="AK4379" s="9"/>
      <c r="AL4379" s="9"/>
      <c r="AM4379" s="9"/>
      <c r="AN4379" s="9"/>
      <c r="AO4379" s="9"/>
      <c r="AP4379" s="9"/>
      <c r="AQ4379" s="15"/>
      <c r="AR4379" s="9"/>
      <c r="AS4379" s="9"/>
      <c r="AT4379" s="9"/>
      <c r="AU4379" s="9"/>
      <c r="AV4379" s="9"/>
      <c r="AW4379" s="9"/>
      <c r="AX4379" s="9"/>
      <c r="AY4379" s="9"/>
      <c r="AZ4379" s="9"/>
      <c r="BA4379" s="9"/>
      <c r="BB4379" s="9"/>
      <c r="BC4379" s="9"/>
      <c r="BD4379" s="9"/>
      <c r="BE4379" s="9"/>
      <c r="BF4379" s="9"/>
      <c r="BG4379" s="9"/>
      <c r="BH4379" s="9"/>
      <c r="BI4379" s="9"/>
      <c r="BJ4379" s="9"/>
      <c r="BK4379" s="9"/>
      <c r="BL4379" s="9">
        <f t="shared" si="144"/>
        <v>96341.972411822921</v>
      </c>
      <c r="BM4379" s="9">
        <f t="shared" si="145"/>
        <v>96300</v>
      </c>
    </row>
    <row r="4380" spans="1:65" x14ac:dyDescent="0.3">
      <c r="A4380" t="s">
        <v>4101</v>
      </c>
      <c r="B4380" s="9">
        <v>103</v>
      </c>
      <c r="C4380">
        <v>594741</v>
      </c>
      <c r="D4380">
        <v>1</v>
      </c>
      <c r="E4380">
        <v>0</v>
      </c>
      <c r="F4380">
        <v>0</v>
      </c>
      <c r="G4380">
        <v>0</v>
      </c>
      <c r="H4380">
        <v>0</v>
      </c>
      <c r="I4380" t="s">
        <v>81</v>
      </c>
      <c r="J4380">
        <v>594431</v>
      </c>
      <c r="K4380" t="s">
        <v>249</v>
      </c>
      <c r="L4380">
        <v>594202</v>
      </c>
      <c r="M4380" t="s">
        <v>535</v>
      </c>
      <c r="N4380">
        <v>593711</v>
      </c>
      <c r="O4380" t="s">
        <v>185</v>
      </c>
      <c r="P4380">
        <v>593711</v>
      </c>
      <c r="Q4380" t="s">
        <v>185</v>
      </c>
      <c r="R4380" s="9">
        <v>71941.662785630979</v>
      </c>
      <c r="S4380" s="9"/>
      <c r="T4380" s="9"/>
      <c r="U4380" s="9"/>
      <c r="V4380" s="9"/>
      <c r="W4380" s="9"/>
      <c r="X4380" s="9"/>
      <c r="Y4380" s="9"/>
      <c r="Z4380" s="9"/>
      <c r="AA4380" s="9"/>
      <c r="AB4380" s="9"/>
      <c r="AC4380" s="9"/>
      <c r="AD4380" s="9"/>
      <c r="AE4380" s="9"/>
      <c r="AF4380" s="9"/>
      <c r="AG4380" s="9"/>
      <c r="AH4380" s="9"/>
      <c r="AI4380" s="9"/>
      <c r="AJ4380" s="9"/>
      <c r="AK4380" s="9"/>
      <c r="AL4380" s="9"/>
      <c r="AM4380" s="9"/>
      <c r="AN4380" s="9"/>
      <c r="AO4380" s="9"/>
      <c r="AP4380" s="9"/>
      <c r="AQ4380" s="15"/>
      <c r="AR4380" s="9"/>
      <c r="AS4380" s="9"/>
      <c r="AT4380" s="9"/>
      <c r="AU4380" s="9"/>
      <c r="AV4380" s="9"/>
      <c r="AW4380" s="9"/>
      <c r="AX4380" s="9"/>
      <c r="AY4380" s="9"/>
      <c r="AZ4380" s="9"/>
      <c r="BA4380" s="9"/>
      <c r="BB4380" s="9"/>
      <c r="BC4380" s="9"/>
      <c r="BD4380" s="9"/>
      <c r="BE4380" s="9"/>
      <c r="BF4380" s="9"/>
      <c r="BG4380" s="9"/>
      <c r="BH4380" s="9"/>
      <c r="BI4380" s="9"/>
      <c r="BJ4380" s="9"/>
      <c r="BK4380" s="9"/>
      <c r="BL4380" s="9">
        <f t="shared" si="144"/>
        <v>71941.662785630979</v>
      </c>
      <c r="BM4380" s="9">
        <f t="shared" si="145"/>
        <v>71900</v>
      </c>
    </row>
    <row r="4381" spans="1:65" x14ac:dyDescent="0.3">
      <c r="A4381" t="s">
        <v>1071</v>
      </c>
      <c r="B4381" s="9">
        <v>137</v>
      </c>
      <c r="C4381">
        <v>578703</v>
      </c>
      <c r="D4381">
        <v>1</v>
      </c>
      <c r="E4381">
        <v>0</v>
      </c>
      <c r="F4381">
        <v>0</v>
      </c>
      <c r="G4381">
        <v>0</v>
      </c>
      <c r="H4381">
        <v>0</v>
      </c>
      <c r="I4381" t="s">
        <v>96</v>
      </c>
      <c r="J4381">
        <v>577863</v>
      </c>
      <c r="K4381" t="s">
        <v>176</v>
      </c>
      <c r="L4381">
        <v>505145</v>
      </c>
      <c r="M4381" t="s">
        <v>177</v>
      </c>
      <c r="N4381">
        <v>577731</v>
      </c>
      <c r="O4381" t="s">
        <v>178</v>
      </c>
      <c r="P4381">
        <v>577731</v>
      </c>
      <c r="Q4381" t="s">
        <v>178</v>
      </c>
      <c r="R4381" s="9">
        <v>71941.662785630979</v>
      </c>
      <c r="S4381" s="9"/>
      <c r="T4381" s="9"/>
      <c r="U4381" s="9"/>
      <c r="V4381" s="9"/>
      <c r="W4381" s="9"/>
      <c r="X4381" s="9"/>
      <c r="Y4381" s="9"/>
      <c r="Z4381" s="9"/>
      <c r="AA4381" s="9"/>
      <c r="AB4381" s="9"/>
      <c r="AC4381" s="9"/>
      <c r="AD4381" s="9"/>
      <c r="AE4381" s="9"/>
      <c r="AF4381" s="9"/>
      <c r="AG4381" s="9"/>
      <c r="AH4381" s="9"/>
      <c r="AI4381" s="9"/>
      <c r="AJ4381" s="9"/>
      <c r="AK4381" s="9"/>
      <c r="AL4381" s="9"/>
      <c r="AM4381" s="9"/>
      <c r="AN4381" s="9"/>
      <c r="AO4381" s="9"/>
      <c r="AP4381" s="9"/>
      <c r="AQ4381" s="15"/>
      <c r="AR4381" s="9"/>
      <c r="AS4381" s="9"/>
      <c r="AT4381" s="9"/>
      <c r="AU4381" s="9"/>
      <c r="AV4381" s="9"/>
      <c r="AW4381" s="9"/>
      <c r="AX4381" s="9"/>
      <c r="AY4381" s="9"/>
      <c r="AZ4381" s="9"/>
      <c r="BA4381" s="9"/>
      <c r="BB4381" s="9"/>
      <c r="BC4381" s="9"/>
      <c r="BD4381" s="9"/>
      <c r="BE4381" s="9"/>
      <c r="BF4381" s="9"/>
      <c r="BG4381" s="9"/>
      <c r="BH4381" s="9"/>
      <c r="BI4381" s="9"/>
      <c r="BJ4381" s="9"/>
      <c r="BK4381" s="9"/>
      <c r="BL4381" s="9">
        <f t="shared" si="144"/>
        <v>71941.662785630979</v>
      </c>
      <c r="BM4381" s="9">
        <f t="shared" si="145"/>
        <v>71900</v>
      </c>
    </row>
    <row r="4382" spans="1:65" x14ac:dyDescent="0.3">
      <c r="A4382" s="3" t="s">
        <v>1071</v>
      </c>
      <c r="B4382" s="9">
        <v>5502</v>
      </c>
      <c r="C4382">
        <v>531723</v>
      </c>
      <c r="D4382">
        <v>1</v>
      </c>
      <c r="E4382">
        <v>1</v>
      </c>
      <c r="F4382">
        <v>1</v>
      </c>
      <c r="G4382">
        <v>0</v>
      </c>
      <c r="H4382">
        <v>0</v>
      </c>
      <c r="I4382" t="s">
        <v>86</v>
      </c>
      <c r="J4382">
        <v>531723</v>
      </c>
      <c r="K4382" t="s">
        <v>1071</v>
      </c>
      <c r="L4382">
        <v>531723</v>
      </c>
      <c r="M4382" t="s">
        <v>1071</v>
      </c>
      <c r="N4382">
        <v>539244</v>
      </c>
      <c r="O4382" t="s">
        <v>1072</v>
      </c>
      <c r="P4382">
        <v>539139</v>
      </c>
      <c r="Q4382" t="s">
        <v>537</v>
      </c>
      <c r="R4382" s="9">
        <v>1239809.0422921481</v>
      </c>
      <c r="S4382" s="9">
        <f>SUMIFS($B:$B,$J:$J,$C4382)</f>
        <v>7128</v>
      </c>
      <c r="T4382" s="9">
        <v>386440.5105970279</v>
      </c>
      <c r="U4382" s="9">
        <v>0</v>
      </c>
      <c r="V4382" s="9">
        <f>U4382*768</f>
        <v>0</v>
      </c>
      <c r="W4382" s="9">
        <v>10</v>
      </c>
      <c r="X4382" s="9">
        <f>W4382*3072</f>
        <v>30720</v>
      </c>
      <c r="Y4382" s="9">
        <v>25</v>
      </c>
      <c r="Z4382" s="9">
        <f>Y4382*1024</f>
        <v>25600</v>
      </c>
      <c r="AA4382" s="9">
        <v>21</v>
      </c>
      <c r="AB4382" s="9">
        <f>AA4382*256</f>
        <v>5376</v>
      </c>
      <c r="AC4382" s="9">
        <f>SUMIFS($B:$B,$L:$L,$C4382)</f>
        <v>18433</v>
      </c>
      <c r="AD4382" s="9">
        <v>2265927.4843895067</v>
      </c>
      <c r="AE4382" s="9"/>
      <c r="AF4382" s="9"/>
      <c r="AG4382" s="9"/>
      <c r="AH4382" s="9"/>
      <c r="AI4382" s="9"/>
      <c r="AJ4382" s="9"/>
      <c r="AK4382" s="9"/>
      <c r="AL4382" s="9"/>
      <c r="AM4382" s="9"/>
      <c r="AN4382" s="9"/>
      <c r="AO4382" s="9"/>
      <c r="AP4382" s="9"/>
      <c r="AQ4382" s="15"/>
      <c r="AR4382" s="9"/>
      <c r="AS4382" s="9"/>
      <c r="AT4382" s="9"/>
      <c r="AU4382" s="9"/>
      <c r="AV4382" s="9"/>
      <c r="AW4382" s="9"/>
      <c r="AX4382" s="9"/>
      <c r="AY4382" s="9"/>
      <c r="AZ4382" s="9"/>
      <c r="BA4382" s="9"/>
      <c r="BB4382" s="9"/>
      <c r="BC4382" s="9"/>
      <c r="BD4382" s="9"/>
      <c r="BE4382" s="9"/>
      <c r="BF4382" s="9"/>
      <c r="BG4382" s="9"/>
      <c r="BH4382" s="9"/>
      <c r="BI4382" s="9"/>
      <c r="BJ4382" s="9"/>
      <c r="BK4382" s="9"/>
      <c r="BL4382" s="9">
        <f t="shared" si="144"/>
        <v>3953873.0372786829</v>
      </c>
      <c r="BM4382" s="9">
        <f t="shared" si="145"/>
        <v>3953900</v>
      </c>
    </row>
    <row r="4383" spans="1:65" x14ac:dyDescent="0.3">
      <c r="A4383" t="s">
        <v>4102</v>
      </c>
      <c r="B4383" s="9">
        <v>359</v>
      </c>
      <c r="C4383">
        <v>551945</v>
      </c>
      <c r="D4383">
        <v>1</v>
      </c>
      <c r="E4383">
        <v>0</v>
      </c>
      <c r="F4383">
        <v>0</v>
      </c>
      <c r="G4383">
        <v>0</v>
      </c>
      <c r="H4383">
        <v>0</v>
      </c>
      <c r="I4383" t="s">
        <v>94</v>
      </c>
      <c r="J4383">
        <v>597872</v>
      </c>
      <c r="K4383" t="s">
        <v>115</v>
      </c>
      <c r="L4383">
        <v>597180</v>
      </c>
      <c r="M4383" t="s">
        <v>116</v>
      </c>
      <c r="N4383">
        <v>597180</v>
      </c>
      <c r="O4383" t="s">
        <v>116</v>
      </c>
      <c r="P4383">
        <v>597180</v>
      </c>
      <c r="Q4383" t="s">
        <v>116</v>
      </c>
      <c r="R4383" s="9">
        <v>85932.325843056708</v>
      </c>
      <c r="S4383" s="9"/>
      <c r="T4383" s="9"/>
      <c r="U4383" s="9"/>
      <c r="V4383" s="9"/>
      <c r="W4383" s="9"/>
      <c r="X4383" s="9"/>
      <c r="Y4383" s="9"/>
      <c r="Z4383" s="9"/>
      <c r="AA4383" s="9"/>
      <c r="AB4383" s="9"/>
      <c r="AC4383" s="9"/>
      <c r="AD4383" s="9"/>
      <c r="AE4383" s="9"/>
      <c r="AF4383" s="9"/>
      <c r="AG4383" s="9"/>
      <c r="AH4383" s="9"/>
      <c r="AI4383" s="9"/>
      <c r="AJ4383" s="9"/>
      <c r="AK4383" s="9"/>
      <c r="AL4383" s="9"/>
      <c r="AM4383" s="9"/>
      <c r="AN4383" s="9"/>
      <c r="AO4383" s="9"/>
      <c r="AP4383" s="9"/>
      <c r="AQ4383" s="15"/>
      <c r="AR4383" s="9"/>
      <c r="AS4383" s="9"/>
      <c r="AT4383" s="9"/>
      <c r="AU4383" s="9"/>
      <c r="AV4383" s="9"/>
      <c r="AW4383" s="9"/>
      <c r="AX4383" s="9"/>
      <c r="AY4383" s="9"/>
      <c r="AZ4383" s="9"/>
      <c r="BA4383" s="9"/>
      <c r="BB4383" s="9"/>
      <c r="BC4383" s="9"/>
      <c r="BD4383" s="9"/>
      <c r="BE4383" s="9"/>
      <c r="BF4383" s="9"/>
      <c r="BG4383" s="9"/>
      <c r="BH4383" s="9"/>
      <c r="BI4383" s="9"/>
      <c r="BJ4383" s="9"/>
      <c r="BK4383" s="9"/>
      <c r="BL4383" s="9">
        <f t="shared" si="144"/>
        <v>85932.325843056708</v>
      </c>
      <c r="BM4383" s="9">
        <f t="shared" si="145"/>
        <v>85900</v>
      </c>
    </row>
    <row r="4384" spans="1:65" x14ac:dyDescent="0.3">
      <c r="A4384" s="3" t="s">
        <v>1057</v>
      </c>
      <c r="B4384" s="9">
        <v>1989</v>
      </c>
      <c r="C4384">
        <v>579645</v>
      </c>
      <c r="D4384">
        <v>1</v>
      </c>
      <c r="E4384">
        <v>1</v>
      </c>
      <c r="F4384">
        <v>1</v>
      </c>
      <c r="G4384">
        <v>0</v>
      </c>
      <c r="H4384">
        <v>0</v>
      </c>
      <c r="I4384" t="s">
        <v>90</v>
      </c>
      <c r="J4384">
        <v>579645</v>
      </c>
      <c r="K4384" t="s">
        <v>1057</v>
      </c>
      <c r="L4384">
        <v>579645</v>
      </c>
      <c r="M4384" t="s">
        <v>1057</v>
      </c>
      <c r="N4384">
        <v>579297</v>
      </c>
      <c r="O4384" t="s">
        <v>1015</v>
      </c>
      <c r="P4384">
        <v>579858</v>
      </c>
      <c r="Q4384" t="s">
        <v>1016</v>
      </c>
      <c r="R4384" s="9">
        <v>462719.72836499749</v>
      </c>
      <c r="S4384" s="9">
        <f>SUMIFS($B:$B,$J:$J,$C4384)</f>
        <v>1989</v>
      </c>
      <c r="T4384" s="9">
        <v>108249.8261323927</v>
      </c>
      <c r="U4384" s="9">
        <v>1</v>
      </c>
      <c r="V4384" s="9">
        <f>U4384*768</f>
        <v>768</v>
      </c>
      <c r="W4384" s="9">
        <v>2</v>
      </c>
      <c r="X4384" s="9">
        <f>W4384*3072</f>
        <v>6144</v>
      </c>
      <c r="Y4384" s="9">
        <v>6</v>
      </c>
      <c r="Z4384" s="9">
        <f>Y4384*1024</f>
        <v>6144</v>
      </c>
      <c r="AA4384" s="9">
        <v>3</v>
      </c>
      <c r="AB4384" s="9">
        <f>AA4384*256</f>
        <v>768</v>
      </c>
      <c r="AC4384" s="9">
        <f>SUMIFS($B:$B,$L:$L,$C4384)</f>
        <v>2661</v>
      </c>
      <c r="AD4384" s="9">
        <v>334130.71895548457</v>
      </c>
      <c r="AE4384" s="9"/>
      <c r="AF4384" s="9"/>
      <c r="AG4384" s="9"/>
      <c r="AH4384" s="9"/>
      <c r="AI4384" s="9"/>
      <c r="AJ4384" s="9"/>
      <c r="AK4384" s="9"/>
      <c r="AL4384" s="9"/>
      <c r="AM4384" s="9"/>
      <c r="AN4384" s="9"/>
      <c r="AO4384" s="9"/>
      <c r="AP4384" s="9"/>
      <c r="AQ4384" s="15"/>
      <c r="AR4384" s="9">
        <v>1</v>
      </c>
      <c r="AS4384" s="9">
        <f>AR4384*30500</f>
        <v>30500</v>
      </c>
      <c r="AT4384" s="9"/>
      <c r="AU4384" s="9"/>
      <c r="AV4384" s="9"/>
      <c r="AW4384" s="9"/>
      <c r="AX4384" s="9"/>
      <c r="AY4384" s="9"/>
      <c r="AZ4384" s="9"/>
      <c r="BA4384" s="9"/>
      <c r="BB4384" s="9"/>
      <c r="BC4384" s="9"/>
      <c r="BD4384" s="9"/>
      <c r="BE4384" s="9"/>
      <c r="BF4384" s="9"/>
      <c r="BG4384" s="9"/>
      <c r="BH4384" s="9"/>
      <c r="BI4384" s="9"/>
      <c r="BJ4384" s="9"/>
      <c r="BK4384" s="9"/>
      <c r="BL4384" s="9">
        <f t="shared" si="144"/>
        <v>949424.27345287474</v>
      </c>
      <c r="BM4384" s="9">
        <f t="shared" si="145"/>
        <v>949400</v>
      </c>
    </row>
    <row r="4385" spans="1:65" x14ac:dyDescent="0.3">
      <c r="A4385" t="s">
        <v>4103</v>
      </c>
      <c r="B4385" s="9">
        <v>236</v>
      </c>
      <c r="C4385">
        <v>596671</v>
      </c>
      <c r="D4385">
        <v>1</v>
      </c>
      <c r="E4385">
        <v>0</v>
      </c>
      <c r="F4385">
        <v>0</v>
      </c>
      <c r="G4385">
        <v>0</v>
      </c>
      <c r="H4385">
        <v>0</v>
      </c>
      <c r="I4385" t="s">
        <v>123</v>
      </c>
      <c r="J4385">
        <v>595292</v>
      </c>
      <c r="K4385" t="s">
        <v>485</v>
      </c>
      <c r="L4385">
        <v>595209</v>
      </c>
      <c r="M4385" t="s">
        <v>480</v>
      </c>
      <c r="N4385">
        <v>595209</v>
      </c>
      <c r="O4385" t="s">
        <v>480</v>
      </c>
      <c r="P4385">
        <v>595209</v>
      </c>
      <c r="Q4385" t="s">
        <v>480</v>
      </c>
      <c r="R4385" s="9">
        <v>71941.662785630979</v>
      </c>
      <c r="S4385" s="9"/>
      <c r="T4385" s="9"/>
      <c r="U4385" s="9"/>
      <c r="V4385" s="9"/>
      <c r="W4385" s="9"/>
      <c r="X4385" s="9"/>
      <c r="Y4385" s="9"/>
      <c r="Z4385" s="9"/>
      <c r="AA4385" s="9"/>
      <c r="AB4385" s="9"/>
      <c r="AC4385" s="9"/>
      <c r="AD4385" s="9"/>
      <c r="AE4385" s="9"/>
      <c r="AF4385" s="9"/>
      <c r="AG4385" s="9"/>
      <c r="AH4385" s="9"/>
      <c r="AI4385" s="9"/>
      <c r="AJ4385" s="9"/>
      <c r="AK4385" s="9"/>
      <c r="AL4385" s="9"/>
      <c r="AM4385" s="9"/>
      <c r="AN4385" s="9"/>
      <c r="AO4385" s="9"/>
      <c r="AP4385" s="9"/>
      <c r="AQ4385" s="15"/>
      <c r="AR4385" s="9"/>
      <c r="AS4385" s="9"/>
      <c r="AT4385" s="9"/>
      <c r="AU4385" s="9"/>
      <c r="AV4385" s="9"/>
      <c r="AW4385" s="9"/>
      <c r="AX4385" s="9"/>
      <c r="AY4385" s="9"/>
      <c r="AZ4385" s="9"/>
      <c r="BA4385" s="9"/>
      <c r="BB4385" s="9"/>
      <c r="BC4385" s="9"/>
      <c r="BD4385" s="9"/>
      <c r="BE4385" s="9"/>
      <c r="BF4385" s="9"/>
      <c r="BG4385" s="9"/>
      <c r="BH4385" s="9"/>
      <c r="BI4385" s="9"/>
      <c r="BJ4385" s="9"/>
      <c r="BK4385" s="9"/>
      <c r="BL4385" s="9">
        <f t="shared" si="144"/>
        <v>71941.662785630979</v>
      </c>
      <c r="BM4385" s="9">
        <f t="shared" si="145"/>
        <v>71900</v>
      </c>
    </row>
    <row r="4386" spans="1:65" x14ac:dyDescent="0.3">
      <c r="A4386" s="3" t="s">
        <v>84</v>
      </c>
      <c r="B4386" s="9">
        <v>2587</v>
      </c>
      <c r="C4386">
        <v>544981</v>
      </c>
      <c r="D4386">
        <v>1</v>
      </c>
      <c r="E4386">
        <v>1</v>
      </c>
      <c r="F4386">
        <v>1</v>
      </c>
      <c r="G4386">
        <v>0</v>
      </c>
      <c r="H4386">
        <v>0</v>
      </c>
      <c r="I4386" t="s">
        <v>83</v>
      </c>
      <c r="J4386">
        <v>544981</v>
      </c>
      <c r="K4386" t="s">
        <v>84</v>
      </c>
      <c r="L4386">
        <v>544981</v>
      </c>
      <c r="M4386" t="s">
        <v>84</v>
      </c>
      <c r="N4386">
        <v>544256</v>
      </c>
      <c r="O4386" t="s">
        <v>85</v>
      </c>
      <c r="P4386">
        <v>544256</v>
      </c>
      <c r="Q4386" t="s">
        <v>85</v>
      </c>
      <c r="R4386" s="9">
        <v>597735.98653053585</v>
      </c>
      <c r="S4386" s="9">
        <f>SUMIFS($B:$B,$J:$J,$C4386)</f>
        <v>6660</v>
      </c>
      <c r="T4386" s="9">
        <v>361166.68635026342</v>
      </c>
      <c r="U4386" s="9">
        <v>0</v>
      </c>
      <c r="V4386" s="9">
        <f>U4386*768</f>
        <v>0</v>
      </c>
      <c r="W4386" s="9">
        <v>18</v>
      </c>
      <c r="X4386" s="9">
        <f>W4386*3072</f>
        <v>55296</v>
      </c>
      <c r="Y4386" s="9">
        <v>16</v>
      </c>
      <c r="Z4386" s="9">
        <f>Y4386*1024</f>
        <v>16384</v>
      </c>
      <c r="AA4386" s="9">
        <v>4</v>
      </c>
      <c r="AB4386" s="9">
        <f>AA4386*256</f>
        <v>1024</v>
      </c>
      <c r="AC4386" s="9">
        <f>SUMIFS($B:$B,$L:$L,$C4386)</f>
        <v>6660</v>
      </c>
      <c r="AD4386" s="9">
        <v>829916.4823647436</v>
      </c>
      <c r="AE4386" s="9"/>
      <c r="AF4386" s="9"/>
      <c r="AG4386" s="9"/>
      <c r="AH4386" s="9"/>
      <c r="AI4386" s="9"/>
      <c r="AJ4386" s="9"/>
      <c r="AK4386" s="9"/>
      <c r="AL4386" s="9"/>
      <c r="AM4386" s="9"/>
      <c r="AN4386" s="9"/>
      <c r="AO4386" s="9"/>
      <c r="AP4386" s="9"/>
      <c r="AQ4386" s="15"/>
      <c r="AR4386" s="9">
        <v>2</v>
      </c>
      <c r="AS4386" s="9">
        <f>AR4386*30500</f>
        <v>61000</v>
      </c>
      <c r="AT4386" s="9"/>
      <c r="AU4386" s="9"/>
      <c r="AV4386" s="9"/>
      <c r="AW4386" s="9"/>
      <c r="AX4386" s="9"/>
      <c r="AY4386" s="9"/>
      <c r="AZ4386" s="9"/>
      <c r="BA4386" s="9"/>
      <c r="BB4386" s="9"/>
      <c r="BC4386" s="9"/>
      <c r="BD4386" s="9"/>
      <c r="BE4386" s="9"/>
      <c r="BF4386" s="9"/>
      <c r="BG4386" s="9"/>
      <c r="BH4386" s="9"/>
      <c r="BI4386" s="9"/>
      <c r="BJ4386" s="9"/>
      <c r="BK4386" s="9"/>
      <c r="BL4386" s="9">
        <f t="shared" si="144"/>
        <v>1922523.155245543</v>
      </c>
      <c r="BM4386" s="9">
        <f t="shared" si="145"/>
        <v>1922500</v>
      </c>
    </row>
    <row r="4387" spans="1:65" x14ac:dyDescent="0.3">
      <c r="A4387" t="s">
        <v>4104</v>
      </c>
      <c r="B4387" s="9">
        <v>1960</v>
      </c>
      <c r="C4387">
        <v>580848</v>
      </c>
      <c r="D4387">
        <v>1</v>
      </c>
      <c r="E4387">
        <v>0</v>
      </c>
      <c r="F4387">
        <v>0</v>
      </c>
      <c r="G4387">
        <v>0</v>
      </c>
      <c r="H4387">
        <v>0</v>
      </c>
      <c r="I4387" t="s">
        <v>96</v>
      </c>
      <c r="J4387">
        <v>580511</v>
      </c>
      <c r="K4387" t="s">
        <v>97</v>
      </c>
      <c r="L4387">
        <v>580511</v>
      </c>
      <c r="M4387" t="s">
        <v>97</v>
      </c>
      <c r="N4387">
        <v>580511</v>
      </c>
      <c r="O4387" t="s">
        <v>97</v>
      </c>
      <c r="P4387">
        <v>580511</v>
      </c>
      <c r="Q4387" t="s">
        <v>97</v>
      </c>
      <c r="R4387" s="9">
        <v>456136.24977162771</v>
      </c>
      <c r="S4387" s="9"/>
      <c r="T4387" s="9"/>
      <c r="U4387" s="9"/>
      <c r="V4387" s="9"/>
      <c r="W4387" s="9"/>
      <c r="X4387" s="9"/>
      <c r="Y4387" s="9"/>
      <c r="Z4387" s="9"/>
      <c r="AA4387" s="9"/>
      <c r="AB4387" s="9"/>
      <c r="AC4387" s="9"/>
      <c r="AD4387" s="9"/>
      <c r="AE4387" s="9"/>
      <c r="AF4387" s="9"/>
      <c r="AG4387" s="9"/>
      <c r="AH4387" s="9"/>
      <c r="AI4387" s="9"/>
      <c r="AJ4387" s="9"/>
      <c r="AK4387" s="9"/>
      <c r="AL4387" s="9"/>
      <c r="AM4387" s="9"/>
      <c r="AN4387" s="9"/>
      <c r="AO4387" s="9"/>
      <c r="AP4387" s="9"/>
      <c r="AQ4387" s="15"/>
      <c r="AR4387" s="9">
        <v>1</v>
      </c>
      <c r="AS4387" s="9">
        <f>AR4387*30500</f>
        <v>30500</v>
      </c>
      <c r="AT4387" s="9"/>
      <c r="AU4387" s="9"/>
      <c r="AV4387" s="9"/>
      <c r="AW4387" s="9"/>
      <c r="AX4387" s="9"/>
      <c r="AY4387" s="9"/>
      <c r="AZ4387" s="9"/>
      <c r="BA4387" s="9"/>
      <c r="BB4387" s="9"/>
      <c r="BC4387" s="9"/>
      <c r="BD4387" s="9"/>
      <c r="BE4387" s="9"/>
      <c r="BF4387" s="9"/>
      <c r="BG4387" s="9"/>
      <c r="BH4387" s="9"/>
      <c r="BI4387" s="9"/>
      <c r="BJ4387" s="9"/>
      <c r="BK4387" s="9"/>
      <c r="BL4387" s="9">
        <f t="shared" si="144"/>
        <v>486636.24977162771</v>
      </c>
      <c r="BM4387" s="9">
        <f t="shared" si="145"/>
        <v>486600</v>
      </c>
    </row>
    <row r="4388" spans="1:65" x14ac:dyDescent="0.3">
      <c r="A4388" s="5" t="s">
        <v>1336</v>
      </c>
      <c r="B4388" s="9">
        <v>10815</v>
      </c>
      <c r="C4388">
        <v>562777</v>
      </c>
      <c r="D4388">
        <v>1</v>
      </c>
      <c r="E4388">
        <v>1</v>
      </c>
      <c r="F4388">
        <v>1</v>
      </c>
      <c r="G4388">
        <v>1</v>
      </c>
      <c r="H4388">
        <v>1</v>
      </c>
      <c r="I4388" t="s">
        <v>131</v>
      </c>
      <c r="J4388">
        <v>562777</v>
      </c>
      <c r="K4388" t="s">
        <v>1336</v>
      </c>
      <c r="L4388">
        <v>562777</v>
      </c>
      <c r="M4388" t="s">
        <v>1336</v>
      </c>
      <c r="N4388">
        <v>562777</v>
      </c>
      <c r="O4388" t="s">
        <v>1336</v>
      </c>
      <c r="P4388">
        <v>562777</v>
      </c>
      <c r="Q4388" t="s">
        <v>1336</v>
      </c>
      <c r="R4388" s="9">
        <v>501206.54915973567</v>
      </c>
      <c r="S4388" s="9">
        <f>SUMIFS($B:$B,$J:$J,$C4388)</f>
        <v>15550</v>
      </c>
      <c r="T4388" s="9">
        <v>344265.35940512503</v>
      </c>
      <c r="U4388" s="9">
        <v>0</v>
      </c>
      <c r="V4388" s="9">
        <f>U4388*768</f>
        <v>0</v>
      </c>
      <c r="W4388" s="9">
        <v>69</v>
      </c>
      <c r="X4388" s="9">
        <f>W4388*3072</f>
        <v>211968</v>
      </c>
      <c r="Y4388" s="9">
        <v>123</v>
      </c>
      <c r="Z4388" s="9">
        <f>Y4388*1024</f>
        <v>125952</v>
      </c>
      <c r="AA4388" s="9">
        <v>59</v>
      </c>
      <c r="AB4388" s="9">
        <f>AA4388*256</f>
        <v>15104</v>
      </c>
      <c r="AC4388" s="9">
        <f>SUMIFS($B:$B,$L:$L,$C4388)</f>
        <v>18988</v>
      </c>
      <c r="AD4388" s="9">
        <v>1226108.8641932311</v>
      </c>
      <c r="AE4388" s="9">
        <f>SUMIFS($B:$B,$P:$P,$C4388)</f>
        <v>32072</v>
      </c>
      <c r="AF4388" s="9">
        <v>1976931.340159823</v>
      </c>
      <c r="AG4388" s="9">
        <f>SUMIFS($B:$B,$N:$N,$C4388)</f>
        <v>18988</v>
      </c>
      <c r="AH4388" s="9">
        <v>3318292.4100257461</v>
      </c>
      <c r="AI4388" s="9">
        <f>SUMIFS($B:$B,$P:$P,$C4388)</f>
        <v>32072</v>
      </c>
      <c r="AJ4388" s="9">
        <v>17171124.264574781</v>
      </c>
      <c r="AK4388" s="9"/>
      <c r="AL4388" s="9">
        <v>4355</v>
      </c>
      <c r="AM4388" s="9">
        <f>AL4388*141</f>
        <v>614055</v>
      </c>
      <c r="AN4388" s="9"/>
      <c r="AO4388" s="9"/>
      <c r="AP4388" s="9"/>
      <c r="AQ4388" s="15"/>
      <c r="AR4388" s="9">
        <v>57</v>
      </c>
      <c r="AS4388" s="9">
        <f>AR4388*30500</f>
        <v>1738500</v>
      </c>
      <c r="AT4388" s="9">
        <v>180</v>
      </c>
      <c r="AU4388" s="9">
        <f>AT4388*2742</f>
        <v>493560</v>
      </c>
      <c r="AV4388" s="9">
        <v>2</v>
      </c>
      <c r="AW4388" s="9">
        <f>AV4388*914</f>
        <v>1828</v>
      </c>
      <c r="AX4388" s="9">
        <v>1146</v>
      </c>
      <c r="AY4388" s="9">
        <f>AX4388*141</f>
        <v>161586</v>
      </c>
      <c r="AZ4388" s="9">
        <v>1273</v>
      </c>
      <c r="BA4388" s="9">
        <f>AZ4388*343</f>
        <v>436639</v>
      </c>
      <c r="BB4388" s="9">
        <v>465</v>
      </c>
      <c r="BC4388" s="9">
        <f>BB4388*109</f>
        <v>50685</v>
      </c>
      <c r="BD4388" s="9">
        <v>35</v>
      </c>
      <c r="BE4388" s="9">
        <f>BD4388*82</f>
        <v>2870</v>
      </c>
      <c r="BF4388" s="9">
        <v>629</v>
      </c>
      <c r="BG4388" s="9">
        <f>BF4388*328</f>
        <v>206312</v>
      </c>
      <c r="BH4388" s="9">
        <v>37</v>
      </c>
      <c r="BI4388" s="9">
        <f>BH4388*410</f>
        <v>15170</v>
      </c>
      <c r="BJ4388" s="9">
        <v>12</v>
      </c>
      <c r="BK4388" s="9">
        <f>BJ4388*219</f>
        <v>2628</v>
      </c>
      <c r="BL4388" s="9">
        <f t="shared" si="144"/>
        <v>28614785.787518442</v>
      </c>
      <c r="BM4388" s="9">
        <f t="shared" si="145"/>
        <v>28614800</v>
      </c>
    </row>
    <row r="4389" spans="1:65" x14ac:dyDescent="0.3">
      <c r="A4389" t="s">
        <v>4105</v>
      </c>
      <c r="B4389" s="9">
        <v>640</v>
      </c>
      <c r="C4389">
        <v>593567</v>
      </c>
      <c r="D4389">
        <v>1</v>
      </c>
      <c r="E4389">
        <v>0</v>
      </c>
      <c r="F4389">
        <v>0</v>
      </c>
      <c r="G4389">
        <v>0</v>
      </c>
      <c r="H4389">
        <v>0</v>
      </c>
      <c r="I4389" t="s">
        <v>81</v>
      </c>
      <c r="J4389">
        <v>550175</v>
      </c>
      <c r="K4389" t="s">
        <v>3749</v>
      </c>
      <c r="L4389">
        <v>592889</v>
      </c>
      <c r="M4389" t="s">
        <v>482</v>
      </c>
      <c r="N4389">
        <v>592889</v>
      </c>
      <c r="O4389" t="s">
        <v>482</v>
      </c>
      <c r="P4389">
        <v>592889</v>
      </c>
      <c r="Q4389" t="s">
        <v>482</v>
      </c>
      <c r="R4389" s="9">
        <v>152105.23909009781</v>
      </c>
      <c r="S4389" s="9"/>
      <c r="T4389" s="9"/>
      <c r="U4389" s="9"/>
      <c r="V4389" s="9"/>
      <c r="W4389" s="9"/>
      <c r="X4389" s="9"/>
      <c r="Y4389" s="9"/>
      <c r="Z4389" s="9"/>
      <c r="AA4389" s="9"/>
      <c r="AB4389" s="9"/>
      <c r="AC4389" s="9"/>
      <c r="AD4389" s="9"/>
      <c r="AE4389" s="9"/>
      <c r="AF4389" s="9"/>
      <c r="AG4389" s="9"/>
      <c r="AH4389" s="9"/>
      <c r="AI4389" s="9"/>
      <c r="AJ4389" s="9"/>
      <c r="AK4389" s="9"/>
      <c r="AL4389" s="9"/>
      <c r="AM4389" s="9"/>
      <c r="AN4389" s="9"/>
      <c r="AO4389" s="9"/>
      <c r="AP4389" s="9"/>
      <c r="AQ4389" s="15"/>
      <c r="AR4389" s="9"/>
      <c r="AS4389" s="9"/>
      <c r="AT4389" s="9"/>
      <c r="AU4389" s="9"/>
      <c r="AV4389" s="9"/>
      <c r="AW4389" s="9"/>
      <c r="AX4389" s="9"/>
      <c r="AY4389" s="9"/>
      <c r="AZ4389" s="9"/>
      <c r="BA4389" s="9"/>
      <c r="BB4389" s="9"/>
      <c r="BC4389" s="9"/>
      <c r="BD4389" s="9"/>
      <c r="BE4389" s="9"/>
      <c r="BF4389" s="9"/>
      <c r="BG4389" s="9"/>
      <c r="BH4389" s="9"/>
      <c r="BI4389" s="9"/>
      <c r="BJ4389" s="9"/>
      <c r="BK4389" s="9"/>
      <c r="BL4389" s="9">
        <f t="shared" si="144"/>
        <v>152105.23909009781</v>
      </c>
      <c r="BM4389" s="9">
        <f t="shared" si="145"/>
        <v>152100</v>
      </c>
    </row>
    <row r="4390" spans="1:65" x14ac:dyDescent="0.3">
      <c r="A4390" t="s">
        <v>4106</v>
      </c>
      <c r="B4390" s="9">
        <v>579</v>
      </c>
      <c r="C4390">
        <v>588962</v>
      </c>
      <c r="D4390">
        <v>1</v>
      </c>
      <c r="E4390">
        <v>0</v>
      </c>
      <c r="F4390">
        <v>0</v>
      </c>
      <c r="G4390">
        <v>0</v>
      </c>
      <c r="H4390">
        <v>0</v>
      </c>
      <c r="I4390" t="s">
        <v>135</v>
      </c>
      <c r="J4390">
        <v>588393</v>
      </c>
      <c r="K4390" t="s">
        <v>438</v>
      </c>
      <c r="L4390">
        <v>588393</v>
      </c>
      <c r="M4390" t="s">
        <v>438</v>
      </c>
      <c r="N4390">
        <v>588393</v>
      </c>
      <c r="O4390" t="s">
        <v>438</v>
      </c>
      <c r="P4390">
        <v>588393</v>
      </c>
      <c r="Q4390" t="s">
        <v>438</v>
      </c>
      <c r="R4390" s="9">
        <v>137798.29560595131</v>
      </c>
      <c r="S4390" s="9"/>
      <c r="T4390" s="9"/>
      <c r="U4390" s="9"/>
      <c r="V4390" s="9"/>
      <c r="W4390" s="9"/>
      <c r="X4390" s="9"/>
      <c r="Y4390" s="9"/>
      <c r="Z4390" s="9"/>
      <c r="AA4390" s="9"/>
      <c r="AB4390" s="9"/>
      <c r="AC4390" s="9"/>
      <c r="AD4390" s="9"/>
      <c r="AE4390" s="9"/>
      <c r="AF4390" s="9"/>
      <c r="AG4390" s="9"/>
      <c r="AH4390" s="9"/>
      <c r="AI4390" s="9"/>
      <c r="AJ4390" s="9"/>
      <c r="AK4390" s="9"/>
      <c r="AL4390" s="9"/>
      <c r="AM4390" s="9"/>
      <c r="AN4390" s="9"/>
      <c r="AO4390" s="9"/>
      <c r="AP4390" s="9"/>
      <c r="AQ4390" s="15"/>
      <c r="AR4390" s="9"/>
      <c r="AS4390" s="9"/>
      <c r="AT4390" s="9"/>
      <c r="AU4390" s="9"/>
      <c r="AV4390" s="9"/>
      <c r="AW4390" s="9"/>
      <c r="AX4390" s="9"/>
      <c r="AY4390" s="9"/>
      <c r="AZ4390" s="9"/>
      <c r="BA4390" s="9"/>
      <c r="BB4390" s="9"/>
      <c r="BC4390" s="9"/>
      <c r="BD4390" s="9"/>
      <c r="BE4390" s="9"/>
      <c r="BF4390" s="9"/>
      <c r="BG4390" s="9"/>
      <c r="BH4390" s="9"/>
      <c r="BI4390" s="9"/>
      <c r="BJ4390" s="9"/>
      <c r="BK4390" s="9"/>
      <c r="BL4390" s="9">
        <f t="shared" si="144"/>
        <v>137798.29560595131</v>
      </c>
      <c r="BM4390" s="9">
        <f t="shared" si="145"/>
        <v>137800</v>
      </c>
    </row>
    <row r="4391" spans="1:65" x14ac:dyDescent="0.3">
      <c r="A4391" t="s">
        <v>4107</v>
      </c>
      <c r="B4391" s="9">
        <v>129</v>
      </c>
      <c r="C4391">
        <v>597775</v>
      </c>
      <c r="D4391">
        <v>1</v>
      </c>
      <c r="E4391">
        <v>0</v>
      </c>
      <c r="F4391">
        <v>0</v>
      </c>
      <c r="G4391">
        <v>0</v>
      </c>
      <c r="H4391">
        <v>0</v>
      </c>
      <c r="I4391" t="s">
        <v>94</v>
      </c>
      <c r="J4391">
        <v>597716</v>
      </c>
      <c r="K4391" t="s">
        <v>520</v>
      </c>
      <c r="L4391">
        <v>597716</v>
      </c>
      <c r="M4391" t="s">
        <v>520</v>
      </c>
      <c r="N4391">
        <v>597716</v>
      </c>
      <c r="O4391" t="s">
        <v>520</v>
      </c>
      <c r="P4391">
        <v>597520</v>
      </c>
      <c r="Q4391" t="s">
        <v>521</v>
      </c>
      <c r="R4391" s="9">
        <v>71941.662785630979</v>
      </c>
      <c r="S4391" s="9"/>
      <c r="T4391" s="9"/>
      <c r="U4391" s="9"/>
      <c r="V4391" s="9"/>
      <c r="W4391" s="9"/>
      <c r="X4391" s="9"/>
      <c r="Y4391" s="9"/>
      <c r="Z4391" s="9"/>
      <c r="AA4391" s="9"/>
      <c r="AB4391" s="9"/>
      <c r="AC4391" s="9"/>
      <c r="AD4391" s="9"/>
      <c r="AE4391" s="9"/>
      <c r="AF4391" s="9"/>
      <c r="AG4391" s="9"/>
      <c r="AH4391" s="9"/>
      <c r="AI4391" s="9"/>
      <c r="AJ4391" s="9"/>
      <c r="AK4391" s="9"/>
      <c r="AL4391" s="9"/>
      <c r="AM4391" s="9"/>
      <c r="AN4391" s="9"/>
      <c r="AO4391" s="9"/>
      <c r="AP4391" s="9"/>
      <c r="AQ4391" s="15"/>
      <c r="AR4391" s="9"/>
      <c r="AS4391" s="9"/>
      <c r="AT4391" s="9"/>
      <c r="AU4391" s="9"/>
      <c r="AV4391" s="9"/>
      <c r="AW4391" s="9"/>
      <c r="AX4391" s="9"/>
      <c r="AY4391" s="9"/>
      <c r="AZ4391" s="9"/>
      <c r="BA4391" s="9"/>
      <c r="BB4391" s="9"/>
      <c r="BC4391" s="9"/>
      <c r="BD4391" s="9"/>
      <c r="BE4391" s="9"/>
      <c r="BF4391" s="9"/>
      <c r="BG4391" s="9"/>
      <c r="BH4391" s="9"/>
      <c r="BI4391" s="9"/>
      <c r="BJ4391" s="9"/>
      <c r="BK4391" s="9"/>
      <c r="BL4391" s="9">
        <f t="shared" si="144"/>
        <v>71941.662785630979</v>
      </c>
      <c r="BM4391" s="9">
        <f t="shared" si="145"/>
        <v>71900</v>
      </c>
    </row>
    <row r="4392" spans="1:65" x14ac:dyDescent="0.3">
      <c r="A4392" t="s">
        <v>4108</v>
      </c>
      <c r="B4392" s="9">
        <v>161</v>
      </c>
      <c r="C4392">
        <v>569402</v>
      </c>
      <c r="D4392">
        <v>1</v>
      </c>
      <c r="E4392">
        <v>0</v>
      </c>
      <c r="F4392">
        <v>0</v>
      </c>
      <c r="G4392">
        <v>0</v>
      </c>
      <c r="H4392">
        <v>0</v>
      </c>
      <c r="I4392" t="s">
        <v>123</v>
      </c>
      <c r="J4392">
        <v>568759</v>
      </c>
      <c r="K4392" t="s">
        <v>343</v>
      </c>
      <c r="L4392">
        <v>568759</v>
      </c>
      <c r="M4392" t="s">
        <v>343</v>
      </c>
      <c r="N4392">
        <v>568759</v>
      </c>
      <c r="O4392" t="s">
        <v>343</v>
      </c>
      <c r="P4392">
        <v>568759</v>
      </c>
      <c r="Q4392" t="s">
        <v>343</v>
      </c>
      <c r="R4392" s="9">
        <v>71941.662785630979</v>
      </c>
      <c r="S4392" s="9"/>
      <c r="T4392" s="9"/>
      <c r="U4392" s="9"/>
      <c r="V4392" s="9"/>
      <c r="W4392" s="9"/>
      <c r="X4392" s="9"/>
      <c r="Y4392" s="9"/>
      <c r="Z4392" s="9"/>
      <c r="AA4392" s="9"/>
      <c r="AB4392" s="9"/>
      <c r="AC4392" s="9"/>
      <c r="AD4392" s="9"/>
      <c r="AE4392" s="9"/>
      <c r="AF4392" s="9"/>
      <c r="AG4392" s="9"/>
      <c r="AH4392" s="9"/>
      <c r="AI4392" s="9"/>
      <c r="AJ4392" s="9"/>
      <c r="AK4392" s="9"/>
      <c r="AL4392" s="9"/>
      <c r="AM4392" s="9"/>
      <c r="AN4392" s="9"/>
      <c r="AO4392" s="9"/>
      <c r="AP4392" s="9"/>
      <c r="AQ4392" s="15"/>
      <c r="AR4392" s="9"/>
      <c r="AS4392" s="9"/>
      <c r="AT4392" s="9"/>
      <c r="AU4392" s="9"/>
      <c r="AV4392" s="9"/>
      <c r="AW4392" s="9"/>
      <c r="AX4392" s="9"/>
      <c r="AY4392" s="9"/>
      <c r="AZ4392" s="9"/>
      <c r="BA4392" s="9"/>
      <c r="BB4392" s="9"/>
      <c r="BC4392" s="9"/>
      <c r="BD4392" s="9"/>
      <c r="BE4392" s="9"/>
      <c r="BF4392" s="9"/>
      <c r="BG4392" s="9"/>
      <c r="BH4392" s="9"/>
      <c r="BI4392" s="9"/>
      <c r="BJ4392" s="9"/>
      <c r="BK4392" s="9"/>
      <c r="BL4392" s="9">
        <f t="shared" si="144"/>
        <v>71941.662785630979</v>
      </c>
      <c r="BM4392" s="9">
        <f t="shared" si="145"/>
        <v>71900</v>
      </c>
    </row>
    <row r="4393" spans="1:65" x14ac:dyDescent="0.3">
      <c r="A4393" s="2" t="s">
        <v>894</v>
      </c>
      <c r="B4393" s="9">
        <v>891</v>
      </c>
      <c r="C4393">
        <v>544850</v>
      </c>
      <c r="D4393">
        <v>1</v>
      </c>
      <c r="E4393">
        <v>1</v>
      </c>
      <c r="F4393">
        <v>0</v>
      </c>
      <c r="G4393">
        <v>0</v>
      </c>
      <c r="H4393">
        <v>0</v>
      </c>
      <c r="I4393" t="s">
        <v>135</v>
      </c>
      <c r="J4393">
        <v>544850</v>
      </c>
      <c r="K4393" t="s">
        <v>894</v>
      </c>
      <c r="L4393">
        <v>541630</v>
      </c>
      <c r="M4393" t="s">
        <v>895</v>
      </c>
      <c r="N4393">
        <v>541630</v>
      </c>
      <c r="O4393" t="s">
        <v>895</v>
      </c>
      <c r="P4393">
        <v>541630</v>
      </c>
      <c r="Q4393" t="s">
        <v>895</v>
      </c>
      <c r="R4393" s="9">
        <v>210685.81144123751</v>
      </c>
      <c r="S4393" s="9">
        <f>SUMIFS($B:$B,$J:$J,$C4393)</f>
        <v>1927</v>
      </c>
      <c r="T4393" s="9">
        <v>104882.6625417419</v>
      </c>
      <c r="U4393" s="9">
        <v>0</v>
      </c>
      <c r="V4393" s="9">
        <f>U4393*768</f>
        <v>0</v>
      </c>
      <c r="W4393" s="9">
        <v>7</v>
      </c>
      <c r="X4393" s="9">
        <f>W4393*3072</f>
        <v>21504</v>
      </c>
      <c r="Y4393" s="9">
        <v>8</v>
      </c>
      <c r="Z4393" s="9">
        <f>Y4393*1024</f>
        <v>8192</v>
      </c>
      <c r="AA4393" s="9">
        <v>2</v>
      </c>
      <c r="AB4393" s="9">
        <f>AA4393*256</f>
        <v>512</v>
      </c>
      <c r="AC4393" s="9"/>
      <c r="AD4393" s="9"/>
      <c r="AE4393" s="9"/>
      <c r="AF4393" s="9"/>
      <c r="AG4393" s="9"/>
      <c r="AH4393" s="9"/>
      <c r="AI4393" s="9"/>
      <c r="AJ4393" s="9"/>
      <c r="AK4393" s="9"/>
      <c r="AL4393" s="9"/>
      <c r="AM4393" s="9"/>
      <c r="AN4393" s="9"/>
      <c r="AO4393" s="9"/>
      <c r="AP4393" s="9"/>
      <c r="AQ4393" s="15"/>
      <c r="AR4393" s="9"/>
      <c r="AS4393" s="9"/>
      <c r="AT4393" s="9"/>
      <c r="AU4393" s="9"/>
      <c r="AV4393" s="9"/>
      <c r="AW4393" s="9"/>
      <c r="AX4393" s="9"/>
      <c r="AY4393" s="9"/>
      <c r="AZ4393" s="9"/>
      <c r="BA4393" s="9"/>
      <c r="BB4393" s="9"/>
      <c r="BC4393" s="9"/>
      <c r="BD4393" s="9"/>
      <c r="BE4393" s="9"/>
      <c r="BF4393" s="9"/>
      <c r="BG4393" s="9"/>
      <c r="BH4393" s="9"/>
      <c r="BI4393" s="9"/>
      <c r="BJ4393" s="9"/>
      <c r="BK4393" s="9"/>
      <c r="BL4393" s="9">
        <f t="shared" si="144"/>
        <v>345776.47398297943</v>
      </c>
      <c r="BM4393" s="9">
        <f t="shared" si="145"/>
        <v>345800</v>
      </c>
    </row>
    <row r="4394" spans="1:65" x14ac:dyDescent="0.3">
      <c r="A4394" t="s">
        <v>4109</v>
      </c>
      <c r="B4394" s="9">
        <v>333</v>
      </c>
      <c r="C4394">
        <v>587818</v>
      </c>
      <c r="D4394">
        <v>1</v>
      </c>
      <c r="E4394">
        <v>0</v>
      </c>
      <c r="F4394">
        <v>0</v>
      </c>
      <c r="G4394">
        <v>0</v>
      </c>
      <c r="H4394">
        <v>0</v>
      </c>
      <c r="I4394" t="s">
        <v>123</v>
      </c>
      <c r="J4394">
        <v>588032</v>
      </c>
      <c r="K4394" t="s">
        <v>209</v>
      </c>
      <c r="L4394">
        <v>588032</v>
      </c>
      <c r="M4394" t="s">
        <v>209</v>
      </c>
      <c r="N4394">
        <v>588032</v>
      </c>
      <c r="O4394" t="s">
        <v>209</v>
      </c>
      <c r="P4394">
        <v>586846</v>
      </c>
      <c r="Q4394" t="s">
        <v>129</v>
      </c>
      <c r="R4394" s="9">
        <v>79771.668242672822</v>
      </c>
      <c r="S4394" s="9"/>
      <c r="T4394" s="9"/>
      <c r="U4394" s="9"/>
      <c r="V4394" s="9"/>
      <c r="W4394" s="9"/>
      <c r="X4394" s="9"/>
      <c r="Y4394" s="9"/>
      <c r="Z4394" s="9"/>
      <c r="AA4394" s="9"/>
      <c r="AB4394" s="9"/>
      <c r="AC4394" s="9"/>
      <c r="AD4394" s="9"/>
      <c r="AE4394" s="9"/>
      <c r="AF4394" s="9"/>
      <c r="AG4394" s="9"/>
      <c r="AH4394" s="9"/>
      <c r="AI4394" s="9"/>
      <c r="AJ4394" s="9"/>
      <c r="AK4394" s="9"/>
      <c r="AL4394" s="9"/>
      <c r="AM4394" s="9"/>
      <c r="AN4394" s="9"/>
      <c r="AO4394" s="9"/>
      <c r="AP4394" s="9"/>
      <c r="AQ4394" s="15"/>
      <c r="AR4394" s="9">
        <v>1</v>
      </c>
      <c r="AS4394" s="9">
        <f>AR4394*30500</f>
        <v>30500</v>
      </c>
      <c r="AT4394" s="9"/>
      <c r="AU4394" s="9"/>
      <c r="AV4394" s="9"/>
      <c r="AW4394" s="9"/>
      <c r="AX4394" s="9"/>
      <c r="AY4394" s="9"/>
      <c r="AZ4394" s="9"/>
      <c r="BA4394" s="9"/>
      <c r="BB4394" s="9"/>
      <c r="BC4394" s="9"/>
      <c r="BD4394" s="9"/>
      <c r="BE4394" s="9"/>
      <c r="BF4394" s="9"/>
      <c r="BG4394" s="9"/>
      <c r="BH4394" s="9"/>
      <c r="BI4394" s="9"/>
      <c r="BJ4394" s="9"/>
      <c r="BK4394" s="9"/>
      <c r="BL4394" s="9">
        <f t="shared" si="144"/>
        <v>110271.66824267282</v>
      </c>
      <c r="BM4394" s="9">
        <f t="shared" si="145"/>
        <v>110300</v>
      </c>
    </row>
    <row r="4395" spans="1:65" x14ac:dyDescent="0.3">
      <c r="A4395" t="s">
        <v>4110</v>
      </c>
      <c r="B4395" s="9">
        <v>588</v>
      </c>
      <c r="C4395">
        <v>566900</v>
      </c>
      <c r="D4395">
        <v>1</v>
      </c>
      <c r="E4395">
        <v>0</v>
      </c>
      <c r="F4395">
        <v>0</v>
      </c>
      <c r="G4395">
        <v>0</v>
      </c>
      <c r="H4395">
        <v>0</v>
      </c>
      <c r="I4395" t="s">
        <v>131</v>
      </c>
      <c r="J4395">
        <v>562335</v>
      </c>
      <c r="K4395" t="s">
        <v>132</v>
      </c>
      <c r="L4395">
        <v>562335</v>
      </c>
      <c r="M4395" t="s">
        <v>132</v>
      </c>
      <c r="N4395">
        <v>562335</v>
      </c>
      <c r="O4395" t="s">
        <v>132</v>
      </c>
      <c r="P4395">
        <v>562335</v>
      </c>
      <c r="Q4395" t="s">
        <v>132</v>
      </c>
      <c r="R4395" s="9">
        <v>139911.026852735</v>
      </c>
      <c r="S4395" s="9"/>
      <c r="T4395" s="9"/>
      <c r="U4395" s="9"/>
      <c r="V4395" s="9"/>
      <c r="W4395" s="9"/>
      <c r="X4395" s="9"/>
      <c r="Y4395" s="9"/>
      <c r="Z4395" s="9"/>
      <c r="AA4395" s="9"/>
      <c r="AB4395" s="9"/>
      <c r="AC4395" s="9"/>
      <c r="AD4395" s="9"/>
      <c r="AE4395" s="9"/>
      <c r="AF4395" s="9"/>
      <c r="AG4395" s="9"/>
      <c r="AH4395" s="9"/>
      <c r="AI4395" s="9"/>
      <c r="AJ4395" s="9"/>
      <c r="AK4395" s="9"/>
      <c r="AL4395" s="9"/>
      <c r="AM4395" s="9"/>
      <c r="AN4395" s="9"/>
      <c r="AO4395" s="9"/>
      <c r="AP4395" s="9"/>
      <c r="AQ4395" s="15"/>
      <c r="AR4395" s="9">
        <v>1</v>
      </c>
      <c r="AS4395" s="9">
        <f>AR4395*30500</f>
        <v>30500</v>
      </c>
      <c r="AT4395" s="9"/>
      <c r="AU4395" s="9"/>
      <c r="AV4395" s="9"/>
      <c r="AW4395" s="9"/>
      <c r="AX4395" s="9"/>
      <c r="AY4395" s="9"/>
      <c r="AZ4395" s="9"/>
      <c r="BA4395" s="9"/>
      <c r="BB4395" s="9"/>
      <c r="BC4395" s="9"/>
      <c r="BD4395" s="9"/>
      <c r="BE4395" s="9"/>
      <c r="BF4395" s="9"/>
      <c r="BG4395" s="9"/>
      <c r="BH4395" s="9"/>
      <c r="BI4395" s="9"/>
      <c r="BJ4395" s="9"/>
      <c r="BK4395" s="9"/>
      <c r="BL4395" s="9">
        <f t="shared" si="144"/>
        <v>170411.026852735</v>
      </c>
      <c r="BM4395" s="9">
        <f t="shared" si="145"/>
        <v>170400</v>
      </c>
    </row>
    <row r="4396" spans="1:65" x14ac:dyDescent="0.3">
      <c r="A4396" t="s">
        <v>4111</v>
      </c>
      <c r="B4396" s="9">
        <v>1261</v>
      </c>
      <c r="C4396">
        <v>568554</v>
      </c>
      <c r="D4396">
        <v>1</v>
      </c>
      <c r="E4396">
        <v>0</v>
      </c>
      <c r="F4396">
        <v>0</v>
      </c>
      <c r="G4396">
        <v>0</v>
      </c>
      <c r="H4396">
        <v>0</v>
      </c>
      <c r="I4396" t="s">
        <v>94</v>
      </c>
      <c r="J4396">
        <v>599191</v>
      </c>
      <c r="K4396" t="s">
        <v>193</v>
      </c>
      <c r="L4396">
        <v>599191</v>
      </c>
      <c r="M4396" t="s">
        <v>193</v>
      </c>
      <c r="N4396">
        <v>599191</v>
      </c>
      <c r="O4396" t="s">
        <v>193</v>
      </c>
      <c r="P4396">
        <v>599191</v>
      </c>
      <c r="Q4396" t="s">
        <v>193</v>
      </c>
      <c r="R4396" s="9">
        <v>296308.20937155653</v>
      </c>
      <c r="S4396" s="9"/>
      <c r="T4396" s="9"/>
      <c r="U4396" s="9"/>
      <c r="V4396" s="9"/>
      <c r="W4396" s="9"/>
      <c r="X4396" s="9"/>
      <c r="Y4396" s="9"/>
      <c r="Z4396" s="9"/>
      <c r="AA4396" s="9"/>
      <c r="AB4396" s="9"/>
      <c r="AC4396" s="9"/>
      <c r="AD4396" s="9"/>
      <c r="AE4396" s="9"/>
      <c r="AF4396" s="9"/>
      <c r="AG4396" s="9"/>
      <c r="AH4396" s="9"/>
      <c r="AI4396" s="9"/>
      <c r="AJ4396" s="9"/>
      <c r="AK4396" s="9"/>
      <c r="AL4396" s="9"/>
      <c r="AM4396" s="9"/>
      <c r="AN4396" s="9"/>
      <c r="AO4396" s="9"/>
      <c r="AP4396" s="9"/>
      <c r="AQ4396" s="15"/>
      <c r="AR4396" s="9"/>
      <c r="AS4396" s="9"/>
      <c r="AT4396" s="9"/>
      <c r="AU4396" s="9"/>
      <c r="AV4396" s="9"/>
      <c r="AW4396" s="9"/>
      <c r="AX4396" s="9"/>
      <c r="AY4396" s="9"/>
      <c r="AZ4396" s="9"/>
      <c r="BA4396" s="9"/>
      <c r="BB4396" s="9"/>
      <c r="BC4396" s="9"/>
      <c r="BD4396" s="9"/>
      <c r="BE4396" s="9"/>
      <c r="BF4396" s="9"/>
      <c r="BG4396" s="9"/>
      <c r="BH4396" s="9"/>
      <c r="BI4396" s="9"/>
      <c r="BJ4396" s="9"/>
      <c r="BK4396" s="9"/>
      <c r="BL4396" s="9">
        <f t="shared" si="144"/>
        <v>296308.20937155653</v>
      </c>
      <c r="BM4396" s="9">
        <f t="shared" si="145"/>
        <v>296300</v>
      </c>
    </row>
    <row r="4397" spans="1:65" x14ac:dyDescent="0.3">
      <c r="A4397" t="s">
        <v>4112</v>
      </c>
      <c r="B4397" s="9">
        <v>1486</v>
      </c>
      <c r="C4397">
        <v>575593</v>
      </c>
      <c r="D4397">
        <v>1</v>
      </c>
      <c r="E4397">
        <v>0</v>
      </c>
      <c r="F4397">
        <v>0</v>
      </c>
      <c r="G4397">
        <v>0</v>
      </c>
      <c r="H4397">
        <v>0</v>
      </c>
      <c r="I4397" t="s">
        <v>96</v>
      </c>
      <c r="J4397">
        <v>555134</v>
      </c>
      <c r="K4397" t="s">
        <v>187</v>
      </c>
      <c r="L4397">
        <v>574767</v>
      </c>
      <c r="M4397" t="s">
        <v>853</v>
      </c>
      <c r="N4397">
        <v>574767</v>
      </c>
      <c r="O4397" t="s">
        <v>853</v>
      </c>
      <c r="P4397">
        <v>555134</v>
      </c>
      <c r="Q4397" t="s">
        <v>187</v>
      </c>
      <c r="R4397" s="9">
        <v>348008.50362141361</v>
      </c>
      <c r="S4397" s="9"/>
      <c r="T4397" s="9"/>
      <c r="U4397" s="9"/>
      <c r="V4397" s="9"/>
      <c r="W4397" s="9"/>
      <c r="X4397" s="9"/>
      <c r="Y4397" s="9"/>
      <c r="Z4397" s="9"/>
      <c r="AA4397" s="9"/>
      <c r="AB4397" s="9"/>
      <c r="AC4397" s="9"/>
      <c r="AD4397" s="9"/>
      <c r="AE4397" s="9"/>
      <c r="AF4397" s="9"/>
      <c r="AG4397" s="9"/>
      <c r="AH4397" s="9"/>
      <c r="AI4397" s="9"/>
      <c r="AJ4397" s="9"/>
      <c r="AK4397" s="9"/>
      <c r="AL4397" s="9"/>
      <c r="AM4397" s="9"/>
      <c r="AN4397" s="9"/>
      <c r="AO4397" s="9"/>
      <c r="AP4397" s="9"/>
      <c r="AQ4397" s="15"/>
      <c r="AR4397" s="9"/>
      <c r="AS4397" s="9"/>
      <c r="AT4397" s="9"/>
      <c r="AU4397" s="9"/>
      <c r="AV4397" s="9"/>
      <c r="AW4397" s="9"/>
      <c r="AX4397" s="9"/>
      <c r="AY4397" s="9"/>
      <c r="AZ4397" s="9"/>
      <c r="BA4397" s="9"/>
      <c r="BB4397" s="9"/>
      <c r="BC4397" s="9"/>
      <c r="BD4397" s="9"/>
      <c r="BE4397" s="9"/>
      <c r="BF4397" s="9"/>
      <c r="BG4397" s="9"/>
      <c r="BH4397" s="9"/>
      <c r="BI4397" s="9"/>
      <c r="BJ4397" s="9"/>
      <c r="BK4397" s="9"/>
      <c r="BL4397" s="9">
        <f t="shared" si="144"/>
        <v>348008.50362141361</v>
      </c>
      <c r="BM4397" s="9">
        <f t="shared" si="145"/>
        <v>348000</v>
      </c>
    </row>
    <row r="4398" spans="1:65" x14ac:dyDescent="0.3">
      <c r="A4398" t="s">
        <v>4113</v>
      </c>
      <c r="B4398" s="9">
        <v>398</v>
      </c>
      <c r="C4398">
        <v>576727</v>
      </c>
      <c r="D4398">
        <v>1</v>
      </c>
      <c r="E4398">
        <v>0</v>
      </c>
      <c r="F4398">
        <v>0</v>
      </c>
      <c r="G4398">
        <v>0</v>
      </c>
      <c r="H4398">
        <v>0</v>
      </c>
      <c r="I4398" t="s">
        <v>90</v>
      </c>
      <c r="J4398">
        <v>576883</v>
      </c>
      <c r="K4398" t="s">
        <v>2781</v>
      </c>
      <c r="L4398">
        <v>576883</v>
      </c>
      <c r="M4398" t="s">
        <v>2781</v>
      </c>
      <c r="N4398">
        <v>576883</v>
      </c>
      <c r="O4398" t="s">
        <v>2781</v>
      </c>
      <c r="P4398">
        <v>576069</v>
      </c>
      <c r="Q4398" t="s">
        <v>196</v>
      </c>
      <c r="R4398" s="9">
        <v>95160.045240076579</v>
      </c>
      <c r="S4398" s="9"/>
      <c r="T4398" s="9"/>
      <c r="U4398" s="9"/>
      <c r="V4398" s="9"/>
      <c r="W4398" s="9"/>
      <c r="X4398" s="9"/>
      <c r="Y4398" s="9"/>
      <c r="Z4398" s="9"/>
      <c r="AA4398" s="9"/>
      <c r="AB4398" s="9"/>
      <c r="AC4398" s="9"/>
      <c r="AD4398" s="9"/>
      <c r="AE4398" s="9"/>
      <c r="AF4398" s="9"/>
      <c r="AG4398" s="9"/>
      <c r="AH4398" s="9"/>
      <c r="AI4398" s="9"/>
      <c r="AJ4398" s="9"/>
      <c r="AK4398" s="9"/>
      <c r="AL4398" s="9"/>
      <c r="AM4398" s="9"/>
      <c r="AN4398" s="9"/>
      <c r="AO4398" s="9"/>
      <c r="AP4398" s="9"/>
      <c r="AQ4398" s="15"/>
      <c r="AR4398" s="9"/>
      <c r="AS4398" s="9"/>
      <c r="AT4398" s="9"/>
      <c r="AU4398" s="9"/>
      <c r="AV4398" s="9"/>
      <c r="AW4398" s="9"/>
      <c r="AX4398" s="9"/>
      <c r="AY4398" s="9"/>
      <c r="AZ4398" s="9"/>
      <c r="BA4398" s="9"/>
      <c r="BB4398" s="9"/>
      <c r="BC4398" s="9"/>
      <c r="BD4398" s="9"/>
      <c r="BE4398" s="9"/>
      <c r="BF4398" s="9"/>
      <c r="BG4398" s="9"/>
      <c r="BH4398" s="9"/>
      <c r="BI4398" s="9"/>
      <c r="BJ4398" s="9"/>
      <c r="BK4398" s="9"/>
      <c r="BL4398" s="9">
        <f t="shared" si="144"/>
        <v>95160.045240076579</v>
      </c>
      <c r="BM4398" s="9">
        <f t="shared" si="145"/>
        <v>95200</v>
      </c>
    </row>
    <row r="4399" spans="1:65" x14ac:dyDescent="0.3">
      <c r="A4399" t="s">
        <v>4114</v>
      </c>
      <c r="B4399" s="9">
        <v>124</v>
      </c>
      <c r="C4399">
        <v>587826</v>
      </c>
      <c r="D4399">
        <v>1</v>
      </c>
      <c r="E4399">
        <v>0</v>
      </c>
      <c r="F4399">
        <v>0</v>
      </c>
      <c r="G4399">
        <v>0</v>
      </c>
      <c r="H4399">
        <v>0</v>
      </c>
      <c r="I4399" t="s">
        <v>123</v>
      </c>
      <c r="J4399">
        <v>587249</v>
      </c>
      <c r="K4399" t="s">
        <v>127</v>
      </c>
      <c r="L4399">
        <v>587711</v>
      </c>
      <c r="M4399" t="s">
        <v>128</v>
      </c>
      <c r="N4399">
        <v>587711</v>
      </c>
      <c r="O4399" t="s">
        <v>128</v>
      </c>
      <c r="P4399">
        <v>586846</v>
      </c>
      <c r="Q4399" t="s">
        <v>129</v>
      </c>
      <c r="R4399" s="9">
        <v>71941.662785630979</v>
      </c>
      <c r="S4399" s="9"/>
      <c r="T4399" s="9"/>
      <c r="U4399" s="9"/>
      <c r="V4399" s="9"/>
      <c r="W4399" s="9"/>
      <c r="X4399" s="9"/>
      <c r="Y4399" s="9"/>
      <c r="Z4399" s="9"/>
      <c r="AA4399" s="9"/>
      <c r="AB4399" s="9"/>
      <c r="AC4399" s="9"/>
      <c r="AD4399" s="9"/>
      <c r="AE4399" s="9"/>
      <c r="AF4399" s="9"/>
      <c r="AG4399" s="9"/>
      <c r="AH4399" s="9"/>
      <c r="AI4399" s="9"/>
      <c r="AJ4399" s="9"/>
      <c r="AK4399" s="9"/>
      <c r="AL4399" s="9"/>
      <c r="AM4399" s="9"/>
      <c r="AN4399" s="9"/>
      <c r="AO4399" s="9"/>
      <c r="AP4399" s="9"/>
      <c r="AQ4399" s="15"/>
      <c r="AR4399" s="9"/>
      <c r="AS4399" s="9"/>
      <c r="AT4399" s="9"/>
      <c r="AU4399" s="9"/>
      <c r="AV4399" s="9"/>
      <c r="AW4399" s="9"/>
      <c r="AX4399" s="9"/>
      <c r="AY4399" s="9"/>
      <c r="AZ4399" s="9"/>
      <c r="BA4399" s="9"/>
      <c r="BB4399" s="9"/>
      <c r="BC4399" s="9"/>
      <c r="BD4399" s="9"/>
      <c r="BE4399" s="9"/>
      <c r="BF4399" s="9"/>
      <c r="BG4399" s="9"/>
      <c r="BH4399" s="9"/>
      <c r="BI4399" s="9"/>
      <c r="BJ4399" s="9"/>
      <c r="BK4399" s="9"/>
      <c r="BL4399" s="9">
        <f t="shared" si="144"/>
        <v>71941.662785630979</v>
      </c>
      <c r="BM4399" s="9">
        <f t="shared" si="145"/>
        <v>71900</v>
      </c>
    </row>
    <row r="4400" spans="1:65" x14ac:dyDescent="0.3">
      <c r="A4400" t="s">
        <v>4115</v>
      </c>
      <c r="B4400" s="9">
        <v>637</v>
      </c>
      <c r="C4400">
        <v>559431</v>
      </c>
      <c r="D4400">
        <v>1</v>
      </c>
      <c r="E4400">
        <v>0</v>
      </c>
      <c r="F4400">
        <v>0</v>
      </c>
      <c r="G4400">
        <v>0</v>
      </c>
      <c r="H4400">
        <v>0</v>
      </c>
      <c r="I4400" t="s">
        <v>151</v>
      </c>
      <c r="J4400">
        <v>559008</v>
      </c>
      <c r="K4400" t="s">
        <v>1262</v>
      </c>
      <c r="L4400">
        <v>559351</v>
      </c>
      <c r="M4400" t="s">
        <v>1263</v>
      </c>
      <c r="N4400">
        <v>559351</v>
      </c>
      <c r="O4400" t="s">
        <v>1263</v>
      </c>
      <c r="P4400">
        <v>559075</v>
      </c>
      <c r="Q4400" t="s">
        <v>364</v>
      </c>
      <c r="R4400" s="9">
        <v>151402.3045369832</v>
      </c>
      <c r="S4400" s="9"/>
      <c r="T4400" s="9"/>
      <c r="U4400" s="9"/>
      <c r="V4400" s="9"/>
      <c r="W4400" s="9"/>
      <c r="X4400" s="9"/>
      <c r="Y4400" s="9"/>
      <c r="Z4400" s="9"/>
      <c r="AA4400" s="9"/>
      <c r="AB4400" s="9"/>
      <c r="AC4400" s="9"/>
      <c r="AD4400" s="9"/>
      <c r="AE4400" s="9"/>
      <c r="AF4400" s="9"/>
      <c r="AG4400" s="9"/>
      <c r="AH4400" s="9"/>
      <c r="AI4400" s="9"/>
      <c r="AJ4400" s="9"/>
      <c r="AK4400" s="9"/>
      <c r="AL4400" s="9"/>
      <c r="AM4400" s="9"/>
      <c r="AN4400" s="9"/>
      <c r="AO4400" s="9"/>
      <c r="AP4400" s="9"/>
      <c r="AQ4400" s="15"/>
      <c r="AR4400" s="9">
        <v>1</v>
      </c>
      <c r="AS4400" s="9">
        <f>AR4400*30500</f>
        <v>30500</v>
      </c>
      <c r="AT4400" s="9"/>
      <c r="AU4400" s="9"/>
      <c r="AV4400" s="9"/>
      <c r="AW4400" s="9"/>
      <c r="AX4400" s="9"/>
      <c r="AY4400" s="9"/>
      <c r="AZ4400" s="9"/>
      <c r="BA4400" s="9"/>
      <c r="BB4400" s="9"/>
      <c r="BC4400" s="9"/>
      <c r="BD4400" s="9"/>
      <c r="BE4400" s="9"/>
      <c r="BF4400" s="9"/>
      <c r="BG4400" s="9"/>
      <c r="BH4400" s="9"/>
      <c r="BI4400" s="9"/>
      <c r="BJ4400" s="9"/>
      <c r="BK4400" s="9"/>
      <c r="BL4400" s="9">
        <f t="shared" si="144"/>
        <v>181902.3045369832</v>
      </c>
      <c r="BM4400" s="9">
        <f t="shared" si="145"/>
        <v>181900</v>
      </c>
    </row>
    <row r="4401" spans="1:65" x14ac:dyDescent="0.3">
      <c r="A4401" t="s">
        <v>4116</v>
      </c>
      <c r="B4401" s="9">
        <v>76</v>
      </c>
      <c r="C4401">
        <v>569411</v>
      </c>
      <c r="D4401">
        <v>1</v>
      </c>
      <c r="E4401">
        <v>0</v>
      </c>
      <c r="F4401">
        <v>0</v>
      </c>
      <c r="G4401">
        <v>0</v>
      </c>
      <c r="H4401">
        <v>0</v>
      </c>
      <c r="I4401" t="s">
        <v>123</v>
      </c>
      <c r="J4401">
        <v>568651</v>
      </c>
      <c r="K4401" t="s">
        <v>165</v>
      </c>
      <c r="L4401">
        <v>568651</v>
      </c>
      <c r="M4401" t="s">
        <v>165</v>
      </c>
      <c r="N4401">
        <v>568414</v>
      </c>
      <c r="O4401" t="s">
        <v>166</v>
      </c>
      <c r="P4401">
        <v>568414</v>
      </c>
      <c r="Q4401" t="s">
        <v>166</v>
      </c>
      <c r="R4401" s="9">
        <v>71941.662785630979</v>
      </c>
      <c r="S4401" s="9"/>
      <c r="T4401" s="9"/>
      <c r="U4401" s="9"/>
      <c r="V4401" s="9"/>
      <c r="W4401" s="9"/>
      <c r="X4401" s="9"/>
      <c r="Y4401" s="9"/>
      <c r="Z4401" s="9"/>
      <c r="AA4401" s="9"/>
      <c r="AB4401" s="9"/>
      <c r="AC4401" s="9"/>
      <c r="AD4401" s="9"/>
      <c r="AE4401" s="9"/>
      <c r="AF4401" s="9"/>
      <c r="AG4401" s="9"/>
      <c r="AH4401" s="9"/>
      <c r="AI4401" s="9"/>
      <c r="AJ4401" s="9"/>
      <c r="AK4401" s="9"/>
      <c r="AL4401" s="9"/>
      <c r="AM4401" s="9"/>
      <c r="AN4401" s="9"/>
      <c r="AO4401" s="9"/>
      <c r="AP4401" s="9"/>
      <c r="AQ4401" s="15"/>
      <c r="AR4401" s="9"/>
      <c r="AS4401" s="9"/>
      <c r="AT4401" s="9"/>
      <c r="AU4401" s="9"/>
      <c r="AV4401" s="9"/>
      <c r="AW4401" s="9"/>
      <c r="AX4401" s="9"/>
      <c r="AY4401" s="9"/>
      <c r="AZ4401" s="9"/>
      <c r="BA4401" s="9"/>
      <c r="BB4401" s="9"/>
      <c r="BC4401" s="9"/>
      <c r="BD4401" s="9"/>
      <c r="BE4401" s="9"/>
      <c r="BF4401" s="9"/>
      <c r="BG4401" s="9"/>
      <c r="BH4401" s="9"/>
      <c r="BI4401" s="9"/>
      <c r="BJ4401" s="9"/>
      <c r="BK4401" s="9"/>
      <c r="BL4401" s="9">
        <f t="shared" si="144"/>
        <v>71941.662785630979</v>
      </c>
      <c r="BM4401" s="9">
        <f t="shared" si="145"/>
        <v>71900</v>
      </c>
    </row>
    <row r="4402" spans="1:65" x14ac:dyDescent="0.3">
      <c r="A4402" t="s">
        <v>4116</v>
      </c>
      <c r="B4402" s="9">
        <v>259</v>
      </c>
      <c r="C4402">
        <v>553972</v>
      </c>
      <c r="D4402">
        <v>1</v>
      </c>
      <c r="E4402">
        <v>0</v>
      </c>
      <c r="F4402">
        <v>0</v>
      </c>
      <c r="G4402">
        <v>0</v>
      </c>
      <c r="H4402">
        <v>0</v>
      </c>
      <c r="I4402" t="s">
        <v>81</v>
      </c>
      <c r="J4402">
        <v>593117</v>
      </c>
      <c r="K4402" t="s">
        <v>1187</v>
      </c>
      <c r="L4402">
        <v>593117</v>
      </c>
      <c r="M4402" t="s">
        <v>1187</v>
      </c>
      <c r="N4402">
        <v>593117</v>
      </c>
      <c r="O4402" t="s">
        <v>1187</v>
      </c>
      <c r="P4402">
        <v>592889</v>
      </c>
      <c r="Q4402" t="s">
        <v>482</v>
      </c>
      <c r="R4402" s="9">
        <v>71941.662785630979</v>
      </c>
      <c r="S4402" s="9"/>
      <c r="T4402" s="9"/>
      <c r="U4402" s="9"/>
      <c r="V4402" s="9"/>
      <c r="W4402" s="9"/>
      <c r="X4402" s="9"/>
      <c r="Y4402" s="9"/>
      <c r="Z4402" s="9"/>
      <c r="AA4402" s="9"/>
      <c r="AB4402" s="9"/>
      <c r="AC4402" s="9"/>
      <c r="AD4402" s="9"/>
      <c r="AE4402" s="9"/>
      <c r="AF4402" s="9"/>
      <c r="AG4402" s="9"/>
      <c r="AH4402" s="9"/>
      <c r="AI4402" s="9"/>
      <c r="AJ4402" s="9"/>
      <c r="AK4402" s="9"/>
      <c r="AL4402" s="9"/>
      <c r="AM4402" s="9"/>
      <c r="AN4402" s="9"/>
      <c r="AO4402" s="9"/>
      <c r="AP4402" s="9"/>
      <c r="AQ4402" s="15"/>
      <c r="AR4402" s="9"/>
      <c r="AS4402" s="9"/>
      <c r="AT4402" s="9"/>
      <c r="AU4402" s="9"/>
      <c r="AV4402" s="9"/>
      <c r="AW4402" s="9"/>
      <c r="AX4402" s="9"/>
      <c r="AY4402" s="9"/>
      <c r="AZ4402" s="9"/>
      <c r="BA4402" s="9"/>
      <c r="BB4402" s="9"/>
      <c r="BC4402" s="9"/>
      <c r="BD4402" s="9"/>
      <c r="BE4402" s="9"/>
      <c r="BF4402" s="9"/>
      <c r="BG4402" s="9"/>
      <c r="BH4402" s="9"/>
      <c r="BI4402" s="9"/>
      <c r="BJ4402" s="9"/>
      <c r="BK4402" s="9"/>
      <c r="BL4402" s="9">
        <f t="shared" si="144"/>
        <v>71941.662785630979</v>
      </c>
      <c r="BM4402" s="9">
        <f t="shared" si="145"/>
        <v>71900</v>
      </c>
    </row>
    <row r="4403" spans="1:65" x14ac:dyDescent="0.3">
      <c r="A4403" t="s">
        <v>4117</v>
      </c>
      <c r="B4403" s="9">
        <v>143</v>
      </c>
      <c r="C4403">
        <v>554189</v>
      </c>
      <c r="D4403">
        <v>1</v>
      </c>
      <c r="E4403">
        <v>0</v>
      </c>
      <c r="F4403">
        <v>0</v>
      </c>
      <c r="G4403">
        <v>0</v>
      </c>
      <c r="H4403">
        <v>0</v>
      </c>
      <c r="I4403" t="s">
        <v>151</v>
      </c>
      <c r="J4403">
        <v>554111</v>
      </c>
      <c r="K4403" t="s">
        <v>266</v>
      </c>
      <c r="L4403">
        <v>554111</v>
      </c>
      <c r="M4403" t="s">
        <v>266</v>
      </c>
      <c r="N4403">
        <v>554111</v>
      </c>
      <c r="O4403" t="s">
        <v>266</v>
      </c>
      <c r="P4403">
        <v>553425</v>
      </c>
      <c r="Q4403" t="s">
        <v>152</v>
      </c>
      <c r="R4403" s="9">
        <v>71941.662785630979</v>
      </c>
      <c r="S4403" s="9"/>
      <c r="T4403" s="9"/>
      <c r="U4403" s="9"/>
      <c r="V4403" s="9"/>
      <c r="W4403" s="9"/>
      <c r="X4403" s="9"/>
      <c r="Y4403" s="9"/>
      <c r="Z4403" s="9"/>
      <c r="AA4403" s="9"/>
      <c r="AB4403" s="9"/>
      <c r="AC4403" s="9"/>
      <c r="AD4403" s="9"/>
      <c r="AE4403" s="9"/>
      <c r="AF4403" s="9"/>
      <c r="AG4403" s="9"/>
      <c r="AH4403" s="9"/>
      <c r="AI4403" s="9"/>
      <c r="AJ4403" s="9"/>
      <c r="AK4403" s="9"/>
      <c r="AL4403" s="9"/>
      <c r="AM4403" s="9"/>
      <c r="AN4403" s="9"/>
      <c r="AO4403" s="9"/>
      <c r="AP4403" s="9"/>
      <c r="AQ4403" s="15"/>
      <c r="AR4403" s="9"/>
      <c r="AS4403" s="9"/>
      <c r="AT4403" s="9"/>
      <c r="AU4403" s="9"/>
      <c r="AV4403" s="9"/>
      <c r="AW4403" s="9"/>
      <c r="AX4403" s="9"/>
      <c r="AY4403" s="9"/>
      <c r="AZ4403" s="9"/>
      <c r="BA4403" s="9"/>
      <c r="BB4403" s="9"/>
      <c r="BC4403" s="9"/>
      <c r="BD4403" s="9"/>
      <c r="BE4403" s="9"/>
      <c r="BF4403" s="9"/>
      <c r="BG4403" s="9"/>
      <c r="BH4403" s="9"/>
      <c r="BI4403" s="9"/>
      <c r="BJ4403" s="9"/>
      <c r="BK4403" s="9"/>
      <c r="BL4403" s="9">
        <f t="shared" si="144"/>
        <v>71941.662785630979</v>
      </c>
      <c r="BM4403" s="9">
        <f t="shared" si="145"/>
        <v>71900</v>
      </c>
    </row>
    <row r="4404" spans="1:65" x14ac:dyDescent="0.3">
      <c r="A4404" t="s">
        <v>4117</v>
      </c>
      <c r="B4404" s="9">
        <v>857</v>
      </c>
      <c r="C4404">
        <v>547905</v>
      </c>
      <c r="D4404">
        <v>1</v>
      </c>
      <c r="E4404">
        <v>0</v>
      </c>
      <c r="F4404">
        <v>0</v>
      </c>
      <c r="G4404">
        <v>0</v>
      </c>
      <c r="H4404">
        <v>0</v>
      </c>
      <c r="I4404" t="s">
        <v>96</v>
      </c>
      <c r="J4404">
        <v>580031</v>
      </c>
      <c r="K4404" t="s">
        <v>1082</v>
      </c>
      <c r="L4404">
        <v>580031</v>
      </c>
      <c r="M4404" t="s">
        <v>1082</v>
      </c>
      <c r="N4404">
        <v>580031</v>
      </c>
      <c r="O4404" t="s">
        <v>1082</v>
      </c>
      <c r="P4404">
        <v>580031</v>
      </c>
      <c r="Q4404" t="s">
        <v>1082</v>
      </c>
      <c r="R4404" s="9">
        <v>202776.01803532231</v>
      </c>
      <c r="S4404" s="9"/>
      <c r="T4404" s="9"/>
      <c r="U4404" s="9"/>
      <c r="V4404" s="9"/>
      <c r="W4404" s="9"/>
      <c r="X4404" s="9"/>
      <c r="Y4404" s="9"/>
      <c r="Z4404" s="9"/>
      <c r="AA4404" s="9"/>
      <c r="AB4404" s="9"/>
      <c r="AC4404" s="9"/>
      <c r="AD4404" s="9"/>
      <c r="AE4404" s="9"/>
      <c r="AF4404" s="9"/>
      <c r="AG4404" s="9"/>
      <c r="AH4404" s="9"/>
      <c r="AI4404" s="9"/>
      <c r="AJ4404" s="9"/>
      <c r="AK4404" s="9"/>
      <c r="AL4404" s="9"/>
      <c r="AM4404" s="9"/>
      <c r="AN4404" s="9"/>
      <c r="AO4404" s="9"/>
      <c r="AP4404" s="9"/>
      <c r="AQ4404" s="15"/>
      <c r="AR4404" s="9"/>
      <c r="AS4404" s="9"/>
      <c r="AT4404" s="9"/>
      <c r="AU4404" s="9"/>
      <c r="AV4404" s="9"/>
      <c r="AW4404" s="9"/>
      <c r="AX4404" s="9"/>
      <c r="AY4404" s="9"/>
      <c r="AZ4404" s="9"/>
      <c r="BA4404" s="9"/>
      <c r="BB4404" s="9"/>
      <c r="BC4404" s="9"/>
      <c r="BD4404" s="9"/>
      <c r="BE4404" s="9"/>
      <c r="BF4404" s="9"/>
      <c r="BG4404" s="9"/>
      <c r="BH4404" s="9"/>
      <c r="BI4404" s="9"/>
      <c r="BJ4404" s="9"/>
      <c r="BK4404" s="9"/>
      <c r="BL4404" s="9">
        <f t="shared" si="144"/>
        <v>202776.01803532231</v>
      </c>
      <c r="BM4404" s="9">
        <f t="shared" si="145"/>
        <v>202800</v>
      </c>
    </row>
    <row r="4405" spans="1:65" x14ac:dyDescent="0.3">
      <c r="A4405" t="s">
        <v>4118</v>
      </c>
      <c r="B4405" s="9">
        <v>446</v>
      </c>
      <c r="C4405">
        <v>594750</v>
      </c>
      <c r="D4405">
        <v>1</v>
      </c>
      <c r="E4405">
        <v>0</v>
      </c>
      <c r="F4405">
        <v>0</v>
      </c>
      <c r="G4405">
        <v>0</v>
      </c>
      <c r="H4405">
        <v>0</v>
      </c>
      <c r="I4405" t="s">
        <v>81</v>
      </c>
      <c r="J4405">
        <v>594482</v>
      </c>
      <c r="K4405" t="s">
        <v>526</v>
      </c>
      <c r="L4405">
        <v>594482</v>
      </c>
      <c r="M4405" t="s">
        <v>526</v>
      </c>
      <c r="N4405">
        <v>594482</v>
      </c>
      <c r="O4405" t="s">
        <v>526</v>
      </c>
      <c r="P4405">
        <v>594482</v>
      </c>
      <c r="Q4405" t="s">
        <v>526</v>
      </c>
      <c r="R4405" s="9">
        <v>106496.4897362788</v>
      </c>
      <c r="S4405" s="9"/>
      <c r="T4405" s="9"/>
      <c r="U4405" s="9"/>
      <c r="V4405" s="9"/>
      <c r="W4405" s="9"/>
      <c r="X4405" s="9"/>
      <c r="Y4405" s="9"/>
      <c r="Z4405" s="9"/>
      <c r="AA4405" s="9"/>
      <c r="AB4405" s="9"/>
      <c r="AC4405" s="9"/>
      <c r="AD4405" s="9"/>
      <c r="AE4405" s="9"/>
      <c r="AF4405" s="9"/>
      <c r="AG4405" s="9"/>
      <c r="AH4405" s="9"/>
      <c r="AI4405" s="9"/>
      <c r="AJ4405" s="9"/>
      <c r="AK4405" s="9"/>
      <c r="AL4405" s="9"/>
      <c r="AM4405" s="9"/>
      <c r="AN4405" s="9"/>
      <c r="AO4405" s="9"/>
      <c r="AP4405" s="9"/>
      <c r="AQ4405" s="15"/>
      <c r="AR4405" s="9"/>
      <c r="AS4405" s="9"/>
      <c r="AT4405" s="9"/>
      <c r="AU4405" s="9"/>
      <c r="AV4405" s="9"/>
      <c r="AW4405" s="9"/>
      <c r="AX4405" s="9"/>
      <c r="AY4405" s="9"/>
      <c r="AZ4405" s="9"/>
      <c r="BA4405" s="9"/>
      <c r="BB4405" s="9"/>
      <c r="BC4405" s="9"/>
      <c r="BD4405" s="9"/>
      <c r="BE4405" s="9"/>
      <c r="BF4405" s="9"/>
      <c r="BG4405" s="9"/>
      <c r="BH4405" s="9"/>
      <c r="BI4405" s="9"/>
      <c r="BJ4405" s="9"/>
      <c r="BK4405" s="9"/>
      <c r="BL4405" s="9">
        <f t="shared" si="144"/>
        <v>106496.4897362788</v>
      </c>
      <c r="BM4405" s="9">
        <f t="shared" si="145"/>
        <v>106500</v>
      </c>
    </row>
    <row r="4406" spans="1:65" x14ac:dyDescent="0.3">
      <c r="A4406" t="s">
        <v>4118</v>
      </c>
      <c r="B4406" s="9">
        <v>476</v>
      </c>
      <c r="C4406">
        <v>541257</v>
      </c>
      <c r="D4406">
        <v>1</v>
      </c>
      <c r="E4406">
        <v>0</v>
      </c>
      <c r="F4406">
        <v>0</v>
      </c>
      <c r="G4406">
        <v>0</v>
      </c>
      <c r="H4406">
        <v>0</v>
      </c>
      <c r="I4406" t="s">
        <v>86</v>
      </c>
      <c r="J4406">
        <v>540111</v>
      </c>
      <c r="K4406" t="s">
        <v>576</v>
      </c>
      <c r="L4406">
        <v>540111</v>
      </c>
      <c r="M4406" t="s">
        <v>576</v>
      </c>
      <c r="N4406">
        <v>540111</v>
      </c>
      <c r="O4406" t="s">
        <v>576</v>
      </c>
      <c r="P4406">
        <v>540111</v>
      </c>
      <c r="Q4406" t="s">
        <v>576</v>
      </c>
      <c r="R4406" s="9">
        <v>113570.7026831571</v>
      </c>
      <c r="S4406" s="9"/>
      <c r="T4406" s="9"/>
      <c r="U4406" s="9"/>
      <c r="V4406" s="9"/>
      <c r="W4406" s="9"/>
      <c r="X4406" s="9"/>
      <c r="Y4406" s="9"/>
      <c r="Z4406" s="9"/>
      <c r="AA4406" s="9"/>
      <c r="AB4406" s="9"/>
      <c r="AC4406" s="9"/>
      <c r="AD4406" s="9"/>
      <c r="AE4406" s="9"/>
      <c r="AF4406" s="9"/>
      <c r="AG4406" s="9"/>
      <c r="AH4406" s="9"/>
      <c r="AI4406" s="9"/>
      <c r="AJ4406" s="9"/>
      <c r="AK4406" s="9"/>
      <c r="AL4406" s="9"/>
      <c r="AM4406" s="9"/>
      <c r="AN4406" s="9"/>
      <c r="AO4406" s="9"/>
      <c r="AP4406" s="9"/>
      <c r="AQ4406" s="15"/>
      <c r="AR4406" s="9"/>
      <c r="AS4406" s="9"/>
      <c r="AT4406" s="9"/>
      <c r="AU4406" s="9"/>
      <c r="AV4406" s="9"/>
      <c r="AW4406" s="9"/>
      <c r="AX4406" s="9"/>
      <c r="AY4406" s="9"/>
      <c r="AZ4406" s="9"/>
      <c r="BA4406" s="9"/>
      <c r="BB4406" s="9"/>
      <c r="BC4406" s="9"/>
      <c r="BD4406" s="9"/>
      <c r="BE4406" s="9"/>
      <c r="BF4406" s="9"/>
      <c r="BG4406" s="9"/>
      <c r="BH4406" s="9"/>
      <c r="BI4406" s="9"/>
      <c r="BJ4406" s="9"/>
      <c r="BK4406" s="9"/>
      <c r="BL4406" s="9">
        <f t="shared" si="144"/>
        <v>113570.7026831571</v>
      </c>
      <c r="BM4406" s="9">
        <f t="shared" si="145"/>
        <v>113600</v>
      </c>
    </row>
    <row r="4407" spans="1:65" x14ac:dyDescent="0.3">
      <c r="A4407" t="s">
        <v>4119</v>
      </c>
      <c r="B4407" s="9">
        <v>721</v>
      </c>
      <c r="C4407">
        <v>562793</v>
      </c>
      <c r="D4407">
        <v>1</v>
      </c>
      <c r="E4407">
        <v>0</v>
      </c>
      <c r="F4407">
        <v>0</v>
      </c>
      <c r="G4407">
        <v>0</v>
      </c>
      <c r="H4407">
        <v>0</v>
      </c>
      <c r="I4407" t="s">
        <v>131</v>
      </c>
      <c r="J4407">
        <v>562882</v>
      </c>
      <c r="K4407" t="s">
        <v>1330</v>
      </c>
      <c r="L4407">
        <v>562882</v>
      </c>
      <c r="M4407" t="s">
        <v>1330</v>
      </c>
      <c r="N4407">
        <v>562882</v>
      </c>
      <c r="O4407" t="s">
        <v>1330</v>
      </c>
      <c r="P4407">
        <v>562882</v>
      </c>
      <c r="Q4407" t="s">
        <v>1330</v>
      </c>
      <c r="R4407" s="9">
        <v>171058.70062875841</v>
      </c>
      <c r="S4407" s="9"/>
      <c r="T4407" s="9"/>
      <c r="U4407" s="9"/>
      <c r="V4407" s="9"/>
      <c r="W4407" s="9"/>
      <c r="X4407" s="9"/>
      <c r="Y4407" s="9"/>
      <c r="Z4407" s="9"/>
      <c r="AA4407" s="9"/>
      <c r="AB4407" s="9"/>
      <c r="AC4407" s="9"/>
      <c r="AD4407" s="9"/>
      <c r="AE4407" s="9"/>
      <c r="AF4407" s="9"/>
      <c r="AG4407" s="9"/>
      <c r="AH4407" s="9"/>
      <c r="AI4407" s="9"/>
      <c r="AJ4407" s="9"/>
      <c r="AK4407" s="9"/>
      <c r="AL4407" s="9"/>
      <c r="AM4407" s="9"/>
      <c r="AN4407" s="9"/>
      <c r="AO4407" s="9"/>
      <c r="AP4407" s="9"/>
      <c r="AQ4407" s="15"/>
      <c r="AR4407" s="9"/>
      <c r="AS4407" s="9"/>
      <c r="AT4407" s="9"/>
      <c r="AU4407" s="9"/>
      <c r="AV4407" s="9"/>
      <c r="AW4407" s="9"/>
      <c r="AX4407" s="9"/>
      <c r="AY4407" s="9"/>
      <c r="AZ4407" s="9"/>
      <c r="BA4407" s="9"/>
      <c r="BB4407" s="9"/>
      <c r="BC4407" s="9"/>
      <c r="BD4407" s="9"/>
      <c r="BE4407" s="9"/>
      <c r="BF4407" s="9"/>
      <c r="BG4407" s="9"/>
      <c r="BH4407" s="9"/>
      <c r="BI4407" s="9"/>
      <c r="BJ4407" s="9"/>
      <c r="BK4407" s="9"/>
      <c r="BL4407" s="9">
        <f t="shared" si="144"/>
        <v>171058.70062875841</v>
      </c>
      <c r="BM4407" s="9">
        <f t="shared" si="145"/>
        <v>171100</v>
      </c>
    </row>
    <row r="4408" spans="1:65" x14ac:dyDescent="0.3">
      <c r="A4408" t="s">
        <v>4120</v>
      </c>
      <c r="B4408" s="9">
        <v>607</v>
      </c>
      <c r="C4408">
        <v>578711</v>
      </c>
      <c r="D4408">
        <v>1</v>
      </c>
      <c r="E4408">
        <v>0</v>
      </c>
      <c r="F4408">
        <v>0</v>
      </c>
      <c r="G4408">
        <v>0</v>
      </c>
      <c r="H4408">
        <v>0</v>
      </c>
      <c r="I4408" t="s">
        <v>96</v>
      </c>
      <c r="J4408">
        <v>578444</v>
      </c>
      <c r="K4408" t="s">
        <v>273</v>
      </c>
      <c r="L4408">
        <v>578444</v>
      </c>
      <c r="M4408" t="s">
        <v>273</v>
      </c>
      <c r="N4408">
        <v>578444</v>
      </c>
      <c r="O4408" t="s">
        <v>273</v>
      </c>
      <c r="P4408">
        <v>578444</v>
      </c>
      <c r="Q4408" t="s">
        <v>273</v>
      </c>
      <c r="R4408" s="9">
        <v>144369.08991810499</v>
      </c>
      <c r="S4408" s="9"/>
      <c r="T4408" s="9"/>
      <c r="U4408" s="9"/>
      <c r="V4408" s="9"/>
      <c r="W4408" s="9"/>
      <c r="X4408" s="9"/>
      <c r="Y4408" s="9"/>
      <c r="Z4408" s="9"/>
      <c r="AA4408" s="9"/>
      <c r="AB4408" s="9"/>
      <c r="AC4408" s="9"/>
      <c r="AD4408" s="9"/>
      <c r="AE4408" s="9"/>
      <c r="AF4408" s="9"/>
      <c r="AG4408" s="9"/>
      <c r="AH4408" s="9"/>
      <c r="AI4408" s="9"/>
      <c r="AJ4408" s="9"/>
      <c r="AK4408" s="9"/>
      <c r="AL4408" s="9"/>
      <c r="AM4408" s="9"/>
      <c r="AN4408" s="9"/>
      <c r="AO4408" s="9"/>
      <c r="AP4408" s="9"/>
      <c r="AQ4408" s="15"/>
      <c r="AR4408" s="9">
        <v>1</v>
      </c>
      <c r="AS4408" s="9">
        <f>AR4408*30500</f>
        <v>30500</v>
      </c>
      <c r="AT4408" s="9"/>
      <c r="AU4408" s="9"/>
      <c r="AV4408" s="9"/>
      <c r="AW4408" s="9"/>
      <c r="AX4408" s="9"/>
      <c r="AY4408" s="9"/>
      <c r="AZ4408" s="9"/>
      <c r="BA4408" s="9"/>
      <c r="BB4408" s="9"/>
      <c r="BC4408" s="9"/>
      <c r="BD4408" s="9"/>
      <c r="BE4408" s="9"/>
      <c r="BF4408" s="9"/>
      <c r="BG4408" s="9"/>
      <c r="BH4408" s="9"/>
      <c r="BI4408" s="9"/>
      <c r="BJ4408" s="9"/>
      <c r="BK4408" s="9"/>
      <c r="BL4408" s="9">
        <f t="shared" si="144"/>
        <v>174869.08991810499</v>
      </c>
      <c r="BM4408" s="9">
        <f t="shared" si="145"/>
        <v>174900</v>
      </c>
    </row>
    <row r="4409" spans="1:65" x14ac:dyDescent="0.3">
      <c r="A4409" s="5" t="s">
        <v>196</v>
      </c>
      <c r="B4409" s="9">
        <v>11420</v>
      </c>
      <c r="C4409">
        <v>576069</v>
      </c>
      <c r="D4409">
        <v>1</v>
      </c>
      <c r="E4409">
        <v>1</v>
      </c>
      <c r="F4409">
        <v>1</v>
      </c>
      <c r="G4409">
        <v>1</v>
      </c>
      <c r="H4409">
        <v>1</v>
      </c>
      <c r="I4409" t="s">
        <v>90</v>
      </c>
      <c r="J4409">
        <v>576069</v>
      </c>
      <c r="K4409" t="s">
        <v>196</v>
      </c>
      <c r="L4409">
        <v>576069</v>
      </c>
      <c r="M4409" t="s">
        <v>196</v>
      </c>
      <c r="N4409">
        <v>576069</v>
      </c>
      <c r="O4409" t="s">
        <v>196</v>
      </c>
      <c r="P4409">
        <v>576069</v>
      </c>
      <c r="Q4409" t="s">
        <v>196</v>
      </c>
      <c r="R4409" s="9">
        <v>527781.49114097538</v>
      </c>
      <c r="S4409" s="9">
        <f>SUMIFS($B:$B,$J:$J,$C4409)</f>
        <v>16405</v>
      </c>
      <c r="T4409" s="9">
        <v>363044.0036945247</v>
      </c>
      <c r="U4409" s="9">
        <v>393</v>
      </c>
      <c r="V4409" s="9">
        <f>U4409*768</f>
        <v>301824</v>
      </c>
      <c r="W4409" s="9">
        <v>107</v>
      </c>
      <c r="X4409" s="9">
        <f>W4409*3072</f>
        <v>328704</v>
      </c>
      <c r="Y4409" s="9">
        <v>338</v>
      </c>
      <c r="Z4409" s="9">
        <f>Y4409*1024</f>
        <v>346112</v>
      </c>
      <c r="AA4409" s="9">
        <v>118</v>
      </c>
      <c r="AB4409" s="9">
        <f>AA4409*256</f>
        <v>30208</v>
      </c>
      <c r="AC4409" s="9">
        <f>SUMIFS($B:$B,$L:$L,$C4409)</f>
        <v>24643</v>
      </c>
      <c r="AD4409" s="9">
        <v>1605673.8515403669</v>
      </c>
      <c r="AE4409" s="9">
        <f>SUMIFS($B:$B,$P:$P,$C4409)</f>
        <v>35232</v>
      </c>
      <c r="AF4409" s="9">
        <v>2169779.902324216</v>
      </c>
      <c r="AG4409" s="9">
        <f>SUMIFS($B:$B,$N:$N,$C4409)</f>
        <v>24643</v>
      </c>
      <c r="AH4409" s="9">
        <v>4289016.9341792054</v>
      </c>
      <c r="AI4409" s="9">
        <f>SUMIFS($B:$B,$P:$P,$C4409)</f>
        <v>35232</v>
      </c>
      <c r="AJ4409" s="9">
        <v>18204401.269487031</v>
      </c>
      <c r="AK4409" s="9"/>
      <c r="AL4409" s="9">
        <v>4234</v>
      </c>
      <c r="AM4409" s="9">
        <f>AL4409*141</f>
        <v>596994</v>
      </c>
      <c r="AN4409" s="9"/>
      <c r="AO4409" s="9"/>
      <c r="AP4409" s="9"/>
      <c r="AQ4409" s="15"/>
      <c r="AR4409" s="9">
        <v>71</v>
      </c>
      <c r="AS4409" s="9">
        <f>AR4409*30500</f>
        <v>2165500</v>
      </c>
      <c r="AT4409" s="9">
        <v>129</v>
      </c>
      <c r="AU4409" s="9">
        <f>AT4409*2742</f>
        <v>353718</v>
      </c>
      <c r="AV4409" s="9">
        <v>194</v>
      </c>
      <c r="AW4409" s="9">
        <f>AV4409*914</f>
        <v>177316</v>
      </c>
      <c r="AX4409" s="9">
        <v>1271</v>
      </c>
      <c r="AY4409" s="9">
        <f>AX4409*141</f>
        <v>179211</v>
      </c>
      <c r="AZ4409" s="9">
        <v>1427</v>
      </c>
      <c r="BA4409" s="9">
        <f>AZ4409*343</f>
        <v>489461</v>
      </c>
      <c r="BB4409" s="9">
        <v>351</v>
      </c>
      <c r="BC4409" s="9">
        <f>BB4409*109</f>
        <v>38259</v>
      </c>
      <c r="BD4409" s="9">
        <v>13</v>
      </c>
      <c r="BE4409" s="9">
        <f>BD4409*82</f>
        <v>1066</v>
      </c>
      <c r="BF4409" s="9">
        <v>538</v>
      </c>
      <c r="BG4409" s="9">
        <f>BF4409*328</f>
        <v>176464</v>
      </c>
      <c r="BH4409" s="9">
        <v>11</v>
      </c>
      <c r="BI4409" s="9">
        <f>BH4409*410</f>
        <v>4510</v>
      </c>
      <c r="BJ4409" s="9">
        <v>0</v>
      </c>
      <c r="BK4409" s="9">
        <f>BJ4409*219</f>
        <v>0</v>
      </c>
      <c r="BL4409" s="9">
        <f t="shared" si="144"/>
        <v>32349044.452366319</v>
      </c>
      <c r="BM4409" s="9">
        <f t="shared" si="145"/>
        <v>32349000</v>
      </c>
    </row>
    <row r="4410" spans="1:65" x14ac:dyDescent="0.3">
      <c r="A4410" s="3" t="s">
        <v>1520</v>
      </c>
      <c r="B4410" s="9">
        <v>2854</v>
      </c>
      <c r="C4410">
        <v>563790</v>
      </c>
      <c r="D4410">
        <v>1</v>
      </c>
      <c r="E4410">
        <v>1</v>
      </c>
      <c r="F4410">
        <v>1</v>
      </c>
      <c r="G4410">
        <v>0</v>
      </c>
      <c r="H4410">
        <v>0</v>
      </c>
      <c r="I4410" t="s">
        <v>104</v>
      </c>
      <c r="J4410">
        <v>563790</v>
      </c>
      <c r="K4410" t="s">
        <v>1520</v>
      </c>
      <c r="L4410">
        <v>563790</v>
      </c>
      <c r="M4410" t="s">
        <v>1520</v>
      </c>
      <c r="N4410">
        <v>563510</v>
      </c>
      <c r="O4410" t="s">
        <v>244</v>
      </c>
      <c r="P4410">
        <v>563510</v>
      </c>
      <c r="Q4410" t="s">
        <v>244</v>
      </c>
      <c r="R4410" s="9">
        <v>657595.4555581715</v>
      </c>
      <c r="S4410" s="9">
        <f>SUMIFS($B:$B,$J:$J,$C4410)</f>
        <v>5224</v>
      </c>
      <c r="T4410" s="9">
        <v>283549.68105930492</v>
      </c>
      <c r="U4410" s="9">
        <v>2</v>
      </c>
      <c r="V4410" s="9">
        <f>U4410*768</f>
        <v>1536</v>
      </c>
      <c r="W4410" s="9">
        <v>13</v>
      </c>
      <c r="X4410" s="9">
        <f>W4410*3072</f>
        <v>39936</v>
      </c>
      <c r="Y4410" s="9">
        <v>18</v>
      </c>
      <c r="Z4410" s="9">
        <f>Y4410*1024</f>
        <v>18432</v>
      </c>
      <c r="AA4410" s="9">
        <v>4</v>
      </c>
      <c r="AB4410" s="9">
        <f>AA4410*256</f>
        <v>1024</v>
      </c>
      <c r="AC4410" s="9">
        <f>SUMIFS($B:$B,$L:$L,$C4410)</f>
        <v>3351</v>
      </c>
      <c r="AD4410" s="9">
        <v>420096.15248301928</v>
      </c>
      <c r="AE4410" s="9"/>
      <c r="AF4410" s="9"/>
      <c r="AG4410" s="9"/>
      <c r="AH4410" s="9"/>
      <c r="AI4410" s="9"/>
      <c r="AJ4410" s="9"/>
      <c r="AK4410" s="9"/>
      <c r="AL4410" s="9"/>
      <c r="AM4410" s="9"/>
      <c r="AN4410" s="9"/>
      <c r="AO4410" s="9"/>
      <c r="AP4410" s="9"/>
      <c r="AQ4410" s="15"/>
      <c r="AR4410" s="9"/>
      <c r="AS4410" s="9"/>
      <c r="AT4410" s="9"/>
      <c r="AU4410" s="9"/>
      <c r="AV4410" s="9"/>
      <c r="AW4410" s="9"/>
      <c r="AX4410" s="9"/>
      <c r="AY4410" s="9"/>
      <c r="AZ4410" s="9"/>
      <c r="BA4410" s="9"/>
      <c r="BB4410" s="9"/>
      <c r="BC4410" s="9"/>
      <c r="BD4410" s="9"/>
      <c r="BE4410" s="9"/>
      <c r="BF4410" s="9"/>
      <c r="BG4410" s="9"/>
      <c r="BH4410" s="9"/>
      <c r="BI4410" s="9"/>
      <c r="BJ4410" s="9"/>
      <c r="BK4410" s="9"/>
      <c r="BL4410" s="9">
        <f t="shared" si="144"/>
        <v>1422169.2891004956</v>
      </c>
      <c r="BM4410" s="9">
        <f t="shared" si="145"/>
        <v>1422200</v>
      </c>
    </row>
    <row r="4411" spans="1:65" x14ac:dyDescent="0.3">
      <c r="A4411" t="s">
        <v>4121</v>
      </c>
      <c r="B4411" s="9">
        <v>746</v>
      </c>
      <c r="C4411">
        <v>574406</v>
      </c>
      <c r="D4411">
        <v>1</v>
      </c>
      <c r="E4411">
        <v>0</v>
      </c>
      <c r="F4411">
        <v>0</v>
      </c>
      <c r="G4411">
        <v>0</v>
      </c>
      <c r="H4411">
        <v>0</v>
      </c>
      <c r="I4411" t="s">
        <v>90</v>
      </c>
      <c r="J4411">
        <v>574121</v>
      </c>
      <c r="K4411" t="s">
        <v>1277</v>
      </c>
      <c r="L4411">
        <v>574121</v>
      </c>
      <c r="M4411" t="s">
        <v>1277</v>
      </c>
      <c r="N4411">
        <v>574121</v>
      </c>
      <c r="O4411" t="s">
        <v>1277</v>
      </c>
      <c r="P4411">
        <v>574121</v>
      </c>
      <c r="Q4411" t="s">
        <v>1277</v>
      </c>
      <c r="R4411" s="9">
        <v>176898.77949193909</v>
      </c>
      <c r="S4411" s="9"/>
      <c r="T4411" s="9"/>
      <c r="U4411" s="9"/>
      <c r="V4411" s="9"/>
      <c r="W4411" s="9"/>
      <c r="X4411" s="9"/>
      <c r="Y4411" s="9"/>
      <c r="Z4411" s="9"/>
      <c r="AA4411" s="9"/>
      <c r="AB4411" s="9"/>
      <c r="AC4411" s="9"/>
      <c r="AD4411" s="9"/>
      <c r="AE4411" s="9"/>
      <c r="AF4411" s="9"/>
      <c r="AG4411" s="9"/>
      <c r="AH4411" s="9"/>
      <c r="AI4411" s="9"/>
      <c r="AJ4411" s="9"/>
      <c r="AK4411" s="9"/>
      <c r="AL4411" s="9"/>
      <c r="AM4411" s="9"/>
      <c r="AN4411" s="9"/>
      <c r="AO4411" s="9"/>
      <c r="AP4411" s="9"/>
      <c r="AQ4411" s="15"/>
      <c r="AR4411" s="9"/>
      <c r="AS4411" s="9"/>
      <c r="AT4411" s="9"/>
      <c r="AU4411" s="9"/>
      <c r="AV4411" s="9"/>
      <c r="AW4411" s="9"/>
      <c r="AX4411" s="9"/>
      <c r="AY4411" s="9"/>
      <c r="AZ4411" s="9"/>
      <c r="BA4411" s="9"/>
      <c r="BB4411" s="9"/>
      <c r="BC4411" s="9"/>
      <c r="BD4411" s="9"/>
      <c r="BE4411" s="9"/>
      <c r="BF4411" s="9"/>
      <c r="BG4411" s="9"/>
      <c r="BH4411" s="9"/>
      <c r="BI4411" s="9"/>
      <c r="BJ4411" s="9"/>
      <c r="BK4411" s="9"/>
      <c r="BL4411" s="9">
        <f t="shared" si="144"/>
        <v>176898.77949193909</v>
      </c>
      <c r="BM4411" s="9">
        <f t="shared" si="145"/>
        <v>176900</v>
      </c>
    </row>
    <row r="4412" spans="1:65" x14ac:dyDescent="0.3">
      <c r="A4412" s="3" t="s">
        <v>4122</v>
      </c>
      <c r="B4412" s="9">
        <v>7787</v>
      </c>
      <c r="C4412">
        <v>599107</v>
      </c>
      <c r="D4412">
        <v>1</v>
      </c>
      <c r="E4412">
        <v>1</v>
      </c>
      <c r="F4412">
        <v>1</v>
      </c>
      <c r="G4412">
        <v>0</v>
      </c>
      <c r="H4412">
        <v>0</v>
      </c>
      <c r="I4412" t="s">
        <v>94</v>
      </c>
      <c r="J4412">
        <v>599107</v>
      </c>
      <c r="K4412" t="s">
        <v>4122</v>
      </c>
      <c r="L4412">
        <v>599107</v>
      </c>
      <c r="M4412" t="s">
        <v>4122</v>
      </c>
      <c r="N4412">
        <v>599051</v>
      </c>
      <c r="O4412" t="s">
        <v>499</v>
      </c>
      <c r="P4412">
        <v>599051</v>
      </c>
      <c r="Q4412" t="s">
        <v>499</v>
      </c>
      <c r="R4412" s="9">
        <v>1728896.1252848839</v>
      </c>
      <c r="S4412" s="9">
        <f>SUMIFS($B:$B,$J:$J,$C4412)</f>
        <v>7787</v>
      </c>
      <c r="T4412" s="9">
        <v>422011.93477791612</v>
      </c>
      <c r="U4412" s="9">
        <v>0</v>
      </c>
      <c r="V4412" s="9">
        <f>U4412*768</f>
        <v>0</v>
      </c>
      <c r="W4412" s="9">
        <v>36</v>
      </c>
      <c r="X4412" s="9">
        <f>W4412*3072</f>
        <v>110592</v>
      </c>
      <c r="Y4412" s="9">
        <v>23</v>
      </c>
      <c r="Z4412" s="9">
        <f>Y4412*1024</f>
        <v>23552</v>
      </c>
      <c r="AA4412" s="9">
        <v>8</v>
      </c>
      <c r="AB4412" s="9">
        <f>AA4412*256</f>
        <v>2048</v>
      </c>
      <c r="AC4412" s="9">
        <f>SUMIFS($B:$B,$L:$L,$C4412)</f>
        <v>7787</v>
      </c>
      <c r="AD4412" s="9">
        <v>968728.17558515014</v>
      </c>
      <c r="AE4412" s="9"/>
      <c r="AF4412" s="9"/>
      <c r="AG4412" s="9"/>
      <c r="AH4412" s="9"/>
      <c r="AI4412" s="9"/>
      <c r="AJ4412" s="9"/>
      <c r="AK4412" s="9"/>
      <c r="AL4412" s="9"/>
      <c r="AM4412" s="9"/>
      <c r="AN4412" s="9"/>
      <c r="AO4412" s="9"/>
      <c r="AP4412" s="9"/>
      <c r="AQ4412" s="15"/>
      <c r="AR4412" s="9">
        <v>2</v>
      </c>
      <c r="AS4412" s="9">
        <f>AR4412*30500</f>
        <v>61000</v>
      </c>
      <c r="AT4412" s="9"/>
      <c r="AU4412" s="9"/>
      <c r="AV4412" s="9"/>
      <c r="AW4412" s="9"/>
      <c r="AX4412" s="9"/>
      <c r="AY4412" s="9"/>
      <c r="AZ4412" s="9"/>
      <c r="BA4412" s="9"/>
      <c r="BB4412" s="9"/>
      <c r="BC4412" s="9"/>
      <c r="BD4412" s="9"/>
      <c r="BE4412" s="9"/>
      <c r="BF4412" s="9"/>
      <c r="BG4412" s="9"/>
      <c r="BH4412" s="9"/>
      <c r="BI4412" s="9"/>
      <c r="BJ4412" s="9"/>
      <c r="BK4412" s="9"/>
      <c r="BL4412" s="9">
        <f t="shared" si="144"/>
        <v>3316828.2356479503</v>
      </c>
      <c r="BM4412" s="9">
        <f t="shared" si="145"/>
        <v>3316800</v>
      </c>
    </row>
    <row r="4413" spans="1:65" x14ac:dyDescent="0.3">
      <c r="A4413" t="s">
        <v>4123</v>
      </c>
      <c r="B4413" s="9">
        <v>196</v>
      </c>
      <c r="C4413">
        <v>546186</v>
      </c>
      <c r="D4413">
        <v>1</v>
      </c>
      <c r="E4413">
        <v>0</v>
      </c>
      <c r="F4413">
        <v>0</v>
      </c>
      <c r="G4413">
        <v>0</v>
      </c>
      <c r="H4413">
        <v>0</v>
      </c>
      <c r="I4413" t="s">
        <v>131</v>
      </c>
      <c r="J4413">
        <v>554804</v>
      </c>
      <c r="K4413" t="s">
        <v>1355</v>
      </c>
      <c r="L4413">
        <v>554804</v>
      </c>
      <c r="M4413" t="s">
        <v>1355</v>
      </c>
      <c r="N4413">
        <v>554804</v>
      </c>
      <c r="O4413" t="s">
        <v>1355</v>
      </c>
      <c r="P4413">
        <v>554804</v>
      </c>
      <c r="Q4413" t="s">
        <v>1355</v>
      </c>
      <c r="R4413" s="9">
        <v>71941.662785630979</v>
      </c>
      <c r="S4413" s="9"/>
      <c r="T4413" s="9"/>
      <c r="U4413" s="9"/>
      <c r="V4413" s="9"/>
      <c r="W4413" s="9"/>
      <c r="X4413" s="9"/>
      <c r="Y4413" s="9"/>
      <c r="Z4413" s="9"/>
      <c r="AA4413" s="9"/>
      <c r="AB4413" s="9"/>
      <c r="AC4413" s="9"/>
      <c r="AD4413" s="9"/>
      <c r="AE4413" s="9"/>
      <c r="AF4413" s="9"/>
      <c r="AG4413" s="9"/>
      <c r="AH4413" s="9"/>
      <c r="AI4413" s="9"/>
      <c r="AJ4413" s="9"/>
      <c r="AK4413" s="9"/>
      <c r="AL4413" s="9"/>
      <c r="AM4413" s="9"/>
      <c r="AN4413" s="9"/>
      <c r="AO4413" s="9"/>
      <c r="AP4413" s="9"/>
      <c r="AQ4413" s="15"/>
      <c r="AR4413" s="9"/>
      <c r="AS4413" s="9"/>
      <c r="AT4413" s="9"/>
      <c r="AU4413" s="9"/>
      <c r="AV4413" s="9"/>
      <c r="AW4413" s="9"/>
      <c r="AX4413" s="9"/>
      <c r="AY4413" s="9"/>
      <c r="AZ4413" s="9"/>
      <c r="BA4413" s="9"/>
      <c r="BB4413" s="9"/>
      <c r="BC4413" s="9"/>
      <c r="BD4413" s="9"/>
      <c r="BE4413" s="9"/>
      <c r="BF4413" s="9"/>
      <c r="BG4413" s="9"/>
      <c r="BH4413" s="9"/>
      <c r="BI4413" s="9"/>
      <c r="BJ4413" s="9"/>
      <c r="BK4413" s="9"/>
      <c r="BL4413" s="9">
        <f t="shared" si="144"/>
        <v>71941.662785630979</v>
      </c>
      <c r="BM4413" s="9">
        <f t="shared" si="145"/>
        <v>71900</v>
      </c>
    </row>
    <row r="4414" spans="1:65" x14ac:dyDescent="0.3">
      <c r="A4414" s="5" t="s">
        <v>787</v>
      </c>
      <c r="B4414" s="9">
        <v>7763</v>
      </c>
      <c r="C4414">
        <v>597783</v>
      </c>
      <c r="D4414">
        <v>1</v>
      </c>
      <c r="E4414">
        <v>1</v>
      </c>
      <c r="F4414">
        <v>1</v>
      </c>
      <c r="G4414">
        <v>1</v>
      </c>
      <c r="H4414">
        <v>1</v>
      </c>
      <c r="I4414" t="s">
        <v>94</v>
      </c>
      <c r="J4414">
        <v>597783</v>
      </c>
      <c r="K4414" t="s">
        <v>787</v>
      </c>
      <c r="L4414">
        <v>597783</v>
      </c>
      <c r="M4414" t="s">
        <v>787</v>
      </c>
      <c r="N4414">
        <v>597783</v>
      </c>
      <c r="O4414" t="s">
        <v>787</v>
      </c>
      <c r="P4414">
        <v>597783</v>
      </c>
      <c r="Q4414" t="s">
        <v>787</v>
      </c>
      <c r="R4414" s="9">
        <v>365373.70040434279</v>
      </c>
      <c r="S4414" s="9">
        <f>SUMIFS($B:$B,$J:$J,$C4414)</f>
        <v>9672</v>
      </c>
      <c r="T4414" s="9">
        <v>209177.87147480791</v>
      </c>
      <c r="U4414" s="9">
        <v>0</v>
      </c>
      <c r="V4414" s="9">
        <f>U4414*768</f>
        <v>0</v>
      </c>
      <c r="W4414" s="9">
        <v>47</v>
      </c>
      <c r="X4414" s="9">
        <f>W4414*3072</f>
        <v>144384</v>
      </c>
      <c r="Y4414" s="9">
        <v>126</v>
      </c>
      <c r="Z4414" s="9">
        <f>Y4414*1024</f>
        <v>129024</v>
      </c>
      <c r="AA4414" s="9">
        <v>31</v>
      </c>
      <c r="AB4414" s="9">
        <f>AA4414*256</f>
        <v>7936</v>
      </c>
      <c r="AC4414" s="9">
        <f>SUMIFS($B:$B,$L:$L,$C4414)</f>
        <v>10724</v>
      </c>
      <c r="AD4414" s="9">
        <v>685170.82501627342</v>
      </c>
      <c r="AE4414" s="9">
        <f>SUMIFS($B:$B,$P:$P,$C4414)</f>
        <v>14496</v>
      </c>
      <c r="AF4414" s="9">
        <v>913473.90964627219</v>
      </c>
      <c r="AG4414" s="9">
        <f>SUMIFS($B:$B,$N:$N,$C4414)</f>
        <v>14496</v>
      </c>
      <c r="AH4414" s="9">
        <v>2565269.2411734988</v>
      </c>
      <c r="AI4414" s="9">
        <f>SUMIFS($B:$B,$P:$P,$C4414)</f>
        <v>14496</v>
      </c>
      <c r="AJ4414" s="9">
        <v>10555115.697168941</v>
      </c>
      <c r="AK4414" s="9"/>
      <c r="AL4414" s="9">
        <v>1864</v>
      </c>
      <c r="AM4414" s="9">
        <f>AL4414*141</f>
        <v>262824</v>
      </c>
      <c r="AN4414" s="9"/>
      <c r="AO4414" s="9"/>
      <c r="AP4414" s="9"/>
      <c r="AQ4414" s="15"/>
      <c r="AR4414" s="9">
        <v>20</v>
      </c>
      <c r="AS4414" s="9">
        <f>AR4414*30500</f>
        <v>610000</v>
      </c>
      <c r="AT4414" s="9">
        <v>71</v>
      </c>
      <c r="AU4414" s="9">
        <f>AT4414*2742</f>
        <v>194682</v>
      </c>
      <c r="AV4414" s="9">
        <v>1</v>
      </c>
      <c r="AW4414" s="9">
        <f>AV4414*914</f>
        <v>914</v>
      </c>
      <c r="AX4414" s="9">
        <v>503</v>
      </c>
      <c r="AY4414" s="9">
        <f>AX4414*141</f>
        <v>70923</v>
      </c>
      <c r="AZ4414" s="9">
        <v>650</v>
      </c>
      <c r="BA4414" s="9">
        <f>AZ4414*343</f>
        <v>222950</v>
      </c>
      <c r="BB4414" s="9">
        <v>257</v>
      </c>
      <c r="BC4414" s="9">
        <f>BB4414*109</f>
        <v>28013</v>
      </c>
      <c r="BD4414" s="9">
        <v>71</v>
      </c>
      <c r="BE4414" s="9">
        <f>BD4414*82</f>
        <v>5822</v>
      </c>
      <c r="BF4414" s="9">
        <v>254</v>
      </c>
      <c r="BG4414" s="9">
        <f>BF4414*328</f>
        <v>83312</v>
      </c>
      <c r="BH4414" s="9">
        <v>80</v>
      </c>
      <c r="BI4414" s="9">
        <f>BH4414*410</f>
        <v>32800</v>
      </c>
      <c r="BJ4414" s="9">
        <v>2</v>
      </c>
      <c r="BK4414" s="9">
        <f>BJ4414*219</f>
        <v>438</v>
      </c>
      <c r="BL4414" s="9">
        <f t="shared" si="144"/>
        <v>17087603.244884133</v>
      </c>
      <c r="BM4414" s="9">
        <f t="shared" si="145"/>
        <v>17087600</v>
      </c>
    </row>
    <row r="4415" spans="1:65" x14ac:dyDescent="0.3">
      <c r="A4415" t="s">
        <v>4124</v>
      </c>
      <c r="B4415" s="9">
        <v>616</v>
      </c>
      <c r="C4415">
        <v>588971</v>
      </c>
      <c r="D4415">
        <v>1</v>
      </c>
      <c r="E4415">
        <v>0</v>
      </c>
      <c r="F4415">
        <v>0</v>
      </c>
      <c r="G4415">
        <v>0</v>
      </c>
      <c r="H4415">
        <v>0</v>
      </c>
      <c r="I4415" t="s">
        <v>135</v>
      </c>
      <c r="J4415">
        <v>588458</v>
      </c>
      <c r="K4415" t="s">
        <v>606</v>
      </c>
      <c r="L4415">
        <v>588458</v>
      </c>
      <c r="M4415" t="s">
        <v>606</v>
      </c>
      <c r="N4415">
        <v>588458</v>
      </c>
      <c r="O4415" t="s">
        <v>606</v>
      </c>
      <c r="P4415">
        <v>588458</v>
      </c>
      <c r="Q4415" t="s">
        <v>606</v>
      </c>
      <c r="R4415" s="9">
        <v>146479.79804084991</v>
      </c>
      <c r="S4415" s="9"/>
      <c r="T4415" s="9"/>
      <c r="U4415" s="9"/>
      <c r="V4415" s="9"/>
      <c r="W4415" s="9"/>
      <c r="X4415" s="9"/>
      <c r="Y4415" s="9"/>
      <c r="Z4415" s="9"/>
      <c r="AA4415" s="9"/>
      <c r="AB4415" s="9"/>
      <c r="AC4415" s="9"/>
      <c r="AD4415" s="9"/>
      <c r="AE4415" s="9"/>
      <c r="AF4415" s="9"/>
      <c r="AG4415" s="9"/>
      <c r="AH4415" s="9"/>
      <c r="AI4415" s="9"/>
      <c r="AJ4415" s="9"/>
      <c r="AK4415" s="9"/>
      <c r="AL4415" s="9"/>
      <c r="AM4415" s="9"/>
      <c r="AN4415" s="9"/>
      <c r="AO4415" s="9"/>
      <c r="AP4415" s="9"/>
      <c r="AQ4415" s="15"/>
      <c r="AR4415" s="9"/>
      <c r="AS4415" s="9"/>
      <c r="AT4415" s="9"/>
      <c r="AU4415" s="9"/>
      <c r="AV4415" s="9"/>
      <c r="AW4415" s="9"/>
      <c r="AX4415" s="9"/>
      <c r="AY4415" s="9"/>
      <c r="AZ4415" s="9"/>
      <c r="BA4415" s="9"/>
      <c r="BB4415" s="9"/>
      <c r="BC4415" s="9"/>
      <c r="BD4415" s="9"/>
      <c r="BE4415" s="9"/>
      <c r="BF4415" s="9"/>
      <c r="BG4415" s="9"/>
      <c r="BH4415" s="9"/>
      <c r="BI4415" s="9"/>
      <c r="BJ4415" s="9"/>
      <c r="BK4415" s="9"/>
      <c r="BL4415" s="9">
        <f t="shared" si="144"/>
        <v>146479.79804084991</v>
      </c>
      <c r="BM4415" s="9">
        <f t="shared" si="145"/>
        <v>146500</v>
      </c>
    </row>
    <row r="4416" spans="1:65" x14ac:dyDescent="0.3">
      <c r="A4416" t="s">
        <v>4125</v>
      </c>
      <c r="B4416" s="9">
        <v>657</v>
      </c>
      <c r="C4416">
        <v>562009</v>
      </c>
      <c r="D4416">
        <v>1</v>
      </c>
      <c r="E4416">
        <v>0</v>
      </c>
      <c r="F4416">
        <v>0</v>
      </c>
      <c r="G4416">
        <v>0</v>
      </c>
      <c r="H4416">
        <v>0</v>
      </c>
      <c r="I4416" t="s">
        <v>123</v>
      </c>
      <c r="J4416">
        <v>547492</v>
      </c>
      <c r="K4416" t="s">
        <v>125</v>
      </c>
      <c r="L4416">
        <v>547492</v>
      </c>
      <c r="M4416" t="s">
        <v>125</v>
      </c>
      <c r="N4416">
        <v>547492</v>
      </c>
      <c r="O4416" t="s">
        <v>125</v>
      </c>
      <c r="P4416">
        <v>547492</v>
      </c>
      <c r="Q4416" t="s">
        <v>125</v>
      </c>
      <c r="R4416" s="9">
        <v>156087.22474218899</v>
      </c>
      <c r="S4416" s="9"/>
      <c r="T4416" s="9"/>
      <c r="U4416" s="9"/>
      <c r="V4416" s="9"/>
      <c r="W4416" s="9"/>
      <c r="X4416" s="9"/>
      <c r="Y4416" s="9"/>
      <c r="Z4416" s="9"/>
      <c r="AA4416" s="9"/>
      <c r="AB4416" s="9"/>
      <c r="AC4416" s="9"/>
      <c r="AD4416" s="9"/>
      <c r="AE4416" s="9"/>
      <c r="AF4416" s="9"/>
      <c r="AG4416" s="9"/>
      <c r="AH4416" s="9"/>
      <c r="AI4416" s="9"/>
      <c r="AJ4416" s="9"/>
      <c r="AK4416" s="9"/>
      <c r="AL4416" s="9"/>
      <c r="AM4416" s="9"/>
      <c r="AN4416" s="9"/>
      <c r="AO4416" s="9"/>
      <c r="AP4416" s="9"/>
      <c r="AQ4416" s="15"/>
      <c r="AR4416" s="9">
        <v>1</v>
      </c>
      <c r="AS4416" s="9">
        <f>AR4416*30500</f>
        <v>30500</v>
      </c>
      <c r="AT4416" s="9"/>
      <c r="AU4416" s="9"/>
      <c r="AV4416" s="9"/>
      <c r="AW4416" s="9"/>
      <c r="AX4416" s="9"/>
      <c r="AY4416" s="9"/>
      <c r="AZ4416" s="9"/>
      <c r="BA4416" s="9"/>
      <c r="BB4416" s="9"/>
      <c r="BC4416" s="9"/>
      <c r="BD4416" s="9"/>
      <c r="BE4416" s="9"/>
      <c r="BF4416" s="9"/>
      <c r="BG4416" s="9"/>
      <c r="BH4416" s="9"/>
      <c r="BI4416" s="9"/>
      <c r="BJ4416" s="9"/>
      <c r="BK4416" s="9"/>
      <c r="BL4416" s="9">
        <f t="shared" si="144"/>
        <v>186587.22474218899</v>
      </c>
      <c r="BM4416" s="9">
        <f t="shared" si="145"/>
        <v>186600</v>
      </c>
    </row>
    <row r="4417" spans="1:65" x14ac:dyDescent="0.3">
      <c r="A4417" s="2" t="s">
        <v>4126</v>
      </c>
      <c r="B4417" s="9">
        <v>1103</v>
      </c>
      <c r="C4417">
        <v>542334</v>
      </c>
      <c r="D4417">
        <v>1</v>
      </c>
      <c r="E4417">
        <v>1</v>
      </c>
      <c r="F4417">
        <v>0</v>
      </c>
      <c r="G4417">
        <v>0</v>
      </c>
      <c r="H4417">
        <v>0</v>
      </c>
      <c r="I4417" t="s">
        <v>86</v>
      </c>
      <c r="J4417">
        <v>542334</v>
      </c>
      <c r="K4417" t="s">
        <v>4126</v>
      </c>
      <c r="L4417">
        <v>542164</v>
      </c>
      <c r="M4417" t="s">
        <v>226</v>
      </c>
      <c r="N4417">
        <v>542164</v>
      </c>
      <c r="O4417" t="s">
        <v>226</v>
      </c>
      <c r="P4417">
        <v>541656</v>
      </c>
      <c r="Q4417" t="s">
        <v>227</v>
      </c>
      <c r="R4417" s="9">
        <v>259842.61978689549</v>
      </c>
      <c r="S4417" s="9">
        <f>SUMIFS($B:$B,$J:$J,$C4417)</f>
        <v>1103</v>
      </c>
      <c r="T4417" s="9">
        <v>60096.433675302018</v>
      </c>
      <c r="U4417" s="9">
        <v>0</v>
      </c>
      <c r="V4417" s="9">
        <f>U4417*768</f>
        <v>0</v>
      </c>
      <c r="W4417" s="9">
        <v>8</v>
      </c>
      <c r="X4417" s="9">
        <f>W4417*3072</f>
        <v>24576</v>
      </c>
      <c r="Y4417" s="9">
        <v>3</v>
      </c>
      <c r="Z4417" s="9">
        <f>Y4417*1024</f>
        <v>3072</v>
      </c>
      <c r="AA4417" s="9">
        <v>2</v>
      </c>
      <c r="AB4417" s="9">
        <f>AA4417*256</f>
        <v>512</v>
      </c>
      <c r="AC4417" s="9"/>
      <c r="AD4417" s="9"/>
      <c r="AE4417" s="9"/>
      <c r="AF4417" s="9"/>
      <c r="AG4417" s="9"/>
      <c r="AH4417" s="9"/>
      <c r="AI4417" s="9"/>
      <c r="AJ4417" s="9"/>
      <c r="AK4417" s="9"/>
      <c r="AL4417" s="9"/>
      <c r="AM4417" s="9"/>
      <c r="AN4417" s="9"/>
      <c r="AO4417" s="9"/>
      <c r="AP4417" s="9"/>
      <c r="AQ4417" s="15"/>
      <c r="AR4417" s="9"/>
      <c r="AS4417" s="9"/>
      <c r="AT4417" s="9"/>
      <c r="AU4417" s="9"/>
      <c r="AV4417" s="9"/>
      <c r="AW4417" s="9"/>
      <c r="AX4417" s="9"/>
      <c r="AY4417" s="9"/>
      <c r="AZ4417" s="9"/>
      <c r="BA4417" s="9"/>
      <c r="BB4417" s="9"/>
      <c r="BC4417" s="9"/>
      <c r="BD4417" s="9"/>
      <c r="BE4417" s="9"/>
      <c r="BF4417" s="9"/>
      <c r="BG4417" s="9"/>
      <c r="BH4417" s="9"/>
      <c r="BI4417" s="9"/>
      <c r="BJ4417" s="9"/>
      <c r="BK4417" s="9"/>
      <c r="BL4417" s="9">
        <f t="shared" si="144"/>
        <v>348099.05346219754</v>
      </c>
      <c r="BM4417" s="9">
        <f t="shared" si="145"/>
        <v>348100</v>
      </c>
    </row>
    <row r="4418" spans="1:65" x14ac:dyDescent="0.3">
      <c r="A4418" t="s">
        <v>4127</v>
      </c>
      <c r="B4418" s="9">
        <v>861</v>
      </c>
      <c r="C4418">
        <v>564397</v>
      </c>
      <c r="D4418">
        <v>1</v>
      </c>
      <c r="E4418">
        <v>0</v>
      </c>
      <c r="F4418">
        <v>0</v>
      </c>
      <c r="G4418">
        <v>0</v>
      </c>
      <c r="H4418">
        <v>0</v>
      </c>
      <c r="I4418" t="s">
        <v>104</v>
      </c>
      <c r="J4418">
        <v>564095</v>
      </c>
      <c r="K4418" t="s">
        <v>1861</v>
      </c>
      <c r="L4418">
        <v>564095</v>
      </c>
      <c r="M4418" t="s">
        <v>1861</v>
      </c>
      <c r="N4418">
        <v>564095</v>
      </c>
      <c r="O4418" t="s">
        <v>1861</v>
      </c>
      <c r="P4418">
        <v>563889</v>
      </c>
      <c r="Q4418" t="s">
        <v>370</v>
      </c>
      <c r="R4418" s="9">
        <v>203706.97527274649</v>
      </c>
      <c r="S4418" s="9"/>
      <c r="T4418" s="9"/>
      <c r="U4418" s="9"/>
      <c r="V4418" s="9"/>
      <c r="W4418" s="9"/>
      <c r="X4418" s="9"/>
      <c r="Y4418" s="9"/>
      <c r="Z4418" s="9"/>
      <c r="AA4418" s="9"/>
      <c r="AB4418" s="9"/>
      <c r="AC4418" s="9"/>
      <c r="AD4418" s="9"/>
      <c r="AE4418" s="9"/>
      <c r="AF4418" s="9"/>
      <c r="AG4418" s="9"/>
      <c r="AH4418" s="9"/>
      <c r="AI4418" s="9"/>
      <c r="AJ4418" s="9"/>
      <c r="AK4418" s="9"/>
      <c r="AL4418" s="9"/>
      <c r="AM4418" s="9"/>
      <c r="AN4418" s="9"/>
      <c r="AO4418" s="9"/>
      <c r="AP4418" s="9"/>
      <c r="AQ4418" s="15"/>
      <c r="AR4418" s="9"/>
      <c r="AS4418" s="9"/>
      <c r="AT4418" s="9"/>
      <c r="AU4418" s="9"/>
      <c r="AV4418" s="9"/>
      <c r="AW4418" s="9"/>
      <c r="AX4418" s="9"/>
      <c r="AY4418" s="9"/>
      <c r="AZ4418" s="9"/>
      <c r="BA4418" s="9"/>
      <c r="BB4418" s="9"/>
      <c r="BC4418" s="9"/>
      <c r="BD4418" s="9"/>
      <c r="BE4418" s="9"/>
      <c r="BF4418" s="9"/>
      <c r="BG4418" s="9"/>
      <c r="BH4418" s="9"/>
      <c r="BI4418" s="9"/>
      <c r="BJ4418" s="9"/>
      <c r="BK4418" s="9"/>
      <c r="BL4418" s="9">
        <f t="shared" si="144"/>
        <v>203706.97527274649</v>
      </c>
      <c r="BM4418" s="9">
        <f t="shared" si="145"/>
        <v>203700</v>
      </c>
    </row>
    <row r="4419" spans="1:65" x14ac:dyDescent="0.3">
      <c r="A4419" t="s">
        <v>4128</v>
      </c>
      <c r="B4419" s="9">
        <v>581</v>
      </c>
      <c r="C4419">
        <v>597791</v>
      </c>
      <c r="D4419">
        <v>1</v>
      </c>
      <c r="E4419">
        <v>0</v>
      </c>
      <c r="F4419">
        <v>0</v>
      </c>
      <c r="G4419">
        <v>0</v>
      </c>
      <c r="H4419">
        <v>0</v>
      </c>
      <c r="I4419" t="s">
        <v>94</v>
      </c>
      <c r="J4419">
        <v>597228</v>
      </c>
      <c r="K4419" t="s">
        <v>786</v>
      </c>
      <c r="L4419">
        <v>597228</v>
      </c>
      <c r="M4419" t="s">
        <v>786</v>
      </c>
      <c r="N4419">
        <v>597783</v>
      </c>
      <c r="O4419" t="s">
        <v>787</v>
      </c>
      <c r="P4419">
        <v>597783</v>
      </c>
      <c r="Q4419" t="s">
        <v>787</v>
      </c>
      <c r="R4419" s="9">
        <v>138267.84839472969</v>
      </c>
      <c r="S4419" s="9"/>
      <c r="T4419" s="9"/>
      <c r="U4419" s="9"/>
      <c r="V4419" s="9"/>
      <c r="W4419" s="9"/>
      <c r="X4419" s="9"/>
      <c r="Y4419" s="9"/>
      <c r="Z4419" s="9"/>
      <c r="AA4419" s="9"/>
      <c r="AB4419" s="9"/>
      <c r="AC4419" s="9"/>
      <c r="AD4419" s="9"/>
      <c r="AE4419" s="9"/>
      <c r="AF4419" s="9"/>
      <c r="AG4419" s="9"/>
      <c r="AH4419" s="9"/>
      <c r="AI4419" s="9"/>
      <c r="AJ4419" s="9"/>
      <c r="AK4419" s="9"/>
      <c r="AL4419" s="9"/>
      <c r="AM4419" s="9"/>
      <c r="AN4419" s="9"/>
      <c r="AO4419" s="9"/>
      <c r="AP4419" s="9"/>
      <c r="AQ4419" s="15"/>
      <c r="AR4419" s="9"/>
      <c r="AS4419" s="9"/>
      <c r="AT4419" s="9"/>
      <c r="AU4419" s="9"/>
      <c r="AV4419" s="9"/>
      <c r="AW4419" s="9"/>
      <c r="AX4419" s="9"/>
      <c r="AY4419" s="9"/>
      <c r="AZ4419" s="9"/>
      <c r="BA4419" s="9"/>
      <c r="BB4419" s="9"/>
      <c r="BC4419" s="9"/>
      <c r="BD4419" s="9"/>
      <c r="BE4419" s="9"/>
      <c r="BF4419" s="9"/>
      <c r="BG4419" s="9"/>
      <c r="BH4419" s="9"/>
      <c r="BI4419" s="9"/>
      <c r="BJ4419" s="9"/>
      <c r="BK4419" s="9"/>
      <c r="BL4419" s="9">
        <f t="shared" si="144"/>
        <v>138267.84839472969</v>
      </c>
      <c r="BM4419" s="9">
        <f t="shared" si="145"/>
        <v>138300</v>
      </c>
    </row>
    <row r="4420" spans="1:65" x14ac:dyDescent="0.3">
      <c r="A4420" t="s">
        <v>4129</v>
      </c>
      <c r="B4420" s="9">
        <v>268</v>
      </c>
      <c r="C4420">
        <v>587834</v>
      </c>
      <c r="D4420">
        <v>1</v>
      </c>
      <c r="E4420">
        <v>0</v>
      </c>
      <c r="F4420">
        <v>0</v>
      </c>
      <c r="G4420">
        <v>0</v>
      </c>
      <c r="H4420">
        <v>0</v>
      </c>
      <c r="I4420" t="s">
        <v>123</v>
      </c>
      <c r="J4420">
        <v>587541</v>
      </c>
      <c r="K4420" t="s">
        <v>1820</v>
      </c>
      <c r="L4420">
        <v>588024</v>
      </c>
      <c r="M4420" t="s">
        <v>507</v>
      </c>
      <c r="N4420">
        <v>588024</v>
      </c>
      <c r="O4420" t="s">
        <v>507</v>
      </c>
      <c r="P4420">
        <v>588024</v>
      </c>
      <c r="Q4420" t="s">
        <v>507</v>
      </c>
      <c r="R4420" s="9">
        <v>71941.662785630979</v>
      </c>
      <c r="S4420" s="9"/>
      <c r="T4420" s="9"/>
      <c r="U4420" s="9"/>
      <c r="V4420" s="9"/>
      <c r="W4420" s="9"/>
      <c r="X4420" s="9"/>
      <c r="Y4420" s="9"/>
      <c r="Z4420" s="9"/>
      <c r="AA4420" s="9"/>
      <c r="AB4420" s="9"/>
      <c r="AC4420" s="9"/>
      <c r="AD4420" s="9"/>
      <c r="AE4420" s="9"/>
      <c r="AF4420" s="9"/>
      <c r="AG4420" s="9"/>
      <c r="AH4420" s="9"/>
      <c r="AI4420" s="9"/>
      <c r="AJ4420" s="9"/>
      <c r="AK4420" s="9"/>
      <c r="AL4420" s="9"/>
      <c r="AM4420" s="9"/>
      <c r="AN4420" s="9"/>
      <c r="AO4420" s="9"/>
      <c r="AP4420" s="9"/>
      <c r="AQ4420" s="15"/>
      <c r="AR4420" s="9"/>
      <c r="AS4420" s="9"/>
      <c r="AT4420" s="9"/>
      <c r="AU4420" s="9"/>
      <c r="AV4420" s="9"/>
      <c r="AW4420" s="9"/>
      <c r="AX4420" s="9"/>
      <c r="AY4420" s="9"/>
      <c r="AZ4420" s="9"/>
      <c r="BA4420" s="9"/>
      <c r="BB4420" s="9"/>
      <c r="BC4420" s="9"/>
      <c r="BD4420" s="9"/>
      <c r="BE4420" s="9"/>
      <c r="BF4420" s="9"/>
      <c r="BG4420" s="9"/>
      <c r="BH4420" s="9"/>
      <c r="BI4420" s="9"/>
      <c r="BJ4420" s="9"/>
      <c r="BK4420" s="9"/>
      <c r="BL4420" s="9">
        <f t="shared" ref="BL4420:BL4483" si="146">SUMIF(R4420:R4420,"&lt;&gt;")+SUMIF(T4420:T4420,"&lt;&gt;")+SUMIF(V4420:V4420,"&lt;&gt;")+SUMIF(X4420:X4420,"&lt;&gt;")+SUMIF(Z4420:Z4420,"&lt;&gt;")+SUMIF(AB4420:AB4420,"&lt;&gt;")+SUMIF(AD4420:AD4420,"&lt;&gt;")+SUMIF(AF4420:AF4420,"&lt;&gt;")+SUMIF(AH4420:AH4420,"&lt;&gt;")+SUMIF(AJ4420:AJ4420,"&lt;&gt;")+SUMIF(AK4420:AK4420,"&lt;&gt;")+SUMIF(AM4420:AM4420,"&lt;&gt;")+SUMIF(AO4420:AO4420,"&lt;&gt;")+SUMIF(AQ4420:AQ4420,"&lt;&gt;")+SUMIF(AS4420:AS4420,"&lt;&gt;")+SUMIF(AU4420:AU4420,"&lt;&gt;")+SUMIF(AW4420:AW4420,"&lt;&gt;")+SUMIF(AY4420:AY4420,"&lt;&gt;")+SUMIF(BA4420:BA4420,"&lt;&gt;")+SUMIF(BC4420:BC4420,"&lt;&gt;")+SUMIF(BE4420:BE4420,"&lt;&gt;")+SUMIF(BG4420:BG4420,"&lt;&gt;")+SUMIF(BI4420:BI4420,"&lt;&gt;")+SUMIF(BK4420:BK4420,"&lt;&gt;")</f>
        <v>71941.662785630979</v>
      </c>
      <c r="BM4420" s="9">
        <f t="shared" ref="BM4420:BM4483" si="147">ROUND(BL4420/100,0)*100</f>
        <v>71900</v>
      </c>
    </row>
    <row r="4421" spans="1:65" x14ac:dyDescent="0.3">
      <c r="A4421" s="2" t="s">
        <v>1610</v>
      </c>
      <c r="B4421" s="9">
        <v>1414</v>
      </c>
      <c r="C4421">
        <v>575607</v>
      </c>
      <c r="D4421">
        <v>1</v>
      </c>
      <c r="E4421">
        <v>1</v>
      </c>
      <c r="F4421">
        <v>0</v>
      </c>
      <c r="G4421">
        <v>0</v>
      </c>
      <c r="H4421">
        <v>0</v>
      </c>
      <c r="I4421" t="s">
        <v>96</v>
      </c>
      <c r="J4421">
        <v>575607</v>
      </c>
      <c r="K4421" t="s">
        <v>1610</v>
      </c>
      <c r="L4421">
        <v>575071</v>
      </c>
      <c r="M4421" t="s">
        <v>2078</v>
      </c>
      <c r="N4421">
        <v>575071</v>
      </c>
      <c r="O4421" t="s">
        <v>2078</v>
      </c>
      <c r="P4421">
        <v>575500</v>
      </c>
      <c r="Q4421" t="s">
        <v>701</v>
      </c>
      <c r="R4421" s="9">
        <v>331492.36594765779</v>
      </c>
      <c r="S4421" s="9">
        <f>SUMIFS($B:$B,$J:$J,$C4421)</f>
        <v>5172</v>
      </c>
      <c r="T4421" s="9">
        <v>280737.02165146422</v>
      </c>
      <c r="U4421" s="9">
        <v>1</v>
      </c>
      <c r="V4421" s="9">
        <f>U4421*768</f>
        <v>768</v>
      </c>
      <c r="W4421" s="9">
        <v>14</v>
      </c>
      <c r="X4421" s="9">
        <f>W4421*3072</f>
        <v>43008</v>
      </c>
      <c r="Y4421" s="9">
        <v>17</v>
      </c>
      <c r="Z4421" s="9">
        <f>Y4421*1024</f>
        <v>17408</v>
      </c>
      <c r="AA4421" s="9">
        <v>2</v>
      </c>
      <c r="AB4421" s="9">
        <f>AA4421*256</f>
        <v>512</v>
      </c>
      <c r="AC4421" s="9"/>
      <c r="AD4421" s="9"/>
      <c r="AE4421" s="9"/>
      <c r="AF4421" s="9"/>
      <c r="AG4421" s="9"/>
      <c r="AH4421" s="9"/>
      <c r="AI4421" s="9"/>
      <c r="AJ4421" s="9"/>
      <c r="AK4421" s="9"/>
      <c r="AL4421" s="9"/>
      <c r="AM4421" s="9"/>
      <c r="AN4421" s="9"/>
      <c r="AO4421" s="9"/>
      <c r="AP4421" s="9"/>
      <c r="AQ4421" s="15"/>
      <c r="AR4421" s="9"/>
      <c r="AS4421" s="9"/>
      <c r="AT4421" s="9"/>
      <c r="AU4421" s="9"/>
      <c r="AV4421" s="9"/>
      <c r="AW4421" s="9"/>
      <c r="AX4421" s="9"/>
      <c r="AY4421" s="9"/>
      <c r="AZ4421" s="9"/>
      <c r="BA4421" s="9"/>
      <c r="BB4421" s="9"/>
      <c r="BC4421" s="9"/>
      <c r="BD4421" s="9"/>
      <c r="BE4421" s="9"/>
      <c r="BF4421" s="9"/>
      <c r="BG4421" s="9"/>
      <c r="BH4421" s="9"/>
      <c r="BI4421" s="9"/>
      <c r="BJ4421" s="9"/>
      <c r="BK4421" s="9"/>
      <c r="BL4421" s="9">
        <f t="shared" si="146"/>
        <v>673925.38759912201</v>
      </c>
      <c r="BM4421" s="9">
        <f t="shared" si="147"/>
        <v>673900</v>
      </c>
    </row>
    <row r="4422" spans="1:65" x14ac:dyDescent="0.3">
      <c r="A4422" t="s">
        <v>4130</v>
      </c>
      <c r="B4422" s="9">
        <v>462</v>
      </c>
      <c r="C4422">
        <v>596680</v>
      </c>
      <c r="D4422">
        <v>1</v>
      </c>
      <c r="E4422">
        <v>0</v>
      </c>
      <c r="F4422">
        <v>0</v>
      </c>
      <c r="G4422">
        <v>0</v>
      </c>
      <c r="H4422">
        <v>0</v>
      </c>
      <c r="I4422" t="s">
        <v>123</v>
      </c>
      <c r="J4422">
        <v>596230</v>
      </c>
      <c r="K4422" t="s">
        <v>468</v>
      </c>
      <c r="L4422">
        <v>596230</v>
      </c>
      <c r="M4422" t="s">
        <v>468</v>
      </c>
      <c r="N4422">
        <v>596230</v>
      </c>
      <c r="O4422" t="s">
        <v>468</v>
      </c>
      <c r="P4422">
        <v>596230</v>
      </c>
      <c r="Q4422" t="s">
        <v>468</v>
      </c>
      <c r="R4422" s="9">
        <v>110270.4356930971</v>
      </c>
      <c r="S4422" s="9"/>
      <c r="T4422" s="9"/>
      <c r="U4422" s="9"/>
      <c r="V4422" s="9"/>
      <c r="W4422" s="9"/>
      <c r="X4422" s="9"/>
      <c r="Y4422" s="9"/>
      <c r="Z4422" s="9"/>
      <c r="AA4422" s="9"/>
      <c r="AB4422" s="9"/>
      <c r="AC4422" s="9"/>
      <c r="AD4422" s="9"/>
      <c r="AE4422" s="9"/>
      <c r="AF4422" s="9"/>
      <c r="AG4422" s="9"/>
      <c r="AH4422" s="9"/>
      <c r="AI4422" s="9"/>
      <c r="AJ4422" s="9"/>
      <c r="AK4422" s="9"/>
      <c r="AL4422" s="9"/>
      <c r="AM4422" s="9"/>
      <c r="AN4422" s="9"/>
      <c r="AO4422" s="9"/>
      <c r="AP4422" s="9"/>
      <c r="AQ4422" s="15"/>
      <c r="AR4422" s="9"/>
      <c r="AS4422" s="9"/>
      <c r="AT4422" s="9"/>
      <c r="AU4422" s="9"/>
      <c r="AV4422" s="9"/>
      <c r="AW4422" s="9"/>
      <c r="AX4422" s="9"/>
      <c r="AY4422" s="9"/>
      <c r="AZ4422" s="9"/>
      <c r="BA4422" s="9"/>
      <c r="BB4422" s="9"/>
      <c r="BC4422" s="9"/>
      <c r="BD4422" s="9"/>
      <c r="BE4422" s="9"/>
      <c r="BF4422" s="9"/>
      <c r="BG4422" s="9"/>
      <c r="BH4422" s="9"/>
      <c r="BI4422" s="9"/>
      <c r="BJ4422" s="9"/>
      <c r="BK4422" s="9"/>
      <c r="BL4422" s="9">
        <f t="shared" si="146"/>
        <v>110270.4356930971</v>
      </c>
      <c r="BM4422" s="9">
        <f t="shared" si="147"/>
        <v>110300</v>
      </c>
    </row>
    <row r="4423" spans="1:65" x14ac:dyDescent="0.3">
      <c r="A4423" t="s">
        <v>4130</v>
      </c>
      <c r="B4423" s="9">
        <v>160</v>
      </c>
      <c r="C4423">
        <v>548715</v>
      </c>
      <c r="D4423">
        <v>1</v>
      </c>
      <c r="E4423">
        <v>0</v>
      </c>
      <c r="F4423">
        <v>0</v>
      </c>
      <c r="G4423">
        <v>0</v>
      </c>
      <c r="H4423">
        <v>0</v>
      </c>
      <c r="I4423" t="s">
        <v>123</v>
      </c>
      <c r="J4423">
        <v>547999</v>
      </c>
      <c r="K4423" t="s">
        <v>811</v>
      </c>
      <c r="L4423">
        <v>547999</v>
      </c>
      <c r="M4423" t="s">
        <v>811</v>
      </c>
      <c r="N4423">
        <v>547999</v>
      </c>
      <c r="O4423" t="s">
        <v>811</v>
      </c>
      <c r="P4423">
        <v>547999</v>
      </c>
      <c r="Q4423" t="s">
        <v>811</v>
      </c>
      <c r="R4423" s="9">
        <v>71941.662785630979</v>
      </c>
      <c r="S4423" s="9"/>
      <c r="T4423" s="9"/>
      <c r="U4423" s="9"/>
      <c r="V4423" s="9"/>
      <c r="W4423" s="9"/>
      <c r="X4423" s="9"/>
      <c r="Y4423" s="9"/>
      <c r="Z4423" s="9"/>
      <c r="AA4423" s="9"/>
      <c r="AB4423" s="9"/>
      <c r="AC4423" s="9"/>
      <c r="AD4423" s="9"/>
      <c r="AE4423" s="9"/>
      <c r="AF4423" s="9"/>
      <c r="AG4423" s="9"/>
      <c r="AH4423" s="9"/>
      <c r="AI4423" s="9"/>
      <c r="AJ4423" s="9"/>
      <c r="AK4423" s="9"/>
      <c r="AL4423" s="9"/>
      <c r="AM4423" s="9"/>
      <c r="AN4423" s="9"/>
      <c r="AO4423" s="9"/>
      <c r="AP4423" s="9"/>
      <c r="AQ4423" s="15"/>
      <c r="AR4423" s="9"/>
      <c r="AS4423" s="9"/>
      <c r="AT4423" s="9"/>
      <c r="AU4423" s="9"/>
      <c r="AV4423" s="9"/>
      <c r="AW4423" s="9"/>
      <c r="AX4423" s="9"/>
      <c r="AY4423" s="9"/>
      <c r="AZ4423" s="9"/>
      <c r="BA4423" s="9"/>
      <c r="BB4423" s="9"/>
      <c r="BC4423" s="9"/>
      <c r="BD4423" s="9"/>
      <c r="BE4423" s="9"/>
      <c r="BF4423" s="9"/>
      <c r="BG4423" s="9"/>
      <c r="BH4423" s="9"/>
      <c r="BI4423" s="9"/>
      <c r="BJ4423" s="9"/>
      <c r="BK4423" s="9"/>
      <c r="BL4423" s="9">
        <f t="shared" si="146"/>
        <v>71941.662785630979</v>
      </c>
      <c r="BM4423" s="9">
        <f t="shared" si="147"/>
        <v>71900</v>
      </c>
    </row>
    <row r="4424" spans="1:65" x14ac:dyDescent="0.3">
      <c r="A4424" t="s">
        <v>4131</v>
      </c>
      <c r="B4424" s="9">
        <v>544</v>
      </c>
      <c r="C4424">
        <v>538710</v>
      </c>
      <c r="D4424">
        <v>1</v>
      </c>
      <c r="E4424">
        <v>0</v>
      </c>
      <c r="F4424">
        <v>0</v>
      </c>
      <c r="G4424">
        <v>0</v>
      </c>
      <c r="H4424">
        <v>0</v>
      </c>
      <c r="I4424" t="s">
        <v>86</v>
      </c>
      <c r="J4424">
        <v>529516</v>
      </c>
      <c r="K4424" t="s">
        <v>1012</v>
      </c>
      <c r="L4424">
        <v>538981</v>
      </c>
      <c r="M4424" t="s">
        <v>2619</v>
      </c>
      <c r="N4424">
        <v>529303</v>
      </c>
      <c r="O4424" t="s">
        <v>301</v>
      </c>
      <c r="P4424">
        <v>529303</v>
      </c>
      <c r="Q4424" t="s">
        <v>301</v>
      </c>
      <c r="R4424" s="9">
        <v>129575.7804431041</v>
      </c>
      <c r="S4424" s="9"/>
      <c r="T4424" s="9"/>
      <c r="U4424" s="9"/>
      <c r="V4424" s="9"/>
      <c r="W4424" s="9"/>
      <c r="X4424" s="9"/>
      <c r="Y4424" s="9"/>
      <c r="Z4424" s="9"/>
      <c r="AA4424" s="9"/>
      <c r="AB4424" s="9"/>
      <c r="AC4424" s="9"/>
      <c r="AD4424" s="9"/>
      <c r="AE4424" s="9"/>
      <c r="AF4424" s="9"/>
      <c r="AG4424" s="9"/>
      <c r="AH4424" s="9"/>
      <c r="AI4424" s="9"/>
      <c r="AJ4424" s="9"/>
      <c r="AK4424" s="9"/>
      <c r="AL4424" s="9"/>
      <c r="AM4424" s="9"/>
      <c r="AN4424" s="9"/>
      <c r="AO4424" s="9"/>
      <c r="AP4424" s="9"/>
      <c r="AQ4424" s="15"/>
      <c r="AR4424" s="9"/>
      <c r="AS4424" s="9"/>
      <c r="AT4424" s="9"/>
      <c r="AU4424" s="9"/>
      <c r="AV4424" s="9"/>
      <c r="AW4424" s="9"/>
      <c r="AX4424" s="9"/>
      <c r="AY4424" s="9"/>
      <c r="AZ4424" s="9"/>
      <c r="BA4424" s="9"/>
      <c r="BB4424" s="9"/>
      <c r="BC4424" s="9"/>
      <c r="BD4424" s="9"/>
      <c r="BE4424" s="9"/>
      <c r="BF4424" s="9"/>
      <c r="BG4424" s="9"/>
      <c r="BH4424" s="9"/>
      <c r="BI4424" s="9"/>
      <c r="BJ4424" s="9"/>
      <c r="BK4424" s="9"/>
      <c r="BL4424" s="9">
        <f t="shared" si="146"/>
        <v>129575.7804431041</v>
      </c>
      <c r="BM4424" s="9">
        <f t="shared" si="147"/>
        <v>129600</v>
      </c>
    </row>
    <row r="4425" spans="1:65" x14ac:dyDescent="0.3">
      <c r="A4425" s="2" t="s">
        <v>1537</v>
      </c>
      <c r="B4425" s="9">
        <v>1446</v>
      </c>
      <c r="C4425">
        <v>568201</v>
      </c>
      <c r="D4425">
        <v>1</v>
      </c>
      <c r="E4425">
        <v>1</v>
      </c>
      <c r="F4425">
        <v>0</v>
      </c>
      <c r="G4425">
        <v>0</v>
      </c>
      <c r="H4425">
        <v>0</v>
      </c>
      <c r="I4425" t="s">
        <v>131</v>
      </c>
      <c r="J4425">
        <v>568201</v>
      </c>
      <c r="K4425" t="s">
        <v>1537</v>
      </c>
      <c r="L4425">
        <v>553697</v>
      </c>
      <c r="M4425" t="s">
        <v>1538</v>
      </c>
      <c r="N4425">
        <v>554804</v>
      </c>
      <c r="O4425" t="s">
        <v>1355</v>
      </c>
      <c r="P4425">
        <v>554804</v>
      </c>
      <c r="Q4425" t="s">
        <v>1355</v>
      </c>
      <c r="R4425" s="9">
        <v>338836.04106193251</v>
      </c>
      <c r="S4425" s="9">
        <f>SUMIFS($B:$B,$J:$J,$C4425)</f>
        <v>2151</v>
      </c>
      <c r="T4425" s="9">
        <v>117046.3030161319</v>
      </c>
      <c r="U4425" s="9">
        <v>0</v>
      </c>
      <c r="V4425" s="9">
        <f>U4425*768</f>
        <v>0</v>
      </c>
      <c r="W4425" s="9">
        <v>17</v>
      </c>
      <c r="X4425" s="9">
        <f>W4425*3072</f>
        <v>52224</v>
      </c>
      <c r="Y4425" s="9">
        <v>5</v>
      </c>
      <c r="Z4425" s="9">
        <f>Y4425*1024</f>
        <v>5120</v>
      </c>
      <c r="AA4425" s="9">
        <v>1</v>
      </c>
      <c r="AB4425" s="9">
        <f>AA4425*256</f>
        <v>256</v>
      </c>
      <c r="AC4425" s="9"/>
      <c r="AD4425" s="9"/>
      <c r="AE4425" s="9"/>
      <c r="AF4425" s="9"/>
      <c r="AG4425" s="9"/>
      <c r="AH4425" s="9"/>
      <c r="AI4425" s="9"/>
      <c r="AJ4425" s="9"/>
      <c r="AK4425" s="9"/>
      <c r="AL4425" s="9"/>
      <c r="AM4425" s="9"/>
      <c r="AN4425" s="9"/>
      <c r="AO4425" s="9"/>
      <c r="AP4425" s="9"/>
      <c r="AQ4425" s="15"/>
      <c r="AR4425" s="9">
        <v>4</v>
      </c>
      <c r="AS4425" s="9">
        <f>AR4425*30500</f>
        <v>122000</v>
      </c>
      <c r="AT4425" s="9"/>
      <c r="AU4425" s="9"/>
      <c r="AV4425" s="9"/>
      <c r="AW4425" s="9"/>
      <c r="AX4425" s="9"/>
      <c r="AY4425" s="9"/>
      <c r="AZ4425" s="9"/>
      <c r="BA4425" s="9"/>
      <c r="BB4425" s="9"/>
      <c r="BC4425" s="9"/>
      <c r="BD4425" s="9"/>
      <c r="BE4425" s="9"/>
      <c r="BF4425" s="9"/>
      <c r="BG4425" s="9"/>
      <c r="BH4425" s="9"/>
      <c r="BI4425" s="9"/>
      <c r="BJ4425" s="9"/>
      <c r="BK4425" s="9"/>
      <c r="BL4425" s="9">
        <f t="shared" si="146"/>
        <v>635482.34407806443</v>
      </c>
      <c r="BM4425" s="9">
        <f t="shared" si="147"/>
        <v>635500</v>
      </c>
    </row>
    <row r="4426" spans="1:65" x14ac:dyDescent="0.3">
      <c r="A4426" t="s">
        <v>4132</v>
      </c>
      <c r="B4426" s="9">
        <v>553</v>
      </c>
      <c r="C4426">
        <v>552640</v>
      </c>
      <c r="D4426">
        <v>1</v>
      </c>
      <c r="E4426">
        <v>0</v>
      </c>
      <c r="F4426">
        <v>0</v>
      </c>
      <c r="G4426">
        <v>0</v>
      </c>
      <c r="H4426">
        <v>0</v>
      </c>
      <c r="I4426" t="s">
        <v>94</v>
      </c>
      <c r="J4426">
        <v>598160</v>
      </c>
      <c r="K4426" t="s">
        <v>1349</v>
      </c>
      <c r="L4426">
        <v>598160</v>
      </c>
      <c r="M4426" t="s">
        <v>1349</v>
      </c>
      <c r="N4426">
        <v>598810</v>
      </c>
      <c r="O4426" t="s">
        <v>891</v>
      </c>
      <c r="P4426">
        <v>598810</v>
      </c>
      <c r="Q4426" t="s">
        <v>891</v>
      </c>
      <c r="R4426" s="9">
        <v>131691.11522199211</v>
      </c>
      <c r="S4426" s="9"/>
      <c r="T4426" s="9"/>
      <c r="U4426" s="9"/>
      <c r="V4426" s="9"/>
      <c r="W4426" s="9"/>
      <c r="X4426" s="9"/>
      <c r="Y4426" s="9"/>
      <c r="Z4426" s="9"/>
      <c r="AA4426" s="9"/>
      <c r="AB4426" s="9"/>
      <c r="AC4426" s="9"/>
      <c r="AD4426" s="9"/>
      <c r="AE4426" s="9"/>
      <c r="AF4426" s="9"/>
      <c r="AG4426" s="9"/>
      <c r="AH4426" s="9"/>
      <c r="AI4426" s="9"/>
      <c r="AJ4426" s="9"/>
      <c r="AK4426" s="9"/>
      <c r="AL4426" s="9"/>
      <c r="AM4426" s="9"/>
      <c r="AN4426" s="9"/>
      <c r="AO4426" s="9"/>
      <c r="AP4426" s="9"/>
      <c r="AQ4426" s="15"/>
      <c r="AR4426" s="9"/>
      <c r="AS4426" s="9"/>
      <c r="AT4426" s="9"/>
      <c r="AU4426" s="9"/>
      <c r="AV4426" s="9"/>
      <c r="AW4426" s="9"/>
      <c r="AX4426" s="9"/>
      <c r="AY4426" s="9"/>
      <c r="AZ4426" s="9"/>
      <c r="BA4426" s="9"/>
      <c r="BB4426" s="9"/>
      <c r="BC4426" s="9"/>
      <c r="BD4426" s="9"/>
      <c r="BE4426" s="9"/>
      <c r="BF4426" s="9"/>
      <c r="BG4426" s="9"/>
      <c r="BH4426" s="9"/>
      <c r="BI4426" s="9"/>
      <c r="BJ4426" s="9"/>
      <c r="BK4426" s="9"/>
      <c r="BL4426" s="9">
        <f t="shared" si="146"/>
        <v>131691.11522199211</v>
      </c>
      <c r="BM4426" s="9">
        <f t="shared" si="147"/>
        <v>131700</v>
      </c>
    </row>
    <row r="4427" spans="1:65" x14ac:dyDescent="0.3">
      <c r="A4427" t="s">
        <v>4133</v>
      </c>
      <c r="B4427" s="9">
        <v>99</v>
      </c>
      <c r="C4427">
        <v>560511</v>
      </c>
      <c r="D4427">
        <v>1</v>
      </c>
      <c r="E4427">
        <v>0</v>
      </c>
      <c r="F4427">
        <v>0</v>
      </c>
      <c r="G4427">
        <v>0</v>
      </c>
      <c r="H4427">
        <v>0</v>
      </c>
      <c r="I4427" t="s">
        <v>83</v>
      </c>
      <c r="J4427">
        <v>552704</v>
      </c>
      <c r="K4427" t="s">
        <v>279</v>
      </c>
      <c r="L4427">
        <v>552704</v>
      </c>
      <c r="M4427" t="s">
        <v>279</v>
      </c>
      <c r="N4427">
        <v>552704</v>
      </c>
      <c r="O4427" t="s">
        <v>279</v>
      </c>
      <c r="P4427">
        <v>552046</v>
      </c>
      <c r="Q4427" t="s">
        <v>174</v>
      </c>
      <c r="R4427" s="9">
        <v>71941.662785630979</v>
      </c>
      <c r="S4427" s="9"/>
      <c r="T4427" s="9"/>
      <c r="U4427" s="9"/>
      <c r="V4427" s="9"/>
      <c r="W4427" s="9"/>
      <c r="X4427" s="9"/>
      <c r="Y4427" s="9"/>
      <c r="Z4427" s="9"/>
      <c r="AA4427" s="9"/>
      <c r="AB4427" s="9"/>
      <c r="AC4427" s="9"/>
      <c r="AD4427" s="9"/>
      <c r="AE4427" s="9"/>
      <c r="AF4427" s="9"/>
      <c r="AG4427" s="9"/>
      <c r="AH4427" s="9"/>
      <c r="AI4427" s="9"/>
      <c r="AJ4427" s="9"/>
      <c r="AK4427" s="9"/>
      <c r="AL4427" s="9"/>
      <c r="AM4427" s="9"/>
      <c r="AN4427" s="9"/>
      <c r="AO4427" s="9"/>
      <c r="AP4427" s="9"/>
      <c r="AQ4427" s="15"/>
      <c r="AR4427" s="9"/>
      <c r="AS4427" s="9"/>
      <c r="AT4427" s="9"/>
      <c r="AU4427" s="9"/>
      <c r="AV4427" s="9"/>
      <c r="AW4427" s="9"/>
      <c r="AX4427" s="9"/>
      <c r="AY4427" s="9"/>
      <c r="AZ4427" s="9"/>
      <c r="BA4427" s="9"/>
      <c r="BB4427" s="9"/>
      <c r="BC4427" s="9"/>
      <c r="BD4427" s="9"/>
      <c r="BE4427" s="9"/>
      <c r="BF4427" s="9"/>
      <c r="BG4427" s="9"/>
      <c r="BH4427" s="9"/>
      <c r="BI4427" s="9"/>
      <c r="BJ4427" s="9"/>
      <c r="BK4427" s="9"/>
      <c r="BL4427" s="9">
        <f t="shared" si="146"/>
        <v>71941.662785630979</v>
      </c>
      <c r="BM4427" s="9">
        <f t="shared" si="147"/>
        <v>71900</v>
      </c>
    </row>
    <row r="4428" spans="1:65" x14ac:dyDescent="0.3">
      <c r="A4428" t="s">
        <v>4134</v>
      </c>
      <c r="B4428" s="9">
        <v>931</v>
      </c>
      <c r="C4428">
        <v>558303</v>
      </c>
      <c r="D4428">
        <v>1</v>
      </c>
      <c r="E4428">
        <v>0</v>
      </c>
      <c r="F4428">
        <v>0</v>
      </c>
      <c r="G4428">
        <v>0</v>
      </c>
      <c r="H4428">
        <v>0</v>
      </c>
      <c r="I4428" t="s">
        <v>151</v>
      </c>
      <c r="J4428">
        <v>558249</v>
      </c>
      <c r="K4428" t="s">
        <v>550</v>
      </c>
      <c r="L4428">
        <v>558249</v>
      </c>
      <c r="M4428" t="s">
        <v>550</v>
      </c>
      <c r="N4428">
        <v>558249</v>
      </c>
      <c r="O4428" t="s">
        <v>550</v>
      </c>
      <c r="P4428">
        <v>558249</v>
      </c>
      <c r="Q4428" t="s">
        <v>550</v>
      </c>
      <c r="R4428" s="9">
        <v>219981.88705843029</v>
      </c>
      <c r="S4428" s="9"/>
      <c r="T4428" s="9"/>
      <c r="U4428" s="9"/>
      <c r="V4428" s="9"/>
      <c r="W4428" s="9"/>
      <c r="X4428" s="9"/>
      <c r="Y4428" s="9"/>
      <c r="Z4428" s="9"/>
      <c r="AA4428" s="9"/>
      <c r="AB4428" s="9"/>
      <c r="AC4428" s="9"/>
      <c r="AD4428" s="9"/>
      <c r="AE4428" s="9"/>
      <c r="AF4428" s="9"/>
      <c r="AG4428" s="9"/>
      <c r="AH4428" s="9"/>
      <c r="AI4428" s="9"/>
      <c r="AJ4428" s="9"/>
      <c r="AK4428" s="9"/>
      <c r="AL4428" s="9"/>
      <c r="AM4428" s="9"/>
      <c r="AN4428" s="9"/>
      <c r="AO4428" s="9"/>
      <c r="AP4428" s="9"/>
      <c r="AQ4428" s="15"/>
      <c r="AR4428" s="9">
        <v>1</v>
      </c>
      <c r="AS4428" s="9">
        <f>AR4428*30500</f>
        <v>30500</v>
      </c>
      <c r="AT4428" s="9"/>
      <c r="AU4428" s="9"/>
      <c r="AV4428" s="9"/>
      <c r="AW4428" s="9"/>
      <c r="AX4428" s="9"/>
      <c r="AY4428" s="9"/>
      <c r="AZ4428" s="9"/>
      <c r="BA4428" s="9"/>
      <c r="BB4428" s="9"/>
      <c r="BC4428" s="9"/>
      <c r="BD4428" s="9"/>
      <c r="BE4428" s="9"/>
      <c r="BF4428" s="9"/>
      <c r="BG4428" s="9"/>
      <c r="BH4428" s="9"/>
      <c r="BI4428" s="9"/>
      <c r="BJ4428" s="9"/>
      <c r="BK4428" s="9"/>
      <c r="BL4428" s="9">
        <f t="shared" si="146"/>
        <v>250481.88705843029</v>
      </c>
      <c r="BM4428" s="9">
        <f t="shared" si="147"/>
        <v>250500</v>
      </c>
    </row>
    <row r="4429" spans="1:65" x14ac:dyDescent="0.3">
      <c r="A4429" t="s">
        <v>4135</v>
      </c>
      <c r="B4429" s="9">
        <v>251</v>
      </c>
      <c r="C4429">
        <v>534366</v>
      </c>
      <c r="D4429">
        <v>1</v>
      </c>
      <c r="E4429">
        <v>0</v>
      </c>
      <c r="F4429">
        <v>0</v>
      </c>
      <c r="G4429">
        <v>0</v>
      </c>
      <c r="H4429">
        <v>0</v>
      </c>
      <c r="I4429" t="s">
        <v>86</v>
      </c>
      <c r="J4429">
        <v>534633</v>
      </c>
      <c r="K4429" t="s">
        <v>1332</v>
      </c>
      <c r="L4429">
        <v>534633</v>
      </c>
      <c r="M4429" t="s">
        <v>1332</v>
      </c>
      <c r="N4429">
        <v>534633</v>
      </c>
      <c r="O4429" t="s">
        <v>1332</v>
      </c>
      <c r="P4429">
        <v>533955</v>
      </c>
      <c r="Q4429" t="s">
        <v>314</v>
      </c>
      <c r="R4429" s="9">
        <v>71941.662785630979</v>
      </c>
      <c r="S4429" s="9"/>
      <c r="T4429" s="9"/>
      <c r="U4429" s="9"/>
      <c r="V4429" s="9"/>
      <c r="W4429" s="9"/>
      <c r="X4429" s="9"/>
      <c r="Y4429" s="9"/>
      <c r="Z4429" s="9"/>
      <c r="AA4429" s="9"/>
      <c r="AB4429" s="9"/>
      <c r="AC4429" s="9"/>
      <c r="AD4429" s="9"/>
      <c r="AE4429" s="9"/>
      <c r="AF4429" s="9"/>
      <c r="AG4429" s="9"/>
      <c r="AH4429" s="9"/>
      <c r="AI4429" s="9"/>
      <c r="AJ4429" s="9"/>
      <c r="AK4429" s="9"/>
      <c r="AL4429" s="9"/>
      <c r="AM4429" s="9"/>
      <c r="AN4429" s="9"/>
      <c r="AO4429" s="9"/>
      <c r="AP4429" s="9"/>
      <c r="AQ4429" s="15"/>
      <c r="AR4429" s="9"/>
      <c r="AS4429" s="9"/>
      <c r="AT4429" s="9"/>
      <c r="AU4429" s="9"/>
      <c r="AV4429" s="9"/>
      <c r="AW4429" s="9"/>
      <c r="AX4429" s="9"/>
      <c r="AY4429" s="9"/>
      <c r="AZ4429" s="9"/>
      <c r="BA4429" s="9"/>
      <c r="BB4429" s="9"/>
      <c r="BC4429" s="9"/>
      <c r="BD4429" s="9"/>
      <c r="BE4429" s="9"/>
      <c r="BF4429" s="9"/>
      <c r="BG4429" s="9"/>
      <c r="BH4429" s="9"/>
      <c r="BI4429" s="9"/>
      <c r="BJ4429" s="9"/>
      <c r="BK4429" s="9"/>
      <c r="BL4429" s="9">
        <f t="shared" si="146"/>
        <v>71941.662785630979</v>
      </c>
      <c r="BM4429" s="9">
        <f t="shared" si="147"/>
        <v>71900</v>
      </c>
    </row>
    <row r="4430" spans="1:65" x14ac:dyDescent="0.3">
      <c r="A4430" t="s">
        <v>4136</v>
      </c>
      <c r="B4430" s="9">
        <v>286</v>
      </c>
      <c r="C4430">
        <v>553034</v>
      </c>
      <c r="D4430">
        <v>1</v>
      </c>
      <c r="E4430">
        <v>0</v>
      </c>
      <c r="F4430">
        <v>0</v>
      </c>
      <c r="G4430">
        <v>0</v>
      </c>
      <c r="H4430">
        <v>0</v>
      </c>
      <c r="I4430" t="s">
        <v>83</v>
      </c>
      <c r="J4430">
        <v>552801</v>
      </c>
      <c r="K4430" t="s">
        <v>3515</v>
      </c>
      <c r="L4430">
        <v>552046</v>
      </c>
      <c r="M4430" t="s">
        <v>174</v>
      </c>
      <c r="N4430">
        <v>552046</v>
      </c>
      <c r="O4430" t="s">
        <v>174</v>
      </c>
      <c r="P4430">
        <v>552046</v>
      </c>
      <c r="Q4430" t="s">
        <v>174</v>
      </c>
      <c r="R4430" s="9">
        <v>71941.662785630979</v>
      </c>
      <c r="S4430" s="9"/>
      <c r="T4430" s="9"/>
      <c r="U4430" s="9"/>
      <c r="V4430" s="9"/>
      <c r="W4430" s="9"/>
      <c r="X4430" s="9"/>
      <c r="Y4430" s="9"/>
      <c r="Z4430" s="9"/>
      <c r="AA4430" s="9"/>
      <c r="AB4430" s="9"/>
      <c r="AC4430" s="9"/>
      <c r="AD4430" s="9"/>
      <c r="AE4430" s="9"/>
      <c r="AF4430" s="9"/>
      <c r="AG4430" s="9"/>
      <c r="AH4430" s="9"/>
      <c r="AI4430" s="9"/>
      <c r="AJ4430" s="9"/>
      <c r="AK4430" s="9"/>
      <c r="AL4430" s="9"/>
      <c r="AM4430" s="9"/>
      <c r="AN4430" s="9"/>
      <c r="AO4430" s="9"/>
      <c r="AP4430" s="9"/>
      <c r="AQ4430" s="15"/>
      <c r="AR4430" s="9"/>
      <c r="AS4430" s="9"/>
      <c r="AT4430" s="9"/>
      <c r="AU4430" s="9"/>
      <c r="AV4430" s="9"/>
      <c r="AW4430" s="9"/>
      <c r="AX4430" s="9"/>
      <c r="AY4430" s="9"/>
      <c r="AZ4430" s="9"/>
      <c r="BA4430" s="9"/>
      <c r="BB4430" s="9"/>
      <c r="BC4430" s="9"/>
      <c r="BD4430" s="9"/>
      <c r="BE4430" s="9"/>
      <c r="BF4430" s="9"/>
      <c r="BG4430" s="9"/>
      <c r="BH4430" s="9"/>
      <c r="BI4430" s="9"/>
      <c r="BJ4430" s="9"/>
      <c r="BK4430" s="9"/>
      <c r="BL4430" s="9">
        <f t="shared" si="146"/>
        <v>71941.662785630979</v>
      </c>
      <c r="BM4430" s="9">
        <f t="shared" si="147"/>
        <v>71900</v>
      </c>
    </row>
    <row r="4431" spans="1:65" x14ac:dyDescent="0.3">
      <c r="A4431" t="s">
        <v>4137</v>
      </c>
      <c r="B4431" s="9">
        <v>442</v>
      </c>
      <c r="C4431">
        <v>536849</v>
      </c>
      <c r="D4431">
        <v>1</v>
      </c>
      <c r="E4431">
        <v>0</v>
      </c>
      <c r="F4431">
        <v>0</v>
      </c>
      <c r="G4431">
        <v>0</v>
      </c>
      <c r="H4431">
        <v>0</v>
      </c>
      <c r="I4431" t="s">
        <v>83</v>
      </c>
      <c r="J4431">
        <v>550787</v>
      </c>
      <c r="K4431" t="s">
        <v>908</v>
      </c>
      <c r="L4431">
        <v>550787</v>
      </c>
      <c r="M4431" t="s">
        <v>908</v>
      </c>
      <c r="N4431">
        <v>550787</v>
      </c>
      <c r="O4431" t="s">
        <v>908</v>
      </c>
      <c r="P4431">
        <v>550787</v>
      </c>
      <c r="Q4431" t="s">
        <v>908</v>
      </c>
      <c r="R4431" s="9">
        <v>105552.6296400314</v>
      </c>
      <c r="S4431" s="9"/>
      <c r="T4431" s="9"/>
      <c r="U4431" s="9"/>
      <c r="V4431" s="9"/>
      <c r="W4431" s="9"/>
      <c r="X4431" s="9"/>
      <c r="Y4431" s="9"/>
      <c r="Z4431" s="9"/>
      <c r="AA4431" s="9"/>
      <c r="AB4431" s="9"/>
      <c r="AC4431" s="9"/>
      <c r="AD4431" s="9"/>
      <c r="AE4431" s="9"/>
      <c r="AF4431" s="9"/>
      <c r="AG4431" s="9"/>
      <c r="AH4431" s="9"/>
      <c r="AI4431" s="9"/>
      <c r="AJ4431" s="9"/>
      <c r="AK4431" s="9"/>
      <c r="AL4431" s="9"/>
      <c r="AM4431" s="9"/>
      <c r="AN4431" s="9"/>
      <c r="AO4431" s="9"/>
      <c r="AP4431" s="9"/>
      <c r="AQ4431" s="15"/>
      <c r="AR4431" s="9"/>
      <c r="AS4431" s="9"/>
      <c r="AT4431" s="9"/>
      <c r="AU4431" s="9"/>
      <c r="AV4431" s="9"/>
      <c r="AW4431" s="9"/>
      <c r="AX4431" s="9"/>
      <c r="AY4431" s="9"/>
      <c r="AZ4431" s="9"/>
      <c r="BA4431" s="9"/>
      <c r="BB4431" s="9"/>
      <c r="BC4431" s="9"/>
      <c r="BD4431" s="9"/>
      <c r="BE4431" s="9"/>
      <c r="BF4431" s="9"/>
      <c r="BG4431" s="9"/>
      <c r="BH4431" s="9"/>
      <c r="BI4431" s="9"/>
      <c r="BJ4431" s="9"/>
      <c r="BK4431" s="9"/>
      <c r="BL4431" s="9">
        <f t="shared" si="146"/>
        <v>105552.6296400314</v>
      </c>
      <c r="BM4431" s="9">
        <f t="shared" si="147"/>
        <v>105600</v>
      </c>
    </row>
    <row r="4432" spans="1:65" x14ac:dyDescent="0.3">
      <c r="A4432" t="s">
        <v>4138</v>
      </c>
      <c r="B4432" s="9">
        <v>719</v>
      </c>
      <c r="C4432">
        <v>535168</v>
      </c>
      <c r="D4432">
        <v>1</v>
      </c>
      <c r="E4432">
        <v>0</v>
      </c>
      <c r="F4432">
        <v>0</v>
      </c>
      <c r="G4432">
        <v>0</v>
      </c>
      <c r="H4432">
        <v>0</v>
      </c>
      <c r="I4432" t="s">
        <v>86</v>
      </c>
      <c r="J4432">
        <v>534676</v>
      </c>
      <c r="K4432" t="s">
        <v>874</v>
      </c>
      <c r="L4432">
        <v>534676</v>
      </c>
      <c r="M4432" t="s">
        <v>874</v>
      </c>
      <c r="N4432">
        <v>534676</v>
      </c>
      <c r="O4432" t="s">
        <v>874</v>
      </c>
      <c r="P4432">
        <v>534676</v>
      </c>
      <c r="Q4432" t="s">
        <v>874</v>
      </c>
      <c r="R4432" s="9">
        <v>170591.29952740029</v>
      </c>
      <c r="S4432" s="9"/>
      <c r="T4432" s="9"/>
      <c r="U4432" s="9"/>
      <c r="V4432" s="9"/>
      <c r="W4432" s="9"/>
      <c r="X4432" s="9"/>
      <c r="Y4432" s="9"/>
      <c r="Z4432" s="9"/>
      <c r="AA4432" s="9"/>
      <c r="AB4432" s="9"/>
      <c r="AC4432" s="9"/>
      <c r="AD4432" s="9"/>
      <c r="AE4432" s="9"/>
      <c r="AF4432" s="9"/>
      <c r="AG4432" s="9"/>
      <c r="AH4432" s="9"/>
      <c r="AI4432" s="9"/>
      <c r="AJ4432" s="9"/>
      <c r="AK4432" s="9"/>
      <c r="AL4432" s="9"/>
      <c r="AM4432" s="9"/>
      <c r="AN4432" s="9"/>
      <c r="AO4432" s="9"/>
      <c r="AP4432" s="9"/>
      <c r="AQ4432" s="15"/>
      <c r="AR4432" s="9"/>
      <c r="AS4432" s="9"/>
      <c r="AT4432" s="9"/>
      <c r="AU4432" s="9"/>
      <c r="AV4432" s="9"/>
      <c r="AW4432" s="9"/>
      <c r="AX4432" s="9"/>
      <c r="AY4432" s="9"/>
      <c r="AZ4432" s="9"/>
      <c r="BA4432" s="9"/>
      <c r="BB4432" s="9"/>
      <c r="BC4432" s="9"/>
      <c r="BD4432" s="9"/>
      <c r="BE4432" s="9"/>
      <c r="BF4432" s="9"/>
      <c r="BG4432" s="9"/>
      <c r="BH4432" s="9"/>
      <c r="BI4432" s="9"/>
      <c r="BJ4432" s="9"/>
      <c r="BK4432" s="9"/>
      <c r="BL4432" s="9">
        <f t="shared" si="146"/>
        <v>170591.29952740029</v>
      </c>
      <c r="BM4432" s="9">
        <f t="shared" si="147"/>
        <v>170600</v>
      </c>
    </row>
    <row r="4433" spans="1:65" x14ac:dyDescent="0.3">
      <c r="A4433" t="s">
        <v>4139</v>
      </c>
      <c r="B4433" s="9">
        <v>1915</v>
      </c>
      <c r="C4433">
        <v>568830</v>
      </c>
      <c r="D4433">
        <v>1</v>
      </c>
      <c r="E4433">
        <v>0</v>
      </c>
      <c r="F4433">
        <v>0</v>
      </c>
      <c r="G4433">
        <v>0</v>
      </c>
      <c r="H4433">
        <v>0</v>
      </c>
      <c r="I4433" t="s">
        <v>94</v>
      </c>
      <c r="J4433">
        <v>598003</v>
      </c>
      <c r="K4433" t="s">
        <v>201</v>
      </c>
      <c r="L4433">
        <v>598879</v>
      </c>
      <c r="M4433" t="s">
        <v>4140</v>
      </c>
      <c r="N4433">
        <v>598003</v>
      </c>
      <c r="O4433" t="s">
        <v>201</v>
      </c>
      <c r="P4433">
        <v>598003</v>
      </c>
      <c r="Q4433" t="s">
        <v>201</v>
      </c>
      <c r="R4433" s="9">
        <v>445913.53507760097</v>
      </c>
      <c r="S4433" s="9"/>
      <c r="T4433" s="9"/>
      <c r="U4433" s="9"/>
      <c r="V4433" s="9"/>
      <c r="W4433" s="9"/>
      <c r="X4433" s="9"/>
      <c r="Y4433" s="9"/>
      <c r="Z4433" s="9"/>
      <c r="AA4433" s="9"/>
      <c r="AB4433" s="9"/>
      <c r="AC4433" s="9"/>
      <c r="AD4433" s="9"/>
      <c r="AE4433" s="9"/>
      <c r="AF4433" s="9"/>
      <c r="AG4433" s="9"/>
      <c r="AH4433" s="9"/>
      <c r="AI4433" s="9"/>
      <c r="AJ4433" s="9"/>
      <c r="AK4433" s="9"/>
      <c r="AL4433" s="9"/>
      <c r="AM4433" s="9"/>
      <c r="AN4433" s="9"/>
      <c r="AO4433" s="9"/>
      <c r="AP4433" s="9"/>
      <c r="AQ4433" s="15"/>
      <c r="AR4433" s="9">
        <v>4</v>
      </c>
      <c r="AS4433" s="9">
        <f>AR4433*30500</f>
        <v>122000</v>
      </c>
      <c r="AT4433" s="9"/>
      <c r="AU4433" s="9"/>
      <c r="AV4433" s="9"/>
      <c r="AW4433" s="9"/>
      <c r="AX4433" s="9"/>
      <c r="AY4433" s="9"/>
      <c r="AZ4433" s="9"/>
      <c r="BA4433" s="9"/>
      <c r="BB4433" s="9"/>
      <c r="BC4433" s="9"/>
      <c r="BD4433" s="9"/>
      <c r="BE4433" s="9"/>
      <c r="BF4433" s="9"/>
      <c r="BG4433" s="9"/>
      <c r="BH4433" s="9"/>
      <c r="BI4433" s="9"/>
      <c r="BJ4433" s="9"/>
      <c r="BK4433" s="9"/>
      <c r="BL4433" s="9">
        <f t="shared" si="146"/>
        <v>567913.53507760097</v>
      </c>
      <c r="BM4433" s="9">
        <f t="shared" si="147"/>
        <v>567900</v>
      </c>
    </row>
    <row r="4434" spans="1:65" x14ac:dyDescent="0.3">
      <c r="A4434" t="s">
        <v>4141</v>
      </c>
      <c r="B4434" s="9">
        <v>392</v>
      </c>
      <c r="C4434">
        <v>572209</v>
      </c>
      <c r="D4434">
        <v>1</v>
      </c>
      <c r="E4434">
        <v>0</v>
      </c>
      <c r="F4434">
        <v>0</v>
      </c>
      <c r="G4434">
        <v>0</v>
      </c>
      <c r="H4434">
        <v>0</v>
      </c>
      <c r="I4434" t="s">
        <v>96</v>
      </c>
      <c r="J4434">
        <v>581186</v>
      </c>
      <c r="K4434" t="s">
        <v>331</v>
      </c>
      <c r="L4434">
        <v>571776</v>
      </c>
      <c r="M4434" t="s">
        <v>2967</v>
      </c>
      <c r="N4434">
        <v>581186</v>
      </c>
      <c r="O4434" t="s">
        <v>331</v>
      </c>
      <c r="P4434">
        <v>581186</v>
      </c>
      <c r="Q4434" t="s">
        <v>331</v>
      </c>
      <c r="R4434" s="9">
        <v>93741.403510419361</v>
      </c>
      <c r="S4434" s="9"/>
      <c r="T4434" s="9"/>
      <c r="U4434" s="9"/>
      <c r="V4434" s="9"/>
      <c r="W4434" s="9"/>
      <c r="X4434" s="9"/>
      <c r="Y4434" s="9"/>
      <c r="Z4434" s="9"/>
      <c r="AA4434" s="9"/>
      <c r="AB4434" s="9"/>
      <c r="AC4434" s="9"/>
      <c r="AD4434" s="9"/>
      <c r="AE4434" s="9"/>
      <c r="AF4434" s="9"/>
      <c r="AG4434" s="9"/>
      <c r="AH4434" s="9"/>
      <c r="AI4434" s="9"/>
      <c r="AJ4434" s="9"/>
      <c r="AK4434" s="9"/>
      <c r="AL4434" s="9"/>
      <c r="AM4434" s="9"/>
      <c r="AN4434" s="9"/>
      <c r="AO4434" s="9"/>
      <c r="AP4434" s="9"/>
      <c r="AQ4434" s="15"/>
      <c r="AR4434" s="9"/>
      <c r="AS4434" s="9"/>
      <c r="AT4434" s="9"/>
      <c r="AU4434" s="9"/>
      <c r="AV4434" s="9"/>
      <c r="AW4434" s="9"/>
      <c r="AX4434" s="9"/>
      <c r="AY4434" s="9"/>
      <c r="AZ4434" s="9"/>
      <c r="BA4434" s="9"/>
      <c r="BB4434" s="9"/>
      <c r="BC4434" s="9"/>
      <c r="BD4434" s="9"/>
      <c r="BE4434" s="9"/>
      <c r="BF4434" s="9"/>
      <c r="BG4434" s="9"/>
      <c r="BH4434" s="9"/>
      <c r="BI4434" s="9"/>
      <c r="BJ4434" s="9"/>
      <c r="BK4434" s="9"/>
      <c r="BL4434" s="9">
        <f t="shared" si="146"/>
        <v>93741.403510419361</v>
      </c>
      <c r="BM4434" s="9">
        <f t="shared" si="147"/>
        <v>93700</v>
      </c>
    </row>
    <row r="4435" spans="1:65" x14ac:dyDescent="0.3">
      <c r="A4435" t="s">
        <v>4142</v>
      </c>
      <c r="B4435" s="9">
        <v>790</v>
      </c>
      <c r="C4435">
        <v>536580</v>
      </c>
      <c r="D4435">
        <v>1</v>
      </c>
      <c r="E4435">
        <v>0</v>
      </c>
      <c r="F4435">
        <v>0</v>
      </c>
      <c r="G4435">
        <v>0</v>
      </c>
      <c r="H4435">
        <v>0</v>
      </c>
      <c r="I4435" t="s">
        <v>86</v>
      </c>
      <c r="J4435">
        <v>535419</v>
      </c>
      <c r="K4435" t="s">
        <v>170</v>
      </c>
      <c r="L4435">
        <v>535419</v>
      </c>
      <c r="M4435" t="s">
        <v>170</v>
      </c>
      <c r="N4435">
        <v>535419</v>
      </c>
      <c r="O4435" t="s">
        <v>170</v>
      </c>
      <c r="P4435">
        <v>535419</v>
      </c>
      <c r="Q4435" t="s">
        <v>170</v>
      </c>
      <c r="R4435" s="9">
        <v>187166.55292346669</v>
      </c>
      <c r="S4435" s="9"/>
      <c r="T4435" s="9"/>
      <c r="U4435" s="9"/>
      <c r="V4435" s="9"/>
      <c r="W4435" s="9"/>
      <c r="X4435" s="9"/>
      <c r="Y4435" s="9"/>
      <c r="Z4435" s="9"/>
      <c r="AA4435" s="9"/>
      <c r="AB4435" s="9"/>
      <c r="AC4435" s="9"/>
      <c r="AD4435" s="9"/>
      <c r="AE4435" s="9"/>
      <c r="AF4435" s="9"/>
      <c r="AG4435" s="9"/>
      <c r="AH4435" s="9"/>
      <c r="AI4435" s="9"/>
      <c r="AJ4435" s="9"/>
      <c r="AK4435" s="9"/>
      <c r="AL4435" s="9"/>
      <c r="AM4435" s="9"/>
      <c r="AN4435" s="9"/>
      <c r="AO4435" s="9"/>
      <c r="AP4435" s="9"/>
      <c r="AQ4435" s="15"/>
      <c r="AR4435" s="9"/>
      <c r="AS4435" s="9"/>
      <c r="AT4435" s="9"/>
      <c r="AU4435" s="9"/>
      <c r="AV4435" s="9"/>
      <c r="AW4435" s="9"/>
      <c r="AX4435" s="9"/>
      <c r="AY4435" s="9"/>
      <c r="AZ4435" s="9"/>
      <c r="BA4435" s="9"/>
      <c r="BB4435" s="9"/>
      <c r="BC4435" s="9"/>
      <c r="BD4435" s="9"/>
      <c r="BE4435" s="9"/>
      <c r="BF4435" s="9"/>
      <c r="BG4435" s="9"/>
      <c r="BH4435" s="9"/>
      <c r="BI4435" s="9"/>
      <c r="BJ4435" s="9"/>
      <c r="BK4435" s="9"/>
      <c r="BL4435" s="9">
        <f t="shared" si="146"/>
        <v>187166.55292346669</v>
      </c>
      <c r="BM4435" s="9">
        <f t="shared" si="147"/>
        <v>187200</v>
      </c>
    </row>
    <row r="4436" spans="1:65" x14ac:dyDescent="0.3">
      <c r="A4436" t="s">
        <v>4143</v>
      </c>
      <c r="B4436" s="9">
        <v>103</v>
      </c>
      <c r="C4436">
        <v>565504</v>
      </c>
      <c r="D4436">
        <v>1</v>
      </c>
      <c r="E4436">
        <v>0</v>
      </c>
      <c r="F4436">
        <v>0</v>
      </c>
      <c r="G4436">
        <v>0</v>
      </c>
      <c r="H4436">
        <v>0</v>
      </c>
      <c r="I4436" t="s">
        <v>86</v>
      </c>
      <c r="J4436">
        <v>542229</v>
      </c>
      <c r="K4436" t="s">
        <v>2165</v>
      </c>
      <c r="L4436">
        <v>541656</v>
      </c>
      <c r="M4436" t="s">
        <v>227</v>
      </c>
      <c r="N4436">
        <v>541656</v>
      </c>
      <c r="O4436" t="s">
        <v>227</v>
      </c>
      <c r="P4436">
        <v>541656</v>
      </c>
      <c r="Q4436" t="s">
        <v>227</v>
      </c>
      <c r="R4436" s="9">
        <v>71941.662785630979</v>
      </c>
      <c r="S4436" s="9"/>
      <c r="T4436" s="9"/>
      <c r="U4436" s="9"/>
      <c r="V4436" s="9"/>
      <c r="W4436" s="9"/>
      <c r="X4436" s="9"/>
      <c r="Y4436" s="9"/>
      <c r="Z4436" s="9"/>
      <c r="AA4436" s="9"/>
      <c r="AB4436" s="9"/>
      <c r="AC4436" s="9"/>
      <c r="AD4436" s="9"/>
      <c r="AE4436" s="9"/>
      <c r="AF4436" s="9"/>
      <c r="AG4436" s="9"/>
      <c r="AH4436" s="9"/>
      <c r="AI4436" s="9"/>
      <c r="AJ4436" s="9"/>
      <c r="AK4436" s="9"/>
      <c r="AL4436" s="9"/>
      <c r="AM4436" s="9"/>
      <c r="AN4436" s="9"/>
      <c r="AO4436" s="9"/>
      <c r="AP4436" s="9"/>
      <c r="AQ4436" s="15"/>
      <c r="AR4436" s="9"/>
      <c r="AS4436" s="9"/>
      <c r="AT4436" s="9"/>
      <c r="AU4436" s="9"/>
      <c r="AV4436" s="9"/>
      <c r="AW4436" s="9"/>
      <c r="AX4436" s="9"/>
      <c r="AY4436" s="9"/>
      <c r="AZ4436" s="9"/>
      <c r="BA4436" s="9"/>
      <c r="BB4436" s="9"/>
      <c r="BC4436" s="9"/>
      <c r="BD4436" s="9"/>
      <c r="BE4436" s="9"/>
      <c r="BF4436" s="9"/>
      <c r="BG4436" s="9"/>
      <c r="BH4436" s="9"/>
      <c r="BI4436" s="9"/>
      <c r="BJ4436" s="9"/>
      <c r="BK4436" s="9"/>
      <c r="BL4436" s="9">
        <f t="shared" si="146"/>
        <v>71941.662785630979</v>
      </c>
      <c r="BM4436" s="9">
        <f t="shared" si="147"/>
        <v>71900</v>
      </c>
    </row>
    <row r="4437" spans="1:65" x14ac:dyDescent="0.3">
      <c r="A4437" t="s">
        <v>4144</v>
      </c>
      <c r="B4437" s="9">
        <v>473</v>
      </c>
      <c r="C4437">
        <v>572217</v>
      </c>
      <c r="D4437">
        <v>1</v>
      </c>
      <c r="E4437">
        <v>0</v>
      </c>
      <c r="F4437">
        <v>0</v>
      </c>
      <c r="G4437">
        <v>0</v>
      </c>
      <c r="H4437">
        <v>0</v>
      </c>
      <c r="I4437" t="s">
        <v>96</v>
      </c>
      <c r="J4437">
        <v>571539</v>
      </c>
      <c r="K4437" t="s">
        <v>419</v>
      </c>
      <c r="L4437">
        <v>571539</v>
      </c>
      <c r="M4437" t="s">
        <v>419</v>
      </c>
      <c r="N4437">
        <v>571539</v>
      </c>
      <c r="O4437" t="s">
        <v>419</v>
      </c>
      <c r="P4437">
        <v>571164</v>
      </c>
      <c r="Q4437" t="s">
        <v>334</v>
      </c>
      <c r="R4437" s="9">
        <v>112863.6531420533</v>
      </c>
      <c r="S4437" s="9"/>
      <c r="T4437" s="9"/>
      <c r="U4437" s="9"/>
      <c r="V4437" s="9"/>
      <c r="W4437" s="9"/>
      <c r="X4437" s="9"/>
      <c r="Y4437" s="9"/>
      <c r="Z4437" s="9"/>
      <c r="AA4437" s="9"/>
      <c r="AB4437" s="9"/>
      <c r="AC4437" s="9"/>
      <c r="AD4437" s="9"/>
      <c r="AE4437" s="9"/>
      <c r="AF4437" s="9"/>
      <c r="AG4437" s="9"/>
      <c r="AH4437" s="9"/>
      <c r="AI4437" s="9"/>
      <c r="AJ4437" s="9"/>
      <c r="AK4437" s="9"/>
      <c r="AL4437" s="9"/>
      <c r="AM4437" s="9"/>
      <c r="AN4437" s="9"/>
      <c r="AO4437" s="9"/>
      <c r="AP4437" s="9"/>
      <c r="AQ4437" s="15"/>
      <c r="AR4437" s="9"/>
      <c r="AS4437" s="9"/>
      <c r="AT4437" s="9"/>
      <c r="AU4437" s="9"/>
      <c r="AV4437" s="9"/>
      <c r="AW4437" s="9"/>
      <c r="AX4437" s="9"/>
      <c r="AY4437" s="9"/>
      <c r="AZ4437" s="9"/>
      <c r="BA4437" s="9"/>
      <c r="BB4437" s="9"/>
      <c r="BC4437" s="9"/>
      <c r="BD4437" s="9"/>
      <c r="BE4437" s="9"/>
      <c r="BF4437" s="9"/>
      <c r="BG4437" s="9"/>
      <c r="BH4437" s="9"/>
      <c r="BI4437" s="9"/>
      <c r="BJ4437" s="9"/>
      <c r="BK4437" s="9"/>
      <c r="BL4437" s="9">
        <f t="shared" si="146"/>
        <v>112863.6531420533</v>
      </c>
      <c r="BM4437" s="9">
        <f t="shared" si="147"/>
        <v>112900</v>
      </c>
    </row>
    <row r="4438" spans="1:65" x14ac:dyDescent="0.3">
      <c r="A4438" t="s">
        <v>4145</v>
      </c>
      <c r="B4438" s="9">
        <v>695</v>
      </c>
      <c r="C4438">
        <v>580872</v>
      </c>
      <c r="D4438">
        <v>1</v>
      </c>
      <c r="E4438">
        <v>0</v>
      </c>
      <c r="F4438">
        <v>0</v>
      </c>
      <c r="G4438">
        <v>0</v>
      </c>
      <c r="H4438">
        <v>0</v>
      </c>
      <c r="I4438" t="s">
        <v>96</v>
      </c>
      <c r="J4438">
        <v>579891</v>
      </c>
      <c r="K4438" t="s">
        <v>658</v>
      </c>
      <c r="L4438">
        <v>579891</v>
      </c>
      <c r="M4438" t="s">
        <v>658</v>
      </c>
      <c r="N4438">
        <v>579891</v>
      </c>
      <c r="O4438" t="s">
        <v>658</v>
      </c>
      <c r="P4438">
        <v>579891</v>
      </c>
      <c r="Q4438" t="s">
        <v>658</v>
      </c>
      <c r="R4438" s="9">
        <v>164980.20650840149</v>
      </c>
      <c r="S4438" s="9"/>
      <c r="T4438" s="9"/>
      <c r="U4438" s="9"/>
      <c r="V4438" s="9"/>
      <c r="W4438" s="9"/>
      <c r="X4438" s="9"/>
      <c r="Y4438" s="9"/>
      <c r="Z4438" s="9"/>
      <c r="AA4438" s="9"/>
      <c r="AB4438" s="9"/>
      <c r="AC4438" s="9"/>
      <c r="AD4438" s="9"/>
      <c r="AE4438" s="9"/>
      <c r="AF4438" s="9"/>
      <c r="AG4438" s="9"/>
      <c r="AH4438" s="9"/>
      <c r="AI4438" s="9"/>
      <c r="AJ4438" s="9"/>
      <c r="AK4438" s="9"/>
      <c r="AL4438" s="9"/>
      <c r="AM4438" s="9"/>
      <c r="AN4438" s="9"/>
      <c r="AO4438" s="9"/>
      <c r="AP4438" s="9"/>
      <c r="AQ4438" s="15"/>
      <c r="AR4438" s="9"/>
      <c r="AS4438" s="9"/>
      <c r="AT4438" s="9"/>
      <c r="AU4438" s="9"/>
      <c r="AV4438" s="9"/>
      <c r="AW4438" s="9"/>
      <c r="AX4438" s="9"/>
      <c r="AY4438" s="9"/>
      <c r="AZ4438" s="9"/>
      <c r="BA4438" s="9"/>
      <c r="BB4438" s="9"/>
      <c r="BC4438" s="9"/>
      <c r="BD4438" s="9"/>
      <c r="BE4438" s="9"/>
      <c r="BF4438" s="9"/>
      <c r="BG4438" s="9"/>
      <c r="BH4438" s="9"/>
      <c r="BI4438" s="9"/>
      <c r="BJ4438" s="9"/>
      <c r="BK4438" s="9"/>
      <c r="BL4438" s="9">
        <f t="shared" si="146"/>
        <v>164980.20650840149</v>
      </c>
      <c r="BM4438" s="9">
        <f t="shared" si="147"/>
        <v>165000</v>
      </c>
    </row>
    <row r="4439" spans="1:65" x14ac:dyDescent="0.3">
      <c r="A4439" t="s">
        <v>4146</v>
      </c>
      <c r="B4439" s="9">
        <v>282</v>
      </c>
      <c r="C4439">
        <v>580881</v>
      </c>
      <c r="D4439">
        <v>1</v>
      </c>
      <c r="E4439">
        <v>0</v>
      </c>
      <c r="F4439">
        <v>0</v>
      </c>
      <c r="G4439">
        <v>0</v>
      </c>
      <c r="H4439">
        <v>0</v>
      </c>
      <c r="I4439" t="s">
        <v>96</v>
      </c>
      <c r="J4439">
        <v>579891</v>
      </c>
      <c r="K4439" t="s">
        <v>658</v>
      </c>
      <c r="L4439">
        <v>579891</v>
      </c>
      <c r="M4439" t="s">
        <v>658</v>
      </c>
      <c r="N4439">
        <v>579891</v>
      </c>
      <c r="O4439" t="s">
        <v>658</v>
      </c>
      <c r="P4439">
        <v>579891</v>
      </c>
      <c r="Q4439" t="s">
        <v>658</v>
      </c>
      <c r="R4439" s="9">
        <v>71941.662785630979</v>
      </c>
      <c r="S4439" s="9"/>
      <c r="T4439" s="9"/>
      <c r="U4439" s="9"/>
      <c r="V4439" s="9"/>
      <c r="W4439" s="9"/>
      <c r="X4439" s="9"/>
      <c r="Y4439" s="9"/>
      <c r="Z4439" s="9"/>
      <c r="AA4439" s="9"/>
      <c r="AB4439" s="9"/>
      <c r="AC4439" s="9"/>
      <c r="AD4439" s="9"/>
      <c r="AE4439" s="9"/>
      <c r="AF4439" s="9"/>
      <c r="AG4439" s="9"/>
      <c r="AH4439" s="9"/>
      <c r="AI4439" s="9"/>
      <c r="AJ4439" s="9"/>
      <c r="AK4439" s="9"/>
      <c r="AL4439" s="9"/>
      <c r="AM4439" s="9"/>
      <c r="AN4439" s="9"/>
      <c r="AO4439" s="9"/>
      <c r="AP4439" s="9"/>
      <c r="AQ4439" s="15"/>
      <c r="AR4439" s="9"/>
      <c r="AS4439" s="9"/>
      <c r="AT4439" s="9"/>
      <c r="AU4439" s="9"/>
      <c r="AV4439" s="9"/>
      <c r="AW4439" s="9"/>
      <c r="AX4439" s="9"/>
      <c r="AY4439" s="9"/>
      <c r="AZ4439" s="9"/>
      <c r="BA4439" s="9"/>
      <c r="BB4439" s="9"/>
      <c r="BC4439" s="9"/>
      <c r="BD4439" s="9"/>
      <c r="BE4439" s="9"/>
      <c r="BF4439" s="9"/>
      <c r="BG4439" s="9"/>
      <c r="BH4439" s="9"/>
      <c r="BI4439" s="9"/>
      <c r="BJ4439" s="9"/>
      <c r="BK4439" s="9"/>
      <c r="BL4439" s="9">
        <f t="shared" si="146"/>
        <v>71941.662785630979</v>
      </c>
      <c r="BM4439" s="9">
        <f t="shared" si="147"/>
        <v>71900</v>
      </c>
    </row>
    <row r="4440" spans="1:65" x14ac:dyDescent="0.3">
      <c r="A4440" s="3" t="s">
        <v>2759</v>
      </c>
      <c r="B4440" s="9">
        <v>3777</v>
      </c>
      <c r="C4440">
        <v>539643</v>
      </c>
      <c r="D4440">
        <v>1</v>
      </c>
      <c r="E4440">
        <v>1</v>
      </c>
      <c r="F4440">
        <v>1</v>
      </c>
      <c r="G4440">
        <v>0</v>
      </c>
      <c r="H4440">
        <v>0</v>
      </c>
      <c r="I4440" t="s">
        <v>86</v>
      </c>
      <c r="J4440">
        <v>539643</v>
      </c>
      <c r="K4440" t="s">
        <v>2759</v>
      </c>
      <c r="L4440">
        <v>539643</v>
      </c>
      <c r="M4440" t="s">
        <v>2759</v>
      </c>
      <c r="N4440">
        <v>539139</v>
      </c>
      <c r="O4440" t="s">
        <v>537</v>
      </c>
      <c r="P4440">
        <v>539139</v>
      </c>
      <c r="Q4440" t="s">
        <v>537</v>
      </c>
      <c r="R4440" s="9">
        <v>862744.52444765053</v>
      </c>
      <c r="S4440" s="9">
        <f>SUMIFS($B:$B,$J:$J,$C4440)</f>
        <v>5478</v>
      </c>
      <c r="T4440" s="9">
        <v>297286.34292784461</v>
      </c>
      <c r="U4440" s="9">
        <v>3</v>
      </c>
      <c r="V4440" s="9">
        <f>U4440*768</f>
        <v>2304</v>
      </c>
      <c r="W4440" s="9">
        <v>12</v>
      </c>
      <c r="X4440" s="9">
        <f>W4440*3072</f>
        <v>36864</v>
      </c>
      <c r="Y4440" s="9">
        <v>26</v>
      </c>
      <c r="Z4440" s="9">
        <f>Y4440*1024</f>
        <v>26624</v>
      </c>
      <c r="AA4440" s="9">
        <v>7</v>
      </c>
      <c r="AB4440" s="9">
        <f>AA4440*256</f>
        <v>1792</v>
      </c>
      <c r="AC4440" s="9">
        <f>SUMIFS($B:$B,$L:$L,$C4440)</f>
        <v>5478</v>
      </c>
      <c r="AD4440" s="9">
        <v>683939.20653093897</v>
      </c>
      <c r="AE4440" s="9"/>
      <c r="AF4440" s="9"/>
      <c r="AG4440" s="9"/>
      <c r="AH4440" s="9"/>
      <c r="AI4440" s="9"/>
      <c r="AJ4440" s="9"/>
      <c r="AK4440" s="9"/>
      <c r="AL4440" s="9"/>
      <c r="AM4440" s="9"/>
      <c r="AN4440" s="9"/>
      <c r="AO4440" s="9"/>
      <c r="AP4440" s="9"/>
      <c r="AQ4440" s="15"/>
      <c r="AR4440" s="9">
        <v>2</v>
      </c>
      <c r="AS4440" s="9">
        <f>AR4440*30500</f>
        <v>61000</v>
      </c>
      <c r="AT4440" s="9"/>
      <c r="AU4440" s="9"/>
      <c r="AV4440" s="9"/>
      <c r="AW4440" s="9"/>
      <c r="AX4440" s="9"/>
      <c r="AY4440" s="9"/>
      <c r="AZ4440" s="9"/>
      <c r="BA4440" s="9"/>
      <c r="BB4440" s="9"/>
      <c r="BC4440" s="9"/>
      <c r="BD4440" s="9"/>
      <c r="BE4440" s="9"/>
      <c r="BF4440" s="9"/>
      <c r="BG4440" s="9"/>
      <c r="BH4440" s="9"/>
      <c r="BI4440" s="9"/>
      <c r="BJ4440" s="9"/>
      <c r="BK4440" s="9"/>
      <c r="BL4440" s="9">
        <f t="shared" si="146"/>
        <v>1972554.0739064342</v>
      </c>
      <c r="BM4440" s="9">
        <f t="shared" si="147"/>
        <v>1972600</v>
      </c>
    </row>
    <row r="4441" spans="1:65" x14ac:dyDescent="0.3">
      <c r="A4441" s="2" t="s">
        <v>2501</v>
      </c>
      <c r="B4441" s="9">
        <v>1487</v>
      </c>
      <c r="C4441">
        <v>542351</v>
      </c>
      <c r="D4441">
        <v>1</v>
      </c>
      <c r="E4441">
        <v>1</v>
      </c>
      <c r="F4441">
        <v>0</v>
      </c>
      <c r="G4441">
        <v>0</v>
      </c>
      <c r="H4441">
        <v>0</v>
      </c>
      <c r="I4441" t="s">
        <v>86</v>
      </c>
      <c r="J4441">
        <v>542351</v>
      </c>
      <c r="K4441" t="s">
        <v>2501</v>
      </c>
      <c r="L4441">
        <v>542164</v>
      </c>
      <c r="M4441" t="s">
        <v>226</v>
      </c>
      <c r="N4441">
        <v>542164</v>
      </c>
      <c r="O4441" t="s">
        <v>226</v>
      </c>
      <c r="P4441">
        <v>541656</v>
      </c>
      <c r="Q4441" t="s">
        <v>227</v>
      </c>
      <c r="R4441" s="9">
        <v>348237.71460146981</v>
      </c>
      <c r="S4441" s="9">
        <f>SUMIFS($B:$B,$J:$J,$C4441)</f>
        <v>2955</v>
      </c>
      <c r="T4441" s="9">
        <v>160671.25328023339</v>
      </c>
      <c r="U4441" s="9">
        <v>0</v>
      </c>
      <c r="V4441" s="9">
        <f>U4441*768</f>
        <v>0</v>
      </c>
      <c r="W4441" s="9">
        <v>24</v>
      </c>
      <c r="X4441" s="9">
        <f>W4441*3072</f>
        <v>73728</v>
      </c>
      <c r="Y4441" s="9">
        <v>7</v>
      </c>
      <c r="Z4441" s="9">
        <f>Y4441*1024</f>
        <v>7168</v>
      </c>
      <c r="AA4441" s="9">
        <v>6</v>
      </c>
      <c r="AB4441" s="9">
        <f>AA4441*256</f>
        <v>1536</v>
      </c>
      <c r="AC4441" s="9"/>
      <c r="AD4441" s="9"/>
      <c r="AE4441" s="9"/>
      <c r="AF4441" s="9"/>
      <c r="AG4441" s="9"/>
      <c r="AH4441" s="9"/>
      <c r="AI4441" s="9"/>
      <c r="AJ4441" s="9"/>
      <c r="AK4441" s="9"/>
      <c r="AL4441" s="9"/>
      <c r="AM4441" s="9"/>
      <c r="AN4441" s="9"/>
      <c r="AO4441" s="9"/>
      <c r="AP4441" s="9"/>
      <c r="AQ4441" s="15"/>
      <c r="AR4441" s="9"/>
      <c r="AS4441" s="9"/>
      <c r="AT4441" s="9"/>
      <c r="AU4441" s="9"/>
      <c r="AV4441" s="9"/>
      <c r="AW4441" s="9"/>
      <c r="AX4441" s="9"/>
      <c r="AY4441" s="9"/>
      <c r="AZ4441" s="9"/>
      <c r="BA4441" s="9"/>
      <c r="BB4441" s="9"/>
      <c r="BC4441" s="9"/>
      <c r="BD4441" s="9"/>
      <c r="BE4441" s="9"/>
      <c r="BF4441" s="9"/>
      <c r="BG4441" s="9"/>
      <c r="BH4441" s="9"/>
      <c r="BI4441" s="9"/>
      <c r="BJ4441" s="9"/>
      <c r="BK4441" s="9"/>
      <c r="BL4441" s="9">
        <f t="shared" si="146"/>
        <v>591340.96788170317</v>
      </c>
      <c r="BM4441" s="9">
        <f t="shared" si="147"/>
        <v>591300</v>
      </c>
    </row>
    <row r="4442" spans="1:65" x14ac:dyDescent="0.3">
      <c r="A4442" t="s">
        <v>4147</v>
      </c>
      <c r="B4442" s="9">
        <v>828</v>
      </c>
      <c r="C4442">
        <v>583821</v>
      </c>
      <c r="D4442">
        <v>1</v>
      </c>
      <c r="E4442">
        <v>0</v>
      </c>
      <c r="F4442">
        <v>0</v>
      </c>
      <c r="G4442">
        <v>0</v>
      </c>
      <c r="H4442">
        <v>0</v>
      </c>
      <c r="I4442" t="s">
        <v>81</v>
      </c>
      <c r="J4442">
        <v>582824</v>
      </c>
      <c r="K4442" t="s">
        <v>145</v>
      </c>
      <c r="L4442">
        <v>582824</v>
      </c>
      <c r="M4442" t="s">
        <v>145</v>
      </c>
      <c r="N4442">
        <v>583952</v>
      </c>
      <c r="O4442" t="s">
        <v>146</v>
      </c>
      <c r="P4442">
        <v>583952</v>
      </c>
      <c r="Q4442" t="s">
        <v>146</v>
      </c>
      <c r="R4442" s="9">
        <v>196023.3994966734</v>
      </c>
      <c r="S4442" s="9"/>
      <c r="T4442" s="9"/>
      <c r="U4442" s="9"/>
      <c r="V4442" s="9"/>
      <c r="W4442" s="9"/>
      <c r="X4442" s="9"/>
      <c r="Y4442" s="9"/>
      <c r="Z4442" s="9"/>
      <c r="AA4442" s="9"/>
      <c r="AB4442" s="9"/>
      <c r="AC4442" s="9"/>
      <c r="AD4442" s="9"/>
      <c r="AE4442" s="9"/>
      <c r="AF4442" s="9"/>
      <c r="AG4442" s="9"/>
      <c r="AH4442" s="9"/>
      <c r="AI4442" s="9"/>
      <c r="AJ4442" s="9"/>
      <c r="AK4442" s="9"/>
      <c r="AL4442" s="9"/>
      <c r="AM4442" s="9"/>
      <c r="AN4442" s="9"/>
      <c r="AO4442" s="9"/>
      <c r="AP4442" s="9"/>
      <c r="AQ4442" s="15"/>
      <c r="AR4442" s="9"/>
      <c r="AS4442" s="9"/>
      <c r="AT4442" s="9"/>
      <c r="AU4442" s="9"/>
      <c r="AV4442" s="9"/>
      <c r="AW4442" s="9"/>
      <c r="AX4442" s="9"/>
      <c r="AY4442" s="9"/>
      <c r="AZ4442" s="9"/>
      <c r="BA4442" s="9"/>
      <c r="BB4442" s="9"/>
      <c r="BC4442" s="9"/>
      <c r="BD4442" s="9"/>
      <c r="BE4442" s="9"/>
      <c r="BF4442" s="9"/>
      <c r="BG4442" s="9"/>
      <c r="BH4442" s="9"/>
      <c r="BI4442" s="9"/>
      <c r="BJ4442" s="9"/>
      <c r="BK4442" s="9"/>
      <c r="BL4442" s="9">
        <f t="shared" si="146"/>
        <v>196023.3994966734</v>
      </c>
      <c r="BM4442" s="9">
        <f t="shared" si="147"/>
        <v>196000</v>
      </c>
    </row>
    <row r="4443" spans="1:65" x14ac:dyDescent="0.3">
      <c r="A4443" s="2" t="s">
        <v>141</v>
      </c>
      <c r="B4443" s="9">
        <v>2143</v>
      </c>
      <c r="C4443">
        <v>583839</v>
      </c>
      <c r="D4443">
        <v>1</v>
      </c>
      <c r="E4443">
        <v>1</v>
      </c>
      <c r="F4443">
        <v>0</v>
      </c>
      <c r="G4443">
        <v>0</v>
      </c>
      <c r="H4443">
        <v>0</v>
      </c>
      <c r="I4443" t="s">
        <v>81</v>
      </c>
      <c r="J4443">
        <v>583839</v>
      </c>
      <c r="K4443" t="s">
        <v>141</v>
      </c>
      <c r="L4443">
        <v>583782</v>
      </c>
      <c r="M4443" t="s">
        <v>149</v>
      </c>
      <c r="N4443">
        <v>583782</v>
      </c>
      <c r="O4443" t="s">
        <v>149</v>
      </c>
      <c r="P4443">
        <v>583782</v>
      </c>
      <c r="Q4443" t="s">
        <v>149</v>
      </c>
      <c r="R4443" s="9">
        <v>497622.51476801711</v>
      </c>
      <c r="S4443" s="9">
        <f>SUMIFS($B:$B,$J:$J,$C4443)</f>
        <v>6706</v>
      </c>
      <c r="T4443" s="9">
        <v>363651.32555148349</v>
      </c>
      <c r="U4443" s="9">
        <v>0</v>
      </c>
      <c r="V4443" s="9">
        <f>U4443*768</f>
        <v>0</v>
      </c>
      <c r="W4443" s="9">
        <v>25</v>
      </c>
      <c r="X4443" s="9">
        <f>W4443*3072</f>
        <v>76800</v>
      </c>
      <c r="Y4443" s="9">
        <v>27</v>
      </c>
      <c r="Z4443" s="9">
        <f>Y4443*1024</f>
        <v>27648</v>
      </c>
      <c r="AA4443" s="9">
        <v>5</v>
      </c>
      <c r="AB4443" s="9">
        <f>AA4443*256</f>
        <v>1280</v>
      </c>
      <c r="AC4443" s="9"/>
      <c r="AD4443" s="9"/>
      <c r="AE4443" s="9"/>
      <c r="AF4443" s="9"/>
      <c r="AG4443" s="9"/>
      <c r="AH4443" s="9"/>
      <c r="AI4443" s="9"/>
      <c r="AJ4443" s="9"/>
      <c r="AK4443" s="9"/>
      <c r="AL4443" s="9"/>
      <c r="AM4443" s="9"/>
      <c r="AN4443" s="9"/>
      <c r="AO4443" s="9"/>
      <c r="AP4443" s="9"/>
      <c r="AQ4443" s="15"/>
      <c r="AR4443" s="9">
        <v>1</v>
      </c>
      <c r="AS4443" s="9">
        <f>AR4443*30500</f>
        <v>30500</v>
      </c>
      <c r="AT4443" s="9"/>
      <c r="AU4443" s="9"/>
      <c r="AV4443" s="9"/>
      <c r="AW4443" s="9"/>
      <c r="AX4443" s="9"/>
      <c r="AY4443" s="9"/>
      <c r="AZ4443" s="9"/>
      <c r="BA4443" s="9"/>
      <c r="BB4443" s="9"/>
      <c r="BC4443" s="9"/>
      <c r="BD4443" s="9"/>
      <c r="BE4443" s="9"/>
      <c r="BF4443" s="9"/>
      <c r="BG4443" s="9"/>
      <c r="BH4443" s="9"/>
      <c r="BI4443" s="9"/>
      <c r="BJ4443" s="9"/>
      <c r="BK4443" s="9"/>
      <c r="BL4443" s="9">
        <f t="shared" si="146"/>
        <v>997501.84031950054</v>
      </c>
      <c r="BM4443" s="9">
        <f t="shared" si="147"/>
        <v>997500</v>
      </c>
    </row>
    <row r="4444" spans="1:65" x14ac:dyDescent="0.3">
      <c r="A4444" s="5" t="s">
        <v>141</v>
      </c>
      <c r="B4444" s="9">
        <v>17143</v>
      </c>
      <c r="C4444">
        <v>538728</v>
      </c>
      <c r="D4444">
        <v>1</v>
      </c>
      <c r="E4444">
        <v>1</v>
      </c>
      <c r="F4444">
        <v>1</v>
      </c>
      <c r="G4444">
        <v>1</v>
      </c>
      <c r="H4444">
        <v>1</v>
      </c>
      <c r="I4444" t="s">
        <v>86</v>
      </c>
      <c r="J4444">
        <v>538728</v>
      </c>
      <c r="K4444" t="s">
        <v>141</v>
      </c>
      <c r="L4444">
        <v>538728</v>
      </c>
      <c r="M4444" t="s">
        <v>141</v>
      </c>
      <c r="N4444">
        <v>538728</v>
      </c>
      <c r="O4444" t="s">
        <v>141</v>
      </c>
      <c r="P4444">
        <v>538728</v>
      </c>
      <c r="Q4444" t="s">
        <v>141</v>
      </c>
      <c r="R4444" s="9">
        <v>774319.27871924278</v>
      </c>
      <c r="S4444" s="9">
        <f>SUMIFS($B:$B,$J:$J,$C4444)</f>
        <v>39287</v>
      </c>
      <c r="T4444" s="9">
        <v>917826.03685796889</v>
      </c>
      <c r="U4444" s="9">
        <v>1</v>
      </c>
      <c r="V4444" s="9">
        <f>U4444*768</f>
        <v>768</v>
      </c>
      <c r="W4444" s="9">
        <v>122</v>
      </c>
      <c r="X4444" s="9">
        <f>W4444*3072</f>
        <v>374784</v>
      </c>
      <c r="Y4444" s="9">
        <v>348</v>
      </c>
      <c r="Z4444" s="9">
        <f>Y4444*1024</f>
        <v>356352</v>
      </c>
      <c r="AA4444" s="9">
        <v>116</v>
      </c>
      <c r="AB4444" s="9">
        <f>AA4444*256</f>
        <v>29696</v>
      </c>
      <c r="AC4444" s="9">
        <f>SUMIFS($B:$B,$L:$L,$C4444)</f>
        <v>37245</v>
      </c>
      <c r="AD4444" s="9">
        <v>2396757.5373413069</v>
      </c>
      <c r="AE4444" s="9">
        <f>SUMIFS($B:$B,$P:$P,$C4444)</f>
        <v>79901</v>
      </c>
      <c r="AF4444" s="9">
        <v>4853356.514394409</v>
      </c>
      <c r="AG4444" s="9">
        <f>SUMIFS($B:$B,$N:$N,$C4444)</f>
        <v>59173</v>
      </c>
      <c r="AH4444" s="9">
        <v>9930872.6770425774</v>
      </c>
      <c r="AI4444" s="9">
        <f>SUMIFS($B:$B,$P:$P,$C4444)</f>
        <v>79901</v>
      </c>
      <c r="AJ4444" s="9">
        <v>30141377.919696461</v>
      </c>
      <c r="AK4444" s="9"/>
      <c r="AL4444" s="9">
        <v>9803</v>
      </c>
      <c r="AM4444" s="9">
        <f>AL4444*141</f>
        <v>1382223</v>
      </c>
      <c r="AN4444" s="9"/>
      <c r="AO4444" s="9"/>
      <c r="AP4444" s="9"/>
      <c r="AQ4444" s="15"/>
      <c r="AR4444" s="9">
        <v>4</v>
      </c>
      <c r="AS4444" s="9">
        <f>AR4444*30500</f>
        <v>122000</v>
      </c>
      <c r="AT4444" s="9">
        <v>432</v>
      </c>
      <c r="AU4444" s="9">
        <f>AT4444*2742</f>
        <v>1184544</v>
      </c>
      <c r="AV4444" s="9">
        <v>396</v>
      </c>
      <c r="AW4444" s="9">
        <f>AV4444*914</f>
        <v>361944</v>
      </c>
      <c r="AX4444" s="9">
        <v>4151</v>
      </c>
      <c r="AY4444" s="9">
        <f>AX4444*141</f>
        <v>585291</v>
      </c>
      <c r="AZ4444" s="9">
        <v>4596</v>
      </c>
      <c r="BA4444" s="9">
        <f>AZ4444*343</f>
        <v>1576428</v>
      </c>
      <c r="BB4444" s="9">
        <v>556</v>
      </c>
      <c r="BC4444" s="9">
        <f>BB4444*109</f>
        <v>60604</v>
      </c>
      <c r="BD4444" s="9">
        <v>44</v>
      </c>
      <c r="BE4444" s="9">
        <f>BD4444*82</f>
        <v>3608</v>
      </c>
      <c r="BF4444" s="9">
        <v>698</v>
      </c>
      <c r="BG4444" s="9">
        <f>BF4444*328</f>
        <v>228944</v>
      </c>
      <c r="BH4444" s="9">
        <v>47</v>
      </c>
      <c r="BI4444" s="9">
        <f>BH4444*410</f>
        <v>19270</v>
      </c>
      <c r="BJ4444" s="9">
        <v>1</v>
      </c>
      <c r="BK4444" s="9">
        <f>BJ4444*219</f>
        <v>219</v>
      </c>
      <c r="BL4444" s="9">
        <f t="shared" si="146"/>
        <v>55301184.964051962</v>
      </c>
      <c r="BM4444" s="9">
        <f t="shared" si="147"/>
        <v>55301200</v>
      </c>
    </row>
    <row r="4445" spans="1:65" x14ac:dyDescent="0.3">
      <c r="A4445" t="s">
        <v>4148</v>
      </c>
      <c r="B4445" s="9">
        <v>426</v>
      </c>
      <c r="C4445">
        <v>549789</v>
      </c>
      <c r="D4445">
        <v>1</v>
      </c>
      <c r="E4445">
        <v>0</v>
      </c>
      <c r="F4445">
        <v>0</v>
      </c>
      <c r="G4445">
        <v>0</v>
      </c>
      <c r="H4445">
        <v>0</v>
      </c>
      <c r="I4445" t="s">
        <v>81</v>
      </c>
      <c r="J4445">
        <v>583839</v>
      </c>
      <c r="K4445" t="s">
        <v>141</v>
      </c>
      <c r="L4445">
        <v>583782</v>
      </c>
      <c r="M4445" t="s">
        <v>149</v>
      </c>
      <c r="N4445">
        <v>583782</v>
      </c>
      <c r="O4445" t="s">
        <v>149</v>
      </c>
      <c r="P4445">
        <v>583782</v>
      </c>
      <c r="Q4445" t="s">
        <v>149</v>
      </c>
      <c r="R4445" s="9">
        <v>101775.673198697</v>
      </c>
      <c r="S4445" s="9"/>
      <c r="T4445" s="9"/>
      <c r="U4445" s="9"/>
      <c r="V4445" s="9"/>
      <c r="W4445" s="9"/>
      <c r="X4445" s="9"/>
      <c r="Y4445" s="9"/>
      <c r="Z4445" s="9"/>
      <c r="AA4445" s="9"/>
      <c r="AB4445" s="9"/>
      <c r="AC4445" s="9"/>
      <c r="AD4445" s="9"/>
      <c r="AE4445" s="9"/>
      <c r="AF4445" s="9"/>
      <c r="AG4445" s="9"/>
      <c r="AH4445" s="9"/>
      <c r="AI4445" s="9"/>
      <c r="AJ4445" s="9"/>
      <c r="AK4445" s="9"/>
      <c r="AL4445" s="9"/>
      <c r="AM4445" s="9"/>
      <c r="AN4445" s="9"/>
      <c r="AO4445" s="9"/>
      <c r="AP4445" s="9"/>
      <c r="AQ4445" s="15"/>
      <c r="AR4445" s="9"/>
      <c r="AS4445" s="9"/>
      <c r="AT4445" s="9"/>
      <c r="AU4445" s="9"/>
      <c r="AV4445" s="9"/>
      <c r="AW4445" s="9"/>
      <c r="AX4445" s="9"/>
      <c r="AY4445" s="9"/>
      <c r="AZ4445" s="9"/>
      <c r="BA4445" s="9"/>
      <c r="BB4445" s="9"/>
      <c r="BC4445" s="9"/>
      <c r="BD4445" s="9"/>
      <c r="BE4445" s="9"/>
      <c r="BF4445" s="9"/>
      <c r="BG4445" s="9"/>
      <c r="BH4445" s="9"/>
      <c r="BI4445" s="9"/>
      <c r="BJ4445" s="9"/>
      <c r="BK4445" s="9"/>
      <c r="BL4445" s="9">
        <f t="shared" si="146"/>
        <v>101775.673198697</v>
      </c>
      <c r="BM4445" s="9">
        <f t="shared" si="147"/>
        <v>101800</v>
      </c>
    </row>
    <row r="4446" spans="1:65" x14ac:dyDescent="0.3">
      <c r="A4446" t="s">
        <v>4149</v>
      </c>
      <c r="B4446" s="9">
        <v>118</v>
      </c>
      <c r="C4446">
        <v>576735</v>
      </c>
      <c r="D4446">
        <v>1</v>
      </c>
      <c r="E4446">
        <v>0</v>
      </c>
      <c r="F4446">
        <v>0</v>
      </c>
      <c r="G4446">
        <v>0</v>
      </c>
      <c r="H4446">
        <v>0</v>
      </c>
      <c r="I4446" t="s">
        <v>90</v>
      </c>
      <c r="J4446">
        <v>576701</v>
      </c>
      <c r="K4446" t="s">
        <v>195</v>
      </c>
      <c r="L4446">
        <v>576701</v>
      </c>
      <c r="M4446" t="s">
        <v>195</v>
      </c>
      <c r="N4446">
        <v>576701</v>
      </c>
      <c r="O4446" t="s">
        <v>195</v>
      </c>
      <c r="P4446">
        <v>576069</v>
      </c>
      <c r="Q4446" t="s">
        <v>196</v>
      </c>
      <c r="R4446" s="9">
        <v>71941.662785630979</v>
      </c>
      <c r="S4446" s="9"/>
      <c r="T4446" s="9"/>
      <c r="U4446" s="9"/>
      <c r="V4446" s="9"/>
      <c r="W4446" s="9"/>
      <c r="X4446" s="9"/>
      <c r="Y4446" s="9"/>
      <c r="Z4446" s="9"/>
      <c r="AA4446" s="9"/>
      <c r="AB4446" s="9"/>
      <c r="AC4446" s="9"/>
      <c r="AD4446" s="9"/>
      <c r="AE4446" s="9"/>
      <c r="AF4446" s="9"/>
      <c r="AG4446" s="9"/>
      <c r="AH4446" s="9"/>
      <c r="AI4446" s="9"/>
      <c r="AJ4446" s="9"/>
      <c r="AK4446" s="9"/>
      <c r="AL4446" s="9"/>
      <c r="AM4446" s="9"/>
      <c r="AN4446" s="9"/>
      <c r="AO4446" s="9"/>
      <c r="AP4446" s="9"/>
      <c r="AQ4446" s="15"/>
      <c r="AR4446" s="9"/>
      <c r="AS4446" s="9"/>
      <c r="AT4446" s="9"/>
      <c r="AU4446" s="9"/>
      <c r="AV4446" s="9"/>
      <c r="AW4446" s="9"/>
      <c r="AX4446" s="9"/>
      <c r="AY4446" s="9"/>
      <c r="AZ4446" s="9"/>
      <c r="BA4446" s="9"/>
      <c r="BB4446" s="9"/>
      <c r="BC4446" s="9"/>
      <c r="BD4446" s="9"/>
      <c r="BE4446" s="9"/>
      <c r="BF4446" s="9"/>
      <c r="BG4446" s="9"/>
      <c r="BH4446" s="9"/>
      <c r="BI4446" s="9"/>
      <c r="BJ4446" s="9"/>
      <c r="BK4446" s="9"/>
      <c r="BL4446" s="9">
        <f t="shared" si="146"/>
        <v>71941.662785630979</v>
      </c>
      <c r="BM4446" s="9">
        <f t="shared" si="147"/>
        <v>71900</v>
      </c>
    </row>
    <row r="4447" spans="1:65" x14ac:dyDescent="0.3">
      <c r="A4447" t="s">
        <v>4150</v>
      </c>
      <c r="B4447" s="9">
        <v>184</v>
      </c>
      <c r="C4447">
        <v>554103</v>
      </c>
      <c r="D4447">
        <v>1</v>
      </c>
      <c r="E4447">
        <v>0</v>
      </c>
      <c r="F4447">
        <v>0</v>
      </c>
      <c r="G4447">
        <v>0</v>
      </c>
      <c r="H4447">
        <v>0</v>
      </c>
      <c r="I4447" t="s">
        <v>111</v>
      </c>
      <c r="J4447">
        <v>505188</v>
      </c>
      <c r="K4447" t="s">
        <v>140</v>
      </c>
      <c r="L4447">
        <v>505188</v>
      </c>
      <c r="M4447" t="s">
        <v>140</v>
      </c>
      <c r="N4447">
        <v>505188</v>
      </c>
      <c r="O4447" t="s">
        <v>140</v>
      </c>
      <c r="P4447">
        <v>505188</v>
      </c>
      <c r="Q4447" t="s">
        <v>140</v>
      </c>
      <c r="R4447" s="9">
        <v>71941.662785630979</v>
      </c>
      <c r="S4447" s="9"/>
      <c r="T4447" s="9"/>
      <c r="U4447" s="9"/>
      <c r="V4447" s="9"/>
      <c r="W4447" s="9"/>
      <c r="X4447" s="9"/>
      <c r="Y4447" s="9"/>
      <c r="Z4447" s="9"/>
      <c r="AA4447" s="9"/>
      <c r="AB4447" s="9"/>
      <c r="AC4447" s="9"/>
      <c r="AD4447" s="9"/>
      <c r="AE4447" s="9"/>
      <c r="AF4447" s="9"/>
      <c r="AG4447" s="9"/>
      <c r="AH4447" s="9"/>
      <c r="AI4447" s="9"/>
      <c r="AJ4447" s="9"/>
      <c r="AK4447" s="9"/>
      <c r="AL4447" s="9"/>
      <c r="AM4447" s="9"/>
      <c r="AN4447" s="9"/>
      <c r="AO4447" s="9"/>
      <c r="AP4447" s="9"/>
      <c r="AQ4447" s="15"/>
      <c r="AR4447" s="9"/>
      <c r="AS4447" s="9"/>
      <c r="AT4447" s="9"/>
      <c r="AU4447" s="9"/>
      <c r="AV4447" s="9"/>
      <c r="AW4447" s="9"/>
      <c r="AX4447" s="9"/>
      <c r="AY4447" s="9"/>
      <c r="AZ4447" s="9"/>
      <c r="BA4447" s="9"/>
      <c r="BB4447" s="9"/>
      <c r="BC4447" s="9"/>
      <c r="BD4447" s="9"/>
      <c r="BE4447" s="9"/>
      <c r="BF4447" s="9"/>
      <c r="BG4447" s="9"/>
      <c r="BH4447" s="9"/>
      <c r="BI4447" s="9"/>
      <c r="BJ4447" s="9"/>
      <c r="BK4447" s="9"/>
      <c r="BL4447" s="9">
        <f t="shared" si="146"/>
        <v>71941.662785630979</v>
      </c>
      <c r="BM4447" s="9">
        <f t="shared" si="147"/>
        <v>71900</v>
      </c>
    </row>
    <row r="4448" spans="1:65" x14ac:dyDescent="0.3">
      <c r="A4448" t="s">
        <v>4151</v>
      </c>
      <c r="B4448" s="9">
        <v>87</v>
      </c>
      <c r="C4448">
        <v>587851</v>
      </c>
      <c r="D4448">
        <v>1</v>
      </c>
      <c r="E4448">
        <v>0</v>
      </c>
      <c r="F4448">
        <v>0</v>
      </c>
      <c r="G4448">
        <v>0</v>
      </c>
      <c r="H4448">
        <v>0</v>
      </c>
      <c r="I4448" t="s">
        <v>123</v>
      </c>
      <c r="J4448">
        <v>587541</v>
      </c>
      <c r="K4448" t="s">
        <v>1820</v>
      </c>
      <c r="L4448">
        <v>588024</v>
      </c>
      <c r="M4448" t="s">
        <v>507</v>
      </c>
      <c r="N4448">
        <v>588024</v>
      </c>
      <c r="O4448" t="s">
        <v>507</v>
      </c>
      <c r="P4448">
        <v>588024</v>
      </c>
      <c r="Q4448" t="s">
        <v>507</v>
      </c>
      <c r="R4448" s="9">
        <v>71941.662785630979</v>
      </c>
      <c r="S4448" s="9"/>
      <c r="T4448" s="9"/>
      <c r="U4448" s="9"/>
      <c r="V4448" s="9"/>
      <c r="W4448" s="9"/>
      <c r="X4448" s="9"/>
      <c r="Y4448" s="9"/>
      <c r="Z4448" s="9"/>
      <c r="AA4448" s="9"/>
      <c r="AB4448" s="9"/>
      <c r="AC4448" s="9"/>
      <c r="AD4448" s="9"/>
      <c r="AE4448" s="9"/>
      <c r="AF4448" s="9"/>
      <c r="AG4448" s="9"/>
      <c r="AH4448" s="9"/>
      <c r="AI4448" s="9"/>
      <c r="AJ4448" s="9"/>
      <c r="AK4448" s="9"/>
      <c r="AL4448" s="9"/>
      <c r="AM4448" s="9"/>
      <c r="AN4448" s="9"/>
      <c r="AO4448" s="9"/>
      <c r="AP4448" s="9"/>
      <c r="AQ4448" s="15"/>
      <c r="AR4448" s="9"/>
      <c r="AS4448" s="9"/>
      <c r="AT4448" s="9"/>
      <c r="AU4448" s="9"/>
      <c r="AV4448" s="9"/>
      <c r="AW4448" s="9"/>
      <c r="AX4448" s="9"/>
      <c r="AY4448" s="9"/>
      <c r="AZ4448" s="9"/>
      <c r="BA4448" s="9"/>
      <c r="BB4448" s="9"/>
      <c r="BC4448" s="9"/>
      <c r="BD4448" s="9"/>
      <c r="BE4448" s="9"/>
      <c r="BF4448" s="9"/>
      <c r="BG4448" s="9"/>
      <c r="BH4448" s="9"/>
      <c r="BI4448" s="9"/>
      <c r="BJ4448" s="9"/>
      <c r="BK4448" s="9"/>
      <c r="BL4448" s="9">
        <f t="shared" si="146"/>
        <v>71941.662785630979</v>
      </c>
      <c r="BM4448" s="9">
        <f t="shared" si="147"/>
        <v>71900</v>
      </c>
    </row>
    <row r="4449" spans="1:65" x14ac:dyDescent="0.3">
      <c r="A4449" t="s">
        <v>4152</v>
      </c>
      <c r="B4449" s="9">
        <v>58</v>
      </c>
      <c r="C4449">
        <v>572233</v>
      </c>
      <c r="D4449">
        <v>1</v>
      </c>
      <c r="E4449">
        <v>0</v>
      </c>
      <c r="F4449">
        <v>0</v>
      </c>
      <c r="G4449">
        <v>0</v>
      </c>
      <c r="H4449">
        <v>0</v>
      </c>
      <c r="I4449" t="s">
        <v>96</v>
      </c>
      <c r="J4449">
        <v>578347</v>
      </c>
      <c r="K4449" t="s">
        <v>296</v>
      </c>
      <c r="L4449">
        <v>578347</v>
      </c>
      <c r="M4449" t="s">
        <v>296</v>
      </c>
      <c r="N4449">
        <v>578347</v>
      </c>
      <c r="O4449" t="s">
        <v>296</v>
      </c>
      <c r="P4449">
        <v>578347</v>
      </c>
      <c r="Q4449" t="s">
        <v>296</v>
      </c>
      <c r="R4449" s="9">
        <v>71941.662785630979</v>
      </c>
      <c r="S4449" s="9"/>
      <c r="T4449" s="9"/>
      <c r="U4449" s="9"/>
      <c r="V4449" s="9"/>
      <c r="W4449" s="9"/>
      <c r="X4449" s="9"/>
      <c r="Y4449" s="9"/>
      <c r="Z4449" s="9"/>
      <c r="AA4449" s="9"/>
      <c r="AB4449" s="9"/>
      <c r="AC4449" s="9"/>
      <c r="AD4449" s="9"/>
      <c r="AE4449" s="9"/>
      <c r="AF4449" s="9"/>
      <c r="AG4449" s="9"/>
      <c r="AH4449" s="9"/>
      <c r="AI4449" s="9"/>
      <c r="AJ4449" s="9"/>
      <c r="AK4449" s="9"/>
      <c r="AL4449" s="9"/>
      <c r="AM4449" s="9"/>
      <c r="AN4449" s="9"/>
      <c r="AO4449" s="9"/>
      <c r="AP4449" s="9"/>
      <c r="AQ4449" s="15"/>
      <c r="AR4449" s="9"/>
      <c r="AS4449" s="9"/>
      <c r="AT4449" s="9"/>
      <c r="AU4449" s="9"/>
      <c r="AV4449" s="9"/>
      <c r="AW4449" s="9"/>
      <c r="AX4449" s="9"/>
      <c r="AY4449" s="9"/>
      <c r="AZ4449" s="9"/>
      <c r="BA4449" s="9"/>
      <c r="BB4449" s="9"/>
      <c r="BC4449" s="9"/>
      <c r="BD4449" s="9"/>
      <c r="BE4449" s="9"/>
      <c r="BF4449" s="9"/>
      <c r="BG4449" s="9"/>
      <c r="BH4449" s="9"/>
      <c r="BI4449" s="9"/>
      <c r="BJ4449" s="9"/>
      <c r="BK4449" s="9"/>
      <c r="BL4449" s="9">
        <f t="shared" si="146"/>
        <v>71941.662785630979</v>
      </c>
      <c r="BM4449" s="9">
        <f t="shared" si="147"/>
        <v>71900</v>
      </c>
    </row>
    <row r="4450" spans="1:65" x14ac:dyDescent="0.3">
      <c r="A4450" t="s">
        <v>4153</v>
      </c>
      <c r="B4450" s="9">
        <v>60</v>
      </c>
      <c r="C4450">
        <v>596698</v>
      </c>
      <c r="D4450">
        <v>1</v>
      </c>
      <c r="E4450">
        <v>0</v>
      </c>
      <c r="F4450">
        <v>0</v>
      </c>
      <c r="G4450">
        <v>0</v>
      </c>
      <c r="H4450">
        <v>0</v>
      </c>
      <c r="I4450" t="s">
        <v>81</v>
      </c>
      <c r="J4450">
        <v>595527</v>
      </c>
      <c r="K4450" t="s">
        <v>592</v>
      </c>
      <c r="L4450">
        <v>584002</v>
      </c>
      <c r="M4450" t="s">
        <v>278</v>
      </c>
      <c r="N4450">
        <v>584002</v>
      </c>
      <c r="O4450" t="s">
        <v>278</v>
      </c>
      <c r="P4450">
        <v>584002</v>
      </c>
      <c r="Q4450" t="s">
        <v>278</v>
      </c>
      <c r="R4450" s="9">
        <v>71941.662785630979</v>
      </c>
      <c r="S4450" s="9"/>
      <c r="T4450" s="9"/>
      <c r="U4450" s="9"/>
      <c r="V4450" s="9"/>
      <c r="W4450" s="9"/>
      <c r="X4450" s="9"/>
      <c r="Y4450" s="9"/>
      <c r="Z4450" s="9"/>
      <c r="AA4450" s="9"/>
      <c r="AB4450" s="9"/>
      <c r="AC4450" s="9"/>
      <c r="AD4450" s="9"/>
      <c r="AE4450" s="9"/>
      <c r="AF4450" s="9"/>
      <c r="AG4450" s="9"/>
      <c r="AH4450" s="9"/>
      <c r="AI4450" s="9"/>
      <c r="AJ4450" s="9"/>
      <c r="AK4450" s="9"/>
      <c r="AL4450" s="9"/>
      <c r="AM4450" s="9"/>
      <c r="AN4450" s="9"/>
      <c r="AO4450" s="9"/>
      <c r="AP4450" s="9"/>
      <c r="AQ4450" s="15"/>
      <c r="AR4450" s="9"/>
      <c r="AS4450" s="9"/>
      <c r="AT4450" s="9"/>
      <c r="AU4450" s="9"/>
      <c r="AV4450" s="9"/>
      <c r="AW4450" s="9"/>
      <c r="AX4450" s="9"/>
      <c r="AY4450" s="9"/>
      <c r="AZ4450" s="9"/>
      <c r="BA4450" s="9"/>
      <c r="BB4450" s="9"/>
      <c r="BC4450" s="9"/>
      <c r="BD4450" s="9"/>
      <c r="BE4450" s="9"/>
      <c r="BF4450" s="9"/>
      <c r="BG4450" s="9"/>
      <c r="BH4450" s="9"/>
      <c r="BI4450" s="9"/>
      <c r="BJ4450" s="9"/>
      <c r="BK4450" s="9"/>
      <c r="BL4450" s="9">
        <f t="shared" si="146"/>
        <v>71941.662785630979</v>
      </c>
      <c r="BM4450" s="9">
        <f t="shared" si="147"/>
        <v>71900</v>
      </c>
    </row>
    <row r="4451" spans="1:65" x14ac:dyDescent="0.3">
      <c r="A4451" t="s">
        <v>4154</v>
      </c>
      <c r="B4451" s="9">
        <v>248</v>
      </c>
      <c r="C4451">
        <v>530786</v>
      </c>
      <c r="D4451">
        <v>1</v>
      </c>
      <c r="E4451">
        <v>0</v>
      </c>
      <c r="F4451">
        <v>0</v>
      </c>
      <c r="G4451">
        <v>0</v>
      </c>
      <c r="H4451">
        <v>0</v>
      </c>
      <c r="I4451" t="s">
        <v>90</v>
      </c>
      <c r="J4451">
        <v>573990</v>
      </c>
      <c r="K4451" t="s">
        <v>740</v>
      </c>
      <c r="L4451">
        <v>573990</v>
      </c>
      <c r="M4451" t="s">
        <v>740</v>
      </c>
      <c r="N4451">
        <v>573990</v>
      </c>
      <c r="O4451" t="s">
        <v>740</v>
      </c>
      <c r="P4451">
        <v>573868</v>
      </c>
      <c r="Q4451" t="s">
        <v>349</v>
      </c>
      <c r="R4451" s="9">
        <v>71941.662785630979</v>
      </c>
      <c r="S4451" s="9"/>
      <c r="T4451" s="9"/>
      <c r="U4451" s="9"/>
      <c r="V4451" s="9"/>
      <c r="W4451" s="9"/>
      <c r="X4451" s="9"/>
      <c r="Y4451" s="9"/>
      <c r="Z4451" s="9"/>
      <c r="AA4451" s="9"/>
      <c r="AB4451" s="9"/>
      <c r="AC4451" s="9"/>
      <c r="AD4451" s="9"/>
      <c r="AE4451" s="9"/>
      <c r="AF4451" s="9"/>
      <c r="AG4451" s="9"/>
      <c r="AH4451" s="9"/>
      <c r="AI4451" s="9"/>
      <c r="AJ4451" s="9"/>
      <c r="AK4451" s="9"/>
      <c r="AL4451" s="9"/>
      <c r="AM4451" s="9"/>
      <c r="AN4451" s="9"/>
      <c r="AO4451" s="9"/>
      <c r="AP4451" s="9"/>
      <c r="AQ4451" s="15"/>
      <c r="AR4451" s="9"/>
      <c r="AS4451" s="9"/>
      <c r="AT4451" s="9"/>
      <c r="AU4451" s="9"/>
      <c r="AV4451" s="9"/>
      <c r="AW4451" s="9"/>
      <c r="AX4451" s="9"/>
      <c r="AY4451" s="9"/>
      <c r="AZ4451" s="9"/>
      <c r="BA4451" s="9"/>
      <c r="BB4451" s="9"/>
      <c r="BC4451" s="9"/>
      <c r="BD4451" s="9"/>
      <c r="BE4451" s="9"/>
      <c r="BF4451" s="9"/>
      <c r="BG4451" s="9"/>
      <c r="BH4451" s="9"/>
      <c r="BI4451" s="9"/>
      <c r="BJ4451" s="9"/>
      <c r="BK4451" s="9"/>
      <c r="BL4451" s="9">
        <f t="shared" si="146"/>
        <v>71941.662785630979</v>
      </c>
      <c r="BM4451" s="9">
        <f t="shared" si="147"/>
        <v>71900</v>
      </c>
    </row>
    <row r="4452" spans="1:65" x14ac:dyDescent="0.3">
      <c r="A4452" t="s">
        <v>4155</v>
      </c>
      <c r="B4452" s="9">
        <v>457</v>
      </c>
      <c r="C4452">
        <v>517666</v>
      </c>
      <c r="D4452">
        <v>1</v>
      </c>
      <c r="E4452">
        <v>0</v>
      </c>
      <c r="F4452">
        <v>0</v>
      </c>
      <c r="G4452">
        <v>0</v>
      </c>
      <c r="H4452">
        <v>0</v>
      </c>
      <c r="I4452" t="s">
        <v>111</v>
      </c>
      <c r="J4452">
        <v>513491</v>
      </c>
      <c r="K4452" t="s">
        <v>310</v>
      </c>
      <c r="L4452">
        <v>511382</v>
      </c>
      <c r="M4452" t="s">
        <v>311</v>
      </c>
      <c r="N4452">
        <v>511382</v>
      </c>
      <c r="O4452" t="s">
        <v>311</v>
      </c>
      <c r="P4452">
        <v>511382</v>
      </c>
      <c r="Q4452" t="s">
        <v>311</v>
      </c>
      <c r="R4452" s="9">
        <v>109091.3329275876</v>
      </c>
      <c r="S4452" s="9"/>
      <c r="T4452" s="9"/>
      <c r="U4452" s="9"/>
      <c r="V4452" s="9"/>
      <c r="W4452" s="9"/>
      <c r="X4452" s="9"/>
      <c r="Y4452" s="9"/>
      <c r="Z4452" s="9"/>
      <c r="AA4452" s="9"/>
      <c r="AB4452" s="9"/>
      <c r="AC4452" s="9"/>
      <c r="AD4452" s="9"/>
      <c r="AE4452" s="9"/>
      <c r="AF4452" s="9"/>
      <c r="AG4452" s="9"/>
      <c r="AH4452" s="9"/>
      <c r="AI4452" s="9"/>
      <c r="AJ4452" s="9"/>
      <c r="AK4452" s="9"/>
      <c r="AL4452" s="9"/>
      <c r="AM4452" s="9"/>
      <c r="AN4452" s="9"/>
      <c r="AO4452" s="9"/>
      <c r="AP4452" s="9"/>
      <c r="AQ4452" s="15"/>
      <c r="AR4452" s="9"/>
      <c r="AS4452" s="9"/>
      <c r="AT4452" s="9"/>
      <c r="AU4452" s="9"/>
      <c r="AV4452" s="9"/>
      <c r="AW4452" s="9"/>
      <c r="AX4452" s="9"/>
      <c r="AY4452" s="9"/>
      <c r="AZ4452" s="9"/>
      <c r="BA4452" s="9"/>
      <c r="BB4452" s="9"/>
      <c r="BC4452" s="9"/>
      <c r="BD4452" s="9"/>
      <c r="BE4452" s="9"/>
      <c r="BF4452" s="9"/>
      <c r="BG4452" s="9"/>
      <c r="BH4452" s="9"/>
      <c r="BI4452" s="9"/>
      <c r="BJ4452" s="9"/>
      <c r="BK4452" s="9"/>
      <c r="BL4452" s="9">
        <f t="shared" si="146"/>
        <v>109091.3329275876</v>
      </c>
      <c r="BM4452" s="9">
        <f t="shared" si="147"/>
        <v>109100</v>
      </c>
    </row>
    <row r="4453" spans="1:65" x14ac:dyDescent="0.3">
      <c r="A4453" t="s">
        <v>4156</v>
      </c>
      <c r="B4453" s="9">
        <v>421</v>
      </c>
      <c r="C4453">
        <v>591645</v>
      </c>
      <c r="D4453">
        <v>1</v>
      </c>
      <c r="E4453">
        <v>0</v>
      </c>
      <c r="F4453">
        <v>0</v>
      </c>
      <c r="G4453">
        <v>0</v>
      </c>
      <c r="H4453">
        <v>0</v>
      </c>
      <c r="I4453" t="s">
        <v>123</v>
      </c>
      <c r="J4453">
        <v>590436</v>
      </c>
      <c r="K4453" t="s">
        <v>962</v>
      </c>
      <c r="L4453">
        <v>590266</v>
      </c>
      <c r="M4453" t="s">
        <v>163</v>
      </c>
      <c r="N4453">
        <v>590266</v>
      </c>
      <c r="O4453" t="s">
        <v>163</v>
      </c>
      <c r="P4453">
        <v>590266</v>
      </c>
      <c r="Q4453" t="s">
        <v>163</v>
      </c>
      <c r="R4453" s="9">
        <v>100594.8717509397</v>
      </c>
      <c r="S4453" s="9"/>
      <c r="T4453" s="9"/>
      <c r="U4453" s="9"/>
      <c r="V4453" s="9"/>
      <c r="W4453" s="9"/>
      <c r="X4453" s="9"/>
      <c r="Y4453" s="9"/>
      <c r="Z4453" s="9"/>
      <c r="AA4453" s="9"/>
      <c r="AB4453" s="9"/>
      <c r="AC4453" s="9"/>
      <c r="AD4453" s="9"/>
      <c r="AE4453" s="9"/>
      <c r="AF4453" s="9"/>
      <c r="AG4453" s="9"/>
      <c r="AH4453" s="9"/>
      <c r="AI4453" s="9"/>
      <c r="AJ4453" s="9"/>
      <c r="AK4453" s="9"/>
      <c r="AL4453" s="9"/>
      <c r="AM4453" s="9"/>
      <c r="AN4453" s="9"/>
      <c r="AO4453" s="9"/>
      <c r="AP4453" s="9"/>
      <c r="AQ4453" s="15"/>
      <c r="AR4453" s="9"/>
      <c r="AS4453" s="9"/>
      <c r="AT4453" s="9"/>
      <c r="AU4453" s="9"/>
      <c r="AV4453" s="9"/>
      <c r="AW4453" s="9"/>
      <c r="AX4453" s="9"/>
      <c r="AY4453" s="9"/>
      <c r="AZ4453" s="9"/>
      <c r="BA4453" s="9"/>
      <c r="BB4453" s="9"/>
      <c r="BC4453" s="9"/>
      <c r="BD4453" s="9"/>
      <c r="BE4453" s="9"/>
      <c r="BF4453" s="9"/>
      <c r="BG4453" s="9"/>
      <c r="BH4453" s="9"/>
      <c r="BI4453" s="9"/>
      <c r="BJ4453" s="9"/>
      <c r="BK4453" s="9"/>
      <c r="BL4453" s="9">
        <f t="shared" si="146"/>
        <v>100594.8717509397</v>
      </c>
      <c r="BM4453" s="9">
        <f t="shared" si="147"/>
        <v>100600</v>
      </c>
    </row>
    <row r="4454" spans="1:65" x14ac:dyDescent="0.3">
      <c r="A4454" t="s">
        <v>4156</v>
      </c>
      <c r="B4454" s="9">
        <v>1025</v>
      </c>
      <c r="C4454">
        <v>545007</v>
      </c>
      <c r="D4454">
        <v>1</v>
      </c>
      <c r="E4454">
        <v>0</v>
      </c>
      <c r="F4454">
        <v>0</v>
      </c>
      <c r="G4454">
        <v>0</v>
      </c>
      <c r="H4454">
        <v>0</v>
      </c>
      <c r="I4454" t="s">
        <v>83</v>
      </c>
      <c r="J4454">
        <v>544663</v>
      </c>
      <c r="K4454" t="s">
        <v>2272</v>
      </c>
      <c r="L4454">
        <v>544256</v>
      </c>
      <c r="M4454" t="s">
        <v>85</v>
      </c>
      <c r="N4454">
        <v>544256</v>
      </c>
      <c r="O4454" t="s">
        <v>85</v>
      </c>
      <c r="P4454">
        <v>544256</v>
      </c>
      <c r="Q4454" t="s">
        <v>85</v>
      </c>
      <c r="R4454" s="9">
        <v>241788.28464743489</v>
      </c>
      <c r="S4454" s="9"/>
      <c r="T4454" s="9"/>
      <c r="U4454" s="9"/>
      <c r="V4454" s="9"/>
      <c r="W4454" s="9"/>
      <c r="X4454" s="9"/>
      <c r="Y4454" s="9"/>
      <c r="Z4454" s="9"/>
      <c r="AA4454" s="9"/>
      <c r="AB4454" s="9"/>
      <c r="AC4454" s="9"/>
      <c r="AD4454" s="9"/>
      <c r="AE4454" s="9"/>
      <c r="AF4454" s="9"/>
      <c r="AG4454" s="9"/>
      <c r="AH4454" s="9"/>
      <c r="AI4454" s="9"/>
      <c r="AJ4454" s="9"/>
      <c r="AK4454" s="9"/>
      <c r="AL4454" s="9"/>
      <c r="AM4454" s="9"/>
      <c r="AN4454" s="9"/>
      <c r="AO4454" s="9"/>
      <c r="AP4454" s="9"/>
      <c r="AQ4454" s="15"/>
      <c r="AR4454" s="9"/>
      <c r="AS4454" s="9"/>
      <c r="AT4454" s="9"/>
      <c r="AU4454" s="9"/>
      <c r="AV4454" s="9"/>
      <c r="AW4454" s="9"/>
      <c r="AX4454" s="9"/>
      <c r="AY4454" s="9"/>
      <c r="AZ4454" s="9"/>
      <c r="BA4454" s="9"/>
      <c r="BB4454" s="9"/>
      <c r="BC4454" s="9"/>
      <c r="BD4454" s="9"/>
      <c r="BE4454" s="9"/>
      <c r="BF4454" s="9"/>
      <c r="BG4454" s="9"/>
      <c r="BH4454" s="9"/>
      <c r="BI4454" s="9"/>
      <c r="BJ4454" s="9"/>
      <c r="BK4454" s="9"/>
      <c r="BL4454" s="9">
        <f t="shared" si="146"/>
        <v>241788.28464743489</v>
      </c>
      <c r="BM4454" s="9">
        <f t="shared" si="147"/>
        <v>241800</v>
      </c>
    </row>
    <row r="4455" spans="1:65" x14ac:dyDescent="0.3">
      <c r="A4455" t="s">
        <v>4157</v>
      </c>
      <c r="B4455" s="9">
        <v>231</v>
      </c>
      <c r="C4455">
        <v>532941</v>
      </c>
      <c r="D4455">
        <v>1</v>
      </c>
      <c r="E4455">
        <v>0</v>
      </c>
      <c r="F4455">
        <v>0</v>
      </c>
      <c r="G4455">
        <v>0</v>
      </c>
      <c r="H4455">
        <v>0</v>
      </c>
      <c r="I4455" t="s">
        <v>86</v>
      </c>
      <c r="J4455">
        <v>530883</v>
      </c>
      <c r="K4455" t="s">
        <v>319</v>
      </c>
      <c r="L4455">
        <v>530883</v>
      </c>
      <c r="M4455" t="s">
        <v>319</v>
      </c>
      <c r="N4455">
        <v>530883</v>
      </c>
      <c r="O4455" t="s">
        <v>319</v>
      </c>
      <c r="P4455">
        <v>530883</v>
      </c>
      <c r="Q4455" t="s">
        <v>319</v>
      </c>
      <c r="R4455" s="9">
        <v>71941.662785630979</v>
      </c>
      <c r="S4455" s="9"/>
      <c r="T4455" s="9"/>
      <c r="U4455" s="9"/>
      <c r="V4455" s="9"/>
      <c r="W4455" s="9"/>
      <c r="X4455" s="9"/>
      <c r="Y4455" s="9"/>
      <c r="Z4455" s="9"/>
      <c r="AA4455" s="9"/>
      <c r="AB4455" s="9"/>
      <c r="AC4455" s="9"/>
      <c r="AD4455" s="9"/>
      <c r="AE4455" s="9"/>
      <c r="AF4455" s="9"/>
      <c r="AG4455" s="9"/>
      <c r="AH4455" s="9"/>
      <c r="AI4455" s="9"/>
      <c r="AJ4455" s="9"/>
      <c r="AK4455" s="9"/>
      <c r="AL4455" s="9"/>
      <c r="AM4455" s="9"/>
      <c r="AN4455" s="9"/>
      <c r="AO4455" s="9"/>
      <c r="AP4455" s="9"/>
      <c r="AQ4455" s="15"/>
      <c r="AR4455" s="9"/>
      <c r="AS4455" s="9"/>
      <c r="AT4455" s="9"/>
      <c r="AU4455" s="9"/>
      <c r="AV4455" s="9"/>
      <c r="AW4455" s="9"/>
      <c r="AX4455" s="9"/>
      <c r="AY4455" s="9"/>
      <c r="AZ4455" s="9"/>
      <c r="BA4455" s="9"/>
      <c r="BB4455" s="9"/>
      <c r="BC4455" s="9"/>
      <c r="BD4455" s="9"/>
      <c r="BE4455" s="9"/>
      <c r="BF4455" s="9"/>
      <c r="BG4455" s="9"/>
      <c r="BH4455" s="9"/>
      <c r="BI4455" s="9"/>
      <c r="BJ4455" s="9"/>
      <c r="BK4455" s="9"/>
      <c r="BL4455" s="9">
        <f t="shared" si="146"/>
        <v>71941.662785630979</v>
      </c>
      <c r="BM4455" s="9">
        <f t="shared" si="147"/>
        <v>71900</v>
      </c>
    </row>
    <row r="4456" spans="1:65" x14ac:dyDescent="0.3">
      <c r="A4456" t="s">
        <v>4158</v>
      </c>
      <c r="B4456" s="9">
        <v>339</v>
      </c>
      <c r="C4456">
        <v>599115</v>
      </c>
      <c r="D4456">
        <v>1</v>
      </c>
      <c r="E4456">
        <v>0</v>
      </c>
      <c r="F4456">
        <v>0</v>
      </c>
      <c r="G4456">
        <v>0</v>
      </c>
      <c r="H4456">
        <v>0</v>
      </c>
      <c r="I4456" t="s">
        <v>83</v>
      </c>
      <c r="J4456">
        <v>553271</v>
      </c>
      <c r="K4456" t="s">
        <v>570</v>
      </c>
      <c r="L4456">
        <v>553271</v>
      </c>
      <c r="M4456" t="s">
        <v>570</v>
      </c>
      <c r="N4456">
        <v>553271</v>
      </c>
      <c r="O4456" t="s">
        <v>570</v>
      </c>
      <c r="P4456">
        <v>553131</v>
      </c>
      <c r="Q4456" t="s">
        <v>571</v>
      </c>
      <c r="R4456" s="9">
        <v>81194.00493711629</v>
      </c>
      <c r="S4456" s="9"/>
      <c r="T4456" s="9"/>
      <c r="U4456" s="9"/>
      <c r="V4456" s="9"/>
      <c r="W4456" s="9"/>
      <c r="X4456" s="9"/>
      <c r="Y4456" s="9"/>
      <c r="Z4456" s="9"/>
      <c r="AA4456" s="9"/>
      <c r="AB4456" s="9"/>
      <c r="AC4456" s="9"/>
      <c r="AD4456" s="9"/>
      <c r="AE4456" s="9"/>
      <c r="AF4456" s="9"/>
      <c r="AG4456" s="9"/>
      <c r="AH4456" s="9"/>
      <c r="AI4456" s="9"/>
      <c r="AJ4456" s="9"/>
      <c r="AK4456" s="9"/>
      <c r="AL4456" s="9"/>
      <c r="AM4456" s="9"/>
      <c r="AN4456" s="9"/>
      <c r="AO4456" s="9"/>
      <c r="AP4456" s="9"/>
      <c r="AQ4456" s="15"/>
      <c r="AR4456" s="9"/>
      <c r="AS4456" s="9"/>
      <c r="AT4456" s="9"/>
      <c r="AU4456" s="9"/>
      <c r="AV4456" s="9"/>
      <c r="AW4456" s="9"/>
      <c r="AX4456" s="9"/>
      <c r="AY4456" s="9"/>
      <c r="AZ4456" s="9"/>
      <c r="BA4456" s="9"/>
      <c r="BB4456" s="9"/>
      <c r="BC4456" s="9"/>
      <c r="BD4456" s="9"/>
      <c r="BE4456" s="9"/>
      <c r="BF4456" s="9"/>
      <c r="BG4456" s="9"/>
      <c r="BH4456" s="9"/>
      <c r="BI4456" s="9"/>
      <c r="BJ4456" s="9"/>
      <c r="BK4456" s="9"/>
      <c r="BL4456" s="9">
        <f t="shared" si="146"/>
        <v>81194.00493711629</v>
      </c>
      <c r="BM4456" s="9">
        <f t="shared" si="147"/>
        <v>81200</v>
      </c>
    </row>
    <row r="4457" spans="1:65" x14ac:dyDescent="0.3">
      <c r="A4457" t="s">
        <v>4159</v>
      </c>
      <c r="B4457" s="9">
        <v>428</v>
      </c>
      <c r="C4457">
        <v>532797</v>
      </c>
      <c r="D4457">
        <v>1</v>
      </c>
      <c r="E4457">
        <v>0</v>
      </c>
      <c r="F4457">
        <v>0</v>
      </c>
      <c r="G4457">
        <v>0</v>
      </c>
      <c r="H4457">
        <v>0</v>
      </c>
      <c r="I4457" t="s">
        <v>86</v>
      </c>
      <c r="J4457">
        <v>532819</v>
      </c>
      <c r="K4457" t="s">
        <v>327</v>
      </c>
      <c r="L4457">
        <v>532819</v>
      </c>
      <c r="M4457" t="s">
        <v>327</v>
      </c>
      <c r="N4457">
        <v>532819</v>
      </c>
      <c r="O4457" t="s">
        <v>327</v>
      </c>
      <c r="P4457">
        <v>532819</v>
      </c>
      <c r="Q4457" t="s">
        <v>327</v>
      </c>
      <c r="R4457" s="9">
        <v>102247.9263827524</v>
      </c>
      <c r="S4457" s="9"/>
      <c r="T4457" s="9"/>
      <c r="U4457" s="9"/>
      <c r="V4457" s="9"/>
      <c r="W4457" s="9"/>
      <c r="X4457" s="9"/>
      <c r="Y4457" s="9"/>
      <c r="Z4457" s="9"/>
      <c r="AA4457" s="9"/>
      <c r="AB4457" s="9"/>
      <c r="AC4457" s="9"/>
      <c r="AD4457" s="9"/>
      <c r="AE4457" s="9"/>
      <c r="AF4457" s="9"/>
      <c r="AG4457" s="9"/>
      <c r="AH4457" s="9"/>
      <c r="AI4457" s="9"/>
      <c r="AJ4457" s="9"/>
      <c r="AK4457" s="9"/>
      <c r="AL4457" s="9"/>
      <c r="AM4457" s="9"/>
      <c r="AN4457" s="9"/>
      <c r="AO4457" s="9"/>
      <c r="AP4457" s="9"/>
      <c r="AQ4457" s="15"/>
      <c r="AR4457" s="9"/>
      <c r="AS4457" s="9"/>
      <c r="AT4457" s="9"/>
      <c r="AU4457" s="9"/>
      <c r="AV4457" s="9"/>
      <c r="AW4457" s="9"/>
      <c r="AX4457" s="9"/>
      <c r="AY4457" s="9"/>
      <c r="AZ4457" s="9"/>
      <c r="BA4457" s="9"/>
      <c r="BB4457" s="9"/>
      <c r="BC4457" s="9"/>
      <c r="BD4457" s="9"/>
      <c r="BE4457" s="9"/>
      <c r="BF4457" s="9"/>
      <c r="BG4457" s="9"/>
      <c r="BH4457" s="9"/>
      <c r="BI4457" s="9"/>
      <c r="BJ4457" s="9"/>
      <c r="BK4457" s="9"/>
      <c r="BL4457" s="9">
        <f t="shared" si="146"/>
        <v>102247.9263827524</v>
      </c>
      <c r="BM4457" s="9">
        <f t="shared" si="147"/>
        <v>102200</v>
      </c>
    </row>
    <row r="4458" spans="1:65" x14ac:dyDescent="0.3">
      <c r="A4458" t="s">
        <v>4160</v>
      </c>
      <c r="B4458" s="9">
        <v>1401</v>
      </c>
      <c r="C4458">
        <v>539651</v>
      </c>
      <c r="D4458">
        <v>1</v>
      </c>
      <c r="E4458">
        <v>0</v>
      </c>
      <c r="F4458">
        <v>0</v>
      </c>
      <c r="G4458">
        <v>0</v>
      </c>
      <c r="H4458">
        <v>0</v>
      </c>
      <c r="I4458" t="s">
        <v>86</v>
      </c>
      <c r="J4458">
        <v>540765</v>
      </c>
      <c r="K4458" t="s">
        <v>536</v>
      </c>
      <c r="L4458">
        <v>540765</v>
      </c>
      <c r="M4458" t="s">
        <v>536</v>
      </c>
      <c r="N4458">
        <v>540765</v>
      </c>
      <c r="O4458" t="s">
        <v>536</v>
      </c>
      <c r="P4458">
        <v>539139</v>
      </c>
      <c r="Q4458" t="s">
        <v>537</v>
      </c>
      <c r="R4458" s="9">
        <v>328507.53343432571</v>
      </c>
      <c r="S4458" s="9"/>
      <c r="T4458" s="9"/>
      <c r="U4458" s="9"/>
      <c r="V4458" s="9"/>
      <c r="W4458" s="9"/>
      <c r="X4458" s="9"/>
      <c r="Y4458" s="9"/>
      <c r="Z4458" s="9"/>
      <c r="AA4458" s="9"/>
      <c r="AB4458" s="9"/>
      <c r="AC4458" s="9"/>
      <c r="AD4458" s="9"/>
      <c r="AE4458" s="9"/>
      <c r="AF4458" s="9"/>
      <c r="AG4458" s="9"/>
      <c r="AH4458" s="9"/>
      <c r="AI4458" s="9"/>
      <c r="AJ4458" s="9"/>
      <c r="AK4458" s="9"/>
      <c r="AL4458" s="9"/>
      <c r="AM4458" s="9"/>
      <c r="AN4458" s="9"/>
      <c r="AO4458" s="9"/>
      <c r="AP4458" s="9"/>
      <c r="AQ4458" s="15"/>
      <c r="AR4458" s="9"/>
      <c r="AS4458" s="9"/>
      <c r="AT4458" s="9"/>
      <c r="AU4458" s="9"/>
      <c r="AV4458" s="9"/>
      <c r="AW4458" s="9"/>
      <c r="AX4458" s="9"/>
      <c r="AY4458" s="9"/>
      <c r="AZ4458" s="9"/>
      <c r="BA4458" s="9"/>
      <c r="BB4458" s="9"/>
      <c r="BC4458" s="9"/>
      <c r="BD4458" s="9"/>
      <c r="BE4458" s="9"/>
      <c r="BF4458" s="9"/>
      <c r="BG4458" s="9"/>
      <c r="BH4458" s="9"/>
      <c r="BI4458" s="9"/>
      <c r="BJ4458" s="9"/>
      <c r="BK4458" s="9"/>
      <c r="BL4458" s="9">
        <f t="shared" si="146"/>
        <v>328507.53343432571</v>
      </c>
      <c r="BM4458" s="9">
        <f t="shared" si="147"/>
        <v>328500</v>
      </c>
    </row>
    <row r="4459" spans="1:65" x14ac:dyDescent="0.3">
      <c r="A4459" t="s">
        <v>4161</v>
      </c>
      <c r="B4459" s="9">
        <v>86</v>
      </c>
      <c r="C4459">
        <v>565661</v>
      </c>
      <c r="D4459">
        <v>1</v>
      </c>
      <c r="E4459">
        <v>0</v>
      </c>
      <c r="F4459">
        <v>0</v>
      </c>
      <c r="G4459">
        <v>0</v>
      </c>
      <c r="H4459">
        <v>0</v>
      </c>
      <c r="I4459" t="s">
        <v>86</v>
      </c>
      <c r="J4459">
        <v>535702</v>
      </c>
      <c r="K4459" t="s">
        <v>1273</v>
      </c>
      <c r="L4459">
        <v>535702</v>
      </c>
      <c r="M4459" t="s">
        <v>1273</v>
      </c>
      <c r="N4459">
        <v>535419</v>
      </c>
      <c r="O4459" t="s">
        <v>170</v>
      </c>
      <c r="P4459">
        <v>535419</v>
      </c>
      <c r="Q4459" t="s">
        <v>170</v>
      </c>
      <c r="R4459" s="9">
        <v>71941.662785630979</v>
      </c>
      <c r="S4459" s="9"/>
      <c r="T4459" s="9"/>
      <c r="U4459" s="9"/>
      <c r="V4459" s="9"/>
      <c r="W4459" s="9"/>
      <c r="X4459" s="9"/>
      <c r="Y4459" s="9"/>
      <c r="Z4459" s="9"/>
      <c r="AA4459" s="9"/>
      <c r="AB4459" s="9"/>
      <c r="AC4459" s="9"/>
      <c r="AD4459" s="9"/>
      <c r="AE4459" s="9"/>
      <c r="AF4459" s="9"/>
      <c r="AG4459" s="9"/>
      <c r="AH4459" s="9"/>
      <c r="AI4459" s="9"/>
      <c r="AJ4459" s="9"/>
      <c r="AK4459" s="9"/>
      <c r="AL4459" s="9"/>
      <c r="AM4459" s="9"/>
      <c r="AN4459" s="9"/>
      <c r="AO4459" s="9"/>
      <c r="AP4459" s="9"/>
      <c r="AQ4459" s="15"/>
      <c r="AR4459" s="9"/>
      <c r="AS4459" s="9"/>
      <c r="AT4459" s="9"/>
      <c r="AU4459" s="9"/>
      <c r="AV4459" s="9"/>
      <c r="AW4459" s="9"/>
      <c r="AX4459" s="9"/>
      <c r="AY4459" s="9"/>
      <c r="AZ4459" s="9"/>
      <c r="BA4459" s="9"/>
      <c r="BB4459" s="9"/>
      <c r="BC4459" s="9"/>
      <c r="BD4459" s="9"/>
      <c r="BE4459" s="9"/>
      <c r="BF4459" s="9"/>
      <c r="BG4459" s="9"/>
      <c r="BH4459" s="9"/>
      <c r="BI4459" s="9"/>
      <c r="BJ4459" s="9"/>
      <c r="BK4459" s="9"/>
      <c r="BL4459" s="9">
        <f t="shared" si="146"/>
        <v>71941.662785630979</v>
      </c>
      <c r="BM4459" s="9">
        <f t="shared" si="147"/>
        <v>71900</v>
      </c>
    </row>
    <row r="4460" spans="1:65" x14ac:dyDescent="0.3">
      <c r="A4460" t="s">
        <v>4162</v>
      </c>
      <c r="B4460" s="9">
        <v>566</v>
      </c>
      <c r="C4460">
        <v>578720</v>
      </c>
      <c r="D4460">
        <v>1</v>
      </c>
      <c r="E4460">
        <v>0</v>
      </c>
      <c r="F4460">
        <v>0</v>
      </c>
      <c r="G4460">
        <v>0</v>
      </c>
      <c r="H4460">
        <v>0</v>
      </c>
      <c r="I4460" t="s">
        <v>96</v>
      </c>
      <c r="J4460">
        <v>578576</v>
      </c>
      <c r="K4460" t="s">
        <v>580</v>
      </c>
      <c r="L4460">
        <v>578576</v>
      </c>
      <c r="M4460" t="s">
        <v>580</v>
      </c>
      <c r="N4460">
        <v>578576</v>
      </c>
      <c r="O4460" t="s">
        <v>580</v>
      </c>
      <c r="P4460">
        <v>578576</v>
      </c>
      <c r="Q4460" t="s">
        <v>580</v>
      </c>
      <c r="R4460" s="9">
        <v>134745.4037509741</v>
      </c>
      <c r="S4460" s="9"/>
      <c r="T4460" s="9"/>
      <c r="U4460" s="9"/>
      <c r="V4460" s="9"/>
      <c r="W4460" s="9"/>
      <c r="X4460" s="9"/>
      <c r="Y4460" s="9"/>
      <c r="Z4460" s="9"/>
      <c r="AA4460" s="9"/>
      <c r="AB4460" s="9"/>
      <c r="AC4460" s="9"/>
      <c r="AD4460" s="9"/>
      <c r="AE4460" s="9"/>
      <c r="AF4460" s="9"/>
      <c r="AG4460" s="9"/>
      <c r="AH4460" s="9"/>
      <c r="AI4460" s="9"/>
      <c r="AJ4460" s="9"/>
      <c r="AK4460" s="9"/>
      <c r="AL4460" s="9"/>
      <c r="AM4460" s="9"/>
      <c r="AN4460" s="9"/>
      <c r="AO4460" s="9"/>
      <c r="AP4460" s="9"/>
      <c r="AQ4460" s="15"/>
      <c r="AR4460" s="9"/>
      <c r="AS4460" s="9"/>
      <c r="AT4460" s="9"/>
      <c r="AU4460" s="9"/>
      <c r="AV4460" s="9"/>
      <c r="AW4460" s="9"/>
      <c r="AX4460" s="9"/>
      <c r="AY4460" s="9"/>
      <c r="AZ4460" s="9"/>
      <c r="BA4460" s="9"/>
      <c r="BB4460" s="9"/>
      <c r="BC4460" s="9"/>
      <c r="BD4460" s="9"/>
      <c r="BE4460" s="9"/>
      <c r="BF4460" s="9"/>
      <c r="BG4460" s="9"/>
      <c r="BH4460" s="9"/>
      <c r="BI4460" s="9"/>
      <c r="BJ4460" s="9"/>
      <c r="BK4460" s="9"/>
      <c r="BL4460" s="9">
        <f t="shared" si="146"/>
        <v>134745.4037509741</v>
      </c>
      <c r="BM4460" s="9">
        <f t="shared" si="147"/>
        <v>134700</v>
      </c>
    </row>
    <row r="4461" spans="1:65" x14ac:dyDescent="0.3">
      <c r="A4461" t="s">
        <v>4162</v>
      </c>
      <c r="B4461" s="9">
        <v>247</v>
      </c>
      <c r="C4461">
        <v>541273</v>
      </c>
      <c r="D4461">
        <v>1</v>
      </c>
      <c r="E4461">
        <v>0</v>
      </c>
      <c r="F4461">
        <v>0</v>
      </c>
      <c r="G4461">
        <v>0</v>
      </c>
      <c r="H4461">
        <v>0</v>
      </c>
      <c r="I4461" t="s">
        <v>86</v>
      </c>
      <c r="J4461">
        <v>540935</v>
      </c>
      <c r="K4461" t="s">
        <v>1402</v>
      </c>
      <c r="L4461">
        <v>540404</v>
      </c>
      <c r="M4461" t="s">
        <v>687</v>
      </c>
      <c r="N4461">
        <v>539911</v>
      </c>
      <c r="O4461" t="s">
        <v>352</v>
      </c>
      <c r="P4461">
        <v>539911</v>
      </c>
      <c r="Q4461" t="s">
        <v>352</v>
      </c>
      <c r="R4461" s="9">
        <v>71941.662785630979</v>
      </c>
      <c r="S4461" s="9"/>
      <c r="T4461" s="9"/>
      <c r="U4461" s="9"/>
      <c r="V4461" s="9"/>
      <c r="W4461" s="9"/>
      <c r="X4461" s="9"/>
      <c r="Y4461" s="9"/>
      <c r="Z4461" s="9"/>
      <c r="AA4461" s="9"/>
      <c r="AB4461" s="9"/>
      <c r="AC4461" s="9"/>
      <c r="AD4461" s="9"/>
      <c r="AE4461" s="9"/>
      <c r="AF4461" s="9"/>
      <c r="AG4461" s="9"/>
      <c r="AH4461" s="9"/>
      <c r="AI4461" s="9"/>
      <c r="AJ4461" s="9"/>
      <c r="AK4461" s="9"/>
      <c r="AL4461" s="9"/>
      <c r="AM4461" s="9"/>
      <c r="AN4461" s="9"/>
      <c r="AO4461" s="9"/>
      <c r="AP4461" s="9"/>
      <c r="AQ4461" s="15"/>
      <c r="AR4461" s="9"/>
      <c r="AS4461" s="9"/>
      <c r="AT4461" s="9"/>
      <c r="AU4461" s="9"/>
      <c r="AV4461" s="9"/>
      <c r="AW4461" s="9"/>
      <c r="AX4461" s="9"/>
      <c r="AY4461" s="9"/>
      <c r="AZ4461" s="9"/>
      <c r="BA4461" s="9"/>
      <c r="BB4461" s="9"/>
      <c r="BC4461" s="9"/>
      <c r="BD4461" s="9"/>
      <c r="BE4461" s="9"/>
      <c r="BF4461" s="9"/>
      <c r="BG4461" s="9"/>
      <c r="BH4461" s="9"/>
      <c r="BI4461" s="9"/>
      <c r="BJ4461" s="9"/>
      <c r="BK4461" s="9"/>
      <c r="BL4461" s="9">
        <f t="shared" si="146"/>
        <v>71941.662785630979</v>
      </c>
      <c r="BM4461" s="9">
        <f t="shared" si="147"/>
        <v>71900</v>
      </c>
    </row>
    <row r="4462" spans="1:65" x14ac:dyDescent="0.3">
      <c r="A4462" s="2" t="s">
        <v>4163</v>
      </c>
      <c r="B4462" s="9">
        <v>1304</v>
      </c>
      <c r="C4462">
        <v>555533</v>
      </c>
      <c r="D4462">
        <v>1</v>
      </c>
      <c r="E4462">
        <v>1</v>
      </c>
      <c r="F4462">
        <v>0</v>
      </c>
      <c r="G4462">
        <v>0</v>
      </c>
      <c r="H4462">
        <v>0</v>
      </c>
      <c r="I4462" t="s">
        <v>77</v>
      </c>
      <c r="J4462">
        <v>555533</v>
      </c>
      <c r="K4462" t="s">
        <v>4163</v>
      </c>
      <c r="L4462">
        <v>554961</v>
      </c>
      <c r="M4462" t="s">
        <v>117</v>
      </c>
      <c r="N4462">
        <v>554961</v>
      </c>
      <c r="O4462" t="s">
        <v>117</v>
      </c>
      <c r="P4462">
        <v>554961</v>
      </c>
      <c r="Q4462" t="s">
        <v>117</v>
      </c>
      <c r="R4462" s="9">
        <v>306208.86916807637</v>
      </c>
      <c r="S4462" s="9">
        <f>SUMIFS($B:$B,$J:$J,$C4462)</f>
        <v>1304</v>
      </c>
      <c r="T4462" s="9">
        <v>71027.791034509006</v>
      </c>
      <c r="U4462" s="9">
        <v>0</v>
      </c>
      <c r="V4462" s="9">
        <f>U4462*768</f>
        <v>0</v>
      </c>
      <c r="W4462" s="9">
        <v>7</v>
      </c>
      <c r="X4462" s="9">
        <f>W4462*3072</f>
        <v>21504</v>
      </c>
      <c r="Y4462" s="9">
        <v>8</v>
      </c>
      <c r="Z4462" s="9">
        <f>Y4462*1024</f>
        <v>8192</v>
      </c>
      <c r="AA4462" s="9">
        <v>0</v>
      </c>
      <c r="AB4462" s="9">
        <f>AA4462*256</f>
        <v>0</v>
      </c>
      <c r="AC4462" s="9"/>
      <c r="AD4462" s="9"/>
      <c r="AE4462" s="9"/>
      <c r="AF4462" s="9"/>
      <c r="AG4462" s="9"/>
      <c r="AH4462" s="9"/>
      <c r="AI4462" s="9"/>
      <c r="AJ4462" s="9"/>
      <c r="AK4462" s="9"/>
      <c r="AL4462" s="9"/>
      <c r="AM4462" s="9"/>
      <c r="AN4462" s="9"/>
      <c r="AO4462" s="9"/>
      <c r="AP4462" s="9"/>
      <c r="AQ4462" s="15"/>
      <c r="AR4462" s="9">
        <v>1</v>
      </c>
      <c r="AS4462" s="9">
        <f>AR4462*30500</f>
        <v>30500</v>
      </c>
      <c r="AT4462" s="9"/>
      <c r="AU4462" s="9"/>
      <c r="AV4462" s="9"/>
      <c r="AW4462" s="9"/>
      <c r="AX4462" s="9"/>
      <c r="AY4462" s="9"/>
      <c r="AZ4462" s="9"/>
      <c r="BA4462" s="9"/>
      <c r="BB4462" s="9"/>
      <c r="BC4462" s="9"/>
      <c r="BD4462" s="9"/>
      <c r="BE4462" s="9"/>
      <c r="BF4462" s="9"/>
      <c r="BG4462" s="9"/>
      <c r="BH4462" s="9"/>
      <c r="BI4462" s="9"/>
      <c r="BJ4462" s="9"/>
      <c r="BK4462" s="9"/>
      <c r="BL4462" s="9">
        <f t="shared" si="146"/>
        <v>437432.66020258539</v>
      </c>
      <c r="BM4462" s="9">
        <f t="shared" si="147"/>
        <v>437400</v>
      </c>
    </row>
    <row r="4463" spans="1:65" x14ac:dyDescent="0.3">
      <c r="A4463" t="s">
        <v>4164</v>
      </c>
      <c r="B4463" s="9">
        <v>314</v>
      </c>
      <c r="C4463">
        <v>573191</v>
      </c>
      <c r="D4463">
        <v>1</v>
      </c>
      <c r="E4463">
        <v>0</v>
      </c>
      <c r="F4463">
        <v>0</v>
      </c>
      <c r="G4463">
        <v>0</v>
      </c>
      <c r="H4463">
        <v>0</v>
      </c>
      <c r="I4463" t="s">
        <v>90</v>
      </c>
      <c r="J4463">
        <v>571091</v>
      </c>
      <c r="K4463" t="s">
        <v>1127</v>
      </c>
      <c r="L4463">
        <v>569810</v>
      </c>
      <c r="M4463" t="s">
        <v>284</v>
      </c>
      <c r="N4463">
        <v>569810</v>
      </c>
      <c r="O4463" t="s">
        <v>284</v>
      </c>
      <c r="P4463">
        <v>569810</v>
      </c>
      <c r="Q4463" t="s">
        <v>284</v>
      </c>
      <c r="R4463" s="9">
        <v>75264.982100837937</v>
      </c>
      <c r="S4463" s="9"/>
      <c r="T4463" s="9"/>
      <c r="U4463" s="9"/>
      <c r="V4463" s="9"/>
      <c r="W4463" s="9"/>
      <c r="X4463" s="9"/>
      <c r="Y4463" s="9"/>
      <c r="Z4463" s="9"/>
      <c r="AA4463" s="9"/>
      <c r="AB4463" s="9"/>
      <c r="AC4463" s="9"/>
      <c r="AD4463" s="9"/>
      <c r="AE4463" s="9"/>
      <c r="AF4463" s="9"/>
      <c r="AG4463" s="9"/>
      <c r="AH4463" s="9"/>
      <c r="AI4463" s="9"/>
      <c r="AJ4463" s="9"/>
      <c r="AK4463" s="9"/>
      <c r="AL4463" s="9"/>
      <c r="AM4463" s="9"/>
      <c r="AN4463" s="9"/>
      <c r="AO4463" s="9"/>
      <c r="AP4463" s="9"/>
      <c r="AQ4463" s="15"/>
      <c r="AR4463" s="9"/>
      <c r="AS4463" s="9"/>
      <c r="AT4463" s="9"/>
      <c r="AU4463" s="9"/>
      <c r="AV4463" s="9"/>
      <c r="AW4463" s="9"/>
      <c r="AX4463" s="9"/>
      <c r="AY4463" s="9"/>
      <c r="AZ4463" s="9"/>
      <c r="BA4463" s="9"/>
      <c r="BB4463" s="9"/>
      <c r="BC4463" s="9"/>
      <c r="BD4463" s="9"/>
      <c r="BE4463" s="9"/>
      <c r="BF4463" s="9"/>
      <c r="BG4463" s="9"/>
      <c r="BH4463" s="9"/>
      <c r="BI4463" s="9"/>
      <c r="BJ4463" s="9"/>
      <c r="BK4463" s="9"/>
      <c r="BL4463" s="9">
        <f t="shared" si="146"/>
        <v>75264.982100837937</v>
      </c>
      <c r="BM4463" s="9">
        <f t="shared" si="147"/>
        <v>75300</v>
      </c>
    </row>
    <row r="4464" spans="1:65" x14ac:dyDescent="0.3">
      <c r="A4464" s="4" t="s">
        <v>1796</v>
      </c>
      <c r="B4464" s="9">
        <v>3301</v>
      </c>
      <c r="C4464">
        <v>537764</v>
      </c>
      <c r="D4464">
        <v>1</v>
      </c>
      <c r="E4464">
        <v>1</v>
      </c>
      <c r="F4464">
        <v>1</v>
      </c>
      <c r="G4464">
        <v>1</v>
      </c>
      <c r="H4464">
        <v>0</v>
      </c>
      <c r="I4464" t="s">
        <v>86</v>
      </c>
      <c r="J4464">
        <v>537764</v>
      </c>
      <c r="K4464" t="s">
        <v>1796</v>
      </c>
      <c r="L4464">
        <v>537764</v>
      </c>
      <c r="M4464" t="s">
        <v>1796</v>
      </c>
      <c r="N4464">
        <v>537764</v>
      </c>
      <c r="O4464" t="s">
        <v>1796</v>
      </c>
      <c r="P4464">
        <v>537004</v>
      </c>
      <c r="Q4464" t="s">
        <v>466</v>
      </c>
      <c r="R4464" s="9">
        <v>757277.01574910618</v>
      </c>
      <c r="S4464" s="9">
        <f>SUMIFS($B:$B,$J:$J,$C4464)</f>
        <v>8631</v>
      </c>
      <c r="T4464" s="9">
        <v>467541.25825671211</v>
      </c>
      <c r="U4464" s="9">
        <v>0</v>
      </c>
      <c r="V4464" s="9">
        <f>U4464*768</f>
        <v>0</v>
      </c>
      <c r="W4464" s="9">
        <v>28</v>
      </c>
      <c r="X4464" s="9">
        <f>W4464*3072</f>
        <v>86016</v>
      </c>
      <c r="Y4464" s="9">
        <v>45</v>
      </c>
      <c r="Z4464" s="9">
        <f>Y4464*1024</f>
        <v>46080</v>
      </c>
      <c r="AA4464" s="9">
        <v>16</v>
      </c>
      <c r="AB4464" s="9">
        <f>AA4464*256</f>
        <v>4096</v>
      </c>
      <c r="AC4464" s="9">
        <f>SUMIFS($B:$B,$L:$L,$C4464)</f>
        <v>8631</v>
      </c>
      <c r="AD4464" s="9">
        <v>1072462.5075230617</v>
      </c>
      <c r="AE4464" s="9"/>
      <c r="AF4464" s="9"/>
      <c r="AG4464" s="9">
        <f>SUMIFS($B:$B,$N:$N,$C4464)</f>
        <v>8631</v>
      </c>
      <c r="AH4464" s="9">
        <v>971633.30148512998</v>
      </c>
      <c r="AI4464" s="9"/>
      <c r="AJ4464" s="9"/>
      <c r="AK4464" s="9"/>
      <c r="AL4464" s="9"/>
      <c r="AM4464" s="9"/>
      <c r="AN4464" s="9"/>
      <c r="AO4464" s="9"/>
      <c r="AP4464" s="9"/>
      <c r="AQ4464" s="15"/>
      <c r="AR4464" s="9">
        <v>7</v>
      </c>
      <c r="AS4464" s="9">
        <f>AR4464*30500</f>
        <v>213500</v>
      </c>
      <c r="AT4464" s="9"/>
      <c r="AU4464" s="9"/>
      <c r="AV4464" s="9"/>
      <c r="AW4464" s="9"/>
      <c r="AX4464" s="9"/>
      <c r="AY4464" s="9"/>
      <c r="AZ4464" s="9"/>
      <c r="BA4464" s="9"/>
      <c r="BB4464" s="9"/>
      <c r="BC4464" s="9"/>
      <c r="BD4464" s="9"/>
      <c r="BE4464" s="9"/>
      <c r="BF4464" s="9"/>
      <c r="BG4464" s="9"/>
      <c r="BH4464" s="9"/>
      <c r="BI4464" s="9"/>
      <c r="BJ4464" s="9"/>
      <c r="BK4464" s="9"/>
      <c r="BL4464" s="9">
        <f t="shared" si="146"/>
        <v>3618606.08301401</v>
      </c>
      <c r="BM4464" s="9">
        <f t="shared" si="147"/>
        <v>3618600</v>
      </c>
    </row>
    <row r="4465" spans="1:65" x14ac:dyDescent="0.3">
      <c r="A4465" t="s">
        <v>4165</v>
      </c>
      <c r="B4465" s="9">
        <v>131</v>
      </c>
      <c r="C4465">
        <v>548731</v>
      </c>
      <c r="D4465">
        <v>1</v>
      </c>
      <c r="E4465">
        <v>0</v>
      </c>
      <c r="F4465">
        <v>0</v>
      </c>
      <c r="G4465">
        <v>0</v>
      </c>
      <c r="H4465">
        <v>0</v>
      </c>
      <c r="I4465" t="s">
        <v>123</v>
      </c>
      <c r="J4465">
        <v>548332</v>
      </c>
      <c r="K4465" t="s">
        <v>964</v>
      </c>
      <c r="L4465">
        <v>548511</v>
      </c>
      <c r="M4465" t="s">
        <v>693</v>
      </c>
      <c r="N4465">
        <v>548511</v>
      </c>
      <c r="O4465" t="s">
        <v>693</v>
      </c>
      <c r="P4465">
        <v>548511</v>
      </c>
      <c r="Q4465" t="s">
        <v>693</v>
      </c>
      <c r="R4465" s="9">
        <v>71941.662785630979</v>
      </c>
      <c r="S4465" s="9"/>
      <c r="T4465" s="9"/>
      <c r="U4465" s="9"/>
      <c r="V4465" s="9"/>
      <c r="W4465" s="9"/>
      <c r="X4465" s="9"/>
      <c r="Y4465" s="9"/>
      <c r="Z4465" s="9"/>
      <c r="AA4465" s="9"/>
      <c r="AB4465" s="9"/>
      <c r="AC4465" s="9"/>
      <c r="AD4465" s="9"/>
      <c r="AE4465" s="9"/>
      <c r="AF4465" s="9"/>
      <c r="AG4465" s="9"/>
      <c r="AH4465" s="9"/>
      <c r="AI4465" s="9"/>
      <c r="AJ4465" s="9"/>
      <c r="AK4465" s="9"/>
      <c r="AL4465" s="9"/>
      <c r="AM4465" s="9"/>
      <c r="AN4465" s="9"/>
      <c r="AO4465" s="9"/>
      <c r="AP4465" s="9"/>
      <c r="AQ4465" s="15"/>
      <c r="AR4465" s="9"/>
      <c r="AS4465" s="9"/>
      <c r="AT4465" s="9"/>
      <c r="AU4465" s="9"/>
      <c r="AV4465" s="9"/>
      <c r="AW4465" s="9"/>
      <c r="AX4465" s="9"/>
      <c r="AY4465" s="9"/>
      <c r="AZ4465" s="9"/>
      <c r="BA4465" s="9"/>
      <c r="BB4465" s="9"/>
      <c r="BC4465" s="9"/>
      <c r="BD4465" s="9"/>
      <c r="BE4465" s="9"/>
      <c r="BF4465" s="9"/>
      <c r="BG4465" s="9"/>
      <c r="BH4465" s="9"/>
      <c r="BI4465" s="9"/>
      <c r="BJ4465" s="9"/>
      <c r="BK4465" s="9"/>
      <c r="BL4465" s="9">
        <f t="shared" si="146"/>
        <v>71941.662785630979</v>
      </c>
      <c r="BM4465" s="9">
        <f t="shared" si="147"/>
        <v>71900</v>
      </c>
    </row>
    <row r="4466" spans="1:65" x14ac:dyDescent="0.3">
      <c r="A4466" t="s">
        <v>4166</v>
      </c>
      <c r="B4466" s="9">
        <v>416</v>
      </c>
      <c r="C4466">
        <v>592561</v>
      </c>
      <c r="D4466">
        <v>1</v>
      </c>
      <c r="E4466">
        <v>0</v>
      </c>
      <c r="F4466">
        <v>0</v>
      </c>
      <c r="G4466">
        <v>0</v>
      </c>
      <c r="H4466">
        <v>0</v>
      </c>
      <c r="I4466" t="s">
        <v>135</v>
      </c>
      <c r="J4466">
        <v>592790</v>
      </c>
      <c r="K4466" t="s">
        <v>3179</v>
      </c>
      <c r="L4466">
        <v>550752</v>
      </c>
      <c r="M4466" t="s">
        <v>2110</v>
      </c>
      <c r="N4466">
        <v>550752</v>
      </c>
      <c r="O4466" t="s">
        <v>2110</v>
      </c>
      <c r="P4466">
        <v>592005</v>
      </c>
      <c r="Q4466" t="s">
        <v>136</v>
      </c>
      <c r="R4466" s="9">
        <v>99413.82839429492</v>
      </c>
      <c r="S4466" s="9"/>
      <c r="T4466" s="9"/>
      <c r="U4466" s="9"/>
      <c r="V4466" s="9"/>
      <c r="W4466" s="9"/>
      <c r="X4466" s="9"/>
      <c r="Y4466" s="9"/>
      <c r="Z4466" s="9"/>
      <c r="AA4466" s="9"/>
      <c r="AB4466" s="9"/>
      <c r="AC4466" s="9"/>
      <c r="AD4466" s="9"/>
      <c r="AE4466" s="9"/>
      <c r="AF4466" s="9"/>
      <c r="AG4466" s="9"/>
      <c r="AH4466" s="9"/>
      <c r="AI4466" s="9"/>
      <c r="AJ4466" s="9"/>
      <c r="AK4466" s="9"/>
      <c r="AL4466" s="9"/>
      <c r="AM4466" s="9"/>
      <c r="AN4466" s="9"/>
      <c r="AO4466" s="9"/>
      <c r="AP4466" s="9"/>
      <c r="AQ4466" s="15"/>
      <c r="AR4466" s="9"/>
      <c r="AS4466" s="9"/>
      <c r="AT4466" s="9"/>
      <c r="AU4466" s="9"/>
      <c r="AV4466" s="9"/>
      <c r="AW4466" s="9"/>
      <c r="AX4466" s="9"/>
      <c r="AY4466" s="9"/>
      <c r="AZ4466" s="9"/>
      <c r="BA4466" s="9"/>
      <c r="BB4466" s="9"/>
      <c r="BC4466" s="9"/>
      <c r="BD4466" s="9"/>
      <c r="BE4466" s="9"/>
      <c r="BF4466" s="9"/>
      <c r="BG4466" s="9"/>
      <c r="BH4466" s="9"/>
      <c r="BI4466" s="9"/>
      <c r="BJ4466" s="9"/>
      <c r="BK4466" s="9"/>
      <c r="BL4466" s="9">
        <f t="shared" si="146"/>
        <v>99413.82839429492</v>
      </c>
      <c r="BM4466" s="9">
        <f t="shared" si="147"/>
        <v>99400</v>
      </c>
    </row>
    <row r="4467" spans="1:65" x14ac:dyDescent="0.3">
      <c r="A4467" t="s">
        <v>4167</v>
      </c>
      <c r="B4467" s="9">
        <v>213</v>
      </c>
      <c r="C4467">
        <v>534374</v>
      </c>
      <c r="D4467">
        <v>1</v>
      </c>
      <c r="E4467">
        <v>0</v>
      </c>
      <c r="F4467">
        <v>0</v>
      </c>
      <c r="G4467">
        <v>0</v>
      </c>
      <c r="H4467">
        <v>0</v>
      </c>
      <c r="I4467" t="s">
        <v>86</v>
      </c>
      <c r="J4467">
        <v>534358</v>
      </c>
      <c r="K4467" t="s">
        <v>2731</v>
      </c>
      <c r="L4467">
        <v>534498</v>
      </c>
      <c r="M4467" t="s">
        <v>1097</v>
      </c>
      <c r="N4467">
        <v>534498</v>
      </c>
      <c r="O4467" t="s">
        <v>1097</v>
      </c>
      <c r="P4467">
        <v>533955</v>
      </c>
      <c r="Q4467" t="s">
        <v>314</v>
      </c>
      <c r="R4467" s="9">
        <v>71941.662785630979</v>
      </c>
      <c r="S4467" s="9"/>
      <c r="T4467" s="9"/>
      <c r="U4467" s="9"/>
      <c r="V4467" s="9"/>
      <c r="W4467" s="9"/>
      <c r="X4467" s="9"/>
      <c r="Y4467" s="9"/>
      <c r="Z4467" s="9"/>
      <c r="AA4467" s="9"/>
      <c r="AB4467" s="9"/>
      <c r="AC4467" s="9"/>
      <c r="AD4467" s="9"/>
      <c r="AE4467" s="9"/>
      <c r="AF4467" s="9"/>
      <c r="AG4467" s="9"/>
      <c r="AH4467" s="9"/>
      <c r="AI4467" s="9"/>
      <c r="AJ4467" s="9"/>
      <c r="AK4467" s="9"/>
      <c r="AL4467" s="9"/>
      <c r="AM4467" s="9"/>
      <c r="AN4467" s="9"/>
      <c r="AO4467" s="9"/>
      <c r="AP4467" s="9"/>
      <c r="AQ4467" s="15"/>
      <c r="AR4467" s="9">
        <v>6</v>
      </c>
      <c r="AS4467" s="9">
        <f>AR4467*30500</f>
        <v>183000</v>
      </c>
      <c r="AT4467" s="9"/>
      <c r="AU4467" s="9"/>
      <c r="AV4467" s="9"/>
      <c r="AW4467" s="9"/>
      <c r="AX4467" s="9"/>
      <c r="AY4467" s="9"/>
      <c r="AZ4467" s="9"/>
      <c r="BA4467" s="9"/>
      <c r="BB4467" s="9"/>
      <c r="BC4467" s="9"/>
      <c r="BD4467" s="9"/>
      <c r="BE4467" s="9"/>
      <c r="BF4467" s="9"/>
      <c r="BG4467" s="9"/>
      <c r="BH4467" s="9"/>
      <c r="BI4467" s="9"/>
      <c r="BJ4467" s="9"/>
      <c r="BK4467" s="9"/>
      <c r="BL4467" s="9">
        <f t="shared" si="146"/>
        <v>254941.66278563096</v>
      </c>
      <c r="BM4467" s="9">
        <f t="shared" si="147"/>
        <v>254900</v>
      </c>
    </row>
    <row r="4468" spans="1:65" x14ac:dyDescent="0.3">
      <c r="A4468" t="s">
        <v>4168</v>
      </c>
      <c r="B4468" s="9">
        <v>1323</v>
      </c>
      <c r="C4468">
        <v>547077</v>
      </c>
      <c r="D4468">
        <v>1</v>
      </c>
      <c r="E4468">
        <v>0</v>
      </c>
      <c r="F4468">
        <v>0</v>
      </c>
      <c r="G4468">
        <v>0</v>
      </c>
      <c r="H4468">
        <v>0</v>
      </c>
      <c r="I4468" t="s">
        <v>111</v>
      </c>
      <c r="J4468">
        <v>500496</v>
      </c>
      <c r="K4468" t="s">
        <v>287</v>
      </c>
      <c r="L4468">
        <v>500496</v>
      </c>
      <c r="M4468" t="s">
        <v>287</v>
      </c>
      <c r="N4468">
        <v>500496</v>
      </c>
      <c r="O4468" t="s">
        <v>287</v>
      </c>
      <c r="P4468">
        <v>500496</v>
      </c>
      <c r="Q4468" t="s">
        <v>287</v>
      </c>
      <c r="R4468" s="9">
        <v>310580.47666207521</v>
      </c>
      <c r="S4468" s="9"/>
      <c r="T4468" s="9"/>
      <c r="U4468" s="9"/>
      <c r="V4468" s="9"/>
      <c r="W4468" s="9"/>
      <c r="X4468" s="9"/>
      <c r="Y4468" s="9"/>
      <c r="Z4468" s="9"/>
      <c r="AA4468" s="9"/>
      <c r="AB4468" s="9"/>
      <c r="AC4468" s="9"/>
      <c r="AD4468" s="9"/>
      <c r="AE4468" s="9"/>
      <c r="AF4468" s="9"/>
      <c r="AG4468" s="9"/>
      <c r="AH4468" s="9"/>
      <c r="AI4468" s="9"/>
      <c r="AJ4468" s="9"/>
      <c r="AK4468" s="9"/>
      <c r="AL4468" s="9"/>
      <c r="AM4468" s="9"/>
      <c r="AN4468" s="9"/>
      <c r="AO4468" s="9"/>
      <c r="AP4468" s="9"/>
      <c r="AQ4468" s="15"/>
      <c r="AR4468" s="9"/>
      <c r="AS4468" s="9"/>
      <c r="AT4468" s="9"/>
      <c r="AU4468" s="9"/>
      <c r="AV4468" s="9"/>
      <c r="AW4468" s="9"/>
      <c r="AX4468" s="9"/>
      <c r="AY4468" s="9"/>
      <c r="AZ4468" s="9"/>
      <c r="BA4468" s="9"/>
      <c r="BB4468" s="9"/>
      <c r="BC4468" s="9"/>
      <c r="BD4468" s="9"/>
      <c r="BE4468" s="9"/>
      <c r="BF4468" s="9"/>
      <c r="BG4468" s="9"/>
      <c r="BH4468" s="9"/>
      <c r="BI4468" s="9"/>
      <c r="BJ4468" s="9"/>
      <c r="BK4468" s="9"/>
      <c r="BL4468" s="9">
        <f t="shared" si="146"/>
        <v>310580.47666207521</v>
      </c>
      <c r="BM4468" s="9">
        <f t="shared" si="147"/>
        <v>310600</v>
      </c>
    </row>
    <row r="4469" spans="1:65" x14ac:dyDescent="0.3">
      <c r="A4469" t="s">
        <v>4169</v>
      </c>
      <c r="B4469" s="9">
        <v>156</v>
      </c>
      <c r="C4469">
        <v>548740</v>
      </c>
      <c r="D4469">
        <v>1</v>
      </c>
      <c r="E4469">
        <v>0</v>
      </c>
      <c r="F4469">
        <v>0</v>
      </c>
      <c r="G4469">
        <v>0</v>
      </c>
      <c r="H4469">
        <v>0</v>
      </c>
      <c r="I4469" t="s">
        <v>123</v>
      </c>
      <c r="J4469">
        <v>548511</v>
      </c>
      <c r="K4469" t="s">
        <v>693</v>
      </c>
      <c r="L4469">
        <v>548511</v>
      </c>
      <c r="M4469" t="s">
        <v>693</v>
      </c>
      <c r="N4469">
        <v>548511</v>
      </c>
      <c r="O4469" t="s">
        <v>693</v>
      </c>
      <c r="P4469">
        <v>548511</v>
      </c>
      <c r="Q4469" t="s">
        <v>693</v>
      </c>
      <c r="R4469" s="9">
        <v>71941.662785630979</v>
      </c>
      <c r="S4469" s="9"/>
      <c r="T4469" s="9"/>
      <c r="U4469" s="9"/>
      <c r="V4469" s="9"/>
      <c r="W4469" s="9"/>
      <c r="X4469" s="9"/>
      <c r="Y4469" s="9"/>
      <c r="Z4469" s="9"/>
      <c r="AA4469" s="9"/>
      <c r="AB4469" s="9"/>
      <c r="AC4469" s="9"/>
      <c r="AD4469" s="9"/>
      <c r="AE4469" s="9"/>
      <c r="AF4469" s="9"/>
      <c r="AG4469" s="9"/>
      <c r="AH4469" s="9"/>
      <c r="AI4469" s="9"/>
      <c r="AJ4469" s="9"/>
      <c r="AK4469" s="9"/>
      <c r="AL4469" s="9"/>
      <c r="AM4469" s="9"/>
      <c r="AN4469" s="9"/>
      <c r="AO4469" s="9"/>
      <c r="AP4469" s="9"/>
      <c r="AQ4469" s="15"/>
      <c r="AR4469" s="9"/>
      <c r="AS4469" s="9"/>
      <c r="AT4469" s="9"/>
      <c r="AU4469" s="9"/>
      <c r="AV4469" s="9"/>
      <c r="AW4469" s="9"/>
      <c r="AX4469" s="9"/>
      <c r="AY4469" s="9"/>
      <c r="AZ4469" s="9"/>
      <c r="BA4469" s="9"/>
      <c r="BB4469" s="9"/>
      <c r="BC4469" s="9"/>
      <c r="BD4469" s="9"/>
      <c r="BE4469" s="9"/>
      <c r="BF4469" s="9"/>
      <c r="BG4469" s="9"/>
      <c r="BH4469" s="9"/>
      <c r="BI4469" s="9"/>
      <c r="BJ4469" s="9"/>
      <c r="BK4469" s="9"/>
      <c r="BL4469" s="9">
        <f t="shared" si="146"/>
        <v>71941.662785630979</v>
      </c>
      <c r="BM4469" s="9">
        <f t="shared" si="147"/>
        <v>71900</v>
      </c>
    </row>
    <row r="4470" spans="1:65" x14ac:dyDescent="0.3">
      <c r="A4470" t="s">
        <v>4170</v>
      </c>
      <c r="B4470" s="9">
        <v>264</v>
      </c>
      <c r="C4470">
        <v>573442</v>
      </c>
      <c r="D4470">
        <v>1</v>
      </c>
      <c r="E4470">
        <v>0</v>
      </c>
      <c r="F4470">
        <v>0</v>
      </c>
      <c r="G4470">
        <v>0</v>
      </c>
      <c r="H4470">
        <v>0</v>
      </c>
      <c r="I4470" t="s">
        <v>90</v>
      </c>
      <c r="J4470">
        <v>573493</v>
      </c>
      <c r="K4470" t="s">
        <v>2825</v>
      </c>
      <c r="L4470">
        <v>573493</v>
      </c>
      <c r="M4470" t="s">
        <v>2825</v>
      </c>
      <c r="N4470">
        <v>573493</v>
      </c>
      <c r="O4470" t="s">
        <v>2825</v>
      </c>
      <c r="P4470">
        <v>572659</v>
      </c>
      <c r="Q4470" t="s">
        <v>158</v>
      </c>
      <c r="R4470" s="9">
        <v>71941.662785630979</v>
      </c>
      <c r="S4470" s="9"/>
      <c r="T4470" s="9"/>
      <c r="U4470" s="9"/>
      <c r="V4470" s="9"/>
      <c r="W4470" s="9"/>
      <c r="X4470" s="9"/>
      <c r="Y4470" s="9"/>
      <c r="Z4470" s="9"/>
      <c r="AA4470" s="9"/>
      <c r="AB4470" s="9"/>
      <c r="AC4470" s="9"/>
      <c r="AD4470" s="9"/>
      <c r="AE4470" s="9"/>
      <c r="AF4470" s="9"/>
      <c r="AG4470" s="9"/>
      <c r="AH4470" s="9"/>
      <c r="AI4470" s="9"/>
      <c r="AJ4470" s="9"/>
      <c r="AK4470" s="9"/>
      <c r="AL4470" s="9"/>
      <c r="AM4470" s="9"/>
      <c r="AN4470" s="9"/>
      <c r="AO4470" s="9"/>
      <c r="AP4470" s="9"/>
      <c r="AQ4470" s="15"/>
      <c r="AR4470" s="9"/>
      <c r="AS4470" s="9"/>
      <c r="AT4470" s="9"/>
      <c r="AU4470" s="9"/>
      <c r="AV4470" s="9"/>
      <c r="AW4470" s="9"/>
      <c r="AX4470" s="9"/>
      <c r="AY4470" s="9"/>
      <c r="AZ4470" s="9"/>
      <c r="BA4470" s="9"/>
      <c r="BB4470" s="9"/>
      <c r="BC4470" s="9"/>
      <c r="BD4470" s="9"/>
      <c r="BE4470" s="9"/>
      <c r="BF4470" s="9"/>
      <c r="BG4470" s="9"/>
      <c r="BH4470" s="9"/>
      <c r="BI4470" s="9"/>
      <c r="BJ4470" s="9"/>
      <c r="BK4470" s="9"/>
      <c r="BL4470" s="9">
        <f t="shared" si="146"/>
        <v>71941.662785630979</v>
      </c>
      <c r="BM4470" s="9">
        <f t="shared" si="147"/>
        <v>71900</v>
      </c>
    </row>
    <row r="4471" spans="1:65" x14ac:dyDescent="0.3">
      <c r="A4471" s="2" t="s">
        <v>1271</v>
      </c>
      <c r="B4471" s="9">
        <v>594</v>
      </c>
      <c r="C4471">
        <v>537772</v>
      </c>
      <c r="D4471">
        <v>1</v>
      </c>
      <c r="E4471">
        <v>1</v>
      </c>
      <c r="F4471">
        <v>0</v>
      </c>
      <c r="G4471">
        <v>0</v>
      </c>
      <c r="H4471">
        <v>0</v>
      </c>
      <c r="I4471" t="s">
        <v>86</v>
      </c>
      <c r="J4471">
        <v>537772</v>
      </c>
      <c r="K4471" t="s">
        <v>1271</v>
      </c>
      <c r="L4471">
        <v>537683</v>
      </c>
      <c r="M4471" t="s">
        <v>324</v>
      </c>
      <c r="N4471">
        <v>537683</v>
      </c>
      <c r="O4471" t="s">
        <v>324</v>
      </c>
      <c r="P4471">
        <v>537683</v>
      </c>
      <c r="Q4471" t="s">
        <v>324</v>
      </c>
      <c r="R4471" s="9">
        <v>141319.14965281141</v>
      </c>
      <c r="S4471" s="9">
        <f>SUMIFS($B:$B,$J:$J,$C4471)</f>
        <v>1873</v>
      </c>
      <c r="T4471" s="9">
        <v>101949.6896494126</v>
      </c>
      <c r="U4471" s="9">
        <v>0</v>
      </c>
      <c r="V4471" s="9">
        <f>U4471*768</f>
        <v>0</v>
      </c>
      <c r="W4471" s="9">
        <v>2</v>
      </c>
      <c r="X4471" s="9">
        <f>W4471*3072</f>
        <v>6144</v>
      </c>
      <c r="Y4471" s="9">
        <v>14</v>
      </c>
      <c r="Z4471" s="9">
        <f>Y4471*1024</f>
        <v>14336</v>
      </c>
      <c r="AA4471" s="9">
        <v>6</v>
      </c>
      <c r="AB4471" s="9">
        <f>AA4471*256</f>
        <v>1536</v>
      </c>
      <c r="AC4471" s="9"/>
      <c r="AD4471" s="9"/>
      <c r="AE4471" s="9"/>
      <c r="AF4471" s="9"/>
      <c r="AG4471" s="9"/>
      <c r="AH4471" s="9"/>
      <c r="AI4471" s="9"/>
      <c r="AJ4471" s="9"/>
      <c r="AK4471" s="9"/>
      <c r="AL4471" s="9"/>
      <c r="AM4471" s="9"/>
      <c r="AN4471" s="9"/>
      <c r="AO4471" s="9"/>
      <c r="AP4471" s="9"/>
      <c r="AQ4471" s="15"/>
      <c r="AR4471" s="9"/>
      <c r="AS4471" s="9"/>
      <c r="AT4471" s="9"/>
      <c r="AU4471" s="9"/>
      <c r="AV4471" s="9"/>
      <c r="AW4471" s="9"/>
      <c r="AX4471" s="9"/>
      <c r="AY4471" s="9"/>
      <c r="AZ4471" s="9"/>
      <c r="BA4471" s="9"/>
      <c r="BB4471" s="9"/>
      <c r="BC4471" s="9"/>
      <c r="BD4471" s="9"/>
      <c r="BE4471" s="9"/>
      <c r="BF4471" s="9"/>
      <c r="BG4471" s="9"/>
      <c r="BH4471" s="9"/>
      <c r="BI4471" s="9"/>
      <c r="BJ4471" s="9"/>
      <c r="BK4471" s="9"/>
      <c r="BL4471" s="9">
        <f t="shared" si="146"/>
        <v>265284.83930222399</v>
      </c>
      <c r="BM4471" s="9">
        <f t="shared" si="147"/>
        <v>265300</v>
      </c>
    </row>
    <row r="4472" spans="1:65" x14ac:dyDescent="0.3">
      <c r="A4472" t="s">
        <v>1996</v>
      </c>
      <c r="B4472" s="9">
        <v>674</v>
      </c>
      <c r="C4472">
        <v>596701</v>
      </c>
      <c r="D4472">
        <v>1</v>
      </c>
      <c r="E4472">
        <v>0</v>
      </c>
      <c r="F4472">
        <v>0</v>
      </c>
      <c r="G4472">
        <v>0</v>
      </c>
      <c r="H4472">
        <v>0</v>
      </c>
      <c r="I4472" t="s">
        <v>123</v>
      </c>
      <c r="J4472">
        <v>595209</v>
      </c>
      <c r="K4472" t="s">
        <v>480</v>
      </c>
      <c r="L4472">
        <v>595209</v>
      </c>
      <c r="M4472" t="s">
        <v>480</v>
      </c>
      <c r="N4472">
        <v>595209</v>
      </c>
      <c r="O4472" t="s">
        <v>480</v>
      </c>
      <c r="P4472">
        <v>595209</v>
      </c>
      <c r="Q4472" t="s">
        <v>480</v>
      </c>
      <c r="R4472" s="9">
        <v>160067.00567415869</v>
      </c>
      <c r="S4472" s="9"/>
      <c r="T4472" s="9"/>
      <c r="U4472" s="9"/>
      <c r="V4472" s="9"/>
      <c r="W4472" s="9"/>
      <c r="X4472" s="9"/>
      <c r="Y4472" s="9"/>
      <c r="Z4472" s="9"/>
      <c r="AA4472" s="9"/>
      <c r="AB4472" s="9"/>
      <c r="AC4472" s="9"/>
      <c r="AD4472" s="9"/>
      <c r="AE4472" s="9"/>
      <c r="AF4472" s="9"/>
      <c r="AG4472" s="9"/>
      <c r="AH4472" s="9"/>
      <c r="AI4472" s="9"/>
      <c r="AJ4472" s="9"/>
      <c r="AK4472" s="9"/>
      <c r="AL4472" s="9"/>
      <c r="AM4472" s="9"/>
      <c r="AN4472" s="9"/>
      <c r="AO4472" s="9"/>
      <c r="AP4472" s="9"/>
      <c r="AQ4472" s="15"/>
      <c r="AR4472" s="9"/>
      <c r="AS4472" s="9"/>
      <c r="AT4472" s="9"/>
      <c r="AU4472" s="9"/>
      <c r="AV4472" s="9"/>
      <c r="AW4472" s="9"/>
      <c r="AX4472" s="9"/>
      <c r="AY4472" s="9"/>
      <c r="AZ4472" s="9"/>
      <c r="BA4472" s="9"/>
      <c r="BB4472" s="9"/>
      <c r="BC4472" s="9"/>
      <c r="BD4472" s="9"/>
      <c r="BE4472" s="9"/>
      <c r="BF4472" s="9"/>
      <c r="BG4472" s="9"/>
      <c r="BH4472" s="9"/>
      <c r="BI4472" s="9"/>
      <c r="BJ4472" s="9"/>
      <c r="BK4472" s="9"/>
      <c r="BL4472" s="9">
        <f t="shared" si="146"/>
        <v>160067.00567415869</v>
      </c>
      <c r="BM4472" s="9">
        <f t="shared" si="147"/>
        <v>160100</v>
      </c>
    </row>
    <row r="4473" spans="1:65" x14ac:dyDescent="0.3">
      <c r="A4473" t="s">
        <v>1996</v>
      </c>
      <c r="B4473" s="9">
        <v>550</v>
      </c>
      <c r="C4473">
        <v>574392</v>
      </c>
      <c r="D4473">
        <v>1</v>
      </c>
      <c r="E4473">
        <v>0</v>
      </c>
      <c r="F4473">
        <v>0</v>
      </c>
      <c r="G4473">
        <v>0</v>
      </c>
      <c r="H4473">
        <v>0</v>
      </c>
      <c r="I4473" t="s">
        <v>96</v>
      </c>
      <c r="J4473">
        <v>580511</v>
      </c>
      <c r="K4473" t="s">
        <v>97</v>
      </c>
      <c r="L4473">
        <v>580511</v>
      </c>
      <c r="M4473" t="s">
        <v>97</v>
      </c>
      <c r="N4473">
        <v>580511</v>
      </c>
      <c r="O4473" t="s">
        <v>97</v>
      </c>
      <c r="P4473">
        <v>580511</v>
      </c>
      <c r="Q4473" t="s">
        <v>97</v>
      </c>
      <c r="R4473" s="9">
        <v>130986.07922976289</v>
      </c>
      <c r="S4473" s="9"/>
      <c r="T4473" s="9"/>
      <c r="U4473" s="9"/>
      <c r="V4473" s="9"/>
      <c r="W4473" s="9"/>
      <c r="X4473" s="9"/>
      <c r="Y4473" s="9"/>
      <c r="Z4473" s="9"/>
      <c r="AA4473" s="9"/>
      <c r="AB4473" s="9"/>
      <c r="AC4473" s="9"/>
      <c r="AD4473" s="9"/>
      <c r="AE4473" s="9"/>
      <c r="AF4473" s="9"/>
      <c r="AG4473" s="9"/>
      <c r="AH4473" s="9"/>
      <c r="AI4473" s="9"/>
      <c r="AJ4473" s="9"/>
      <c r="AK4473" s="9"/>
      <c r="AL4473" s="9"/>
      <c r="AM4473" s="9"/>
      <c r="AN4473" s="9"/>
      <c r="AO4473" s="9"/>
      <c r="AP4473" s="9"/>
      <c r="AQ4473" s="15"/>
      <c r="AR4473" s="9">
        <v>1</v>
      </c>
      <c r="AS4473" s="9">
        <f>AR4473*30500</f>
        <v>30500</v>
      </c>
      <c r="AT4473" s="9"/>
      <c r="AU4473" s="9"/>
      <c r="AV4473" s="9"/>
      <c r="AW4473" s="9"/>
      <c r="AX4473" s="9"/>
      <c r="AY4473" s="9"/>
      <c r="AZ4473" s="9"/>
      <c r="BA4473" s="9"/>
      <c r="BB4473" s="9"/>
      <c r="BC4473" s="9"/>
      <c r="BD4473" s="9"/>
      <c r="BE4473" s="9"/>
      <c r="BF4473" s="9"/>
      <c r="BG4473" s="9"/>
      <c r="BH4473" s="9"/>
      <c r="BI4473" s="9"/>
      <c r="BJ4473" s="9"/>
      <c r="BK4473" s="9"/>
      <c r="BL4473" s="9">
        <f t="shared" si="146"/>
        <v>161486.07922976289</v>
      </c>
      <c r="BM4473" s="9">
        <f t="shared" si="147"/>
        <v>161500</v>
      </c>
    </row>
    <row r="4474" spans="1:65" x14ac:dyDescent="0.3">
      <c r="A4474" s="4" t="s">
        <v>1996</v>
      </c>
      <c r="B4474" s="9">
        <v>3867</v>
      </c>
      <c r="C4474">
        <v>534382</v>
      </c>
      <c r="D4474">
        <v>1</v>
      </c>
      <c r="E4474">
        <v>1</v>
      </c>
      <c r="F4474">
        <v>1</v>
      </c>
      <c r="G4474">
        <v>1</v>
      </c>
      <c r="H4474">
        <v>0</v>
      </c>
      <c r="I4474" t="s">
        <v>86</v>
      </c>
      <c r="J4474">
        <v>534382</v>
      </c>
      <c r="K4474" t="s">
        <v>1996</v>
      </c>
      <c r="L4474">
        <v>534382</v>
      </c>
      <c r="M4474" t="s">
        <v>1996</v>
      </c>
      <c r="N4474">
        <v>534382</v>
      </c>
      <c r="O4474" t="s">
        <v>1996</v>
      </c>
      <c r="P4474">
        <v>529303</v>
      </c>
      <c r="Q4474" t="s">
        <v>301</v>
      </c>
      <c r="R4474" s="9">
        <v>882611.31633496529</v>
      </c>
      <c r="S4474" s="9">
        <f>SUMIFS($B:$B,$J:$J,$C4474)</f>
        <v>5949</v>
      </c>
      <c r="T4474" s="9">
        <v>322749.6611488823</v>
      </c>
      <c r="U4474" s="9">
        <v>0</v>
      </c>
      <c r="V4474" s="9">
        <f>U4474*768</f>
        <v>0</v>
      </c>
      <c r="W4474" s="9">
        <v>34</v>
      </c>
      <c r="X4474" s="9">
        <f>W4474*3072</f>
        <v>104448</v>
      </c>
      <c r="Y4474" s="9">
        <v>35</v>
      </c>
      <c r="Z4474" s="9">
        <f>Y4474*1024</f>
        <v>35840</v>
      </c>
      <c r="AA4474" s="9">
        <v>8</v>
      </c>
      <c r="AB4474" s="9">
        <f>AA4474*256</f>
        <v>2048</v>
      </c>
      <c r="AC4474" s="9">
        <f>SUMIFS($B:$B,$L:$L,$C4474)</f>
        <v>5949</v>
      </c>
      <c r="AD4474" s="9">
        <v>742158.26841356978</v>
      </c>
      <c r="AE4474" s="9"/>
      <c r="AF4474" s="9"/>
      <c r="AG4474" s="9">
        <f>SUMIFS($B:$B,$N:$N,$C4474)</f>
        <v>5949</v>
      </c>
      <c r="AH4474" s="9">
        <v>671542.26157939655</v>
      </c>
      <c r="AI4474" s="9"/>
      <c r="AJ4474" s="9"/>
      <c r="AK4474" s="9"/>
      <c r="AL4474" s="9"/>
      <c r="AM4474" s="9"/>
      <c r="AN4474" s="9"/>
      <c r="AO4474" s="9"/>
      <c r="AP4474" s="9"/>
      <c r="AQ4474" s="15"/>
      <c r="AR4474" s="9">
        <v>5</v>
      </c>
      <c r="AS4474" s="9">
        <f>AR4474*30500</f>
        <v>152500</v>
      </c>
      <c r="AT4474" s="9"/>
      <c r="AU4474" s="9"/>
      <c r="AV4474" s="9"/>
      <c r="AW4474" s="9"/>
      <c r="AX4474" s="9"/>
      <c r="AY4474" s="9"/>
      <c r="AZ4474" s="9"/>
      <c r="BA4474" s="9"/>
      <c r="BB4474" s="9"/>
      <c r="BC4474" s="9"/>
      <c r="BD4474" s="9"/>
      <c r="BE4474" s="9"/>
      <c r="BF4474" s="9"/>
      <c r="BG4474" s="9"/>
      <c r="BH4474" s="9"/>
      <c r="BI4474" s="9"/>
      <c r="BJ4474" s="9"/>
      <c r="BK4474" s="9"/>
      <c r="BL4474" s="9">
        <f t="shared" si="146"/>
        <v>2913897.5074768141</v>
      </c>
      <c r="BM4474" s="9">
        <f t="shared" si="147"/>
        <v>2913900</v>
      </c>
    </row>
    <row r="4475" spans="1:65" x14ac:dyDescent="0.3">
      <c r="A4475" t="s">
        <v>4171</v>
      </c>
      <c r="B4475" s="9">
        <v>322</v>
      </c>
      <c r="C4475">
        <v>569429</v>
      </c>
      <c r="D4475">
        <v>1</v>
      </c>
      <c r="E4475">
        <v>0</v>
      </c>
      <c r="F4475">
        <v>0</v>
      </c>
      <c r="G4475">
        <v>0</v>
      </c>
      <c r="H4475">
        <v>0</v>
      </c>
      <c r="I4475" t="s">
        <v>123</v>
      </c>
      <c r="J4475">
        <v>569569</v>
      </c>
      <c r="K4475" t="s">
        <v>260</v>
      </c>
      <c r="L4475">
        <v>569569</v>
      </c>
      <c r="M4475" t="s">
        <v>260</v>
      </c>
      <c r="N4475">
        <v>569569</v>
      </c>
      <c r="O4475" t="s">
        <v>260</v>
      </c>
      <c r="P4475">
        <v>569569</v>
      </c>
      <c r="Q4475" t="s">
        <v>260</v>
      </c>
      <c r="R4475" s="9">
        <v>77163.023986378481</v>
      </c>
      <c r="S4475" s="9"/>
      <c r="T4475" s="9"/>
      <c r="U4475" s="9"/>
      <c r="V4475" s="9"/>
      <c r="W4475" s="9"/>
      <c r="X4475" s="9"/>
      <c r="Y4475" s="9"/>
      <c r="Z4475" s="9"/>
      <c r="AA4475" s="9"/>
      <c r="AB4475" s="9"/>
      <c r="AC4475" s="9"/>
      <c r="AD4475" s="9"/>
      <c r="AE4475" s="9"/>
      <c r="AF4475" s="9"/>
      <c r="AG4475" s="9"/>
      <c r="AH4475" s="9"/>
      <c r="AI4475" s="9"/>
      <c r="AJ4475" s="9"/>
      <c r="AK4475" s="9"/>
      <c r="AL4475" s="9"/>
      <c r="AM4475" s="9"/>
      <c r="AN4475" s="9"/>
      <c r="AO4475" s="9"/>
      <c r="AP4475" s="9"/>
      <c r="AQ4475" s="15"/>
      <c r="AR4475" s="9"/>
      <c r="AS4475" s="9"/>
      <c r="AT4475" s="9"/>
      <c r="AU4475" s="9"/>
      <c r="AV4475" s="9"/>
      <c r="AW4475" s="9"/>
      <c r="AX4475" s="9"/>
      <c r="AY4475" s="9"/>
      <c r="AZ4475" s="9"/>
      <c r="BA4475" s="9"/>
      <c r="BB4475" s="9"/>
      <c r="BC4475" s="9"/>
      <c r="BD4475" s="9"/>
      <c r="BE4475" s="9"/>
      <c r="BF4475" s="9"/>
      <c r="BG4475" s="9"/>
      <c r="BH4475" s="9"/>
      <c r="BI4475" s="9"/>
      <c r="BJ4475" s="9"/>
      <c r="BK4475" s="9"/>
      <c r="BL4475" s="9">
        <f t="shared" si="146"/>
        <v>77163.023986378481</v>
      </c>
      <c r="BM4475" s="9">
        <f t="shared" si="147"/>
        <v>77200</v>
      </c>
    </row>
    <row r="4476" spans="1:65" x14ac:dyDescent="0.3">
      <c r="A4476" t="s">
        <v>4172</v>
      </c>
      <c r="B4476" s="9">
        <v>358</v>
      </c>
      <c r="C4476">
        <v>532801</v>
      </c>
      <c r="D4476">
        <v>1</v>
      </c>
      <c r="E4476">
        <v>0</v>
      </c>
      <c r="F4476">
        <v>0</v>
      </c>
      <c r="G4476">
        <v>0</v>
      </c>
      <c r="H4476">
        <v>0</v>
      </c>
      <c r="I4476" t="s">
        <v>86</v>
      </c>
      <c r="J4476">
        <v>533041</v>
      </c>
      <c r="K4476" t="s">
        <v>1053</v>
      </c>
      <c r="L4476">
        <v>533041</v>
      </c>
      <c r="M4476" t="s">
        <v>1053</v>
      </c>
      <c r="N4476">
        <v>533041</v>
      </c>
      <c r="O4476" t="s">
        <v>1053</v>
      </c>
      <c r="P4476">
        <v>532819</v>
      </c>
      <c r="Q4476" t="s">
        <v>327</v>
      </c>
      <c r="R4476" s="9">
        <v>85695.510866707453</v>
      </c>
      <c r="S4476" s="9"/>
      <c r="T4476" s="9"/>
      <c r="U4476" s="9"/>
      <c r="V4476" s="9"/>
      <c r="W4476" s="9"/>
      <c r="X4476" s="9"/>
      <c r="Y4476" s="9"/>
      <c r="Z4476" s="9"/>
      <c r="AA4476" s="9"/>
      <c r="AB4476" s="9"/>
      <c r="AC4476" s="9"/>
      <c r="AD4476" s="9"/>
      <c r="AE4476" s="9"/>
      <c r="AF4476" s="9"/>
      <c r="AG4476" s="9"/>
      <c r="AH4476" s="9"/>
      <c r="AI4476" s="9"/>
      <c r="AJ4476" s="9"/>
      <c r="AK4476" s="9"/>
      <c r="AL4476" s="9"/>
      <c r="AM4476" s="9"/>
      <c r="AN4476" s="9"/>
      <c r="AO4476" s="9"/>
      <c r="AP4476" s="9"/>
      <c r="AQ4476" s="15"/>
      <c r="AR4476" s="9">
        <v>1</v>
      </c>
      <c r="AS4476" s="9">
        <f>AR4476*30500</f>
        <v>30500</v>
      </c>
      <c r="AT4476" s="9"/>
      <c r="AU4476" s="9"/>
      <c r="AV4476" s="9"/>
      <c r="AW4476" s="9"/>
      <c r="AX4476" s="9"/>
      <c r="AY4476" s="9"/>
      <c r="AZ4476" s="9"/>
      <c r="BA4476" s="9"/>
      <c r="BB4476" s="9"/>
      <c r="BC4476" s="9"/>
      <c r="BD4476" s="9"/>
      <c r="BE4476" s="9"/>
      <c r="BF4476" s="9"/>
      <c r="BG4476" s="9"/>
      <c r="BH4476" s="9"/>
      <c r="BI4476" s="9"/>
      <c r="BJ4476" s="9"/>
      <c r="BK4476" s="9"/>
      <c r="BL4476" s="9">
        <f t="shared" si="146"/>
        <v>116195.51086670745</v>
      </c>
      <c r="BM4476" s="9">
        <f t="shared" si="147"/>
        <v>116200</v>
      </c>
    </row>
    <row r="4477" spans="1:65" x14ac:dyDescent="0.3">
      <c r="A4477" t="s">
        <v>4173</v>
      </c>
      <c r="B4477" s="9">
        <v>270</v>
      </c>
      <c r="C4477">
        <v>588237</v>
      </c>
      <c r="D4477">
        <v>1</v>
      </c>
      <c r="E4477">
        <v>0</v>
      </c>
      <c r="F4477">
        <v>0</v>
      </c>
      <c r="G4477">
        <v>0</v>
      </c>
      <c r="H4477">
        <v>0</v>
      </c>
      <c r="I4477" t="s">
        <v>123</v>
      </c>
      <c r="J4477">
        <v>595209</v>
      </c>
      <c r="K4477" t="s">
        <v>480</v>
      </c>
      <c r="L4477">
        <v>595209</v>
      </c>
      <c r="M4477" t="s">
        <v>480</v>
      </c>
      <c r="N4477">
        <v>595209</v>
      </c>
      <c r="O4477" t="s">
        <v>480</v>
      </c>
      <c r="P4477">
        <v>595209</v>
      </c>
      <c r="Q4477" t="s">
        <v>480</v>
      </c>
      <c r="R4477" s="9">
        <v>71941.662785630979</v>
      </c>
      <c r="S4477" s="9"/>
      <c r="T4477" s="9"/>
      <c r="U4477" s="9"/>
      <c r="V4477" s="9"/>
      <c r="W4477" s="9"/>
      <c r="X4477" s="9"/>
      <c r="Y4477" s="9"/>
      <c r="Z4477" s="9"/>
      <c r="AA4477" s="9"/>
      <c r="AB4477" s="9"/>
      <c r="AC4477" s="9"/>
      <c r="AD4477" s="9"/>
      <c r="AE4477" s="9"/>
      <c r="AF4477" s="9"/>
      <c r="AG4477" s="9"/>
      <c r="AH4477" s="9"/>
      <c r="AI4477" s="9"/>
      <c r="AJ4477" s="9"/>
      <c r="AK4477" s="9"/>
      <c r="AL4477" s="9"/>
      <c r="AM4477" s="9"/>
      <c r="AN4477" s="9"/>
      <c r="AO4477" s="9"/>
      <c r="AP4477" s="9"/>
      <c r="AQ4477" s="15"/>
      <c r="AR4477" s="9"/>
      <c r="AS4477" s="9"/>
      <c r="AT4477" s="9"/>
      <c r="AU4477" s="9"/>
      <c r="AV4477" s="9"/>
      <c r="AW4477" s="9"/>
      <c r="AX4477" s="9"/>
      <c r="AY4477" s="9"/>
      <c r="AZ4477" s="9"/>
      <c r="BA4477" s="9"/>
      <c r="BB4477" s="9"/>
      <c r="BC4477" s="9"/>
      <c r="BD4477" s="9"/>
      <c r="BE4477" s="9"/>
      <c r="BF4477" s="9"/>
      <c r="BG4477" s="9"/>
      <c r="BH4477" s="9"/>
      <c r="BI4477" s="9"/>
      <c r="BJ4477" s="9"/>
      <c r="BK4477" s="9"/>
      <c r="BL4477" s="9">
        <f t="shared" si="146"/>
        <v>71941.662785630979</v>
      </c>
      <c r="BM4477" s="9">
        <f t="shared" si="147"/>
        <v>71900</v>
      </c>
    </row>
    <row r="4478" spans="1:65" x14ac:dyDescent="0.3">
      <c r="A4478" t="s">
        <v>4174</v>
      </c>
      <c r="B4478" s="9">
        <v>907</v>
      </c>
      <c r="C4478">
        <v>585726</v>
      </c>
      <c r="D4478">
        <v>1</v>
      </c>
      <c r="E4478">
        <v>0</v>
      </c>
      <c r="F4478">
        <v>0</v>
      </c>
      <c r="G4478">
        <v>0</v>
      </c>
      <c r="H4478">
        <v>0</v>
      </c>
      <c r="I4478" t="s">
        <v>135</v>
      </c>
      <c r="J4478">
        <v>585068</v>
      </c>
      <c r="K4478" t="s">
        <v>515</v>
      </c>
      <c r="L4478">
        <v>585068</v>
      </c>
      <c r="M4478" t="s">
        <v>515</v>
      </c>
      <c r="N4478">
        <v>585068</v>
      </c>
      <c r="O4478" t="s">
        <v>515</v>
      </c>
      <c r="P4478">
        <v>585068</v>
      </c>
      <c r="Q4478" t="s">
        <v>515</v>
      </c>
      <c r="R4478" s="9">
        <v>214405.46985106761</v>
      </c>
      <c r="S4478" s="9"/>
      <c r="T4478" s="9"/>
      <c r="U4478" s="9"/>
      <c r="V4478" s="9"/>
      <c r="W4478" s="9"/>
      <c r="X4478" s="9"/>
      <c r="Y4478" s="9"/>
      <c r="Z4478" s="9"/>
      <c r="AA4478" s="9"/>
      <c r="AB4478" s="9"/>
      <c r="AC4478" s="9"/>
      <c r="AD4478" s="9"/>
      <c r="AE4478" s="9"/>
      <c r="AF4478" s="9"/>
      <c r="AG4478" s="9"/>
      <c r="AH4478" s="9"/>
      <c r="AI4478" s="9"/>
      <c r="AJ4478" s="9"/>
      <c r="AK4478" s="9"/>
      <c r="AL4478" s="9"/>
      <c r="AM4478" s="9"/>
      <c r="AN4478" s="9"/>
      <c r="AO4478" s="9"/>
      <c r="AP4478" s="9"/>
      <c r="AQ4478" s="15"/>
      <c r="AR4478" s="9"/>
      <c r="AS4478" s="9"/>
      <c r="AT4478" s="9"/>
      <c r="AU4478" s="9"/>
      <c r="AV4478" s="9"/>
      <c r="AW4478" s="9"/>
      <c r="AX4478" s="9"/>
      <c r="AY4478" s="9"/>
      <c r="AZ4478" s="9"/>
      <c r="BA4478" s="9"/>
      <c r="BB4478" s="9"/>
      <c r="BC4478" s="9"/>
      <c r="BD4478" s="9"/>
      <c r="BE4478" s="9"/>
      <c r="BF4478" s="9"/>
      <c r="BG4478" s="9"/>
      <c r="BH4478" s="9"/>
      <c r="BI4478" s="9"/>
      <c r="BJ4478" s="9"/>
      <c r="BK4478" s="9"/>
      <c r="BL4478" s="9">
        <f t="shared" si="146"/>
        <v>214405.46985106761</v>
      </c>
      <c r="BM4478" s="9">
        <f t="shared" si="147"/>
        <v>214400</v>
      </c>
    </row>
    <row r="4479" spans="1:65" x14ac:dyDescent="0.3">
      <c r="A4479" t="s">
        <v>4175</v>
      </c>
      <c r="B4479" s="9">
        <v>331</v>
      </c>
      <c r="C4479">
        <v>573451</v>
      </c>
      <c r="D4479">
        <v>1</v>
      </c>
      <c r="E4479">
        <v>0</v>
      </c>
      <c r="F4479">
        <v>0</v>
      </c>
      <c r="G4479">
        <v>0</v>
      </c>
      <c r="H4479">
        <v>0</v>
      </c>
      <c r="I4479" t="s">
        <v>90</v>
      </c>
      <c r="J4479">
        <v>573809</v>
      </c>
      <c r="K4479" t="s">
        <v>2500</v>
      </c>
      <c r="L4479">
        <v>573809</v>
      </c>
      <c r="M4479" t="s">
        <v>2500</v>
      </c>
      <c r="N4479">
        <v>572659</v>
      </c>
      <c r="O4479" t="s">
        <v>158</v>
      </c>
      <c r="P4479">
        <v>572659</v>
      </c>
      <c r="Q4479" t="s">
        <v>158</v>
      </c>
      <c r="R4479" s="9">
        <v>79297.46856071784</v>
      </c>
      <c r="S4479" s="9"/>
      <c r="T4479" s="9"/>
      <c r="U4479" s="9"/>
      <c r="V4479" s="9"/>
      <c r="W4479" s="9"/>
      <c r="X4479" s="9"/>
      <c r="Y4479" s="9"/>
      <c r="Z4479" s="9"/>
      <c r="AA4479" s="9"/>
      <c r="AB4479" s="9"/>
      <c r="AC4479" s="9"/>
      <c r="AD4479" s="9"/>
      <c r="AE4479" s="9"/>
      <c r="AF4479" s="9"/>
      <c r="AG4479" s="9"/>
      <c r="AH4479" s="9"/>
      <c r="AI4479" s="9"/>
      <c r="AJ4479" s="9"/>
      <c r="AK4479" s="9"/>
      <c r="AL4479" s="9"/>
      <c r="AM4479" s="9"/>
      <c r="AN4479" s="9"/>
      <c r="AO4479" s="9"/>
      <c r="AP4479" s="9"/>
      <c r="AQ4479" s="15"/>
      <c r="AR4479" s="9">
        <v>1</v>
      </c>
      <c r="AS4479" s="9">
        <f>AR4479*30500</f>
        <v>30500</v>
      </c>
      <c r="AT4479" s="9"/>
      <c r="AU4479" s="9"/>
      <c r="AV4479" s="9"/>
      <c r="AW4479" s="9"/>
      <c r="AX4479" s="9"/>
      <c r="AY4479" s="9"/>
      <c r="AZ4479" s="9"/>
      <c r="BA4479" s="9"/>
      <c r="BB4479" s="9"/>
      <c r="BC4479" s="9"/>
      <c r="BD4479" s="9"/>
      <c r="BE4479" s="9"/>
      <c r="BF4479" s="9"/>
      <c r="BG4479" s="9"/>
      <c r="BH4479" s="9"/>
      <c r="BI4479" s="9"/>
      <c r="BJ4479" s="9"/>
      <c r="BK4479" s="9"/>
      <c r="BL4479" s="9">
        <f t="shared" si="146"/>
        <v>109797.46856071784</v>
      </c>
      <c r="BM4479" s="9">
        <f t="shared" si="147"/>
        <v>109800</v>
      </c>
    </row>
    <row r="4480" spans="1:65" x14ac:dyDescent="0.3">
      <c r="A4480" t="s">
        <v>4176</v>
      </c>
      <c r="B4480" s="9">
        <v>78</v>
      </c>
      <c r="C4480">
        <v>560146</v>
      </c>
      <c r="D4480">
        <v>1</v>
      </c>
      <c r="E4480">
        <v>0</v>
      </c>
      <c r="F4480">
        <v>0</v>
      </c>
      <c r="G4480">
        <v>0</v>
      </c>
      <c r="H4480">
        <v>0</v>
      </c>
      <c r="I4480" t="s">
        <v>151</v>
      </c>
      <c r="J4480">
        <v>560120</v>
      </c>
      <c r="K4480" t="s">
        <v>345</v>
      </c>
      <c r="L4480">
        <v>560120</v>
      </c>
      <c r="M4480" t="s">
        <v>345</v>
      </c>
      <c r="N4480">
        <v>560120</v>
      </c>
      <c r="O4480" t="s">
        <v>345</v>
      </c>
      <c r="P4480">
        <v>559717</v>
      </c>
      <c r="Q4480" t="s">
        <v>346</v>
      </c>
      <c r="R4480" s="9">
        <v>71941.662785630979</v>
      </c>
      <c r="S4480" s="9"/>
      <c r="T4480" s="9"/>
      <c r="U4480" s="9"/>
      <c r="V4480" s="9"/>
      <c r="W4480" s="9"/>
      <c r="X4480" s="9"/>
      <c r="Y4480" s="9"/>
      <c r="Z4480" s="9"/>
      <c r="AA4480" s="9"/>
      <c r="AB4480" s="9"/>
      <c r="AC4480" s="9"/>
      <c r="AD4480" s="9"/>
      <c r="AE4480" s="9"/>
      <c r="AF4480" s="9"/>
      <c r="AG4480" s="9"/>
      <c r="AH4480" s="9"/>
      <c r="AI4480" s="9"/>
      <c r="AJ4480" s="9"/>
      <c r="AK4480" s="9"/>
      <c r="AL4480" s="9"/>
      <c r="AM4480" s="9"/>
      <c r="AN4480" s="9"/>
      <c r="AO4480" s="9"/>
      <c r="AP4480" s="9"/>
      <c r="AQ4480" s="15"/>
      <c r="AR4480" s="9"/>
      <c r="AS4480" s="9"/>
      <c r="AT4480" s="9"/>
      <c r="AU4480" s="9"/>
      <c r="AV4480" s="9"/>
      <c r="AW4480" s="9"/>
      <c r="AX4480" s="9"/>
      <c r="AY4480" s="9"/>
      <c r="AZ4480" s="9"/>
      <c r="BA4480" s="9"/>
      <c r="BB4480" s="9"/>
      <c r="BC4480" s="9"/>
      <c r="BD4480" s="9"/>
      <c r="BE4480" s="9"/>
      <c r="BF4480" s="9"/>
      <c r="BG4480" s="9"/>
      <c r="BH4480" s="9"/>
      <c r="BI4480" s="9"/>
      <c r="BJ4480" s="9"/>
      <c r="BK4480" s="9"/>
      <c r="BL4480" s="9">
        <f t="shared" si="146"/>
        <v>71941.662785630979</v>
      </c>
      <c r="BM4480" s="9">
        <f t="shared" si="147"/>
        <v>71900</v>
      </c>
    </row>
    <row r="4481" spans="1:65" x14ac:dyDescent="0.3">
      <c r="A4481" t="s">
        <v>4177</v>
      </c>
      <c r="B4481" s="9">
        <v>695</v>
      </c>
      <c r="C4481">
        <v>582310</v>
      </c>
      <c r="D4481">
        <v>1</v>
      </c>
      <c r="E4481">
        <v>0</v>
      </c>
      <c r="F4481">
        <v>0</v>
      </c>
      <c r="G4481">
        <v>0</v>
      </c>
      <c r="H4481">
        <v>0</v>
      </c>
      <c r="I4481" t="s">
        <v>81</v>
      </c>
      <c r="J4481">
        <v>582441</v>
      </c>
      <c r="K4481" t="s">
        <v>4178</v>
      </c>
      <c r="L4481">
        <v>581372</v>
      </c>
      <c r="M4481" t="s">
        <v>243</v>
      </c>
      <c r="N4481">
        <v>581372</v>
      </c>
      <c r="O4481" t="s">
        <v>243</v>
      </c>
      <c r="P4481">
        <v>581372</v>
      </c>
      <c r="Q4481" t="s">
        <v>243</v>
      </c>
      <c r="R4481" s="9">
        <v>164980.20650840149</v>
      </c>
      <c r="S4481" s="9"/>
      <c r="T4481" s="9"/>
      <c r="U4481" s="9"/>
      <c r="V4481" s="9"/>
      <c r="W4481" s="9"/>
      <c r="X4481" s="9"/>
      <c r="Y4481" s="9"/>
      <c r="Z4481" s="9"/>
      <c r="AA4481" s="9"/>
      <c r="AB4481" s="9"/>
      <c r="AC4481" s="9"/>
      <c r="AD4481" s="9"/>
      <c r="AE4481" s="9"/>
      <c r="AF4481" s="9"/>
      <c r="AG4481" s="9"/>
      <c r="AH4481" s="9"/>
      <c r="AI4481" s="9"/>
      <c r="AJ4481" s="9"/>
      <c r="AK4481" s="9"/>
      <c r="AL4481" s="9"/>
      <c r="AM4481" s="9"/>
      <c r="AN4481" s="9"/>
      <c r="AO4481" s="9"/>
      <c r="AP4481" s="9"/>
      <c r="AQ4481" s="15"/>
      <c r="AR4481" s="9"/>
      <c r="AS4481" s="9"/>
      <c r="AT4481" s="9"/>
      <c r="AU4481" s="9"/>
      <c r="AV4481" s="9"/>
      <c r="AW4481" s="9"/>
      <c r="AX4481" s="9"/>
      <c r="AY4481" s="9"/>
      <c r="AZ4481" s="9"/>
      <c r="BA4481" s="9"/>
      <c r="BB4481" s="9"/>
      <c r="BC4481" s="9"/>
      <c r="BD4481" s="9"/>
      <c r="BE4481" s="9"/>
      <c r="BF4481" s="9"/>
      <c r="BG4481" s="9"/>
      <c r="BH4481" s="9"/>
      <c r="BI4481" s="9"/>
      <c r="BJ4481" s="9"/>
      <c r="BK4481" s="9"/>
      <c r="BL4481" s="9">
        <f t="shared" si="146"/>
        <v>164980.20650840149</v>
      </c>
      <c r="BM4481" s="9">
        <f t="shared" si="147"/>
        <v>165000</v>
      </c>
    </row>
    <row r="4482" spans="1:65" x14ac:dyDescent="0.3">
      <c r="A4482" t="s">
        <v>4177</v>
      </c>
      <c r="B4482" s="9">
        <v>972</v>
      </c>
      <c r="C4482">
        <v>578738</v>
      </c>
      <c r="D4482">
        <v>1</v>
      </c>
      <c r="E4482">
        <v>0</v>
      </c>
      <c r="F4482">
        <v>0</v>
      </c>
      <c r="G4482">
        <v>0</v>
      </c>
      <c r="H4482">
        <v>0</v>
      </c>
      <c r="I4482" t="s">
        <v>96</v>
      </c>
      <c r="J4482">
        <v>578347</v>
      </c>
      <c r="K4482" t="s">
        <v>296</v>
      </c>
      <c r="L4482">
        <v>578347</v>
      </c>
      <c r="M4482" t="s">
        <v>296</v>
      </c>
      <c r="N4482">
        <v>578347</v>
      </c>
      <c r="O4482" t="s">
        <v>296</v>
      </c>
      <c r="P4482">
        <v>578347</v>
      </c>
      <c r="Q4482" t="s">
        <v>296</v>
      </c>
      <c r="R4482" s="9">
        <v>229499.87723494199</v>
      </c>
      <c r="S4482" s="9"/>
      <c r="T4482" s="9"/>
      <c r="U4482" s="9"/>
      <c r="V4482" s="9"/>
      <c r="W4482" s="9"/>
      <c r="X4482" s="9"/>
      <c r="Y4482" s="9"/>
      <c r="Z4482" s="9"/>
      <c r="AA4482" s="9"/>
      <c r="AB4482" s="9"/>
      <c r="AC4482" s="9"/>
      <c r="AD4482" s="9"/>
      <c r="AE4482" s="9"/>
      <c r="AF4482" s="9"/>
      <c r="AG4482" s="9"/>
      <c r="AH4482" s="9"/>
      <c r="AI4482" s="9"/>
      <c r="AJ4482" s="9"/>
      <c r="AK4482" s="9"/>
      <c r="AL4482" s="9"/>
      <c r="AM4482" s="9"/>
      <c r="AN4482" s="9"/>
      <c r="AO4482" s="9"/>
      <c r="AP4482" s="9"/>
      <c r="AQ4482" s="15"/>
      <c r="AR4482" s="9">
        <v>1</v>
      </c>
      <c r="AS4482" s="9">
        <f>AR4482*30500</f>
        <v>30500</v>
      </c>
      <c r="AT4482" s="9"/>
      <c r="AU4482" s="9"/>
      <c r="AV4482" s="9"/>
      <c r="AW4482" s="9"/>
      <c r="AX4482" s="9"/>
      <c r="AY4482" s="9"/>
      <c r="AZ4482" s="9"/>
      <c r="BA4482" s="9"/>
      <c r="BB4482" s="9"/>
      <c r="BC4482" s="9"/>
      <c r="BD4482" s="9"/>
      <c r="BE4482" s="9"/>
      <c r="BF4482" s="9"/>
      <c r="BG4482" s="9"/>
      <c r="BH4482" s="9"/>
      <c r="BI4482" s="9"/>
      <c r="BJ4482" s="9"/>
      <c r="BK4482" s="9"/>
      <c r="BL4482" s="9">
        <f t="shared" si="146"/>
        <v>259999.87723494199</v>
      </c>
      <c r="BM4482" s="9">
        <f t="shared" si="147"/>
        <v>260000</v>
      </c>
    </row>
    <row r="4483" spans="1:65" x14ac:dyDescent="0.3">
      <c r="A4483" t="s">
        <v>4179</v>
      </c>
      <c r="B4483" s="9">
        <v>157</v>
      </c>
      <c r="C4483">
        <v>580902</v>
      </c>
      <c r="D4483">
        <v>1</v>
      </c>
      <c r="E4483">
        <v>0</v>
      </c>
      <c r="F4483">
        <v>0</v>
      </c>
      <c r="G4483">
        <v>0</v>
      </c>
      <c r="H4483">
        <v>0</v>
      </c>
      <c r="I4483" t="s">
        <v>96</v>
      </c>
      <c r="J4483">
        <v>580350</v>
      </c>
      <c r="K4483" t="s">
        <v>330</v>
      </c>
      <c r="L4483">
        <v>580350</v>
      </c>
      <c r="M4483" t="s">
        <v>330</v>
      </c>
      <c r="N4483">
        <v>580350</v>
      </c>
      <c r="O4483" t="s">
        <v>330</v>
      </c>
      <c r="P4483">
        <v>581186</v>
      </c>
      <c r="Q4483" t="s">
        <v>331</v>
      </c>
      <c r="R4483" s="9">
        <v>71941.662785630979</v>
      </c>
      <c r="S4483" s="9"/>
      <c r="T4483" s="9"/>
      <c r="U4483" s="9"/>
      <c r="V4483" s="9"/>
      <c r="W4483" s="9"/>
      <c r="X4483" s="9"/>
      <c r="Y4483" s="9"/>
      <c r="Z4483" s="9"/>
      <c r="AA4483" s="9"/>
      <c r="AB4483" s="9"/>
      <c r="AC4483" s="9"/>
      <c r="AD4483" s="9"/>
      <c r="AE4483" s="9"/>
      <c r="AF4483" s="9"/>
      <c r="AG4483" s="9"/>
      <c r="AH4483" s="9"/>
      <c r="AI4483" s="9"/>
      <c r="AJ4483" s="9"/>
      <c r="AK4483" s="9"/>
      <c r="AL4483" s="9"/>
      <c r="AM4483" s="9"/>
      <c r="AN4483" s="9"/>
      <c r="AO4483" s="9"/>
      <c r="AP4483" s="9"/>
      <c r="AQ4483" s="15"/>
      <c r="AR4483" s="9"/>
      <c r="AS4483" s="9"/>
      <c r="AT4483" s="9"/>
      <c r="AU4483" s="9"/>
      <c r="AV4483" s="9"/>
      <c r="AW4483" s="9"/>
      <c r="AX4483" s="9"/>
      <c r="AY4483" s="9"/>
      <c r="AZ4483" s="9"/>
      <c r="BA4483" s="9"/>
      <c r="BB4483" s="9"/>
      <c r="BC4483" s="9"/>
      <c r="BD4483" s="9"/>
      <c r="BE4483" s="9"/>
      <c r="BF4483" s="9"/>
      <c r="BG4483" s="9"/>
      <c r="BH4483" s="9"/>
      <c r="BI4483" s="9"/>
      <c r="BJ4483" s="9"/>
      <c r="BK4483" s="9"/>
      <c r="BL4483" s="9">
        <f t="shared" si="146"/>
        <v>71941.662785630979</v>
      </c>
      <c r="BM4483" s="9">
        <f t="shared" si="147"/>
        <v>71900</v>
      </c>
    </row>
    <row r="4484" spans="1:65" x14ac:dyDescent="0.3">
      <c r="A4484" t="s">
        <v>4179</v>
      </c>
      <c r="B4484" s="9">
        <v>1848</v>
      </c>
      <c r="C4484">
        <v>572225</v>
      </c>
      <c r="D4484">
        <v>1</v>
      </c>
      <c r="E4484">
        <v>0</v>
      </c>
      <c r="F4484">
        <v>0</v>
      </c>
      <c r="G4484">
        <v>0</v>
      </c>
      <c r="H4484">
        <v>0</v>
      </c>
      <c r="I4484" t="s">
        <v>96</v>
      </c>
      <c r="J4484">
        <v>572411</v>
      </c>
      <c r="K4484" t="s">
        <v>333</v>
      </c>
      <c r="L4484">
        <v>572411</v>
      </c>
      <c r="M4484" t="s">
        <v>333</v>
      </c>
      <c r="N4484">
        <v>572411</v>
      </c>
      <c r="O4484" t="s">
        <v>333</v>
      </c>
      <c r="P4484">
        <v>571164</v>
      </c>
      <c r="Q4484" t="s">
        <v>334</v>
      </c>
      <c r="R4484" s="9">
        <v>430677.11984780157</v>
      </c>
      <c r="S4484" s="9"/>
      <c r="T4484" s="9"/>
      <c r="U4484" s="9"/>
      <c r="V4484" s="9"/>
      <c r="W4484" s="9"/>
      <c r="X4484" s="9"/>
      <c r="Y4484" s="9"/>
      <c r="Z4484" s="9"/>
      <c r="AA4484" s="9"/>
      <c r="AB4484" s="9"/>
      <c r="AC4484" s="9"/>
      <c r="AD4484" s="9"/>
      <c r="AE4484" s="9"/>
      <c r="AF4484" s="9"/>
      <c r="AG4484" s="9"/>
      <c r="AH4484" s="9"/>
      <c r="AI4484" s="9"/>
      <c r="AJ4484" s="9"/>
      <c r="AK4484" s="9"/>
      <c r="AL4484" s="9"/>
      <c r="AM4484" s="9"/>
      <c r="AN4484" s="9"/>
      <c r="AO4484" s="9"/>
      <c r="AP4484" s="9"/>
      <c r="AQ4484" s="15"/>
      <c r="AR4484" s="9">
        <v>24</v>
      </c>
      <c r="AS4484" s="9">
        <f>AR4484*30500</f>
        <v>732000</v>
      </c>
      <c r="AT4484" s="9"/>
      <c r="AU4484" s="9"/>
      <c r="AV4484" s="9"/>
      <c r="AW4484" s="9"/>
      <c r="AX4484" s="9"/>
      <c r="AY4484" s="9"/>
      <c r="AZ4484" s="9"/>
      <c r="BA4484" s="9"/>
      <c r="BB4484" s="9"/>
      <c r="BC4484" s="9"/>
      <c r="BD4484" s="9"/>
      <c r="BE4484" s="9"/>
      <c r="BF4484" s="9"/>
      <c r="BG4484" s="9"/>
      <c r="BH4484" s="9"/>
      <c r="BI4484" s="9"/>
      <c r="BJ4484" s="9"/>
      <c r="BK4484" s="9"/>
      <c r="BL4484" s="9">
        <f t="shared" ref="BL4484:BL4547" si="148">SUMIF(R4484:R4484,"&lt;&gt;")+SUMIF(T4484:T4484,"&lt;&gt;")+SUMIF(V4484:V4484,"&lt;&gt;")+SUMIF(X4484:X4484,"&lt;&gt;")+SUMIF(Z4484:Z4484,"&lt;&gt;")+SUMIF(AB4484:AB4484,"&lt;&gt;")+SUMIF(AD4484:AD4484,"&lt;&gt;")+SUMIF(AF4484:AF4484,"&lt;&gt;")+SUMIF(AH4484:AH4484,"&lt;&gt;")+SUMIF(AJ4484:AJ4484,"&lt;&gt;")+SUMIF(AK4484:AK4484,"&lt;&gt;")+SUMIF(AM4484:AM4484,"&lt;&gt;")+SUMIF(AO4484:AO4484,"&lt;&gt;")+SUMIF(AQ4484:AQ4484,"&lt;&gt;")+SUMIF(AS4484:AS4484,"&lt;&gt;")+SUMIF(AU4484:AU4484,"&lt;&gt;")+SUMIF(AW4484:AW4484,"&lt;&gt;")+SUMIF(AY4484:AY4484,"&lt;&gt;")+SUMIF(BA4484:BA4484,"&lt;&gt;")+SUMIF(BC4484:BC4484,"&lt;&gt;")+SUMIF(BE4484:BE4484,"&lt;&gt;")+SUMIF(BG4484:BG4484,"&lt;&gt;")+SUMIF(BI4484:BI4484,"&lt;&gt;")+SUMIF(BK4484:BK4484,"&lt;&gt;")</f>
        <v>1162677.1198478015</v>
      </c>
      <c r="BM4484" s="9">
        <f t="shared" ref="BM4484:BM4547" si="149">ROUND(BL4484/100,0)*100</f>
        <v>1162700</v>
      </c>
    </row>
    <row r="4485" spans="1:65" x14ac:dyDescent="0.3">
      <c r="A4485" t="s">
        <v>4179</v>
      </c>
      <c r="B4485" s="9">
        <v>325</v>
      </c>
      <c r="C4485">
        <v>558311</v>
      </c>
      <c r="D4485">
        <v>1</v>
      </c>
      <c r="E4485">
        <v>0</v>
      </c>
      <c r="F4485">
        <v>0</v>
      </c>
      <c r="G4485">
        <v>0</v>
      </c>
      <c r="H4485">
        <v>0</v>
      </c>
      <c r="I4485" t="s">
        <v>151</v>
      </c>
      <c r="J4485">
        <v>557587</v>
      </c>
      <c r="K4485" t="s">
        <v>456</v>
      </c>
      <c r="L4485">
        <v>557587</v>
      </c>
      <c r="M4485" t="s">
        <v>456</v>
      </c>
      <c r="N4485">
        <v>557587</v>
      </c>
      <c r="O4485" t="s">
        <v>456</v>
      </c>
      <c r="P4485">
        <v>557587</v>
      </c>
      <c r="Q4485" t="s">
        <v>456</v>
      </c>
      <c r="R4485" s="9">
        <v>77874.605211360598</v>
      </c>
      <c r="S4485" s="9"/>
      <c r="T4485" s="9"/>
      <c r="U4485" s="9"/>
      <c r="V4485" s="9"/>
      <c r="W4485" s="9"/>
      <c r="X4485" s="9"/>
      <c r="Y4485" s="9"/>
      <c r="Z4485" s="9"/>
      <c r="AA4485" s="9"/>
      <c r="AB4485" s="9"/>
      <c r="AC4485" s="9"/>
      <c r="AD4485" s="9"/>
      <c r="AE4485" s="9"/>
      <c r="AF4485" s="9"/>
      <c r="AG4485" s="9"/>
      <c r="AH4485" s="9"/>
      <c r="AI4485" s="9"/>
      <c r="AJ4485" s="9"/>
      <c r="AK4485" s="9"/>
      <c r="AL4485" s="9"/>
      <c r="AM4485" s="9"/>
      <c r="AN4485" s="9"/>
      <c r="AO4485" s="9"/>
      <c r="AP4485" s="9"/>
      <c r="AQ4485" s="15"/>
      <c r="AR4485" s="9"/>
      <c r="AS4485" s="9"/>
      <c r="AT4485" s="9"/>
      <c r="AU4485" s="9"/>
      <c r="AV4485" s="9"/>
      <c r="AW4485" s="9"/>
      <c r="AX4485" s="9"/>
      <c r="AY4485" s="9"/>
      <c r="AZ4485" s="9"/>
      <c r="BA4485" s="9"/>
      <c r="BB4485" s="9"/>
      <c r="BC4485" s="9"/>
      <c r="BD4485" s="9"/>
      <c r="BE4485" s="9"/>
      <c r="BF4485" s="9"/>
      <c r="BG4485" s="9"/>
      <c r="BH4485" s="9"/>
      <c r="BI4485" s="9"/>
      <c r="BJ4485" s="9"/>
      <c r="BK4485" s="9"/>
      <c r="BL4485" s="9">
        <f t="shared" si="148"/>
        <v>77874.605211360598</v>
      </c>
      <c r="BM4485" s="9">
        <f t="shared" si="149"/>
        <v>77900</v>
      </c>
    </row>
    <row r="4486" spans="1:65" x14ac:dyDescent="0.3">
      <c r="A4486" t="s">
        <v>4180</v>
      </c>
      <c r="B4486" s="9">
        <v>58</v>
      </c>
      <c r="C4486">
        <v>587877</v>
      </c>
      <c r="D4486">
        <v>1</v>
      </c>
      <c r="E4486">
        <v>0</v>
      </c>
      <c r="F4486">
        <v>0</v>
      </c>
      <c r="G4486">
        <v>0</v>
      </c>
      <c r="H4486">
        <v>0</v>
      </c>
      <c r="I4486" t="s">
        <v>123</v>
      </c>
      <c r="J4486">
        <v>587923</v>
      </c>
      <c r="K4486" t="s">
        <v>3034</v>
      </c>
      <c r="L4486">
        <v>587591</v>
      </c>
      <c r="M4486" t="s">
        <v>506</v>
      </c>
      <c r="N4486">
        <v>588024</v>
      </c>
      <c r="O4486" t="s">
        <v>507</v>
      </c>
      <c r="P4486">
        <v>588024</v>
      </c>
      <c r="Q4486" t="s">
        <v>507</v>
      </c>
      <c r="R4486" s="9">
        <v>71941.662785630979</v>
      </c>
      <c r="S4486" s="9"/>
      <c r="T4486" s="9"/>
      <c r="U4486" s="9"/>
      <c r="V4486" s="9"/>
      <c r="W4486" s="9"/>
      <c r="X4486" s="9"/>
      <c r="Y4486" s="9"/>
      <c r="Z4486" s="9"/>
      <c r="AA4486" s="9"/>
      <c r="AB4486" s="9"/>
      <c r="AC4486" s="9"/>
      <c r="AD4486" s="9"/>
      <c r="AE4486" s="9"/>
      <c r="AF4486" s="9"/>
      <c r="AG4486" s="9"/>
      <c r="AH4486" s="9"/>
      <c r="AI4486" s="9"/>
      <c r="AJ4486" s="9"/>
      <c r="AK4486" s="9"/>
      <c r="AL4486" s="9"/>
      <c r="AM4486" s="9"/>
      <c r="AN4486" s="9"/>
      <c r="AO4486" s="9"/>
      <c r="AP4486" s="9"/>
      <c r="AQ4486" s="15"/>
      <c r="AR4486" s="9"/>
      <c r="AS4486" s="9"/>
      <c r="AT4486" s="9"/>
      <c r="AU4486" s="9"/>
      <c r="AV4486" s="9"/>
      <c r="AW4486" s="9"/>
      <c r="AX4486" s="9"/>
      <c r="AY4486" s="9"/>
      <c r="AZ4486" s="9"/>
      <c r="BA4486" s="9"/>
      <c r="BB4486" s="9"/>
      <c r="BC4486" s="9"/>
      <c r="BD4486" s="9"/>
      <c r="BE4486" s="9"/>
      <c r="BF4486" s="9"/>
      <c r="BG4486" s="9"/>
      <c r="BH4486" s="9"/>
      <c r="BI4486" s="9"/>
      <c r="BJ4486" s="9"/>
      <c r="BK4486" s="9"/>
      <c r="BL4486" s="9">
        <f t="shared" si="148"/>
        <v>71941.662785630979</v>
      </c>
      <c r="BM4486" s="9">
        <f t="shared" si="149"/>
        <v>71900</v>
      </c>
    </row>
    <row r="4487" spans="1:65" x14ac:dyDescent="0.3">
      <c r="A4487" s="5" t="s">
        <v>1477</v>
      </c>
      <c r="B4487" s="9">
        <v>6767</v>
      </c>
      <c r="C4487">
        <v>541281</v>
      </c>
      <c r="D4487">
        <v>1</v>
      </c>
      <c r="E4487">
        <v>1</v>
      </c>
      <c r="F4487">
        <v>1</v>
      </c>
      <c r="G4487">
        <v>1</v>
      </c>
      <c r="H4487">
        <v>1</v>
      </c>
      <c r="I4487" t="s">
        <v>86</v>
      </c>
      <c r="J4487">
        <v>541281</v>
      </c>
      <c r="K4487" t="s">
        <v>1477</v>
      </c>
      <c r="L4487">
        <v>541281</v>
      </c>
      <c r="M4487" t="s">
        <v>1477</v>
      </c>
      <c r="N4487">
        <v>541281</v>
      </c>
      <c r="O4487" t="s">
        <v>1477</v>
      </c>
      <c r="P4487">
        <v>541281</v>
      </c>
      <c r="Q4487" t="s">
        <v>1477</v>
      </c>
      <c r="R4487" s="9">
        <v>320333.32334384619</v>
      </c>
      <c r="S4487" s="9">
        <f>SUMIFS($B:$B,$J:$J,$C4487)</f>
        <v>11836</v>
      </c>
      <c r="T4487" s="9">
        <v>269999.13347856182</v>
      </c>
      <c r="U4487" s="9">
        <v>0</v>
      </c>
      <c r="V4487" s="9">
        <f>U4487*768</f>
        <v>0</v>
      </c>
      <c r="W4487" s="9">
        <v>105</v>
      </c>
      <c r="X4487" s="9">
        <f>W4487*3072</f>
        <v>322560</v>
      </c>
      <c r="Y4487" s="9">
        <v>154</v>
      </c>
      <c r="Z4487" s="9">
        <f>Y4487*1024</f>
        <v>157696</v>
      </c>
      <c r="AA4487" s="9">
        <v>51</v>
      </c>
      <c r="AB4487" s="9">
        <f>AA4487*256</f>
        <v>13056</v>
      </c>
      <c r="AC4487" s="9">
        <f>SUMIFS($B:$B,$L:$L,$C4487)</f>
        <v>12945</v>
      </c>
      <c r="AD4487" s="9">
        <v>849349.22066537396</v>
      </c>
      <c r="AE4487" s="9">
        <f>SUMIFS($B:$B,$P:$P,$C4487)</f>
        <v>22088</v>
      </c>
      <c r="AF4487" s="9">
        <v>1381010.9788265859</v>
      </c>
      <c r="AG4487" s="9">
        <f>SUMIFS($B:$B,$N:$N,$C4487)</f>
        <v>22088</v>
      </c>
      <c r="AH4487" s="9">
        <v>3903501.401652406</v>
      </c>
      <c r="AI4487" s="9">
        <f>SUMIFS($B:$B,$P:$P,$C4487)</f>
        <v>22088</v>
      </c>
      <c r="AJ4487" s="9">
        <v>13665622.021819839</v>
      </c>
      <c r="AK4487" s="9"/>
      <c r="AL4487" s="9">
        <v>2759</v>
      </c>
      <c r="AM4487" s="9">
        <f>AL4487*141</f>
        <v>389019</v>
      </c>
      <c r="AN4487" s="9"/>
      <c r="AO4487" s="9"/>
      <c r="AP4487" s="9"/>
      <c r="AQ4487" s="15"/>
      <c r="AR4487" s="9">
        <v>15</v>
      </c>
      <c r="AS4487" s="9">
        <f>AR4487*30500</f>
        <v>457500</v>
      </c>
      <c r="AT4487" s="9">
        <v>227</v>
      </c>
      <c r="AU4487" s="9">
        <f>AT4487*2742</f>
        <v>622434</v>
      </c>
      <c r="AV4487" s="9">
        <v>0</v>
      </c>
      <c r="AW4487" s="9">
        <f>AV4487*914</f>
        <v>0</v>
      </c>
      <c r="AX4487" s="9">
        <v>1009</v>
      </c>
      <c r="AY4487" s="9">
        <f>AX4487*141</f>
        <v>142269</v>
      </c>
      <c r="AZ4487" s="9">
        <v>880</v>
      </c>
      <c r="BA4487" s="9">
        <f>AZ4487*343</f>
        <v>301840</v>
      </c>
      <c r="BB4487" s="9">
        <v>404</v>
      </c>
      <c r="BC4487" s="9">
        <f>BB4487*109</f>
        <v>44036</v>
      </c>
      <c r="BD4487" s="9">
        <v>46</v>
      </c>
      <c r="BE4487" s="9">
        <f>BD4487*82</f>
        <v>3772</v>
      </c>
      <c r="BF4487" s="9">
        <v>361</v>
      </c>
      <c r="BG4487" s="9">
        <f>BF4487*328</f>
        <v>118408</v>
      </c>
      <c r="BH4487" s="9">
        <v>49</v>
      </c>
      <c r="BI4487" s="9">
        <f>BH4487*410</f>
        <v>20090</v>
      </c>
      <c r="BJ4487" s="9">
        <v>1</v>
      </c>
      <c r="BK4487" s="9">
        <f>BJ4487*219</f>
        <v>219</v>
      </c>
      <c r="BL4487" s="9">
        <f t="shared" si="148"/>
        <v>22982715.079786614</v>
      </c>
      <c r="BM4487" s="9">
        <f t="shared" si="149"/>
        <v>22982700</v>
      </c>
    </row>
    <row r="4488" spans="1:65" x14ac:dyDescent="0.3">
      <c r="A4488" t="s">
        <v>4181</v>
      </c>
      <c r="B4488" s="9">
        <v>592</v>
      </c>
      <c r="C4488">
        <v>598283</v>
      </c>
      <c r="D4488">
        <v>1</v>
      </c>
      <c r="E4488">
        <v>0</v>
      </c>
      <c r="F4488">
        <v>0</v>
      </c>
      <c r="G4488">
        <v>0</v>
      </c>
      <c r="H4488">
        <v>0</v>
      </c>
      <c r="I4488" t="s">
        <v>86</v>
      </c>
      <c r="J4488">
        <v>538442</v>
      </c>
      <c r="K4488" t="s">
        <v>205</v>
      </c>
      <c r="L4488">
        <v>538442</v>
      </c>
      <c r="M4488" t="s">
        <v>205</v>
      </c>
      <c r="N4488">
        <v>538574</v>
      </c>
      <c r="O4488" t="s">
        <v>206</v>
      </c>
      <c r="P4488">
        <v>538094</v>
      </c>
      <c r="Q4488" t="s">
        <v>207</v>
      </c>
      <c r="R4488" s="9">
        <v>140849.8076758075</v>
      </c>
      <c r="S4488" s="9"/>
      <c r="T4488" s="9"/>
      <c r="U4488" s="9"/>
      <c r="V4488" s="9"/>
      <c r="W4488" s="9"/>
      <c r="X4488" s="9"/>
      <c r="Y4488" s="9"/>
      <c r="Z4488" s="9"/>
      <c r="AA4488" s="9"/>
      <c r="AB4488" s="9"/>
      <c r="AC4488" s="9"/>
      <c r="AD4488" s="9"/>
      <c r="AE4488" s="9"/>
      <c r="AF4488" s="9"/>
      <c r="AG4488" s="9"/>
      <c r="AH4488" s="9"/>
      <c r="AI4488" s="9"/>
      <c r="AJ4488" s="9"/>
      <c r="AK4488" s="9"/>
      <c r="AL4488" s="9"/>
      <c r="AM4488" s="9"/>
      <c r="AN4488" s="9"/>
      <c r="AO4488" s="9"/>
      <c r="AP4488" s="9"/>
      <c r="AQ4488" s="15"/>
      <c r="AR4488" s="9"/>
      <c r="AS4488" s="9"/>
      <c r="AT4488" s="9"/>
      <c r="AU4488" s="9"/>
      <c r="AV4488" s="9"/>
      <c r="AW4488" s="9"/>
      <c r="AX4488" s="9"/>
      <c r="AY4488" s="9"/>
      <c r="AZ4488" s="9"/>
      <c r="BA4488" s="9"/>
      <c r="BB4488" s="9"/>
      <c r="BC4488" s="9"/>
      <c r="BD4488" s="9"/>
      <c r="BE4488" s="9"/>
      <c r="BF4488" s="9"/>
      <c r="BG4488" s="9"/>
      <c r="BH4488" s="9"/>
      <c r="BI4488" s="9"/>
      <c r="BJ4488" s="9"/>
      <c r="BK4488" s="9"/>
      <c r="BL4488" s="9">
        <f t="shared" si="148"/>
        <v>140849.8076758075</v>
      </c>
      <c r="BM4488" s="9">
        <f t="shared" si="149"/>
        <v>140800</v>
      </c>
    </row>
    <row r="4489" spans="1:65" x14ac:dyDescent="0.3">
      <c r="A4489" t="s">
        <v>4181</v>
      </c>
      <c r="B4489" s="9">
        <v>857</v>
      </c>
      <c r="C4489">
        <v>584878</v>
      </c>
      <c r="D4489">
        <v>1</v>
      </c>
      <c r="E4489">
        <v>0</v>
      </c>
      <c r="F4489">
        <v>0</v>
      </c>
      <c r="G4489">
        <v>0</v>
      </c>
      <c r="H4489">
        <v>0</v>
      </c>
      <c r="I4489" t="s">
        <v>81</v>
      </c>
      <c r="J4489">
        <v>584649</v>
      </c>
      <c r="K4489" t="s">
        <v>217</v>
      </c>
      <c r="L4489">
        <v>584649</v>
      </c>
      <c r="M4489" t="s">
        <v>217</v>
      </c>
      <c r="N4489">
        <v>584649</v>
      </c>
      <c r="O4489" t="s">
        <v>217</v>
      </c>
      <c r="P4489">
        <v>584649</v>
      </c>
      <c r="Q4489" t="s">
        <v>217</v>
      </c>
      <c r="R4489" s="9">
        <v>202776.01803532231</v>
      </c>
      <c r="S4489" s="9"/>
      <c r="T4489" s="9"/>
      <c r="U4489" s="9"/>
      <c r="V4489" s="9"/>
      <c r="W4489" s="9"/>
      <c r="X4489" s="9"/>
      <c r="Y4489" s="9"/>
      <c r="Z4489" s="9"/>
      <c r="AA4489" s="9"/>
      <c r="AB4489" s="9"/>
      <c r="AC4489" s="9"/>
      <c r="AD4489" s="9"/>
      <c r="AE4489" s="9"/>
      <c r="AF4489" s="9"/>
      <c r="AG4489" s="9"/>
      <c r="AH4489" s="9"/>
      <c r="AI4489" s="9"/>
      <c r="AJ4489" s="9"/>
      <c r="AK4489" s="9"/>
      <c r="AL4489" s="9"/>
      <c r="AM4489" s="9"/>
      <c r="AN4489" s="9"/>
      <c r="AO4489" s="9"/>
      <c r="AP4489" s="9"/>
      <c r="AQ4489" s="15"/>
      <c r="AR4489" s="9">
        <v>2</v>
      </c>
      <c r="AS4489" s="9">
        <f>AR4489*30500</f>
        <v>61000</v>
      </c>
      <c r="AT4489" s="9"/>
      <c r="AU4489" s="9"/>
      <c r="AV4489" s="9"/>
      <c r="AW4489" s="9"/>
      <c r="AX4489" s="9"/>
      <c r="AY4489" s="9"/>
      <c r="AZ4489" s="9"/>
      <c r="BA4489" s="9"/>
      <c r="BB4489" s="9"/>
      <c r="BC4489" s="9"/>
      <c r="BD4489" s="9"/>
      <c r="BE4489" s="9"/>
      <c r="BF4489" s="9"/>
      <c r="BG4489" s="9"/>
      <c r="BH4489" s="9"/>
      <c r="BI4489" s="9"/>
      <c r="BJ4489" s="9"/>
      <c r="BK4489" s="9"/>
      <c r="BL4489" s="9">
        <f t="shared" si="148"/>
        <v>263776.01803532231</v>
      </c>
      <c r="BM4489" s="9">
        <f t="shared" si="149"/>
        <v>263800</v>
      </c>
    </row>
    <row r="4490" spans="1:65" x14ac:dyDescent="0.3">
      <c r="A4490" t="s">
        <v>4181</v>
      </c>
      <c r="B4490" s="9">
        <v>206</v>
      </c>
      <c r="C4490">
        <v>546721</v>
      </c>
      <c r="D4490">
        <v>1</v>
      </c>
      <c r="E4490">
        <v>0</v>
      </c>
      <c r="F4490">
        <v>0</v>
      </c>
      <c r="G4490">
        <v>0</v>
      </c>
      <c r="H4490">
        <v>0</v>
      </c>
      <c r="I4490" t="s">
        <v>131</v>
      </c>
      <c r="J4490">
        <v>565164</v>
      </c>
      <c r="K4490" t="s">
        <v>825</v>
      </c>
      <c r="L4490">
        <v>565164</v>
      </c>
      <c r="M4490" t="s">
        <v>825</v>
      </c>
      <c r="N4490">
        <v>565164</v>
      </c>
      <c r="O4490" t="s">
        <v>825</v>
      </c>
      <c r="P4490">
        <v>565229</v>
      </c>
      <c r="Q4490" t="s">
        <v>1041</v>
      </c>
      <c r="R4490" s="9">
        <v>71941.662785630979</v>
      </c>
      <c r="S4490" s="9"/>
      <c r="T4490" s="9"/>
      <c r="U4490" s="9"/>
      <c r="V4490" s="9"/>
      <c r="W4490" s="9"/>
      <c r="X4490" s="9"/>
      <c r="Y4490" s="9"/>
      <c r="Z4490" s="9"/>
      <c r="AA4490" s="9"/>
      <c r="AB4490" s="9"/>
      <c r="AC4490" s="9"/>
      <c r="AD4490" s="9"/>
      <c r="AE4490" s="9"/>
      <c r="AF4490" s="9"/>
      <c r="AG4490" s="9"/>
      <c r="AH4490" s="9"/>
      <c r="AI4490" s="9"/>
      <c r="AJ4490" s="9"/>
      <c r="AK4490" s="9"/>
      <c r="AL4490" s="9"/>
      <c r="AM4490" s="9"/>
      <c r="AN4490" s="9"/>
      <c r="AO4490" s="9"/>
      <c r="AP4490" s="9"/>
      <c r="AQ4490" s="15"/>
      <c r="AR4490" s="9"/>
      <c r="AS4490" s="9"/>
      <c r="AT4490" s="9"/>
      <c r="AU4490" s="9"/>
      <c r="AV4490" s="9"/>
      <c r="AW4490" s="9"/>
      <c r="AX4490" s="9"/>
      <c r="AY4490" s="9"/>
      <c r="AZ4490" s="9"/>
      <c r="BA4490" s="9"/>
      <c r="BB4490" s="9"/>
      <c r="BC4490" s="9"/>
      <c r="BD4490" s="9"/>
      <c r="BE4490" s="9"/>
      <c r="BF4490" s="9"/>
      <c r="BG4490" s="9"/>
      <c r="BH4490" s="9"/>
      <c r="BI4490" s="9"/>
      <c r="BJ4490" s="9"/>
      <c r="BK4490" s="9"/>
      <c r="BL4490" s="9">
        <f t="shared" si="148"/>
        <v>71941.662785630979</v>
      </c>
      <c r="BM4490" s="9">
        <f t="shared" si="149"/>
        <v>71900</v>
      </c>
    </row>
    <row r="4491" spans="1:65" x14ac:dyDescent="0.3">
      <c r="A4491" t="s">
        <v>4181</v>
      </c>
      <c r="B4491" s="9">
        <v>534</v>
      </c>
      <c r="C4491">
        <v>545015</v>
      </c>
      <c r="D4491">
        <v>1</v>
      </c>
      <c r="E4491">
        <v>0</v>
      </c>
      <c r="F4491">
        <v>0</v>
      </c>
      <c r="G4491">
        <v>0</v>
      </c>
      <c r="H4491">
        <v>0</v>
      </c>
      <c r="I4491" t="s">
        <v>83</v>
      </c>
      <c r="J4491">
        <v>545341</v>
      </c>
      <c r="K4491" t="s">
        <v>1201</v>
      </c>
      <c r="L4491">
        <v>544256</v>
      </c>
      <c r="M4491" t="s">
        <v>85</v>
      </c>
      <c r="N4491">
        <v>544256</v>
      </c>
      <c r="O4491" t="s">
        <v>85</v>
      </c>
      <c r="P4491">
        <v>544256</v>
      </c>
      <c r="Q4491" t="s">
        <v>85</v>
      </c>
      <c r="R4491" s="9">
        <v>127224.6062684153</v>
      </c>
      <c r="S4491" s="9"/>
      <c r="T4491" s="9"/>
      <c r="U4491" s="9"/>
      <c r="V4491" s="9"/>
      <c r="W4491" s="9"/>
      <c r="X4491" s="9"/>
      <c r="Y4491" s="9"/>
      <c r="Z4491" s="9"/>
      <c r="AA4491" s="9"/>
      <c r="AB4491" s="9"/>
      <c r="AC4491" s="9"/>
      <c r="AD4491" s="9"/>
      <c r="AE4491" s="9"/>
      <c r="AF4491" s="9"/>
      <c r="AG4491" s="9"/>
      <c r="AH4491" s="9"/>
      <c r="AI4491" s="9"/>
      <c r="AJ4491" s="9"/>
      <c r="AK4491" s="9"/>
      <c r="AL4491" s="9"/>
      <c r="AM4491" s="9"/>
      <c r="AN4491" s="9"/>
      <c r="AO4491" s="9"/>
      <c r="AP4491" s="9"/>
      <c r="AQ4491" s="15"/>
      <c r="AR4491" s="9"/>
      <c r="AS4491" s="9"/>
      <c r="AT4491" s="9"/>
      <c r="AU4491" s="9"/>
      <c r="AV4491" s="9"/>
      <c r="AW4491" s="9"/>
      <c r="AX4491" s="9"/>
      <c r="AY4491" s="9"/>
      <c r="AZ4491" s="9"/>
      <c r="BA4491" s="9"/>
      <c r="BB4491" s="9"/>
      <c r="BC4491" s="9"/>
      <c r="BD4491" s="9"/>
      <c r="BE4491" s="9"/>
      <c r="BF4491" s="9"/>
      <c r="BG4491" s="9"/>
      <c r="BH4491" s="9"/>
      <c r="BI4491" s="9"/>
      <c r="BJ4491" s="9"/>
      <c r="BK4491" s="9"/>
      <c r="BL4491" s="9">
        <f t="shared" si="148"/>
        <v>127224.6062684153</v>
      </c>
      <c r="BM4491" s="9">
        <f t="shared" si="149"/>
        <v>127200</v>
      </c>
    </row>
    <row r="4492" spans="1:65" x14ac:dyDescent="0.3">
      <c r="A4492" t="s">
        <v>4181</v>
      </c>
      <c r="B4492" s="9">
        <v>108</v>
      </c>
      <c r="C4492">
        <v>530271</v>
      </c>
      <c r="D4492">
        <v>1</v>
      </c>
      <c r="E4492">
        <v>0</v>
      </c>
      <c r="F4492">
        <v>0</v>
      </c>
      <c r="G4492">
        <v>0</v>
      </c>
      <c r="H4492">
        <v>0</v>
      </c>
      <c r="I4492" t="s">
        <v>151</v>
      </c>
      <c r="J4492">
        <v>559075</v>
      </c>
      <c r="K4492" t="s">
        <v>364</v>
      </c>
      <c r="L4492">
        <v>559075</v>
      </c>
      <c r="M4492" t="s">
        <v>364</v>
      </c>
      <c r="N4492">
        <v>559075</v>
      </c>
      <c r="O4492" t="s">
        <v>364</v>
      </c>
      <c r="P4492">
        <v>559075</v>
      </c>
      <c r="Q4492" t="s">
        <v>364</v>
      </c>
      <c r="R4492" s="9">
        <v>71941.662785630979</v>
      </c>
      <c r="S4492" s="9"/>
      <c r="T4492" s="9"/>
      <c r="U4492" s="9"/>
      <c r="V4492" s="9"/>
      <c r="W4492" s="9"/>
      <c r="X4492" s="9"/>
      <c r="Y4492" s="9"/>
      <c r="Z4492" s="9"/>
      <c r="AA4492" s="9"/>
      <c r="AB4492" s="9"/>
      <c r="AC4492" s="9"/>
      <c r="AD4492" s="9"/>
      <c r="AE4492" s="9"/>
      <c r="AF4492" s="9"/>
      <c r="AG4492" s="9"/>
      <c r="AH4492" s="9"/>
      <c r="AI4492" s="9"/>
      <c r="AJ4492" s="9"/>
      <c r="AK4492" s="9"/>
      <c r="AL4492" s="9"/>
      <c r="AM4492" s="9"/>
      <c r="AN4492" s="9"/>
      <c r="AO4492" s="9"/>
      <c r="AP4492" s="9"/>
      <c r="AQ4492" s="15"/>
      <c r="AR4492" s="9"/>
      <c r="AS4492" s="9"/>
      <c r="AT4492" s="9"/>
      <c r="AU4492" s="9"/>
      <c r="AV4492" s="9"/>
      <c r="AW4492" s="9"/>
      <c r="AX4492" s="9"/>
      <c r="AY4492" s="9"/>
      <c r="AZ4492" s="9"/>
      <c r="BA4492" s="9"/>
      <c r="BB4492" s="9"/>
      <c r="BC4492" s="9"/>
      <c r="BD4492" s="9"/>
      <c r="BE4492" s="9"/>
      <c r="BF4492" s="9"/>
      <c r="BG4492" s="9"/>
      <c r="BH4492" s="9"/>
      <c r="BI4492" s="9"/>
      <c r="BJ4492" s="9"/>
      <c r="BK4492" s="9"/>
      <c r="BL4492" s="9">
        <f t="shared" si="148"/>
        <v>71941.662785630979</v>
      </c>
      <c r="BM4492" s="9">
        <f t="shared" si="149"/>
        <v>71900</v>
      </c>
    </row>
    <row r="4493" spans="1:65" x14ac:dyDescent="0.3">
      <c r="A4493" t="s">
        <v>4181</v>
      </c>
      <c r="B4493" s="9">
        <v>259</v>
      </c>
      <c r="C4493">
        <v>529591</v>
      </c>
      <c r="D4493">
        <v>1</v>
      </c>
      <c r="E4493">
        <v>0</v>
      </c>
      <c r="F4493">
        <v>0</v>
      </c>
      <c r="G4493">
        <v>0</v>
      </c>
      <c r="H4493">
        <v>0</v>
      </c>
      <c r="I4493" t="s">
        <v>86</v>
      </c>
      <c r="J4493">
        <v>535451</v>
      </c>
      <c r="K4493" t="s">
        <v>298</v>
      </c>
      <c r="L4493">
        <v>535451</v>
      </c>
      <c r="M4493" t="s">
        <v>298</v>
      </c>
      <c r="N4493">
        <v>535451</v>
      </c>
      <c r="O4493" t="s">
        <v>298</v>
      </c>
      <c r="P4493">
        <v>535419</v>
      </c>
      <c r="Q4493" t="s">
        <v>170</v>
      </c>
      <c r="R4493" s="9">
        <v>71941.662785630979</v>
      </c>
      <c r="S4493" s="9"/>
      <c r="T4493" s="9"/>
      <c r="U4493" s="9"/>
      <c r="V4493" s="9"/>
      <c r="W4493" s="9"/>
      <c r="X4493" s="9"/>
      <c r="Y4493" s="9"/>
      <c r="Z4493" s="9"/>
      <c r="AA4493" s="9"/>
      <c r="AB4493" s="9"/>
      <c r="AC4493" s="9"/>
      <c r="AD4493" s="9"/>
      <c r="AE4493" s="9"/>
      <c r="AF4493" s="9"/>
      <c r="AG4493" s="9"/>
      <c r="AH4493" s="9"/>
      <c r="AI4493" s="9"/>
      <c r="AJ4493" s="9"/>
      <c r="AK4493" s="9"/>
      <c r="AL4493" s="9"/>
      <c r="AM4493" s="9"/>
      <c r="AN4493" s="9"/>
      <c r="AO4493" s="9"/>
      <c r="AP4493" s="9"/>
      <c r="AQ4493" s="15"/>
      <c r="AR4493" s="9"/>
      <c r="AS4493" s="9"/>
      <c r="AT4493" s="9"/>
      <c r="AU4493" s="9"/>
      <c r="AV4493" s="9"/>
      <c r="AW4493" s="9"/>
      <c r="AX4493" s="9"/>
      <c r="AY4493" s="9"/>
      <c r="AZ4493" s="9"/>
      <c r="BA4493" s="9"/>
      <c r="BB4493" s="9"/>
      <c r="BC4493" s="9"/>
      <c r="BD4493" s="9"/>
      <c r="BE4493" s="9"/>
      <c r="BF4493" s="9"/>
      <c r="BG4493" s="9"/>
      <c r="BH4493" s="9"/>
      <c r="BI4493" s="9"/>
      <c r="BJ4493" s="9"/>
      <c r="BK4493" s="9"/>
      <c r="BL4493" s="9">
        <f t="shared" si="148"/>
        <v>71941.662785630979</v>
      </c>
      <c r="BM4493" s="9">
        <f t="shared" si="149"/>
        <v>71900</v>
      </c>
    </row>
    <row r="4494" spans="1:65" x14ac:dyDescent="0.3">
      <c r="A4494" t="s">
        <v>4181</v>
      </c>
      <c r="B4494" s="9">
        <v>246</v>
      </c>
      <c r="C4494">
        <v>511081</v>
      </c>
      <c r="D4494">
        <v>1</v>
      </c>
      <c r="E4494">
        <v>0</v>
      </c>
      <c r="F4494">
        <v>0</v>
      </c>
      <c r="G4494">
        <v>0</v>
      </c>
      <c r="H4494">
        <v>0</v>
      </c>
      <c r="I4494" t="s">
        <v>123</v>
      </c>
      <c r="J4494">
        <v>591211</v>
      </c>
      <c r="K4494" t="s">
        <v>764</v>
      </c>
      <c r="L4494">
        <v>591211</v>
      </c>
      <c r="M4494" t="s">
        <v>764</v>
      </c>
      <c r="N4494">
        <v>591211</v>
      </c>
      <c r="O4494" t="s">
        <v>764</v>
      </c>
      <c r="P4494">
        <v>591211</v>
      </c>
      <c r="Q4494" t="s">
        <v>764</v>
      </c>
      <c r="R4494" s="9">
        <v>71941.662785630979</v>
      </c>
      <c r="S4494" s="9"/>
      <c r="T4494" s="9"/>
      <c r="U4494" s="9"/>
      <c r="V4494" s="9"/>
      <c r="W4494" s="9"/>
      <c r="X4494" s="9"/>
      <c r="Y4494" s="9"/>
      <c r="Z4494" s="9"/>
      <c r="AA4494" s="9"/>
      <c r="AB4494" s="9"/>
      <c r="AC4494" s="9"/>
      <c r="AD4494" s="9"/>
      <c r="AE4494" s="9"/>
      <c r="AF4494" s="9"/>
      <c r="AG4494" s="9"/>
      <c r="AH4494" s="9"/>
      <c r="AI4494" s="9"/>
      <c r="AJ4494" s="9"/>
      <c r="AK4494" s="9"/>
      <c r="AL4494" s="9"/>
      <c r="AM4494" s="9"/>
      <c r="AN4494" s="9"/>
      <c r="AO4494" s="9"/>
      <c r="AP4494" s="9"/>
      <c r="AQ4494" s="15"/>
      <c r="AR4494" s="9"/>
      <c r="AS4494" s="9"/>
      <c r="AT4494" s="9"/>
      <c r="AU4494" s="9"/>
      <c r="AV4494" s="9"/>
      <c r="AW4494" s="9"/>
      <c r="AX4494" s="9"/>
      <c r="AY4494" s="9"/>
      <c r="AZ4494" s="9"/>
      <c r="BA4494" s="9"/>
      <c r="BB4494" s="9"/>
      <c r="BC4494" s="9"/>
      <c r="BD4494" s="9"/>
      <c r="BE4494" s="9"/>
      <c r="BF4494" s="9"/>
      <c r="BG4494" s="9"/>
      <c r="BH4494" s="9"/>
      <c r="BI4494" s="9"/>
      <c r="BJ4494" s="9"/>
      <c r="BK4494" s="9"/>
      <c r="BL4494" s="9">
        <f t="shared" si="148"/>
        <v>71941.662785630979</v>
      </c>
      <c r="BM4494" s="9">
        <f t="shared" si="149"/>
        <v>71900</v>
      </c>
    </row>
    <row r="4495" spans="1:65" x14ac:dyDescent="0.3">
      <c r="A4495" s="3" t="s">
        <v>4182</v>
      </c>
      <c r="B4495" s="9">
        <v>2979</v>
      </c>
      <c r="C4495">
        <v>530573</v>
      </c>
      <c r="D4495">
        <v>1</v>
      </c>
      <c r="E4495">
        <v>1</v>
      </c>
      <c r="F4495">
        <v>1</v>
      </c>
      <c r="G4495">
        <v>0</v>
      </c>
      <c r="H4495">
        <v>0</v>
      </c>
      <c r="I4495" t="s">
        <v>86</v>
      </c>
      <c r="J4495">
        <v>530573</v>
      </c>
      <c r="K4495" t="s">
        <v>4182</v>
      </c>
      <c r="L4495">
        <v>530573</v>
      </c>
      <c r="M4495" t="s">
        <v>4182</v>
      </c>
      <c r="N4495">
        <v>541281</v>
      </c>
      <c r="O4495" t="s">
        <v>1477</v>
      </c>
      <c r="P4495">
        <v>541281</v>
      </c>
      <c r="Q4495" t="s">
        <v>1477</v>
      </c>
      <c r="R4495" s="9">
        <v>685536.05258184671</v>
      </c>
      <c r="S4495" s="9">
        <f>SUMIFS($B:$B,$J:$J,$C4495)</f>
        <v>2979</v>
      </c>
      <c r="T4495" s="9">
        <v>161972.733611281</v>
      </c>
      <c r="U4495" s="9">
        <v>0</v>
      </c>
      <c r="V4495" s="9">
        <f>U4495*768</f>
        <v>0</v>
      </c>
      <c r="W4495" s="9">
        <v>27</v>
      </c>
      <c r="X4495" s="9">
        <f>W4495*3072</f>
        <v>82944</v>
      </c>
      <c r="Y4495" s="9">
        <v>101</v>
      </c>
      <c r="Z4495" s="9">
        <f>Y4495*1024</f>
        <v>103424</v>
      </c>
      <c r="AA4495" s="9">
        <v>11</v>
      </c>
      <c r="AB4495" s="9">
        <f>AA4495*256</f>
        <v>2816</v>
      </c>
      <c r="AC4495" s="9">
        <f>SUMIFS($B:$B,$L:$L,$C4495)</f>
        <v>2979</v>
      </c>
      <c r="AD4495" s="9">
        <v>373775.24888437864</v>
      </c>
      <c r="AE4495" s="9"/>
      <c r="AF4495" s="9"/>
      <c r="AG4495" s="9"/>
      <c r="AH4495" s="9"/>
      <c r="AI4495" s="9"/>
      <c r="AJ4495" s="9"/>
      <c r="AK4495" s="9"/>
      <c r="AL4495" s="9"/>
      <c r="AM4495" s="9"/>
      <c r="AN4495" s="9"/>
      <c r="AO4495" s="9"/>
      <c r="AP4495" s="9"/>
      <c r="AQ4495" s="15"/>
      <c r="AR4495" s="9">
        <v>3</v>
      </c>
      <c r="AS4495" s="9">
        <f>AR4495*30500</f>
        <v>91500</v>
      </c>
      <c r="AT4495" s="9"/>
      <c r="AU4495" s="9"/>
      <c r="AV4495" s="9"/>
      <c r="AW4495" s="9"/>
      <c r="AX4495" s="9"/>
      <c r="AY4495" s="9"/>
      <c r="AZ4495" s="9"/>
      <c r="BA4495" s="9"/>
      <c r="BB4495" s="9"/>
      <c r="BC4495" s="9"/>
      <c r="BD4495" s="9"/>
      <c r="BE4495" s="9"/>
      <c r="BF4495" s="9"/>
      <c r="BG4495" s="9"/>
      <c r="BH4495" s="9"/>
      <c r="BI4495" s="9"/>
      <c r="BJ4495" s="9"/>
      <c r="BK4495" s="9"/>
      <c r="BL4495" s="9">
        <f t="shared" si="148"/>
        <v>1501968.0350775064</v>
      </c>
      <c r="BM4495" s="9">
        <f t="shared" si="149"/>
        <v>1502000</v>
      </c>
    </row>
    <row r="4496" spans="1:65" x14ac:dyDescent="0.3">
      <c r="A4496" t="s">
        <v>4183</v>
      </c>
      <c r="B4496" s="9">
        <v>222</v>
      </c>
      <c r="C4496">
        <v>599263</v>
      </c>
      <c r="D4496">
        <v>1</v>
      </c>
      <c r="E4496">
        <v>0</v>
      </c>
      <c r="F4496">
        <v>0</v>
      </c>
      <c r="G4496">
        <v>0</v>
      </c>
      <c r="H4496">
        <v>0</v>
      </c>
      <c r="I4496" t="s">
        <v>83</v>
      </c>
      <c r="J4496">
        <v>553131</v>
      </c>
      <c r="K4496" t="s">
        <v>571</v>
      </c>
      <c r="L4496">
        <v>553131</v>
      </c>
      <c r="M4496" t="s">
        <v>571</v>
      </c>
      <c r="N4496">
        <v>553131</v>
      </c>
      <c r="O4496" t="s">
        <v>571</v>
      </c>
      <c r="P4496">
        <v>553131</v>
      </c>
      <c r="Q4496" t="s">
        <v>571</v>
      </c>
      <c r="R4496" s="9">
        <v>71941.662785630979</v>
      </c>
      <c r="S4496" s="9"/>
      <c r="T4496" s="9"/>
      <c r="U4496" s="9"/>
      <c r="V4496" s="9"/>
      <c r="W4496" s="9"/>
      <c r="X4496" s="9"/>
      <c r="Y4496" s="9"/>
      <c r="Z4496" s="9"/>
      <c r="AA4496" s="9"/>
      <c r="AB4496" s="9"/>
      <c r="AC4496" s="9"/>
      <c r="AD4496" s="9"/>
      <c r="AE4496" s="9"/>
      <c r="AF4496" s="9"/>
      <c r="AG4496" s="9"/>
      <c r="AH4496" s="9"/>
      <c r="AI4496" s="9"/>
      <c r="AJ4496" s="9"/>
      <c r="AK4496" s="9"/>
      <c r="AL4496" s="9"/>
      <c r="AM4496" s="9"/>
      <c r="AN4496" s="9"/>
      <c r="AO4496" s="9"/>
      <c r="AP4496" s="9"/>
      <c r="AQ4496" s="15"/>
      <c r="AR4496" s="9"/>
      <c r="AS4496" s="9"/>
      <c r="AT4496" s="9"/>
      <c r="AU4496" s="9"/>
      <c r="AV4496" s="9"/>
      <c r="AW4496" s="9"/>
      <c r="AX4496" s="9"/>
      <c r="AY4496" s="9"/>
      <c r="AZ4496" s="9"/>
      <c r="BA4496" s="9"/>
      <c r="BB4496" s="9"/>
      <c r="BC4496" s="9"/>
      <c r="BD4496" s="9"/>
      <c r="BE4496" s="9"/>
      <c r="BF4496" s="9"/>
      <c r="BG4496" s="9"/>
      <c r="BH4496" s="9"/>
      <c r="BI4496" s="9"/>
      <c r="BJ4496" s="9"/>
      <c r="BK4496" s="9"/>
      <c r="BL4496" s="9">
        <f t="shared" si="148"/>
        <v>71941.662785630979</v>
      </c>
      <c r="BM4496" s="9">
        <f t="shared" si="149"/>
        <v>71900</v>
      </c>
    </row>
    <row r="4497" spans="1:65" x14ac:dyDescent="0.3">
      <c r="A4497" t="s">
        <v>4184</v>
      </c>
      <c r="B4497" s="9">
        <v>319</v>
      </c>
      <c r="C4497">
        <v>587885</v>
      </c>
      <c r="D4497">
        <v>1</v>
      </c>
      <c r="E4497">
        <v>0</v>
      </c>
      <c r="F4497">
        <v>0</v>
      </c>
      <c r="G4497">
        <v>0</v>
      </c>
      <c r="H4497">
        <v>0</v>
      </c>
      <c r="I4497" t="s">
        <v>123</v>
      </c>
      <c r="J4497">
        <v>588024</v>
      </c>
      <c r="K4497" t="s">
        <v>507</v>
      </c>
      <c r="L4497">
        <v>588024</v>
      </c>
      <c r="M4497" t="s">
        <v>507</v>
      </c>
      <c r="N4497">
        <v>588024</v>
      </c>
      <c r="O4497" t="s">
        <v>507</v>
      </c>
      <c r="P4497">
        <v>588024</v>
      </c>
      <c r="Q4497" t="s">
        <v>507</v>
      </c>
      <c r="R4497" s="9">
        <v>76451.342411092905</v>
      </c>
      <c r="S4497" s="9"/>
      <c r="T4497" s="9"/>
      <c r="U4497" s="9"/>
      <c r="V4497" s="9"/>
      <c r="W4497" s="9"/>
      <c r="X4497" s="9"/>
      <c r="Y4497" s="9"/>
      <c r="Z4497" s="9"/>
      <c r="AA4497" s="9"/>
      <c r="AB4497" s="9"/>
      <c r="AC4497" s="9"/>
      <c r="AD4497" s="9"/>
      <c r="AE4497" s="9"/>
      <c r="AF4497" s="9"/>
      <c r="AG4497" s="9"/>
      <c r="AH4497" s="9"/>
      <c r="AI4497" s="9"/>
      <c r="AJ4497" s="9"/>
      <c r="AK4497" s="9"/>
      <c r="AL4497" s="9"/>
      <c r="AM4497" s="9"/>
      <c r="AN4497" s="9"/>
      <c r="AO4497" s="9"/>
      <c r="AP4497" s="9"/>
      <c r="AQ4497" s="15"/>
      <c r="AR4497" s="9"/>
      <c r="AS4497" s="9"/>
      <c r="AT4497" s="9"/>
      <c r="AU4497" s="9"/>
      <c r="AV4497" s="9"/>
      <c r="AW4497" s="9"/>
      <c r="AX4497" s="9"/>
      <c r="AY4497" s="9"/>
      <c r="AZ4497" s="9"/>
      <c r="BA4497" s="9"/>
      <c r="BB4497" s="9"/>
      <c r="BC4497" s="9"/>
      <c r="BD4497" s="9"/>
      <c r="BE4497" s="9"/>
      <c r="BF4497" s="9"/>
      <c r="BG4497" s="9"/>
      <c r="BH4497" s="9"/>
      <c r="BI4497" s="9"/>
      <c r="BJ4497" s="9"/>
      <c r="BK4497" s="9"/>
      <c r="BL4497" s="9">
        <f t="shared" si="148"/>
        <v>76451.342411092905</v>
      </c>
      <c r="BM4497" s="9">
        <f t="shared" si="149"/>
        <v>76500</v>
      </c>
    </row>
    <row r="4498" spans="1:65" x14ac:dyDescent="0.3">
      <c r="A4498" t="s">
        <v>4185</v>
      </c>
      <c r="B4498" s="9">
        <v>301</v>
      </c>
      <c r="C4498">
        <v>548421</v>
      </c>
      <c r="D4498">
        <v>1</v>
      </c>
      <c r="E4498">
        <v>0</v>
      </c>
      <c r="F4498">
        <v>0</v>
      </c>
      <c r="G4498">
        <v>0</v>
      </c>
      <c r="H4498">
        <v>0</v>
      </c>
      <c r="I4498" t="s">
        <v>123</v>
      </c>
      <c r="J4498">
        <v>568759</v>
      </c>
      <c r="K4498" t="s">
        <v>343</v>
      </c>
      <c r="L4498">
        <v>568759</v>
      </c>
      <c r="M4498" t="s">
        <v>343</v>
      </c>
      <c r="N4498">
        <v>568759</v>
      </c>
      <c r="O4498" t="s">
        <v>343</v>
      </c>
      <c r="P4498">
        <v>568759</v>
      </c>
      <c r="Q4498" t="s">
        <v>343</v>
      </c>
      <c r="R4498" s="9">
        <v>72179.117314643285</v>
      </c>
      <c r="S4498" s="9"/>
      <c r="T4498" s="9"/>
      <c r="U4498" s="9"/>
      <c r="V4498" s="9"/>
      <c r="W4498" s="9"/>
      <c r="X4498" s="9"/>
      <c r="Y4498" s="9"/>
      <c r="Z4498" s="9"/>
      <c r="AA4498" s="9"/>
      <c r="AB4498" s="9"/>
      <c r="AC4498" s="9"/>
      <c r="AD4498" s="9"/>
      <c r="AE4498" s="9"/>
      <c r="AF4498" s="9"/>
      <c r="AG4498" s="9"/>
      <c r="AH4498" s="9"/>
      <c r="AI4498" s="9"/>
      <c r="AJ4498" s="9"/>
      <c r="AK4498" s="9"/>
      <c r="AL4498" s="9"/>
      <c r="AM4498" s="9"/>
      <c r="AN4498" s="9"/>
      <c r="AO4498" s="9"/>
      <c r="AP4498" s="9"/>
      <c r="AQ4498" s="15"/>
      <c r="AR4498" s="9"/>
      <c r="AS4498" s="9"/>
      <c r="AT4498" s="9"/>
      <c r="AU4498" s="9"/>
      <c r="AV4498" s="9"/>
      <c r="AW4498" s="9"/>
      <c r="AX4498" s="9"/>
      <c r="AY4498" s="9"/>
      <c r="AZ4498" s="9"/>
      <c r="BA4498" s="9"/>
      <c r="BB4498" s="9"/>
      <c r="BC4498" s="9"/>
      <c r="BD4498" s="9"/>
      <c r="BE4498" s="9"/>
      <c r="BF4498" s="9"/>
      <c r="BG4498" s="9"/>
      <c r="BH4498" s="9"/>
      <c r="BI4498" s="9"/>
      <c r="BJ4498" s="9"/>
      <c r="BK4498" s="9"/>
      <c r="BL4498" s="9">
        <f t="shared" si="148"/>
        <v>72179.117314643285</v>
      </c>
      <c r="BM4498" s="9">
        <f t="shared" si="149"/>
        <v>72200</v>
      </c>
    </row>
    <row r="4499" spans="1:65" x14ac:dyDescent="0.3">
      <c r="A4499" t="s">
        <v>2900</v>
      </c>
      <c r="B4499" s="9">
        <v>275</v>
      </c>
      <c r="C4499">
        <v>564630</v>
      </c>
      <c r="D4499">
        <v>1</v>
      </c>
      <c r="E4499">
        <v>0</v>
      </c>
      <c r="F4499">
        <v>0</v>
      </c>
      <c r="G4499">
        <v>0</v>
      </c>
      <c r="H4499">
        <v>0</v>
      </c>
      <c r="I4499" t="s">
        <v>86</v>
      </c>
      <c r="J4499">
        <v>541231</v>
      </c>
      <c r="K4499" t="s">
        <v>351</v>
      </c>
      <c r="L4499">
        <v>541231</v>
      </c>
      <c r="M4499" t="s">
        <v>351</v>
      </c>
      <c r="N4499">
        <v>541231</v>
      </c>
      <c r="O4499" t="s">
        <v>351</v>
      </c>
      <c r="P4499">
        <v>539911</v>
      </c>
      <c r="Q4499" t="s">
        <v>352</v>
      </c>
      <c r="R4499" s="9">
        <v>71941.662785630979</v>
      </c>
      <c r="S4499" s="9"/>
      <c r="T4499" s="9"/>
      <c r="U4499" s="9"/>
      <c r="V4499" s="9"/>
      <c r="W4499" s="9"/>
      <c r="X4499" s="9"/>
      <c r="Y4499" s="9"/>
      <c r="Z4499" s="9"/>
      <c r="AA4499" s="9"/>
      <c r="AB4499" s="9"/>
      <c r="AC4499" s="9"/>
      <c r="AD4499" s="9"/>
      <c r="AE4499" s="9"/>
      <c r="AF4499" s="9"/>
      <c r="AG4499" s="9"/>
      <c r="AH4499" s="9"/>
      <c r="AI4499" s="9"/>
      <c r="AJ4499" s="9"/>
      <c r="AK4499" s="9"/>
      <c r="AL4499" s="9"/>
      <c r="AM4499" s="9"/>
      <c r="AN4499" s="9"/>
      <c r="AO4499" s="9"/>
      <c r="AP4499" s="9"/>
      <c r="AQ4499" s="15"/>
      <c r="AR4499" s="9"/>
      <c r="AS4499" s="9"/>
      <c r="AT4499" s="9"/>
      <c r="AU4499" s="9"/>
      <c r="AV4499" s="9"/>
      <c r="AW4499" s="9"/>
      <c r="AX4499" s="9"/>
      <c r="AY4499" s="9"/>
      <c r="AZ4499" s="9"/>
      <c r="BA4499" s="9"/>
      <c r="BB4499" s="9"/>
      <c r="BC4499" s="9"/>
      <c r="BD4499" s="9"/>
      <c r="BE4499" s="9"/>
      <c r="BF4499" s="9"/>
      <c r="BG4499" s="9"/>
      <c r="BH4499" s="9"/>
      <c r="BI4499" s="9"/>
      <c r="BJ4499" s="9"/>
      <c r="BK4499" s="9"/>
      <c r="BL4499" s="9">
        <f t="shared" si="148"/>
        <v>71941.662785630979</v>
      </c>
      <c r="BM4499" s="9">
        <f t="shared" si="149"/>
        <v>71900</v>
      </c>
    </row>
    <row r="4500" spans="1:65" x14ac:dyDescent="0.3">
      <c r="A4500" s="2" t="s">
        <v>2900</v>
      </c>
      <c r="B4500" s="9">
        <v>1276</v>
      </c>
      <c r="C4500">
        <v>551716</v>
      </c>
      <c r="D4500">
        <v>1</v>
      </c>
      <c r="E4500">
        <v>1</v>
      </c>
      <c r="F4500">
        <v>0</v>
      </c>
      <c r="G4500">
        <v>0</v>
      </c>
      <c r="H4500">
        <v>0</v>
      </c>
      <c r="I4500" t="s">
        <v>83</v>
      </c>
      <c r="J4500">
        <v>551716</v>
      </c>
      <c r="K4500" t="s">
        <v>2900</v>
      </c>
      <c r="L4500">
        <v>550850</v>
      </c>
      <c r="M4500" t="s">
        <v>275</v>
      </c>
      <c r="N4500">
        <v>550850</v>
      </c>
      <c r="O4500" t="s">
        <v>275</v>
      </c>
      <c r="P4500">
        <v>550850</v>
      </c>
      <c r="Q4500" t="s">
        <v>275</v>
      </c>
      <c r="R4500" s="9">
        <v>299763.04155022069</v>
      </c>
      <c r="S4500" s="9">
        <f>SUMIFS($B:$B,$J:$J,$C4500)</f>
        <v>1703</v>
      </c>
      <c r="T4500" s="9">
        <v>92714.497156321304</v>
      </c>
      <c r="U4500" s="9">
        <v>0</v>
      </c>
      <c r="V4500" s="9">
        <f>U4500*768</f>
        <v>0</v>
      </c>
      <c r="W4500" s="9">
        <v>3</v>
      </c>
      <c r="X4500" s="9">
        <f>W4500*3072</f>
        <v>9216</v>
      </c>
      <c r="Y4500" s="9">
        <v>9</v>
      </c>
      <c r="Z4500" s="9">
        <f>Y4500*1024</f>
        <v>9216</v>
      </c>
      <c r="AA4500" s="9">
        <v>4</v>
      </c>
      <c r="AB4500" s="9">
        <f>AA4500*256</f>
        <v>1024</v>
      </c>
      <c r="AC4500" s="9"/>
      <c r="AD4500" s="9"/>
      <c r="AE4500" s="9"/>
      <c r="AF4500" s="9"/>
      <c r="AG4500" s="9"/>
      <c r="AH4500" s="9"/>
      <c r="AI4500" s="9"/>
      <c r="AJ4500" s="9"/>
      <c r="AK4500" s="9"/>
      <c r="AL4500" s="9"/>
      <c r="AM4500" s="9"/>
      <c r="AN4500" s="9"/>
      <c r="AO4500" s="9"/>
      <c r="AP4500" s="9"/>
      <c r="AQ4500" s="15"/>
      <c r="AR4500" s="9"/>
      <c r="AS4500" s="9"/>
      <c r="AT4500" s="9"/>
      <c r="AU4500" s="9"/>
      <c r="AV4500" s="9"/>
      <c r="AW4500" s="9"/>
      <c r="AX4500" s="9"/>
      <c r="AY4500" s="9"/>
      <c r="AZ4500" s="9"/>
      <c r="BA4500" s="9"/>
      <c r="BB4500" s="9"/>
      <c r="BC4500" s="9"/>
      <c r="BD4500" s="9"/>
      <c r="BE4500" s="9"/>
      <c r="BF4500" s="9"/>
      <c r="BG4500" s="9"/>
      <c r="BH4500" s="9"/>
      <c r="BI4500" s="9"/>
      <c r="BJ4500" s="9"/>
      <c r="BK4500" s="9"/>
      <c r="BL4500" s="9">
        <f t="shared" si="148"/>
        <v>411933.53870654199</v>
      </c>
      <c r="BM4500" s="9">
        <f t="shared" si="149"/>
        <v>411900</v>
      </c>
    </row>
    <row r="4501" spans="1:65" x14ac:dyDescent="0.3">
      <c r="A4501" t="s">
        <v>2900</v>
      </c>
      <c r="B4501" s="9">
        <v>145</v>
      </c>
      <c r="C4501">
        <v>548766</v>
      </c>
      <c r="D4501">
        <v>1</v>
      </c>
      <c r="E4501">
        <v>0</v>
      </c>
      <c r="F4501">
        <v>0</v>
      </c>
      <c r="G4501">
        <v>0</v>
      </c>
      <c r="H4501">
        <v>0</v>
      </c>
      <c r="I4501" t="s">
        <v>123</v>
      </c>
      <c r="J4501">
        <v>547999</v>
      </c>
      <c r="K4501" t="s">
        <v>811</v>
      </c>
      <c r="L4501">
        <v>547999</v>
      </c>
      <c r="M4501" t="s">
        <v>811</v>
      </c>
      <c r="N4501">
        <v>547999</v>
      </c>
      <c r="O4501" t="s">
        <v>811</v>
      </c>
      <c r="P4501">
        <v>547999</v>
      </c>
      <c r="Q4501" t="s">
        <v>811</v>
      </c>
      <c r="R4501" s="9">
        <v>71941.662785630979</v>
      </c>
      <c r="S4501" s="9"/>
      <c r="T4501" s="9"/>
      <c r="U4501" s="9"/>
      <c r="V4501" s="9"/>
      <c r="W4501" s="9"/>
      <c r="X4501" s="9"/>
      <c r="Y4501" s="9"/>
      <c r="Z4501" s="9"/>
      <c r="AA4501" s="9"/>
      <c r="AB4501" s="9"/>
      <c r="AC4501" s="9"/>
      <c r="AD4501" s="9"/>
      <c r="AE4501" s="9"/>
      <c r="AF4501" s="9"/>
      <c r="AG4501" s="9"/>
      <c r="AH4501" s="9"/>
      <c r="AI4501" s="9"/>
      <c r="AJ4501" s="9"/>
      <c r="AK4501" s="9"/>
      <c r="AL4501" s="9"/>
      <c r="AM4501" s="9"/>
      <c r="AN4501" s="9"/>
      <c r="AO4501" s="9"/>
      <c r="AP4501" s="9"/>
      <c r="AQ4501" s="15"/>
      <c r="AR4501" s="9"/>
      <c r="AS4501" s="9"/>
      <c r="AT4501" s="9"/>
      <c r="AU4501" s="9"/>
      <c r="AV4501" s="9"/>
      <c r="AW4501" s="9"/>
      <c r="AX4501" s="9"/>
      <c r="AY4501" s="9"/>
      <c r="AZ4501" s="9"/>
      <c r="BA4501" s="9"/>
      <c r="BB4501" s="9"/>
      <c r="BC4501" s="9"/>
      <c r="BD4501" s="9"/>
      <c r="BE4501" s="9"/>
      <c r="BF4501" s="9"/>
      <c r="BG4501" s="9"/>
      <c r="BH4501" s="9"/>
      <c r="BI4501" s="9"/>
      <c r="BJ4501" s="9"/>
      <c r="BK4501" s="9"/>
      <c r="BL4501" s="9">
        <f t="shared" si="148"/>
        <v>71941.662785630979</v>
      </c>
      <c r="BM4501" s="9">
        <f t="shared" si="149"/>
        <v>71900</v>
      </c>
    </row>
    <row r="4502" spans="1:65" x14ac:dyDescent="0.3">
      <c r="A4502" s="2" t="s">
        <v>736</v>
      </c>
      <c r="B4502" s="9">
        <v>1723</v>
      </c>
      <c r="C4502">
        <v>598674</v>
      </c>
      <c r="D4502">
        <v>1</v>
      </c>
      <c r="E4502">
        <v>1</v>
      </c>
      <c r="F4502">
        <v>0</v>
      </c>
      <c r="G4502">
        <v>0</v>
      </c>
      <c r="H4502">
        <v>0</v>
      </c>
      <c r="I4502" t="s">
        <v>94</v>
      </c>
      <c r="J4502">
        <v>598674</v>
      </c>
      <c r="K4502" t="s">
        <v>736</v>
      </c>
      <c r="L4502">
        <v>598003</v>
      </c>
      <c r="M4502" t="s">
        <v>201</v>
      </c>
      <c r="N4502">
        <v>598003</v>
      </c>
      <c r="O4502" t="s">
        <v>201</v>
      </c>
      <c r="P4502">
        <v>598003</v>
      </c>
      <c r="Q4502" t="s">
        <v>201</v>
      </c>
      <c r="R4502" s="9">
        <v>402198.79182882822</v>
      </c>
      <c r="S4502" s="9">
        <f>SUMIFS($B:$B,$J:$J,$C4502)</f>
        <v>3095</v>
      </c>
      <c r="T4502" s="9">
        <v>168262.63807835901</v>
      </c>
      <c r="U4502" s="9">
        <v>1</v>
      </c>
      <c r="V4502" s="9">
        <f>U4502*768</f>
        <v>768</v>
      </c>
      <c r="W4502" s="9">
        <v>11</v>
      </c>
      <c r="X4502" s="9">
        <f>W4502*3072</f>
        <v>33792</v>
      </c>
      <c r="Y4502" s="9">
        <v>9</v>
      </c>
      <c r="Z4502" s="9">
        <f>Y4502*1024</f>
        <v>9216</v>
      </c>
      <c r="AA4502" s="9">
        <v>3</v>
      </c>
      <c r="AB4502" s="9">
        <f>AA4502*256</f>
        <v>768</v>
      </c>
      <c r="AC4502" s="9"/>
      <c r="AD4502" s="9"/>
      <c r="AE4502" s="9"/>
      <c r="AF4502" s="9"/>
      <c r="AG4502" s="9"/>
      <c r="AH4502" s="9"/>
      <c r="AI4502" s="9"/>
      <c r="AJ4502" s="9"/>
      <c r="AK4502" s="9"/>
      <c r="AL4502" s="9"/>
      <c r="AM4502" s="9"/>
      <c r="AN4502" s="9"/>
      <c r="AO4502" s="9"/>
      <c r="AP4502" s="9"/>
      <c r="AQ4502" s="15"/>
      <c r="AR4502" s="9"/>
      <c r="AS4502" s="9"/>
      <c r="AT4502" s="9"/>
      <c r="AU4502" s="9"/>
      <c r="AV4502" s="9"/>
      <c r="AW4502" s="9"/>
      <c r="AX4502" s="9"/>
      <c r="AY4502" s="9"/>
      <c r="AZ4502" s="9"/>
      <c r="BA4502" s="9"/>
      <c r="BB4502" s="9"/>
      <c r="BC4502" s="9"/>
      <c r="BD4502" s="9"/>
      <c r="BE4502" s="9"/>
      <c r="BF4502" s="9"/>
      <c r="BG4502" s="9"/>
      <c r="BH4502" s="9"/>
      <c r="BI4502" s="9"/>
      <c r="BJ4502" s="9"/>
      <c r="BK4502" s="9"/>
      <c r="BL4502" s="9">
        <f t="shared" si="148"/>
        <v>615005.42990718724</v>
      </c>
      <c r="BM4502" s="9">
        <f t="shared" si="149"/>
        <v>615000</v>
      </c>
    </row>
    <row r="4503" spans="1:65" x14ac:dyDescent="0.3">
      <c r="A4503" t="s">
        <v>736</v>
      </c>
      <c r="B4503" s="9">
        <v>228</v>
      </c>
      <c r="C4503">
        <v>578746</v>
      </c>
      <c r="D4503">
        <v>1</v>
      </c>
      <c r="E4503">
        <v>0</v>
      </c>
      <c r="F4503">
        <v>0</v>
      </c>
      <c r="G4503">
        <v>0</v>
      </c>
      <c r="H4503">
        <v>0</v>
      </c>
      <c r="I4503" t="s">
        <v>96</v>
      </c>
      <c r="J4503">
        <v>578347</v>
      </c>
      <c r="K4503" t="s">
        <v>296</v>
      </c>
      <c r="L4503">
        <v>578347</v>
      </c>
      <c r="M4503" t="s">
        <v>296</v>
      </c>
      <c r="N4503">
        <v>578347</v>
      </c>
      <c r="O4503" t="s">
        <v>296</v>
      </c>
      <c r="P4503">
        <v>578347</v>
      </c>
      <c r="Q4503" t="s">
        <v>296</v>
      </c>
      <c r="R4503" s="9">
        <v>71941.662785630979</v>
      </c>
      <c r="S4503" s="9"/>
      <c r="T4503" s="9"/>
      <c r="U4503" s="9"/>
      <c r="V4503" s="9"/>
      <c r="W4503" s="9"/>
      <c r="X4503" s="9"/>
      <c r="Y4503" s="9"/>
      <c r="Z4503" s="9"/>
      <c r="AA4503" s="9"/>
      <c r="AB4503" s="9"/>
      <c r="AC4503" s="9"/>
      <c r="AD4503" s="9"/>
      <c r="AE4503" s="9"/>
      <c r="AF4503" s="9"/>
      <c r="AG4503" s="9"/>
      <c r="AH4503" s="9"/>
      <c r="AI4503" s="9"/>
      <c r="AJ4503" s="9"/>
      <c r="AK4503" s="9"/>
      <c r="AL4503" s="9"/>
      <c r="AM4503" s="9"/>
      <c r="AN4503" s="9"/>
      <c r="AO4503" s="9"/>
      <c r="AP4503" s="9"/>
      <c r="AQ4503" s="15"/>
      <c r="AR4503" s="9"/>
      <c r="AS4503" s="9"/>
      <c r="AT4503" s="9"/>
      <c r="AU4503" s="9"/>
      <c r="AV4503" s="9"/>
      <c r="AW4503" s="9"/>
      <c r="AX4503" s="9"/>
      <c r="AY4503" s="9"/>
      <c r="AZ4503" s="9"/>
      <c r="BA4503" s="9"/>
      <c r="BB4503" s="9"/>
      <c r="BC4503" s="9"/>
      <c r="BD4503" s="9"/>
      <c r="BE4503" s="9"/>
      <c r="BF4503" s="9"/>
      <c r="BG4503" s="9"/>
      <c r="BH4503" s="9"/>
      <c r="BI4503" s="9"/>
      <c r="BJ4503" s="9"/>
      <c r="BK4503" s="9"/>
      <c r="BL4503" s="9">
        <f t="shared" si="148"/>
        <v>71941.662785630979</v>
      </c>
      <c r="BM4503" s="9">
        <f t="shared" si="149"/>
        <v>71900</v>
      </c>
    </row>
    <row r="4504" spans="1:65" x14ac:dyDescent="0.3">
      <c r="A4504" t="s">
        <v>736</v>
      </c>
      <c r="B4504" s="9">
        <v>94</v>
      </c>
      <c r="C4504">
        <v>548961</v>
      </c>
      <c r="D4504">
        <v>1</v>
      </c>
      <c r="E4504">
        <v>0</v>
      </c>
      <c r="F4504">
        <v>0</v>
      </c>
      <c r="G4504">
        <v>0</v>
      </c>
      <c r="H4504">
        <v>0</v>
      </c>
      <c r="I4504" t="s">
        <v>90</v>
      </c>
      <c r="J4504">
        <v>573108</v>
      </c>
      <c r="K4504" t="s">
        <v>156</v>
      </c>
      <c r="L4504">
        <v>573108</v>
      </c>
      <c r="M4504" t="s">
        <v>156</v>
      </c>
      <c r="N4504">
        <v>573060</v>
      </c>
      <c r="O4504" t="s">
        <v>157</v>
      </c>
      <c r="P4504">
        <v>572659</v>
      </c>
      <c r="Q4504" t="s">
        <v>158</v>
      </c>
      <c r="R4504" s="9">
        <v>71941.662785630979</v>
      </c>
      <c r="S4504" s="9"/>
      <c r="T4504" s="9"/>
      <c r="U4504" s="9"/>
      <c r="V4504" s="9"/>
      <c r="W4504" s="9"/>
      <c r="X4504" s="9"/>
      <c r="Y4504" s="9"/>
      <c r="Z4504" s="9"/>
      <c r="AA4504" s="9"/>
      <c r="AB4504" s="9"/>
      <c r="AC4504" s="9"/>
      <c r="AD4504" s="9"/>
      <c r="AE4504" s="9"/>
      <c r="AF4504" s="9"/>
      <c r="AG4504" s="9"/>
      <c r="AH4504" s="9"/>
      <c r="AI4504" s="9"/>
      <c r="AJ4504" s="9"/>
      <c r="AK4504" s="9"/>
      <c r="AL4504" s="9"/>
      <c r="AM4504" s="9"/>
      <c r="AN4504" s="9"/>
      <c r="AO4504" s="9"/>
      <c r="AP4504" s="9"/>
      <c r="AQ4504" s="15"/>
      <c r="AR4504" s="9"/>
      <c r="AS4504" s="9"/>
      <c r="AT4504" s="9"/>
      <c r="AU4504" s="9"/>
      <c r="AV4504" s="9"/>
      <c r="AW4504" s="9"/>
      <c r="AX4504" s="9"/>
      <c r="AY4504" s="9"/>
      <c r="AZ4504" s="9"/>
      <c r="BA4504" s="9"/>
      <c r="BB4504" s="9"/>
      <c r="BC4504" s="9"/>
      <c r="BD4504" s="9"/>
      <c r="BE4504" s="9"/>
      <c r="BF4504" s="9"/>
      <c r="BG4504" s="9"/>
      <c r="BH4504" s="9"/>
      <c r="BI4504" s="9"/>
      <c r="BJ4504" s="9"/>
      <c r="BK4504" s="9"/>
      <c r="BL4504" s="9">
        <f t="shared" si="148"/>
        <v>71941.662785630979</v>
      </c>
      <c r="BM4504" s="9">
        <f t="shared" si="149"/>
        <v>71900</v>
      </c>
    </row>
    <row r="4505" spans="1:65" x14ac:dyDescent="0.3">
      <c r="A4505" t="s">
        <v>736</v>
      </c>
      <c r="B4505" s="9">
        <v>137</v>
      </c>
      <c r="C4505">
        <v>540692</v>
      </c>
      <c r="D4505">
        <v>1</v>
      </c>
      <c r="E4505">
        <v>0</v>
      </c>
      <c r="F4505">
        <v>0</v>
      </c>
      <c r="G4505">
        <v>0</v>
      </c>
      <c r="H4505">
        <v>0</v>
      </c>
      <c r="I4505" t="s">
        <v>151</v>
      </c>
      <c r="J4505">
        <v>558109</v>
      </c>
      <c r="K4505" t="s">
        <v>1132</v>
      </c>
      <c r="L4505">
        <v>558109</v>
      </c>
      <c r="M4505" t="s">
        <v>1132</v>
      </c>
      <c r="N4505">
        <v>558109</v>
      </c>
      <c r="O4505" t="s">
        <v>1132</v>
      </c>
      <c r="P4505">
        <v>558109</v>
      </c>
      <c r="Q4505" t="s">
        <v>1132</v>
      </c>
      <c r="R4505" s="9">
        <v>71941.662785630979</v>
      </c>
      <c r="S4505" s="9"/>
      <c r="T4505" s="9"/>
      <c r="U4505" s="9"/>
      <c r="V4505" s="9"/>
      <c r="W4505" s="9"/>
      <c r="X4505" s="9"/>
      <c r="Y4505" s="9"/>
      <c r="Z4505" s="9"/>
      <c r="AA4505" s="9"/>
      <c r="AB4505" s="9"/>
      <c r="AC4505" s="9"/>
      <c r="AD4505" s="9"/>
      <c r="AE4505" s="9"/>
      <c r="AF4505" s="9"/>
      <c r="AG4505" s="9"/>
      <c r="AH4505" s="9"/>
      <c r="AI4505" s="9"/>
      <c r="AJ4505" s="9"/>
      <c r="AK4505" s="9"/>
      <c r="AL4505" s="9"/>
      <c r="AM4505" s="9"/>
      <c r="AN4505" s="9"/>
      <c r="AO4505" s="9"/>
      <c r="AP4505" s="9"/>
      <c r="AQ4505" s="15"/>
      <c r="AR4505" s="9"/>
      <c r="AS4505" s="9"/>
      <c r="AT4505" s="9"/>
      <c r="AU4505" s="9"/>
      <c r="AV4505" s="9"/>
      <c r="AW4505" s="9"/>
      <c r="AX4505" s="9"/>
      <c r="AY4505" s="9"/>
      <c r="AZ4505" s="9"/>
      <c r="BA4505" s="9"/>
      <c r="BB4505" s="9"/>
      <c r="BC4505" s="9"/>
      <c r="BD4505" s="9"/>
      <c r="BE4505" s="9"/>
      <c r="BF4505" s="9"/>
      <c r="BG4505" s="9"/>
      <c r="BH4505" s="9"/>
      <c r="BI4505" s="9"/>
      <c r="BJ4505" s="9"/>
      <c r="BK4505" s="9"/>
      <c r="BL4505" s="9">
        <f t="shared" si="148"/>
        <v>71941.662785630979</v>
      </c>
      <c r="BM4505" s="9">
        <f t="shared" si="149"/>
        <v>71900</v>
      </c>
    </row>
    <row r="4506" spans="1:65" x14ac:dyDescent="0.3">
      <c r="A4506" t="s">
        <v>4186</v>
      </c>
      <c r="B4506" s="9">
        <v>1834</v>
      </c>
      <c r="C4506">
        <v>599832</v>
      </c>
      <c r="D4506">
        <v>1</v>
      </c>
      <c r="E4506">
        <v>0</v>
      </c>
      <c r="F4506">
        <v>0</v>
      </c>
      <c r="G4506">
        <v>0</v>
      </c>
      <c r="H4506">
        <v>0</v>
      </c>
      <c r="I4506" t="s">
        <v>94</v>
      </c>
      <c r="J4506">
        <v>599212</v>
      </c>
      <c r="K4506" t="s">
        <v>192</v>
      </c>
      <c r="L4506">
        <v>599808</v>
      </c>
      <c r="M4506" t="s">
        <v>2295</v>
      </c>
      <c r="N4506">
        <v>599191</v>
      </c>
      <c r="O4506" t="s">
        <v>193</v>
      </c>
      <c r="P4506">
        <v>599191</v>
      </c>
      <c r="Q4506" t="s">
        <v>193</v>
      </c>
      <c r="R4506" s="9">
        <v>427490.95380886982</v>
      </c>
      <c r="S4506" s="9"/>
      <c r="T4506" s="9"/>
      <c r="U4506" s="9"/>
      <c r="V4506" s="9"/>
      <c r="W4506" s="9"/>
      <c r="X4506" s="9"/>
      <c r="Y4506" s="9"/>
      <c r="Z4506" s="9"/>
      <c r="AA4506" s="9"/>
      <c r="AB4506" s="9"/>
      <c r="AC4506" s="9"/>
      <c r="AD4506" s="9"/>
      <c r="AE4506" s="9"/>
      <c r="AF4506" s="9"/>
      <c r="AG4506" s="9"/>
      <c r="AH4506" s="9"/>
      <c r="AI4506" s="9"/>
      <c r="AJ4506" s="9"/>
      <c r="AK4506" s="9"/>
      <c r="AL4506" s="9"/>
      <c r="AM4506" s="9"/>
      <c r="AN4506" s="9"/>
      <c r="AO4506" s="9"/>
      <c r="AP4506" s="9"/>
      <c r="AQ4506" s="15"/>
      <c r="AR4506" s="9">
        <v>5</v>
      </c>
      <c r="AS4506" s="9">
        <f>AR4506*30500</f>
        <v>152500</v>
      </c>
      <c r="AT4506" s="9"/>
      <c r="AU4506" s="9"/>
      <c r="AV4506" s="9"/>
      <c r="AW4506" s="9"/>
      <c r="AX4506" s="9"/>
      <c r="AY4506" s="9"/>
      <c r="AZ4506" s="9"/>
      <c r="BA4506" s="9"/>
      <c r="BB4506" s="9"/>
      <c r="BC4506" s="9"/>
      <c r="BD4506" s="9"/>
      <c r="BE4506" s="9"/>
      <c r="BF4506" s="9"/>
      <c r="BG4506" s="9"/>
      <c r="BH4506" s="9"/>
      <c r="BI4506" s="9"/>
      <c r="BJ4506" s="9"/>
      <c r="BK4506" s="9"/>
      <c r="BL4506" s="9">
        <f t="shared" si="148"/>
        <v>579990.95380886982</v>
      </c>
      <c r="BM4506" s="9">
        <f t="shared" si="149"/>
        <v>580000</v>
      </c>
    </row>
    <row r="4507" spans="1:65" x14ac:dyDescent="0.3">
      <c r="A4507" s="2" t="s">
        <v>1181</v>
      </c>
      <c r="B4507" s="9">
        <v>210</v>
      </c>
      <c r="C4507">
        <v>576743</v>
      </c>
      <c r="D4507">
        <v>1</v>
      </c>
      <c r="E4507">
        <v>1</v>
      </c>
      <c r="F4507">
        <v>0</v>
      </c>
      <c r="G4507">
        <v>0</v>
      </c>
      <c r="H4507">
        <v>0</v>
      </c>
      <c r="I4507" t="s">
        <v>90</v>
      </c>
      <c r="J4507">
        <v>576743</v>
      </c>
      <c r="K4507" t="s">
        <v>1181</v>
      </c>
      <c r="L4507">
        <v>576271</v>
      </c>
      <c r="M4507" t="s">
        <v>160</v>
      </c>
      <c r="N4507">
        <v>576271</v>
      </c>
      <c r="O4507" t="s">
        <v>160</v>
      </c>
      <c r="P4507">
        <v>576271</v>
      </c>
      <c r="Q4507" t="s">
        <v>160</v>
      </c>
      <c r="R4507" s="9">
        <v>71941.662785630979</v>
      </c>
      <c r="S4507" s="9">
        <f>SUMIFS($B:$B,$J:$J,$C4507)</f>
        <v>1424</v>
      </c>
      <c r="T4507" s="9">
        <v>77551.836026550169</v>
      </c>
      <c r="U4507" s="9">
        <v>0</v>
      </c>
      <c r="V4507" s="9">
        <f>U4507*768</f>
        <v>0</v>
      </c>
      <c r="W4507" s="9">
        <v>32</v>
      </c>
      <c r="X4507" s="9">
        <f>W4507*3072</f>
        <v>98304</v>
      </c>
      <c r="Y4507" s="9">
        <v>7</v>
      </c>
      <c r="Z4507" s="9">
        <f>Y4507*1024</f>
        <v>7168</v>
      </c>
      <c r="AA4507" s="9">
        <v>2</v>
      </c>
      <c r="AB4507" s="9">
        <f>AA4507*256</f>
        <v>512</v>
      </c>
      <c r="AC4507" s="9"/>
      <c r="AD4507" s="9"/>
      <c r="AE4507" s="9"/>
      <c r="AF4507" s="9"/>
      <c r="AG4507" s="9"/>
      <c r="AH4507" s="9"/>
      <c r="AI4507" s="9"/>
      <c r="AJ4507" s="9"/>
      <c r="AK4507" s="9"/>
      <c r="AL4507" s="9"/>
      <c r="AM4507" s="9"/>
      <c r="AN4507" s="9"/>
      <c r="AO4507" s="9"/>
      <c r="AP4507" s="9"/>
      <c r="AQ4507" s="15"/>
      <c r="AR4507" s="9"/>
      <c r="AS4507" s="9"/>
      <c r="AT4507" s="9"/>
      <c r="AU4507" s="9"/>
      <c r="AV4507" s="9"/>
      <c r="AW4507" s="9"/>
      <c r="AX4507" s="9"/>
      <c r="AY4507" s="9"/>
      <c r="AZ4507" s="9"/>
      <c r="BA4507" s="9"/>
      <c r="BB4507" s="9"/>
      <c r="BC4507" s="9"/>
      <c r="BD4507" s="9"/>
      <c r="BE4507" s="9"/>
      <c r="BF4507" s="9"/>
      <c r="BG4507" s="9"/>
      <c r="BH4507" s="9"/>
      <c r="BI4507" s="9"/>
      <c r="BJ4507" s="9"/>
      <c r="BK4507" s="9"/>
      <c r="BL4507" s="9">
        <f t="shared" si="148"/>
        <v>255477.49881218115</v>
      </c>
      <c r="BM4507" s="9">
        <f t="shared" si="149"/>
        <v>255500</v>
      </c>
    </row>
    <row r="4508" spans="1:65" x14ac:dyDescent="0.3">
      <c r="A4508" t="s">
        <v>4187</v>
      </c>
      <c r="B4508" s="9">
        <v>666</v>
      </c>
      <c r="C4508">
        <v>585734</v>
      </c>
      <c r="D4508">
        <v>1</v>
      </c>
      <c r="E4508">
        <v>0</v>
      </c>
      <c r="F4508">
        <v>0</v>
      </c>
      <c r="G4508">
        <v>0</v>
      </c>
      <c r="H4508">
        <v>0</v>
      </c>
      <c r="I4508" t="s">
        <v>135</v>
      </c>
      <c r="J4508">
        <v>585459</v>
      </c>
      <c r="K4508" t="s">
        <v>411</v>
      </c>
      <c r="L4508">
        <v>585459</v>
      </c>
      <c r="M4508" t="s">
        <v>411</v>
      </c>
      <c r="N4508">
        <v>585459</v>
      </c>
      <c r="O4508" t="s">
        <v>411</v>
      </c>
      <c r="P4508">
        <v>585459</v>
      </c>
      <c r="Q4508" t="s">
        <v>411</v>
      </c>
      <c r="R4508" s="9">
        <v>158194.44028517639</v>
      </c>
      <c r="S4508" s="9"/>
      <c r="T4508" s="9"/>
      <c r="U4508" s="9"/>
      <c r="V4508" s="9"/>
      <c r="W4508" s="9"/>
      <c r="X4508" s="9"/>
      <c r="Y4508" s="9"/>
      <c r="Z4508" s="9"/>
      <c r="AA4508" s="9"/>
      <c r="AB4508" s="9"/>
      <c r="AC4508" s="9"/>
      <c r="AD4508" s="9"/>
      <c r="AE4508" s="9"/>
      <c r="AF4508" s="9"/>
      <c r="AG4508" s="9"/>
      <c r="AH4508" s="9"/>
      <c r="AI4508" s="9"/>
      <c r="AJ4508" s="9"/>
      <c r="AK4508" s="9"/>
      <c r="AL4508" s="9"/>
      <c r="AM4508" s="9"/>
      <c r="AN4508" s="9"/>
      <c r="AO4508" s="9"/>
      <c r="AP4508" s="9"/>
      <c r="AQ4508" s="15"/>
      <c r="AR4508" s="9"/>
      <c r="AS4508" s="9"/>
      <c r="AT4508" s="9"/>
      <c r="AU4508" s="9"/>
      <c r="AV4508" s="9"/>
      <c r="AW4508" s="9"/>
      <c r="AX4508" s="9"/>
      <c r="AY4508" s="9"/>
      <c r="AZ4508" s="9"/>
      <c r="BA4508" s="9"/>
      <c r="BB4508" s="9"/>
      <c r="BC4508" s="9"/>
      <c r="BD4508" s="9"/>
      <c r="BE4508" s="9"/>
      <c r="BF4508" s="9"/>
      <c r="BG4508" s="9"/>
      <c r="BH4508" s="9"/>
      <c r="BI4508" s="9"/>
      <c r="BJ4508" s="9"/>
      <c r="BK4508" s="9"/>
      <c r="BL4508" s="9">
        <f t="shared" si="148"/>
        <v>158194.44028517639</v>
      </c>
      <c r="BM4508" s="9">
        <f t="shared" si="149"/>
        <v>158200</v>
      </c>
    </row>
    <row r="4509" spans="1:65" x14ac:dyDescent="0.3">
      <c r="A4509" t="s">
        <v>4188</v>
      </c>
      <c r="B4509" s="9">
        <v>172</v>
      </c>
      <c r="C4509">
        <v>596710</v>
      </c>
      <c r="D4509">
        <v>1</v>
      </c>
      <c r="E4509">
        <v>0</v>
      </c>
      <c r="F4509">
        <v>0</v>
      </c>
      <c r="G4509">
        <v>0</v>
      </c>
      <c r="H4509">
        <v>0</v>
      </c>
      <c r="I4509" t="s">
        <v>123</v>
      </c>
      <c r="J4509">
        <v>596655</v>
      </c>
      <c r="K4509" t="s">
        <v>4093</v>
      </c>
      <c r="L4509">
        <v>595411</v>
      </c>
      <c r="M4509" t="s">
        <v>446</v>
      </c>
      <c r="N4509">
        <v>595411</v>
      </c>
      <c r="O4509" t="s">
        <v>446</v>
      </c>
      <c r="P4509">
        <v>595411</v>
      </c>
      <c r="Q4509" t="s">
        <v>446</v>
      </c>
      <c r="R4509" s="9">
        <v>71941.662785630979</v>
      </c>
      <c r="S4509" s="9"/>
      <c r="T4509" s="9"/>
      <c r="U4509" s="9"/>
      <c r="V4509" s="9"/>
      <c r="W4509" s="9"/>
      <c r="X4509" s="9"/>
      <c r="Y4509" s="9"/>
      <c r="Z4509" s="9"/>
      <c r="AA4509" s="9"/>
      <c r="AB4509" s="9"/>
      <c r="AC4509" s="9"/>
      <c r="AD4509" s="9"/>
      <c r="AE4509" s="9"/>
      <c r="AF4509" s="9"/>
      <c r="AG4509" s="9"/>
      <c r="AH4509" s="9"/>
      <c r="AI4509" s="9"/>
      <c r="AJ4509" s="9"/>
      <c r="AK4509" s="9"/>
      <c r="AL4509" s="9"/>
      <c r="AM4509" s="9"/>
      <c r="AN4509" s="9"/>
      <c r="AO4509" s="9"/>
      <c r="AP4509" s="9"/>
      <c r="AQ4509" s="15"/>
      <c r="AR4509" s="9"/>
      <c r="AS4509" s="9"/>
      <c r="AT4509" s="9"/>
      <c r="AU4509" s="9"/>
      <c r="AV4509" s="9"/>
      <c r="AW4509" s="9"/>
      <c r="AX4509" s="9"/>
      <c r="AY4509" s="9"/>
      <c r="AZ4509" s="9"/>
      <c r="BA4509" s="9"/>
      <c r="BB4509" s="9"/>
      <c r="BC4509" s="9"/>
      <c r="BD4509" s="9"/>
      <c r="BE4509" s="9"/>
      <c r="BF4509" s="9"/>
      <c r="BG4509" s="9"/>
      <c r="BH4509" s="9"/>
      <c r="BI4509" s="9"/>
      <c r="BJ4509" s="9"/>
      <c r="BK4509" s="9"/>
      <c r="BL4509" s="9">
        <f t="shared" si="148"/>
        <v>71941.662785630979</v>
      </c>
      <c r="BM4509" s="9">
        <f t="shared" si="149"/>
        <v>71900</v>
      </c>
    </row>
    <row r="4510" spans="1:65" x14ac:dyDescent="0.3">
      <c r="A4510" t="s">
        <v>4189</v>
      </c>
      <c r="B4510" s="9">
        <v>116</v>
      </c>
      <c r="C4510">
        <v>572144</v>
      </c>
      <c r="D4510">
        <v>1</v>
      </c>
      <c r="E4510">
        <v>0</v>
      </c>
      <c r="F4510">
        <v>0</v>
      </c>
      <c r="G4510">
        <v>0</v>
      </c>
      <c r="H4510">
        <v>0</v>
      </c>
      <c r="I4510" t="s">
        <v>90</v>
      </c>
      <c r="J4510">
        <v>573809</v>
      </c>
      <c r="K4510" t="s">
        <v>2500</v>
      </c>
      <c r="L4510">
        <v>573809</v>
      </c>
      <c r="M4510" t="s">
        <v>2500</v>
      </c>
      <c r="N4510">
        <v>572659</v>
      </c>
      <c r="O4510" t="s">
        <v>158</v>
      </c>
      <c r="P4510">
        <v>572659</v>
      </c>
      <c r="Q4510" t="s">
        <v>158</v>
      </c>
      <c r="R4510" s="9">
        <v>71941.662785630979</v>
      </c>
      <c r="S4510" s="9"/>
      <c r="T4510" s="9"/>
      <c r="U4510" s="9"/>
      <c r="V4510" s="9"/>
      <c r="W4510" s="9"/>
      <c r="X4510" s="9"/>
      <c r="Y4510" s="9"/>
      <c r="Z4510" s="9"/>
      <c r="AA4510" s="9"/>
      <c r="AB4510" s="9"/>
      <c r="AC4510" s="9"/>
      <c r="AD4510" s="9"/>
      <c r="AE4510" s="9"/>
      <c r="AF4510" s="9"/>
      <c r="AG4510" s="9"/>
      <c r="AH4510" s="9"/>
      <c r="AI4510" s="9"/>
      <c r="AJ4510" s="9"/>
      <c r="AK4510" s="9"/>
      <c r="AL4510" s="9"/>
      <c r="AM4510" s="9"/>
      <c r="AN4510" s="9"/>
      <c r="AO4510" s="9"/>
      <c r="AP4510" s="9"/>
      <c r="AQ4510" s="15"/>
      <c r="AR4510" s="9"/>
      <c r="AS4510" s="9"/>
      <c r="AT4510" s="9"/>
      <c r="AU4510" s="9"/>
      <c r="AV4510" s="9"/>
      <c r="AW4510" s="9"/>
      <c r="AX4510" s="9"/>
      <c r="AY4510" s="9"/>
      <c r="AZ4510" s="9"/>
      <c r="BA4510" s="9"/>
      <c r="BB4510" s="9"/>
      <c r="BC4510" s="9"/>
      <c r="BD4510" s="9"/>
      <c r="BE4510" s="9"/>
      <c r="BF4510" s="9"/>
      <c r="BG4510" s="9"/>
      <c r="BH4510" s="9"/>
      <c r="BI4510" s="9"/>
      <c r="BJ4510" s="9"/>
      <c r="BK4510" s="9"/>
      <c r="BL4510" s="9">
        <f t="shared" si="148"/>
        <v>71941.662785630979</v>
      </c>
      <c r="BM4510" s="9">
        <f t="shared" si="149"/>
        <v>71900</v>
      </c>
    </row>
    <row r="4511" spans="1:65" x14ac:dyDescent="0.3">
      <c r="A4511" t="s">
        <v>4190</v>
      </c>
      <c r="B4511" s="9">
        <v>218</v>
      </c>
      <c r="C4511">
        <v>534757</v>
      </c>
      <c r="D4511">
        <v>1</v>
      </c>
      <c r="E4511">
        <v>0</v>
      </c>
      <c r="F4511">
        <v>0</v>
      </c>
      <c r="G4511">
        <v>0</v>
      </c>
      <c r="H4511">
        <v>0</v>
      </c>
      <c r="I4511" t="s">
        <v>86</v>
      </c>
      <c r="J4511">
        <v>537756</v>
      </c>
      <c r="K4511" t="s">
        <v>2466</v>
      </c>
      <c r="L4511">
        <v>537756</v>
      </c>
      <c r="M4511" t="s">
        <v>2466</v>
      </c>
      <c r="N4511">
        <v>537004</v>
      </c>
      <c r="O4511" t="s">
        <v>466</v>
      </c>
      <c r="P4511">
        <v>537004</v>
      </c>
      <c r="Q4511" t="s">
        <v>466</v>
      </c>
      <c r="R4511" s="9">
        <v>71941.662785630979</v>
      </c>
      <c r="S4511" s="9"/>
      <c r="T4511" s="9"/>
      <c r="U4511" s="9"/>
      <c r="V4511" s="9"/>
      <c r="W4511" s="9"/>
      <c r="X4511" s="9"/>
      <c r="Y4511" s="9"/>
      <c r="Z4511" s="9"/>
      <c r="AA4511" s="9"/>
      <c r="AB4511" s="9"/>
      <c r="AC4511" s="9"/>
      <c r="AD4511" s="9"/>
      <c r="AE4511" s="9"/>
      <c r="AF4511" s="9"/>
      <c r="AG4511" s="9"/>
      <c r="AH4511" s="9"/>
      <c r="AI4511" s="9"/>
      <c r="AJ4511" s="9"/>
      <c r="AK4511" s="9"/>
      <c r="AL4511" s="9"/>
      <c r="AM4511" s="9"/>
      <c r="AN4511" s="9"/>
      <c r="AO4511" s="9"/>
      <c r="AP4511" s="9"/>
      <c r="AQ4511" s="15"/>
      <c r="AR4511" s="9"/>
      <c r="AS4511" s="9"/>
      <c r="AT4511" s="9"/>
      <c r="AU4511" s="9"/>
      <c r="AV4511" s="9"/>
      <c r="AW4511" s="9"/>
      <c r="AX4511" s="9"/>
      <c r="AY4511" s="9"/>
      <c r="AZ4511" s="9"/>
      <c r="BA4511" s="9"/>
      <c r="BB4511" s="9"/>
      <c r="BC4511" s="9"/>
      <c r="BD4511" s="9"/>
      <c r="BE4511" s="9"/>
      <c r="BF4511" s="9"/>
      <c r="BG4511" s="9"/>
      <c r="BH4511" s="9"/>
      <c r="BI4511" s="9"/>
      <c r="BJ4511" s="9"/>
      <c r="BK4511" s="9"/>
      <c r="BL4511" s="9">
        <f t="shared" si="148"/>
        <v>71941.662785630979</v>
      </c>
      <c r="BM4511" s="9">
        <f t="shared" si="149"/>
        <v>71900</v>
      </c>
    </row>
    <row r="4512" spans="1:65" x14ac:dyDescent="0.3">
      <c r="A4512" t="s">
        <v>4191</v>
      </c>
      <c r="B4512" s="9">
        <v>142</v>
      </c>
      <c r="C4512">
        <v>575615</v>
      </c>
      <c r="D4512">
        <v>1</v>
      </c>
      <c r="E4512">
        <v>0</v>
      </c>
      <c r="F4512">
        <v>0</v>
      </c>
      <c r="G4512">
        <v>0</v>
      </c>
      <c r="H4512">
        <v>0</v>
      </c>
      <c r="I4512" t="s">
        <v>96</v>
      </c>
      <c r="J4512">
        <v>575607</v>
      </c>
      <c r="K4512" t="s">
        <v>1610</v>
      </c>
      <c r="L4512">
        <v>575500</v>
      </c>
      <c r="M4512" t="s">
        <v>701</v>
      </c>
      <c r="N4512">
        <v>575500</v>
      </c>
      <c r="O4512" t="s">
        <v>701</v>
      </c>
      <c r="P4512">
        <v>575500</v>
      </c>
      <c r="Q4512" t="s">
        <v>701</v>
      </c>
      <c r="R4512" s="9">
        <v>71941.662785630979</v>
      </c>
      <c r="S4512" s="9"/>
      <c r="T4512" s="9"/>
      <c r="U4512" s="9"/>
      <c r="V4512" s="9"/>
      <c r="W4512" s="9"/>
      <c r="X4512" s="9"/>
      <c r="Y4512" s="9"/>
      <c r="Z4512" s="9"/>
      <c r="AA4512" s="9"/>
      <c r="AB4512" s="9"/>
      <c r="AC4512" s="9"/>
      <c r="AD4512" s="9"/>
      <c r="AE4512" s="9"/>
      <c r="AF4512" s="9"/>
      <c r="AG4512" s="9"/>
      <c r="AH4512" s="9"/>
      <c r="AI4512" s="9"/>
      <c r="AJ4512" s="9"/>
      <c r="AK4512" s="9"/>
      <c r="AL4512" s="9"/>
      <c r="AM4512" s="9"/>
      <c r="AN4512" s="9"/>
      <c r="AO4512" s="9"/>
      <c r="AP4512" s="9"/>
      <c r="AQ4512" s="15"/>
      <c r="AR4512" s="9"/>
      <c r="AS4512" s="9"/>
      <c r="AT4512" s="9"/>
      <c r="AU4512" s="9"/>
      <c r="AV4512" s="9"/>
      <c r="AW4512" s="9"/>
      <c r="AX4512" s="9"/>
      <c r="AY4512" s="9"/>
      <c r="AZ4512" s="9"/>
      <c r="BA4512" s="9"/>
      <c r="BB4512" s="9"/>
      <c r="BC4512" s="9"/>
      <c r="BD4512" s="9"/>
      <c r="BE4512" s="9"/>
      <c r="BF4512" s="9"/>
      <c r="BG4512" s="9"/>
      <c r="BH4512" s="9"/>
      <c r="BI4512" s="9"/>
      <c r="BJ4512" s="9"/>
      <c r="BK4512" s="9"/>
      <c r="BL4512" s="9">
        <f t="shared" si="148"/>
        <v>71941.662785630979</v>
      </c>
      <c r="BM4512" s="9">
        <f t="shared" si="149"/>
        <v>71900</v>
      </c>
    </row>
    <row r="4513" spans="1:65" x14ac:dyDescent="0.3">
      <c r="A4513" t="s">
        <v>4192</v>
      </c>
      <c r="B4513" s="9">
        <v>536</v>
      </c>
      <c r="C4513">
        <v>506770</v>
      </c>
      <c r="D4513">
        <v>1</v>
      </c>
      <c r="E4513">
        <v>0</v>
      </c>
      <c r="F4513">
        <v>0</v>
      </c>
      <c r="G4513">
        <v>0</v>
      </c>
      <c r="H4513">
        <v>0</v>
      </c>
      <c r="I4513" t="s">
        <v>111</v>
      </c>
      <c r="J4513">
        <v>590126</v>
      </c>
      <c r="K4513" t="s">
        <v>112</v>
      </c>
      <c r="L4513">
        <v>589250</v>
      </c>
      <c r="M4513" t="s">
        <v>113</v>
      </c>
      <c r="N4513">
        <v>589250</v>
      </c>
      <c r="O4513" t="s">
        <v>113</v>
      </c>
      <c r="P4513">
        <v>589250</v>
      </c>
      <c r="Q4513" t="s">
        <v>113</v>
      </c>
      <c r="R4513" s="9">
        <v>127694.90903546099</v>
      </c>
      <c r="S4513" s="9"/>
      <c r="T4513" s="9"/>
      <c r="U4513" s="9"/>
      <c r="V4513" s="9"/>
      <c r="W4513" s="9"/>
      <c r="X4513" s="9"/>
      <c r="Y4513" s="9"/>
      <c r="Z4513" s="9"/>
      <c r="AA4513" s="9"/>
      <c r="AB4513" s="9"/>
      <c r="AC4513" s="9"/>
      <c r="AD4513" s="9"/>
      <c r="AE4513" s="9"/>
      <c r="AF4513" s="9"/>
      <c r="AG4513" s="9"/>
      <c r="AH4513" s="9"/>
      <c r="AI4513" s="9"/>
      <c r="AJ4513" s="9"/>
      <c r="AK4513" s="9"/>
      <c r="AL4513" s="9"/>
      <c r="AM4513" s="9"/>
      <c r="AN4513" s="9"/>
      <c r="AO4513" s="9"/>
      <c r="AP4513" s="9"/>
      <c r="AQ4513" s="15"/>
      <c r="AR4513" s="9"/>
      <c r="AS4513" s="9"/>
      <c r="AT4513" s="9"/>
      <c r="AU4513" s="9"/>
      <c r="AV4513" s="9"/>
      <c r="AW4513" s="9"/>
      <c r="AX4513" s="9"/>
      <c r="AY4513" s="9"/>
      <c r="AZ4513" s="9"/>
      <c r="BA4513" s="9"/>
      <c r="BB4513" s="9"/>
      <c r="BC4513" s="9"/>
      <c r="BD4513" s="9"/>
      <c r="BE4513" s="9"/>
      <c r="BF4513" s="9"/>
      <c r="BG4513" s="9"/>
      <c r="BH4513" s="9"/>
      <c r="BI4513" s="9"/>
      <c r="BJ4513" s="9"/>
      <c r="BK4513" s="9"/>
      <c r="BL4513" s="9">
        <f t="shared" si="148"/>
        <v>127694.90903546099</v>
      </c>
      <c r="BM4513" s="9">
        <f t="shared" si="149"/>
        <v>127700</v>
      </c>
    </row>
    <row r="4514" spans="1:65" x14ac:dyDescent="0.3">
      <c r="A4514" t="s">
        <v>4193</v>
      </c>
      <c r="B4514" s="9">
        <v>642</v>
      </c>
      <c r="C4514">
        <v>555240</v>
      </c>
      <c r="D4514">
        <v>1</v>
      </c>
      <c r="E4514">
        <v>0</v>
      </c>
      <c r="F4514">
        <v>0</v>
      </c>
      <c r="G4514">
        <v>0</v>
      </c>
      <c r="H4514">
        <v>0</v>
      </c>
      <c r="I4514" t="s">
        <v>96</v>
      </c>
      <c r="J4514">
        <v>580031</v>
      </c>
      <c r="K4514" t="s">
        <v>1082</v>
      </c>
      <c r="L4514">
        <v>580031</v>
      </c>
      <c r="M4514" t="s">
        <v>1082</v>
      </c>
      <c r="N4514">
        <v>580031</v>
      </c>
      <c r="O4514" t="s">
        <v>1082</v>
      </c>
      <c r="P4514">
        <v>580031</v>
      </c>
      <c r="Q4514" t="s">
        <v>1082</v>
      </c>
      <c r="R4514" s="9">
        <v>152573.82343073271</v>
      </c>
      <c r="S4514" s="9"/>
      <c r="T4514" s="9"/>
      <c r="U4514" s="9"/>
      <c r="V4514" s="9"/>
      <c r="W4514" s="9"/>
      <c r="X4514" s="9"/>
      <c r="Y4514" s="9"/>
      <c r="Z4514" s="9"/>
      <c r="AA4514" s="9"/>
      <c r="AB4514" s="9"/>
      <c r="AC4514" s="9"/>
      <c r="AD4514" s="9"/>
      <c r="AE4514" s="9"/>
      <c r="AF4514" s="9"/>
      <c r="AG4514" s="9"/>
      <c r="AH4514" s="9"/>
      <c r="AI4514" s="9"/>
      <c r="AJ4514" s="9"/>
      <c r="AK4514" s="9"/>
      <c r="AL4514" s="9"/>
      <c r="AM4514" s="9"/>
      <c r="AN4514" s="9"/>
      <c r="AO4514" s="9"/>
      <c r="AP4514" s="9"/>
      <c r="AQ4514" s="15"/>
      <c r="AR4514" s="9"/>
      <c r="AS4514" s="9"/>
      <c r="AT4514" s="9"/>
      <c r="AU4514" s="9"/>
      <c r="AV4514" s="9"/>
      <c r="AW4514" s="9"/>
      <c r="AX4514" s="9"/>
      <c r="AY4514" s="9"/>
      <c r="AZ4514" s="9"/>
      <c r="BA4514" s="9"/>
      <c r="BB4514" s="9"/>
      <c r="BC4514" s="9"/>
      <c r="BD4514" s="9"/>
      <c r="BE4514" s="9"/>
      <c r="BF4514" s="9"/>
      <c r="BG4514" s="9"/>
      <c r="BH4514" s="9"/>
      <c r="BI4514" s="9"/>
      <c r="BJ4514" s="9"/>
      <c r="BK4514" s="9"/>
      <c r="BL4514" s="9">
        <f t="shared" si="148"/>
        <v>152573.82343073271</v>
      </c>
      <c r="BM4514" s="9">
        <f t="shared" si="149"/>
        <v>152600</v>
      </c>
    </row>
    <row r="4515" spans="1:65" x14ac:dyDescent="0.3">
      <c r="A4515" t="s">
        <v>4194</v>
      </c>
      <c r="B4515" s="9">
        <v>754</v>
      </c>
      <c r="C4515">
        <v>536610</v>
      </c>
      <c r="D4515">
        <v>1</v>
      </c>
      <c r="E4515">
        <v>0</v>
      </c>
      <c r="F4515">
        <v>0</v>
      </c>
      <c r="G4515">
        <v>0</v>
      </c>
      <c r="H4515">
        <v>0</v>
      </c>
      <c r="I4515" t="s">
        <v>86</v>
      </c>
      <c r="J4515">
        <v>535672</v>
      </c>
      <c r="K4515" t="s">
        <v>947</v>
      </c>
      <c r="L4515">
        <v>535672</v>
      </c>
      <c r="M4515" t="s">
        <v>947</v>
      </c>
      <c r="N4515">
        <v>535419</v>
      </c>
      <c r="O4515" t="s">
        <v>170</v>
      </c>
      <c r="P4515">
        <v>535419</v>
      </c>
      <c r="Q4515" t="s">
        <v>170</v>
      </c>
      <c r="R4515" s="9">
        <v>178766.66054003441</v>
      </c>
      <c r="S4515" s="9"/>
      <c r="T4515" s="9"/>
      <c r="U4515" s="9"/>
      <c r="V4515" s="9"/>
      <c r="W4515" s="9"/>
      <c r="X4515" s="9"/>
      <c r="Y4515" s="9"/>
      <c r="Z4515" s="9"/>
      <c r="AA4515" s="9"/>
      <c r="AB4515" s="9"/>
      <c r="AC4515" s="9"/>
      <c r="AD4515" s="9"/>
      <c r="AE4515" s="9"/>
      <c r="AF4515" s="9"/>
      <c r="AG4515" s="9"/>
      <c r="AH4515" s="9"/>
      <c r="AI4515" s="9"/>
      <c r="AJ4515" s="9"/>
      <c r="AK4515" s="9"/>
      <c r="AL4515" s="9"/>
      <c r="AM4515" s="9"/>
      <c r="AN4515" s="9"/>
      <c r="AO4515" s="9"/>
      <c r="AP4515" s="9"/>
      <c r="AQ4515" s="15"/>
      <c r="AR4515" s="9"/>
      <c r="AS4515" s="9"/>
      <c r="AT4515" s="9"/>
      <c r="AU4515" s="9"/>
      <c r="AV4515" s="9"/>
      <c r="AW4515" s="9"/>
      <c r="AX4515" s="9"/>
      <c r="AY4515" s="9"/>
      <c r="AZ4515" s="9"/>
      <c r="BA4515" s="9"/>
      <c r="BB4515" s="9"/>
      <c r="BC4515" s="9"/>
      <c r="BD4515" s="9"/>
      <c r="BE4515" s="9"/>
      <c r="BF4515" s="9"/>
      <c r="BG4515" s="9"/>
      <c r="BH4515" s="9"/>
      <c r="BI4515" s="9"/>
      <c r="BJ4515" s="9"/>
      <c r="BK4515" s="9"/>
      <c r="BL4515" s="9">
        <f t="shared" si="148"/>
        <v>178766.66054003441</v>
      </c>
      <c r="BM4515" s="9">
        <f t="shared" si="149"/>
        <v>178800</v>
      </c>
    </row>
    <row r="4516" spans="1:65" x14ac:dyDescent="0.3">
      <c r="A4516" t="s">
        <v>4195</v>
      </c>
      <c r="B4516" s="9">
        <v>441</v>
      </c>
      <c r="C4516">
        <v>576751</v>
      </c>
      <c r="D4516">
        <v>1</v>
      </c>
      <c r="E4516">
        <v>0</v>
      </c>
      <c r="F4516">
        <v>0</v>
      </c>
      <c r="G4516">
        <v>0</v>
      </c>
      <c r="H4516">
        <v>0</v>
      </c>
      <c r="I4516" t="s">
        <v>90</v>
      </c>
      <c r="J4516">
        <v>576590</v>
      </c>
      <c r="K4516" t="s">
        <v>1088</v>
      </c>
      <c r="L4516">
        <v>576590</v>
      </c>
      <c r="M4516" t="s">
        <v>1088</v>
      </c>
      <c r="N4516">
        <v>576590</v>
      </c>
      <c r="O4516" t="s">
        <v>1088</v>
      </c>
      <c r="P4516">
        <v>576271</v>
      </c>
      <c r="Q4516" t="s">
        <v>160</v>
      </c>
      <c r="R4516" s="9">
        <v>105316.6410709083</v>
      </c>
      <c r="S4516" s="9"/>
      <c r="T4516" s="9"/>
      <c r="U4516" s="9"/>
      <c r="V4516" s="9"/>
      <c r="W4516" s="9"/>
      <c r="X4516" s="9"/>
      <c r="Y4516" s="9"/>
      <c r="Z4516" s="9"/>
      <c r="AA4516" s="9"/>
      <c r="AB4516" s="9"/>
      <c r="AC4516" s="9"/>
      <c r="AD4516" s="9"/>
      <c r="AE4516" s="9"/>
      <c r="AF4516" s="9"/>
      <c r="AG4516" s="9"/>
      <c r="AH4516" s="9"/>
      <c r="AI4516" s="9"/>
      <c r="AJ4516" s="9"/>
      <c r="AK4516" s="9"/>
      <c r="AL4516" s="9"/>
      <c r="AM4516" s="9"/>
      <c r="AN4516" s="9"/>
      <c r="AO4516" s="9"/>
      <c r="AP4516" s="9"/>
      <c r="AQ4516" s="15"/>
      <c r="AR4516" s="9"/>
      <c r="AS4516" s="9"/>
      <c r="AT4516" s="9"/>
      <c r="AU4516" s="9"/>
      <c r="AV4516" s="9"/>
      <c r="AW4516" s="9"/>
      <c r="AX4516" s="9"/>
      <c r="AY4516" s="9"/>
      <c r="AZ4516" s="9"/>
      <c r="BA4516" s="9"/>
      <c r="BB4516" s="9"/>
      <c r="BC4516" s="9"/>
      <c r="BD4516" s="9"/>
      <c r="BE4516" s="9"/>
      <c r="BF4516" s="9"/>
      <c r="BG4516" s="9"/>
      <c r="BH4516" s="9"/>
      <c r="BI4516" s="9"/>
      <c r="BJ4516" s="9"/>
      <c r="BK4516" s="9"/>
      <c r="BL4516" s="9">
        <f t="shared" si="148"/>
        <v>105316.6410709083</v>
      </c>
      <c r="BM4516" s="9">
        <f t="shared" si="149"/>
        <v>105300</v>
      </c>
    </row>
    <row r="4517" spans="1:65" x14ac:dyDescent="0.3">
      <c r="A4517" t="s">
        <v>4196</v>
      </c>
      <c r="B4517" s="9">
        <v>1487</v>
      </c>
      <c r="C4517">
        <v>537781</v>
      </c>
      <c r="D4517">
        <v>1</v>
      </c>
      <c r="E4517">
        <v>0</v>
      </c>
      <c r="F4517">
        <v>0</v>
      </c>
      <c r="G4517">
        <v>0</v>
      </c>
      <c r="H4517">
        <v>0</v>
      </c>
      <c r="I4517" t="s">
        <v>86</v>
      </c>
      <c r="J4517">
        <v>537454</v>
      </c>
      <c r="K4517" t="s">
        <v>790</v>
      </c>
      <c r="L4517">
        <v>537454</v>
      </c>
      <c r="M4517" t="s">
        <v>790</v>
      </c>
      <c r="N4517">
        <v>537454</v>
      </c>
      <c r="O4517" t="s">
        <v>790</v>
      </c>
      <c r="P4517">
        <v>537454</v>
      </c>
      <c r="Q4517" t="s">
        <v>790</v>
      </c>
      <c r="R4517" s="9">
        <v>348237.71460146981</v>
      </c>
      <c r="S4517" s="9"/>
      <c r="T4517" s="9"/>
      <c r="U4517" s="9"/>
      <c r="V4517" s="9"/>
      <c r="W4517" s="9"/>
      <c r="X4517" s="9"/>
      <c r="Y4517" s="9"/>
      <c r="Z4517" s="9"/>
      <c r="AA4517" s="9"/>
      <c r="AB4517" s="9"/>
      <c r="AC4517" s="9"/>
      <c r="AD4517" s="9"/>
      <c r="AE4517" s="9"/>
      <c r="AF4517" s="9"/>
      <c r="AG4517" s="9"/>
      <c r="AH4517" s="9"/>
      <c r="AI4517" s="9"/>
      <c r="AJ4517" s="9"/>
      <c r="AK4517" s="9"/>
      <c r="AL4517" s="9"/>
      <c r="AM4517" s="9"/>
      <c r="AN4517" s="9"/>
      <c r="AO4517" s="9"/>
      <c r="AP4517" s="9"/>
      <c r="AQ4517" s="15"/>
      <c r="AR4517" s="9"/>
      <c r="AS4517" s="9"/>
      <c r="AT4517" s="9"/>
      <c r="AU4517" s="9"/>
      <c r="AV4517" s="9"/>
      <c r="AW4517" s="9"/>
      <c r="AX4517" s="9"/>
      <c r="AY4517" s="9"/>
      <c r="AZ4517" s="9"/>
      <c r="BA4517" s="9"/>
      <c r="BB4517" s="9"/>
      <c r="BC4517" s="9"/>
      <c r="BD4517" s="9"/>
      <c r="BE4517" s="9"/>
      <c r="BF4517" s="9"/>
      <c r="BG4517" s="9"/>
      <c r="BH4517" s="9"/>
      <c r="BI4517" s="9"/>
      <c r="BJ4517" s="9"/>
      <c r="BK4517" s="9"/>
      <c r="BL4517" s="9">
        <f t="shared" si="148"/>
        <v>348237.71460146981</v>
      </c>
      <c r="BM4517" s="9">
        <f t="shared" si="149"/>
        <v>348200</v>
      </c>
    </row>
    <row r="4518" spans="1:65" x14ac:dyDescent="0.3">
      <c r="A4518" s="5" t="s">
        <v>257</v>
      </c>
      <c r="B4518" s="9">
        <v>8022</v>
      </c>
      <c r="C4518">
        <v>576964</v>
      </c>
      <c r="D4518">
        <v>1</v>
      </c>
      <c r="E4518">
        <v>1</v>
      </c>
      <c r="F4518">
        <v>1</v>
      </c>
      <c r="G4518">
        <v>1</v>
      </c>
      <c r="H4518">
        <v>1</v>
      </c>
      <c r="I4518" t="s">
        <v>104</v>
      </c>
      <c r="J4518">
        <v>576964</v>
      </c>
      <c r="K4518" t="s">
        <v>257</v>
      </c>
      <c r="L4518">
        <v>576964</v>
      </c>
      <c r="M4518" t="s">
        <v>257</v>
      </c>
      <c r="N4518">
        <v>576964</v>
      </c>
      <c r="O4518" t="s">
        <v>257</v>
      </c>
      <c r="P4518">
        <v>576964</v>
      </c>
      <c r="Q4518" t="s">
        <v>257</v>
      </c>
      <c r="R4518" s="9">
        <v>377024.56602387869</v>
      </c>
      <c r="S4518" s="9">
        <f>SUMIFS($B:$B,$J:$J,$C4518)</f>
        <v>13301</v>
      </c>
      <c r="T4518" s="9">
        <v>301092.29671964189</v>
      </c>
      <c r="U4518" s="9">
        <v>1</v>
      </c>
      <c r="V4518" s="9">
        <f>U4518*768</f>
        <v>768</v>
      </c>
      <c r="W4518" s="9">
        <v>48</v>
      </c>
      <c r="X4518" s="9">
        <f>W4518*3072</f>
        <v>147456</v>
      </c>
      <c r="Y4518" s="9">
        <v>121</v>
      </c>
      <c r="Z4518" s="9">
        <f>Y4518*1024</f>
        <v>123904</v>
      </c>
      <c r="AA4518" s="9">
        <v>48</v>
      </c>
      <c r="AB4518" s="9">
        <f>AA4518*256</f>
        <v>12288</v>
      </c>
      <c r="AC4518" s="9">
        <f>SUMIFS($B:$B,$L:$L,$C4518)</f>
        <v>17729</v>
      </c>
      <c r="AD4518" s="9">
        <v>1167130.8748575819</v>
      </c>
      <c r="AE4518" s="9">
        <f>SUMIFS($B:$B,$P:$P,$C4518)</f>
        <v>25428</v>
      </c>
      <c r="AF4518" s="9">
        <v>1582230.03919407</v>
      </c>
      <c r="AG4518" s="9">
        <f>SUMIFS($B:$B,$N:$N,$C4518)</f>
        <v>14875</v>
      </c>
      <c r="AH4518" s="9">
        <v>2629242.0063795652</v>
      </c>
      <c r="AI4518" s="9">
        <f>SUMIFS($B:$B,$P:$P,$C4518)</f>
        <v>25428</v>
      </c>
      <c r="AJ4518" s="9">
        <v>14907292.73953582</v>
      </c>
      <c r="AK4518" s="9"/>
      <c r="AL4518" s="9">
        <v>2955</v>
      </c>
      <c r="AM4518" s="9">
        <f>AL4518*141</f>
        <v>416655</v>
      </c>
      <c r="AN4518" s="9"/>
      <c r="AO4518" s="9"/>
      <c r="AP4518" s="9"/>
      <c r="AQ4518" s="15"/>
      <c r="AR4518" s="9">
        <v>8</v>
      </c>
      <c r="AS4518" s="9">
        <f>AR4518*30500</f>
        <v>244000</v>
      </c>
      <c r="AT4518" s="9">
        <v>204</v>
      </c>
      <c r="AU4518" s="9">
        <f>AT4518*2742</f>
        <v>559368</v>
      </c>
      <c r="AV4518" s="9">
        <v>0</v>
      </c>
      <c r="AW4518" s="9">
        <f>AV4518*914</f>
        <v>0</v>
      </c>
      <c r="AX4518" s="9">
        <v>860</v>
      </c>
      <c r="AY4518" s="9">
        <f>AX4518*141</f>
        <v>121260</v>
      </c>
      <c r="AZ4518" s="9">
        <v>1280</v>
      </c>
      <c r="BA4518" s="9">
        <f>AZ4518*343</f>
        <v>439040</v>
      </c>
      <c r="BB4518" s="9">
        <v>400</v>
      </c>
      <c r="BC4518" s="9">
        <f>BB4518*109</f>
        <v>43600</v>
      </c>
      <c r="BD4518" s="9">
        <v>44</v>
      </c>
      <c r="BE4518" s="9">
        <f>BD4518*82</f>
        <v>3608</v>
      </c>
      <c r="BF4518" s="9">
        <v>603</v>
      </c>
      <c r="BG4518" s="9">
        <f>BF4518*328</f>
        <v>197784</v>
      </c>
      <c r="BH4518" s="9">
        <v>51</v>
      </c>
      <c r="BI4518" s="9">
        <f>BH4518*410</f>
        <v>20910</v>
      </c>
      <c r="BJ4518" s="9">
        <v>0</v>
      </c>
      <c r="BK4518" s="9">
        <f>BJ4518*219</f>
        <v>0</v>
      </c>
      <c r="BL4518" s="9">
        <f t="shared" si="148"/>
        <v>23294653.522710558</v>
      </c>
      <c r="BM4518" s="9">
        <f t="shared" si="149"/>
        <v>23294700</v>
      </c>
    </row>
    <row r="4519" spans="1:65" x14ac:dyDescent="0.3">
      <c r="A4519" t="s">
        <v>4197</v>
      </c>
      <c r="B4519" s="9">
        <v>630</v>
      </c>
      <c r="C4519">
        <v>575623</v>
      </c>
      <c r="D4519">
        <v>1</v>
      </c>
      <c r="E4519">
        <v>0</v>
      </c>
      <c r="F4519">
        <v>0</v>
      </c>
      <c r="G4519">
        <v>0</v>
      </c>
      <c r="H4519">
        <v>0</v>
      </c>
      <c r="I4519" t="s">
        <v>96</v>
      </c>
      <c r="J4519">
        <v>575607</v>
      </c>
      <c r="K4519" t="s">
        <v>1610</v>
      </c>
      <c r="L4519">
        <v>575500</v>
      </c>
      <c r="M4519" t="s">
        <v>701</v>
      </c>
      <c r="N4519">
        <v>575500</v>
      </c>
      <c r="O4519" t="s">
        <v>701</v>
      </c>
      <c r="P4519">
        <v>575500</v>
      </c>
      <c r="Q4519" t="s">
        <v>701</v>
      </c>
      <c r="R4519" s="9">
        <v>149761.8521337485</v>
      </c>
      <c r="S4519" s="9"/>
      <c r="T4519" s="9"/>
      <c r="U4519" s="9"/>
      <c r="V4519" s="9"/>
      <c r="W4519" s="9"/>
      <c r="X4519" s="9"/>
      <c r="Y4519" s="9"/>
      <c r="Z4519" s="9"/>
      <c r="AA4519" s="9"/>
      <c r="AB4519" s="9"/>
      <c r="AC4519" s="9"/>
      <c r="AD4519" s="9"/>
      <c r="AE4519" s="9"/>
      <c r="AF4519" s="9"/>
      <c r="AG4519" s="9"/>
      <c r="AH4519" s="9"/>
      <c r="AI4519" s="9"/>
      <c r="AJ4519" s="9"/>
      <c r="AK4519" s="9"/>
      <c r="AL4519" s="9"/>
      <c r="AM4519" s="9"/>
      <c r="AN4519" s="9"/>
      <c r="AO4519" s="9"/>
      <c r="AP4519" s="9"/>
      <c r="AQ4519" s="15"/>
      <c r="AR4519" s="9"/>
      <c r="AS4519" s="9"/>
      <c r="AT4519" s="9"/>
      <c r="AU4519" s="9"/>
      <c r="AV4519" s="9"/>
      <c r="AW4519" s="9"/>
      <c r="AX4519" s="9"/>
      <c r="AY4519" s="9"/>
      <c r="AZ4519" s="9"/>
      <c r="BA4519" s="9"/>
      <c r="BB4519" s="9"/>
      <c r="BC4519" s="9"/>
      <c r="BD4519" s="9"/>
      <c r="BE4519" s="9"/>
      <c r="BF4519" s="9"/>
      <c r="BG4519" s="9"/>
      <c r="BH4519" s="9"/>
      <c r="BI4519" s="9"/>
      <c r="BJ4519" s="9"/>
      <c r="BK4519" s="9"/>
      <c r="BL4519" s="9">
        <f t="shared" si="148"/>
        <v>149761.8521337485</v>
      </c>
      <c r="BM4519" s="9">
        <f t="shared" si="149"/>
        <v>149800</v>
      </c>
    </row>
    <row r="4520" spans="1:65" x14ac:dyDescent="0.3">
      <c r="A4520" t="s">
        <v>4198</v>
      </c>
      <c r="B4520" s="9">
        <v>225</v>
      </c>
      <c r="C4520">
        <v>554201</v>
      </c>
      <c r="D4520">
        <v>1</v>
      </c>
      <c r="E4520">
        <v>0</v>
      </c>
      <c r="F4520">
        <v>0</v>
      </c>
      <c r="G4520">
        <v>0</v>
      </c>
      <c r="H4520">
        <v>0</v>
      </c>
      <c r="I4520" t="s">
        <v>151</v>
      </c>
      <c r="J4520">
        <v>553671</v>
      </c>
      <c r="K4520" t="s">
        <v>454</v>
      </c>
      <c r="L4520">
        <v>553671</v>
      </c>
      <c r="M4520" t="s">
        <v>454</v>
      </c>
      <c r="N4520">
        <v>553671</v>
      </c>
      <c r="O4520" t="s">
        <v>454</v>
      </c>
      <c r="P4520">
        <v>553671</v>
      </c>
      <c r="Q4520" t="s">
        <v>454</v>
      </c>
      <c r="R4520" s="9">
        <v>71941.662785630979</v>
      </c>
      <c r="S4520" s="9"/>
      <c r="T4520" s="9"/>
      <c r="U4520" s="9"/>
      <c r="V4520" s="9"/>
      <c r="W4520" s="9"/>
      <c r="X4520" s="9"/>
      <c r="Y4520" s="9"/>
      <c r="Z4520" s="9"/>
      <c r="AA4520" s="9"/>
      <c r="AB4520" s="9"/>
      <c r="AC4520" s="9"/>
      <c r="AD4520" s="9"/>
      <c r="AE4520" s="9"/>
      <c r="AF4520" s="9"/>
      <c r="AG4520" s="9"/>
      <c r="AH4520" s="9"/>
      <c r="AI4520" s="9"/>
      <c r="AJ4520" s="9"/>
      <c r="AK4520" s="9"/>
      <c r="AL4520" s="9"/>
      <c r="AM4520" s="9"/>
      <c r="AN4520" s="9"/>
      <c r="AO4520" s="9"/>
      <c r="AP4520" s="9"/>
      <c r="AQ4520" s="15"/>
      <c r="AR4520" s="9"/>
      <c r="AS4520" s="9"/>
      <c r="AT4520" s="9"/>
      <c r="AU4520" s="9"/>
      <c r="AV4520" s="9"/>
      <c r="AW4520" s="9"/>
      <c r="AX4520" s="9"/>
      <c r="AY4520" s="9"/>
      <c r="AZ4520" s="9"/>
      <c r="BA4520" s="9"/>
      <c r="BB4520" s="9"/>
      <c r="BC4520" s="9"/>
      <c r="BD4520" s="9"/>
      <c r="BE4520" s="9"/>
      <c r="BF4520" s="9"/>
      <c r="BG4520" s="9"/>
      <c r="BH4520" s="9"/>
      <c r="BI4520" s="9"/>
      <c r="BJ4520" s="9"/>
      <c r="BK4520" s="9"/>
      <c r="BL4520" s="9">
        <f t="shared" si="148"/>
        <v>71941.662785630979</v>
      </c>
      <c r="BM4520" s="9">
        <f t="shared" si="149"/>
        <v>71900</v>
      </c>
    </row>
    <row r="4521" spans="1:65" x14ac:dyDescent="0.3">
      <c r="A4521" t="s">
        <v>4199</v>
      </c>
      <c r="B4521" s="9">
        <v>273</v>
      </c>
      <c r="C4521">
        <v>530859</v>
      </c>
      <c r="D4521">
        <v>1</v>
      </c>
      <c r="E4521">
        <v>0</v>
      </c>
      <c r="F4521">
        <v>0</v>
      </c>
      <c r="G4521">
        <v>0</v>
      </c>
      <c r="H4521">
        <v>0</v>
      </c>
      <c r="I4521" t="s">
        <v>86</v>
      </c>
      <c r="J4521">
        <v>534005</v>
      </c>
      <c r="K4521" t="s">
        <v>88</v>
      </c>
      <c r="L4521">
        <v>534005</v>
      </c>
      <c r="M4521" t="s">
        <v>88</v>
      </c>
      <c r="N4521">
        <v>534005</v>
      </c>
      <c r="O4521" t="s">
        <v>88</v>
      </c>
      <c r="P4521">
        <v>534005</v>
      </c>
      <c r="Q4521" t="s">
        <v>88</v>
      </c>
      <c r="R4521" s="9">
        <v>71941.662785630979</v>
      </c>
      <c r="S4521" s="9"/>
      <c r="T4521" s="9"/>
      <c r="U4521" s="9"/>
      <c r="V4521" s="9"/>
      <c r="W4521" s="9"/>
      <c r="X4521" s="9"/>
      <c r="Y4521" s="9"/>
      <c r="Z4521" s="9"/>
      <c r="AA4521" s="9"/>
      <c r="AB4521" s="9"/>
      <c r="AC4521" s="9"/>
      <c r="AD4521" s="9"/>
      <c r="AE4521" s="9"/>
      <c r="AF4521" s="9"/>
      <c r="AG4521" s="9"/>
      <c r="AH4521" s="9"/>
      <c r="AI4521" s="9"/>
      <c r="AJ4521" s="9"/>
      <c r="AK4521" s="9"/>
      <c r="AL4521" s="9"/>
      <c r="AM4521" s="9"/>
      <c r="AN4521" s="9"/>
      <c r="AO4521" s="9"/>
      <c r="AP4521" s="9"/>
      <c r="AQ4521" s="15"/>
      <c r="AR4521" s="9">
        <v>2</v>
      </c>
      <c r="AS4521" s="9">
        <f>AR4521*30500</f>
        <v>61000</v>
      </c>
      <c r="AT4521" s="9"/>
      <c r="AU4521" s="9"/>
      <c r="AV4521" s="9"/>
      <c r="AW4521" s="9"/>
      <c r="AX4521" s="9"/>
      <c r="AY4521" s="9"/>
      <c r="AZ4521" s="9"/>
      <c r="BA4521" s="9"/>
      <c r="BB4521" s="9"/>
      <c r="BC4521" s="9"/>
      <c r="BD4521" s="9"/>
      <c r="BE4521" s="9"/>
      <c r="BF4521" s="9"/>
      <c r="BG4521" s="9"/>
      <c r="BH4521" s="9"/>
      <c r="BI4521" s="9"/>
      <c r="BJ4521" s="9"/>
      <c r="BK4521" s="9"/>
      <c r="BL4521" s="9">
        <f t="shared" si="148"/>
        <v>132941.66278563096</v>
      </c>
      <c r="BM4521" s="9">
        <f t="shared" si="149"/>
        <v>132900</v>
      </c>
    </row>
    <row r="4522" spans="1:65" x14ac:dyDescent="0.3">
      <c r="A4522" t="s">
        <v>4200</v>
      </c>
      <c r="B4522" s="9">
        <v>112</v>
      </c>
      <c r="C4522">
        <v>547727</v>
      </c>
      <c r="D4522">
        <v>1</v>
      </c>
      <c r="E4522">
        <v>0</v>
      </c>
      <c r="F4522">
        <v>0</v>
      </c>
      <c r="G4522">
        <v>0</v>
      </c>
      <c r="H4522">
        <v>0</v>
      </c>
      <c r="I4522" t="s">
        <v>90</v>
      </c>
      <c r="J4522">
        <v>574279</v>
      </c>
      <c r="K4522" t="s">
        <v>508</v>
      </c>
      <c r="L4522">
        <v>574279</v>
      </c>
      <c r="M4522" t="s">
        <v>508</v>
      </c>
      <c r="N4522">
        <v>574279</v>
      </c>
      <c r="O4522" t="s">
        <v>508</v>
      </c>
      <c r="P4522">
        <v>574279</v>
      </c>
      <c r="Q4522" t="s">
        <v>508</v>
      </c>
      <c r="R4522" s="9">
        <v>71941.662785630979</v>
      </c>
      <c r="S4522" s="9"/>
      <c r="T4522" s="9"/>
      <c r="U4522" s="9"/>
      <c r="V4522" s="9"/>
      <c r="W4522" s="9"/>
      <c r="X4522" s="9"/>
      <c r="Y4522" s="9"/>
      <c r="Z4522" s="9"/>
      <c r="AA4522" s="9"/>
      <c r="AB4522" s="9"/>
      <c r="AC4522" s="9"/>
      <c r="AD4522" s="9"/>
      <c r="AE4522" s="9"/>
      <c r="AF4522" s="9"/>
      <c r="AG4522" s="9"/>
      <c r="AH4522" s="9"/>
      <c r="AI4522" s="9"/>
      <c r="AJ4522" s="9"/>
      <c r="AK4522" s="9"/>
      <c r="AL4522" s="9"/>
      <c r="AM4522" s="9"/>
      <c r="AN4522" s="9"/>
      <c r="AO4522" s="9"/>
      <c r="AP4522" s="9"/>
      <c r="AQ4522" s="15"/>
      <c r="AR4522" s="9"/>
      <c r="AS4522" s="9"/>
      <c r="AT4522" s="9"/>
      <c r="AU4522" s="9"/>
      <c r="AV4522" s="9"/>
      <c r="AW4522" s="9"/>
      <c r="AX4522" s="9"/>
      <c r="AY4522" s="9"/>
      <c r="AZ4522" s="9"/>
      <c r="BA4522" s="9"/>
      <c r="BB4522" s="9"/>
      <c r="BC4522" s="9"/>
      <c r="BD4522" s="9"/>
      <c r="BE4522" s="9"/>
      <c r="BF4522" s="9"/>
      <c r="BG4522" s="9"/>
      <c r="BH4522" s="9"/>
      <c r="BI4522" s="9"/>
      <c r="BJ4522" s="9"/>
      <c r="BK4522" s="9"/>
      <c r="BL4522" s="9">
        <f t="shared" si="148"/>
        <v>71941.662785630979</v>
      </c>
      <c r="BM4522" s="9">
        <f t="shared" si="149"/>
        <v>71900</v>
      </c>
    </row>
    <row r="4523" spans="1:65" x14ac:dyDescent="0.3">
      <c r="A4523" t="s">
        <v>4201</v>
      </c>
      <c r="B4523" s="9">
        <v>430</v>
      </c>
      <c r="C4523">
        <v>570796</v>
      </c>
      <c r="D4523">
        <v>1</v>
      </c>
      <c r="E4523">
        <v>0</v>
      </c>
      <c r="F4523">
        <v>0</v>
      </c>
      <c r="G4523">
        <v>0</v>
      </c>
      <c r="H4523">
        <v>0</v>
      </c>
      <c r="I4523" t="s">
        <v>90</v>
      </c>
      <c r="J4523">
        <v>570877</v>
      </c>
      <c r="K4523" t="s">
        <v>297</v>
      </c>
      <c r="L4523">
        <v>570877</v>
      </c>
      <c r="M4523" t="s">
        <v>297</v>
      </c>
      <c r="N4523">
        <v>570877</v>
      </c>
      <c r="O4523" t="s">
        <v>297</v>
      </c>
      <c r="P4523">
        <v>569810</v>
      </c>
      <c r="Q4523" t="s">
        <v>284</v>
      </c>
      <c r="R4523" s="9">
        <v>102720.1411990327</v>
      </c>
      <c r="S4523" s="9"/>
      <c r="T4523" s="9"/>
      <c r="U4523" s="9"/>
      <c r="V4523" s="9"/>
      <c r="W4523" s="9"/>
      <c r="X4523" s="9"/>
      <c r="Y4523" s="9"/>
      <c r="Z4523" s="9"/>
      <c r="AA4523" s="9"/>
      <c r="AB4523" s="9"/>
      <c r="AC4523" s="9"/>
      <c r="AD4523" s="9"/>
      <c r="AE4523" s="9"/>
      <c r="AF4523" s="9"/>
      <c r="AG4523" s="9"/>
      <c r="AH4523" s="9"/>
      <c r="AI4523" s="9"/>
      <c r="AJ4523" s="9"/>
      <c r="AK4523" s="9"/>
      <c r="AL4523" s="9"/>
      <c r="AM4523" s="9"/>
      <c r="AN4523" s="9"/>
      <c r="AO4523" s="9"/>
      <c r="AP4523" s="9"/>
      <c r="AQ4523" s="15"/>
      <c r="AR4523" s="9"/>
      <c r="AS4523" s="9"/>
      <c r="AT4523" s="9"/>
      <c r="AU4523" s="9"/>
      <c r="AV4523" s="9"/>
      <c r="AW4523" s="9"/>
      <c r="AX4523" s="9"/>
      <c r="AY4523" s="9"/>
      <c r="AZ4523" s="9"/>
      <c r="BA4523" s="9"/>
      <c r="BB4523" s="9"/>
      <c r="BC4523" s="9"/>
      <c r="BD4523" s="9"/>
      <c r="BE4523" s="9"/>
      <c r="BF4523" s="9"/>
      <c r="BG4523" s="9"/>
      <c r="BH4523" s="9"/>
      <c r="BI4523" s="9"/>
      <c r="BJ4523" s="9"/>
      <c r="BK4523" s="9"/>
      <c r="BL4523" s="9">
        <f t="shared" si="148"/>
        <v>102720.1411990327</v>
      </c>
      <c r="BM4523" s="9">
        <f t="shared" si="149"/>
        <v>102700</v>
      </c>
    </row>
    <row r="4524" spans="1:65" x14ac:dyDescent="0.3">
      <c r="A4524" t="s">
        <v>4202</v>
      </c>
      <c r="B4524" s="9">
        <v>273</v>
      </c>
      <c r="C4524">
        <v>542369</v>
      </c>
      <c r="D4524">
        <v>1</v>
      </c>
      <c r="E4524">
        <v>0</v>
      </c>
      <c r="F4524">
        <v>0</v>
      </c>
      <c r="G4524">
        <v>0</v>
      </c>
      <c r="H4524">
        <v>0</v>
      </c>
      <c r="I4524" t="s">
        <v>86</v>
      </c>
      <c r="J4524">
        <v>541656</v>
      </c>
      <c r="K4524" t="s">
        <v>227</v>
      </c>
      <c r="L4524">
        <v>541656</v>
      </c>
      <c r="M4524" t="s">
        <v>227</v>
      </c>
      <c r="N4524">
        <v>541656</v>
      </c>
      <c r="O4524" t="s">
        <v>227</v>
      </c>
      <c r="P4524">
        <v>541656</v>
      </c>
      <c r="Q4524" t="s">
        <v>227</v>
      </c>
      <c r="R4524" s="9">
        <v>71941.662785630979</v>
      </c>
      <c r="S4524" s="9"/>
      <c r="T4524" s="9"/>
      <c r="U4524" s="9"/>
      <c r="V4524" s="9"/>
      <c r="W4524" s="9"/>
      <c r="X4524" s="9"/>
      <c r="Y4524" s="9"/>
      <c r="Z4524" s="9"/>
      <c r="AA4524" s="9"/>
      <c r="AB4524" s="9"/>
      <c r="AC4524" s="9"/>
      <c r="AD4524" s="9"/>
      <c r="AE4524" s="9"/>
      <c r="AF4524" s="9"/>
      <c r="AG4524" s="9"/>
      <c r="AH4524" s="9"/>
      <c r="AI4524" s="9"/>
      <c r="AJ4524" s="9"/>
      <c r="AK4524" s="9"/>
      <c r="AL4524" s="9"/>
      <c r="AM4524" s="9"/>
      <c r="AN4524" s="9"/>
      <c r="AO4524" s="9"/>
      <c r="AP4524" s="9"/>
      <c r="AQ4524" s="15"/>
      <c r="AR4524" s="9"/>
      <c r="AS4524" s="9"/>
      <c r="AT4524" s="9"/>
      <c r="AU4524" s="9"/>
      <c r="AV4524" s="9"/>
      <c r="AW4524" s="9"/>
      <c r="AX4524" s="9"/>
      <c r="AY4524" s="9"/>
      <c r="AZ4524" s="9"/>
      <c r="BA4524" s="9"/>
      <c r="BB4524" s="9"/>
      <c r="BC4524" s="9"/>
      <c r="BD4524" s="9"/>
      <c r="BE4524" s="9"/>
      <c r="BF4524" s="9"/>
      <c r="BG4524" s="9"/>
      <c r="BH4524" s="9"/>
      <c r="BI4524" s="9"/>
      <c r="BJ4524" s="9"/>
      <c r="BK4524" s="9"/>
      <c r="BL4524" s="9">
        <f t="shared" si="148"/>
        <v>71941.662785630979</v>
      </c>
      <c r="BM4524" s="9">
        <f t="shared" si="149"/>
        <v>71900</v>
      </c>
    </row>
    <row r="4525" spans="1:65" x14ac:dyDescent="0.3">
      <c r="A4525" t="s">
        <v>4203</v>
      </c>
      <c r="B4525" s="9">
        <v>612</v>
      </c>
      <c r="C4525">
        <v>582328</v>
      </c>
      <c r="D4525">
        <v>1</v>
      </c>
      <c r="E4525">
        <v>0</v>
      </c>
      <c r="F4525">
        <v>0</v>
      </c>
      <c r="G4525">
        <v>0</v>
      </c>
      <c r="H4525">
        <v>0</v>
      </c>
      <c r="I4525" t="s">
        <v>81</v>
      </c>
      <c r="J4525">
        <v>581682</v>
      </c>
      <c r="K4525" t="s">
        <v>758</v>
      </c>
      <c r="L4525">
        <v>581682</v>
      </c>
      <c r="M4525" t="s">
        <v>758</v>
      </c>
      <c r="N4525">
        <v>581283</v>
      </c>
      <c r="O4525" t="s">
        <v>82</v>
      </c>
      <c r="P4525">
        <v>581283</v>
      </c>
      <c r="Q4525" t="s">
        <v>82</v>
      </c>
      <c r="R4525" s="9">
        <v>145541.7848151481</v>
      </c>
      <c r="S4525" s="9"/>
      <c r="T4525" s="9"/>
      <c r="U4525" s="9"/>
      <c r="V4525" s="9"/>
      <c r="W4525" s="9"/>
      <c r="X4525" s="9"/>
      <c r="Y4525" s="9"/>
      <c r="Z4525" s="9"/>
      <c r="AA4525" s="9"/>
      <c r="AB4525" s="9"/>
      <c r="AC4525" s="9"/>
      <c r="AD4525" s="9"/>
      <c r="AE4525" s="9"/>
      <c r="AF4525" s="9"/>
      <c r="AG4525" s="9"/>
      <c r="AH4525" s="9"/>
      <c r="AI4525" s="9"/>
      <c r="AJ4525" s="9"/>
      <c r="AK4525" s="9"/>
      <c r="AL4525" s="9"/>
      <c r="AM4525" s="9"/>
      <c r="AN4525" s="9"/>
      <c r="AO4525" s="9"/>
      <c r="AP4525" s="9"/>
      <c r="AQ4525" s="15"/>
      <c r="AR4525" s="9"/>
      <c r="AS4525" s="9"/>
      <c r="AT4525" s="9"/>
      <c r="AU4525" s="9"/>
      <c r="AV4525" s="9"/>
      <c r="AW4525" s="9"/>
      <c r="AX4525" s="9"/>
      <c r="AY4525" s="9"/>
      <c r="AZ4525" s="9"/>
      <c r="BA4525" s="9"/>
      <c r="BB4525" s="9"/>
      <c r="BC4525" s="9"/>
      <c r="BD4525" s="9"/>
      <c r="BE4525" s="9"/>
      <c r="BF4525" s="9"/>
      <c r="BG4525" s="9"/>
      <c r="BH4525" s="9"/>
      <c r="BI4525" s="9"/>
      <c r="BJ4525" s="9"/>
      <c r="BK4525" s="9"/>
      <c r="BL4525" s="9">
        <f t="shared" si="148"/>
        <v>145541.7848151481</v>
      </c>
      <c r="BM4525" s="9">
        <f t="shared" si="149"/>
        <v>145500</v>
      </c>
    </row>
    <row r="4526" spans="1:65" x14ac:dyDescent="0.3">
      <c r="A4526" t="s">
        <v>4204</v>
      </c>
      <c r="B4526" s="9">
        <v>204</v>
      </c>
      <c r="C4526">
        <v>537799</v>
      </c>
      <c r="D4526">
        <v>1</v>
      </c>
      <c r="E4526">
        <v>0</v>
      </c>
      <c r="F4526">
        <v>0</v>
      </c>
      <c r="G4526">
        <v>0</v>
      </c>
      <c r="H4526">
        <v>0</v>
      </c>
      <c r="I4526" t="s">
        <v>86</v>
      </c>
      <c r="J4526">
        <v>537683</v>
      </c>
      <c r="K4526" t="s">
        <v>324</v>
      </c>
      <c r="L4526">
        <v>537683</v>
      </c>
      <c r="M4526" t="s">
        <v>324</v>
      </c>
      <c r="N4526">
        <v>537683</v>
      </c>
      <c r="O4526" t="s">
        <v>324</v>
      </c>
      <c r="P4526">
        <v>537683</v>
      </c>
      <c r="Q4526" t="s">
        <v>324</v>
      </c>
      <c r="R4526" s="9">
        <v>71941.662785630979</v>
      </c>
      <c r="S4526" s="9"/>
      <c r="T4526" s="9"/>
      <c r="U4526" s="9"/>
      <c r="V4526" s="9"/>
      <c r="W4526" s="9"/>
      <c r="X4526" s="9"/>
      <c r="Y4526" s="9"/>
      <c r="Z4526" s="9"/>
      <c r="AA4526" s="9"/>
      <c r="AB4526" s="9"/>
      <c r="AC4526" s="9"/>
      <c r="AD4526" s="9"/>
      <c r="AE4526" s="9"/>
      <c r="AF4526" s="9"/>
      <c r="AG4526" s="9"/>
      <c r="AH4526" s="9"/>
      <c r="AI4526" s="9"/>
      <c r="AJ4526" s="9"/>
      <c r="AK4526" s="9"/>
      <c r="AL4526" s="9"/>
      <c r="AM4526" s="9"/>
      <c r="AN4526" s="9"/>
      <c r="AO4526" s="9"/>
      <c r="AP4526" s="9"/>
      <c r="AQ4526" s="15"/>
      <c r="AR4526" s="9"/>
      <c r="AS4526" s="9"/>
      <c r="AT4526" s="9"/>
      <c r="AU4526" s="9"/>
      <c r="AV4526" s="9"/>
      <c r="AW4526" s="9"/>
      <c r="AX4526" s="9"/>
      <c r="AY4526" s="9"/>
      <c r="AZ4526" s="9"/>
      <c r="BA4526" s="9"/>
      <c r="BB4526" s="9"/>
      <c r="BC4526" s="9"/>
      <c r="BD4526" s="9"/>
      <c r="BE4526" s="9"/>
      <c r="BF4526" s="9"/>
      <c r="BG4526" s="9"/>
      <c r="BH4526" s="9"/>
      <c r="BI4526" s="9"/>
      <c r="BJ4526" s="9"/>
      <c r="BK4526" s="9"/>
      <c r="BL4526" s="9">
        <f t="shared" si="148"/>
        <v>71941.662785630979</v>
      </c>
      <c r="BM4526" s="9">
        <f t="shared" si="149"/>
        <v>71900</v>
      </c>
    </row>
    <row r="4527" spans="1:65" x14ac:dyDescent="0.3">
      <c r="A4527" s="3" t="s">
        <v>1473</v>
      </c>
      <c r="B4527" s="9">
        <v>1757</v>
      </c>
      <c r="C4527">
        <v>505081</v>
      </c>
      <c r="D4527">
        <v>1</v>
      </c>
      <c r="E4527">
        <v>1</v>
      </c>
      <c r="F4527">
        <v>1</v>
      </c>
      <c r="G4527">
        <v>0</v>
      </c>
      <c r="H4527">
        <v>0</v>
      </c>
      <c r="I4527" t="s">
        <v>111</v>
      </c>
      <c r="J4527">
        <v>505081</v>
      </c>
      <c r="K4527" t="s">
        <v>1473</v>
      </c>
      <c r="L4527">
        <v>505081</v>
      </c>
      <c r="M4527" t="s">
        <v>1473</v>
      </c>
      <c r="N4527">
        <v>503444</v>
      </c>
      <c r="O4527" t="s">
        <v>374</v>
      </c>
      <c r="P4527">
        <v>503444</v>
      </c>
      <c r="Q4527" t="s">
        <v>374</v>
      </c>
      <c r="R4527" s="9">
        <v>409951.73457579728</v>
      </c>
      <c r="S4527" s="9">
        <f>SUMIFS($B:$B,$J:$J,$C4527)</f>
        <v>2550</v>
      </c>
      <c r="T4527" s="9">
        <v>138702.32380050339</v>
      </c>
      <c r="U4527" s="9">
        <v>0</v>
      </c>
      <c r="V4527" s="9">
        <f>U4527*768</f>
        <v>0</v>
      </c>
      <c r="W4527" s="9">
        <v>0</v>
      </c>
      <c r="X4527" s="9">
        <f>W4527*3072</f>
        <v>0</v>
      </c>
      <c r="Y4527" s="9">
        <v>11</v>
      </c>
      <c r="Z4527" s="9">
        <f>Y4527*1024</f>
        <v>11264</v>
      </c>
      <c r="AA4527" s="9">
        <v>3</v>
      </c>
      <c r="AB4527" s="9">
        <f>AA4527*256</f>
        <v>768</v>
      </c>
      <c r="AC4527" s="9">
        <f>SUMIFS($B:$B,$L:$L,$C4527)</f>
        <v>2831</v>
      </c>
      <c r="AD4527" s="9">
        <v>355329.96452299913</v>
      </c>
      <c r="AE4527" s="9"/>
      <c r="AF4527" s="9"/>
      <c r="AG4527" s="9"/>
      <c r="AH4527" s="9"/>
      <c r="AI4527" s="9"/>
      <c r="AJ4527" s="9"/>
      <c r="AK4527" s="9"/>
      <c r="AL4527" s="9"/>
      <c r="AM4527" s="9"/>
      <c r="AN4527" s="9"/>
      <c r="AO4527" s="9"/>
      <c r="AP4527" s="9"/>
      <c r="AQ4527" s="15"/>
      <c r="AR4527" s="9">
        <v>2</v>
      </c>
      <c r="AS4527" s="9">
        <f>AR4527*30500</f>
        <v>61000</v>
      </c>
      <c r="AT4527" s="9"/>
      <c r="AU4527" s="9"/>
      <c r="AV4527" s="9"/>
      <c r="AW4527" s="9"/>
      <c r="AX4527" s="9"/>
      <c r="AY4527" s="9"/>
      <c r="AZ4527" s="9"/>
      <c r="BA4527" s="9"/>
      <c r="BB4527" s="9"/>
      <c r="BC4527" s="9"/>
      <c r="BD4527" s="9"/>
      <c r="BE4527" s="9"/>
      <c r="BF4527" s="9"/>
      <c r="BG4527" s="9"/>
      <c r="BH4527" s="9"/>
      <c r="BI4527" s="9"/>
      <c r="BJ4527" s="9"/>
      <c r="BK4527" s="9"/>
      <c r="BL4527" s="9">
        <f t="shared" si="148"/>
        <v>977016.02289929974</v>
      </c>
      <c r="BM4527" s="9">
        <f t="shared" si="149"/>
        <v>977000</v>
      </c>
    </row>
    <row r="4528" spans="1:65" x14ac:dyDescent="0.3">
      <c r="A4528" t="s">
        <v>4205</v>
      </c>
      <c r="B4528" s="9">
        <v>357</v>
      </c>
      <c r="C4528">
        <v>552267</v>
      </c>
      <c r="D4528">
        <v>1</v>
      </c>
      <c r="E4528">
        <v>0</v>
      </c>
      <c r="F4528">
        <v>0</v>
      </c>
      <c r="G4528">
        <v>0</v>
      </c>
      <c r="H4528">
        <v>0</v>
      </c>
      <c r="I4528" t="s">
        <v>111</v>
      </c>
      <c r="J4528">
        <v>505081</v>
      </c>
      <c r="K4528" t="s">
        <v>1473</v>
      </c>
      <c r="L4528">
        <v>505081</v>
      </c>
      <c r="M4528" t="s">
        <v>1473</v>
      </c>
      <c r="N4528">
        <v>503444</v>
      </c>
      <c r="O4528" t="s">
        <v>374</v>
      </c>
      <c r="P4528">
        <v>503444</v>
      </c>
      <c r="Q4528" t="s">
        <v>374</v>
      </c>
      <c r="R4528" s="9">
        <v>85458.685346803439</v>
      </c>
      <c r="S4528" s="9"/>
      <c r="T4528" s="9"/>
      <c r="U4528" s="9"/>
      <c r="V4528" s="9"/>
      <c r="W4528" s="9"/>
      <c r="X4528" s="9"/>
      <c r="Y4528" s="9"/>
      <c r="Z4528" s="9"/>
      <c r="AA4528" s="9"/>
      <c r="AB4528" s="9"/>
      <c r="AC4528" s="9"/>
      <c r="AD4528" s="9"/>
      <c r="AE4528" s="9"/>
      <c r="AF4528" s="9"/>
      <c r="AG4528" s="9"/>
      <c r="AH4528" s="9"/>
      <c r="AI4528" s="9"/>
      <c r="AJ4528" s="9"/>
      <c r="AK4528" s="9"/>
      <c r="AL4528" s="9"/>
      <c r="AM4528" s="9"/>
      <c r="AN4528" s="9"/>
      <c r="AO4528" s="9"/>
      <c r="AP4528" s="9"/>
      <c r="AQ4528" s="15"/>
      <c r="AR4528" s="9"/>
      <c r="AS4528" s="9"/>
      <c r="AT4528" s="9"/>
      <c r="AU4528" s="9"/>
      <c r="AV4528" s="9"/>
      <c r="AW4528" s="9"/>
      <c r="AX4528" s="9"/>
      <c r="AY4528" s="9"/>
      <c r="AZ4528" s="9"/>
      <c r="BA4528" s="9"/>
      <c r="BB4528" s="9"/>
      <c r="BC4528" s="9"/>
      <c r="BD4528" s="9"/>
      <c r="BE4528" s="9"/>
      <c r="BF4528" s="9"/>
      <c r="BG4528" s="9"/>
      <c r="BH4528" s="9"/>
      <c r="BI4528" s="9"/>
      <c r="BJ4528" s="9"/>
      <c r="BK4528" s="9"/>
      <c r="BL4528" s="9">
        <f t="shared" si="148"/>
        <v>85458.685346803439</v>
      </c>
      <c r="BM4528" s="9">
        <f t="shared" si="149"/>
        <v>85500</v>
      </c>
    </row>
    <row r="4529" spans="1:65" x14ac:dyDescent="0.3">
      <c r="A4529" t="s">
        <v>4206</v>
      </c>
      <c r="B4529" s="9">
        <v>293</v>
      </c>
      <c r="C4529">
        <v>544906</v>
      </c>
      <c r="D4529">
        <v>1</v>
      </c>
      <c r="E4529">
        <v>0</v>
      </c>
      <c r="F4529">
        <v>0</v>
      </c>
      <c r="G4529">
        <v>0</v>
      </c>
      <c r="H4529">
        <v>0</v>
      </c>
      <c r="I4529" t="s">
        <v>135</v>
      </c>
      <c r="J4529">
        <v>544990</v>
      </c>
      <c r="K4529" t="s">
        <v>2973</v>
      </c>
      <c r="L4529">
        <v>541630</v>
      </c>
      <c r="M4529" t="s">
        <v>895</v>
      </c>
      <c r="N4529">
        <v>541630</v>
      </c>
      <c r="O4529" t="s">
        <v>895</v>
      </c>
      <c r="P4529">
        <v>541630</v>
      </c>
      <c r="Q4529" t="s">
        <v>895</v>
      </c>
      <c r="R4529" s="9">
        <v>71941.662785630979</v>
      </c>
      <c r="S4529" s="9"/>
      <c r="T4529" s="9"/>
      <c r="U4529" s="9"/>
      <c r="V4529" s="9"/>
      <c r="W4529" s="9"/>
      <c r="X4529" s="9"/>
      <c r="Y4529" s="9"/>
      <c r="Z4529" s="9"/>
      <c r="AA4529" s="9"/>
      <c r="AB4529" s="9"/>
      <c r="AC4529" s="9"/>
      <c r="AD4529" s="9"/>
      <c r="AE4529" s="9"/>
      <c r="AF4529" s="9"/>
      <c r="AG4529" s="9"/>
      <c r="AH4529" s="9"/>
      <c r="AI4529" s="9"/>
      <c r="AJ4529" s="9"/>
      <c r="AK4529" s="9"/>
      <c r="AL4529" s="9"/>
      <c r="AM4529" s="9"/>
      <c r="AN4529" s="9"/>
      <c r="AO4529" s="9"/>
      <c r="AP4529" s="9"/>
      <c r="AQ4529" s="15"/>
      <c r="AR4529" s="9"/>
      <c r="AS4529" s="9"/>
      <c r="AT4529" s="9"/>
      <c r="AU4529" s="9"/>
      <c r="AV4529" s="9"/>
      <c r="AW4529" s="9"/>
      <c r="AX4529" s="9"/>
      <c r="AY4529" s="9"/>
      <c r="AZ4529" s="9"/>
      <c r="BA4529" s="9"/>
      <c r="BB4529" s="9"/>
      <c r="BC4529" s="9"/>
      <c r="BD4529" s="9"/>
      <c r="BE4529" s="9"/>
      <c r="BF4529" s="9"/>
      <c r="BG4529" s="9"/>
      <c r="BH4529" s="9"/>
      <c r="BI4529" s="9"/>
      <c r="BJ4529" s="9"/>
      <c r="BK4529" s="9"/>
      <c r="BL4529" s="9">
        <f t="shared" si="148"/>
        <v>71941.662785630979</v>
      </c>
      <c r="BM4529" s="9">
        <f t="shared" si="149"/>
        <v>71900</v>
      </c>
    </row>
    <row r="4530" spans="1:65" x14ac:dyDescent="0.3">
      <c r="A4530" t="s">
        <v>4207</v>
      </c>
      <c r="B4530" s="9">
        <v>1379</v>
      </c>
      <c r="C4530">
        <v>538752</v>
      </c>
      <c r="D4530">
        <v>1</v>
      </c>
      <c r="E4530">
        <v>0</v>
      </c>
      <c r="F4530">
        <v>0</v>
      </c>
      <c r="G4530">
        <v>0</v>
      </c>
      <c r="H4530">
        <v>0</v>
      </c>
      <c r="I4530" t="s">
        <v>86</v>
      </c>
      <c r="J4530">
        <v>538493</v>
      </c>
      <c r="K4530" t="s">
        <v>1900</v>
      </c>
      <c r="L4530">
        <v>538493</v>
      </c>
      <c r="M4530" t="s">
        <v>1900</v>
      </c>
      <c r="N4530">
        <v>538728</v>
      </c>
      <c r="O4530" t="s">
        <v>141</v>
      </c>
      <c r="P4530">
        <v>538728</v>
      </c>
      <c r="Q4530" t="s">
        <v>141</v>
      </c>
      <c r="R4530" s="9">
        <v>323454.33376349002</v>
      </c>
      <c r="S4530" s="9"/>
      <c r="T4530" s="9"/>
      <c r="U4530" s="9"/>
      <c r="V4530" s="9"/>
      <c r="W4530" s="9"/>
      <c r="X4530" s="9"/>
      <c r="Y4530" s="9"/>
      <c r="Z4530" s="9"/>
      <c r="AA4530" s="9"/>
      <c r="AB4530" s="9"/>
      <c r="AC4530" s="9"/>
      <c r="AD4530" s="9"/>
      <c r="AE4530" s="9"/>
      <c r="AF4530" s="9"/>
      <c r="AG4530" s="9"/>
      <c r="AH4530" s="9"/>
      <c r="AI4530" s="9"/>
      <c r="AJ4530" s="9"/>
      <c r="AK4530" s="9"/>
      <c r="AL4530" s="9"/>
      <c r="AM4530" s="9"/>
      <c r="AN4530" s="9"/>
      <c r="AO4530" s="9"/>
      <c r="AP4530" s="9"/>
      <c r="AQ4530" s="15"/>
      <c r="AR4530" s="9"/>
      <c r="AS4530" s="9"/>
      <c r="AT4530" s="9"/>
      <c r="AU4530" s="9"/>
      <c r="AV4530" s="9"/>
      <c r="AW4530" s="9"/>
      <c r="AX4530" s="9"/>
      <c r="AY4530" s="9"/>
      <c r="AZ4530" s="9"/>
      <c r="BA4530" s="9"/>
      <c r="BB4530" s="9"/>
      <c r="BC4530" s="9"/>
      <c r="BD4530" s="9"/>
      <c r="BE4530" s="9"/>
      <c r="BF4530" s="9"/>
      <c r="BG4530" s="9"/>
      <c r="BH4530" s="9"/>
      <c r="BI4530" s="9"/>
      <c r="BJ4530" s="9"/>
      <c r="BK4530" s="9"/>
      <c r="BL4530" s="9">
        <f t="shared" si="148"/>
        <v>323454.33376349002</v>
      </c>
      <c r="BM4530" s="9">
        <f t="shared" si="149"/>
        <v>323500</v>
      </c>
    </row>
    <row r="4531" spans="1:65" x14ac:dyDescent="0.3">
      <c r="A4531" s="2" t="s">
        <v>3928</v>
      </c>
      <c r="B4531" s="9">
        <v>1280</v>
      </c>
      <c r="C4531">
        <v>542377</v>
      </c>
      <c r="D4531">
        <v>1</v>
      </c>
      <c r="E4531">
        <v>1</v>
      </c>
      <c r="F4531">
        <v>0</v>
      </c>
      <c r="G4531">
        <v>0</v>
      </c>
      <c r="H4531">
        <v>0</v>
      </c>
      <c r="I4531" t="s">
        <v>86</v>
      </c>
      <c r="J4531">
        <v>542377</v>
      </c>
      <c r="K4531" t="s">
        <v>3928</v>
      </c>
      <c r="L4531">
        <v>541656</v>
      </c>
      <c r="M4531" t="s">
        <v>227</v>
      </c>
      <c r="N4531">
        <v>541656</v>
      </c>
      <c r="O4531" t="s">
        <v>227</v>
      </c>
      <c r="P4531">
        <v>541656</v>
      </c>
      <c r="Q4531" t="s">
        <v>227</v>
      </c>
      <c r="R4531" s="9">
        <v>300684.12791858893</v>
      </c>
      <c r="S4531" s="9">
        <f>SUMIFS($B:$B,$J:$J,$C4531)</f>
        <v>1543</v>
      </c>
      <c r="T4531" s="9">
        <v>84020.02021749501</v>
      </c>
      <c r="U4531" s="9">
        <v>0</v>
      </c>
      <c r="V4531" s="9">
        <f>U4531*768</f>
        <v>0</v>
      </c>
      <c r="W4531" s="9">
        <v>16</v>
      </c>
      <c r="X4531" s="9">
        <f>W4531*3072</f>
        <v>49152</v>
      </c>
      <c r="Y4531" s="9">
        <v>4</v>
      </c>
      <c r="Z4531" s="9">
        <f>Y4531*1024</f>
        <v>4096</v>
      </c>
      <c r="AA4531" s="9">
        <v>2</v>
      </c>
      <c r="AB4531" s="9">
        <f>AA4531*256</f>
        <v>512</v>
      </c>
      <c r="AC4531" s="9"/>
      <c r="AD4531" s="9"/>
      <c r="AE4531" s="9"/>
      <c r="AF4531" s="9"/>
      <c r="AG4531" s="9"/>
      <c r="AH4531" s="9"/>
      <c r="AI4531" s="9"/>
      <c r="AJ4531" s="9"/>
      <c r="AK4531" s="9"/>
      <c r="AL4531" s="9"/>
      <c r="AM4531" s="9"/>
      <c r="AN4531" s="9"/>
      <c r="AO4531" s="9"/>
      <c r="AP4531" s="9"/>
      <c r="AQ4531" s="15"/>
      <c r="AR4531" s="9"/>
      <c r="AS4531" s="9"/>
      <c r="AT4531" s="9"/>
      <c r="AU4531" s="9"/>
      <c r="AV4531" s="9"/>
      <c r="AW4531" s="9"/>
      <c r="AX4531" s="9"/>
      <c r="AY4531" s="9"/>
      <c r="AZ4531" s="9"/>
      <c r="BA4531" s="9"/>
      <c r="BB4531" s="9"/>
      <c r="BC4531" s="9"/>
      <c r="BD4531" s="9"/>
      <c r="BE4531" s="9"/>
      <c r="BF4531" s="9"/>
      <c r="BG4531" s="9"/>
      <c r="BH4531" s="9"/>
      <c r="BI4531" s="9"/>
      <c r="BJ4531" s="9"/>
      <c r="BK4531" s="9"/>
      <c r="BL4531" s="9">
        <f t="shared" si="148"/>
        <v>438464.14813608397</v>
      </c>
      <c r="BM4531" s="9">
        <f t="shared" si="149"/>
        <v>438500</v>
      </c>
    </row>
    <row r="4532" spans="1:65" x14ac:dyDescent="0.3">
      <c r="A4532" t="s">
        <v>4208</v>
      </c>
      <c r="B4532" s="9">
        <v>389</v>
      </c>
      <c r="C4532">
        <v>591661</v>
      </c>
      <c r="D4532">
        <v>1</v>
      </c>
      <c r="E4532">
        <v>0</v>
      </c>
      <c r="F4532">
        <v>0</v>
      </c>
      <c r="G4532">
        <v>0</v>
      </c>
      <c r="H4532">
        <v>0</v>
      </c>
      <c r="I4532" t="s">
        <v>81</v>
      </c>
      <c r="J4532">
        <v>583588</v>
      </c>
      <c r="K4532" t="s">
        <v>407</v>
      </c>
      <c r="L4532">
        <v>583120</v>
      </c>
      <c r="M4532" t="s">
        <v>408</v>
      </c>
      <c r="N4532">
        <v>583120</v>
      </c>
      <c r="O4532" t="s">
        <v>408</v>
      </c>
      <c r="P4532">
        <v>583120</v>
      </c>
      <c r="Q4532" t="s">
        <v>408</v>
      </c>
      <c r="R4532" s="9">
        <v>93031.947159956238</v>
      </c>
      <c r="S4532" s="9"/>
      <c r="T4532" s="9"/>
      <c r="U4532" s="9"/>
      <c r="V4532" s="9"/>
      <c r="W4532" s="9"/>
      <c r="X4532" s="9"/>
      <c r="Y4532" s="9"/>
      <c r="Z4532" s="9"/>
      <c r="AA4532" s="9"/>
      <c r="AB4532" s="9"/>
      <c r="AC4532" s="9"/>
      <c r="AD4532" s="9"/>
      <c r="AE4532" s="9"/>
      <c r="AF4532" s="9"/>
      <c r="AG4532" s="9"/>
      <c r="AH4532" s="9"/>
      <c r="AI4532" s="9"/>
      <c r="AJ4532" s="9"/>
      <c r="AK4532" s="9"/>
      <c r="AL4532" s="9"/>
      <c r="AM4532" s="9"/>
      <c r="AN4532" s="9"/>
      <c r="AO4532" s="9"/>
      <c r="AP4532" s="9"/>
      <c r="AQ4532" s="15"/>
      <c r="AR4532" s="9"/>
      <c r="AS4532" s="9"/>
      <c r="AT4532" s="9"/>
      <c r="AU4532" s="9"/>
      <c r="AV4532" s="9"/>
      <c r="AW4532" s="9"/>
      <c r="AX4532" s="9"/>
      <c r="AY4532" s="9"/>
      <c r="AZ4532" s="9"/>
      <c r="BA4532" s="9"/>
      <c r="BB4532" s="9"/>
      <c r="BC4532" s="9"/>
      <c r="BD4532" s="9"/>
      <c r="BE4532" s="9"/>
      <c r="BF4532" s="9"/>
      <c r="BG4532" s="9"/>
      <c r="BH4532" s="9"/>
      <c r="BI4532" s="9"/>
      <c r="BJ4532" s="9"/>
      <c r="BK4532" s="9"/>
      <c r="BL4532" s="9">
        <f t="shared" si="148"/>
        <v>93031.947159956238</v>
      </c>
      <c r="BM4532" s="9">
        <f t="shared" si="149"/>
        <v>93000</v>
      </c>
    </row>
    <row r="4533" spans="1:65" x14ac:dyDescent="0.3">
      <c r="A4533" t="s">
        <v>4209</v>
      </c>
      <c r="B4533" s="9">
        <v>854</v>
      </c>
      <c r="C4533">
        <v>548774</v>
      </c>
      <c r="D4533">
        <v>1</v>
      </c>
      <c r="E4533">
        <v>0</v>
      </c>
      <c r="F4533">
        <v>0</v>
      </c>
      <c r="G4533">
        <v>0</v>
      </c>
      <c r="H4533">
        <v>0</v>
      </c>
      <c r="I4533" t="s">
        <v>123</v>
      </c>
      <c r="J4533">
        <v>547999</v>
      </c>
      <c r="K4533" t="s">
        <v>811</v>
      </c>
      <c r="L4533">
        <v>547999</v>
      </c>
      <c r="M4533" t="s">
        <v>811</v>
      </c>
      <c r="N4533">
        <v>547999</v>
      </c>
      <c r="O4533" t="s">
        <v>811</v>
      </c>
      <c r="P4533">
        <v>547999</v>
      </c>
      <c r="Q4533" t="s">
        <v>811</v>
      </c>
      <c r="R4533" s="9">
        <v>202077.73074412631</v>
      </c>
      <c r="S4533" s="9"/>
      <c r="T4533" s="9"/>
      <c r="U4533" s="9"/>
      <c r="V4533" s="9"/>
      <c r="W4533" s="9"/>
      <c r="X4533" s="9"/>
      <c r="Y4533" s="9"/>
      <c r="Z4533" s="9"/>
      <c r="AA4533" s="9"/>
      <c r="AB4533" s="9"/>
      <c r="AC4533" s="9"/>
      <c r="AD4533" s="9"/>
      <c r="AE4533" s="9"/>
      <c r="AF4533" s="9"/>
      <c r="AG4533" s="9"/>
      <c r="AH4533" s="9"/>
      <c r="AI4533" s="9"/>
      <c r="AJ4533" s="9"/>
      <c r="AK4533" s="9"/>
      <c r="AL4533" s="9"/>
      <c r="AM4533" s="9"/>
      <c r="AN4533" s="9"/>
      <c r="AO4533" s="9"/>
      <c r="AP4533" s="9"/>
      <c r="AQ4533" s="15"/>
      <c r="AR4533" s="9"/>
      <c r="AS4533" s="9"/>
      <c r="AT4533" s="9"/>
      <c r="AU4533" s="9"/>
      <c r="AV4533" s="9"/>
      <c r="AW4533" s="9"/>
      <c r="AX4533" s="9"/>
      <c r="AY4533" s="9"/>
      <c r="AZ4533" s="9"/>
      <c r="BA4533" s="9"/>
      <c r="BB4533" s="9"/>
      <c r="BC4533" s="9"/>
      <c r="BD4533" s="9"/>
      <c r="BE4533" s="9"/>
      <c r="BF4533" s="9"/>
      <c r="BG4533" s="9"/>
      <c r="BH4533" s="9"/>
      <c r="BI4533" s="9"/>
      <c r="BJ4533" s="9"/>
      <c r="BK4533" s="9"/>
      <c r="BL4533" s="9">
        <f t="shared" si="148"/>
        <v>202077.73074412631</v>
      </c>
      <c r="BM4533" s="9">
        <f t="shared" si="149"/>
        <v>202100</v>
      </c>
    </row>
    <row r="4534" spans="1:65" x14ac:dyDescent="0.3">
      <c r="A4534" t="s">
        <v>4210</v>
      </c>
      <c r="B4534" s="9">
        <v>671</v>
      </c>
      <c r="C4534">
        <v>583847</v>
      </c>
      <c r="D4534">
        <v>1</v>
      </c>
      <c r="E4534">
        <v>0</v>
      </c>
      <c r="F4534">
        <v>0</v>
      </c>
      <c r="G4534">
        <v>0</v>
      </c>
      <c r="H4534">
        <v>0</v>
      </c>
      <c r="I4534" t="s">
        <v>81</v>
      </c>
      <c r="J4534">
        <v>584002</v>
      </c>
      <c r="K4534" t="s">
        <v>278</v>
      </c>
      <c r="L4534">
        <v>584002</v>
      </c>
      <c r="M4534" t="s">
        <v>278</v>
      </c>
      <c r="N4534">
        <v>584002</v>
      </c>
      <c r="O4534" t="s">
        <v>278</v>
      </c>
      <c r="P4534">
        <v>584002</v>
      </c>
      <c r="Q4534" t="s">
        <v>278</v>
      </c>
      <c r="R4534" s="9">
        <v>159364.85025130381</v>
      </c>
      <c r="S4534" s="9"/>
      <c r="T4534" s="9"/>
      <c r="U4534" s="9"/>
      <c r="V4534" s="9"/>
      <c r="W4534" s="9"/>
      <c r="X4534" s="9"/>
      <c r="Y4534" s="9"/>
      <c r="Z4534" s="9"/>
      <c r="AA4534" s="9"/>
      <c r="AB4534" s="9"/>
      <c r="AC4534" s="9"/>
      <c r="AD4534" s="9"/>
      <c r="AE4534" s="9"/>
      <c r="AF4534" s="9"/>
      <c r="AG4534" s="9"/>
      <c r="AH4534" s="9"/>
      <c r="AI4534" s="9"/>
      <c r="AJ4534" s="9"/>
      <c r="AK4534" s="9"/>
      <c r="AL4534" s="9"/>
      <c r="AM4534" s="9"/>
      <c r="AN4534" s="9"/>
      <c r="AO4534" s="9"/>
      <c r="AP4534" s="9"/>
      <c r="AQ4534" s="15"/>
      <c r="AR4534" s="9"/>
      <c r="AS4534" s="9"/>
      <c r="AT4534" s="9"/>
      <c r="AU4534" s="9"/>
      <c r="AV4534" s="9"/>
      <c r="AW4534" s="9"/>
      <c r="AX4534" s="9"/>
      <c r="AY4534" s="9"/>
      <c r="AZ4534" s="9"/>
      <c r="BA4534" s="9"/>
      <c r="BB4534" s="9"/>
      <c r="BC4534" s="9"/>
      <c r="BD4534" s="9"/>
      <c r="BE4534" s="9"/>
      <c r="BF4534" s="9"/>
      <c r="BG4534" s="9"/>
      <c r="BH4534" s="9"/>
      <c r="BI4534" s="9"/>
      <c r="BJ4534" s="9"/>
      <c r="BK4534" s="9"/>
      <c r="BL4534" s="9">
        <f t="shared" si="148"/>
        <v>159364.85025130381</v>
      </c>
      <c r="BM4534" s="9">
        <f t="shared" si="149"/>
        <v>159400</v>
      </c>
    </row>
    <row r="4535" spans="1:65" x14ac:dyDescent="0.3">
      <c r="A4535" s="2" t="s">
        <v>641</v>
      </c>
      <c r="B4535" s="9">
        <v>1356</v>
      </c>
      <c r="C4535">
        <v>549843</v>
      </c>
      <c r="D4535">
        <v>1</v>
      </c>
      <c r="E4535">
        <v>1</v>
      </c>
      <c r="F4535">
        <v>0</v>
      </c>
      <c r="G4535">
        <v>0</v>
      </c>
      <c r="H4535">
        <v>0</v>
      </c>
      <c r="I4535" t="s">
        <v>83</v>
      </c>
      <c r="J4535">
        <v>549843</v>
      </c>
      <c r="K4535" t="s">
        <v>641</v>
      </c>
      <c r="L4535">
        <v>549576</v>
      </c>
      <c r="M4535" t="s">
        <v>317</v>
      </c>
      <c r="N4535">
        <v>549576</v>
      </c>
      <c r="O4535" t="s">
        <v>317</v>
      </c>
      <c r="P4535">
        <v>549576</v>
      </c>
      <c r="Q4535" t="s">
        <v>317</v>
      </c>
      <c r="R4535" s="9">
        <v>318168.80900002568</v>
      </c>
      <c r="S4535" s="9">
        <f>SUMIFS($B:$B,$J:$J,$C4535)</f>
        <v>1703</v>
      </c>
      <c r="T4535" s="9">
        <v>92714.497156321304</v>
      </c>
      <c r="U4535" s="9">
        <v>0</v>
      </c>
      <c r="V4535" s="9">
        <f>U4535*768</f>
        <v>0</v>
      </c>
      <c r="W4535" s="9">
        <v>12</v>
      </c>
      <c r="X4535" s="9">
        <f>W4535*3072</f>
        <v>36864</v>
      </c>
      <c r="Y4535" s="9">
        <v>6</v>
      </c>
      <c r="Z4535" s="9">
        <f>Y4535*1024</f>
        <v>6144</v>
      </c>
      <c r="AA4535" s="9">
        <v>0</v>
      </c>
      <c r="AB4535" s="9">
        <f>AA4535*256</f>
        <v>0</v>
      </c>
      <c r="AC4535" s="9"/>
      <c r="AD4535" s="9"/>
      <c r="AE4535" s="9"/>
      <c r="AF4535" s="9"/>
      <c r="AG4535" s="9"/>
      <c r="AH4535" s="9"/>
      <c r="AI4535" s="9"/>
      <c r="AJ4535" s="9"/>
      <c r="AK4535" s="9"/>
      <c r="AL4535" s="9"/>
      <c r="AM4535" s="9"/>
      <c r="AN4535" s="9"/>
      <c r="AO4535" s="9"/>
      <c r="AP4535" s="9"/>
      <c r="AQ4535" s="15"/>
      <c r="AR4535" s="9"/>
      <c r="AS4535" s="9"/>
      <c r="AT4535" s="9"/>
      <c r="AU4535" s="9"/>
      <c r="AV4535" s="9"/>
      <c r="AW4535" s="9"/>
      <c r="AX4535" s="9"/>
      <c r="AY4535" s="9"/>
      <c r="AZ4535" s="9"/>
      <c r="BA4535" s="9"/>
      <c r="BB4535" s="9"/>
      <c r="BC4535" s="9"/>
      <c r="BD4535" s="9"/>
      <c r="BE4535" s="9"/>
      <c r="BF4535" s="9"/>
      <c r="BG4535" s="9"/>
      <c r="BH4535" s="9"/>
      <c r="BI4535" s="9"/>
      <c r="BJ4535" s="9"/>
      <c r="BK4535" s="9"/>
      <c r="BL4535" s="9">
        <f t="shared" si="148"/>
        <v>453891.30615634698</v>
      </c>
      <c r="BM4535" s="9">
        <f t="shared" si="149"/>
        <v>453900</v>
      </c>
    </row>
    <row r="4536" spans="1:65" x14ac:dyDescent="0.3">
      <c r="A4536" t="s">
        <v>564</v>
      </c>
      <c r="B4536" s="9">
        <v>127</v>
      </c>
      <c r="C4536">
        <v>599573</v>
      </c>
      <c r="D4536">
        <v>1</v>
      </c>
      <c r="E4536">
        <v>0</v>
      </c>
      <c r="F4536">
        <v>0</v>
      </c>
      <c r="G4536">
        <v>0</v>
      </c>
      <c r="H4536">
        <v>0</v>
      </c>
      <c r="I4536" t="s">
        <v>86</v>
      </c>
      <c r="J4536">
        <v>536971</v>
      </c>
      <c r="K4536" t="s">
        <v>2427</v>
      </c>
      <c r="L4536">
        <v>536326</v>
      </c>
      <c r="M4536" t="s">
        <v>372</v>
      </c>
      <c r="N4536">
        <v>536326</v>
      </c>
      <c r="O4536" t="s">
        <v>372</v>
      </c>
      <c r="P4536">
        <v>536326</v>
      </c>
      <c r="Q4536" t="s">
        <v>372</v>
      </c>
      <c r="R4536" s="9">
        <v>71941.662785630979</v>
      </c>
      <c r="S4536" s="9"/>
      <c r="T4536" s="9"/>
      <c r="U4536" s="9"/>
      <c r="V4536" s="9"/>
      <c r="W4536" s="9"/>
      <c r="X4536" s="9"/>
      <c r="Y4536" s="9"/>
      <c r="Z4536" s="9"/>
      <c r="AA4536" s="9"/>
      <c r="AB4536" s="9"/>
      <c r="AC4536" s="9"/>
      <c r="AD4536" s="9"/>
      <c r="AE4536" s="9"/>
      <c r="AF4536" s="9"/>
      <c r="AG4536" s="9"/>
      <c r="AH4536" s="9"/>
      <c r="AI4536" s="9"/>
      <c r="AJ4536" s="9"/>
      <c r="AK4536" s="9"/>
      <c r="AL4536" s="9"/>
      <c r="AM4536" s="9"/>
      <c r="AN4536" s="9"/>
      <c r="AO4536" s="9"/>
      <c r="AP4536" s="9"/>
      <c r="AQ4536" s="15"/>
      <c r="AR4536" s="9"/>
      <c r="AS4536" s="9"/>
      <c r="AT4536" s="9"/>
      <c r="AU4536" s="9"/>
      <c r="AV4536" s="9"/>
      <c r="AW4536" s="9"/>
      <c r="AX4536" s="9"/>
      <c r="AY4536" s="9"/>
      <c r="AZ4536" s="9"/>
      <c r="BA4536" s="9"/>
      <c r="BB4536" s="9"/>
      <c r="BC4536" s="9"/>
      <c r="BD4536" s="9"/>
      <c r="BE4536" s="9"/>
      <c r="BF4536" s="9"/>
      <c r="BG4536" s="9"/>
      <c r="BH4536" s="9"/>
      <c r="BI4536" s="9"/>
      <c r="BJ4536" s="9"/>
      <c r="BK4536" s="9"/>
      <c r="BL4536" s="9">
        <f t="shared" si="148"/>
        <v>71941.662785630979</v>
      </c>
      <c r="BM4536" s="9">
        <f t="shared" si="149"/>
        <v>71900</v>
      </c>
    </row>
    <row r="4537" spans="1:65" x14ac:dyDescent="0.3">
      <c r="A4537" s="3" t="s">
        <v>564</v>
      </c>
      <c r="B4537" s="9">
        <v>4451</v>
      </c>
      <c r="C4537">
        <v>575640</v>
      </c>
      <c r="D4537">
        <v>1</v>
      </c>
      <c r="E4537">
        <v>1</v>
      </c>
      <c r="F4537">
        <v>1</v>
      </c>
      <c r="G4537">
        <v>0</v>
      </c>
      <c r="H4537">
        <v>0</v>
      </c>
      <c r="I4537" t="s">
        <v>96</v>
      </c>
      <c r="J4537">
        <v>575640</v>
      </c>
      <c r="K4537" t="s">
        <v>564</v>
      </c>
      <c r="L4537">
        <v>575640</v>
      </c>
      <c r="M4537" t="s">
        <v>564</v>
      </c>
      <c r="N4537">
        <v>555134</v>
      </c>
      <c r="O4537" t="s">
        <v>187</v>
      </c>
      <c r="P4537">
        <v>555134</v>
      </c>
      <c r="Q4537" t="s">
        <v>187</v>
      </c>
      <c r="R4537" s="9">
        <v>1010981.550571076</v>
      </c>
      <c r="S4537" s="9">
        <f>SUMIFS($B:$B,$J:$J,$C4537)</f>
        <v>6941</v>
      </c>
      <c r="T4537" s="9">
        <v>376343.01933560218</v>
      </c>
      <c r="U4537" s="9">
        <v>0</v>
      </c>
      <c r="V4537" s="9">
        <f>U4537*768</f>
        <v>0</v>
      </c>
      <c r="W4537" s="9">
        <v>18</v>
      </c>
      <c r="X4537" s="9">
        <f>W4537*3072</f>
        <v>55296</v>
      </c>
      <c r="Y4537" s="9">
        <v>21</v>
      </c>
      <c r="Z4537" s="9">
        <f>Y4537*1024</f>
        <v>21504</v>
      </c>
      <c r="AA4537" s="9">
        <v>12</v>
      </c>
      <c r="AB4537" s="9">
        <f>AA4537*256</f>
        <v>3072</v>
      </c>
      <c r="AC4537" s="9">
        <f>SUMIFS($B:$B,$L:$L,$C4537)</f>
        <v>7469</v>
      </c>
      <c r="AD4537" s="9">
        <v>929595.38602361758</v>
      </c>
      <c r="AE4537" s="9"/>
      <c r="AF4537" s="9"/>
      <c r="AG4537" s="9"/>
      <c r="AH4537" s="9"/>
      <c r="AI4537" s="9"/>
      <c r="AJ4537" s="9"/>
      <c r="AK4537" s="9"/>
      <c r="AL4537" s="9"/>
      <c r="AM4537" s="9"/>
      <c r="AN4537" s="9"/>
      <c r="AO4537" s="9"/>
      <c r="AP4537" s="9"/>
      <c r="AQ4537" s="15"/>
      <c r="AR4537" s="9">
        <v>2</v>
      </c>
      <c r="AS4537" s="9">
        <f>AR4537*30500</f>
        <v>61000</v>
      </c>
      <c r="AT4537" s="9"/>
      <c r="AU4537" s="9"/>
      <c r="AV4537" s="9"/>
      <c r="AW4537" s="9"/>
      <c r="AX4537" s="9"/>
      <c r="AY4537" s="9"/>
      <c r="AZ4537" s="9"/>
      <c r="BA4537" s="9"/>
      <c r="BB4537" s="9"/>
      <c r="BC4537" s="9"/>
      <c r="BD4537" s="9"/>
      <c r="BE4537" s="9"/>
      <c r="BF4537" s="9"/>
      <c r="BG4537" s="9"/>
      <c r="BH4537" s="9"/>
      <c r="BI4537" s="9"/>
      <c r="BJ4537" s="9"/>
      <c r="BK4537" s="9"/>
      <c r="BL4537" s="9">
        <f t="shared" si="148"/>
        <v>2457791.9559302954</v>
      </c>
      <c r="BM4537" s="9">
        <f t="shared" si="149"/>
        <v>2457800</v>
      </c>
    </row>
    <row r="4538" spans="1:65" x14ac:dyDescent="0.3">
      <c r="A4538" s="4" t="s">
        <v>2464</v>
      </c>
      <c r="B4538" s="9">
        <v>7097</v>
      </c>
      <c r="C4538">
        <v>553069</v>
      </c>
      <c r="D4538">
        <v>1</v>
      </c>
      <c r="E4538">
        <v>1</v>
      </c>
      <c r="F4538">
        <v>1</v>
      </c>
      <c r="G4538">
        <v>1</v>
      </c>
      <c r="H4538">
        <v>0</v>
      </c>
      <c r="I4538" t="s">
        <v>83</v>
      </c>
      <c r="J4538">
        <v>553069</v>
      </c>
      <c r="K4538" t="s">
        <v>2464</v>
      </c>
      <c r="L4538">
        <v>553069</v>
      </c>
      <c r="M4538" t="s">
        <v>2464</v>
      </c>
      <c r="N4538">
        <v>553069</v>
      </c>
      <c r="O4538" t="s">
        <v>2464</v>
      </c>
      <c r="P4538">
        <v>552046</v>
      </c>
      <c r="Q4538" t="s">
        <v>174</v>
      </c>
      <c r="R4538" s="9">
        <v>1582317.8831872139</v>
      </c>
      <c r="S4538" s="9">
        <f>SUMIFS($B:$B,$J:$J,$C4538)</f>
        <v>7097</v>
      </c>
      <c r="T4538" s="9">
        <v>384766.70762309968</v>
      </c>
      <c r="U4538" s="9">
        <v>0</v>
      </c>
      <c r="V4538" s="9">
        <f>U4538*768</f>
        <v>0</v>
      </c>
      <c r="W4538" s="9">
        <v>16</v>
      </c>
      <c r="X4538" s="9">
        <f>W4538*3072</f>
        <v>49152</v>
      </c>
      <c r="Y4538" s="9">
        <v>20</v>
      </c>
      <c r="Z4538" s="9">
        <f>Y4538*1024</f>
        <v>20480</v>
      </c>
      <c r="AA4538" s="9">
        <v>11</v>
      </c>
      <c r="AB4538" s="9">
        <f>AA4538*256</f>
        <v>2816</v>
      </c>
      <c r="AC4538" s="9">
        <f>SUMIFS($B:$B,$L:$L,$C4538)</f>
        <v>12889</v>
      </c>
      <c r="AD4538" s="9">
        <v>1593258.592911951</v>
      </c>
      <c r="AE4538" s="9"/>
      <c r="AF4538" s="9"/>
      <c r="AG4538" s="9">
        <f>SUMIFS($B:$B,$N:$N,$C4538)</f>
        <v>12485</v>
      </c>
      <c r="AH4538" s="9">
        <v>1400926.9595087541</v>
      </c>
      <c r="AI4538" s="9"/>
      <c r="AJ4538" s="9"/>
      <c r="AK4538" s="9"/>
      <c r="AL4538" s="9"/>
      <c r="AM4538" s="9"/>
      <c r="AN4538" s="9"/>
      <c r="AO4538" s="9"/>
      <c r="AP4538" s="9"/>
      <c r="AQ4538" s="15"/>
      <c r="AR4538" s="9">
        <v>4</v>
      </c>
      <c r="AS4538" s="9">
        <f>AR4538*30500</f>
        <v>122000</v>
      </c>
      <c r="AT4538" s="9"/>
      <c r="AU4538" s="9"/>
      <c r="AV4538" s="9"/>
      <c r="AW4538" s="9"/>
      <c r="AX4538" s="9"/>
      <c r="AY4538" s="9"/>
      <c r="AZ4538" s="9"/>
      <c r="BA4538" s="9"/>
      <c r="BB4538" s="9"/>
      <c r="BC4538" s="9"/>
      <c r="BD4538" s="9"/>
      <c r="BE4538" s="9"/>
      <c r="BF4538" s="9"/>
      <c r="BG4538" s="9"/>
      <c r="BH4538" s="9"/>
      <c r="BI4538" s="9"/>
      <c r="BJ4538" s="9"/>
      <c r="BK4538" s="9"/>
      <c r="BL4538" s="9">
        <f t="shared" si="148"/>
        <v>5155718.1432310184</v>
      </c>
      <c r="BM4538" s="9">
        <f t="shared" si="149"/>
        <v>5155700</v>
      </c>
    </row>
    <row r="4539" spans="1:65" x14ac:dyDescent="0.3">
      <c r="A4539" t="s">
        <v>4211</v>
      </c>
      <c r="B4539" s="9">
        <v>91</v>
      </c>
      <c r="C4539">
        <v>531383</v>
      </c>
      <c r="D4539">
        <v>1</v>
      </c>
      <c r="E4539">
        <v>0</v>
      </c>
      <c r="F4539">
        <v>0</v>
      </c>
      <c r="G4539">
        <v>0</v>
      </c>
      <c r="H4539">
        <v>0</v>
      </c>
      <c r="I4539" t="s">
        <v>86</v>
      </c>
      <c r="J4539">
        <v>534480</v>
      </c>
      <c r="K4539" t="s">
        <v>87</v>
      </c>
      <c r="L4539">
        <v>534005</v>
      </c>
      <c r="M4539" t="s">
        <v>88</v>
      </c>
      <c r="N4539">
        <v>534005</v>
      </c>
      <c r="O4539" t="s">
        <v>88</v>
      </c>
      <c r="P4539">
        <v>534005</v>
      </c>
      <c r="Q4539" t="s">
        <v>88</v>
      </c>
      <c r="R4539" s="9">
        <v>71941.662785630979</v>
      </c>
      <c r="S4539" s="9"/>
      <c r="T4539" s="9"/>
      <c r="U4539" s="9"/>
      <c r="V4539" s="9"/>
      <c r="W4539" s="9"/>
      <c r="X4539" s="9"/>
      <c r="Y4539" s="9"/>
      <c r="Z4539" s="9"/>
      <c r="AA4539" s="9"/>
      <c r="AB4539" s="9"/>
      <c r="AC4539" s="9"/>
      <c r="AD4539" s="9"/>
      <c r="AE4539" s="9"/>
      <c r="AF4539" s="9"/>
      <c r="AG4539" s="9"/>
      <c r="AH4539" s="9"/>
      <c r="AI4539" s="9"/>
      <c r="AJ4539" s="9"/>
      <c r="AK4539" s="9"/>
      <c r="AL4539" s="9"/>
      <c r="AM4539" s="9"/>
      <c r="AN4539" s="9"/>
      <c r="AO4539" s="9"/>
      <c r="AP4539" s="9"/>
      <c r="AQ4539" s="15"/>
      <c r="AR4539" s="9"/>
      <c r="AS4539" s="9"/>
      <c r="AT4539" s="9"/>
      <c r="AU4539" s="9"/>
      <c r="AV4539" s="9"/>
      <c r="AW4539" s="9"/>
      <c r="AX4539" s="9"/>
      <c r="AY4539" s="9"/>
      <c r="AZ4539" s="9"/>
      <c r="BA4539" s="9"/>
      <c r="BB4539" s="9"/>
      <c r="BC4539" s="9"/>
      <c r="BD4539" s="9"/>
      <c r="BE4539" s="9"/>
      <c r="BF4539" s="9"/>
      <c r="BG4539" s="9"/>
      <c r="BH4539" s="9"/>
      <c r="BI4539" s="9"/>
      <c r="BJ4539" s="9"/>
      <c r="BK4539" s="9"/>
      <c r="BL4539" s="9">
        <f t="shared" si="148"/>
        <v>71941.662785630979</v>
      </c>
      <c r="BM4539" s="9">
        <f t="shared" si="149"/>
        <v>71900</v>
      </c>
    </row>
    <row r="4540" spans="1:65" x14ac:dyDescent="0.3">
      <c r="A4540" t="s">
        <v>4212</v>
      </c>
      <c r="B4540" s="9">
        <v>1078</v>
      </c>
      <c r="C4540">
        <v>538761</v>
      </c>
      <c r="D4540">
        <v>1</v>
      </c>
      <c r="E4540">
        <v>0</v>
      </c>
      <c r="F4540">
        <v>0</v>
      </c>
      <c r="G4540">
        <v>0</v>
      </c>
      <c r="H4540">
        <v>0</v>
      </c>
      <c r="I4540" t="s">
        <v>86</v>
      </c>
      <c r="J4540">
        <v>538884</v>
      </c>
      <c r="K4540" t="s">
        <v>2680</v>
      </c>
      <c r="L4540">
        <v>538957</v>
      </c>
      <c r="M4540" t="s">
        <v>1242</v>
      </c>
      <c r="N4540">
        <v>538957</v>
      </c>
      <c r="O4540" t="s">
        <v>1242</v>
      </c>
      <c r="P4540">
        <v>538094</v>
      </c>
      <c r="Q4540" t="s">
        <v>207</v>
      </c>
      <c r="R4540" s="9">
        <v>254059.85488434049</v>
      </c>
      <c r="S4540" s="9"/>
      <c r="T4540" s="9"/>
      <c r="U4540" s="9"/>
      <c r="V4540" s="9"/>
      <c r="W4540" s="9"/>
      <c r="X4540" s="9"/>
      <c r="Y4540" s="9"/>
      <c r="Z4540" s="9"/>
      <c r="AA4540" s="9"/>
      <c r="AB4540" s="9"/>
      <c r="AC4540" s="9"/>
      <c r="AD4540" s="9"/>
      <c r="AE4540" s="9"/>
      <c r="AF4540" s="9"/>
      <c r="AG4540" s="9"/>
      <c r="AH4540" s="9"/>
      <c r="AI4540" s="9"/>
      <c r="AJ4540" s="9"/>
      <c r="AK4540" s="9"/>
      <c r="AL4540" s="9"/>
      <c r="AM4540" s="9"/>
      <c r="AN4540" s="9"/>
      <c r="AO4540" s="9"/>
      <c r="AP4540" s="9"/>
      <c r="AQ4540" s="15"/>
      <c r="AR4540" s="9"/>
      <c r="AS4540" s="9"/>
      <c r="AT4540" s="9"/>
      <c r="AU4540" s="9"/>
      <c r="AV4540" s="9"/>
      <c r="AW4540" s="9"/>
      <c r="AX4540" s="9"/>
      <c r="AY4540" s="9"/>
      <c r="AZ4540" s="9"/>
      <c r="BA4540" s="9"/>
      <c r="BB4540" s="9"/>
      <c r="BC4540" s="9"/>
      <c r="BD4540" s="9"/>
      <c r="BE4540" s="9"/>
      <c r="BF4540" s="9"/>
      <c r="BG4540" s="9"/>
      <c r="BH4540" s="9"/>
      <c r="BI4540" s="9"/>
      <c r="BJ4540" s="9"/>
      <c r="BK4540" s="9"/>
      <c r="BL4540" s="9">
        <f t="shared" si="148"/>
        <v>254059.85488434049</v>
      </c>
      <c r="BM4540" s="9">
        <f t="shared" si="149"/>
        <v>254100</v>
      </c>
    </row>
    <row r="4541" spans="1:65" x14ac:dyDescent="0.3">
      <c r="A4541" t="s">
        <v>4213</v>
      </c>
      <c r="B4541" s="9">
        <v>853</v>
      </c>
      <c r="C4541">
        <v>583855</v>
      </c>
      <c r="D4541">
        <v>1</v>
      </c>
      <c r="E4541">
        <v>0</v>
      </c>
      <c r="F4541">
        <v>0</v>
      </c>
      <c r="G4541">
        <v>0</v>
      </c>
      <c r="H4541">
        <v>0</v>
      </c>
      <c r="I4541" t="s">
        <v>81</v>
      </c>
      <c r="J4541">
        <v>583561</v>
      </c>
      <c r="K4541" t="s">
        <v>3534</v>
      </c>
      <c r="L4541">
        <v>583910</v>
      </c>
      <c r="M4541" t="s">
        <v>3274</v>
      </c>
      <c r="N4541">
        <v>583952</v>
      </c>
      <c r="O4541" t="s">
        <v>146</v>
      </c>
      <c r="P4541">
        <v>583952</v>
      </c>
      <c r="Q4541" t="s">
        <v>146</v>
      </c>
      <c r="R4541" s="9">
        <v>201844.95507933051</v>
      </c>
      <c r="S4541" s="9"/>
      <c r="T4541" s="9"/>
      <c r="U4541" s="9"/>
      <c r="V4541" s="9"/>
      <c r="W4541" s="9"/>
      <c r="X4541" s="9"/>
      <c r="Y4541" s="9"/>
      <c r="Z4541" s="9"/>
      <c r="AA4541" s="9"/>
      <c r="AB4541" s="9"/>
      <c r="AC4541" s="9"/>
      <c r="AD4541" s="9"/>
      <c r="AE4541" s="9"/>
      <c r="AF4541" s="9"/>
      <c r="AG4541" s="9"/>
      <c r="AH4541" s="9"/>
      <c r="AI4541" s="9"/>
      <c r="AJ4541" s="9"/>
      <c r="AK4541" s="9"/>
      <c r="AL4541" s="9"/>
      <c r="AM4541" s="9"/>
      <c r="AN4541" s="9"/>
      <c r="AO4541" s="9"/>
      <c r="AP4541" s="9"/>
      <c r="AQ4541" s="15"/>
      <c r="AR4541" s="9"/>
      <c r="AS4541" s="9"/>
      <c r="AT4541" s="9"/>
      <c r="AU4541" s="9"/>
      <c r="AV4541" s="9"/>
      <c r="AW4541" s="9"/>
      <c r="AX4541" s="9"/>
      <c r="AY4541" s="9"/>
      <c r="AZ4541" s="9"/>
      <c r="BA4541" s="9"/>
      <c r="BB4541" s="9"/>
      <c r="BC4541" s="9"/>
      <c r="BD4541" s="9"/>
      <c r="BE4541" s="9"/>
      <c r="BF4541" s="9"/>
      <c r="BG4541" s="9"/>
      <c r="BH4541" s="9"/>
      <c r="BI4541" s="9"/>
      <c r="BJ4541" s="9"/>
      <c r="BK4541" s="9"/>
      <c r="BL4541" s="9">
        <f t="shared" si="148"/>
        <v>201844.95507933051</v>
      </c>
      <c r="BM4541" s="9">
        <f t="shared" si="149"/>
        <v>201800</v>
      </c>
    </row>
    <row r="4542" spans="1:65" x14ac:dyDescent="0.3">
      <c r="A4542" t="s">
        <v>4214</v>
      </c>
      <c r="B4542" s="9">
        <v>158</v>
      </c>
      <c r="C4542">
        <v>546488</v>
      </c>
      <c r="D4542">
        <v>1</v>
      </c>
      <c r="E4542">
        <v>0</v>
      </c>
      <c r="F4542">
        <v>0</v>
      </c>
      <c r="G4542">
        <v>0</v>
      </c>
      <c r="H4542">
        <v>0</v>
      </c>
      <c r="I4542" t="s">
        <v>151</v>
      </c>
      <c r="J4542">
        <v>560260</v>
      </c>
      <c r="K4542" t="s">
        <v>912</v>
      </c>
      <c r="L4542">
        <v>560260</v>
      </c>
      <c r="M4542" t="s">
        <v>912</v>
      </c>
      <c r="N4542">
        <v>560260</v>
      </c>
      <c r="O4542" t="s">
        <v>912</v>
      </c>
      <c r="P4542">
        <v>559717</v>
      </c>
      <c r="Q4542" t="s">
        <v>346</v>
      </c>
      <c r="R4542" s="9">
        <v>71941.662785630979</v>
      </c>
      <c r="S4542" s="9"/>
      <c r="T4542" s="9"/>
      <c r="U4542" s="9"/>
      <c r="V4542" s="9"/>
      <c r="W4542" s="9"/>
      <c r="X4542" s="9"/>
      <c r="Y4542" s="9"/>
      <c r="Z4542" s="9"/>
      <c r="AA4542" s="9"/>
      <c r="AB4542" s="9"/>
      <c r="AC4542" s="9"/>
      <c r="AD4542" s="9"/>
      <c r="AE4542" s="9"/>
      <c r="AF4542" s="9"/>
      <c r="AG4542" s="9"/>
      <c r="AH4542" s="9"/>
      <c r="AI4542" s="9"/>
      <c r="AJ4542" s="9"/>
      <c r="AK4542" s="9"/>
      <c r="AL4542" s="9"/>
      <c r="AM4542" s="9"/>
      <c r="AN4542" s="9"/>
      <c r="AO4542" s="9"/>
      <c r="AP4542" s="9"/>
      <c r="AQ4542" s="15"/>
      <c r="AR4542" s="9"/>
      <c r="AS4542" s="9"/>
      <c r="AT4542" s="9"/>
      <c r="AU4542" s="9"/>
      <c r="AV4542" s="9"/>
      <c r="AW4542" s="9"/>
      <c r="AX4542" s="9"/>
      <c r="AY4542" s="9"/>
      <c r="AZ4542" s="9"/>
      <c r="BA4542" s="9"/>
      <c r="BB4542" s="9"/>
      <c r="BC4542" s="9"/>
      <c r="BD4542" s="9"/>
      <c r="BE4542" s="9"/>
      <c r="BF4542" s="9"/>
      <c r="BG4542" s="9"/>
      <c r="BH4542" s="9"/>
      <c r="BI4542" s="9"/>
      <c r="BJ4542" s="9"/>
      <c r="BK4542" s="9"/>
      <c r="BL4542" s="9">
        <f t="shared" si="148"/>
        <v>71941.662785630979</v>
      </c>
      <c r="BM4542" s="9">
        <f t="shared" si="149"/>
        <v>71900</v>
      </c>
    </row>
    <row r="4543" spans="1:65" x14ac:dyDescent="0.3">
      <c r="A4543" t="s">
        <v>4215</v>
      </c>
      <c r="B4543" s="9">
        <v>269</v>
      </c>
      <c r="C4543">
        <v>596728</v>
      </c>
      <c r="D4543">
        <v>1</v>
      </c>
      <c r="E4543">
        <v>0</v>
      </c>
      <c r="F4543">
        <v>0</v>
      </c>
      <c r="G4543">
        <v>0</v>
      </c>
      <c r="H4543">
        <v>0</v>
      </c>
      <c r="I4543" t="s">
        <v>123</v>
      </c>
      <c r="J4543">
        <v>596205</v>
      </c>
      <c r="K4543" t="s">
        <v>3369</v>
      </c>
      <c r="L4543">
        <v>595209</v>
      </c>
      <c r="M4543" t="s">
        <v>480</v>
      </c>
      <c r="N4543">
        <v>595209</v>
      </c>
      <c r="O4543" t="s">
        <v>480</v>
      </c>
      <c r="P4543">
        <v>595209</v>
      </c>
      <c r="Q4543" t="s">
        <v>480</v>
      </c>
      <c r="R4543" s="9">
        <v>71941.662785630979</v>
      </c>
      <c r="S4543" s="9"/>
      <c r="T4543" s="9"/>
      <c r="U4543" s="9"/>
      <c r="V4543" s="9"/>
      <c r="W4543" s="9"/>
      <c r="X4543" s="9"/>
      <c r="Y4543" s="9"/>
      <c r="Z4543" s="9"/>
      <c r="AA4543" s="9"/>
      <c r="AB4543" s="9"/>
      <c r="AC4543" s="9"/>
      <c r="AD4543" s="9"/>
      <c r="AE4543" s="9"/>
      <c r="AF4543" s="9"/>
      <c r="AG4543" s="9"/>
      <c r="AH4543" s="9"/>
      <c r="AI4543" s="9"/>
      <c r="AJ4543" s="9"/>
      <c r="AK4543" s="9"/>
      <c r="AL4543" s="9"/>
      <c r="AM4543" s="9"/>
      <c r="AN4543" s="9"/>
      <c r="AO4543" s="9"/>
      <c r="AP4543" s="9"/>
      <c r="AQ4543" s="15"/>
      <c r="AR4543" s="9"/>
      <c r="AS4543" s="9"/>
      <c r="AT4543" s="9"/>
      <c r="AU4543" s="9"/>
      <c r="AV4543" s="9"/>
      <c r="AW4543" s="9"/>
      <c r="AX4543" s="9"/>
      <c r="AY4543" s="9"/>
      <c r="AZ4543" s="9"/>
      <c r="BA4543" s="9"/>
      <c r="BB4543" s="9"/>
      <c r="BC4543" s="9"/>
      <c r="BD4543" s="9"/>
      <c r="BE4543" s="9"/>
      <c r="BF4543" s="9"/>
      <c r="BG4543" s="9"/>
      <c r="BH4543" s="9"/>
      <c r="BI4543" s="9"/>
      <c r="BJ4543" s="9"/>
      <c r="BK4543" s="9"/>
      <c r="BL4543" s="9">
        <f t="shared" si="148"/>
        <v>71941.662785630979</v>
      </c>
      <c r="BM4543" s="9">
        <f t="shared" si="149"/>
        <v>71900</v>
      </c>
    </row>
    <row r="4544" spans="1:65" x14ac:dyDescent="0.3">
      <c r="A4544" t="s">
        <v>4216</v>
      </c>
      <c r="B4544" s="9">
        <v>269</v>
      </c>
      <c r="C4544">
        <v>565598</v>
      </c>
      <c r="D4544">
        <v>1</v>
      </c>
      <c r="E4544">
        <v>0</v>
      </c>
      <c r="F4544">
        <v>0</v>
      </c>
      <c r="G4544">
        <v>0</v>
      </c>
      <c r="H4544">
        <v>0</v>
      </c>
      <c r="I4544" t="s">
        <v>131</v>
      </c>
      <c r="J4544">
        <v>565229</v>
      </c>
      <c r="K4544" t="s">
        <v>1041</v>
      </c>
      <c r="L4544">
        <v>565229</v>
      </c>
      <c r="M4544" t="s">
        <v>1041</v>
      </c>
      <c r="N4544">
        <v>565229</v>
      </c>
      <c r="O4544" t="s">
        <v>1041</v>
      </c>
      <c r="P4544">
        <v>565229</v>
      </c>
      <c r="Q4544" t="s">
        <v>1041</v>
      </c>
      <c r="R4544" s="9">
        <v>71941.662785630979</v>
      </c>
      <c r="S4544" s="9"/>
      <c r="T4544" s="9"/>
      <c r="U4544" s="9"/>
      <c r="V4544" s="9"/>
      <c r="W4544" s="9"/>
      <c r="X4544" s="9"/>
      <c r="Y4544" s="9"/>
      <c r="Z4544" s="9"/>
      <c r="AA4544" s="9"/>
      <c r="AB4544" s="9"/>
      <c r="AC4544" s="9"/>
      <c r="AD4544" s="9"/>
      <c r="AE4544" s="9"/>
      <c r="AF4544" s="9"/>
      <c r="AG4544" s="9"/>
      <c r="AH4544" s="9"/>
      <c r="AI4544" s="9"/>
      <c r="AJ4544" s="9"/>
      <c r="AK4544" s="9"/>
      <c r="AL4544" s="9"/>
      <c r="AM4544" s="9"/>
      <c r="AN4544" s="9"/>
      <c r="AO4544" s="9"/>
      <c r="AP4544" s="9"/>
      <c r="AQ4544" s="15"/>
      <c r="AR4544" s="9"/>
      <c r="AS4544" s="9"/>
      <c r="AT4544" s="9"/>
      <c r="AU4544" s="9"/>
      <c r="AV4544" s="9"/>
      <c r="AW4544" s="9"/>
      <c r="AX4544" s="9"/>
      <c r="AY4544" s="9"/>
      <c r="AZ4544" s="9"/>
      <c r="BA4544" s="9"/>
      <c r="BB4544" s="9"/>
      <c r="BC4544" s="9"/>
      <c r="BD4544" s="9"/>
      <c r="BE4544" s="9"/>
      <c r="BF4544" s="9"/>
      <c r="BG4544" s="9"/>
      <c r="BH4544" s="9"/>
      <c r="BI4544" s="9"/>
      <c r="BJ4544" s="9"/>
      <c r="BK4544" s="9"/>
      <c r="BL4544" s="9">
        <f t="shared" si="148"/>
        <v>71941.662785630979</v>
      </c>
      <c r="BM4544" s="9">
        <f t="shared" si="149"/>
        <v>71900</v>
      </c>
    </row>
    <row r="4545" spans="1:65" x14ac:dyDescent="0.3">
      <c r="A4545" t="s">
        <v>4217</v>
      </c>
      <c r="B4545" s="9">
        <v>1101</v>
      </c>
      <c r="C4545">
        <v>583863</v>
      </c>
      <c r="D4545">
        <v>1</v>
      </c>
      <c r="E4545">
        <v>0</v>
      </c>
      <c r="F4545">
        <v>0</v>
      </c>
      <c r="G4545">
        <v>0</v>
      </c>
      <c r="H4545">
        <v>0</v>
      </c>
      <c r="I4545" t="s">
        <v>81</v>
      </c>
      <c r="J4545">
        <v>583677</v>
      </c>
      <c r="K4545" t="s">
        <v>1815</v>
      </c>
      <c r="L4545">
        <v>583405</v>
      </c>
      <c r="M4545" t="s">
        <v>3189</v>
      </c>
      <c r="N4545">
        <v>583952</v>
      </c>
      <c r="O4545" t="s">
        <v>146</v>
      </c>
      <c r="P4545">
        <v>583952</v>
      </c>
      <c r="Q4545" t="s">
        <v>146</v>
      </c>
      <c r="R4545" s="9">
        <v>259380.13159876189</v>
      </c>
      <c r="S4545" s="9"/>
      <c r="T4545" s="9"/>
      <c r="U4545" s="9"/>
      <c r="V4545" s="9"/>
      <c r="W4545" s="9"/>
      <c r="X4545" s="9"/>
      <c r="Y4545" s="9"/>
      <c r="Z4545" s="9"/>
      <c r="AA4545" s="9"/>
      <c r="AB4545" s="9"/>
      <c r="AC4545" s="9"/>
      <c r="AD4545" s="9"/>
      <c r="AE4545" s="9"/>
      <c r="AF4545" s="9"/>
      <c r="AG4545" s="9"/>
      <c r="AH4545" s="9"/>
      <c r="AI4545" s="9"/>
      <c r="AJ4545" s="9"/>
      <c r="AK4545" s="9"/>
      <c r="AL4545" s="9"/>
      <c r="AM4545" s="9"/>
      <c r="AN4545" s="9"/>
      <c r="AO4545" s="9"/>
      <c r="AP4545" s="9"/>
      <c r="AQ4545" s="15"/>
      <c r="AR4545" s="9"/>
      <c r="AS4545" s="9"/>
      <c r="AT4545" s="9"/>
      <c r="AU4545" s="9"/>
      <c r="AV4545" s="9"/>
      <c r="AW4545" s="9"/>
      <c r="AX4545" s="9"/>
      <c r="AY4545" s="9"/>
      <c r="AZ4545" s="9"/>
      <c r="BA4545" s="9"/>
      <c r="BB4545" s="9"/>
      <c r="BC4545" s="9"/>
      <c r="BD4545" s="9"/>
      <c r="BE4545" s="9"/>
      <c r="BF4545" s="9"/>
      <c r="BG4545" s="9"/>
      <c r="BH4545" s="9"/>
      <c r="BI4545" s="9"/>
      <c r="BJ4545" s="9"/>
      <c r="BK4545" s="9"/>
      <c r="BL4545" s="9">
        <f t="shared" si="148"/>
        <v>259380.13159876189</v>
      </c>
      <c r="BM4545" s="9">
        <f t="shared" si="149"/>
        <v>259400</v>
      </c>
    </row>
    <row r="4546" spans="1:65" x14ac:dyDescent="0.3">
      <c r="A4546" t="s">
        <v>4218</v>
      </c>
      <c r="B4546" s="9">
        <v>515</v>
      </c>
      <c r="C4546">
        <v>594768</v>
      </c>
      <c r="D4546">
        <v>1</v>
      </c>
      <c r="E4546">
        <v>0</v>
      </c>
      <c r="F4546">
        <v>0</v>
      </c>
      <c r="G4546">
        <v>0</v>
      </c>
      <c r="H4546">
        <v>0</v>
      </c>
      <c r="I4546" t="s">
        <v>81</v>
      </c>
      <c r="J4546">
        <v>594458</v>
      </c>
      <c r="K4546" t="s">
        <v>1151</v>
      </c>
      <c r="L4546">
        <v>595071</v>
      </c>
      <c r="M4546" t="s">
        <v>250</v>
      </c>
      <c r="N4546">
        <v>594458</v>
      </c>
      <c r="O4546" t="s">
        <v>1151</v>
      </c>
      <c r="P4546">
        <v>594482</v>
      </c>
      <c r="Q4546" t="s">
        <v>526</v>
      </c>
      <c r="R4546" s="9">
        <v>122755.0193842568</v>
      </c>
      <c r="S4546" s="9"/>
      <c r="T4546" s="9"/>
      <c r="U4546" s="9"/>
      <c r="V4546" s="9"/>
      <c r="W4546" s="9"/>
      <c r="X4546" s="9"/>
      <c r="Y4546" s="9"/>
      <c r="Z4546" s="9"/>
      <c r="AA4546" s="9"/>
      <c r="AB4546" s="9"/>
      <c r="AC4546" s="9"/>
      <c r="AD4546" s="9"/>
      <c r="AE4546" s="9"/>
      <c r="AF4546" s="9"/>
      <c r="AG4546" s="9"/>
      <c r="AH4546" s="9"/>
      <c r="AI4546" s="9"/>
      <c r="AJ4546" s="9"/>
      <c r="AK4546" s="9"/>
      <c r="AL4546" s="9"/>
      <c r="AM4546" s="9"/>
      <c r="AN4546" s="9"/>
      <c r="AO4546" s="9"/>
      <c r="AP4546" s="9"/>
      <c r="AQ4546" s="15"/>
      <c r="AR4546" s="9">
        <v>1</v>
      </c>
      <c r="AS4546" s="9">
        <f>AR4546*30500</f>
        <v>30500</v>
      </c>
      <c r="AT4546" s="9"/>
      <c r="AU4546" s="9"/>
      <c r="AV4546" s="9"/>
      <c r="AW4546" s="9"/>
      <c r="AX4546" s="9"/>
      <c r="AY4546" s="9"/>
      <c r="AZ4546" s="9"/>
      <c r="BA4546" s="9"/>
      <c r="BB4546" s="9"/>
      <c r="BC4546" s="9"/>
      <c r="BD4546" s="9"/>
      <c r="BE4546" s="9"/>
      <c r="BF4546" s="9"/>
      <c r="BG4546" s="9"/>
      <c r="BH4546" s="9"/>
      <c r="BI4546" s="9"/>
      <c r="BJ4546" s="9"/>
      <c r="BK4546" s="9"/>
      <c r="BL4546" s="9">
        <f t="shared" si="148"/>
        <v>153255.0193842568</v>
      </c>
      <c r="BM4546" s="9">
        <f t="shared" si="149"/>
        <v>153300</v>
      </c>
    </row>
    <row r="4547" spans="1:65" x14ac:dyDescent="0.3">
      <c r="A4547" t="s">
        <v>4218</v>
      </c>
      <c r="B4547" s="9">
        <v>667</v>
      </c>
      <c r="C4547">
        <v>570800</v>
      </c>
      <c r="D4547">
        <v>1</v>
      </c>
      <c r="E4547">
        <v>0</v>
      </c>
      <c r="F4547">
        <v>0</v>
      </c>
      <c r="G4547">
        <v>0</v>
      </c>
      <c r="H4547">
        <v>0</v>
      </c>
      <c r="I4547" t="s">
        <v>90</v>
      </c>
      <c r="J4547">
        <v>570877</v>
      </c>
      <c r="K4547" t="s">
        <v>297</v>
      </c>
      <c r="L4547">
        <v>570877</v>
      </c>
      <c r="M4547" t="s">
        <v>297</v>
      </c>
      <c r="N4547">
        <v>570877</v>
      </c>
      <c r="O4547" t="s">
        <v>297</v>
      </c>
      <c r="P4547">
        <v>569810</v>
      </c>
      <c r="Q4547" t="s">
        <v>284</v>
      </c>
      <c r="R4547" s="9">
        <v>158428.53739955</v>
      </c>
      <c r="S4547" s="9"/>
      <c r="T4547" s="9"/>
      <c r="U4547" s="9"/>
      <c r="V4547" s="9"/>
      <c r="W4547" s="9"/>
      <c r="X4547" s="9"/>
      <c r="Y4547" s="9"/>
      <c r="Z4547" s="9"/>
      <c r="AA4547" s="9"/>
      <c r="AB4547" s="9"/>
      <c r="AC4547" s="9"/>
      <c r="AD4547" s="9"/>
      <c r="AE4547" s="9"/>
      <c r="AF4547" s="9"/>
      <c r="AG4547" s="9"/>
      <c r="AH4547" s="9"/>
      <c r="AI4547" s="9"/>
      <c r="AJ4547" s="9"/>
      <c r="AK4547" s="9"/>
      <c r="AL4547" s="9"/>
      <c r="AM4547" s="9"/>
      <c r="AN4547" s="9"/>
      <c r="AO4547" s="9"/>
      <c r="AP4547" s="9"/>
      <c r="AQ4547" s="15"/>
      <c r="AR4547" s="9"/>
      <c r="AS4547" s="9"/>
      <c r="AT4547" s="9"/>
      <c r="AU4547" s="9"/>
      <c r="AV4547" s="9"/>
      <c r="AW4547" s="9"/>
      <c r="AX4547" s="9"/>
      <c r="AY4547" s="9"/>
      <c r="AZ4547" s="9"/>
      <c r="BA4547" s="9"/>
      <c r="BB4547" s="9"/>
      <c r="BC4547" s="9"/>
      <c r="BD4547" s="9"/>
      <c r="BE4547" s="9"/>
      <c r="BF4547" s="9"/>
      <c r="BG4547" s="9"/>
      <c r="BH4547" s="9"/>
      <c r="BI4547" s="9"/>
      <c r="BJ4547" s="9"/>
      <c r="BK4547" s="9"/>
      <c r="BL4547" s="9">
        <f t="shared" si="148"/>
        <v>158428.53739955</v>
      </c>
      <c r="BM4547" s="9">
        <f t="shared" si="149"/>
        <v>158400</v>
      </c>
    </row>
    <row r="4548" spans="1:65" x14ac:dyDescent="0.3">
      <c r="A4548" t="s">
        <v>4218</v>
      </c>
      <c r="B4548" s="9">
        <v>537</v>
      </c>
      <c r="C4548">
        <v>553077</v>
      </c>
      <c r="D4548">
        <v>1</v>
      </c>
      <c r="E4548">
        <v>0</v>
      </c>
      <c r="F4548">
        <v>0</v>
      </c>
      <c r="G4548">
        <v>0</v>
      </c>
      <c r="H4548">
        <v>0</v>
      </c>
      <c r="I4548" t="s">
        <v>83</v>
      </c>
      <c r="J4548">
        <v>553131</v>
      </c>
      <c r="K4548" t="s">
        <v>571</v>
      </c>
      <c r="L4548">
        <v>553131</v>
      </c>
      <c r="M4548" t="s">
        <v>571</v>
      </c>
      <c r="N4548">
        <v>553131</v>
      </c>
      <c r="O4548" t="s">
        <v>571</v>
      </c>
      <c r="P4548">
        <v>553131</v>
      </c>
      <c r="Q4548" t="s">
        <v>571</v>
      </c>
      <c r="R4548" s="9">
        <v>127930.04765215921</v>
      </c>
      <c r="S4548" s="9"/>
      <c r="T4548" s="9"/>
      <c r="U4548" s="9"/>
      <c r="V4548" s="9"/>
      <c r="W4548" s="9"/>
      <c r="X4548" s="9"/>
      <c r="Y4548" s="9"/>
      <c r="Z4548" s="9"/>
      <c r="AA4548" s="9"/>
      <c r="AB4548" s="9"/>
      <c r="AC4548" s="9"/>
      <c r="AD4548" s="9"/>
      <c r="AE4548" s="9"/>
      <c r="AF4548" s="9"/>
      <c r="AG4548" s="9"/>
      <c r="AH4548" s="9"/>
      <c r="AI4548" s="9"/>
      <c r="AJ4548" s="9"/>
      <c r="AK4548" s="9"/>
      <c r="AL4548" s="9"/>
      <c r="AM4548" s="9"/>
      <c r="AN4548" s="9"/>
      <c r="AO4548" s="9"/>
      <c r="AP4548" s="9"/>
      <c r="AQ4548" s="15"/>
      <c r="AR4548" s="9"/>
      <c r="AS4548" s="9"/>
      <c r="AT4548" s="9"/>
      <c r="AU4548" s="9"/>
      <c r="AV4548" s="9"/>
      <c r="AW4548" s="9"/>
      <c r="AX4548" s="9"/>
      <c r="AY4548" s="9"/>
      <c r="AZ4548" s="9"/>
      <c r="BA4548" s="9"/>
      <c r="BB4548" s="9"/>
      <c r="BC4548" s="9"/>
      <c r="BD4548" s="9"/>
      <c r="BE4548" s="9"/>
      <c r="BF4548" s="9"/>
      <c r="BG4548" s="9"/>
      <c r="BH4548" s="9"/>
      <c r="BI4548" s="9"/>
      <c r="BJ4548" s="9"/>
      <c r="BK4548" s="9"/>
      <c r="BL4548" s="9">
        <f t="shared" ref="BL4548:BL4611" si="150">SUMIF(R4548:R4548,"&lt;&gt;")+SUMIF(T4548:T4548,"&lt;&gt;")+SUMIF(V4548:V4548,"&lt;&gt;")+SUMIF(X4548:X4548,"&lt;&gt;")+SUMIF(Z4548:Z4548,"&lt;&gt;")+SUMIF(AB4548:AB4548,"&lt;&gt;")+SUMIF(AD4548:AD4548,"&lt;&gt;")+SUMIF(AF4548:AF4548,"&lt;&gt;")+SUMIF(AH4548:AH4548,"&lt;&gt;")+SUMIF(AJ4548:AJ4548,"&lt;&gt;")+SUMIF(AK4548:AK4548,"&lt;&gt;")+SUMIF(AM4548:AM4548,"&lt;&gt;")+SUMIF(AO4548:AO4548,"&lt;&gt;")+SUMIF(AQ4548:AQ4548,"&lt;&gt;")+SUMIF(AS4548:AS4548,"&lt;&gt;")+SUMIF(AU4548:AU4548,"&lt;&gt;")+SUMIF(AW4548:AW4548,"&lt;&gt;")+SUMIF(AY4548:AY4548,"&lt;&gt;")+SUMIF(BA4548:BA4548,"&lt;&gt;")+SUMIF(BC4548:BC4548,"&lt;&gt;")+SUMIF(BE4548:BE4548,"&lt;&gt;")+SUMIF(BG4548:BG4548,"&lt;&gt;")+SUMIF(BI4548:BI4548,"&lt;&gt;")+SUMIF(BK4548:BK4548,"&lt;&gt;")</f>
        <v>127930.04765215921</v>
      </c>
      <c r="BM4548" s="9">
        <f t="shared" ref="BM4548:BM4611" si="151">ROUND(BL4548/100,0)*100</f>
        <v>127900</v>
      </c>
    </row>
    <row r="4549" spans="1:65" x14ac:dyDescent="0.3">
      <c r="A4549" t="s">
        <v>4219</v>
      </c>
      <c r="B4549" s="9">
        <v>672</v>
      </c>
      <c r="C4549">
        <v>582336</v>
      </c>
      <c r="D4549">
        <v>1</v>
      </c>
      <c r="E4549">
        <v>0</v>
      </c>
      <c r="F4549">
        <v>0</v>
      </c>
      <c r="G4549">
        <v>0</v>
      </c>
      <c r="H4549">
        <v>0</v>
      </c>
      <c r="I4549" t="s">
        <v>81</v>
      </c>
      <c r="J4549">
        <v>582441</v>
      </c>
      <c r="K4549" t="s">
        <v>4178</v>
      </c>
      <c r="L4549">
        <v>581372</v>
      </c>
      <c r="M4549" t="s">
        <v>243</v>
      </c>
      <c r="N4549">
        <v>581372</v>
      </c>
      <c r="O4549" t="s">
        <v>243</v>
      </c>
      <c r="P4549">
        <v>581372</v>
      </c>
      <c r="Q4549" t="s">
        <v>243</v>
      </c>
      <c r="R4549" s="9">
        <v>159598.90959321041</v>
      </c>
      <c r="S4549" s="9"/>
      <c r="T4549" s="9"/>
      <c r="U4549" s="9"/>
      <c r="V4549" s="9"/>
      <c r="W4549" s="9"/>
      <c r="X4549" s="9"/>
      <c r="Y4549" s="9"/>
      <c r="Z4549" s="9"/>
      <c r="AA4549" s="9"/>
      <c r="AB4549" s="9"/>
      <c r="AC4549" s="9"/>
      <c r="AD4549" s="9"/>
      <c r="AE4549" s="9"/>
      <c r="AF4549" s="9"/>
      <c r="AG4549" s="9"/>
      <c r="AH4549" s="9"/>
      <c r="AI4549" s="9"/>
      <c r="AJ4549" s="9"/>
      <c r="AK4549" s="9"/>
      <c r="AL4549" s="9"/>
      <c r="AM4549" s="9"/>
      <c r="AN4549" s="9"/>
      <c r="AO4549" s="9"/>
      <c r="AP4549" s="9"/>
      <c r="AQ4549" s="15"/>
      <c r="AR4549" s="9">
        <v>3</v>
      </c>
      <c r="AS4549" s="9">
        <f>AR4549*30500</f>
        <v>91500</v>
      </c>
      <c r="AT4549" s="9"/>
      <c r="AU4549" s="9"/>
      <c r="AV4549" s="9"/>
      <c r="AW4549" s="9"/>
      <c r="AX4549" s="9"/>
      <c r="AY4549" s="9"/>
      <c r="AZ4549" s="9"/>
      <c r="BA4549" s="9"/>
      <c r="BB4549" s="9"/>
      <c r="BC4549" s="9"/>
      <c r="BD4549" s="9"/>
      <c r="BE4549" s="9"/>
      <c r="BF4549" s="9"/>
      <c r="BG4549" s="9"/>
      <c r="BH4549" s="9"/>
      <c r="BI4549" s="9"/>
      <c r="BJ4549" s="9"/>
      <c r="BK4549" s="9"/>
      <c r="BL4549" s="9">
        <f t="shared" si="150"/>
        <v>251098.90959321041</v>
      </c>
      <c r="BM4549" s="9">
        <f t="shared" si="151"/>
        <v>251100</v>
      </c>
    </row>
    <row r="4550" spans="1:65" x14ac:dyDescent="0.3">
      <c r="A4550" t="s">
        <v>4220</v>
      </c>
      <c r="B4550" s="9">
        <v>1620</v>
      </c>
      <c r="C4550">
        <v>562025</v>
      </c>
      <c r="D4550">
        <v>1</v>
      </c>
      <c r="E4550">
        <v>0</v>
      </c>
      <c r="F4550">
        <v>0</v>
      </c>
      <c r="G4550">
        <v>0</v>
      </c>
      <c r="H4550">
        <v>0</v>
      </c>
      <c r="I4550" t="s">
        <v>104</v>
      </c>
      <c r="J4550">
        <v>561860</v>
      </c>
      <c r="K4550" t="s">
        <v>951</v>
      </c>
      <c r="L4550">
        <v>561860</v>
      </c>
      <c r="M4550" t="s">
        <v>951</v>
      </c>
      <c r="N4550">
        <v>561860</v>
      </c>
      <c r="O4550" t="s">
        <v>951</v>
      </c>
      <c r="P4550">
        <v>561860</v>
      </c>
      <c r="Q4550" t="s">
        <v>951</v>
      </c>
      <c r="R4550" s="9">
        <v>378679.97614204598</v>
      </c>
      <c r="S4550" s="9"/>
      <c r="T4550" s="9"/>
      <c r="U4550" s="9"/>
      <c r="V4550" s="9"/>
      <c r="W4550" s="9"/>
      <c r="X4550" s="9"/>
      <c r="Y4550" s="9"/>
      <c r="Z4550" s="9"/>
      <c r="AA4550" s="9"/>
      <c r="AB4550" s="9"/>
      <c r="AC4550" s="9"/>
      <c r="AD4550" s="9"/>
      <c r="AE4550" s="9"/>
      <c r="AF4550" s="9"/>
      <c r="AG4550" s="9"/>
      <c r="AH4550" s="9"/>
      <c r="AI4550" s="9"/>
      <c r="AJ4550" s="9"/>
      <c r="AK4550" s="9"/>
      <c r="AL4550" s="9"/>
      <c r="AM4550" s="9"/>
      <c r="AN4550" s="9"/>
      <c r="AO4550" s="9"/>
      <c r="AP4550" s="9"/>
      <c r="AQ4550" s="15"/>
      <c r="AR4550" s="9"/>
      <c r="AS4550" s="9"/>
      <c r="AT4550" s="9"/>
      <c r="AU4550" s="9"/>
      <c r="AV4550" s="9"/>
      <c r="AW4550" s="9"/>
      <c r="AX4550" s="9"/>
      <c r="AY4550" s="9"/>
      <c r="AZ4550" s="9"/>
      <c r="BA4550" s="9"/>
      <c r="BB4550" s="9"/>
      <c r="BC4550" s="9"/>
      <c r="BD4550" s="9"/>
      <c r="BE4550" s="9"/>
      <c r="BF4550" s="9"/>
      <c r="BG4550" s="9"/>
      <c r="BH4550" s="9"/>
      <c r="BI4550" s="9"/>
      <c r="BJ4550" s="9"/>
      <c r="BK4550" s="9"/>
      <c r="BL4550" s="9">
        <f t="shared" si="150"/>
        <v>378679.97614204598</v>
      </c>
      <c r="BM4550" s="9">
        <f t="shared" si="151"/>
        <v>378700</v>
      </c>
    </row>
    <row r="4551" spans="1:65" x14ac:dyDescent="0.3">
      <c r="A4551" t="s">
        <v>4221</v>
      </c>
      <c r="B4551" s="9">
        <v>167</v>
      </c>
      <c r="C4551">
        <v>545295</v>
      </c>
      <c r="D4551">
        <v>1</v>
      </c>
      <c r="E4551">
        <v>0</v>
      </c>
      <c r="F4551">
        <v>0</v>
      </c>
      <c r="G4551">
        <v>0</v>
      </c>
      <c r="H4551">
        <v>0</v>
      </c>
      <c r="I4551" t="s">
        <v>81</v>
      </c>
      <c r="J4551">
        <v>584002</v>
      </c>
      <c r="K4551" t="s">
        <v>278</v>
      </c>
      <c r="L4551">
        <v>584002</v>
      </c>
      <c r="M4551" t="s">
        <v>278</v>
      </c>
      <c r="N4551">
        <v>584002</v>
      </c>
      <c r="O4551" t="s">
        <v>278</v>
      </c>
      <c r="P4551">
        <v>584002</v>
      </c>
      <c r="Q4551" t="s">
        <v>278</v>
      </c>
      <c r="R4551" s="9">
        <v>71941.662785630979</v>
      </c>
      <c r="S4551" s="9"/>
      <c r="T4551" s="9"/>
      <c r="U4551" s="9"/>
      <c r="V4551" s="9"/>
      <c r="W4551" s="9"/>
      <c r="X4551" s="9"/>
      <c r="Y4551" s="9"/>
      <c r="Z4551" s="9"/>
      <c r="AA4551" s="9"/>
      <c r="AB4551" s="9"/>
      <c r="AC4551" s="9"/>
      <c r="AD4551" s="9"/>
      <c r="AE4551" s="9"/>
      <c r="AF4551" s="9"/>
      <c r="AG4551" s="9"/>
      <c r="AH4551" s="9"/>
      <c r="AI4551" s="9"/>
      <c r="AJ4551" s="9"/>
      <c r="AK4551" s="9"/>
      <c r="AL4551" s="9"/>
      <c r="AM4551" s="9"/>
      <c r="AN4551" s="9"/>
      <c r="AO4551" s="9"/>
      <c r="AP4551" s="9"/>
      <c r="AQ4551" s="15"/>
      <c r="AR4551" s="9"/>
      <c r="AS4551" s="9"/>
      <c r="AT4551" s="9"/>
      <c r="AU4551" s="9"/>
      <c r="AV4551" s="9"/>
      <c r="AW4551" s="9"/>
      <c r="AX4551" s="9"/>
      <c r="AY4551" s="9"/>
      <c r="AZ4551" s="9"/>
      <c r="BA4551" s="9"/>
      <c r="BB4551" s="9"/>
      <c r="BC4551" s="9"/>
      <c r="BD4551" s="9"/>
      <c r="BE4551" s="9"/>
      <c r="BF4551" s="9"/>
      <c r="BG4551" s="9"/>
      <c r="BH4551" s="9"/>
      <c r="BI4551" s="9"/>
      <c r="BJ4551" s="9"/>
      <c r="BK4551" s="9"/>
      <c r="BL4551" s="9">
        <f t="shared" si="150"/>
        <v>71941.662785630979</v>
      </c>
      <c r="BM4551" s="9">
        <f t="shared" si="151"/>
        <v>71900</v>
      </c>
    </row>
    <row r="4552" spans="1:65" x14ac:dyDescent="0.3">
      <c r="A4552" t="s">
        <v>4221</v>
      </c>
      <c r="B4552" s="9">
        <v>673</v>
      </c>
      <c r="C4552">
        <v>517747</v>
      </c>
      <c r="D4552">
        <v>1</v>
      </c>
      <c r="E4552">
        <v>0</v>
      </c>
      <c r="F4552">
        <v>0</v>
      </c>
      <c r="G4552">
        <v>0</v>
      </c>
      <c r="H4552">
        <v>0</v>
      </c>
      <c r="I4552" t="s">
        <v>111</v>
      </c>
      <c r="J4552">
        <v>513750</v>
      </c>
      <c r="K4552" t="s">
        <v>290</v>
      </c>
      <c r="L4552">
        <v>513750</v>
      </c>
      <c r="M4552" t="s">
        <v>290</v>
      </c>
      <c r="N4552">
        <v>513750</v>
      </c>
      <c r="O4552" t="s">
        <v>290</v>
      </c>
      <c r="P4552">
        <v>513750</v>
      </c>
      <c r="Q4552" t="s">
        <v>290</v>
      </c>
      <c r="R4552" s="9">
        <v>159832.9613988176</v>
      </c>
      <c r="S4552" s="9"/>
      <c r="T4552" s="9"/>
      <c r="U4552" s="9"/>
      <c r="V4552" s="9"/>
      <c r="W4552" s="9"/>
      <c r="X4552" s="9"/>
      <c r="Y4552" s="9"/>
      <c r="Z4552" s="9"/>
      <c r="AA4552" s="9"/>
      <c r="AB4552" s="9"/>
      <c r="AC4552" s="9"/>
      <c r="AD4552" s="9"/>
      <c r="AE4552" s="9"/>
      <c r="AF4552" s="9"/>
      <c r="AG4552" s="9"/>
      <c r="AH4552" s="9"/>
      <c r="AI4552" s="9"/>
      <c r="AJ4552" s="9"/>
      <c r="AK4552" s="9"/>
      <c r="AL4552" s="9"/>
      <c r="AM4552" s="9"/>
      <c r="AN4552" s="9"/>
      <c r="AO4552" s="9"/>
      <c r="AP4552" s="9"/>
      <c r="AQ4552" s="15"/>
      <c r="AR4552" s="9">
        <v>44</v>
      </c>
      <c r="AS4552" s="9">
        <f>AR4552*30500</f>
        <v>1342000</v>
      </c>
      <c r="AT4552" s="9"/>
      <c r="AU4552" s="9"/>
      <c r="AV4552" s="9"/>
      <c r="AW4552" s="9"/>
      <c r="AX4552" s="9"/>
      <c r="AY4552" s="9"/>
      <c r="AZ4552" s="9"/>
      <c r="BA4552" s="9"/>
      <c r="BB4552" s="9"/>
      <c r="BC4552" s="9"/>
      <c r="BD4552" s="9"/>
      <c r="BE4552" s="9"/>
      <c r="BF4552" s="9"/>
      <c r="BG4552" s="9"/>
      <c r="BH4552" s="9"/>
      <c r="BI4552" s="9"/>
      <c r="BJ4552" s="9"/>
      <c r="BK4552" s="9"/>
      <c r="BL4552" s="9">
        <f t="shared" si="150"/>
        <v>1501832.9613988176</v>
      </c>
      <c r="BM4552" s="9">
        <f t="shared" si="151"/>
        <v>1501800</v>
      </c>
    </row>
    <row r="4553" spans="1:65" x14ac:dyDescent="0.3">
      <c r="A4553" t="s">
        <v>4222</v>
      </c>
      <c r="B4553" s="9">
        <v>269</v>
      </c>
      <c r="C4553">
        <v>589993</v>
      </c>
      <c r="D4553">
        <v>1</v>
      </c>
      <c r="E4553">
        <v>0</v>
      </c>
      <c r="F4553">
        <v>0</v>
      </c>
      <c r="G4553">
        <v>0</v>
      </c>
      <c r="H4553">
        <v>0</v>
      </c>
      <c r="I4553" t="s">
        <v>111</v>
      </c>
      <c r="J4553">
        <v>589608</v>
      </c>
      <c r="K4553" t="s">
        <v>995</v>
      </c>
      <c r="L4553">
        <v>589250</v>
      </c>
      <c r="M4553" t="s">
        <v>113</v>
      </c>
      <c r="N4553">
        <v>589250</v>
      </c>
      <c r="O4553" t="s">
        <v>113</v>
      </c>
      <c r="P4553">
        <v>589250</v>
      </c>
      <c r="Q4553" t="s">
        <v>113</v>
      </c>
      <c r="R4553" s="9">
        <v>71941.662785630979</v>
      </c>
      <c r="S4553" s="9"/>
      <c r="T4553" s="9"/>
      <c r="U4553" s="9"/>
      <c r="V4553" s="9"/>
      <c r="W4553" s="9"/>
      <c r="X4553" s="9"/>
      <c r="Y4553" s="9"/>
      <c r="Z4553" s="9"/>
      <c r="AA4553" s="9"/>
      <c r="AB4553" s="9"/>
      <c r="AC4553" s="9"/>
      <c r="AD4553" s="9"/>
      <c r="AE4553" s="9"/>
      <c r="AF4553" s="9"/>
      <c r="AG4553" s="9"/>
      <c r="AH4553" s="9"/>
      <c r="AI4553" s="9"/>
      <c r="AJ4553" s="9"/>
      <c r="AK4553" s="9"/>
      <c r="AL4553" s="9"/>
      <c r="AM4553" s="9"/>
      <c r="AN4553" s="9"/>
      <c r="AO4553" s="9"/>
      <c r="AP4553" s="9"/>
      <c r="AQ4553" s="15"/>
      <c r="AR4553" s="9"/>
      <c r="AS4553" s="9"/>
      <c r="AT4553" s="9"/>
      <c r="AU4553" s="9"/>
      <c r="AV4553" s="9"/>
      <c r="AW4553" s="9"/>
      <c r="AX4553" s="9"/>
      <c r="AY4553" s="9"/>
      <c r="AZ4553" s="9"/>
      <c r="BA4553" s="9"/>
      <c r="BB4553" s="9"/>
      <c r="BC4553" s="9"/>
      <c r="BD4553" s="9"/>
      <c r="BE4553" s="9"/>
      <c r="BF4553" s="9"/>
      <c r="BG4553" s="9"/>
      <c r="BH4553" s="9"/>
      <c r="BI4553" s="9"/>
      <c r="BJ4553" s="9"/>
      <c r="BK4553" s="9"/>
      <c r="BL4553" s="9">
        <f t="shared" si="150"/>
        <v>71941.662785630979</v>
      </c>
      <c r="BM4553" s="9">
        <f t="shared" si="151"/>
        <v>71900</v>
      </c>
    </row>
    <row r="4554" spans="1:65" x14ac:dyDescent="0.3">
      <c r="A4554" t="s">
        <v>4222</v>
      </c>
      <c r="B4554" s="9">
        <v>154</v>
      </c>
      <c r="C4554">
        <v>586536</v>
      </c>
      <c r="D4554">
        <v>1</v>
      </c>
      <c r="E4554">
        <v>0</v>
      </c>
      <c r="F4554">
        <v>0</v>
      </c>
      <c r="G4554">
        <v>0</v>
      </c>
      <c r="H4554">
        <v>0</v>
      </c>
      <c r="I4554" t="s">
        <v>81</v>
      </c>
      <c r="J4554">
        <v>586226</v>
      </c>
      <c r="K4554" t="s">
        <v>2189</v>
      </c>
      <c r="L4554">
        <v>586307</v>
      </c>
      <c r="M4554" t="s">
        <v>121</v>
      </c>
      <c r="N4554">
        <v>586307</v>
      </c>
      <c r="O4554" t="s">
        <v>121</v>
      </c>
      <c r="P4554">
        <v>586307</v>
      </c>
      <c r="Q4554" t="s">
        <v>121</v>
      </c>
      <c r="R4554" s="9">
        <v>71941.662785630979</v>
      </c>
      <c r="S4554" s="9"/>
      <c r="T4554" s="9"/>
      <c r="U4554" s="9"/>
      <c r="V4554" s="9"/>
      <c r="W4554" s="9"/>
      <c r="X4554" s="9"/>
      <c r="Y4554" s="9"/>
      <c r="Z4554" s="9"/>
      <c r="AA4554" s="9"/>
      <c r="AB4554" s="9"/>
      <c r="AC4554" s="9"/>
      <c r="AD4554" s="9"/>
      <c r="AE4554" s="9"/>
      <c r="AF4554" s="9"/>
      <c r="AG4554" s="9"/>
      <c r="AH4554" s="9"/>
      <c r="AI4554" s="9"/>
      <c r="AJ4554" s="9"/>
      <c r="AK4554" s="9"/>
      <c r="AL4554" s="9"/>
      <c r="AM4554" s="9"/>
      <c r="AN4554" s="9"/>
      <c r="AO4554" s="9"/>
      <c r="AP4554" s="9"/>
      <c r="AQ4554" s="15"/>
      <c r="AR4554" s="9"/>
      <c r="AS4554" s="9"/>
      <c r="AT4554" s="9"/>
      <c r="AU4554" s="9"/>
      <c r="AV4554" s="9"/>
      <c r="AW4554" s="9"/>
      <c r="AX4554" s="9"/>
      <c r="AY4554" s="9"/>
      <c r="AZ4554" s="9"/>
      <c r="BA4554" s="9"/>
      <c r="BB4554" s="9"/>
      <c r="BC4554" s="9"/>
      <c r="BD4554" s="9"/>
      <c r="BE4554" s="9"/>
      <c r="BF4554" s="9"/>
      <c r="BG4554" s="9"/>
      <c r="BH4554" s="9"/>
      <c r="BI4554" s="9"/>
      <c r="BJ4554" s="9"/>
      <c r="BK4554" s="9"/>
      <c r="BL4554" s="9">
        <f t="shared" si="150"/>
        <v>71941.662785630979</v>
      </c>
      <c r="BM4554" s="9">
        <f t="shared" si="151"/>
        <v>71900</v>
      </c>
    </row>
    <row r="4555" spans="1:65" x14ac:dyDescent="0.3">
      <c r="A4555" t="s">
        <v>4223</v>
      </c>
      <c r="B4555" s="9">
        <v>179</v>
      </c>
      <c r="C4555">
        <v>513890</v>
      </c>
      <c r="D4555">
        <v>1</v>
      </c>
      <c r="E4555">
        <v>0</v>
      </c>
      <c r="F4555">
        <v>0</v>
      </c>
      <c r="G4555">
        <v>0</v>
      </c>
      <c r="H4555">
        <v>0</v>
      </c>
      <c r="I4555" t="s">
        <v>104</v>
      </c>
      <c r="J4555">
        <v>561495</v>
      </c>
      <c r="K4555" t="s">
        <v>354</v>
      </c>
      <c r="L4555">
        <v>561495</v>
      </c>
      <c r="M4555" t="s">
        <v>354</v>
      </c>
      <c r="N4555">
        <v>561495</v>
      </c>
      <c r="O4555" t="s">
        <v>354</v>
      </c>
      <c r="P4555">
        <v>561380</v>
      </c>
      <c r="Q4555" t="s">
        <v>355</v>
      </c>
      <c r="R4555" s="9">
        <v>71941.662785630979</v>
      </c>
      <c r="S4555" s="9"/>
      <c r="T4555" s="9"/>
      <c r="U4555" s="9"/>
      <c r="V4555" s="9"/>
      <c r="W4555" s="9"/>
      <c r="X4555" s="9"/>
      <c r="Y4555" s="9"/>
      <c r="Z4555" s="9"/>
      <c r="AA4555" s="9"/>
      <c r="AB4555" s="9"/>
      <c r="AC4555" s="9"/>
      <c r="AD4555" s="9"/>
      <c r="AE4555" s="9"/>
      <c r="AF4555" s="9"/>
      <c r="AG4555" s="9"/>
      <c r="AH4555" s="9"/>
      <c r="AI4555" s="9"/>
      <c r="AJ4555" s="9"/>
      <c r="AK4555" s="9"/>
      <c r="AL4555" s="9"/>
      <c r="AM4555" s="9"/>
      <c r="AN4555" s="9"/>
      <c r="AO4555" s="9"/>
      <c r="AP4555" s="9"/>
      <c r="AQ4555" s="15"/>
      <c r="AR4555" s="9"/>
      <c r="AS4555" s="9"/>
      <c r="AT4555" s="9"/>
      <c r="AU4555" s="9"/>
      <c r="AV4555" s="9"/>
      <c r="AW4555" s="9"/>
      <c r="AX4555" s="9"/>
      <c r="AY4555" s="9"/>
      <c r="AZ4555" s="9"/>
      <c r="BA4555" s="9"/>
      <c r="BB4555" s="9"/>
      <c r="BC4555" s="9"/>
      <c r="BD4555" s="9"/>
      <c r="BE4555" s="9"/>
      <c r="BF4555" s="9"/>
      <c r="BG4555" s="9"/>
      <c r="BH4555" s="9"/>
      <c r="BI4555" s="9"/>
      <c r="BJ4555" s="9"/>
      <c r="BK4555" s="9"/>
      <c r="BL4555" s="9">
        <f t="shared" si="150"/>
        <v>71941.662785630979</v>
      </c>
      <c r="BM4555" s="9">
        <f t="shared" si="151"/>
        <v>71900</v>
      </c>
    </row>
    <row r="4556" spans="1:65" x14ac:dyDescent="0.3">
      <c r="A4556" s="2" t="s">
        <v>2621</v>
      </c>
      <c r="B4556" s="9">
        <v>1892</v>
      </c>
      <c r="C4556">
        <v>554812</v>
      </c>
      <c r="D4556">
        <v>1</v>
      </c>
      <c r="E4556">
        <v>1</v>
      </c>
      <c r="F4556">
        <v>0</v>
      </c>
      <c r="G4556">
        <v>0</v>
      </c>
      <c r="H4556">
        <v>0</v>
      </c>
      <c r="I4556" t="s">
        <v>77</v>
      </c>
      <c r="J4556">
        <v>554812</v>
      </c>
      <c r="K4556" t="s">
        <v>2621</v>
      </c>
      <c r="L4556">
        <v>554634</v>
      </c>
      <c r="M4556" t="s">
        <v>2622</v>
      </c>
      <c r="N4556">
        <v>554481</v>
      </c>
      <c r="O4556" t="s">
        <v>1359</v>
      </c>
      <c r="P4556">
        <v>554481</v>
      </c>
      <c r="Q4556" t="s">
        <v>1359</v>
      </c>
      <c r="R4556" s="9">
        <v>440685.2865061356</v>
      </c>
      <c r="S4556" s="9">
        <f>SUMIFS($B:$B,$J:$J,$C4556)</f>
        <v>2333</v>
      </c>
      <c r="T4556" s="9">
        <v>126926.0998190659</v>
      </c>
      <c r="U4556" s="9">
        <v>0</v>
      </c>
      <c r="V4556" s="9">
        <f>U4556*768</f>
        <v>0</v>
      </c>
      <c r="W4556" s="9">
        <v>8</v>
      </c>
      <c r="X4556" s="9">
        <f>W4556*3072</f>
        <v>24576</v>
      </c>
      <c r="Y4556" s="9">
        <v>42</v>
      </c>
      <c r="Z4556" s="9">
        <f>Y4556*1024</f>
        <v>43008</v>
      </c>
      <c r="AA4556" s="9">
        <v>1</v>
      </c>
      <c r="AB4556" s="9">
        <f>AA4556*256</f>
        <v>256</v>
      </c>
      <c r="AC4556" s="9"/>
      <c r="AD4556" s="9"/>
      <c r="AE4556" s="9"/>
      <c r="AF4556" s="9"/>
      <c r="AG4556" s="9"/>
      <c r="AH4556" s="9"/>
      <c r="AI4556" s="9"/>
      <c r="AJ4556" s="9"/>
      <c r="AK4556" s="9"/>
      <c r="AL4556" s="9"/>
      <c r="AM4556" s="9"/>
      <c r="AN4556" s="9"/>
      <c r="AO4556" s="9"/>
      <c r="AP4556" s="9"/>
      <c r="AQ4556" s="15"/>
      <c r="AR4556" s="9">
        <v>6</v>
      </c>
      <c r="AS4556" s="9">
        <f>AR4556*30500</f>
        <v>183000</v>
      </c>
      <c r="AT4556" s="9"/>
      <c r="AU4556" s="9"/>
      <c r="AV4556" s="9"/>
      <c r="AW4556" s="9"/>
      <c r="AX4556" s="9"/>
      <c r="AY4556" s="9"/>
      <c r="AZ4556" s="9"/>
      <c r="BA4556" s="9"/>
      <c r="BB4556" s="9"/>
      <c r="BC4556" s="9"/>
      <c r="BD4556" s="9"/>
      <c r="BE4556" s="9"/>
      <c r="BF4556" s="9"/>
      <c r="BG4556" s="9"/>
      <c r="BH4556" s="9"/>
      <c r="BI4556" s="9"/>
      <c r="BJ4556" s="9"/>
      <c r="BK4556" s="9"/>
      <c r="BL4556" s="9">
        <f t="shared" si="150"/>
        <v>818451.38632520149</v>
      </c>
      <c r="BM4556" s="9">
        <f t="shared" si="151"/>
        <v>818500</v>
      </c>
    </row>
    <row r="4557" spans="1:65" x14ac:dyDescent="0.3">
      <c r="A4557" s="2" t="s">
        <v>562</v>
      </c>
      <c r="B4557" s="9">
        <v>393</v>
      </c>
      <c r="C4557">
        <v>536636</v>
      </c>
      <c r="D4557">
        <v>1</v>
      </c>
      <c r="E4557">
        <v>1</v>
      </c>
      <c r="F4557">
        <v>0</v>
      </c>
      <c r="G4557">
        <v>0</v>
      </c>
      <c r="H4557">
        <v>0</v>
      </c>
      <c r="I4557" t="s">
        <v>86</v>
      </c>
      <c r="J4557">
        <v>536636</v>
      </c>
      <c r="K4557" t="s">
        <v>562</v>
      </c>
      <c r="L4557">
        <v>535419</v>
      </c>
      <c r="M4557" t="s">
        <v>170</v>
      </c>
      <c r="N4557">
        <v>535419</v>
      </c>
      <c r="O4557" t="s">
        <v>170</v>
      </c>
      <c r="P4557">
        <v>535419</v>
      </c>
      <c r="Q4557" t="s">
        <v>170</v>
      </c>
      <c r="R4557" s="9">
        <v>93977.868843536868</v>
      </c>
      <c r="S4557" s="9">
        <f>SUMIFS($B:$B,$J:$J,$C4557)</f>
        <v>1177</v>
      </c>
      <c r="T4557" s="9">
        <v>64121.452776743281</v>
      </c>
      <c r="U4557" s="9">
        <v>0</v>
      </c>
      <c r="V4557" s="9">
        <f>U4557*768</f>
        <v>0</v>
      </c>
      <c r="W4557" s="9">
        <v>8</v>
      </c>
      <c r="X4557" s="9">
        <f>W4557*3072</f>
        <v>24576</v>
      </c>
      <c r="Y4557" s="9">
        <v>2</v>
      </c>
      <c r="Z4557" s="9">
        <f>Y4557*1024</f>
        <v>2048</v>
      </c>
      <c r="AA4557" s="9">
        <v>0</v>
      </c>
      <c r="AB4557" s="9">
        <f>AA4557*256</f>
        <v>0</v>
      </c>
      <c r="AC4557" s="9"/>
      <c r="AD4557" s="9"/>
      <c r="AE4557" s="9"/>
      <c r="AF4557" s="9"/>
      <c r="AG4557" s="9"/>
      <c r="AH4557" s="9"/>
      <c r="AI4557" s="9"/>
      <c r="AJ4557" s="9"/>
      <c r="AK4557" s="9"/>
      <c r="AL4557" s="9"/>
      <c r="AM4557" s="9"/>
      <c r="AN4557" s="9"/>
      <c r="AO4557" s="9"/>
      <c r="AP4557" s="9"/>
      <c r="AQ4557" s="15"/>
      <c r="AR4557" s="9"/>
      <c r="AS4557" s="9"/>
      <c r="AT4557" s="9"/>
      <c r="AU4557" s="9"/>
      <c r="AV4557" s="9"/>
      <c r="AW4557" s="9"/>
      <c r="AX4557" s="9"/>
      <c r="AY4557" s="9"/>
      <c r="AZ4557" s="9"/>
      <c r="BA4557" s="9"/>
      <c r="BB4557" s="9"/>
      <c r="BC4557" s="9"/>
      <c r="BD4557" s="9"/>
      <c r="BE4557" s="9"/>
      <c r="BF4557" s="9"/>
      <c r="BG4557" s="9"/>
      <c r="BH4557" s="9"/>
      <c r="BI4557" s="9"/>
      <c r="BJ4557" s="9"/>
      <c r="BK4557" s="9"/>
      <c r="BL4557" s="9">
        <f t="shared" si="150"/>
        <v>184723.32162028016</v>
      </c>
      <c r="BM4557" s="9">
        <f t="shared" si="151"/>
        <v>184700</v>
      </c>
    </row>
    <row r="4558" spans="1:65" x14ac:dyDescent="0.3">
      <c r="A4558" t="s">
        <v>4224</v>
      </c>
      <c r="B4558" s="9">
        <v>77</v>
      </c>
      <c r="C4558">
        <v>598909</v>
      </c>
      <c r="D4558">
        <v>1</v>
      </c>
      <c r="E4558">
        <v>0</v>
      </c>
      <c r="F4558">
        <v>0</v>
      </c>
      <c r="G4558">
        <v>0</v>
      </c>
      <c r="H4558">
        <v>0</v>
      </c>
      <c r="I4558" t="s">
        <v>83</v>
      </c>
      <c r="J4558">
        <v>550787</v>
      </c>
      <c r="K4558" t="s">
        <v>908</v>
      </c>
      <c r="L4558">
        <v>550787</v>
      </c>
      <c r="M4558" t="s">
        <v>908</v>
      </c>
      <c r="N4558">
        <v>550787</v>
      </c>
      <c r="O4558" t="s">
        <v>908</v>
      </c>
      <c r="P4558">
        <v>550787</v>
      </c>
      <c r="Q4558" t="s">
        <v>908</v>
      </c>
      <c r="R4558" s="9">
        <v>71941.662785630979</v>
      </c>
      <c r="S4558" s="9"/>
      <c r="T4558" s="9"/>
      <c r="U4558" s="9"/>
      <c r="V4558" s="9"/>
      <c r="W4558" s="9"/>
      <c r="X4558" s="9"/>
      <c r="Y4558" s="9"/>
      <c r="Z4558" s="9"/>
      <c r="AA4558" s="9"/>
      <c r="AB4558" s="9"/>
      <c r="AC4558" s="9"/>
      <c r="AD4558" s="9"/>
      <c r="AE4558" s="9"/>
      <c r="AF4558" s="9"/>
      <c r="AG4558" s="9"/>
      <c r="AH4558" s="9"/>
      <c r="AI4558" s="9"/>
      <c r="AJ4558" s="9"/>
      <c r="AK4558" s="9"/>
      <c r="AL4558" s="9"/>
      <c r="AM4558" s="9"/>
      <c r="AN4558" s="9"/>
      <c r="AO4558" s="9"/>
      <c r="AP4558" s="9"/>
      <c r="AQ4558" s="15"/>
      <c r="AR4558" s="9"/>
      <c r="AS4558" s="9"/>
      <c r="AT4558" s="9"/>
      <c r="AU4558" s="9"/>
      <c r="AV4558" s="9"/>
      <c r="AW4558" s="9"/>
      <c r="AX4558" s="9"/>
      <c r="AY4558" s="9"/>
      <c r="AZ4558" s="9"/>
      <c r="BA4558" s="9"/>
      <c r="BB4558" s="9"/>
      <c r="BC4558" s="9"/>
      <c r="BD4558" s="9"/>
      <c r="BE4558" s="9"/>
      <c r="BF4558" s="9"/>
      <c r="BG4558" s="9"/>
      <c r="BH4558" s="9"/>
      <c r="BI4558" s="9"/>
      <c r="BJ4558" s="9"/>
      <c r="BK4558" s="9"/>
      <c r="BL4558" s="9">
        <f t="shared" si="150"/>
        <v>71941.662785630979</v>
      </c>
      <c r="BM4558" s="9">
        <f t="shared" si="151"/>
        <v>71900</v>
      </c>
    </row>
    <row r="4559" spans="1:65" x14ac:dyDescent="0.3">
      <c r="A4559" t="s">
        <v>4224</v>
      </c>
      <c r="B4559" s="9">
        <v>318</v>
      </c>
      <c r="C4559">
        <v>549851</v>
      </c>
      <c r="D4559">
        <v>1</v>
      </c>
      <c r="E4559">
        <v>0</v>
      </c>
      <c r="F4559">
        <v>0</v>
      </c>
      <c r="G4559">
        <v>0</v>
      </c>
      <c r="H4559">
        <v>0</v>
      </c>
      <c r="I4559" t="s">
        <v>83</v>
      </c>
      <c r="J4559">
        <v>549771</v>
      </c>
      <c r="K4559" t="s">
        <v>3617</v>
      </c>
      <c r="L4559">
        <v>549771</v>
      </c>
      <c r="M4559" t="s">
        <v>3617</v>
      </c>
      <c r="N4559">
        <v>549771</v>
      </c>
      <c r="O4559" t="s">
        <v>3617</v>
      </c>
      <c r="P4559">
        <v>549240</v>
      </c>
      <c r="Q4559" t="s">
        <v>102</v>
      </c>
      <c r="R4559" s="9">
        <v>76214.092833710165</v>
      </c>
      <c r="S4559" s="9"/>
      <c r="T4559" s="9"/>
      <c r="U4559" s="9"/>
      <c r="V4559" s="9"/>
      <c r="W4559" s="9"/>
      <c r="X4559" s="9"/>
      <c r="Y4559" s="9"/>
      <c r="Z4559" s="9"/>
      <c r="AA4559" s="9"/>
      <c r="AB4559" s="9"/>
      <c r="AC4559" s="9"/>
      <c r="AD4559" s="9"/>
      <c r="AE4559" s="9"/>
      <c r="AF4559" s="9"/>
      <c r="AG4559" s="9"/>
      <c r="AH4559" s="9"/>
      <c r="AI4559" s="9"/>
      <c r="AJ4559" s="9"/>
      <c r="AK4559" s="9"/>
      <c r="AL4559" s="9"/>
      <c r="AM4559" s="9"/>
      <c r="AN4559" s="9"/>
      <c r="AO4559" s="9"/>
      <c r="AP4559" s="9"/>
      <c r="AQ4559" s="15"/>
      <c r="AR4559" s="9"/>
      <c r="AS4559" s="9"/>
      <c r="AT4559" s="9"/>
      <c r="AU4559" s="9"/>
      <c r="AV4559" s="9"/>
      <c r="AW4559" s="9"/>
      <c r="AX4559" s="9"/>
      <c r="AY4559" s="9"/>
      <c r="AZ4559" s="9"/>
      <c r="BA4559" s="9"/>
      <c r="BB4559" s="9"/>
      <c r="BC4559" s="9"/>
      <c r="BD4559" s="9"/>
      <c r="BE4559" s="9"/>
      <c r="BF4559" s="9"/>
      <c r="BG4559" s="9"/>
      <c r="BH4559" s="9"/>
      <c r="BI4559" s="9"/>
      <c r="BJ4559" s="9"/>
      <c r="BK4559" s="9"/>
      <c r="BL4559" s="9">
        <f t="shared" si="150"/>
        <v>76214.092833710165</v>
      </c>
      <c r="BM4559" s="9">
        <f t="shared" si="151"/>
        <v>76200</v>
      </c>
    </row>
    <row r="4560" spans="1:65" x14ac:dyDescent="0.3">
      <c r="A4560" t="s">
        <v>4225</v>
      </c>
      <c r="B4560" s="9">
        <v>120</v>
      </c>
      <c r="C4560">
        <v>579467</v>
      </c>
      <c r="D4560">
        <v>1</v>
      </c>
      <c r="E4560">
        <v>0</v>
      </c>
      <c r="F4560">
        <v>0</v>
      </c>
      <c r="G4560">
        <v>0</v>
      </c>
      <c r="H4560">
        <v>0</v>
      </c>
      <c r="I4560" t="s">
        <v>151</v>
      </c>
      <c r="J4560">
        <v>560928</v>
      </c>
      <c r="K4560" t="s">
        <v>2319</v>
      </c>
      <c r="L4560">
        <v>561215</v>
      </c>
      <c r="M4560" t="s">
        <v>307</v>
      </c>
      <c r="N4560">
        <v>561215</v>
      </c>
      <c r="O4560" t="s">
        <v>307</v>
      </c>
      <c r="P4560">
        <v>561215</v>
      </c>
      <c r="Q4560" t="s">
        <v>307</v>
      </c>
      <c r="R4560" s="9">
        <v>71941.662785630979</v>
      </c>
      <c r="S4560" s="9"/>
      <c r="T4560" s="9"/>
      <c r="U4560" s="9"/>
      <c r="V4560" s="9"/>
      <c r="W4560" s="9"/>
      <c r="X4560" s="9"/>
      <c r="Y4560" s="9"/>
      <c r="Z4560" s="9"/>
      <c r="AA4560" s="9"/>
      <c r="AB4560" s="9"/>
      <c r="AC4560" s="9"/>
      <c r="AD4560" s="9"/>
      <c r="AE4560" s="9"/>
      <c r="AF4560" s="9"/>
      <c r="AG4560" s="9"/>
      <c r="AH4560" s="9"/>
      <c r="AI4560" s="9"/>
      <c r="AJ4560" s="9"/>
      <c r="AK4560" s="9"/>
      <c r="AL4560" s="9"/>
      <c r="AM4560" s="9"/>
      <c r="AN4560" s="9"/>
      <c r="AO4560" s="9"/>
      <c r="AP4560" s="9"/>
      <c r="AQ4560" s="15"/>
      <c r="AR4560" s="9"/>
      <c r="AS4560" s="9"/>
      <c r="AT4560" s="9"/>
      <c r="AU4560" s="9"/>
      <c r="AV4560" s="9"/>
      <c r="AW4560" s="9"/>
      <c r="AX4560" s="9"/>
      <c r="AY4560" s="9"/>
      <c r="AZ4560" s="9"/>
      <c r="BA4560" s="9"/>
      <c r="BB4560" s="9"/>
      <c r="BC4560" s="9"/>
      <c r="BD4560" s="9"/>
      <c r="BE4560" s="9"/>
      <c r="BF4560" s="9"/>
      <c r="BG4560" s="9"/>
      <c r="BH4560" s="9"/>
      <c r="BI4560" s="9"/>
      <c r="BJ4560" s="9"/>
      <c r="BK4560" s="9"/>
      <c r="BL4560" s="9">
        <f t="shared" si="150"/>
        <v>71941.662785630979</v>
      </c>
      <c r="BM4560" s="9">
        <f t="shared" si="151"/>
        <v>71900</v>
      </c>
    </row>
    <row r="4561" spans="1:65" x14ac:dyDescent="0.3">
      <c r="A4561" t="s">
        <v>4226</v>
      </c>
      <c r="B4561" s="9">
        <v>221</v>
      </c>
      <c r="C4561">
        <v>539937</v>
      </c>
      <c r="D4561">
        <v>1</v>
      </c>
      <c r="E4561">
        <v>0</v>
      </c>
      <c r="F4561">
        <v>0</v>
      </c>
      <c r="G4561">
        <v>0</v>
      </c>
      <c r="H4561">
        <v>0</v>
      </c>
      <c r="I4561" t="s">
        <v>151</v>
      </c>
      <c r="J4561">
        <v>558249</v>
      </c>
      <c r="K4561" t="s">
        <v>550</v>
      </c>
      <c r="L4561">
        <v>558249</v>
      </c>
      <c r="M4561" t="s">
        <v>550</v>
      </c>
      <c r="N4561">
        <v>558249</v>
      </c>
      <c r="O4561" t="s">
        <v>550</v>
      </c>
      <c r="P4561">
        <v>558249</v>
      </c>
      <c r="Q4561" t="s">
        <v>550</v>
      </c>
      <c r="R4561" s="9">
        <v>71941.662785630979</v>
      </c>
      <c r="S4561" s="9"/>
      <c r="T4561" s="9"/>
      <c r="U4561" s="9"/>
      <c r="V4561" s="9"/>
      <c r="W4561" s="9"/>
      <c r="X4561" s="9"/>
      <c r="Y4561" s="9"/>
      <c r="Z4561" s="9"/>
      <c r="AA4561" s="9"/>
      <c r="AB4561" s="9"/>
      <c r="AC4561" s="9"/>
      <c r="AD4561" s="9"/>
      <c r="AE4561" s="9"/>
      <c r="AF4561" s="9"/>
      <c r="AG4561" s="9"/>
      <c r="AH4561" s="9"/>
      <c r="AI4561" s="9"/>
      <c r="AJ4561" s="9"/>
      <c r="AK4561" s="9"/>
      <c r="AL4561" s="9"/>
      <c r="AM4561" s="9"/>
      <c r="AN4561" s="9"/>
      <c r="AO4561" s="9"/>
      <c r="AP4561" s="9"/>
      <c r="AQ4561" s="15"/>
      <c r="AR4561" s="9">
        <v>1</v>
      </c>
      <c r="AS4561" s="9">
        <f>AR4561*30500</f>
        <v>30500</v>
      </c>
      <c r="AT4561" s="9"/>
      <c r="AU4561" s="9"/>
      <c r="AV4561" s="9"/>
      <c r="AW4561" s="9"/>
      <c r="AX4561" s="9"/>
      <c r="AY4561" s="9"/>
      <c r="AZ4561" s="9"/>
      <c r="BA4561" s="9"/>
      <c r="BB4561" s="9"/>
      <c r="BC4561" s="9"/>
      <c r="BD4561" s="9"/>
      <c r="BE4561" s="9"/>
      <c r="BF4561" s="9"/>
      <c r="BG4561" s="9"/>
      <c r="BH4561" s="9"/>
      <c r="BI4561" s="9"/>
      <c r="BJ4561" s="9"/>
      <c r="BK4561" s="9"/>
      <c r="BL4561" s="9">
        <f t="shared" si="150"/>
        <v>102441.66278563098</v>
      </c>
      <c r="BM4561" s="9">
        <f t="shared" si="151"/>
        <v>102400</v>
      </c>
    </row>
    <row r="4562" spans="1:65" x14ac:dyDescent="0.3">
      <c r="A4562" t="s">
        <v>4227</v>
      </c>
      <c r="B4562" s="9">
        <v>363</v>
      </c>
      <c r="C4562">
        <v>588989</v>
      </c>
      <c r="D4562">
        <v>1</v>
      </c>
      <c r="E4562">
        <v>0</v>
      </c>
      <c r="F4562">
        <v>0</v>
      </c>
      <c r="G4562">
        <v>0</v>
      </c>
      <c r="H4562">
        <v>0</v>
      </c>
      <c r="I4562" t="s">
        <v>135</v>
      </c>
      <c r="J4562">
        <v>588296</v>
      </c>
      <c r="K4562" t="s">
        <v>199</v>
      </c>
      <c r="L4562">
        <v>588296</v>
      </c>
      <c r="M4562" t="s">
        <v>199</v>
      </c>
      <c r="N4562">
        <v>588296</v>
      </c>
      <c r="O4562" t="s">
        <v>199</v>
      </c>
      <c r="P4562">
        <v>588296</v>
      </c>
      <c r="Q4562" t="s">
        <v>199</v>
      </c>
      <c r="R4562" s="9">
        <v>86879.480622518648</v>
      </c>
      <c r="S4562" s="9"/>
      <c r="T4562" s="9"/>
      <c r="U4562" s="9"/>
      <c r="V4562" s="9"/>
      <c r="W4562" s="9"/>
      <c r="X4562" s="9"/>
      <c r="Y4562" s="9"/>
      <c r="Z4562" s="9"/>
      <c r="AA4562" s="9"/>
      <c r="AB4562" s="9"/>
      <c r="AC4562" s="9"/>
      <c r="AD4562" s="9"/>
      <c r="AE4562" s="9"/>
      <c r="AF4562" s="9"/>
      <c r="AG4562" s="9"/>
      <c r="AH4562" s="9"/>
      <c r="AI4562" s="9"/>
      <c r="AJ4562" s="9"/>
      <c r="AK4562" s="9"/>
      <c r="AL4562" s="9"/>
      <c r="AM4562" s="9"/>
      <c r="AN4562" s="9"/>
      <c r="AO4562" s="9"/>
      <c r="AP4562" s="9"/>
      <c r="AQ4562" s="15"/>
      <c r="AR4562" s="9"/>
      <c r="AS4562" s="9"/>
      <c r="AT4562" s="9"/>
      <c r="AU4562" s="9"/>
      <c r="AV4562" s="9"/>
      <c r="AW4562" s="9"/>
      <c r="AX4562" s="9"/>
      <c r="AY4562" s="9"/>
      <c r="AZ4562" s="9"/>
      <c r="BA4562" s="9"/>
      <c r="BB4562" s="9"/>
      <c r="BC4562" s="9"/>
      <c r="BD4562" s="9"/>
      <c r="BE4562" s="9"/>
      <c r="BF4562" s="9"/>
      <c r="BG4562" s="9"/>
      <c r="BH4562" s="9"/>
      <c r="BI4562" s="9"/>
      <c r="BJ4562" s="9"/>
      <c r="BK4562" s="9"/>
      <c r="BL4562" s="9">
        <f t="shared" si="150"/>
        <v>86879.480622518648</v>
      </c>
      <c r="BM4562" s="9">
        <f t="shared" si="151"/>
        <v>86900</v>
      </c>
    </row>
    <row r="4563" spans="1:65" x14ac:dyDescent="0.3">
      <c r="A4563" t="s">
        <v>4228</v>
      </c>
      <c r="B4563" s="9">
        <v>105</v>
      </c>
      <c r="C4563">
        <v>596736</v>
      </c>
      <c r="D4563">
        <v>1</v>
      </c>
      <c r="E4563">
        <v>0</v>
      </c>
      <c r="F4563">
        <v>0</v>
      </c>
      <c r="G4563">
        <v>0</v>
      </c>
      <c r="H4563">
        <v>0</v>
      </c>
      <c r="I4563" t="s">
        <v>123</v>
      </c>
      <c r="J4563">
        <v>595209</v>
      </c>
      <c r="K4563" t="s">
        <v>480</v>
      </c>
      <c r="L4563">
        <v>595209</v>
      </c>
      <c r="M4563" t="s">
        <v>480</v>
      </c>
      <c r="N4563">
        <v>595209</v>
      </c>
      <c r="O4563" t="s">
        <v>480</v>
      </c>
      <c r="P4563">
        <v>595209</v>
      </c>
      <c r="Q4563" t="s">
        <v>480</v>
      </c>
      <c r="R4563" s="9">
        <v>71941.662785630979</v>
      </c>
      <c r="S4563" s="9"/>
      <c r="T4563" s="9"/>
      <c r="U4563" s="9"/>
      <c r="V4563" s="9"/>
      <c r="W4563" s="9"/>
      <c r="X4563" s="9"/>
      <c r="Y4563" s="9"/>
      <c r="Z4563" s="9"/>
      <c r="AA4563" s="9"/>
      <c r="AB4563" s="9"/>
      <c r="AC4563" s="9"/>
      <c r="AD4563" s="9"/>
      <c r="AE4563" s="9"/>
      <c r="AF4563" s="9"/>
      <c r="AG4563" s="9"/>
      <c r="AH4563" s="9"/>
      <c r="AI4563" s="9"/>
      <c r="AJ4563" s="9"/>
      <c r="AK4563" s="9"/>
      <c r="AL4563" s="9"/>
      <c r="AM4563" s="9"/>
      <c r="AN4563" s="9"/>
      <c r="AO4563" s="9"/>
      <c r="AP4563" s="9"/>
      <c r="AQ4563" s="15"/>
      <c r="AR4563" s="9"/>
      <c r="AS4563" s="9"/>
      <c r="AT4563" s="9"/>
      <c r="AU4563" s="9"/>
      <c r="AV4563" s="9"/>
      <c r="AW4563" s="9"/>
      <c r="AX4563" s="9"/>
      <c r="AY4563" s="9"/>
      <c r="AZ4563" s="9"/>
      <c r="BA4563" s="9"/>
      <c r="BB4563" s="9"/>
      <c r="BC4563" s="9"/>
      <c r="BD4563" s="9"/>
      <c r="BE4563" s="9"/>
      <c r="BF4563" s="9"/>
      <c r="BG4563" s="9"/>
      <c r="BH4563" s="9"/>
      <c r="BI4563" s="9"/>
      <c r="BJ4563" s="9"/>
      <c r="BK4563" s="9"/>
      <c r="BL4563" s="9">
        <f t="shared" si="150"/>
        <v>71941.662785630979</v>
      </c>
      <c r="BM4563" s="9">
        <f t="shared" si="151"/>
        <v>71900</v>
      </c>
    </row>
    <row r="4564" spans="1:65" x14ac:dyDescent="0.3">
      <c r="A4564" t="s">
        <v>4228</v>
      </c>
      <c r="B4564" s="9">
        <v>238</v>
      </c>
      <c r="C4564">
        <v>578754</v>
      </c>
      <c r="D4564">
        <v>1</v>
      </c>
      <c r="E4564">
        <v>0</v>
      </c>
      <c r="F4564">
        <v>0</v>
      </c>
      <c r="G4564">
        <v>0</v>
      </c>
      <c r="H4564">
        <v>0</v>
      </c>
      <c r="I4564" t="s">
        <v>96</v>
      </c>
      <c r="J4564">
        <v>577731</v>
      </c>
      <c r="K4564" t="s">
        <v>178</v>
      </c>
      <c r="L4564">
        <v>577731</v>
      </c>
      <c r="M4564" t="s">
        <v>178</v>
      </c>
      <c r="N4564">
        <v>577731</v>
      </c>
      <c r="O4564" t="s">
        <v>178</v>
      </c>
      <c r="P4564">
        <v>577731</v>
      </c>
      <c r="Q4564" t="s">
        <v>178</v>
      </c>
      <c r="R4564" s="9">
        <v>71941.662785630979</v>
      </c>
      <c r="S4564" s="9"/>
      <c r="T4564" s="9"/>
      <c r="U4564" s="9"/>
      <c r="V4564" s="9"/>
      <c r="W4564" s="9"/>
      <c r="X4564" s="9"/>
      <c r="Y4564" s="9"/>
      <c r="Z4564" s="9"/>
      <c r="AA4564" s="9"/>
      <c r="AB4564" s="9"/>
      <c r="AC4564" s="9"/>
      <c r="AD4564" s="9"/>
      <c r="AE4564" s="9"/>
      <c r="AF4564" s="9"/>
      <c r="AG4564" s="9"/>
      <c r="AH4564" s="9"/>
      <c r="AI4564" s="9"/>
      <c r="AJ4564" s="9"/>
      <c r="AK4564" s="9"/>
      <c r="AL4564" s="9"/>
      <c r="AM4564" s="9"/>
      <c r="AN4564" s="9"/>
      <c r="AO4564" s="9"/>
      <c r="AP4564" s="9"/>
      <c r="AQ4564" s="15"/>
      <c r="AR4564" s="9">
        <v>1</v>
      </c>
      <c r="AS4564" s="9">
        <f>AR4564*30500</f>
        <v>30500</v>
      </c>
      <c r="AT4564" s="9"/>
      <c r="AU4564" s="9"/>
      <c r="AV4564" s="9"/>
      <c r="AW4564" s="9"/>
      <c r="AX4564" s="9"/>
      <c r="AY4564" s="9"/>
      <c r="AZ4564" s="9"/>
      <c r="BA4564" s="9"/>
      <c r="BB4564" s="9"/>
      <c r="BC4564" s="9"/>
      <c r="BD4564" s="9"/>
      <c r="BE4564" s="9"/>
      <c r="BF4564" s="9"/>
      <c r="BG4564" s="9"/>
      <c r="BH4564" s="9"/>
      <c r="BI4564" s="9"/>
      <c r="BJ4564" s="9"/>
      <c r="BK4564" s="9"/>
      <c r="BL4564" s="9">
        <f t="shared" si="150"/>
        <v>102441.66278563098</v>
      </c>
      <c r="BM4564" s="9">
        <f t="shared" si="151"/>
        <v>102400</v>
      </c>
    </row>
    <row r="4565" spans="1:65" x14ac:dyDescent="0.3">
      <c r="A4565" t="s">
        <v>4229</v>
      </c>
      <c r="B4565" s="9">
        <v>238</v>
      </c>
      <c r="C4565">
        <v>596744</v>
      </c>
      <c r="D4565">
        <v>1</v>
      </c>
      <c r="E4565">
        <v>0</v>
      </c>
      <c r="F4565">
        <v>0</v>
      </c>
      <c r="G4565">
        <v>0</v>
      </c>
      <c r="H4565">
        <v>0</v>
      </c>
      <c r="I4565" t="s">
        <v>123</v>
      </c>
      <c r="J4565">
        <v>597007</v>
      </c>
      <c r="K4565" t="s">
        <v>172</v>
      </c>
      <c r="L4565">
        <v>597007</v>
      </c>
      <c r="M4565" t="s">
        <v>172</v>
      </c>
      <c r="N4565">
        <v>597007</v>
      </c>
      <c r="O4565" t="s">
        <v>172</v>
      </c>
      <c r="P4565">
        <v>597007</v>
      </c>
      <c r="Q4565" t="s">
        <v>172</v>
      </c>
      <c r="R4565" s="9">
        <v>71941.662785630979</v>
      </c>
      <c r="S4565" s="9"/>
      <c r="T4565" s="9"/>
      <c r="U4565" s="9"/>
      <c r="V4565" s="9"/>
      <c r="W4565" s="9"/>
      <c r="X4565" s="9"/>
      <c r="Y4565" s="9"/>
      <c r="Z4565" s="9"/>
      <c r="AA4565" s="9"/>
      <c r="AB4565" s="9"/>
      <c r="AC4565" s="9"/>
      <c r="AD4565" s="9"/>
      <c r="AE4565" s="9"/>
      <c r="AF4565" s="9"/>
      <c r="AG4565" s="9"/>
      <c r="AH4565" s="9"/>
      <c r="AI4565" s="9"/>
      <c r="AJ4565" s="9"/>
      <c r="AK4565" s="9"/>
      <c r="AL4565" s="9"/>
      <c r="AM4565" s="9"/>
      <c r="AN4565" s="9"/>
      <c r="AO4565" s="9"/>
      <c r="AP4565" s="9"/>
      <c r="AQ4565" s="15"/>
      <c r="AR4565" s="9"/>
      <c r="AS4565" s="9"/>
      <c r="AT4565" s="9"/>
      <c r="AU4565" s="9"/>
      <c r="AV4565" s="9"/>
      <c r="AW4565" s="9"/>
      <c r="AX4565" s="9"/>
      <c r="AY4565" s="9"/>
      <c r="AZ4565" s="9"/>
      <c r="BA4565" s="9"/>
      <c r="BB4565" s="9"/>
      <c r="BC4565" s="9"/>
      <c r="BD4565" s="9"/>
      <c r="BE4565" s="9"/>
      <c r="BF4565" s="9"/>
      <c r="BG4565" s="9"/>
      <c r="BH4565" s="9"/>
      <c r="BI4565" s="9"/>
      <c r="BJ4565" s="9"/>
      <c r="BK4565" s="9"/>
      <c r="BL4565" s="9">
        <f t="shared" si="150"/>
        <v>71941.662785630979</v>
      </c>
      <c r="BM4565" s="9">
        <f t="shared" si="151"/>
        <v>71900</v>
      </c>
    </row>
    <row r="4566" spans="1:65" x14ac:dyDescent="0.3">
      <c r="A4566" t="s">
        <v>4230</v>
      </c>
      <c r="B4566" s="9">
        <v>237</v>
      </c>
      <c r="C4566">
        <v>551741</v>
      </c>
      <c r="D4566">
        <v>1</v>
      </c>
      <c r="E4566">
        <v>0</v>
      </c>
      <c r="F4566">
        <v>0</v>
      </c>
      <c r="G4566">
        <v>0</v>
      </c>
      <c r="H4566">
        <v>0</v>
      </c>
      <c r="I4566" t="s">
        <v>83</v>
      </c>
      <c r="J4566">
        <v>551953</v>
      </c>
      <c r="K4566" t="s">
        <v>215</v>
      </c>
      <c r="L4566">
        <v>551953</v>
      </c>
      <c r="M4566" t="s">
        <v>215</v>
      </c>
      <c r="N4566">
        <v>551953</v>
      </c>
      <c r="O4566" t="s">
        <v>215</v>
      </c>
      <c r="P4566">
        <v>551953</v>
      </c>
      <c r="Q4566" t="s">
        <v>215</v>
      </c>
      <c r="R4566" s="9">
        <v>71941.662785630979</v>
      </c>
      <c r="S4566" s="9"/>
      <c r="T4566" s="9"/>
      <c r="U4566" s="9"/>
      <c r="V4566" s="9"/>
      <c r="W4566" s="9"/>
      <c r="X4566" s="9"/>
      <c r="Y4566" s="9"/>
      <c r="Z4566" s="9"/>
      <c r="AA4566" s="9"/>
      <c r="AB4566" s="9"/>
      <c r="AC4566" s="9"/>
      <c r="AD4566" s="9"/>
      <c r="AE4566" s="9"/>
      <c r="AF4566" s="9"/>
      <c r="AG4566" s="9"/>
      <c r="AH4566" s="9"/>
      <c r="AI4566" s="9"/>
      <c r="AJ4566" s="9"/>
      <c r="AK4566" s="9"/>
      <c r="AL4566" s="9"/>
      <c r="AM4566" s="9"/>
      <c r="AN4566" s="9"/>
      <c r="AO4566" s="9"/>
      <c r="AP4566" s="9"/>
      <c r="AQ4566" s="15"/>
      <c r="AR4566" s="9"/>
      <c r="AS4566" s="9"/>
      <c r="AT4566" s="9"/>
      <c r="AU4566" s="9"/>
      <c r="AV4566" s="9"/>
      <c r="AW4566" s="9"/>
      <c r="AX4566" s="9"/>
      <c r="AY4566" s="9"/>
      <c r="AZ4566" s="9"/>
      <c r="BA4566" s="9"/>
      <c r="BB4566" s="9"/>
      <c r="BC4566" s="9"/>
      <c r="BD4566" s="9"/>
      <c r="BE4566" s="9"/>
      <c r="BF4566" s="9"/>
      <c r="BG4566" s="9"/>
      <c r="BH4566" s="9"/>
      <c r="BI4566" s="9"/>
      <c r="BJ4566" s="9"/>
      <c r="BK4566" s="9"/>
      <c r="BL4566" s="9">
        <f t="shared" si="150"/>
        <v>71941.662785630979</v>
      </c>
      <c r="BM4566" s="9">
        <f t="shared" si="151"/>
        <v>71900</v>
      </c>
    </row>
    <row r="4567" spans="1:65" x14ac:dyDescent="0.3">
      <c r="A4567" t="s">
        <v>4231</v>
      </c>
      <c r="B4567" s="9">
        <v>212</v>
      </c>
      <c r="C4567">
        <v>566845</v>
      </c>
      <c r="D4567">
        <v>1</v>
      </c>
      <c r="E4567">
        <v>0</v>
      </c>
      <c r="F4567">
        <v>0</v>
      </c>
      <c r="G4567">
        <v>0</v>
      </c>
      <c r="H4567">
        <v>0</v>
      </c>
      <c r="I4567" t="s">
        <v>151</v>
      </c>
      <c r="J4567">
        <v>560120</v>
      </c>
      <c r="K4567" t="s">
        <v>345</v>
      </c>
      <c r="L4567">
        <v>560120</v>
      </c>
      <c r="M4567" t="s">
        <v>345</v>
      </c>
      <c r="N4567">
        <v>560120</v>
      </c>
      <c r="O4567" t="s">
        <v>345</v>
      </c>
      <c r="P4567">
        <v>559717</v>
      </c>
      <c r="Q4567" t="s">
        <v>346</v>
      </c>
      <c r="R4567" s="9">
        <v>71941.662785630979</v>
      </c>
      <c r="S4567" s="9"/>
      <c r="T4567" s="9"/>
      <c r="U4567" s="9"/>
      <c r="V4567" s="9"/>
      <c r="W4567" s="9"/>
      <c r="X4567" s="9"/>
      <c r="Y4567" s="9"/>
      <c r="Z4567" s="9"/>
      <c r="AA4567" s="9"/>
      <c r="AB4567" s="9"/>
      <c r="AC4567" s="9"/>
      <c r="AD4567" s="9"/>
      <c r="AE4567" s="9"/>
      <c r="AF4567" s="9"/>
      <c r="AG4567" s="9"/>
      <c r="AH4567" s="9"/>
      <c r="AI4567" s="9"/>
      <c r="AJ4567" s="9"/>
      <c r="AK4567" s="9"/>
      <c r="AL4567" s="9"/>
      <c r="AM4567" s="9"/>
      <c r="AN4567" s="9"/>
      <c r="AO4567" s="9"/>
      <c r="AP4567" s="9"/>
      <c r="AQ4567" s="15"/>
      <c r="AR4567" s="9"/>
      <c r="AS4567" s="9"/>
      <c r="AT4567" s="9"/>
      <c r="AU4567" s="9"/>
      <c r="AV4567" s="9"/>
      <c r="AW4567" s="9"/>
      <c r="AX4567" s="9"/>
      <c r="AY4567" s="9"/>
      <c r="AZ4567" s="9"/>
      <c r="BA4567" s="9"/>
      <c r="BB4567" s="9"/>
      <c r="BC4567" s="9"/>
      <c r="BD4567" s="9"/>
      <c r="BE4567" s="9"/>
      <c r="BF4567" s="9"/>
      <c r="BG4567" s="9"/>
      <c r="BH4567" s="9"/>
      <c r="BI4567" s="9"/>
      <c r="BJ4567" s="9"/>
      <c r="BK4567" s="9"/>
      <c r="BL4567" s="9">
        <f t="shared" si="150"/>
        <v>71941.662785630979</v>
      </c>
      <c r="BM4567" s="9">
        <f t="shared" si="151"/>
        <v>71900</v>
      </c>
    </row>
    <row r="4568" spans="1:65" x14ac:dyDescent="0.3">
      <c r="A4568" t="s">
        <v>4232</v>
      </c>
      <c r="B4568" s="9">
        <v>170</v>
      </c>
      <c r="C4568">
        <v>553085</v>
      </c>
      <c r="D4568">
        <v>1</v>
      </c>
      <c r="E4568">
        <v>0</v>
      </c>
      <c r="F4568">
        <v>0</v>
      </c>
      <c r="G4568">
        <v>0</v>
      </c>
      <c r="H4568">
        <v>0</v>
      </c>
      <c r="I4568" t="s">
        <v>83</v>
      </c>
      <c r="J4568">
        <v>552470</v>
      </c>
      <c r="K4568" t="s">
        <v>1208</v>
      </c>
      <c r="L4568">
        <v>552046</v>
      </c>
      <c r="M4568" t="s">
        <v>174</v>
      </c>
      <c r="N4568">
        <v>552046</v>
      </c>
      <c r="O4568" t="s">
        <v>174</v>
      </c>
      <c r="P4568">
        <v>552046</v>
      </c>
      <c r="Q4568" t="s">
        <v>174</v>
      </c>
      <c r="R4568" s="9">
        <v>71941.662785630979</v>
      </c>
      <c r="S4568" s="9"/>
      <c r="T4568" s="9"/>
      <c r="U4568" s="9"/>
      <c r="V4568" s="9"/>
      <c r="W4568" s="9"/>
      <c r="X4568" s="9"/>
      <c r="Y4568" s="9"/>
      <c r="Z4568" s="9"/>
      <c r="AA4568" s="9"/>
      <c r="AB4568" s="9"/>
      <c r="AC4568" s="9"/>
      <c r="AD4568" s="9"/>
      <c r="AE4568" s="9"/>
      <c r="AF4568" s="9"/>
      <c r="AG4568" s="9"/>
      <c r="AH4568" s="9"/>
      <c r="AI4568" s="9"/>
      <c r="AJ4568" s="9"/>
      <c r="AK4568" s="9"/>
      <c r="AL4568" s="9"/>
      <c r="AM4568" s="9"/>
      <c r="AN4568" s="9"/>
      <c r="AO4568" s="9"/>
      <c r="AP4568" s="9"/>
      <c r="AQ4568" s="15"/>
      <c r="AR4568" s="9"/>
      <c r="AS4568" s="9"/>
      <c r="AT4568" s="9"/>
      <c r="AU4568" s="9"/>
      <c r="AV4568" s="9"/>
      <c r="AW4568" s="9"/>
      <c r="AX4568" s="9"/>
      <c r="AY4568" s="9"/>
      <c r="AZ4568" s="9"/>
      <c r="BA4568" s="9"/>
      <c r="BB4568" s="9"/>
      <c r="BC4568" s="9"/>
      <c r="BD4568" s="9"/>
      <c r="BE4568" s="9"/>
      <c r="BF4568" s="9"/>
      <c r="BG4568" s="9"/>
      <c r="BH4568" s="9"/>
      <c r="BI4568" s="9"/>
      <c r="BJ4568" s="9"/>
      <c r="BK4568" s="9"/>
      <c r="BL4568" s="9">
        <f t="shared" si="150"/>
        <v>71941.662785630979</v>
      </c>
      <c r="BM4568" s="9">
        <f t="shared" si="151"/>
        <v>71900</v>
      </c>
    </row>
    <row r="4569" spans="1:65" x14ac:dyDescent="0.3">
      <c r="A4569" t="s">
        <v>4233</v>
      </c>
      <c r="B4569" s="9">
        <v>716</v>
      </c>
      <c r="C4569">
        <v>557030</v>
      </c>
      <c r="D4569">
        <v>1</v>
      </c>
      <c r="E4569">
        <v>0</v>
      </c>
      <c r="F4569">
        <v>0</v>
      </c>
      <c r="G4569">
        <v>0</v>
      </c>
      <c r="H4569">
        <v>0</v>
      </c>
      <c r="I4569" t="s">
        <v>86</v>
      </c>
      <c r="J4569">
        <v>535451</v>
      </c>
      <c r="K4569" t="s">
        <v>298</v>
      </c>
      <c r="L4569">
        <v>535451</v>
      </c>
      <c r="M4569" t="s">
        <v>298</v>
      </c>
      <c r="N4569">
        <v>535451</v>
      </c>
      <c r="O4569" t="s">
        <v>298</v>
      </c>
      <c r="P4569">
        <v>535419</v>
      </c>
      <c r="Q4569" t="s">
        <v>170</v>
      </c>
      <c r="R4569" s="9">
        <v>169890.14336265801</v>
      </c>
      <c r="S4569" s="9"/>
      <c r="T4569" s="9"/>
      <c r="U4569" s="9"/>
      <c r="V4569" s="9"/>
      <c r="W4569" s="9"/>
      <c r="X4569" s="9"/>
      <c r="Y4569" s="9"/>
      <c r="Z4569" s="9"/>
      <c r="AA4569" s="9"/>
      <c r="AB4569" s="9"/>
      <c r="AC4569" s="9"/>
      <c r="AD4569" s="9"/>
      <c r="AE4569" s="9"/>
      <c r="AF4569" s="9"/>
      <c r="AG4569" s="9"/>
      <c r="AH4569" s="9"/>
      <c r="AI4569" s="9"/>
      <c r="AJ4569" s="9"/>
      <c r="AK4569" s="9"/>
      <c r="AL4569" s="9"/>
      <c r="AM4569" s="9"/>
      <c r="AN4569" s="9"/>
      <c r="AO4569" s="9"/>
      <c r="AP4569" s="9"/>
      <c r="AQ4569" s="15"/>
      <c r="AR4569" s="9"/>
      <c r="AS4569" s="9"/>
      <c r="AT4569" s="9"/>
      <c r="AU4569" s="9"/>
      <c r="AV4569" s="9"/>
      <c r="AW4569" s="9"/>
      <c r="AX4569" s="9"/>
      <c r="AY4569" s="9"/>
      <c r="AZ4569" s="9"/>
      <c r="BA4569" s="9"/>
      <c r="BB4569" s="9"/>
      <c r="BC4569" s="9"/>
      <c r="BD4569" s="9"/>
      <c r="BE4569" s="9"/>
      <c r="BF4569" s="9"/>
      <c r="BG4569" s="9"/>
      <c r="BH4569" s="9"/>
      <c r="BI4569" s="9"/>
      <c r="BJ4569" s="9"/>
      <c r="BK4569" s="9"/>
      <c r="BL4569" s="9">
        <f t="shared" si="150"/>
        <v>169890.14336265801</v>
      </c>
      <c r="BM4569" s="9">
        <f t="shared" si="151"/>
        <v>169900</v>
      </c>
    </row>
    <row r="4570" spans="1:65" x14ac:dyDescent="0.3">
      <c r="A4570" t="s">
        <v>4233</v>
      </c>
      <c r="B4570" s="9">
        <v>100</v>
      </c>
      <c r="C4570">
        <v>548324</v>
      </c>
      <c r="D4570">
        <v>1</v>
      </c>
      <c r="E4570">
        <v>0</v>
      </c>
      <c r="F4570">
        <v>0</v>
      </c>
      <c r="G4570">
        <v>0</v>
      </c>
      <c r="H4570">
        <v>0</v>
      </c>
      <c r="I4570" t="s">
        <v>123</v>
      </c>
      <c r="J4570">
        <v>568414</v>
      </c>
      <c r="K4570" t="s">
        <v>166</v>
      </c>
      <c r="L4570">
        <v>568414</v>
      </c>
      <c r="M4570" t="s">
        <v>166</v>
      </c>
      <c r="N4570">
        <v>568414</v>
      </c>
      <c r="O4570" t="s">
        <v>166</v>
      </c>
      <c r="P4570">
        <v>568414</v>
      </c>
      <c r="Q4570" t="s">
        <v>166</v>
      </c>
      <c r="R4570" s="9">
        <v>71941.662785630979</v>
      </c>
      <c r="S4570" s="9"/>
      <c r="T4570" s="9"/>
      <c r="U4570" s="9"/>
      <c r="V4570" s="9"/>
      <c r="W4570" s="9"/>
      <c r="X4570" s="9"/>
      <c r="Y4570" s="9"/>
      <c r="Z4570" s="9"/>
      <c r="AA4570" s="9"/>
      <c r="AB4570" s="9"/>
      <c r="AC4570" s="9"/>
      <c r="AD4570" s="9"/>
      <c r="AE4570" s="9"/>
      <c r="AF4570" s="9"/>
      <c r="AG4570" s="9"/>
      <c r="AH4570" s="9"/>
      <c r="AI4570" s="9"/>
      <c r="AJ4570" s="9"/>
      <c r="AK4570" s="9"/>
      <c r="AL4570" s="9"/>
      <c r="AM4570" s="9"/>
      <c r="AN4570" s="9"/>
      <c r="AO4570" s="9"/>
      <c r="AP4570" s="9"/>
      <c r="AQ4570" s="15"/>
      <c r="AR4570" s="9"/>
      <c r="AS4570" s="9"/>
      <c r="AT4570" s="9"/>
      <c r="AU4570" s="9"/>
      <c r="AV4570" s="9"/>
      <c r="AW4570" s="9"/>
      <c r="AX4570" s="9"/>
      <c r="AY4570" s="9"/>
      <c r="AZ4570" s="9"/>
      <c r="BA4570" s="9"/>
      <c r="BB4570" s="9"/>
      <c r="BC4570" s="9"/>
      <c r="BD4570" s="9"/>
      <c r="BE4570" s="9"/>
      <c r="BF4570" s="9"/>
      <c r="BG4570" s="9"/>
      <c r="BH4570" s="9"/>
      <c r="BI4570" s="9"/>
      <c r="BJ4570" s="9"/>
      <c r="BK4570" s="9"/>
      <c r="BL4570" s="9">
        <f t="shared" si="150"/>
        <v>71941.662785630979</v>
      </c>
      <c r="BM4570" s="9">
        <f t="shared" si="151"/>
        <v>71900</v>
      </c>
    </row>
    <row r="4571" spans="1:65" x14ac:dyDescent="0.3">
      <c r="A4571" t="s">
        <v>4234</v>
      </c>
      <c r="B4571" s="9">
        <v>492</v>
      </c>
      <c r="C4571">
        <v>586544</v>
      </c>
      <c r="D4571">
        <v>1</v>
      </c>
      <c r="E4571">
        <v>0</v>
      </c>
      <c r="F4571">
        <v>0</v>
      </c>
      <c r="G4571">
        <v>0</v>
      </c>
      <c r="H4571">
        <v>0</v>
      </c>
      <c r="I4571" t="s">
        <v>81</v>
      </c>
      <c r="J4571">
        <v>586307</v>
      </c>
      <c r="K4571" t="s">
        <v>121</v>
      </c>
      <c r="L4571">
        <v>586307</v>
      </c>
      <c r="M4571" t="s">
        <v>121</v>
      </c>
      <c r="N4571">
        <v>586307</v>
      </c>
      <c r="O4571" t="s">
        <v>121</v>
      </c>
      <c r="P4571">
        <v>586307</v>
      </c>
      <c r="Q4571" t="s">
        <v>121</v>
      </c>
      <c r="R4571" s="9">
        <v>117340.2623174819</v>
      </c>
      <c r="S4571" s="9"/>
      <c r="T4571" s="9"/>
      <c r="U4571" s="9"/>
      <c r="V4571" s="9"/>
      <c r="W4571" s="9"/>
      <c r="X4571" s="9"/>
      <c r="Y4571" s="9"/>
      <c r="Z4571" s="9"/>
      <c r="AA4571" s="9"/>
      <c r="AB4571" s="9"/>
      <c r="AC4571" s="9"/>
      <c r="AD4571" s="9"/>
      <c r="AE4571" s="9"/>
      <c r="AF4571" s="9"/>
      <c r="AG4571" s="9"/>
      <c r="AH4571" s="9"/>
      <c r="AI4571" s="9"/>
      <c r="AJ4571" s="9"/>
      <c r="AK4571" s="9"/>
      <c r="AL4571" s="9"/>
      <c r="AM4571" s="9"/>
      <c r="AN4571" s="9"/>
      <c r="AO4571" s="9"/>
      <c r="AP4571" s="9"/>
      <c r="AQ4571" s="15"/>
      <c r="AR4571" s="9"/>
      <c r="AS4571" s="9"/>
      <c r="AT4571" s="9"/>
      <c r="AU4571" s="9"/>
      <c r="AV4571" s="9"/>
      <c r="AW4571" s="9"/>
      <c r="AX4571" s="9"/>
      <c r="AY4571" s="9"/>
      <c r="AZ4571" s="9"/>
      <c r="BA4571" s="9"/>
      <c r="BB4571" s="9"/>
      <c r="BC4571" s="9"/>
      <c r="BD4571" s="9"/>
      <c r="BE4571" s="9"/>
      <c r="BF4571" s="9"/>
      <c r="BG4571" s="9"/>
      <c r="BH4571" s="9"/>
      <c r="BI4571" s="9"/>
      <c r="BJ4571" s="9"/>
      <c r="BK4571" s="9"/>
      <c r="BL4571" s="9">
        <f t="shared" si="150"/>
        <v>117340.2623174819</v>
      </c>
      <c r="BM4571" s="9">
        <f t="shared" si="151"/>
        <v>117300</v>
      </c>
    </row>
    <row r="4572" spans="1:65" x14ac:dyDescent="0.3">
      <c r="A4572" t="s">
        <v>4235</v>
      </c>
      <c r="B4572" s="9">
        <v>659</v>
      </c>
      <c r="C4572">
        <v>553484</v>
      </c>
      <c r="D4572">
        <v>1</v>
      </c>
      <c r="E4572">
        <v>0</v>
      </c>
      <c r="F4572">
        <v>0</v>
      </c>
      <c r="G4572">
        <v>0</v>
      </c>
      <c r="H4572">
        <v>0</v>
      </c>
      <c r="I4572" t="s">
        <v>111</v>
      </c>
      <c r="J4572">
        <v>541575</v>
      </c>
      <c r="K4572" t="s">
        <v>1025</v>
      </c>
      <c r="L4572">
        <v>536148</v>
      </c>
      <c r="M4572" t="s">
        <v>320</v>
      </c>
      <c r="N4572">
        <v>536148</v>
      </c>
      <c r="O4572" t="s">
        <v>320</v>
      </c>
      <c r="P4572">
        <v>536385</v>
      </c>
      <c r="Q4572" t="s">
        <v>270</v>
      </c>
      <c r="R4572" s="9">
        <v>156555.54810244509</v>
      </c>
      <c r="S4572" s="9"/>
      <c r="T4572" s="9"/>
      <c r="U4572" s="9"/>
      <c r="V4572" s="9"/>
      <c r="W4572" s="9"/>
      <c r="X4572" s="9"/>
      <c r="Y4572" s="9"/>
      <c r="Z4572" s="9"/>
      <c r="AA4572" s="9"/>
      <c r="AB4572" s="9"/>
      <c r="AC4572" s="9"/>
      <c r="AD4572" s="9"/>
      <c r="AE4572" s="9"/>
      <c r="AF4572" s="9"/>
      <c r="AG4572" s="9"/>
      <c r="AH4572" s="9"/>
      <c r="AI4572" s="9"/>
      <c r="AJ4572" s="9"/>
      <c r="AK4572" s="9"/>
      <c r="AL4572" s="9"/>
      <c r="AM4572" s="9"/>
      <c r="AN4572" s="9"/>
      <c r="AO4572" s="9"/>
      <c r="AP4572" s="9"/>
      <c r="AQ4572" s="15"/>
      <c r="AR4572" s="9">
        <v>1</v>
      </c>
      <c r="AS4572" s="9">
        <f>AR4572*30500</f>
        <v>30500</v>
      </c>
      <c r="AT4572" s="9"/>
      <c r="AU4572" s="9"/>
      <c r="AV4572" s="9"/>
      <c r="AW4572" s="9"/>
      <c r="AX4572" s="9"/>
      <c r="AY4572" s="9"/>
      <c r="AZ4572" s="9"/>
      <c r="BA4572" s="9"/>
      <c r="BB4572" s="9"/>
      <c r="BC4572" s="9"/>
      <c r="BD4572" s="9"/>
      <c r="BE4572" s="9"/>
      <c r="BF4572" s="9"/>
      <c r="BG4572" s="9"/>
      <c r="BH4572" s="9"/>
      <c r="BI4572" s="9"/>
      <c r="BJ4572" s="9"/>
      <c r="BK4572" s="9"/>
      <c r="BL4572" s="9">
        <f t="shared" si="150"/>
        <v>187055.54810244509</v>
      </c>
      <c r="BM4572" s="9">
        <f t="shared" si="151"/>
        <v>187100</v>
      </c>
    </row>
    <row r="4573" spans="1:65" x14ac:dyDescent="0.3">
      <c r="A4573" t="s">
        <v>4236</v>
      </c>
      <c r="B4573" s="9">
        <v>129</v>
      </c>
      <c r="C4573">
        <v>596752</v>
      </c>
      <c r="D4573">
        <v>1</v>
      </c>
      <c r="E4573">
        <v>0</v>
      </c>
      <c r="F4573">
        <v>0</v>
      </c>
      <c r="G4573">
        <v>0</v>
      </c>
      <c r="H4573">
        <v>0</v>
      </c>
      <c r="I4573" t="s">
        <v>123</v>
      </c>
      <c r="J4573">
        <v>596884</v>
      </c>
      <c r="K4573" t="s">
        <v>2423</v>
      </c>
      <c r="L4573">
        <v>595411</v>
      </c>
      <c r="M4573" t="s">
        <v>446</v>
      </c>
      <c r="N4573">
        <v>595411</v>
      </c>
      <c r="O4573" t="s">
        <v>446</v>
      </c>
      <c r="P4573">
        <v>595411</v>
      </c>
      <c r="Q4573" t="s">
        <v>446</v>
      </c>
      <c r="R4573" s="9">
        <v>71941.662785630979</v>
      </c>
      <c r="S4573" s="9"/>
      <c r="T4573" s="9"/>
      <c r="U4573" s="9"/>
      <c r="V4573" s="9"/>
      <c r="W4573" s="9"/>
      <c r="X4573" s="9"/>
      <c r="Y4573" s="9"/>
      <c r="Z4573" s="9"/>
      <c r="AA4573" s="9"/>
      <c r="AB4573" s="9"/>
      <c r="AC4573" s="9"/>
      <c r="AD4573" s="9"/>
      <c r="AE4573" s="9"/>
      <c r="AF4573" s="9"/>
      <c r="AG4573" s="9"/>
      <c r="AH4573" s="9"/>
      <c r="AI4573" s="9"/>
      <c r="AJ4573" s="9"/>
      <c r="AK4573" s="9"/>
      <c r="AL4573" s="9"/>
      <c r="AM4573" s="9"/>
      <c r="AN4573" s="9"/>
      <c r="AO4573" s="9"/>
      <c r="AP4573" s="9"/>
      <c r="AQ4573" s="15"/>
      <c r="AR4573" s="9"/>
      <c r="AS4573" s="9"/>
      <c r="AT4573" s="9"/>
      <c r="AU4573" s="9"/>
      <c r="AV4573" s="9"/>
      <c r="AW4573" s="9"/>
      <c r="AX4573" s="9"/>
      <c r="AY4573" s="9"/>
      <c r="AZ4573" s="9"/>
      <c r="BA4573" s="9"/>
      <c r="BB4573" s="9"/>
      <c r="BC4573" s="9"/>
      <c r="BD4573" s="9"/>
      <c r="BE4573" s="9"/>
      <c r="BF4573" s="9"/>
      <c r="BG4573" s="9"/>
      <c r="BH4573" s="9"/>
      <c r="BI4573" s="9"/>
      <c r="BJ4573" s="9"/>
      <c r="BK4573" s="9"/>
      <c r="BL4573" s="9">
        <f t="shared" si="150"/>
        <v>71941.662785630979</v>
      </c>
      <c r="BM4573" s="9">
        <f t="shared" si="151"/>
        <v>71900</v>
      </c>
    </row>
    <row r="4574" spans="1:65" x14ac:dyDescent="0.3">
      <c r="A4574" t="s">
        <v>4237</v>
      </c>
      <c r="B4574" s="9">
        <v>410</v>
      </c>
      <c r="C4574">
        <v>580929</v>
      </c>
      <c r="D4574">
        <v>1</v>
      </c>
      <c r="E4574">
        <v>0</v>
      </c>
      <c r="F4574">
        <v>0</v>
      </c>
      <c r="G4574">
        <v>0</v>
      </c>
      <c r="H4574">
        <v>0</v>
      </c>
      <c r="I4574" t="s">
        <v>96</v>
      </c>
      <c r="J4574">
        <v>580350</v>
      </c>
      <c r="K4574" t="s">
        <v>330</v>
      </c>
      <c r="L4574">
        <v>580350</v>
      </c>
      <c r="M4574" t="s">
        <v>330</v>
      </c>
      <c r="N4574">
        <v>580350</v>
      </c>
      <c r="O4574" t="s">
        <v>330</v>
      </c>
      <c r="P4574">
        <v>581186</v>
      </c>
      <c r="Q4574" t="s">
        <v>331</v>
      </c>
      <c r="R4574" s="9">
        <v>97996.254878310283</v>
      </c>
      <c r="S4574" s="9"/>
      <c r="T4574" s="9"/>
      <c r="U4574" s="9"/>
      <c r="V4574" s="9"/>
      <c r="W4574" s="9"/>
      <c r="X4574" s="9"/>
      <c r="Y4574" s="9"/>
      <c r="Z4574" s="9"/>
      <c r="AA4574" s="9"/>
      <c r="AB4574" s="9"/>
      <c r="AC4574" s="9"/>
      <c r="AD4574" s="9"/>
      <c r="AE4574" s="9"/>
      <c r="AF4574" s="9"/>
      <c r="AG4574" s="9"/>
      <c r="AH4574" s="9"/>
      <c r="AI4574" s="9"/>
      <c r="AJ4574" s="9"/>
      <c r="AK4574" s="9"/>
      <c r="AL4574" s="9"/>
      <c r="AM4574" s="9"/>
      <c r="AN4574" s="9"/>
      <c r="AO4574" s="9"/>
      <c r="AP4574" s="9"/>
      <c r="AQ4574" s="15"/>
      <c r="AR4574" s="9"/>
      <c r="AS4574" s="9"/>
      <c r="AT4574" s="9"/>
      <c r="AU4574" s="9"/>
      <c r="AV4574" s="9"/>
      <c r="AW4574" s="9"/>
      <c r="AX4574" s="9"/>
      <c r="AY4574" s="9"/>
      <c r="AZ4574" s="9"/>
      <c r="BA4574" s="9"/>
      <c r="BB4574" s="9"/>
      <c r="BC4574" s="9"/>
      <c r="BD4574" s="9"/>
      <c r="BE4574" s="9"/>
      <c r="BF4574" s="9"/>
      <c r="BG4574" s="9"/>
      <c r="BH4574" s="9"/>
      <c r="BI4574" s="9"/>
      <c r="BJ4574" s="9"/>
      <c r="BK4574" s="9"/>
      <c r="BL4574" s="9">
        <f t="shared" si="150"/>
        <v>97996.254878310283</v>
      </c>
      <c r="BM4574" s="9">
        <f t="shared" si="151"/>
        <v>98000</v>
      </c>
    </row>
    <row r="4575" spans="1:65" x14ac:dyDescent="0.3">
      <c r="A4575" t="s">
        <v>4238</v>
      </c>
      <c r="B4575" s="9">
        <v>279</v>
      </c>
      <c r="C4575">
        <v>506664</v>
      </c>
      <c r="D4575">
        <v>1</v>
      </c>
      <c r="E4575">
        <v>0</v>
      </c>
      <c r="F4575">
        <v>0</v>
      </c>
      <c r="G4575">
        <v>0</v>
      </c>
      <c r="H4575">
        <v>0</v>
      </c>
      <c r="I4575" t="s">
        <v>151</v>
      </c>
      <c r="J4575">
        <v>559997</v>
      </c>
      <c r="K4575" t="s">
        <v>2247</v>
      </c>
      <c r="L4575">
        <v>559997</v>
      </c>
      <c r="M4575" t="s">
        <v>2247</v>
      </c>
      <c r="N4575">
        <v>559717</v>
      </c>
      <c r="O4575" t="s">
        <v>346</v>
      </c>
      <c r="P4575">
        <v>559717</v>
      </c>
      <c r="Q4575" t="s">
        <v>346</v>
      </c>
      <c r="R4575" s="9">
        <v>71941.662785630979</v>
      </c>
      <c r="S4575" s="9"/>
      <c r="T4575" s="9"/>
      <c r="U4575" s="9"/>
      <c r="V4575" s="9"/>
      <c r="W4575" s="9"/>
      <c r="X4575" s="9"/>
      <c r="Y4575" s="9"/>
      <c r="Z4575" s="9"/>
      <c r="AA4575" s="9"/>
      <c r="AB4575" s="9"/>
      <c r="AC4575" s="9"/>
      <c r="AD4575" s="9"/>
      <c r="AE4575" s="9"/>
      <c r="AF4575" s="9"/>
      <c r="AG4575" s="9"/>
      <c r="AH4575" s="9"/>
      <c r="AI4575" s="9"/>
      <c r="AJ4575" s="9"/>
      <c r="AK4575" s="9"/>
      <c r="AL4575" s="9"/>
      <c r="AM4575" s="9"/>
      <c r="AN4575" s="9"/>
      <c r="AO4575" s="9"/>
      <c r="AP4575" s="9"/>
      <c r="AQ4575" s="15"/>
      <c r="AR4575" s="9"/>
      <c r="AS4575" s="9"/>
      <c r="AT4575" s="9"/>
      <c r="AU4575" s="9"/>
      <c r="AV4575" s="9"/>
      <c r="AW4575" s="9"/>
      <c r="AX4575" s="9"/>
      <c r="AY4575" s="9"/>
      <c r="AZ4575" s="9"/>
      <c r="BA4575" s="9"/>
      <c r="BB4575" s="9"/>
      <c r="BC4575" s="9"/>
      <c r="BD4575" s="9"/>
      <c r="BE4575" s="9"/>
      <c r="BF4575" s="9"/>
      <c r="BG4575" s="9"/>
      <c r="BH4575" s="9"/>
      <c r="BI4575" s="9"/>
      <c r="BJ4575" s="9"/>
      <c r="BK4575" s="9"/>
      <c r="BL4575" s="9">
        <f t="shared" si="150"/>
        <v>71941.662785630979</v>
      </c>
      <c r="BM4575" s="9">
        <f t="shared" si="151"/>
        <v>71900</v>
      </c>
    </row>
    <row r="4576" spans="1:65" x14ac:dyDescent="0.3">
      <c r="A4576" t="s">
        <v>4239</v>
      </c>
      <c r="B4576" s="9">
        <v>878</v>
      </c>
      <c r="C4576">
        <v>568716</v>
      </c>
      <c r="D4576">
        <v>1</v>
      </c>
      <c r="E4576">
        <v>0</v>
      </c>
      <c r="F4576">
        <v>0</v>
      </c>
      <c r="G4576">
        <v>0</v>
      </c>
      <c r="H4576">
        <v>0</v>
      </c>
      <c r="I4576" t="s">
        <v>94</v>
      </c>
      <c r="J4576">
        <v>599808</v>
      </c>
      <c r="K4576" t="s">
        <v>2295</v>
      </c>
      <c r="L4576">
        <v>599808</v>
      </c>
      <c r="M4576" t="s">
        <v>2295</v>
      </c>
      <c r="N4576">
        <v>599808</v>
      </c>
      <c r="O4576" t="s">
        <v>2295</v>
      </c>
      <c r="P4576">
        <v>599565</v>
      </c>
      <c r="Q4576" t="s">
        <v>2296</v>
      </c>
      <c r="R4576" s="9">
        <v>207662.37028394549</v>
      </c>
      <c r="S4576" s="9"/>
      <c r="T4576" s="9"/>
      <c r="U4576" s="9"/>
      <c r="V4576" s="9"/>
      <c r="W4576" s="9"/>
      <c r="X4576" s="9"/>
      <c r="Y4576" s="9"/>
      <c r="Z4576" s="9"/>
      <c r="AA4576" s="9"/>
      <c r="AB4576" s="9"/>
      <c r="AC4576" s="9"/>
      <c r="AD4576" s="9"/>
      <c r="AE4576" s="9"/>
      <c r="AF4576" s="9"/>
      <c r="AG4576" s="9"/>
      <c r="AH4576" s="9"/>
      <c r="AI4576" s="9"/>
      <c r="AJ4576" s="9"/>
      <c r="AK4576" s="9"/>
      <c r="AL4576" s="9"/>
      <c r="AM4576" s="9"/>
      <c r="AN4576" s="9"/>
      <c r="AO4576" s="9"/>
      <c r="AP4576" s="9"/>
      <c r="AQ4576" s="15"/>
      <c r="AR4576" s="9">
        <v>1</v>
      </c>
      <c r="AS4576" s="9">
        <f>AR4576*30500</f>
        <v>30500</v>
      </c>
      <c r="AT4576" s="9"/>
      <c r="AU4576" s="9"/>
      <c r="AV4576" s="9"/>
      <c r="AW4576" s="9"/>
      <c r="AX4576" s="9"/>
      <c r="AY4576" s="9"/>
      <c r="AZ4576" s="9"/>
      <c r="BA4576" s="9"/>
      <c r="BB4576" s="9"/>
      <c r="BC4576" s="9"/>
      <c r="BD4576" s="9"/>
      <c r="BE4576" s="9"/>
      <c r="BF4576" s="9"/>
      <c r="BG4576" s="9"/>
      <c r="BH4576" s="9"/>
      <c r="BI4576" s="9"/>
      <c r="BJ4576" s="9"/>
      <c r="BK4576" s="9"/>
      <c r="BL4576" s="9">
        <f t="shared" si="150"/>
        <v>238162.37028394549</v>
      </c>
      <c r="BM4576" s="9">
        <f t="shared" si="151"/>
        <v>238200</v>
      </c>
    </row>
    <row r="4577" spans="1:65" x14ac:dyDescent="0.3">
      <c r="A4577" t="s">
        <v>4240</v>
      </c>
      <c r="B4577" s="9">
        <v>1142</v>
      </c>
      <c r="C4577">
        <v>552151</v>
      </c>
      <c r="D4577">
        <v>1</v>
      </c>
      <c r="E4577">
        <v>0</v>
      </c>
      <c r="F4577">
        <v>0</v>
      </c>
      <c r="G4577">
        <v>0</v>
      </c>
      <c r="H4577">
        <v>0</v>
      </c>
      <c r="I4577" t="s">
        <v>111</v>
      </c>
      <c r="J4577">
        <v>502545</v>
      </c>
      <c r="K4577" t="s">
        <v>1694</v>
      </c>
      <c r="L4577">
        <v>500496</v>
      </c>
      <c r="M4577" t="s">
        <v>287</v>
      </c>
      <c r="N4577">
        <v>500496</v>
      </c>
      <c r="O4577" t="s">
        <v>287</v>
      </c>
      <c r="P4577">
        <v>500496</v>
      </c>
      <c r="Q4577" t="s">
        <v>287</v>
      </c>
      <c r="R4577" s="9">
        <v>268856.56479527679</v>
      </c>
      <c r="S4577" s="9"/>
      <c r="T4577" s="9"/>
      <c r="U4577" s="9"/>
      <c r="V4577" s="9"/>
      <c r="W4577" s="9"/>
      <c r="X4577" s="9"/>
      <c r="Y4577" s="9"/>
      <c r="Z4577" s="9"/>
      <c r="AA4577" s="9"/>
      <c r="AB4577" s="9"/>
      <c r="AC4577" s="9"/>
      <c r="AD4577" s="9"/>
      <c r="AE4577" s="9"/>
      <c r="AF4577" s="9"/>
      <c r="AG4577" s="9"/>
      <c r="AH4577" s="9"/>
      <c r="AI4577" s="9"/>
      <c r="AJ4577" s="9"/>
      <c r="AK4577" s="9"/>
      <c r="AL4577" s="9"/>
      <c r="AM4577" s="9"/>
      <c r="AN4577" s="9"/>
      <c r="AO4577" s="9"/>
      <c r="AP4577" s="9"/>
      <c r="AQ4577" s="15"/>
      <c r="AR4577" s="9"/>
      <c r="AS4577" s="9"/>
      <c r="AT4577" s="9"/>
      <c r="AU4577" s="9"/>
      <c r="AV4577" s="9"/>
      <c r="AW4577" s="9"/>
      <c r="AX4577" s="9"/>
      <c r="AY4577" s="9"/>
      <c r="AZ4577" s="9"/>
      <c r="BA4577" s="9"/>
      <c r="BB4577" s="9"/>
      <c r="BC4577" s="9"/>
      <c r="BD4577" s="9"/>
      <c r="BE4577" s="9"/>
      <c r="BF4577" s="9"/>
      <c r="BG4577" s="9"/>
      <c r="BH4577" s="9"/>
      <c r="BI4577" s="9"/>
      <c r="BJ4577" s="9"/>
      <c r="BK4577" s="9"/>
      <c r="BL4577" s="9">
        <f t="shared" si="150"/>
        <v>268856.56479527679</v>
      </c>
      <c r="BM4577" s="9">
        <f t="shared" si="151"/>
        <v>268900</v>
      </c>
    </row>
    <row r="4578" spans="1:65" x14ac:dyDescent="0.3">
      <c r="A4578" t="s">
        <v>4241</v>
      </c>
      <c r="B4578" s="9">
        <v>126</v>
      </c>
      <c r="C4578">
        <v>582344</v>
      </c>
      <c r="D4578">
        <v>1</v>
      </c>
      <c r="E4578">
        <v>0</v>
      </c>
      <c r="F4578">
        <v>0</v>
      </c>
      <c r="G4578">
        <v>0</v>
      </c>
      <c r="H4578">
        <v>0</v>
      </c>
      <c r="I4578" t="s">
        <v>81</v>
      </c>
      <c r="J4578">
        <v>581917</v>
      </c>
      <c r="K4578" t="s">
        <v>1179</v>
      </c>
      <c r="L4578">
        <v>581917</v>
      </c>
      <c r="M4578" t="s">
        <v>1179</v>
      </c>
      <c r="N4578">
        <v>581917</v>
      </c>
      <c r="O4578" t="s">
        <v>1179</v>
      </c>
      <c r="P4578">
        <v>581372</v>
      </c>
      <c r="Q4578" t="s">
        <v>243</v>
      </c>
      <c r="R4578" s="9">
        <v>71941.662785630979</v>
      </c>
      <c r="S4578" s="9"/>
      <c r="T4578" s="9"/>
      <c r="U4578" s="9"/>
      <c r="V4578" s="9"/>
      <c r="W4578" s="9"/>
      <c r="X4578" s="9"/>
      <c r="Y4578" s="9"/>
      <c r="Z4578" s="9"/>
      <c r="AA4578" s="9"/>
      <c r="AB4578" s="9"/>
      <c r="AC4578" s="9"/>
      <c r="AD4578" s="9"/>
      <c r="AE4578" s="9"/>
      <c r="AF4578" s="9"/>
      <c r="AG4578" s="9"/>
      <c r="AH4578" s="9"/>
      <c r="AI4578" s="9"/>
      <c r="AJ4578" s="9"/>
      <c r="AK4578" s="9"/>
      <c r="AL4578" s="9"/>
      <c r="AM4578" s="9"/>
      <c r="AN4578" s="9"/>
      <c r="AO4578" s="9"/>
      <c r="AP4578" s="9"/>
      <c r="AQ4578" s="15"/>
      <c r="AR4578" s="9"/>
      <c r="AS4578" s="9"/>
      <c r="AT4578" s="9"/>
      <c r="AU4578" s="9"/>
      <c r="AV4578" s="9"/>
      <c r="AW4578" s="9"/>
      <c r="AX4578" s="9"/>
      <c r="AY4578" s="9"/>
      <c r="AZ4578" s="9"/>
      <c r="BA4578" s="9"/>
      <c r="BB4578" s="9"/>
      <c r="BC4578" s="9"/>
      <c r="BD4578" s="9"/>
      <c r="BE4578" s="9"/>
      <c r="BF4578" s="9"/>
      <c r="BG4578" s="9"/>
      <c r="BH4578" s="9"/>
      <c r="BI4578" s="9"/>
      <c r="BJ4578" s="9"/>
      <c r="BK4578" s="9"/>
      <c r="BL4578" s="9">
        <f t="shared" si="150"/>
        <v>71941.662785630979</v>
      </c>
      <c r="BM4578" s="9">
        <f t="shared" si="151"/>
        <v>71900</v>
      </c>
    </row>
    <row r="4579" spans="1:65" x14ac:dyDescent="0.3">
      <c r="A4579" t="s">
        <v>4242</v>
      </c>
      <c r="B4579" s="9">
        <v>305</v>
      </c>
      <c r="C4579">
        <v>567361</v>
      </c>
      <c r="D4579">
        <v>1</v>
      </c>
      <c r="E4579">
        <v>0</v>
      </c>
      <c r="F4579">
        <v>0</v>
      </c>
      <c r="G4579">
        <v>0</v>
      </c>
      <c r="H4579">
        <v>0</v>
      </c>
      <c r="I4579" t="s">
        <v>131</v>
      </c>
      <c r="J4579">
        <v>567043</v>
      </c>
      <c r="K4579" t="s">
        <v>231</v>
      </c>
      <c r="L4579">
        <v>567027</v>
      </c>
      <c r="M4579" t="s">
        <v>232</v>
      </c>
      <c r="N4579">
        <v>567027</v>
      </c>
      <c r="O4579" t="s">
        <v>232</v>
      </c>
      <c r="P4579">
        <v>567027</v>
      </c>
      <c r="Q4579" t="s">
        <v>232</v>
      </c>
      <c r="R4579" s="9">
        <v>73128.82010148096</v>
      </c>
      <c r="S4579" s="9"/>
      <c r="T4579" s="9"/>
      <c r="U4579" s="9"/>
      <c r="V4579" s="9"/>
      <c r="W4579" s="9"/>
      <c r="X4579" s="9"/>
      <c r="Y4579" s="9"/>
      <c r="Z4579" s="9"/>
      <c r="AA4579" s="9"/>
      <c r="AB4579" s="9"/>
      <c r="AC4579" s="9"/>
      <c r="AD4579" s="9"/>
      <c r="AE4579" s="9"/>
      <c r="AF4579" s="9"/>
      <c r="AG4579" s="9"/>
      <c r="AH4579" s="9"/>
      <c r="AI4579" s="9"/>
      <c r="AJ4579" s="9"/>
      <c r="AK4579" s="9"/>
      <c r="AL4579" s="9"/>
      <c r="AM4579" s="9"/>
      <c r="AN4579" s="9"/>
      <c r="AO4579" s="9"/>
      <c r="AP4579" s="9"/>
      <c r="AQ4579" s="15"/>
      <c r="AR4579" s="9"/>
      <c r="AS4579" s="9"/>
      <c r="AT4579" s="9"/>
      <c r="AU4579" s="9"/>
      <c r="AV4579" s="9"/>
      <c r="AW4579" s="9"/>
      <c r="AX4579" s="9"/>
      <c r="AY4579" s="9"/>
      <c r="AZ4579" s="9"/>
      <c r="BA4579" s="9"/>
      <c r="BB4579" s="9"/>
      <c r="BC4579" s="9"/>
      <c r="BD4579" s="9"/>
      <c r="BE4579" s="9"/>
      <c r="BF4579" s="9"/>
      <c r="BG4579" s="9"/>
      <c r="BH4579" s="9"/>
      <c r="BI4579" s="9"/>
      <c r="BJ4579" s="9"/>
      <c r="BK4579" s="9"/>
      <c r="BL4579" s="9">
        <f t="shared" si="150"/>
        <v>73128.82010148096</v>
      </c>
      <c r="BM4579" s="9">
        <f t="shared" si="151"/>
        <v>73100</v>
      </c>
    </row>
    <row r="4580" spans="1:65" x14ac:dyDescent="0.3">
      <c r="A4580" t="s">
        <v>4243</v>
      </c>
      <c r="B4580" s="9">
        <v>150</v>
      </c>
      <c r="C4580">
        <v>560669</v>
      </c>
      <c r="D4580">
        <v>1</v>
      </c>
      <c r="E4580">
        <v>0</v>
      </c>
      <c r="F4580">
        <v>0</v>
      </c>
      <c r="G4580">
        <v>0</v>
      </c>
      <c r="H4580">
        <v>0</v>
      </c>
      <c r="I4580" t="s">
        <v>83</v>
      </c>
      <c r="J4580">
        <v>552828</v>
      </c>
      <c r="K4580" t="s">
        <v>2463</v>
      </c>
      <c r="L4580">
        <v>552046</v>
      </c>
      <c r="M4580" t="s">
        <v>174</v>
      </c>
      <c r="N4580">
        <v>552046</v>
      </c>
      <c r="O4580" t="s">
        <v>174</v>
      </c>
      <c r="P4580">
        <v>552046</v>
      </c>
      <c r="Q4580" t="s">
        <v>174</v>
      </c>
      <c r="R4580" s="9">
        <v>71941.662785630979</v>
      </c>
      <c r="S4580" s="9"/>
      <c r="T4580" s="9"/>
      <c r="U4580" s="9"/>
      <c r="V4580" s="9"/>
      <c r="W4580" s="9"/>
      <c r="X4580" s="9"/>
      <c r="Y4580" s="9"/>
      <c r="Z4580" s="9"/>
      <c r="AA4580" s="9"/>
      <c r="AB4580" s="9"/>
      <c r="AC4580" s="9"/>
      <c r="AD4580" s="9"/>
      <c r="AE4580" s="9"/>
      <c r="AF4580" s="9"/>
      <c r="AG4580" s="9"/>
      <c r="AH4580" s="9"/>
      <c r="AI4580" s="9"/>
      <c r="AJ4580" s="9"/>
      <c r="AK4580" s="9"/>
      <c r="AL4580" s="9"/>
      <c r="AM4580" s="9"/>
      <c r="AN4580" s="9"/>
      <c r="AO4580" s="9"/>
      <c r="AP4580" s="9"/>
      <c r="AQ4580" s="15"/>
      <c r="AR4580" s="9"/>
      <c r="AS4580" s="9"/>
      <c r="AT4580" s="9"/>
      <c r="AU4580" s="9"/>
      <c r="AV4580" s="9"/>
      <c r="AW4580" s="9"/>
      <c r="AX4580" s="9"/>
      <c r="AY4580" s="9"/>
      <c r="AZ4580" s="9"/>
      <c r="BA4580" s="9"/>
      <c r="BB4580" s="9"/>
      <c r="BC4580" s="9"/>
      <c r="BD4580" s="9"/>
      <c r="BE4580" s="9"/>
      <c r="BF4580" s="9"/>
      <c r="BG4580" s="9"/>
      <c r="BH4580" s="9"/>
      <c r="BI4580" s="9"/>
      <c r="BJ4580" s="9"/>
      <c r="BK4580" s="9"/>
      <c r="BL4580" s="9">
        <f t="shared" si="150"/>
        <v>71941.662785630979</v>
      </c>
      <c r="BM4580" s="9">
        <f t="shared" si="151"/>
        <v>71900</v>
      </c>
    </row>
    <row r="4581" spans="1:65" x14ac:dyDescent="0.3">
      <c r="A4581" t="s">
        <v>4244</v>
      </c>
      <c r="B4581" s="9">
        <v>202</v>
      </c>
      <c r="C4581">
        <v>569461</v>
      </c>
      <c r="D4581">
        <v>1</v>
      </c>
      <c r="E4581">
        <v>0</v>
      </c>
      <c r="F4581">
        <v>0</v>
      </c>
      <c r="G4581">
        <v>0</v>
      </c>
      <c r="H4581">
        <v>0</v>
      </c>
      <c r="I4581" t="s">
        <v>123</v>
      </c>
      <c r="J4581">
        <v>568635</v>
      </c>
      <c r="K4581" t="s">
        <v>1526</v>
      </c>
      <c r="L4581">
        <v>568635</v>
      </c>
      <c r="M4581" t="s">
        <v>1526</v>
      </c>
      <c r="N4581">
        <v>568635</v>
      </c>
      <c r="O4581" t="s">
        <v>1526</v>
      </c>
      <c r="P4581">
        <v>568414</v>
      </c>
      <c r="Q4581" t="s">
        <v>166</v>
      </c>
      <c r="R4581" s="9">
        <v>71941.662785630979</v>
      </c>
      <c r="S4581" s="9"/>
      <c r="T4581" s="9"/>
      <c r="U4581" s="9"/>
      <c r="V4581" s="9"/>
      <c r="W4581" s="9"/>
      <c r="X4581" s="9"/>
      <c r="Y4581" s="9"/>
      <c r="Z4581" s="9"/>
      <c r="AA4581" s="9"/>
      <c r="AB4581" s="9"/>
      <c r="AC4581" s="9"/>
      <c r="AD4581" s="9"/>
      <c r="AE4581" s="9"/>
      <c r="AF4581" s="9"/>
      <c r="AG4581" s="9"/>
      <c r="AH4581" s="9"/>
      <c r="AI4581" s="9"/>
      <c r="AJ4581" s="9"/>
      <c r="AK4581" s="9"/>
      <c r="AL4581" s="9"/>
      <c r="AM4581" s="9"/>
      <c r="AN4581" s="9"/>
      <c r="AO4581" s="9"/>
      <c r="AP4581" s="9"/>
      <c r="AQ4581" s="15"/>
      <c r="AR4581" s="9"/>
      <c r="AS4581" s="9"/>
      <c r="AT4581" s="9"/>
      <c r="AU4581" s="9"/>
      <c r="AV4581" s="9"/>
      <c r="AW4581" s="9"/>
      <c r="AX4581" s="9"/>
      <c r="AY4581" s="9"/>
      <c r="AZ4581" s="9"/>
      <c r="BA4581" s="9"/>
      <c r="BB4581" s="9"/>
      <c r="BC4581" s="9"/>
      <c r="BD4581" s="9"/>
      <c r="BE4581" s="9"/>
      <c r="BF4581" s="9"/>
      <c r="BG4581" s="9"/>
      <c r="BH4581" s="9"/>
      <c r="BI4581" s="9"/>
      <c r="BJ4581" s="9"/>
      <c r="BK4581" s="9"/>
      <c r="BL4581" s="9">
        <f t="shared" si="150"/>
        <v>71941.662785630979</v>
      </c>
      <c r="BM4581" s="9">
        <f t="shared" si="151"/>
        <v>71900</v>
      </c>
    </row>
    <row r="4582" spans="1:65" x14ac:dyDescent="0.3">
      <c r="A4582" t="s">
        <v>4244</v>
      </c>
      <c r="B4582" s="9">
        <v>72</v>
      </c>
      <c r="C4582">
        <v>549894</v>
      </c>
      <c r="D4582">
        <v>1</v>
      </c>
      <c r="E4582">
        <v>0</v>
      </c>
      <c r="F4582">
        <v>0</v>
      </c>
      <c r="G4582">
        <v>0</v>
      </c>
      <c r="H4582">
        <v>0</v>
      </c>
      <c r="I4582" t="s">
        <v>81</v>
      </c>
      <c r="J4582">
        <v>595527</v>
      </c>
      <c r="K4582" t="s">
        <v>592</v>
      </c>
      <c r="L4582">
        <v>584002</v>
      </c>
      <c r="M4582" t="s">
        <v>278</v>
      </c>
      <c r="N4582">
        <v>584002</v>
      </c>
      <c r="O4582" t="s">
        <v>278</v>
      </c>
      <c r="P4582">
        <v>584002</v>
      </c>
      <c r="Q4582" t="s">
        <v>278</v>
      </c>
      <c r="R4582" s="9">
        <v>71941.662785630979</v>
      </c>
      <c r="S4582" s="9"/>
      <c r="T4582" s="9"/>
      <c r="U4582" s="9"/>
      <c r="V4582" s="9"/>
      <c r="W4582" s="9"/>
      <c r="X4582" s="9"/>
      <c r="Y4582" s="9"/>
      <c r="Z4582" s="9"/>
      <c r="AA4582" s="9"/>
      <c r="AB4582" s="9"/>
      <c r="AC4582" s="9"/>
      <c r="AD4582" s="9"/>
      <c r="AE4582" s="9"/>
      <c r="AF4582" s="9"/>
      <c r="AG4582" s="9"/>
      <c r="AH4582" s="9"/>
      <c r="AI4582" s="9"/>
      <c r="AJ4582" s="9"/>
      <c r="AK4582" s="9"/>
      <c r="AL4582" s="9"/>
      <c r="AM4582" s="9"/>
      <c r="AN4582" s="9"/>
      <c r="AO4582" s="9"/>
      <c r="AP4582" s="9"/>
      <c r="AQ4582" s="15"/>
      <c r="AR4582" s="9"/>
      <c r="AS4582" s="9"/>
      <c r="AT4582" s="9"/>
      <c r="AU4582" s="9"/>
      <c r="AV4582" s="9"/>
      <c r="AW4582" s="9"/>
      <c r="AX4582" s="9"/>
      <c r="AY4582" s="9"/>
      <c r="AZ4582" s="9"/>
      <c r="BA4582" s="9"/>
      <c r="BB4582" s="9"/>
      <c r="BC4582" s="9"/>
      <c r="BD4582" s="9"/>
      <c r="BE4582" s="9"/>
      <c r="BF4582" s="9"/>
      <c r="BG4582" s="9"/>
      <c r="BH4582" s="9"/>
      <c r="BI4582" s="9"/>
      <c r="BJ4582" s="9"/>
      <c r="BK4582" s="9"/>
      <c r="BL4582" s="9">
        <f t="shared" si="150"/>
        <v>71941.662785630979</v>
      </c>
      <c r="BM4582" s="9">
        <f t="shared" si="151"/>
        <v>71900</v>
      </c>
    </row>
    <row r="4583" spans="1:65" x14ac:dyDescent="0.3">
      <c r="A4583" t="s">
        <v>4244</v>
      </c>
      <c r="B4583" s="9">
        <v>160</v>
      </c>
      <c r="C4583">
        <v>542385</v>
      </c>
      <c r="D4583">
        <v>1</v>
      </c>
      <c r="E4583">
        <v>0</v>
      </c>
      <c r="F4583">
        <v>0</v>
      </c>
      <c r="G4583">
        <v>0</v>
      </c>
      <c r="H4583">
        <v>0</v>
      </c>
      <c r="I4583" t="s">
        <v>86</v>
      </c>
      <c r="J4583">
        <v>542415</v>
      </c>
      <c r="K4583" t="s">
        <v>1870</v>
      </c>
      <c r="L4583">
        <v>541656</v>
      </c>
      <c r="M4583" t="s">
        <v>227</v>
      </c>
      <c r="N4583">
        <v>541656</v>
      </c>
      <c r="O4583" t="s">
        <v>227</v>
      </c>
      <c r="P4583">
        <v>541656</v>
      </c>
      <c r="Q4583" t="s">
        <v>227</v>
      </c>
      <c r="R4583" s="9">
        <v>71941.662785630979</v>
      </c>
      <c r="S4583" s="9"/>
      <c r="T4583" s="9"/>
      <c r="U4583" s="9"/>
      <c r="V4583" s="9"/>
      <c r="W4583" s="9"/>
      <c r="X4583" s="9"/>
      <c r="Y4583" s="9"/>
      <c r="Z4583" s="9"/>
      <c r="AA4583" s="9"/>
      <c r="AB4583" s="9"/>
      <c r="AC4583" s="9"/>
      <c r="AD4583" s="9"/>
      <c r="AE4583" s="9"/>
      <c r="AF4583" s="9"/>
      <c r="AG4583" s="9"/>
      <c r="AH4583" s="9"/>
      <c r="AI4583" s="9"/>
      <c r="AJ4583" s="9"/>
      <c r="AK4583" s="9"/>
      <c r="AL4583" s="9"/>
      <c r="AM4583" s="9"/>
      <c r="AN4583" s="9"/>
      <c r="AO4583" s="9"/>
      <c r="AP4583" s="9"/>
      <c r="AQ4583" s="15"/>
      <c r="AR4583" s="9"/>
      <c r="AS4583" s="9"/>
      <c r="AT4583" s="9"/>
      <c r="AU4583" s="9"/>
      <c r="AV4583" s="9"/>
      <c r="AW4583" s="9"/>
      <c r="AX4583" s="9"/>
      <c r="AY4583" s="9"/>
      <c r="AZ4583" s="9"/>
      <c r="BA4583" s="9"/>
      <c r="BB4583" s="9"/>
      <c r="BC4583" s="9"/>
      <c r="BD4583" s="9"/>
      <c r="BE4583" s="9"/>
      <c r="BF4583" s="9"/>
      <c r="BG4583" s="9"/>
      <c r="BH4583" s="9"/>
      <c r="BI4583" s="9"/>
      <c r="BJ4583" s="9"/>
      <c r="BK4583" s="9"/>
      <c r="BL4583" s="9">
        <f t="shared" si="150"/>
        <v>71941.662785630979</v>
      </c>
      <c r="BM4583" s="9">
        <f t="shared" si="151"/>
        <v>71900</v>
      </c>
    </row>
    <row r="4584" spans="1:65" x14ac:dyDescent="0.3">
      <c r="A4584" t="s">
        <v>4245</v>
      </c>
      <c r="B4584" s="9">
        <v>150</v>
      </c>
      <c r="C4584">
        <v>596761</v>
      </c>
      <c r="D4584">
        <v>1</v>
      </c>
      <c r="E4584">
        <v>0</v>
      </c>
      <c r="F4584">
        <v>0</v>
      </c>
      <c r="G4584">
        <v>0</v>
      </c>
      <c r="H4584">
        <v>0</v>
      </c>
      <c r="I4584" t="s">
        <v>123</v>
      </c>
      <c r="J4584">
        <v>596345</v>
      </c>
      <c r="K4584" t="s">
        <v>752</v>
      </c>
      <c r="L4584">
        <v>596973</v>
      </c>
      <c r="M4584" t="s">
        <v>753</v>
      </c>
      <c r="N4584">
        <v>596973</v>
      </c>
      <c r="O4584" t="s">
        <v>753</v>
      </c>
      <c r="P4584">
        <v>597007</v>
      </c>
      <c r="Q4584" t="s">
        <v>172</v>
      </c>
      <c r="R4584" s="9">
        <v>71941.662785630979</v>
      </c>
      <c r="S4584" s="9"/>
      <c r="T4584" s="9"/>
      <c r="U4584" s="9"/>
      <c r="V4584" s="9"/>
      <c r="W4584" s="9"/>
      <c r="X4584" s="9"/>
      <c r="Y4584" s="9"/>
      <c r="Z4584" s="9"/>
      <c r="AA4584" s="9"/>
      <c r="AB4584" s="9"/>
      <c r="AC4584" s="9"/>
      <c r="AD4584" s="9"/>
      <c r="AE4584" s="9"/>
      <c r="AF4584" s="9"/>
      <c r="AG4584" s="9"/>
      <c r="AH4584" s="9"/>
      <c r="AI4584" s="9"/>
      <c r="AJ4584" s="9"/>
      <c r="AK4584" s="9"/>
      <c r="AL4584" s="9"/>
      <c r="AM4584" s="9"/>
      <c r="AN4584" s="9"/>
      <c r="AO4584" s="9"/>
      <c r="AP4584" s="9"/>
      <c r="AQ4584" s="15"/>
      <c r="AR4584" s="9"/>
      <c r="AS4584" s="9"/>
      <c r="AT4584" s="9"/>
      <c r="AU4584" s="9"/>
      <c r="AV4584" s="9"/>
      <c r="AW4584" s="9"/>
      <c r="AX4584" s="9"/>
      <c r="AY4584" s="9"/>
      <c r="AZ4584" s="9"/>
      <c r="BA4584" s="9"/>
      <c r="BB4584" s="9"/>
      <c r="BC4584" s="9"/>
      <c r="BD4584" s="9"/>
      <c r="BE4584" s="9"/>
      <c r="BF4584" s="9"/>
      <c r="BG4584" s="9"/>
      <c r="BH4584" s="9"/>
      <c r="BI4584" s="9"/>
      <c r="BJ4584" s="9"/>
      <c r="BK4584" s="9"/>
      <c r="BL4584" s="9">
        <f t="shared" si="150"/>
        <v>71941.662785630979</v>
      </c>
      <c r="BM4584" s="9">
        <f t="shared" si="151"/>
        <v>71900</v>
      </c>
    </row>
    <row r="4585" spans="1:65" x14ac:dyDescent="0.3">
      <c r="A4585" t="s">
        <v>4246</v>
      </c>
      <c r="B4585" s="9">
        <v>142</v>
      </c>
      <c r="C4585">
        <v>533963</v>
      </c>
      <c r="D4585">
        <v>1</v>
      </c>
      <c r="E4585">
        <v>0</v>
      </c>
      <c r="F4585">
        <v>0</v>
      </c>
      <c r="G4585">
        <v>0</v>
      </c>
      <c r="H4585">
        <v>0</v>
      </c>
      <c r="I4585" t="s">
        <v>86</v>
      </c>
      <c r="J4585">
        <v>531201</v>
      </c>
      <c r="K4585" t="s">
        <v>337</v>
      </c>
      <c r="L4585">
        <v>531201</v>
      </c>
      <c r="M4585" t="s">
        <v>337</v>
      </c>
      <c r="N4585">
        <v>531189</v>
      </c>
      <c r="O4585" t="s">
        <v>338</v>
      </c>
      <c r="P4585">
        <v>531189</v>
      </c>
      <c r="Q4585" t="s">
        <v>338</v>
      </c>
      <c r="R4585" s="9">
        <v>71941.662785630979</v>
      </c>
      <c r="S4585" s="9"/>
      <c r="T4585" s="9"/>
      <c r="U4585" s="9"/>
      <c r="V4585" s="9"/>
      <c r="W4585" s="9"/>
      <c r="X4585" s="9"/>
      <c r="Y4585" s="9"/>
      <c r="Z4585" s="9"/>
      <c r="AA4585" s="9"/>
      <c r="AB4585" s="9"/>
      <c r="AC4585" s="9"/>
      <c r="AD4585" s="9"/>
      <c r="AE4585" s="9"/>
      <c r="AF4585" s="9"/>
      <c r="AG4585" s="9"/>
      <c r="AH4585" s="9"/>
      <c r="AI4585" s="9"/>
      <c r="AJ4585" s="9"/>
      <c r="AK4585" s="9"/>
      <c r="AL4585" s="9"/>
      <c r="AM4585" s="9"/>
      <c r="AN4585" s="9"/>
      <c r="AO4585" s="9"/>
      <c r="AP4585" s="9"/>
      <c r="AQ4585" s="15"/>
      <c r="AR4585" s="9"/>
      <c r="AS4585" s="9"/>
      <c r="AT4585" s="9"/>
      <c r="AU4585" s="9"/>
      <c r="AV4585" s="9"/>
      <c r="AW4585" s="9"/>
      <c r="AX4585" s="9"/>
      <c r="AY4585" s="9"/>
      <c r="AZ4585" s="9"/>
      <c r="BA4585" s="9"/>
      <c r="BB4585" s="9"/>
      <c r="BC4585" s="9"/>
      <c r="BD4585" s="9"/>
      <c r="BE4585" s="9"/>
      <c r="BF4585" s="9"/>
      <c r="BG4585" s="9"/>
      <c r="BH4585" s="9"/>
      <c r="BI4585" s="9"/>
      <c r="BJ4585" s="9"/>
      <c r="BK4585" s="9"/>
      <c r="BL4585" s="9">
        <f t="shared" si="150"/>
        <v>71941.662785630979</v>
      </c>
      <c r="BM4585" s="9">
        <f t="shared" si="151"/>
        <v>71900</v>
      </c>
    </row>
    <row r="4586" spans="1:65" x14ac:dyDescent="0.3">
      <c r="A4586" s="2" t="s">
        <v>4247</v>
      </c>
      <c r="B4586" s="9">
        <v>1013</v>
      </c>
      <c r="C4586">
        <v>510131</v>
      </c>
      <c r="D4586">
        <v>1</v>
      </c>
      <c r="E4586">
        <v>1</v>
      </c>
      <c r="F4586">
        <v>0</v>
      </c>
      <c r="G4586">
        <v>0</v>
      </c>
      <c r="H4586">
        <v>0</v>
      </c>
      <c r="I4586" t="s">
        <v>94</v>
      </c>
      <c r="J4586">
        <v>510131</v>
      </c>
      <c r="K4586" t="s">
        <v>4247</v>
      </c>
      <c r="L4586">
        <v>507270</v>
      </c>
      <c r="M4586" t="s">
        <v>667</v>
      </c>
      <c r="N4586">
        <v>505927</v>
      </c>
      <c r="O4586" t="s">
        <v>668</v>
      </c>
      <c r="P4586">
        <v>505927</v>
      </c>
      <c r="Q4586" t="s">
        <v>668</v>
      </c>
      <c r="R4586" s="9">
        <v>239007.49538949551</v>
      </c>
      <c r="S4586" s="9">
        <f>SUMIFS($B:$B,$J:$J,$C4586)</f>
        <v>1013</v>
      </c>
      <c r="T4586" s="9">
        <v>55200.256342097957</v>
      </c>
      <c r="U4586" s="9">
        <v>0</v>
      </c>
      <c r="V4586" s="9">
        <f>U4586*768</f>
        <v>0</v>
      </c>
      <c r="W4586" s="9">
        <v>0</v>
      </c>
      <c r="X4586" s="9">
        <f>W4586*3072</f>
        <v>0</v>
      </c>
      <c r="Y4586" s="9">
        <v>4</v>
      </c>
      <c r="Z4586" s="9">
        <f>Y4586*1024</f>
        <v>4096</v>
      </c>
      <c r="AA4586" s="9">
        <v>0</v>
      </c>
      <c r="AB4586" s="9">
        <f>AA4586*256</f>
        <v>0</v>
      </c>
      <c r="AC4586" s="9"/>
      <c r="AD4586" s="9"/>
      <c r="AE4586" s="9"/>
      <c r="AF4586" s="9"/>
      <c r="AG4586" s="9"/>
      <c r="AH4586" s="9"/>
      <c r="AI4586" s="9"/>
      <c r="AJ4586" s="9"/>
      <c r="AK4586" s="9"/>
      <c r="AL4586" s="9"/>
      <c r="AM4586" s="9"/>
      <c r="AN4586" s="9"/>
      <c r="AO4586" s="9"/>
      <c r="AP4586" s="9"/>
      <c r="AQ4586" s="15"/>
      <c r="AR4586" s="9"/>
      <c r="AS4586" s="9"/>
      <c r="AT4586" s="9"/>
      <c r="AU4586" s="9"/>
      <c r="AV4586" s="9"/>
      <c r="AW4586" s="9"/>
      <c r="AX4586" s="9"/>
      <c r="AY4586" s="9"/>
      <c r="AZ4586" s="9"/>
      <c r="BA4586" s="9"/>
      <c r="BB4586" s="9"/>
      <c r="BC4586" s="9"/>
      <c r="BD4586" s="9"/>
      <c r="BE4586" s="9"/>
      <c r="BF4586" s="9"/>
      <c r="BG4586" s="9"/>
      <c r="BH4586" s="9"/>
      <c r="BI4586" s="9"/>
      <c r="BJ4586" s="9"/>
      <c r="BK4586" s="9"/>
      <c r="BL4586" s="9">
        <f t="shared" si="150"/>
        <v>298303.75173159345</v>
      </c>
      <c r="BM4586" s="9">
        <f t="shared" si="151"/>
        <v>298300</v>
      </c>
    </row>
    <row r="4587" spans="1:65" x14ac:dyDescent="0.3">
      <c r="A4587" t="s">
        <v>4248</v>
      </c>
      <c r="B4587" s="9">
        <v>332</v>
      </c>
      <c r="C4587">
        <v>590002</v>
      </c>
      <c r="D4587">
        <v>1</v>
      </c>
      <c r="E4587">
        <v>0</v>
      </c>
      <c r="F4587">
        <v>0</v>
      </c>
      <c r="G4587">
        <v>0</v>
      </c>
      <c r="H4587">
        <v>0</v>
      </c>
      <c r="I4587" t="s">
        <v>111</v>
      </c>
      <c r="J4587">
        <v>589314</v>
      </c>
      <c r="K4587" t="s">
        <v>717</v>
      </c>
      <c r="L4587">
        <v>589624</v>
      </c>
      <c r="M4587" t="s">
        <v>505</v>
      </c>
      <c r="N4587">
        <v>589624</v>
      </c>
      <c r="O4587" t="s">
        <v>505</v>
      </c>
      <c r="P4587">
        <v>589624</v>
      </c>
      <c r="Q4587" t="s">
        <v>505</v>
      </c>
      <c r="R4587" s="9">
        <v>79534.573887523016</v>
      </c>
      <c r="S4587" s="9"/>
      <c r="T4587" s="9"/>
      <c r="U4587" s="9"/>
      <c r="V4587" s="9"/>
      <c r="W4587" s="9"/>
      <c r="X4587" s="9"/>
      <c r="Y4587" s="9"/>
      <c r="Z4587" s="9"/>
      <c r="AA4587" s="9"/>
      <c r="AB4587" s="9"/>
      <c r="AC4587" s="9"/>
      <c r="AD4587" s="9"/>
      <c r="AE4587" s="9"/>
      <c r="AF4587" s="9"/>
      <c r="AG4587" s="9"/>
      <c r="AH4587" s="9"/>
      <c r="AI4587" s="9"/>
      <c r="AJ4587" s="9"/>
      <c r="AK4587" s="9"/>
      <c r="AL4587" s="9"/>
      <c r="AM4587" s="9"/>
      <c r="AN4587" s="9"/>
      <c r="AO4587" s="9"/>
      <c r="AP4587" s="9"/>
      <c r="AQ4587" s="15"/>
      <c r="AR4587" s="9"/>
      <c r="AS4587" s="9"/>
      <c r="AT4587" s="9"/>
      <c r="AU4587" s="9"/>
      <c r="AV4587" s="9"/>
      <c r="AW4587" s="9"/>
      <c r="AX4587" s="9"/>
      <c r="AY4587" s="9"/>
      <c r="AZ4587" s="9"/>
      <c r="BA4587" s="9"/>
      <c r="BB4587" s="9"/>
      <c r="BC4587" s="9"/>
      <c r="BD4587" s="9"/>
      <c r="BE4587" s="9"/>
      <c r="BF4587" s="9"/>
      <c r="BG4587" s="9"/>
      <c r="BH4587" s="9"/>
      <c r="BI4587" s="9"/>
      <c r="BJ4587" s="9"/>
      <c r="BK4587" s="9"/>
      <c r="BL4587" s="9">
        <f t="shared" si="150"/>
        <v>79534.573887523016</v>
      </c>
      <c r="BM4587" s="9">
        <f t="shared" si="151"/>
        <v>79500</v>
      </c>
    </row>
    <row r="4588" spans="1:65" x14ac:dyDescent="0.3">
      <c r="A4588" t="s">
        <v>4249</v>
      </c>
      <c r="B4588" s="9">
        <v>1153</v>
      </c>
      <c r="C4588">
        <v>570834</v>
      </c>
      <c r="D4588">
        <v>1</v>
      </c>
      <c r="E4588">
        <v>0</v>
      </c>
      <c r="F4588">
        <v>0</v>
      </c>
      <c r="G4588">
        <v>0</v>
      </c>
      <c r="H4588">
        <v>0</v>
      </c>
      <c r="I4588" t="s">
        <v>90</v>
      </c>
      <c r="J4588">
        <v>570508</v>
      </c>
      <c r="K4588" t="s">
        <v>138</v>
      </c>
      <c r="L4588">
        <v>570508</v>
      </c>
      <c r="M4588" t="s">
        <v>138</v>
      </c>
      <c r="N4588">
        <v>570508</v>
      </c>
      <c r="O4588" t="s">
        <v>138</v>
      </c>
      <c r="P4588">
        <v>570508</v>
      </c>
      <c r="Q4588" t="s">
        <v>138</v>
      </c>
      <c r="R4588" s="9">
        <v>271397.39928196318</v>
      </c>
      <c r="S4588" s="9"/>
      <c r="T4588" s="9"/>
      <c r="U4588" s="9"/>
      <c r="V4588" s="9"/>
      <c r="W4588" s="9"/>
      <c r="X4588" s="9"/>
      <c r="Y4588" s="9"/>
      <c r="Z4588" s="9"/>
      <c r="AA4588" s="9"/>
      <c r="AB4588" s="9"/>
      <c r="AC4588" s="9"/>
      <c r="AD4588" s="9"/>
      <c r="AE4588" s="9"/>
      <c r="AF4588" s="9"/>
      <c r="AG4588" s="9"/>
      <c r="AH4588" s="9"/>
      <c r="AI4588" s="9"/>
      <c r="AJ4588" s="9"/>
      <c r="AK4588" s="9"/>
      <c r="AL4588" s="9"/>
      <c r="AM4588" s="9"/>
      <c r="AN4588" s="9"/>
      <c r="AO4588" s="9"/>
      <c r="AP4588" s="9"/>
      <c r="AQ4588" s="15"/>
      <c r="AR4588" s="9">
        <v>32</v>
      </c>
      <c r="AS4588" s="9">
        <f>AR4588*30500</f>
        <v>976000</v>
      </c>
      <c r="AT4588" s="9"/>
      <c r="AU4588" s="9"/>
      <c r="AV4588" s="9"/>
      <c r="AW4588" s="9"/>
      <c r="AX4588" s="9"/>
      <c r="AY4588" s="9"/>
      <c r="AZ4588" s="9"/>
      <c r="BA4588" s="9"/>
      <c r="BB4588" s="9"/>
      <c r="BC4588" s="9"/>
      <c r="BD4588" s="9"/>
      <c r="BE4588" s="9"/>
      <c r="BF4588" s="9"/>
      <c r="BG4588" s="9"/>
      <c r="BH4588" s="9"/>
      <c r="BI4588" s="9"/>
      <c r="BJ4588" s="9"/>
      <c r="BK4588" s="9"/>
      <c r="BL4588" s="9">
        <f t="shared" si="150"/>
        <v>1247397.3992819632</v>
      </c>
      <c r="BM4588" s="9">
        <f t="shared" si="151"/>
        <v>1247400</v>
      </c>
    </row>
    <row r="4589" spans="1:65" x14ac:dyDescent="0.3">
      <c r="A4589" t="s">
        <v>4250</v>
      </c>
      <c r="B4589" s="9">
        <v>320</v>
      </c>
      <c r="C4589">
        <v>569470</v>
      </c>
      <c r="D4589">
        <v>1</v>
      </c>
      <c r="E4589">
        <v>0</v>
      </c>
      <c r="F4589">
        <v>0</v>
      </c>
      <c r="G4589">
        <v>0</v>
      </c>
      <c r="H4589">
        <v>0</v>
      </c>
      <c r="I4589" t="s">
        <v>123</v>
      </c>
      <c r="J4589">
        <v>568414</v>
      </c>
      <c r="K4589" t="s">
        <v>166</v>
      </c>
      <c r="L4589">
        <v>568414</v>
      </c>
      <c r="M4589" t="s">
        <v>166</v>
      </c>
      <c r="N4589">
        <v>568414</v>
      </c>
      <c r="O4589" t="s">
        <v>166</v>
      </c>
      <c r="P4589">
        <v>568414</v>
      </c>
      <c r="Q4589" t="s">
        <v>166</v>
      </c>
      <c r="R4589" s="9">
        <v>76688.580783371697</v>
      </c>
      <c r="S4589" s="9"/>
      <c r="T4589" s="9"/>
      <c r="U4589" s="9"/>
      <c r="V4589" s="9"/>
      <c r="W4589" s="9"/>
      <c r="X4589" s="9"/>
      <c r="Y4589" s="9"/>
      <c r="Z4589" s="9"/>
      <c r="AA4589" s="9"/>
      <c r="AB4589" s="9"/>
      <c r="AC4589" s="9"/>
      <c r="AD4589" s="9"/>
      <c r="AE4589" s="9"/>
      <c r="AF4589" s="9"/>
      <c r="AG4589" s="9"/>
      <c r="AH4589" s="9"/>
      <c r="AI4589" s="9"/>
      <c r="AJ4589" s="9"/>
      <c r="AK4589" s="9"/>
      <c r="AL4589" s="9"/>
      <c r="AM4589" s="9"/>
      <c r="AN4589" s="9"/>
      <c r="AO4589" s="9"/>
      <c r="AP4589" s="9"/>
      <c r="AQ4589" s="15"/>
      <c r="AR4589" s="9"/>
      <c r="AS4589" s="9"/>
      <c r="AT4589" s="9"/>
      <c r="AU4589" s="9"/>
      <c r="AV4589" s="9"/>
      <c r="AW4589" s="9"/>
      <c r="AX4589" s="9"/>
      <c r="AY4589" s="9"/>
      <c r="AZ4589" s="9"/>
      <c r="BA4589" s="9"/>
      <c r="BB4589" s="9"/>
      <c r="BC4589" s="9"/>
      <c r="BD4589" s="9"/>
      <c r="BE4589" s="9"/>
      <c r="BF4589" s="9"/>
      <c r="BG4589" s="9"/>
      <c r="BH4589" s="9"/>
      <c r="BI4589" s="9"/>
      <c r="BJ4589" s="9"/>
      <c r="BK4589" s="9"/>
      <c r="BL4589" s="9">
        <f t="shared" si="150"/>
        <v>76688.580783371697</v>
      </c>
      <c r="BM4589" s="9">
        <f t="shared" si="151"/>
        <v>76700</v>
      </c>
    </row>
    <row r="4590" spans="1:65" x14ac:dyDescent="0.3">
      <c r="A4590" t="s">
        <v>4250</v>
      </c>
      <c r="B4590" s="9">
        <v>630</v>
      </c>
      <c r="C4590">
        <v>563803</v>
      </c>
      <c r="D4590">
        <v>1</v>
      </c>
      <c r="E4590">
        <v>0</v>
      </c>
      <c r="F4590">
        <v>0</v>
      </c>
      <c r="G4590">
        <v>0</v>
      </c>
      <c r="H4590">
        <v>0</v>
      </c>
      <c r="I4590" t="s">
        <v>104</v>
      </c>
      <c r="J4590">
        <v>563871</v>
      </c>
      <c r="K4590" t="s">
        <v>1452</v>
      </c>
      <c r="L4590">
        <v>563871</v>
      </c>
      <c r="M4590" t="s">
        <v>1452</v>
      </c>
      <c r="N4590">
        <v>563871</v>
      </c>
      <c r="O4590" t="s">
        <v>1452</v>
      </c>
      <c r="P4590">
        <v>563871</v>
      </c>
      <c r="Q4590" t="s">
        <v>1452</v>
      </c>
      <c r="R4590" s="9">
        <v>149761.8521337485</v>
      </c>
      <c r="S4590" s="9"/>
      <c r="T4590" s="9"/>
      <c r="U4590" s="9"/>
      <c r="V4590" s="9"/>
      <c r="W4590" s="9"/>
      <c r="X4590" s="9"/>
      <c r="Y4590" s="9"/>
      <c r="Z4590" s="9"/>
      <c r="AA4590" s="9"/>
      <c r="AB4590" s="9"/>
      <c r="AC4590" s="9"/>
      <c r="AD4590" s="9"/>
      <c r="AE4590" s="9"/>
      <c r="AF4590" s="9"/>
      <c r="AG4590" s="9"/>
      <c r="AH4590" s="9"/>
      <c r="AI4590" s="9"/>
      <c r="AJ4590" s="9"/>
      <c r="AK4590" s="9"/>
      <c r="AL4590" s="9"/>
      <c r="AM4590" s="9"/>
      <c r="AN4590" s="9"/>
      <c r="AO4590" s="9"/>
      <c r="AP4590" s="9"/>
      <c r="AQ4590" s="15"/>
      <c r="AR4590" s="9"/>
      <c r="AS4590" s="9"/>
      <c r="AT4590" s="9"/>
      <c r="AU4590" s="9"/>
      <c r="AV4590" s="9"/>
      <c r="AW4590" s="9"/>
      <c r="AX4590" s="9"/>
      <c r="AY4590" s="9"/>
      <c r="AZ4590" s="9"/>
      <c r="BA4590" s="9"/>
      <c r="BB4590" s="9"/>
      <c r="BC4590" s="9"/>
      <c r="BD4590" s="9"/>
      <c r="BE4590" s="9"/>
      <c r="BF4590" s="9"/>
      <c r="BG4590" s="9"/>
      <c r="BH4590" s="9"/>
      <c r="BI4590" s="9"/>
      <c r="BJ4590" s="9"/>
      <c r="BK4590" s="9"/>
      <c r="BL4590" s="9">
        <f t="shared" si="150"/>
        <v>149761.8521337485</v>
      </c>
      <c r="BM4590" s="9">
        <f t="shared" si="151"/>
        <v>149800</v>
      </c>
    </row>
    <row r="4591" spans="1:65" x14ac:dyDescent="0.3">
      <c r="A4591" t="s">
        <v>4250</v>
      </c>
      <c r="B4591" s="9">
        <v>589</v>
      </c>
      <c r="C4591">
        <v>531740</v>
      </c>
      <c r="D4591">
        <v>1</v>
      </c>
      <c r="E4591">
        <v>0</v>
      </c>
      <c r="F4591">
        <v>0</v>
      </c>
      <c r="G4591">
        <v>0</v>
      </c>
      <c r="H4591">
        <v>0</v>
      </c>
      <c r="I4591" t="s">
        <v>86</v>
      </c>
      <c r="J4591">
        <v>531456</v>
      </c>
      <c r="K4591" t="s">
        <v>2418</v>
      </c>
      <c r="L4591">
        <v>533203</v>
      </c>
      <c r="M4591" t="s">
        <v>722</v>
      </c>
      <c r="N4591">
        <v>531057</v>
      </c>
      <c r="O4591" t="s">
        <v>220</v>
      </c>
      <c r="P4591">
        <v>531057</v>
      </c>
      <c r="Q4591" t="s">
        <v>220</v>
      </c>
      <c r="R4591" s="9">
        <v>140145.73418546439</v>
      </c>
      <c r="S4591" s="9"/>
      <c r="T4591" s="9"/>
      <c r="U4591" s="9"/>
      <c r="V4591" s="9"/>
      <c r="W4591" s="9"/>
      <c r="X4591" s="9"/>
      <c r="Y4591" s="9"/>
      <c r="Z4591" s="9"/>
      <c r="AA4591" s="9"/>
      <c r="AB4591" s="9"/>
      <c r="AC4591" s="9"/>
      <c r="AD4591" s="9"/>
      <c r="AE4591" s="9"/>
      <c r="AF4591" s="9"/>
      <c r="AG4591" s="9"/>
      <c r="AH4591" s="9"/>
      <c r="AI4591" s="9"/>
      <c r="AJ4591" s="9"/>
      <c r="AK4591" s="9"/>
      <c r="AL4591" s="9"/>
      <c r="AM4591" s="9"/>
      <c r="AN4591" s="9"/>
      <c r="AO4591" s="9"/>
      <c r="AP4591" s="9"/>
      <c r="AQ4591" s="15"/>
      <c r="AR4591" s="9"/>
      <c r="AS4591" s="9"/>
      <c r="AT4591" s="9"/>
      <c r="AU4591" s="9"/>
      <c r="AV4591" s="9"/>
      <c r="AW4591" s="9"/>
      <c r="AX4591" s="9"/>
      <c r="AY4591" s="9"/>
      <c r="AZ4591" s="9"/>
      <c r="BA4591" s="9"/>
      <c r="BB4591" s="9"/>
      <c r="BC4591" s="9"/>
      <c r="BD4591" s="9"/>
      <c r="BE4591" s="9"/>
      <c r="BF4591" s="9"/>
      <c r="BG4591" s="9"/>
      <c r="BH4591" s="9"/>
      <c r="BI4591" s="9"/>
      <c r="BJ4591" s="9"/>
      <c r="BK4591" s="9"/>
      <c r="BL4591" s="9">
        <f t="shared" si="150"/>
        <v>140145.73418546439</v>
      </c>
      <c r="BM4591" s="9">
        <f t="shared" si="151"/>
        <v>140100</v>
      </c>
    </row>
    <row r="4592" spans="1:65" x14ac:dyDescent="0.3">
      <c r="A4592" t="s">
        <v>4251</v>
      </c>
      <c r="B4592" s="9">
        <v>1126</v>
      </c>
      <c r="C4592">
        <v>576778</v>
      </c>
      <c r="D4592">
        <v>1</v>
      </c>
      <c r="E4592">
        <v>0</v>
      </c>
      <c r="F4592">
        <v>0</v>
      </c>
      <c r="G4592">
        <v>0</v>
      </c>
      <c r="H4592">
        <v>0</v>
      </c>
      <c r="I4592" t="s">
        <v>90</v>
      </c>
      <c r="J4592">
        <v>576069</v>
      </c>
      <c r="K4592" t="s">
        <v>196</v>
      </c>
      <c r="L4592">
        <v>576069</v>
      </c>
      <c r="M4592" t="s">
        <v>196</v>
      </c>
      <c r="N4592">
        <v>576069</v>
      </c>
      <c r="O4592" t="s">
        <v>196</v>
      </c>
      <c r="P4592">
        <v>576069</v>
      </c>
      <c r="Q4592" t="s">
        <v>196</v>
      </c>
      <c r="R4592" s="9">
        <v>265159.58459858509</v>
      </c>
      <c r="S4592" s="9"/>
      <c r="T4592" s="9"/>
      <c r="U4592" s="9"/>
      <c r="V4592" s="9"/>
      <c r="W4592" s="9"/>
      <c r="X4592" s="9"/>
      <c r="Y4592" s="9"/>
      <c r="Z4592" s="9"/>
      <c r="AA4592" s="9"/>
      <c r="AB4592" s="9"/>
      <c r="AC4592" s="9"/>
      <c r="AD4592" s="9"/>
      <c r="AE4592" s="9"/>
      <c r="AF4592" s="9"/>
      <c r="AG4592" s="9"/>
      <c r="AH4592" s="9"/>
      <c r="AI4592" s="9"/>
      <c r="AJ4592" s="9"/>
      <c r="AK4592" s="9"/>
      <c r="AL4592" s="9"/>
      <c r="AM4592" s="9"/>
      <c r="AN4592" s="9"/>
      <c r="AO4592" s="9"/>
      <c r="AP4592" s="9"/>
      <c r="AQ4592" s="15"/>
      <c r="AR4592" s="9"/>
      <c r="AS4592" s="9"/>
      <c r="AT4592" s="9"/>
      <c r="AU4592" s="9"/>
      <c r="AV4592" s="9"/>
      <c r="AW4592" s="9"/>
      <c r="AX4592" s="9"/>
      <c r="AY4592" s="9"/>
      <c r="AZ4592" s="9"/>
      <c r="BA4592" s="9"/>
      <c r="BB4592" s="9"/>
      <c r="BC4592" s="9"/>
      <c r="BD4592" s="9"/>
      <c r="BE4592" s="9"/>
      <c r="BF4592" s="9"/>
      <c r="BG4592" s="9"/>
      <c r="BH4592" s="9"/>
      <c r="BI4592" s="9"/>
      <c r="BJ4592" s="9"/>
      <c r="BK4592" s="9"/>
      <c r="BL4592" s="9">
        <f t="shared" si="150"/>
        <v>265159.58459858509</v>
      </c>
      <c r="BM4592" s="9">
        <f t="shared" si="151"/>
        <v>265200</v>
      </c>
    </row>
    <row r="4593" spans="1:65" x14ac:dyDescent="0.3">
      <c r="A4593" s="4" t="s">
        <v>556</v>
      </c>
      <c r="B4593" s="9">
        <v>5020</v>
      </c>
      <c r="C4593">
        <v>572241</v>
      </c>
      <c r="D4593">
        <v>1</v>
      </c>
      <c r="E4593">
        <v>1</v>
      </c>
      <c r="F4593">
        <v>1</v>
      </c>
      <c r="G4593">
        <v>1</v>
      </c>
      <c r="H4593">
        <v>0</v>
      </c>
      <c r="I4593" t="s">
        <v>96</v>
      </c>
      <c r="J4593">
        <v>572241</v>
      </c>
      <c r="K4593" t="s">
        <v>556</v>
      </c>
      <c r="L4593">
        <v>572241</v>
      </c>
      <c r="M4593" t="s">
        <v>556</v>
      </c>
      <c r="N4593">
        <v>572241</v>
      </c>
      <c r="O4593" t="s">
        <v>556</v>
      </c>
      <c r="P4593">
        <v>571164</v>
      </c>
      <c r="Q4593" t="s">
        <v>334</v>
      </c>
      <c r="R4593" s="9">
        <v>1135199.6816530491</v>
      </c>
      <c r="S4593" s="9">
        <f>SUMIFS($B:$B,$J:$J,$C4593)</f>
        <v>7291</v>
      </c>
      <c r="T4593" s="9">
        <v>395240.74390497722</v>
      </c>
      <c r="U4593" s="9">
        <v>2</v>
      </c>
      <c r="V4593" s="9">
        <f>U4593*768</f>
        <v>1536</v>
      </c>
      <c r="W4593" s="9">
        <v>22</v>
      </c>
      <c r="X4593" s="9">
        <f>W4593*3072</f>
        <v>67584</v>
      </c>
      <c r="Y4593" s="9">
        <v>61</v>
      </c>
      <c r="Z4593" s="9">
        <f>Y4593*1024</f>
        <v>62464</v>
      </c>
      <c r="AA4593" s="9">
        <v>22</v>
      </c>
      <c r="AB4593" s="9">
        <f>AA4593*256</f>
        <v>5632</v>
      </c>
      <c r="AC4593" s="9">
        <f>SUMIFS($B:$B,$L:$L,$C4593)</f>
        <v>7291</v>
      </c>
      <c r="AD4593" s="9">
        <v>907679.03443914698</v>
      </c>
      <c r="AE4593" s="9"/>
      <c r="AF4593" s="9"/>
      <c r="AG4593" s="9">
        <f>SUMIFS($B:$B,$N:$N,$C4593)</f>
        <v>12868</v>
      </c>
      <c r="AH4593" s="9">
        <v>1443479.0666461519</v>
      </c>
      <c r="AI4593" s="9"/>
      <c r="AJ4593" s="9"/>
      <c r="AK4593" s="9"/>
      <c r="AL4593" s="9"/>
      <c r="AM4593" s="9"/>
      <c r="AN4593" s="9"/>
      <c r="AO4593" s="9"/>
      <c r="AP4593" s="9"/>
      <c r="AQ4593" s="15"/>
      <c r="AR4593" s="9">
        <v>13</v>
      </c>
      <c r="AS4593" s="9">
        <f>AR4593*30500</f>
        <v>396500</v>
      </c>
      <c r="AT4593" s="9"/>
      <c r="AU4593" s="9"/>
      <c r="AV4593" s="9"/>
      <c r="AW4593" s="9"/>
      <c r="AX4593" s="9"/>
      <c r="AY4593" s="9"/>
      <c r="AZ4593" s="9"/>
      <c r="BA4593" s="9"/>
      <c r="BB4593" s="9"/>
      <c r="BC4593" s="9"/>
      <c r="BD4593" s="9"/>
      <c r="BE4593" s="9"/>
      <c r="BF4593" s="9"/>
      <c r="BG4593" s="9"/>
      <c r="BH4593" s="9"/>
      <c r="BI4593" s="9"/>
      <c r="BJ4593" s="9"/>
      <c r="BK4593" s="9"/>
      <c r="BL4593" s="9">
        <f t="shared" si="150"/>
        <v>4415314.5266433256</v>
      </c>
      <c r="BM4593" s="9">
        <f t="shared" si="151"/>
        <v>4415300</v>
      </c>
    </row>
    <row r="4594" spans="1:65" x14ac:dyDescent="0.3">
      <c r="A4594" t="s">
        <v>4252</v>
      </c>
      <c r="B4594" s="9">
        <v>226</v>
      </c>
      <c r="C4594">
        <v>533696</v>
      </c>
      <c r="D4594">
        <v>1</v>
      </c>
      <c r="E4594">
        <v>0</v>
      </c>
      <c r="F4594">
        <v>0</v>
      </c>
      <c r="G4594">
        <v>0</v>
      </c>
      <c r="H4594">
        <v>0</v>
      </c>
      <c r="I4594" t="s">
        <v>86</v>
      </c>
      <c r="J4594">
        <v>533921</v>
      </c>
      <c r="K4594" t="s">
        <v>189</v>
      </c>
      <c r="L4594">
        <v>533921</v>
      </c>
      <c r="M4594" t="s">
        <v>189</v>
      </c>
      <c r="N4594">
        <v>533165</v>
      </c>
      <c r="O4594" t="s">
        <v>191</v>
      </c>
      <c r="P4594">
        <v>533165</v>
      </c>
      <c r="Q4594" t="s">
        <v>191</v>
      </c>
      <c r="R4594" s="9">
        <v>71941.662785630979</v>
      </c>
      <c r="S4594" s="9"/>
      <c r="T4594" s="9"/>
      <c r="U4594" s="9"/>
      <c r="V4594" s="9"/>
      <c r="W4594" s="9"/>
      <c r="X4594" s="9"/>
      <c r="Y4594" s="9"/>
      <c r="Z4594" s="9"/>
      <c r="AA4594" s="9"/>
      <c r="AB4594" s="9"/>
      <c r="AC4594" s="9"/>
      <c r="AD4594" s="9"/>
      <c r="AE4594" s="9"/>
      <c r="AF4594" s="9"/>
      <c r="AG4594" s="9"/>
      <c r="AH4594" s="9"/>
      <c r="AI4594" s="9"/>
      <c r="AJ4594" s="9"/>
      <c r="AK4594" s="9"/>
      <c r="AL4594" s="9"/>
      <c r="AM4594" s="9"/>
      <c r="AN4594" s="9"/>
      <c r="AO4594" s="9"/>
      <c r="AP4594" s="9"/>
      <c r="AQ4594" s="15"/>
      <c r="AR4594" s="9"/>
      <c r="AS4594" s="9"/>
      <c r="AT4594" s="9"/>
      <c r="AU4594" s="9"/>
      <c r="AV4594" s="9"/>
      <c r="AW4594" s="9"/>
      <c r="AX4594" s="9"/>
      <c r="AY4594" s="9"/>
      <c r="AZ4594" s="9"/>
      <c r="BA4594" s="9"/>
      <c r="BB4594" s="9"/>
      <c r="BC4594" s="9"/>
      <c r="BD4594" s="9"/>
      <c r="BE4594" s="9"/>
      <c r="BF4594" s="9"/>
      <c r="BG4594" s="9"/>
      <c r="BH4594" s="9"/>
      <c r="BI4594" s="9"/>
      <c r="BJ4594" s="9"/>
      <c r="BK4594" s="9"/>
      <c r="BL4594" s="9">
        <f t="shared" si="150"/>
        <v>71941.662785630979</v>
      </c>
      <c r="BM4594" s="9">
        <f t="shared" si="151"/>
        <v>71900</v>
      </c>
    </row>
    <row r="4595" spans="1:65" x14ac:dyDescent="0.3">
      <c r="A4595" s="2" t="s">
        <v>1870</v>
      </c>
      <c r="B4595" s="9">
        <v>733</v>
      </c>
      <c r="C4595">
        <v>542415</v>
      </c>
      <c r="D4595">
        <v>1</v>
      </c>
      <c r="E4595">
        <v>1</v>
      </c>
      <c r="F4595">
        <v>0</v>
      </c>
      <c r="G4595">
        <v>0</v>
      </c>
      <c r="H4595">
        <v>0</v>
      </c>
      <c r="I4595" t="s">
        <v>86</v>
      </c>
      <c r="J4595">
        <v>542415</v>
      </c>
      <c r="K4595" t="s">
        <v>1870</v>
      </c>
      <c r="L4595">
        <v>541656</v>
      </c>
      <c r="M4595" t="s">
        <v>227</v>
      </c>
      <c r="N4595">
        <v>541656</v>
      </c>
      <c r="O4595" t="s">
        <v>227</v>
      </c>
      <c r="P4595">
        <v>541656</v>
      </c>
      <c r="Q4595" t="s">
        <v>227</v>
      </c>
      <c r="R4595" s="9">
        <v>173862.49927413979</v>
      </c>
      <c r="S4595" s="9">
        <f>SUMIFS($B:$B,$J:$J,$C4595)</f>
        <v>1997</v>
      </c>
      <c r="T4595" s="9">
        <v>108684.27391059609</v>
      </c>
      <c r="U4595" s="9">
        <v>0</v>
      </c>
      <c r="V4595" s="9">
        <f>U4595*768</f>
        <v>0</v>
      </c>
      <c r="W4595" s="9">
        <v>15</v>
      </c>
      <c r="X4595" s="9">
        <f>W4595*3072</f>
        <v>46080</v>
      </c>
      <c r="Y4595" s="9">
        <v>6</v>
      </c>
      <c r="Z4595" s="9">
        <f>Y4595*1024</f>
        <v>6144</v>
      </c>
      <c r="AA4595" s="9">
        <v>1</v>
      </c>
      <c r="AB4595" s="9">
        <f>AA4595*256</f>
        <v>256</v>
      </c>
      <c r="AC4595" s="9"/>
      <c r="AD4595" s="9"/>
      <c r="AE4595" s="9"/>
      <c r="AF4595" s="9"/>
      <c r="AG4595" s="9"/>
      <c r="AH4595" s="9"/>
      <c r="AI4595" s="9"/>
      <c r="AJ4595" s="9"/>
      <c r="AK4595" s="9"/>
      <c r="AL4595" s="9"/>
      <c r="AM4595" s="9"/>
      <c r="AN4595" s="9"/>
      <c r="AO4595" s="9"/>
      <c r="AP4595" s="9"/>
      <c r="AQ4595" s="15"/>
      <c r="AR4595" s="9"/>
      <c r="AS4595" s="9"/>
      <c r="AT4595" s="9"/>
      <c r="AU4595" s="9"/>
      <c r="AV4595" s="9"/>
      <c r="AW4595" s="9"/>
      <c r="AX4595" s="9"/>
      <c r="AY4595" s="9"/>
      <c r="AZ4595" s="9"/>
      <c r="BA4595" s="9"/>
      <c r="BB4595" s="9"/>
      <c r="BC4595" s="9"/>
      <c r="BD4595" s="9"/>
      <c r="BE4595" s="9"/>
      <c r="BF4595" s="9"/>
      <c r="BG4595" s="9"/>
      <c r="BH4595" s="9"/>
      <c r="BI4595" s="9"/>
      <c r="BJ4595" s="9"/>
      <c r="BK4595" s="9"/>
      <c r="BL4595" s="9">
        <f t="shared" si="150"/>
        <v>335026.77318473591</v>
      </c>
      <c r="BM4595" s="9">
        <f t="shared" si="151"/>
        <v>335000</v>
      </c>
    </row>
    <row r="4596" spans="1:65" x14ac:dyDescent="0.3">
      <c r="A4596" t="s">
        <v>4253</v>
      </c>
      <c r="B4596" s="9">
        <v>370</v>
      </c>
      <c r="C4596">
        <v>549860</v>
      </c>
      <c r="D4596">
        <v>1</v>
      </c>
      <c r="E4596">
        <v>0</v>
      </c>
      <c r="F4596">
        <v>0</v>
      </c>
      <c r="G4596">
        <v>0</v>
      </c>
      <c r="H4596">
        <v>0</v>
      </c>
      <c r="I4596" t="s">
        <v>83</v>
      </c>
      <c r="J4596">
        <v>549240</v>
      </c>
      <c r="K4596" t="s">
        <v>102</v>
      </c>
      <c r="L4596">
        <v>549266</v>
      </c>
      <c r="M4596" t="s">
        <v>315</v>
      </c>
      <c r="N4596">
        <v>549240</v>
      </c>
      <c r="O4596" t="s">
        <v>102</v>
      </c>
      <c r="P4596">
        <v>549240</v>
      </c>
      <c r="Q4596" t="s">
        <v>102</v>
      </c>
      <c r="R4596" s="9">
        <v>88536.599103819099</v>
      </c>
      <c r="S4596" s="9"/>
      <c r="T4596" s="9"/>
      <c r="U4596" s="9"/>
      <c r="V4596" s="9"/>
      <c r="W4596" s="9"/>
      <c r="X4596" s="9"/>
      <c r="Y4596" s="9"/>
      <c r="Z4596" s="9"/>
      <c r="AA4596" s="9"/>
      <c r="AB4596" s="9"/>
      <c r="AC4596" s="9"/>
      <c r="AD4596" s="9"/>
      <c r="AE4596" s="9"/>
      <c r="AF4596" s="9"/>
      <c r="AG4596" s="9"/>
      <c r="AH4596" s="9"/>
      <c r="AI4596" s="9"/>
      <c r="AJ4596" s="9"/>
      <c r="AK4596" s="9"/>
      <c r="AL4596" s="9"/>
      <c r="AM4596" s="9"/>
      <c r="AN4596" s="9"/>
      <c r="AO4596" s="9"/>
      <c r="AP4596" s="9"/>
      <c r="AQ4596" s="15"/>
      <c r="AR4596" s="9"/>
      <c r="AS4596" s="9"/>
      <c r="AT4596" s="9"/>
      <c r="AU4596" s="9"/>
      <c r="AV4596" s="9"/>
      <c r="AW4596" s="9"/>
      <c r="AX4596" s="9"/>
      <c r="AY4596" s="9"/>
      <c r="AZ4596" s="9"/>
      <c r="BA4596" s="9"/>
      <c r="BB4596" s="9"/>
      <c r="BC4596" s="9"/>
      <c r="BD4596" s="9"/>
      <c r="BE4596" s="9"/>
      <c r="BF4596" s="9"/>
      <c r="BG4596" s="9"/>
      <c r="BH4596" s="9"/>
      <c r="BI4596" s="9"/>
      <c r="BJ4596" s="9"/>
      <c r="BK4596" s="9"/>
      <c r="BL4596" s="9">
        <f t="shared" si="150"/>
        <v>88536.599103819099</v>
      </c>
      <c r="BM4596" s="9">
        <f t="shared" si="151"/>
        <v>88500</v>
      </c>
    </row>
    <row r="4597" spans="1:65" x14ac:dyDescent="0.3">
      <c r="A4597" t="s">
        <v>4254</v>
      </c>
      <c r="B4597" s="9">
        <v>674</v>
      </c>
      <c r="C4597">
        <v>577529</v>
      </c>
      <c r="D4597">
        <v>1</v>
      </c>
      <c r="E4597">
        <v>0</v>
      </c>
      <c r="F4597">
        <v>0</v>
      </c>
      <c r="G4597">
        <v>0</v>
      </c>
      <c r="H4597">
        <v>0</v>
      </c>
      <c r="I4597" t="s">
        <v>104</v>
      </c>
      <c r="J4597">
        <v>576964</v>
      </c>
      <c r="K4597" t="s">
        <v>257</v>
      </c>
      <c r="L4597">
        <v>576964</v>
      </c>
      <c r="M4597" t="s">
        <v>257</v>
      </c>
      <c r="N4597">
        <v>576964</v>
      </c>
      <c r="O4597" t="s">
        <v>257</v>
      </c>
      <c r="P4597">
        <v>576964</v>
      </c>
      <c r="Q4597" t="s">
        <v>257</v>
      </c>
      <c r="R4597" s="9">
        <v>160067.00567415869</v>
      </c>
      <c r="S4597" s="9"/>
      <c r="T4597" s="9"/>
      <c r="U4597" s="9"/>
      <c r="V4597" s="9"/>
      <c r="W4597" s="9"/>
      <c r="X4597" s="9"/>
      <c r="Y4597" s="9"/>
      <c r="Z4597" s="9"/>
      <c r="AA4597" s="9"/>
      <c r="AB4597" s="9"/>
      <c r="AC4597" s="9"/>
      <c r="AD4597" s="9"/>
      <c r="AE4597" s="9"/>
      <c r="AF4597" s="9"/>
      <c r="AG4597" s="9"/>
      <c r="AH4597" s="9"/>
      <c r="AI4597" s="9"/>
      <c r="AJ4597" s="9"/>
      <c r="AK4597" s="9"/>
      <c r="AL4597" s="9"/>
      <c r="AM4597" s="9"/>
      <c r="AN4597" s="9"/>
      <c r="AO4597" s="9"/>
      <c r="AP4597" s="9"/>
      <c r="AQ4597" s="15"/>
      <c r="AR4597" s="9"/>
      <c r="AS4597" s="9"/>
      <c r="AT4597" s="9"/>
      <c r="AU4597" s="9"/>
      <c r="AV4597" s="9"/>
      <c r="AW4597" s="9"/>
      <c r="AX4597" s="9"/>
      <c r="AY4597" s="9"/>
      <c r="AZ4597" s="9"/>
      <c r="BA4597" s="9"/>
      <c r="BB4597" s="9"/>
      <c r="BC4597" s="9"/>
      <c r="BD4597" s="9"/>
      <c r="BE4597" s="9"/>
      <c r="BF4597" s="9"/>
      <c r="BG4597" s="9"/>
      <c r="BH4597" s="9"/>
      <c r="BI4597" s="9"/>
      <c r="BJ4597" s="9"/>
      <c r="BK4597" s="9"/>
      <c r="BL4597" s="9">
        <f t="shared" si="150"/>
        <v>160067.00567415869</v>
      </c>
      <c r="BM4597" s="9">
        <f t="shared" si="151"/>
        <v>160100</v>
      </c>
    </row>
    <row r="4598" spans="1:65" x14ac:dyDescent="0.3">
      <c r="A4598" t="s">
        <v>4255</v>
      </c>
      <c r="B4598" s="9">
        <v>147</v>
      </c>
      <c r="C4598">
        <v>536776</v>
      </c>
      <c r="D4598">
        <v>1</v>
      </c>
      <c r="E4598">
        <v>0</v>
      </c>
      <c r="F4598">
        <v>0</v>
      </c>
      <c r="G4598">
        <v>0</v>
      </c>
      <c r="H4598">
        <v>0</v>
      </c>
      <c r="I4598" t="s">
        <v>83</v>
      </c>
      <c r="J4598">
        <v>551856</v>
      </c>
      <c r="K4598" t="s">
        <v>989</v>
      </c>
      <c r="L4598">
        <v>550787</v>
      </c>
      <c r="M4598" t="s">
        <v>908</v>
      </c>
      <c r="N4598">
        <v>550787</v>
      </c>
      <c r="O4598" t="s">
        <v>908</v>
      </c>
      <c r="P4598">
        <v>550787</v>
      </c>
      <c r="Q4598" t="s">
        <v>908</v>
      </c>
      <c r="R4598" s="9">
        <v>71941.662785630979</v>
      </c>
      <c r="S4598" s="9"/>
      <c r="T4598" s="9"/>
      <c r="U4598" s="9"/>
      <c r="V4598" s="9"/>
      <c r="W4598" s="9"/>
      <c r="X4598" s="9"/>
      <c r="Y4598" s="9"/>
      <c r="Z4598" s="9"/>
      <c r="AA4598" s="9"/>
      <c r="AB4598" s="9"/>
      <c r="AC4598" s="9"/>
      <c r="AD4598" s="9"/>
      <c r="AE4598" s="9"/>
      <c r="AF4598" s="9"/>
      <c r="AG4598" s="9"/>
      <c r="AH4598" s="9"/>
      <c r="AI4598" s="9"/>
      <c r="AJ4598" s="9"/>
      <c r="AK4598" s="9"/>
      <c r="AL4598" s="9"/>
      <c r="AM4598" s="9"/>
      <c r="AN4598" s="9"/>
      <c r="AO4598" s="9"/>
      <c r="AP4598" s="9"/>
      <c r="AQ4598" s="15"/>
      <c r="AR4598" s="9"/>
      <c r="AS4598" s="9"/>
      <c r="AT4598" s="9"/>
      <c r="AU4598" s="9"/>
      <c r="AV4598" s="9"/>
      <c r="AW4598" s="9"/>
      <c r="AX4598" s="9"/>
      <c r="AY4598" s="9"/>
      <c r="AZ4598" s="9"/>
      <c r="BA4598" s="9"/>
      <c r="BB4598" s="9"/>
      <c r="BC4598" s="9"/>
      <c r="BD4598" s="9"/>
      <c r="BE4598" s="9"/>
      <c r="BF4598" s="9"/>
      <c r="BG4598" s="9"/>
      <c r="BH4598" s="9"/>
      <c r="BI4598" s="9"/>
      <c r="BJ4598" s="9"/>
      <c r="BK4598" s="9"/>
      <c r="BL4598" s="9">
        <f t="shared" si="150"/>
        <v>71941.662785630979</v>
      </c>
      <c r="BM4598" s="9">
        <f t="shared" si="151"/>
        <v>71900</v>
      </c>
    </row>
    <row r="4599" spans="1:65" x14ac:dyDescent="0.3">
      <c r="A4599" s="5" t="s">
        <v>327</v>
      </c>
      <c r="B4599" s="9">
        <v>16937</v>
      </c>
      <c r="C4599">
        <v>532819</v>
      </c>
      <c r="D4599">
        <v>1</v>
      </c>
      <c r="E4599">
        <v>1</v>
      </c>
      <c r="F4599">
        <v>1</v>
      </c>
      <c r="G4599">
        <v>1</v>
      </c>
      <c r="H4599">
        <v>1</v>
      </c>
      <c r="I4599" t="s">
        <v>86</v>
      </c>
      <c r="J4599">
        <v>532819</v>
      </c>
      <c r="K4599" t="s">
        <v>327</v>
      </c>
      <c r="L4599">
        <v>532819</v>
      </c>
      <c r="M4599" t="s">
        <v>327</v>
      </c>
      <c r="N4599">
        <v>532819</v>
      </c>
      <c r="O4599" t="s">
        <v>327</v>
      </c>
      <c r="P4599">
        <v>532819</v>
      </c>
      <c r="Q4599" t="s">
        <v>327</v>
      </c>
      <c r="R4599" s="9">
        <v>765583.41709930042</v>
      </c>
      <c r="S4599" s="9">
        <f>SUMIFS($B:$B,$J:$J,$C4599)</f>
        <v>27777</v>
      </c>
      <c r="T4599" s="9">
        <v>625348.67426503671</v>
      </c>
      <c r="U4599" s="9">
        <v>481</v>
      </c>
      <c r="V4599" s="9">
        <f>U4599*768</f>
        <v>369408</v>
      </c>
      <c r="W4599" s="9">
        <v>118</v>
      </c>
      <c r="X4599" s="9">
        <f>W4599*3072</f>
        <v>362496</v>
      </c>
      <c r="Y4599" s="9">
        <v>387</v>
      </c>
      <c r="Z4599" s="9">
        <f>Y4599*1024</f>
        <v>396288</v>
      </c>
      <c r="AA4599" s="9">
        <v>161</v>
      </c>
      <c r="AB4599" s="9">
        <f>AA4599*256</f>
        <v>41216</v>
      </c>
      <c r="AC4599" s="9">
        <f>SUMIFS($B:$B,$L:$L,$C4599)</f>
        <v>29793</v>
      </c>
      <c r="AD4599" s="9">
        <v>1899648.745759442</v>
      </c>
      <c r="AE4599" s="9">
        <f>SUMIFS($B:$B,$P:$P,$C4599)</f>
        <v>42604</v>
      </c>
      <c r="AF4599" s="9">
        <v>2580595.4094411251</v>
      </c>
      <c r="AG4599" s="9">
        <f>SUMIFS($B:$B,$N:$N,$C4599)</f>
        <v>34966</v>
      </c>
      <c r="AH4599" s="9">
        <v>5973500.5250119548</v>
      </c>
      <c r="AI4599" s="9">
        <f>SUMIFS($B:$B,$P:$P,$C4599)</f>
        <v>42604</v>
      </c>
      <c r="AJ4599" s="9">
        <v>20305530.55530183</v>
      </c>
      <c r="AK4599" s="9"/>
      <c r="AL4599" s="9">
        <v>5607</v>
      </c>
      <c r="AM4599" s="9">
        <f>AL4599*141</f>
        <v>790587</v>
      </c>
      <c r="AN4599" s="9"/>
      <c r="AO4599" s="9"/>
      <c r="AP4599" s="9"/>
      <c r="AQ4599" s="15"/>
      <c r="AR4599" s="9">
        <v>50</v>
      </c>
      <c r="AS4599" s="9">
        <f>AR4599*30500</f>
        <v>1525000</v>
      </c>
      <c r="AT4599" s="9">
        <v>134</v>
      </c>
      <c r="AU4599" s="9">
        <f>AT4599*2742</f>
        <v>367428</v>
      </c>
      <c r="AV4599" s="9">
        <v>79</v>
      </c>
      <c r="AW4599" s="9">
        <f>AV4599*914</f>
        <v>72206</v>
      </c>
      <c r="AX4599" s="9">
        <v>1779</v>
      </c>
      <c r="AY4599" s="9">
        <f>AX4599*141</f>
        <v>250839</v>
      </c>
      <c r="AZ4599" s="9">
        <v>1625</v>
      </c>
      <c r="BA4599" s="9">
        <f>AZ4599*343</f>
        <v>557375</v>
      </c>
      <c r="BB4599" s="9">
        <v>1144</v>
      </c>
      <c r="BC4599" s="9">
        <f>BB4599*109</f>
        <v>124696</v>
      </c>
      <c r="BD4599" s="9">
        <v>96</v>
      </c>
      <c r="BE4599" s="9">
        <f>BD4599*82</f>
        <v>7872</v>
      </c>
      <c r="BF4599" s="9">
        <v>1267</v>
      </c>
      <c r="BG4599" s="9">
        <f>BF4599*328</f>
        <v>415576</v>
      </c>
      <c r="BH4599" s="9">
        <v>97</v>
      </c>
      <c r="BI4599" s="9">
        <f>BH4599*410</f>
        <v>39770</v>
      </c>
      <c r="BJ4599" s="9">
        <v>22</v>
      </c>
      <c r="BK4599" s="9">
        <f>BJ4599*219</f>
        <v>4818</v>
      </c>
      <c r="BL4599" s="9">
        <f t="shared" si="150"/>
        <v>37475782.326878689</v>
      </c>
      <c r="BM4599" s="9">
        <f t="shared" si="151"/>
        <v>37475800</v>
      </c>
    </row>
    <row r="4600" spans="1:65" x14ac:dyDescent="0.3">
      <c r="A4600" t="s">
        <v>4256</v>
      </c>
      <c r="B4600" s="9">
        <v>126</v>
      </c>
      <c r="C4600">
        <v>599026</v>
      </c>
      <c r="D4600">
        <v>1</v>
      </c>
      <c r="E4600">
        <v>0</v>
      </c>
      <c r="F4600">
        <v>0</v>
      </c>
      <c r="G4600">
        <v>0</v>
      </c>
      <c r="H4600">
        <v>0</v>
      </c>
      <c r="I4600" t="s">
        <v>83</v>
      </c>
      <c r="J4600">
        <v>552704</v>
      </c>
      <c r="K4600" t="s">
        <v>279</v>
      </c>
      <c r="L4600">
        <v>552704</v>
      </c>
      <c r="M4600" t="s">
        <v>279</v>
      </c>
      <c r="N4600">
        <v>552704</v>
      </c>
      <c r="O4600" t="s">
        <v>279</v>
      </c>
      <c r="P4600">
        <v>552046</v>
      </c>
      <c r="Q4600" t="s">
        <v>174</v>
      </c>
      <c r="R4600" s="9">
        <v>71941.662785630979</v>
      </c>
      <c r="S4600" s="9"/>
      <c r="T4600" s="9"/>
      <c r="U4600" s="9"/>
      <c r="V4600" s="9"/>
      <c r="W4600" s="9"/>
      <c r="X4600" s="9"/>
      <c r="Y4600" s="9"/>
      <c r="Z4600" s="9"/>
      <c r="AA4600" s="9"/>
      <c r="AB4600" s="9"/>
      <c r="AC4600" s="9"/>
      <c r="AD4600" s="9"/>
      <c r="AE4600" s="9"/>
      <c r="AF4600" s="9"/>
      <c r="AG4600" s="9"/>
      <c r="AH4600" s="9"/>
      <c r="AI4600" s="9"/>
      <c r="AJ4600" s="9"/>
      <c r="AK4600" s="9"/>
      <c r="AL4600" s="9"/>
      <c r="AM4600" s="9"/>
      <c r="AN4600" s="9"/>
      <c r="AO4600" s="9"/>
      <c r="AP4600" s="9"/>
      <c r="AQ4600" s="15"/>
      <c r="AR4600" s="9"/>
      <c r="AS4600" s="9"/>
      <c r="AT4600" s="9"/>
      <c r="AU4600" s="9"/>
      <c r="AV4600" s="9"/>
      <c r="AW4600" s="9"/>
      <c r="AX4600" s="9"/>
      <c r="AY4600" s="9"/>
      <c r="AZ4600" s="9"/>
      <c r="BA4600" s="9"/>
      <c r="BB4600" s="9"/>
      <c r="BC4600" s="9"/>
      <c r="BD4600" s="9"/>
      <c r="BE4600" s="9"/>
      <c r="BF4600" s="9"/>
      <c r="BG4600" s="9"/>
      <c r="BH4600" s="9"/>
      <c r="BI4600" s="9"/>
      <c r="BJ4600" s="9"/>
      <c r="BK4600" s="9"/>
      <c r="BL4600" s="9">
        <f t="shared" si="150"/>
        <v>71941.662785630979</v>
      </c>
      <c r="BM4600" s="9">
        <f t="shared" si="151"/>
        <v>71900</v>
      </c>
    </row>
    <row r="4601" spans="1:65" x14ac:dyDescent="0.3">
      <c r="A4601" t="s">
        <v>4257</v>
      </c>
      <c r="B4601" s="9">
        <v>511</v>
      </c>
      <c r="C4601">
        <v>599042</v>
      </c>
      <c r="D4601">
        <v>1</v>
      </c>
      <c r="E4601">
        <v>0</v>
      </c>
      <c r="F4601">
        <v>0</v>
      </c>
      <c r="G4601">
        <v>0</v>
      </c>
      <c r="H4601">
        <v>0</v>
      </c>
      <c r="I4601" t="s">
        <v>83</v>
      </c>
      <c r="J4601">
        <v>552666</v>
      </c>
      <c r="K4601" t="s">
        <v>229</v>
      </c>
      <c r="L4601">
        <v>552046</v>
      </c>
      <c r="M4601" t="s">
        <v>174</v>
      </c>
      <c r="N4601">
        <v>552046</v>
      </c>
      <c r="O4601" t="s">
        <v>174</v>
      </c>
      <c r="P4601">
        <v>552046</v>
      </c>
      <c r="Q4601" t="s">
        <v>174</v>
      </c>
      <c r="R4601" s="9">
        <v>121813.6559350817</v>
      </c>
      <c r="S4601" s="9"/>
      <c r="T4601" s="9"/>
      <c r="U4601" s="9"/>
      <c r="V4601" s="9"/>
      <c r="W4601" s="9"/>
      <c r="X4601" s="9"/>
      <c r="Y4601" s="9"/>
      <c r="Z4601" s="9"/>
      <c r="AA4601" s="9"/>
      <c r="AB4601" s="9"/>
      <c r="AC4601" s="9"/>
      <c r="AD4601" s="9"/>
      <c r="AE4601" s="9"/>
      <c r="AF4601" s="9"/>
      <c r="AG4601" s="9"/>
      <c r="AH4601" s="9"/>
      <c r="AI4601" s="9"/>
      <c r="AJ4601" s="9"/>
      <c r="AK4601" s="9"/>
      <c r="AL4601" s="9"/>
      <c r="AM4601" s="9"/>
      <c r="AN4601" s="9"/>
      <c r="AO4601" s="9"/>
      <c r="AP4601" s="9"/>
      <c r="AQ4601" s="15"/>
      <c r="AR4601" s="9"/>
      <c r="AS4601" s="9"/>
      <c r="AT4601" s="9"/>
      <c r="AU4601" s="9"/>
      <c r="AV4601" s="9"/>
      <c r="AW4601" s="9"/>
      <c r="AX4601" s="9"/>
      <c r="AY4601" s="9"/>
      <c r="AZ4601" s="9"/>
      <c r="BA4601" s="9"/>
      <c r="BB4601" s="9"/>
      <c r="BC4601" s="9"/>
      <c r="BD4601" s="9"/>
      <c r="BE4601" s="9"/>
      <c r="BF4601" s="9"/>
      <c r="BG4601" s="9"/>
      <c r="BH4601" s="9"/>
      <c r="BI4601" s="9"/>
      <c r="BJ4601" s="9"/>
      <c r="BK4601" s="9"/>
      <c r="BL4601" s="9">
        <f t="shared" si="150"/>
        <v>121813.6559350817</v>
      </c>
      <c r="BM4601" s="9">
        <f t="shared" si="151"/>
        <v>121800</v>
      </c>
    </row>
    <row r="4602" spans="1:65" x14ac:dyDescent="0.3">
      <c r="A4602" t="s">
        <v>4257</v>
      </c>
      <c r="B4602" s="9">
        <v>965</v>
      </c>
      <c r="C4602">
        <v>539660</v>
      </c>
      <c r="D4602">
        <v>1</v>
      </c>
      <c r="E4602">
        <v>0</v>
      </c>
      <c r="F4602">
        <v>0</v>
      </c>
      <c r="G4602">
        <v>0</v>
      </c>
      <c r="H4602">
        <v>0</v>
      </c>
      <c r="I4602" t="s">
        <v>86</v>
      </c>
      <c r="J4602">
        <v>539732</v>
      </c>
      <c r="K4602" t="s">
        <v>863</v>
      </c>
      <c r="L4602">
        <v>539732</v>
      </c>
      <c r="M4602" t="s">
        <v>863</v>
      </c>
      <c r="N4602">
        <v>539333</v>
      </c>
      <c r="O4602" t="s">
        <v>864</v>
      </c>
      <c r="P4602">
        <v>539139</v>
      </c>
      <c r="Q4602" t="s">
        <v>537</v>
      </c>
      <c r="R4602" s="9">
        <v>227875.59538925099</v>
      </c>
      <c r="S4602" s="9"/>
      <c r="T4602" s="9"/>
      <c r="U4602" s="9"/>
      <c r="V4602" s="9"/>
      <c r="W4602" s="9"/>
      <c r="X4602" s="9"/>
      <c r="Y4602" s="9"/>
      <c r="Z4602" s="9"/>
      <c r="AA4602" s="9"/>
      <c r="AB4602" s="9"/>
      <c r="AC4602" s="9"/>
      <c r="AD4602" s="9"/>
      <c r="AE4602" s="9"/>
      <c r="AF4602" s="9"/>
      <c r="AG4602" s="9"/>
      <c r="AH4602" s="9"/>
      <c r="AI4602" s="9"/>
      <c r="AJ4602" s="9"/>
      <c r="AK4602" s="9"/>
      <c r="AL4602" s="9"/>
      <c r="AM4602" s="9"/>
      <c r="AN4602" s="9"/>
      <c r="AO4602" s="9"/>
      <c r="AP4602" s="9"/>
      <c r="AQ4602" s="15"/>
      <c r="AR4602" s="9">
        <v>2</v>
      </c>
      <c r="AS4602" s="9">
        <f>AR4602*30500</f>
        <v>61000</v>
      </c>
      <c r="AT4602" s="9"/>
      <c r="AU4602" s="9"/>
      <c r="AV4602" s="9"/>
      <c r="AW4602" s="9"/>
      <c r="AX4602" s="9"/>
      <c r="AY4602" s="9"/>
      <c r="AZ4602" s="9"/>
      <c r="BA4602" s="9"/>
      <c r="BB4602" s="9"/>
      <c r="BC4602" s="9"/>
      <c r="BD4602" s="9"/>
      <c r="BE4602" s="9"/>
      <c r="BF4602" s="9"/>
      <c r="BG4602" s="9"/>
      <c r="BH4602" s="9"/>
      <c r="BI4602" s="9"/>
      <c r="BJ4602" s="9"/>
      <c r="BK4602" s="9"/>
      <c r="BL4602" s="9">
        <f t="shared" si="150"/>
        <v>288875.59538925102</v>
      </c>
      <c r="BM4602" s="9">
        <f t="shared" si="151"/>
        <v>288900</v>
      </c>
    </row>
    <row r="4603" spans="1:65" x14ac:dyDescent="0.3">
      <c r="A4603" t="s">
        <v>4258</v>
      </c>
      <c r="B4603" s="9">
        <v>240</v>
      </c>
      <c r="C4603">
        <v>594776</v>
      </c>
      <c r="D4603">
        <v>1</v>
      </c>
      <c r="E4603">
        <v>0</v>
      </c>
      <c r="F4603">
        <v>0</v>
      </c>
      <c r="G4603">
        <v>0</v>
      </c>
      <c r="H4603">
        <v>0</v>
      </c>
      <c r="I4603" t="s">
        <v>81</v>
      </c>
      <c r="J4603">
        <v>594202</v>
      </c>
      <c r="K4603" t="s">
        <v>535</v>
      </c>
      <c r="L4603">
        <v>594202</v>
      </c>
      <c r="M4603" t="s">
        <v>535</v>
      </c>
      <c r="N4603">
        <v>593711</v>
      </c>
      <c r="O4603" t="s">
        <v>185</v>
      </c>
      <c r="P4603">
        <v>593711</v>
      </c>
      <c r="Q4603" t="s">
        <v>185</v>
      </c>
      <c r="R4603" s="9">
        <v>71941.662785630979</v>
      </c>
      <c r="S4603" s="9"/>
      <c r="T4603" s="9"/>
      <c r="U4603" s="9"/>
      <c r="V4603" s="9"/>
      <c r="W4603" s="9"/>
      <c r="X4603" s="9"/>
      <c r="Y4603" s="9"/>
      <c r="Z4603" s="9"/>
      <c r="AA4603" s="9"/>
      <c r="AB4603" s="9"/>
      <c r="AC4603" s="9"/>
      <c r="AD4603" s="9"/>
      <c r="AE4603" s="9"/>
      <c r="AF4603" s="9"/>
      <c r="AG4603" s="9"/>
      <c r="AH4603" s="9"/>
      <c r="AI4603" s="9"/>
      <c r="AJ4603" s="9"/>
      <c r="AK4603" s="9"/>
      <c r="AL4603" s="9"/>
      <c r="AM4603" s="9"/>
      <c r="AN4603" s="9"/>
      <c r="AO4603" s="9"/>
      <c r="AP4603" s="9"/>
      <c r="AQ4603" s="15"/>
      <c r="AR4603" s="9"/>
      <c r="AS4603" s="9"/>
      <c r="AT4603" s="9"/>
      <c r="AU4603" s="9"/>
      <c r="AV4603" s="9"/>
      <c r="AW4603" s="9"/>
      <c r="AX4603" s="9"/>
      <c r="AY4603" s="9"/>
      <c r="AZ4603" s="9"/>
      <c r="BA4603" s="9"/>
      <c r="BB4603" s="9"/>
      <c r="BC4603" s="9"/>
      <c r="BD4603" s="9"/>
      <c r="BE4603" s="9"/>
      <c r="BF4603" s="9"/>
      <c r="BG4603" s="9"/>
      <c r="BH4603" s="9"/>
      <c r="BI4603" s="9"/>
      <c r="BJ4603" s="9"/>
      <c r="BK4603" s="9"/>
      <c r="BL4603" s="9">
        <f t="shared" si="150"/>
        <v>71941.662785630979</v>
      </c>
      <c r="BM4603" s="9">
        <f t="shared" si="151"/>
        <v>71900</v>
      </c>
    </row>
    <row r="4604" spans="1:65" x14ac:dyDescent="0.3">
      <c r="A4604" t="s">
        <v>4258</v>
      </c>
      <c r="B4604" s="9">
        <v>465</v>
      </c>
      <c r="C4604">
        <v>580945</v>
      </c>
      <c r="D4604">
        <v>1</v>
      </c>
      <c r="E4604">
        <v>0</v>
      </c>
      <c r="F4604">
        <v>0</v>
      </c>
      <c r="G4604">
        <v>0</v>
      </c>
      <c r="H4604">
        <v>0</v>
      </c>
      <c r="I4604" t="s">
        <v>96</v>
      </c>
      <c r="J4604">
        <v>581186</v>
      </c>
      <c r="K4604" t="s">
        <v>331</v>
      </c>
      <c r="L4604">
        <v>581186</v>
      </c>
      <c r="M4604" t="s">
        <v>331</v>
      </c>
      <c r="N4604">
        <v>581186</v>
      </c>
      <c r="O4604" t="s">
        <v>331</v>
      </c>
      <c r="P4604">
        <v>581186</v>
      </c>
      <c r="Q4604" t="s">
        <v>331</v>
      </c>
      <c r="R4604" s="9">
        <v>110977.7867469535</v>
      </c>
      <c r="S4604" s="9"/>
      <c r="T4604" s="9"/>
      <c r="U4604" s="9"/>
      <c r="V4604" s="9"/>
      <c r="W4604" s="9"/>
      <c r="X4604" s="9"/>
      <c r="Y4604" s="9"/>
      <c r="Z4604" s="9"/>
      <c r="AA4604" s="9"/>
      <c r="AB4604" s="9"/>
      <c r="AC4604" s="9"/>
      <c r="AD4604" s="9"/>
      <c r="AE4604" s="9"/>
      <c r="AF4604" s="9"/>
      <c r="AG4604" s="9"/>
      <c r="AH4604" s="9"/>
      <c r="AI4604" s="9"/>
      <c r="AJ4604" s="9"/>
      <c r="AK4604" s="9"/>
      <c r="AL4604" s="9"/>
      <c r="AM4604" s="9"/>
      <c r="AN4604" s="9"/>
      <c r="AO4604" s="9"/>
      <c r="AP4604" s="9"/>
      <c r="AQ4604" s="15"/>
      <c r="AR4604" s="9"/>
      <c r="AS4604" s="9"/>
      <c r="AT4604" s="9"/>
      <c r="AU4604" s="9"/>
      <c r="AV4604" s="9"/>
      <c r="AW4604" s="9"/>
      <c r="AX4604" s="9"/>
      <c r="AY4604" s="9"/>
      <c r="AZ4604" s="9"/>
      <c r="BA4604" s="9"/>
      <c r="BB4604" s="9"/>
      <c r="BC4604" s="9"/>
      <c r="BD4604" s="9"/>
      <c r="BE4604" s="9"/>
      <c r="BF4604" s="9"/>
      <c r="BG4604" s="9"/>
      <c r="BH4604" s="9"/>
      <c r="BI4604" s="9"/>
      <c r="BJ4604" s="9"/>
      <c r="BK4604" s="9"/>
      <c r="BL4604" s="9">
        <f t="shared" si="150"/>
        <v>110977.7867469535</v>
      </c>
      <c r="BM4604" s="9">
        <f t="shared" si="151"/>
        <v>111000</v>
      </c>
    </row>
    <row r="4605" spans="1:65" x14ac:dyDescent="0.3">
      <c r="A4605" t="s">
        <v>4258</v>
      </c>
      <c r="B4605" s="9">
        <v>162</v>
      </c>
      <c r="C4605">
        <v>578762</v>
      </c>
      <c r="D4605">
        <v>1</v>
      </c>
      <c r="E4605">
        <v>0</v>
      </c>
      <c r="F4605">
        <v>0</v>
      </c>
      <c r="G4605">
        <v>0</v>
      </c>
      <c r="H4605">
        <v>0</v>
      </c>
      <c r="I4605" t="s">
        <v>96</v>
      </c>
      <c r="J4605">
        <v>578193</v>
      </c>
      <c r="K4605" t="s">
        <v>272</v>
      </c>
      <c r="L4605">
        <v>578193</v>
      </c>
      <c r="M4605" t="s">
        <v>272</v>
      </c>
      <c r="N4605">
        <v>578193</v>
      </c>
      <c r="O4605" t="s">
        <v>272</v>
      </c>
      <c r="P4605">
        <v>578444</v>
      </c>
      <c r="Q4605" t="s">
        <v>273</v>
      </c>
      <c r="R4605" s="9">
        <v>71941.662785630979</v>
      </c>
      <c r="S4605" s="9"/>
      <c r="T4605" s="9"/>
      <c r="U4605" s="9"/>
      <c r="V4605" s="9"/>
      <c r="W4605" s="9"/>
      <c r="X4605" s="9"/>
      <c r="Y4605" s="9"/>
      <c r="Z4605" s="9"/>
      <c r="AA4605" s="9"/>
      <c r="AB4605" s="9"/>
      <c r="AC4605" s="9"/>
      <c r="AD4605" s="9"/>
      <c r="AE4605" s="9"/>
      <c r="AF4605" s="9"/>
      <c r="AG4605" s="9"/>
      <c r="AH4605" s="9"/>
      <c r="AI4605" s="9"/>
      <c r="AJ4605" s="9"/>
      <c r="AK4605" s="9"/>
      <c r="AL4605" s="9"/>
      <c r="AM4605" s="9"/>
      <c r="AN4605" s="9"/>
      <c r="AO4605" s="9"/>
      <c r="AP4605" s="9"/>
      <c r="AQ4605" s="15"/>
      <c r="AR4605" s="9"/>
      <c r="AS4605" s="9"/>
      <c r="AT4605" s="9"/>
      <c r="AU4605" s="9"/>
      <c r="AV4605" s="9"/>
      <c r="AW4605" s="9"/>
      <c r="AX4605" s="9"/>
      <c r="AY4605" s="9"/>
      <c r="AZ4605" s="9"/>
      <c r="BA4605" s="9"/>
      <c r="BB4605" s="9"/>
      <c r="BC4605" s="9"/>
      <c r="BD4605" s="9"/>
      <c r="BE4605" s="9"/>
      <c r="BF4605" s="9"/>
      <c r="BG4605" s="9"/>
      <c r="BH4605" s="9"/>
      <c r="BI4605" s="9"/>
      <c r="BJ4605" s="9"/>
      <c r="BK4605" s="9"/>
      <c r="BL4605" s="9">
        <f t="shared" si="150"/>
        <v>71941.662785630979</v>
      </c>
      <c r="BM4605" s="9">
        <f t="shared" si="151"/>
        <v>71900</v>
      </c>
    </row>
    <row r="4606" spans="1:65" x14ac:dyDescent="0.3">
      <c r="A4606" t="s">
        <v>4258</v>
      </c>
      <c r="B4606" s="9">
        <v>96</v>
      </c>
      <c r="C4606">
        <v>578436</v>
      </c>
      <c r="D4606">
        <v>1</v>
      </c>
      <c r="E4606">
        <v>0</v>
      </c>
      <c r="F4606">
        <v>0</v>
      </c>
      <c r="G4606">
        <v>0</v>
      </c>
      <c r="H4606">
        <v>0</v>
      </c>
      <c r="I4606" t="s">
        <v>151</v>
      </c>
      <c r="J4606">
        <v>556254</v>
      </c>
      <c r="K4606" t="s">
        <v>782</v>
      </c>
      <c r="L4606">
        <v>556254</v>
      </c>
      <c r="M4606" t="s">
        <v>782</v>
      </c>
      <c r="N4606">
        <v>556254</v>
      </c>
      <c r="O4606" t="s">
        <v>782</v>
      </c>
      <c r="P4606">
        <v>556254</v>
      </c>
      <c r="Q4606" t="s">
        <v>782</v>
      </c>
      <c r="R4606" s="9">
        <v>71941.662785630979</v>
      </c>
      <c r="S4606" s="9"/>
      <c r="T4606" s="9"/>
      <c r="U4606" s="9"/>
      <c r="V4606" s="9"/>
      <c r="W4606" s="9"/>
      <c r="X4606" s="9"/>
      <c r="Y4606" s="9"/>
      <c r="Z4606" s="9"/>
      <c r="AA4606" s="9"/>
      <c r="AB4606" s="9"/>
      <c r="AC4606" s="9"/>
      <c r="AD4606" s="9"/>
      <c r="AE4606" s="9"/>
      <c r="AF4606" s="9"/>
      <c r="AG4606" s="9"/>
      <c r="AH4606" s="9"/>
      <c r="AI4606" s="9"/>
      <c r="AJ4606" s="9"/>
      <c r="AK4606" s="9"/>
      <c r="AL4606" s="9"/>
      <c r="AM4606" s="9"/>
      <c r="AN4606" s="9"/>
      <c r="AO4606" s="9"/>
      <c r="AP4606" s="9"/>
      <c r="AQ4606" s="15"/>
      <c r="AR4606" s="9"/>
      <c r="AS4606" s="9"/>
      <c r="AT4606" s="9"/>
      <c r="AU4606" s="9"/>
      <c r="AV4606" s="9"/>
      <c r="AW4606" s="9"/>
      <c r="AX4606" s="9"/>
      <c r="AY4606" s="9"/>
      <c r="AZ4606" s="9"/>
      <c r="BA4606" s="9"/>
      <c r="BB4606" s="9"/>
      <c r="BC4606" s="9"/>
      <c r="BD4606" s="9"/>
      <c r="BE4606" s="9"/>
      <c r="BF4606" s="9"/>
      <c r="BG4606" s="9"/>
      <c r="BH4606" s="9"/>
      <c r="BI4606" s="9"/>
      <c r="BJ4606" s="9"/>
      <c r="BK4606" s="9"/>
      <c r="BL4606" s="9">
        <f t="shared" si="150"/>
        <v>71941.662785630979</v>
      </c>
      <c r="BM4606" s="9">
        <f t="shared" si="151"/>
        <v>71900</v>
      </c>
    </row>
    <row r="4607" spans="1:65" x14ac:dyDescent="0.3">
      <c r="A4607" t="s">
        <v>4258</v>
      </c>
      <c r="B4607" s="9">
        <v>774</v>
      </c>
      <c r="C4607">
        <v>568406</v>
      </c>
      <c r="D4607">
        <v>1</v>
      </c>
      <c r="E4607">
        <v>0</v>
      </c>
      <c r="F4607">
        <v>0</v>
      </c>
      <c r="G4607">
        <v>0</v>
      </c>
      <c r="H4607">
        <v>0</v>
      </c>
      <c r="I4607" t="s">
        <v>94</v>
      </c>
      <c r="J4607">
        <v>599247</v>
      </c>
      <c r="K4607" t="s">
        <v>109</v>
      </c>
      <c r="L4607">
        <v>599247</v>
      </c>
      <c r="M4607" t="s">
        <v>109</v>
      </c>
      <c r="N4607">
        <v>599247</v>
      </c>
      <c r="O4607" t="s">
        <v>109</v>
      </c>
      <c r="P4607">
        <v>599247</v>
      </c>
      <c r="Q4607" t="s">
        <v>109</v>
      </c>
      <c r="R4607" s="9">
        <v>183434.38573491591</v>
      </c>
      <c r="S4607" s="9"/>
      <c r="T4607" s="9"/>
      <c r="U4607" s="9"/>
      <c r="V4607" s="9"/>
      <c r="W4607" s="9"/>
      <c r="X4607" s="9"/>
      <c r="Y4607" s="9"/>
      <c r="Z4607" s="9"/>
      <c r="AA4607" s="9"/>
      <c r="AB4607" s="9"/>
      <c r="AC4607" s="9"/>
      <c r="AD4607" s="9"/>
      <c r="AE4607" s="9"/>
      <c r="AF4607" s="9"/>
      <c r="AG4607" s="9"/>
      <c r="AH4607" s="9"/>
      <c r="AI4607" s="9"/>
      <c r="AJ4607" s="9"/>
      <c r="AK4607" s="9"/>
      <c r="AL4607" s="9"/>
      <c r="AM4607" s="9"/>
      <c r="AN4607" s="9"/>
      <c r="AO4607" s="9"/>
      <c r="AP4607" s="9"/>
      <c r="AQ4607" s="15"/>
      <c r="AR4607" s="9"/>
      <c r="AS4607" s="9"/>
      <c r="AT4607" s="9"/>
      <c r="AU4607" s="9"/>
      <c r="AV4607" s="9"/>
      <c r="AW4607" s="9"/>
      <c r="AX4607" s="9"/>
      <c r="AY4607" s="9"/>
      <c r="AZ4607" s="9"/>
      <c r="BA4607" s="9"/>
      <c r="BB4607" s="9"/>
      <c r="BC4607" s="9"/>
      <c r="BD4607" s="9"/>
      <c r="BE4607" s="9"/>
      <c r="BF4607" s="9"/>
      <c r="BG4607" s="9"/>
      <c r="BH4607" s="9"/>
      <c r="BI4607" s="9"/>
      <c r="BJ4607" s="9"/>
      <c r="BK4607" s="9"/>
      <c r="BL4607" s="9">
        <f t="shared" si="150"/>
        <v>183434.38573491591</v>
      </c>
      <c r="BM4607" s="9">
        <f t="shared" si="151"/>
        <v>183400</v>
      </c>
    </row>
    <row r="4608" spans="1:65" x14ac:dyDescent="0.3">
      <c r="A4608" t="s">
        <v>4258</v>
      </c>
      <c r="B4608" s="9">
        <v>64</v>
      </c>
      <c r="C4608">
        <v>566748</v>
      </c>
      <c r="D4608">
        <v>1</v>
      </c>
      <c r="E4608">
        <v>0</v>
      </c>
      <c r="F4608">
        <v>0</v>
      </c>
      <c r="G4608">
        <v>0</v>
      </c>
      <c r="H4608">
        <v>0</v>
      </c>
      <c r="I4608" t="s">
        <v>151</v>
      </c>
      <c r="J4608">
        <v>559075</v>
      </c>
      <c r="K4608" t="s">
        <v>364</v>
      </c>
      <c r="L4608">
        <v>559075</v>
      </c>
      <c r="M4608" t="s">
        <v>364</v>
      </c>
      <c r="N4608">
        <v>559075</v>
      </c>
      <c r="O4608" t="s">
        <v>364</v>
      </c>
      <c r="P4608">
        <v>559075</v>
      </c>
      <c r="Q4608" t="s">
        <v>364</v>
      </c>
      <c r="R4608" s="9">
        <v>71941.662785630979</v>
      </c>
      <c r="S4608" s="9"/>
      <c r="T4608" s="9"/>
      <c r="U4608" s="9"/>
      <c r="V4608" s="9"/>
      <c r="W4608" s="9"/>
      <c r="X4608" s="9"/>
      <c r="Y4608" s="9"/>
      <c r="Z4608" s="9"/>
      <c r="AA4608" s="9"/>
      <c r="AB4608" s="9"/>
      <c r="AC4608" s="9"/>
      <c r="AD4608" s="9"/>
      <c r="AE4608" s="9"/>
      <c r="AF4608" s="9"/>
      <c r="AG4608" s="9"/>
      <c r="AH4608" s="9"/>
      <c r="AI4608" s="9"/>
      <c r="AJ4608" s="9"/>
      <c r="AK4608" s="9"/>
      <c r="AL4608" s="9"/>
      <c r="AM4608" s="9"/>
      <c r="AN4608" s="9"/>
      <c r="AO4608" s="9"/>
      <c r="AP4608" s="9"/>
      <c r="AQ4608" s="15"/>
      <c r="AR4608" s="9"/>
      <c r="AS4608" s="9"/>
      <c r="AT4608" s="9"/>
      <c r="AU4608" s="9"/>
      <c r="AV4608" s="9"/>
      <c r="AW4608" s="9"/>
      <c r="AX4608" s="9"/>
      <c r="AY4608" s="9"/>
      <c r="AZ4608" s="9"/>
      <c r="BA4608" s="9"/>
      <c r="BB4608" s="9"/>
      <c r="BC4608" s="9"/>
      <c r="BD4608" s="9"/>
      <c r="BE4608" s="9"/>
      <c r="BF4608" s="9"/>
      <c r="BG4608" s="9"/>
      <c r="BH4608" s="9"/>
      <c r="BI4608" s="9"/>
      <c r="BJ4608" s="9"/>
      <c r="BK4608" s="9"/>
      <c r="BL4608" s="9">
        <f t="shared" si="150"/>
        <v>71941.662785630979</v>
      </c>
      <c r="BM4608" s="9">
        <f t="shared" si="151"/>
        <v>71900</v>
      </c>
    </row>
    <row r="4609" spans="1:65" x14ac:dyDescent="0.3">
      <c r="A4609" t="s">
        <v>4258</v>
      </c>
      <c r="B4609" s="9">
        <v>292</v>
      </c>
      <c r="C4609">
        <v>565601</v>
      </c>
      <c r="D4609">
        <v>1</v>
      </c>
      <c r="E4609">
        <v>0</v>
      </c>
      <c r="F4609">
        <v>0</v>
      </c>
      <c r="G4609">
        <v>0</v>
      </c>
      <c r="H4609">
        <v>0</v>
      </c>
      <c r="I4609" t="s">
        <v>131</v>
      </c>
      <c r="J4609">
        <v>565164</v>
      </c>
      <c r="K4609" t="s">
        <v>825</v>
      </c>
      <c r="L4609">
        <v>565164</v>
      </c>
      <c r="M4609" t="s">
        <v>825</v>
      </c>
      <c r="N4609">
        <v>565164</v>
      </c>
      <c r="O4609" t="s">
        <v>825</v>
      </c>
      <c r="P4609">
        <v>565229</v>
      </c>
      <c r="Q4609" t="s">
        <v>1041</v>
      </c>
      <c r="R4609" s="9">
        <v>71941.662785630979</v>
      </c>
      <c r="S4609" s="9"/>
      <c r="T4609" s="9"/>
      <c r="U4609" s="9"/>
      <c r="V4609" s="9"/>
      <c r="W4609" s="9"/>
      <c r="X4609" s="9"/>
      <c r="Y4609" s="9"/>
      <c r="Z4609" s="9"/>
      <c r="AA4609" s="9"/>
      <c r="AB4609" s="9"/>
      <c r="AC4609" s="9"/>
      <c r="AD4609" s="9"/>
      <c r="AE4609" s="9"/>
      <c r="AF4609" s="9"/>
      <c r="AG4609" s="9"/>
      <c r="AH4609" s="9"/>
      <c r="AI4609" s="9"/>
      <c r="AJ4609" s="9"/>
      <c r="AK4609" s="9"/>
      <c r="AL4609" s="9"/>
      <c r="AM4609" s="9"/>
      <c r="AN4609" s="9"/>
      <c r="AO4609" s="9"/>
      <c r="AP4609" s="9"/>
      <c r="AQ4609" s="15"/>
      <c r="AR4609" s="9"/>
      <c r="AS4609" s="9"/>
      <c r="AT4609" s="9"/>
      <c r="AU4609" s="9"/>
      <c r="AV4609" s="9"/>
      <c r="AW4609" s="9"/>
      <c r="AX4609" s="9"/>
      <c r="AY4609" s="9"/>
      <c r="AZ4609" s="9"/>
      <c r="BA4609" s="9"/>
      <c r="BB4609" s="9"/>
      <c r="BC4609" s="9"/>
      <c r="BD4609" s="9"/>
      <c r="BE4609" s="9"/>
      <c r="BF4609" s="9"/>
      <c r="BG4609" s="9"/>
      <c r="BH4609" s="9"/>
      <c r="BI4609" s="9"/>
      <c r="BJ4609" s="9"/>
      <c r="BK4609" s="9"/>
      <c r="BL4609" s="9">
        <f t="shared" si="150"/>
        <v>71941.662785630979</v>
      </c>
      <c r="BM4609" s="9">
        <f t="shared" si="151"/>
        <v>71900</v>
      </c>
    </row>
    <row r="4610" spans="1:65" x14ac:dyDescent="0.3">
      <c r="A4610" t="s">
        <v>4258</v>
      </c>
      <c r="B4610" s="9">
        <v>635</v>
      </c>
      <c r="C4610">
        <v>532827</v>
      </c>
      <c r="D4610">
        <v>1</v>
      </c>
      <c r="E4610">
        <v>0</v>
      </c>
      <c r="F4610">
        <v>0</v>
      </c>
      <c r="G4610">
        <v>0</v>
      </c>
      <c r="H4610">
        <v>0</v>
      </c>
      <c r="I4610" t="s">
        <v>86</v>
      </c>
      <c r="J4610">
        <v>532118</v>
      </c>
      <c r="K4610" t="s">
        <v>450</v>
      </c>
      <c r="L4610">
        <v>532053</v>
      </c>
      <c r="M4610" t="s">
        <v>281</v>
      </c>
      <c r="N4610">
        <v>532053</v>
      </c>
      <c r="O4610" t="s">
        <v>281</v>
      </c>
      <c r="P4610">
        <v>532053</v>
      </c>
      <c r="Q4610" t="s">
        <v>281</v>
      </c>
      <c r="R4610" s="9">
        <v>150933.64273070099</v>
      </c>
      <c r="S4610" s="9"/>
      <c r="T4610" s="9"/>
      <c r="U4610" s="9"/>
      <c r="V4610" s="9"/>
      <c r="W4610" s="9"/>
      <c r="X4610" s="9"/>
      <c r="Y4610" s="9"/>
      <c r="Z4610" s="9"/>
      <c r="AA4610" s="9"/>
      <c r="AB4610" s="9"/>
      <c r="AC4610" s="9"/>
      <c r="AD4610" s="9"/>
      <c r="AE4610" s="9"/>
      <c r="AF4610" s="9"/>
      <c r="AG4610" s="9"/>
      <c r="AH4610" s="9"/>
      <c r="AI4610" s="9"/>
      <c r="AJ4610" s="9"/>
      <c r="AK4610" s="9"/>
      <c r="AL4610" s="9"/>
      <c r="AM4610" s="9"/>
      <c r="AN4610" s="9"/>
      <c r="AO4610" s="9"/>
      <c r="AP4610" s="9"/>
      <c r="AQ4610" s="15"/>
      <c r="AR4610" s="9"/>
      <c r="AS4610" s="9"/>
      <c r="AT4610" s="9"/>
      <c r="AU4610" s="9"/>
      <c r="AV4610" s="9"/>
      <c r="AW4610" s="9"/>
      <c r="AX4610" s="9"/>
      <c r="AY4610" s="9"/>
      <c r="AZ4610" s="9"/>
      <c r="BA4610" s="9"/>
      <c r="BB4610" s="9"/>
      <c r="BC4610" s="9"/>
      <c r="BD4610" s="9"/>
      <c r="BE4610" s="9"/>
      <c r="BF4610" s="9"/>
      <c r="BG4610" s="9"/>
      <c r="BH4610" s="9"/>
      <c r="BI4610" s="9"/>
      <c r="BJ4610" s="9"/>
      <c r="BK4610" s="9"/>
      <c r="BL4610" s="9">
        <f t="shared" si="150"/>
        <v>150933.64273070099</v>
      </c>
      <c r="BM4610" s="9">
        <f t="shared" si="151"/>
        <v>150900</v>
      </c>
    </row>
    <row r="4611" spans="1:65" x14ac:dyDescent="0.3">
      <c r="A4611" t="s">
        <v>4259</v>
      </c>
      <c r="B4611" s="9">
        <v>313</v>
      </c>
      <c r="C4611">
        <v>574422</v>
      </c>
      <c r="D4611">
        <v>1</v>
      </c>
      <c r="E4611">
        <v>0</v>
      </c>
      <c r="F4611">
        <v>0</v>
      </c>
      <c r="G4611">
        <v>0</v>
      </c>
      <c r="H4611">
        <v>0</v>
      </c>
      <c r="I4611" t="s">
        <v>90</v>
      </c>
      <c r="J4611">
        <v>573965</v>
      </c>
      <c r="K4611" t="s">
        <v>1060</v>
      </c>
      <c r="L4611">
        <v>573965</v>
      </c>
      <c r="M4611" t="s">
        <v>1060</v>
      </c>
      <c r="N4611">
        <v>573965</v>
      </c>
      <c r="O4611" t="s">
        <v>1060</v>
      </c>
      <c r="P4611">
        <v>573868</v>
      </c>
      <c r="Q4611" t="s">
        <v>349</v>
      </c>
      <c r="R4611" s="9">
        <v>75027.676217933433</v>
      </c>
      <c r="S4611" s="9"/>
      <c r="T4611" s="9"/>
      <c r="U4611" s="9"/>
      <c r="V4611" s="9"/>
      <c r="W4611" s="9"/>
      <c r="X4611" s="9"/>
      <c r="Y4611" s="9"/>
      <c r="Z4611" s="9"/>
      <c r="AA4611" s="9"/>
      <c r="AB4611" s="9"/>
      <c r="AC4611" s="9"/>
      <c r="AD4611" s="9"/>
      <c r="AE4611" s="9"/>
      <c r="AF4611" s="9"/>
      <c r="AG4611" s="9"/>
      <c r="AH4611" s="9"/>
      <c r="AI4611" s="9"/>
      <c r="AJ4611" s="9"/>
      <c r="AK4611" s="9"/>
      <c r="AL4611" s="9"/>
      <c r="AM4611" s="9"/>
      <c r="AN4611" s="9"/>
      <c r="AO4611" s="9"/>
      <c r="AP4611" s="9"/>
      <c r="AQ4611" s="15"/>
      <c r="AR4611" s="9"/>
      <c r="AS4611" s="9"/>
      <c r="AT4611" s="9"/>
      <c r="AU4611" s="9"/>
      <c r="AV4611" s="9"/>
      <c r="AW4611" s="9"/>
      <c r="AX4611" s="9"/>
      <c r="AY4611" s="9"/>
      <c r="AZ4611" s="9"/>
      <c r="BA4611" s="9"/>
      <c r="BB4611" s="9"/>
      <c r="BC4611" s="9"/>
      <c r="BD4611" s="9"/>
      <c r="BE4611" s="9"/>
      <c r="BF4611" s="9"/>
      <c r="BG4611" s="9"/>
      <c r="BH4611" s="9"/>
      <c r="BI4611" s="9"/>
      <c r="BJ4611" s="9"/>
      <c r="BK4611" s="9"/>
      <c r="BL4611" s="9">
        <f t="shared" si="150"/>
        <v>75027.676217933433</v>
      </c>
      <c r="BM4611" s="9">
        <f t="shared" si="151"/>
        <v>75000</v>
      </c>
    </row>
    <row r="4612" spans="1:65" x14ac:dyDescent="0.3">
      <c r="A4612" t="s">
        <v>4260</v>
      </c>
      <c r="B4612" s="9">
        <v>865</v>
      </c>
      <c r="C4612">
        <v>576786</v>
      </c>
      <c r="D4612">
        <v>1</v>
      </c>
      <c r="E4612">
        <v>0</v>
      </c>
      <c r="F4612">
        <v>0</v>
      </c>
      <c r="G4612">
        <v>0</v>
      </c>
      <c r="H4612">
        <v>0</v>
      </c>
      <c r="I4612" t="s">
        <v>90</v>
      </c>
      <c r="J4612">
        <v>576701</v>
      </c>
      <c r="K4612" t="s">
        <v>195</v>
      </c>
      <c r="L4612">
        <v>576069</v>
      </c>
      <c r="M4612" t="s">
        <v>196</v>
      </c>
      <c r="N4612">
        <v>576069</v>
      </c>
      <c r="O4612" t="s">
        <v>196</v>
      </c>
      <c r="P4612">
        <v>576069</v>
      </c>
      <c r="Q4612" t="s">
        <v>196</v>
      </c>
      <c r="R4612" s="9">
        <v>204637.82705878469</v>
      </c>
      <c r="S4612" s="9"/>
      <c r="T4612" s="9"/>
      <c r="U4612" s="9"/>
      <c r="V4612" s="9"/>
      <c r="W4612" s="9"/>
      <c r="X4612" s="9"/>
      <c r="Y4612" s="9"/>
      <c r="Z4612" s="9"/>
      <c r="AA4612" s="9"/>
      <c r="AB4612" s="9"/>
      <c r="AC4612" s="9"/>
      <c r="AD4612" s="9"/>
      <c r="AE4612" s="9"/>
      <c r="AF4612" s="9"/>
      <c r="AG4612" s="9"/>
      <c r="AH4612" s="9"/>
      <c r="AI4612" s="9"/>
      <c r="AJ4612" s="9"/>
      <c r="AK4612" s="9"/>
      <c r="AL4612" s="9"/>
      <c r="AM4612" s="9"/>
      <c r="AN4612" s="9"/>
      <c r="AO4612" s="9"/>
      <c r="AP4612" s="9"/>
      <c r="AQ4612" s="15"/>
      <c r="AR4612" s="9"/>
      <c r="AS4612" s="9"/>
      <c r="AT4612" s="9"/>
      <c r="AU4612" s="9"/>
      <c r="AV4612" s="9"/>
      <c r="AW4612" s="9"/>
      <c r="AX4612" s="9"/>
      <c r="AY4612" s="9"/>
      <c r="AZ4612" s="9"/>
      <c r="BA4612" s="9"/>
      <c r="BB4612" s="9"/>
      <c r="BC4612" s="9"/>
      <c r="BD4612" s="9"/>
      <c r="BE4612" s="9"/>
      <c r="BF4612" s="9"/>
      <c r="BG4612" s="9"/>
      <c r="BH4612" s="9"/>
      <c r="BI4612" s="9"/>
      <c r="BJ4612" s="9"/>
      <c r="BK4612" s="9"/>
      <c r="BL4612" s="9">
        <f t="shared" ref="BL4612:BL4675" si="152">SUMIF(R4612:R4612,"&lt;&gt;")+SUMIF(T4612:T4612,"&lt;&gt;")+SUMIF(V4612:V4612,"&lt;&gt;")+SUMIF(X4612:X4612,"&lt;&gt;")+SUMIF(Z4612:Z4612,"&lt;&gt;")+SUMIF(AB4612:AB4612,"&lt;&gt;")+SUMIF(AD4612:AD4612,"&lt;&gt;")+SUMIF(AF4612:AF4612,"&lt;&gt;")+SUMIF(AH4612:AH4612,"&lt;&gt;")+SUMIF(AJ4612:AJ4612,"&lt;&gt;")+SUMIF(AK4612:AK4612,"&lt;&gt;")+SUMIF(AM4612:AM4612,"&lt;&gt;")+SUMIF(AO4612:AO4612,"&lt;&gt;")+SUMIF(AQ4612:AQ4612,"&lt;&gt;")+SUMIF(AS4612:AS4612,"&lt;&gt;")+SUMIF(AU4612:AU4612,"&lt;&gt;")+SUMIF(AW4612:AW4612,"&lt;&gt;")+SUMIF(AY4612:AY4612,"&lt;&gt;")+SUMIF(BA4612:BA4612,"&lt;&gt;")+SUMIF(BC4612:BC4612,"&lt;&gt;")+SUMIF(BE4612:BE4612,"&lt;&gt;")+SUMIF(BG4612:BG4612,"&lt;&gt;")+SUMIF(BI4612:BI4612,"&lt;&gt;")+SUMIF(BK4612:BK4612,"&lt;&gt;")</f>
        <v>204637.82705878469</v>
      </c>
      <c r="BM4612" s="9">
        <f t="shared" ref="BM4612:BM4675" si="153">ROUND(BL4612/100,0)*100</f>
        <v>204600</v>
      </c>
    </row>
    <row r="4613" spans="1:65" x14ac:dyDescent="0.3">
      <c r="A4613" s="3" t="s">
        <v>4261</v>
      </c>
      <c r="B4613" s="9">
        <v>4163</v>
      </c>
      <c r="C4613">
        <v>572268</v>
      </c>
      <c r="D4613">
        <v>1</v>
      </c>
      <c r="E4613">
        <v>1</v>
      </c>
      <c r="F4613">
        <v>1</v>
      </c>
      <c r="G4613">
        <v>0</v>
      </c>
      <c r="H4613">
        <v>0</v>
      </c>
      <c r="I4613" t="s">
        <v>96</v>
      </c>
      <c r="J4613">
        <v>572268</v>
      </c>
      <c r="K4613" t="s">
        <v>4261</v>
      </c>
      <c r="L4613">
        <v>572268</v>
      </c>
      <c r="M4613" t="s">
        <v>4261</v>
      </c>
      <c r="N4613">
        <v>571164</v>
      </c>
      <c r="O4613" t="s">
        <v>334</v>
      </c>
      <c r="P4613">
        <v>571164</v>
      </c>
      <c r="Q4613" t="s">
        <v>334</v>
      </c>
      <c r="R4613" s="9">
        <v>947791.12841334264</v>
      </c>
      <c r="S4613" s="9">
        <f>SUMIFS($B:$B,$J:$J,$C4613)</f>
        <v>4163</v>
      </c>
      <c r="T4613" s="9">
        <v>226130.3914716086</v>
      </c>
      <c r="U4613" s="9">
        <v>0</v>
      </c>
      <c r="V4613" s="9">
        <f>U4613*768</f>
        <v>0</v>
      </c>
      <c r="W4613" s="9">
        <v>66</v>
      </c>
      <c r="X4613" s="9">
        <f>W4613*3072</f>
        <v>202752</v>
      </c>
      <c r="Y4613" s="9">
        <v>15</v>
      </c>
      <c r="Z4613" s="9">
        <f>Y4613*1024</f>
        <v>15360</v>
      </c>
      <c r="AA4613" s="9">
        <v>4</v>
      </c>
      <c r="AB4613" s="9">
        <f>AA4613*256</f>
        <v>1024</v>
      </c>
      <c r="AC4613" s="9">
        <f>SUMIFS($B:$B,$L:$L,$C4613)</f>
        <v>4163</v>
      </c>
      <c r="AD4613" s="9">
        <v>521012.41599996533</v>
      </c>
      <c r="AE4613" s="9"/>
      <c r="AF4613" s="9"/>
      <c r="AG4613" s="9"/>
      <c r="AH4613" s="9"/>
      <c r="AI4613" s="9"/>
      <c r="AJ4613" s="9"/>
      <c r="AK4613" s="9"/>
      <c r="AL4613" s="9"/>
      <c r="AM4613" s="9"/>
      <c r="AN4613" s="9"/>
      <c r="AO4613" s="9"/>
      <c r="AP4613" s="9"/>
      <c r="AQ4613" s="15"/>
      <c r="AR4613" s="9">
        <v>108</v>
      </c>
      <c r="AS4613" s="9">
        <f>AR4613*30500</f>
        <v>3294000</v>
      </c>
      <c r="AT4613" s="9"/>
      <c r="AU4613" s="9"/>
      <c r="AV4613" s="9"/>
      <c r="AW4613" s="9"/>
      <c r="AX4613" s="9"/>
      <c r="AY4613" s="9"/>
      <c r="AZ4613" s="9"/>
      <c r="BA4613" s="9"/>
      <c r="BB4613" s="9"/>
      <c r="BC4613" s="9"/>
      <c r="BD4613" s="9"/>
      <c r="BE4613" s="9"/>
      <c r="BF4613" s="9"/>
      <c r="BG4613" s="9"/>
      <c r="BH4613" s="9"/>
      <c r="BI4613" s="9"/>
      <c r="BJ4613" s="9"/>
      <c r="BK4613" s="9"/>
      <c r="BL4613" s="9">
        <f t="shared" si="152"/>
        <v>5208069.9358849162</v>
      </c>
      <c r="BM4613" s="9">
        <f t="shared" si="153"/>
        <v>5208100</v>
      </c>
    </row>
    <row r="4614" spans="1:65" x14ac:dyDescent="0.3">
      <c r="A4614" t="s">
        <v>4262</v>
      </c>
      <c r="B4614" s="9">
        <v>1578</v>
      </c>
      <c r="C4614">
        <v>505111</v>
      </c>
      <c r="D4614">
        <v>1</v>
      </c>
      <c r="E4614">
        <v>0</v>
      </c>
      <c r="F4614">
        <v>0</v>
      </c>
      <c r="G4614">
        <v>0</v>
      </c>
      <c r="H4614">
        <v>0</v>
      </c>
      <c r="I4614" t="s">
        <v>111</v>
      </c>
      <c r="J4614">
        <v>503657</v>
      </c>
      <c r="K4614" t="s">
        <v>884</v>
      </c>
      <c r="L4614">
        <v>503657</v>
      </c>
      <c r="M4614" t="s">
        <v>884</v>
      </c>
      <c r="N4614">
        <v>500496</v>
      </c>
      <c r="O4614" t="s">
        <v>287</v>
      </c>
      <c r="P4614">
        <v>500496</v>
      </c>
      <c r="Q4614" t="s">
        <v>287</v>
      </c>
      <c r="R4614" s="9">
        <v>369075.70745243592</v>
      </c>
      <c r="S4614" s="9"/>
      <c r="T4614" s="9"/>
      <c r="U4614" s="9"/>
      <c r="V4614" s="9"/>
      <c r="W4614" s="9"/>
      <c r="X4614" s="9"/>
      <c r="Y4614" s="9"/>
      <c r="Z4614" s="9"/>
      <c r="AA4614" s="9"/>
      <c r="AB4614" s="9"/>
      <c r="AC4614" s="9"/>
      <c r="AD4614" s="9"/>
      <c r="AE4614" s="9"/>
      <c r="AF4614" s="9"/>
      <c r="AG4614" s="9"/>
      <c r="AH4614" s="9"/>
      <c r="AI4614" s="9"/>
      <c r="AJ4614" s="9"/>
      <c r="AK4614" s="9"/>
      <c r="AL4614" s="9"/>
      <c r="AM4614" s="9"/>
      <c r="AN4614" s="9"/>
      <c r="AO4614" s="9"/>
      <c r="AP4614" s="9"/>
      <c r="AQ4614" s="15"/>
      <c r="AR4614" s="9"/>
      <c r="AS4614" s="9"/>
      <c r="AT4614" s="9"/>
      <c r="AU4614" s="9"/>
      <c r="AV4614" s="9"/>
      <c r="AW4614" s="9"/>
      <c r="AX4614" s="9"/>
      <c r="AY4614" s="9"/>
      <c r="AZ4614" s="9"/>
      <c r="BA4614" s="9"/>
      <c r="BB4614" s="9"/>
      <c r="BC4614" s="9"/>
      <c r="BD4614" s="9"/>
      <c r="BE4614" s="9"/>
      <c r="BF4614" s="9"/>
      <c r="BG4614" s="9"/>
      <c r="BH4614" s="9"/>
      <c r="BI4614" s="9"/>
      <c r="BJ4614" s="9"/>
      <c r="BK4614" s="9"/>
      <c r="BL4614" s="9">
        <f t="shared" si="152"/>
        <v>369075.70745243592</v>
      </c>
      <c r="BM4614" s="9">
        <f t="shared" si="153"/>
        <v>369100</v>
      </c>
    </row>
    <row r="4615" spans="1:65" x14ac:dyDescent="0.3">
      <c r="A4615" t="s">
        <v>4263</v>
      </c>
      <c r="B4615" s="9">
        <v>590</v>
      </c>
      <c r="C4615">
        <v>590011</v>
      </c>
      <c r="D4615">
        <v>1</v>
      </c>
      <c r="E4615">
        <v>0</v>
      </c>
      <c r="F4615">
        <v>0</v>
      </c>
      <c r="G4615">
        <v>0</v>
      </c>
      <c r="H4615">
        <v>0</v>
      </c>
      <c r="I4615" t="s">
        <v>111</v>
      </c>
      <c r="J4615">
        <v>590029</v>
      </c>
      <c r="K4615" t="s">
        <v>999</v>
      </c>
      <c r="L4615">
        <v>589250</v>
      </c>
      <c r="M4615" t="s">
        <v>113</v>
      </c>
      <c r="N4615">
        <v>589250</v>
      </c>
      <c r="O4615" t="s">
        <v>113</v>
      </c>
      <c r="P4615">
        <v>589250</v>
      </c>
      <c r="Q4615" t="s">
        <v>113</v>
      </c>
      <c r="R4615" s="9">
        <v>140380.43342865299</v>
      </c>
      <c r="S4615" s="9"/>
      <c r="T4615" s="9"/>
      <c r="U4615" s="9"/>
      <c r="V4615" s="9"/>
      <c r="W4615" s="9"/>
      <c r="X4615" s="9"/>
      <c r="Y4615" s="9"/>
      <c r="Z4615" s="9"/>
      <c r="AA4615" s="9"/>
      <c r="AB4615" s="9"/>
      <c r="AC4615" s="9"/>
      <c r="AD4615" s="9"/>
      <c r="AE4615" s="9"/>
      <c r="AF4615" s="9"/>
      <c r="AG4615" s="9"/>
      <c r="AH4615" s="9"/>
      <c r="AI4615" s="9"/>
      <c r="AJ4615" s="9"/>
      <c r="AK4615" s="9"/>
      <c r="AL4615" s="9"/>
      <c r="AM4615" s="9"/>
      <c r="AN4615" s="9"/>
      <c r="AO4615" s="9"/>
      <c r="AP4615" s="9"/>
      <c r="AQ4615" s="15"/>
      <c r="AR4615" s="9"/>
      <c r="AS4615" s="9"/>
      <c r="AT4615" s="9"/>
      <c r="AU4615" s="9"/>
      <c r="AV4615" s="9"/>
      <c r="AW4615" s="9"/>
      <c r="AX4615" s="9"/>
      <c r="AY4615" s="9"/>
      <c r="AZ4615" s="9"/>
      <c r="BA4615" s="9"/>
      <c r="BB4615" s="9"/>
      <c r="BC4615" s="9"/>
      <c r="BD4615" s="9"/>
      <c r="BE4615" s="9"/>
      <c r="BF4615" s="9"/>
      <c r="BG4615" s="9"/>
      <c r="BH4615" s="9"/>
      <c r="BI4615" s="9"/>
      <c r="BJ4615" s="9"/>
      <c r="BK4615" s="9"/>
      <c r="BL4615" s="9">
        <f t="shared" si="152"/>
        <v>140380.43342865299</v>
      </c>
      <c r="BM4615" s="9">
        <f t="shared" si="153"/>
        <v>140400</v>
      </c>
    </row>
    <row r="4616" spans="1:65" x14ac:dyDescent="0.3">
      <c r="A4616" t="s">
        <v>4264</v>
      </c>
      <c r="B4616" s="9">
        <v>542</v>
      </c>
      <c r="C4616">
        <v>573469</v>
      </c>
      <c r="D4616">
        <v>1</v>
      </c>
      <c r="E4616">
        <v>0</v>
      </c>
      <c r="F4616">
        <v>0</v>
      </c>
      <c r="G4616">
        <v>0</v>
      </c>
      <c r="H4616">
        <v>0</v>
      </c>
      <c r="I4616" t="s">
        <v>90</v>
      </c>
      <c r="J4616">
        <v>572659</v>
      </c>
      <c r="K4616" t="s">
        <v>158</v>
      </c>
      <c r="L4616">
        <v>572659</v>
      </c>
      <c r="M4616" t="s">
        <v>158</v>
      </c>
      <c r="N4616">
        <v>572659</v>
      </c>
      <c r="O4616" t="s">
        <v>158</v>
      </c>
      <c r="P4616">
        <v>572659</v>
      </c>
      <c r="Q4616" t="s">
        <v>158</v>
      </c>
      <c r="R4616" s="9">
        <v>129105.61340563851</v>
      </c>
      <c r="S4616" s="9"/>
      <c r="T4616" s="9"/>
      <c r="U4616" s="9"/>
      <c r="V4616" s="9"/>
      <c r="W4616" s="9"/>
      <c r="X4616" s="9"/>
      <c r="Y4616" s="9"/>
      <c r="Z4616" s="9"/>
      <c r="AA4616" s="9"/>
      <c r="AB4616" s="9"/>
      <c r="AC4616" s="9"/>
      <c r="AD4616" s="9"/>
      <c r="AE4616" s="9"/>
      <c r="AF4616" s="9"/>
      <c r="AG4616" s="9"/>
      <c r="AH4616" s="9"/>
      <c r="AI4616" s="9"/>
      <c r="AJ4616" s="9"/>
      <c r="AK4616" s="9"/>
      <c r="AL4616" s="9"/>
      <c r="AM4616" s="9"/>
      <c r="AN4616" s="9"/>
      <c r="AO4616" s="9"/>
      <c r="AP4616" s="9"/>
      <c r="AQ4616" s="15"/>
      <c r="AR4616" s="9">
        <v>4</v>
      </c>
      <c r="AS4616" s="9">
        <f>AR4616*30500</f>
        <v>122000</v>
      </c>
      <c r="AT4616" s="9"/>
      <c r="AU4616" s="9"/>
      <c r="AV4616" s="9"/>
      <c r="AW4616" s="9"/>
      <c r="AX4616" s="9"/>
      <c r="AY4616" s="9"/>
      <c r="AZ4616" s="9"/>
      <c r="BA4616" s="9"/>
      <c r="BB4616" s="9"/>
      <c r="BC4616" s="9"/>
      <c r="BD4616" s="9"/>
      <c r="BE4616" s="9"/>
      <c r="BF4616" s="9"/>
      <c r="BG4616" s="9"/>
      <c r="BH4616" s="9"/>
      <c r="BI4616" s="9"/>
      <c r="BJ4616" s="9"/>
      <c r="BK4616" s="9"/>
      <c r="BL4616" s="9">
        <f t="shared" si="152"/>
        <v>251105.61340563849</v>
      </c>
      <c r="BM4616" s="9">
        <f t="shared" si="153"/>
        <v>251100</v>
      </c>
    </row>
    <row r="4617" spans="1:65" x14ac:dyDescent="0.3">
      <c r="A4617" t="s">
        <v>4265</v>
      </c>
      <c r="B4617" s="9">
        <v>742</v>
      </c>
      <c r="C4617">
        <v>545023</v>
      </c>
      <c r="D4617">
        <v>1</v>
      </c>
      <c r="E4617">
        <v>0</v>
      </c>
      <c r="F4617">
        <v>0</v>
      </c>
      <c r="G4617">
        <v>0</v>
      </c>
      <c r="H4617">
        <v>0</v>
      </c>
      <c r="I4617" t="s">
        <v>83</v>
      </c>
      <c r="J4617">
        <v>545171</v>
      </c>
      <c r="K4617" t="s">
        <v>584</v>
      </c>
      <c r="L4617">
        <v>545171</v>
      </c>
      <c r="M4617" t="s">
        <v>584</v>
      </c>
      <c r="N4617">
        <v>545171</v>
      </c>
      <c r="O4617" t="s">
        <v>584</v>
      </c>
      <c r="P4617">
        <v>545171</v>
      </c>
      <c r="Q4617" t="s">
        <v>584</v>
      </c>
      <c r="R4617" s="9">
        <v>175964.66817382359</v>
      </c>
      <c r="S4617" s="9"/>
      <c r="T4617" s="9"/>
      <c r="U4617" s="9"/>
      <c r="V4617" s="9"/>
      <c r="W4617" s="9"/>
      <c r="X4617" s="9"/>
      <c r="Y4617" s="9"/>
      <c r="Z4617" s="9"/>
      <c r="AA4617" s="9"/>
      <c r="AB4617" s="9"/>
      <c r="AC4617" s="9"/>
      <c r="AD4617" s="9"/>
      <c r="AE4617" s="9"/>
      <c r="AF4617" s="9"/>
      <c r="AG4617" s="9"/>
      <c r="AH4617" s="9"/>
      <c r="AI4617" s="9"/>
      <c r="AJ4617" s="9"/>
      <c r="AK4617" s="9"/>
      <c r="AL4617" s="9"/>
      <c r="AM4617" s="9"/>
      <c r="AN4617" s="9"/>
      <c r="AO4617" s="9"/>
      <c r="AP4617" s="9"/>
      <c r="AQ4617" s="15"/>
      <c r="AR4617" s="9"/>
      <c r="AS4617" s="9"/>
      <c r="AT4617" s="9"/>
      <c r="AU4617" s="9"/>
      <c r="AV4617" s="9"/>
      <c r="AW4617" s="9"/>
      <c r="AX4617" s="9"/>
      <c r="AY4617" s="9"/>
      <c r="AZ4617" s="9"/>
      <c r="BA4617" s="9"/>
      <c r="BB4617" s="9"/>
      <c r="BC4617" s="9"/>
      <c r="BD4617" s="9"/>
      <c r="BE4617" s="9"/>
      <c r="BF4617" s="9"/>
      <c r="BG4617" s="9"/>
      <c r="BH4617" s="9"/>
      <c r="BI4617" s="9"/>
      <c r="BJ4617" s="9"/>
      <c r="BK4617" s="9"/>
      <c r="BL4617" s="9">
        <f t="shared" si="152"/>
        <v>175964.66817382359</v>
      </c>
      <c r="BM4617" s="9">
        <f t="shared" si="153"/>
        <v>176000</v>
      </c>
    </row>
    <row r="4618" spans="1:65" x14ac:dyDescent="0.3">
      <c r="A4618" t="s">
        <v>4266</v>
      </c>
      <c r="B4618" s="9">
        <v>220</v>
      </c>
      <c r="C4618">
        <v>591688</v>
      </c>
      <c r="D4618">
        <v>1</v>
      </c>
      <c r="E4618">
        <v>0</v>
      </c>
      <c r="F4618">
        <v>0</v>
      </c>
      <c r="G4618">
        <v>0</v>
      </c>
      <c r="H4618">
        <v>0</v>
      </c>
      <c r="I4618" t="s">
        <v>123</v>
      </c>
      <c r="J4618">
        <v>590673</v>
      </c>
      <c r="K4618" t="s">
        <v>162</v>
      </c>
      <c r="L4618">
        <v>590673</v>
      </c>
      <c r="M4618" t="s">
        <v>162</v>
      </c>
      <c r="N4618">
        <v>590673</v>
      </c>
      <c r="O4618" t="s">
        <v>162</v>
      </c>
      <c r="P4618">
        <v>590266</v>
      </c>
      <c r="Q4618" t="s">
        <v>163</v>
      </c>
      <c r="R4618" s="9">
        <v>71941.662785630979</v>
      </c>
      <c r="S4618" s="9"/>
      <c r="T4618" s="9"/>
      <c r="U4618" s="9"/>
      <c r="V4618" s="9"/>
      <c r="W4618" s="9"/>
      <c r="X4618" s="9"/>
      <c r="Y4618" s="9"/>
      <c r="Z4618" s="9"/>
      <c r="AA4618" s="9"/>
      <c r="AB4618" s="9"/>
      <c r="AC4618" s="9"/>
      <c r="AD4618" s="9"/>
      <c r="AE4618" s="9"/>
      <c r="AF4618" s="9"/>
      <c r="AG4618" s="9"/>
      <c r="AH4618" s="9"/>
      <c r="AI4618" s="9"/>
      <c r="AJ4618" s="9"/>
      <c r="AK4618" s="9"/>
      <c r="AL4618" s="9"/>
      <c r="AM4618" s="9"/>
      <c r="AN4618" s="9"/>
      <c r="AO4618" s="9"/>
      <c r="AP4618" s="9"/>
      <c r="AQ4618" s="15"/>
      <c r="AR4618" s="9"/>
      <c r="AS4618" s="9"/>
      <c r="AT4618" s="9"/>
      <c r="AU4618" s="9"/>
      <c r="AV4618" s="9"/>
      <c r="AW4618" s="9"/>
      <c r="AX4618" s="9"/>
      <c r="AY4618" s="9"/>
      <c r="AZ4618" s="9"/>
      <c r="BA4618" s="9"/>
      <c r="BB4618" s="9"/>
      <c r="BC4618" s="9"/>
      <c r="BD4618" s="9"/>
      <c r="BE4618" s="9"/>
      <c r="BF4618" s="9"/>
      <c r="BG4618" s="9"/>
      <c r="BH4618" s="9"/>
      <c r="BI4618" s="9"/>
      <c r="BJ4618" s="9"/>
      <c r="BK4618" s="9"/>
      <c r="BL4618" s="9">
        <f t="shared" si="152"/>
        <v>71941.662785630979</v>
      </c>
      <c r="BM4618" s="9">
        <f t="shared" si="153"/>
        <v>71900</v>
      </c>
    </row>
    <row r="4619" spans="1:65" x14ac:dyDescent="0.3">
      <c r="A4619" t="s">
        <v>4267</v>
      </c>
      <c r="B4619" s="9">
        <v>661</v>
      </c>
      <c r="C4619">
        <v>566713</v>
      </c>
      <c r="D4619">
        <v>1</v>
      </c>
      <c r="E4619">
        <v>0</v>
      </c>
      <c r="F4619">
        <v>0</v>
      </c>
      <c r="G4619">
        <v>0</v>
      </c>
      <c r="H4619">
        <v>0</v>
      </c>
      <c r="I4619" t="s">
        <v>131</v>
      </c>
      <c r="J4619">
        <v>565971</v>
      </c>
      <c r="K4619" t="s">
        <v>459</v>
      </c>
      <c r="L4619">
        <v>565971</v>
      </c>
      <c r="M4619" t="s">
        <v>459</v>
      </c>
      <c r="N4619">
        <v>565971</v>
      </c>
      <c r="O4619" t="s">
        <v>459</v>
      </c>
      <c r="P4619">
        <v>565971</v>
      </c>
      <c r="Q4619" t="s">
        <v>459</v>
      </c>
      <c r="R4619" s="9">
        <v>157023.84099877579</v>
      </c>
      <c r="S4619" s="9"/>
      <c r="T4619" s="9"/>
      <c r="U4619" s="9"/>
      <c r="V4619" s="9"/>
      <c r="W4619" s="9"/>
      <c r="X4619" s="9"/>
      <c r="Y4619" s="9"/>
      <c r="Z4619" s="9"/>
      <c r="AA4619" s="9"/>
      <c r="AB4619" s="9"/>
      <c r="AC4619" s="9"/>
      <c r="AD4619" s="9"/>
      <c r="AE4619" s="9"/>
      <c r="AF4619" s="9"/>
      <c r="AG4619" s="9"/>
      <c r="AH4619" s="9"/>
      <c r="AI4619" s="9"/>
      <c r="AJ4619" s="9"/>
      <c r="AK4619" s="9"/>
      <c r="AL4619" s="9"/>
      <c r="AM4619" s="9"/>
      <c r="AN4619" s="9"/>
      <c r="AO4619" s="9"/>
      <c r="AP4619" s="9"/>
      <c r="AQ4619" s="15"/>
      <c r="AR4619" s="9"/>
      <c r="AS4619" s="9"/>
      <c r="AT4619" s="9"/>
      <c r="AU4619" s="9"/>
      <c r="AV4619" s="9"/>
      <c r="AW4619" s="9"/>
      <c r="AX4619" s="9"/>
      <c r="AY4619" s="9"/>
      <c r="AZ4619" s="9"/>
      <c r="BA4619" s="9"/>
      <c r="BB4619" s="9"/>
      <c r="BC4619" s="9"/>
      <c r="BD4619" s="9"/>
      <c r="BE4619" s="9"/>
      <c r="BF4619" s="9"/>
      <c r="BG4619" s="9"/>
      <c r="BH4619" s="9"/>
      <c r="BI4619" s="9"/>
      <c r="BJ4619" s="9"/>
      <c r="BK4619" s="9"/>
      <c r="BL4619" s="9">
        <f t="shared" si="152"/>
        <v>157023.84099877579</v>
      </c>
      <c r="BM4619" s="9">
        <f t="shared" si="153"/>
        <v>157000</v>
      </c>
    </row>
    <row r="4620" spans="1:65" x14ac:dyDescent="0.3">
      <c r="A4620" t="s">
        <v>4267</v>
      </c>
      <c r="B4620" s="9">
        <v>206</v>
      </c>
      <c r="C4620">
        <v>552194</v>
      </c>
      <c r="D4620">
        <v>1</v>
      </c>
      <c r="E4620">
        <v>0</v>
      </c>
      <c r="F4620">
        <v>0</v>
      </c>
      <c r="G4620">
        <v>0</v>
      </c>
      <c r="H4620">
        <v>0</v>
      </c>
      <c r="I4620" t="s">
        <v>111</v>
      </c>
      <c r="J4620">
        <v>500861</v>
      </c>
      <c r="K4620" t="s">
        <v>636</v>
      </c>
      <c r="L4620">
        <v>503444</v>
      </c>
      <c r="M4620" t="s">
        <v>374</v>
      </c>
      <c r="N4620">
        <v>503444</v>
      </c>
      <c r="O4620" t="s">
        <v>374</v>
      </c>
      <c r="P4620">
        <v>503444</v>
      </c>
      <c r="Q4620" t="s">
        <v>374</v>
      </c>
      <c r="R4620" s="9">
        <v>71941.662785630979</v>
      </c>
      <c r="S4620" s="9"/>
      <c r="T4620" s="9"/>
      <c r="U4620" s="9"/>
      <c r="V4620" s="9"/>
      <c r="W4620" s="9"/>
      <c r="X4620" s="9"/>
      <c r="Y4620" s="9"/>
      <c r="Z4620" s="9"/>
      <c r="AA4620" s="9"/>
      <c r="AB4620" s="9"/>
      <c r="AC4620" s="9"/>
      <c r="AD4620" s="9"/>
      <c r="AE4620" s="9"/>
      <c r="AF4620" s="9"/>
      <c r="AG4620" s="9"/>
      <c r="AH4620" s="9"/>
      <c r="AI4620" s="9"/>
      <c r="AJ4620" s="9"/>
      <c r="AK4620" s="9"/>
      <c r="AL4620" s="9"/>
      <c r="AM4620" s="9"/>
      <c r="AN4620" s="9"/>
      <c r="AO4620" s="9"/>
      <c r="AP4620" s="9"/>
      <c r="AQ4620" s="15"/>
      <c r="AR4620" s="9"/>
      <c r="AS4620" s="9"/>
      <c r="AT4620" s="9"/>
      <c r="AU4620" s="9"/>
      <c r="AV4620" s="9"/>
      <c r="AW4620" s="9"/>
      <c r="AX4620" s="9"/>
      <c r="AY4620" s="9"/>
      <c r="AZ4620" s="9"/>
      <c r="BA4620" s="9"/>
      <c r="BB4620" s="9"/>
      <c r="BC4620" s="9"/>
      <c r="BD4620" s="9"/>
      <c r="BE4620" s="9"/>
      <c r="BF4620" s="9"/>
      <c r="BG4620" s="9"/>
      <c r="BH4620" s="9"/>
      <c r="BI4620" s="9"/>
      <c r="BJ4620" s="9"/>
      <c r="BK4620" s="9"/>
      <c r="BL4620" s="9">
        <f t="shared" si="152"/>
        <v>71941.662785630979</v>
      </c>
      <c r="BM4620" s="9">
        <f t="shared" si="153"/>
        <v>71900</v>
      </c>
    </row>
    <row r="4621" spans="1:65" x14ac:dyDescent="0.3">
      <c r="A4621" t="s">
        <v>4267</v>
      </c>
      <c r="B4621" s="9">
        <v>138</v>
      </c>
      <c r="C4621">
        <v>548553</v>
      </c>
      <c r="D4621">
        <v>1</v>
      </c>
      <c r="E4621">
        <v>0</v>
      </c>
      <c r="F4621">
        <v>0</v>
      </c>
      <c r="G4621">
        <v>0</v>
      </c>
      <c r="H4621">
        <v>0</v>
      </c>
      <c r="I4621" t="s">
        <v>123</v>
      </c>
      <c r="J4621">
        <v>569780</v>
      </c>
      <c r="K4621" t="s">
        <v>2571</v>
      </c>
      <c r="L4621">
        <v>569780</v>
      </c>
      <c r="M4621" t="s">
        <v>2571</v>
      </c>
      <c r="N4621">
        <v>568759</v>
      </c>
      <c r="O4621" t="s">
        <v>343</v>
      </c>
      <c r="P4621">
        <v>568759</v>
      </c>
      <c r="Q4621" t="s">
        <v>343</v>
      </c>
      <c r="R4621" s="9">
        <v>71941.662785630979</v>
      </c>
      <c r="S4621" s="9"/>
      <c r="T4621" s="9"/>
      <c r="U4621" s="9"/>
      <c r="V4621" s="9"/>
      <c r="W4621" s="9"/>
      <c r="X4621" s="9"/>
      <c r="Y4621" s="9"/>
      <c r="Z4621" s="9"/>
      <c r="AA4621" s="9"/>
      <c r="AB4621" s="9"/>
      <c r="AC4621" s="9"/>
      <c r="AD4621" s="9"/>
      <c r="AE4621" s="9"/>
      <c r="AF4621" s="9"/>
      <c r="AG4621" s="9"/>
      <c r="AH4621" s="9"/>
      <c r="AI4621" s="9"/>
      <c r="AJ4621" s="9"/>
      <c r="AK4621" s="9"/>
      <c r="AL4621" s="9"/>
      <c r="AM4621" s="9"/>
      <c r="AN4621" s="9"/>
      <c r="AO4621" s="9"/>
      <c r="AP4621" s="9"/>
      <c r="AQ4621" s="15"/>
      <c r="AR4621" s="9"/>
      <c r="AS4621" s="9"/>
      <c r="AT4621" s="9"/>
      <c r="AU4621" s="9"/>
      <c r="AV4621" s="9"/>
      <c r="AW4621" s="9"/>
      <c r="AX4621" s="9"/>
      <c r="AY4621" s="9"/>
      <c r="AZ4621" s="9"/>
      <c r="BA4621" s="9"/>
      <c r="BB4621" s="9"/>
      <c r="BC4621" s="9"/>
      <c r="BD4621" s="9"/>
      <c r="BE4621" s="9"/>
      <c r="BF4621" s="9"/>
      <c r="BG4621" s="9"/>
      <c r="BH4621" s="9"/>
      <c r="BI4621" s="9"/>
      <c r="BJ4621" s="9"/>
      <c r="BK4621" s="9"/>
      <c r="BL4621" s="9">
        <f t="shared" si="152"/>
        <v>71941.662785630979</v>
      </c>
      <c r="BM4621" s="9">
        <f t="shared" si="153"/>
        <v>71900</v>
      </c>
    </row>
    <row r="4622" spans="1:65" x14ac:dyDescent="0.3">
      <c r="A4622" t="s">
        <v>4268</v>
      </c>
      <c r="B4622" s="9">
        <v>257</v>
      </c>
      <c r="C4622">
        <v>574431</v>
      </c>
      <c r="D4622">
        <v>1</v>
      </c>
      <c r="E4622">
        <v>0</v>
      </c>
      <c r="F4622">
        <v>0</v>
      </c>
      <c r="G4622">
        <v>0</v>
      </c>
      <c r="H4622">
        <v>0</v>
      </c>
      <c r="I4622" t="s">
        <v>90</v>
      </c>
      <c r="J4622">
        <v>573892</v>
      </c>
      <c r="K4622" t="s">
        <v>504</v>
      </c>
      <c r="L4622">
        <v>574279</v>
      </c>
      <c r="M4622" t="s">
        <v>508</v>
      </c>
      <c r="N4622">
        <v>574279</v>
      </c>
      <c r="O4622" t="s">
        <v>508</v>
      </c>
      <c r="P4622">
        <v>574279</v>
      </c>
      <c r="Q4622" t="s">
        <v>508</v>
      </c>
      <c r="R4622" s="9">
        <v>71941.662785630979</v>
      </c>
      <c r="S4622" s="9"/>
      <c r="T4622" s="9"/>
      <c r="U4622" s="9"/>
      <c r="V4622" s="9"/>
      <c r="W4622" s="9"/>
      <c r="X4622" s="9"/>
      <c r="Y4622" s="9"/>
      <c r="Z4622" s="9"/>
      <c r="AA4622" s="9"/>
      <c r="AB4622" s="9"/>
      <c r="AC4622" s="9"/>
      <c r="AD4622" s="9"/>
      <c r="AE4622" s="9"/>
      <c r="AF4622" s="9"/>
      <c r="AG4622" s="9"/>
      <c r="AH4622" s="9"/>
      <c r="AI4622" s="9"/>
      <c r="AJ4622" s="9"/>
      <c r="AK4622" s="9"/>
      <c r="AL4622" s="9"/>
      <c r="AM4622" s="9"/>
      <c r="AN4622" s="9"/>
      <c r="AO4622" s="9"/>
      <c r="AP4622" s="9"/>
      <c r="AQ4622" s="15"/>
      <c r="AR4622" s="9"/>
      <c r="AS4622" s="9"/>
      <c r="AT4622" s="9"/>
      <c r="AU4622" s="9"/>
      <c r="AV4622" s="9"/>
      <c r="AW4622" s="9"/>
      <c r="AX4622" s="9"/>
      <c r="AY4622" s="9"/>
      <c r="AZ4622" s="9"/>
      <c r="BA4622" s="9"/>
      <c r="BB4622" s="9"/>
      <c r="BC4622" s="9"/>
      <c r="BD4622" s="9"/>
      <c r="BE4622" s="9"/>
      <c r="BF4622" s="9"/>
      <c r="BG4622" s="9"/>
      <c r="BH4622" s="9"/>
      <c r="BI4622" s="9"/>
      <c r="BJ4622" s="9"/>
      <c r="BK4622" s="9"/>
      <c r="BL4622" s="9">
        <f t="shared" si="152"/>
        <v>71941.662785630979</v>
      </c>
      <c r="BM4622" s="9">
        <f t="shared" si="153"/>
        <v>71900</v>
      </c>
    </row>
    <row r="4623" spans="1:65" x14ac:dyDescent="0.3">
      <c r="A4623" t="s">
        <v>4269</v>
      </c>
      <c r="B4623" s="9">
        <v>130</v>
      </c>
      <c r="C4623">
        <v>572187</v>
      </c>
      <c r="D4623">
        <v>1</v>
      </c>
      <c r="E4623">
        <v>0</v>
      </c>
      <c r="F4623">
        <v>0</v>
      </c>
      <c r="G4623">
        <v>0</v>
      </c>
      <c r="H4623">
        <v>0</v>
      </c>
      <c r="I4623" t="s">
        <v>90</v>
      </c>
      <c r="J4623">
        <v>573060</v>
      </c>
      <c r="K4623" t="s">
        <v>157</v>
      </c>
      <c r="L4623">
        <v>573060</v>
      </c>
      <c r="M4623" t="s">
        <v>157</v>
      </c>
      <c r="N4623">
        <v>573060</v>
      </c>
      <c r="O4623" t="s">
        <v>157</v>
      </c>
      <c r="P4623">
        <v>572659</v>
      </c>
      <c r="Q4623" t="s">
        <v>158</v>
      </c>
      <c r="R4623" s="9">
        <v>71941.662785630979</v>
      </c>
      <c r="S4623" s="9"/>
      <c r="T4623" s="9"/>
      <c r="U4623" s="9"/>
      <c r="V4623" s="9"/>
      <c r="W4623" s="9"/>
      <c r="X4623" s="9"/>
      <c r="Y4623" s="9"/>
      <c r="Z4623" s="9"/>
      <c r="AA4623" s="9"/>
      <c r="AB4623" s="9"/>
      <c r="AC4623" s="9"/>
      <c r="AD4623" s="9"/>
      <c r="AE4623" s="9"/>
      <c r="AF4623" s="9"/>
      <c r="AG4623" s="9"/>
      <c r="AH4623" s="9"/>
      <c r="AI4623" s="9"/>
      <c r="AJ4623" s="9"/>
      <c r="AK4623" s="9"/>
      <c r="AL4623" s="9"/>
      <c r="AM4623" s="9"/>
      <c r="AN4623" s="9"/>
      <c r="AO4623" s="9"/>
      <c r="AP4623" s="9"/>
      <c r="AQ4623" s="15"/>
      <c r="AR4623" s="9"/>
      <c r="AS4623" s="9"/>
      <c r="AT4623" s="9"/>
      <c r="AU4623" s="9"/>
      <c r="AV4623" s="9"/>
      <c r="AW4623" s="9"/>
      <c r="AX4623" s="9"/>
      <c r="AY4623" s="9"/>
      <c r="AZ4623" s="9"/>
      <c r="BA4623" s="9"/>
      <c r="BB4623" s="9"/>
      <c r="BC4623" s="9"/>
      <c r="BD4623" s="9"/>
      <c r="BE4623" s="9"/>
      <c r="BF4623" s="9"/>
      <c r="BG4623" s="9"/>
      <c r="BH4623" s="9"/>
      <c r="BI4623" s="9"/>
      <c r="BJ4623" s="9"/>
      <c r="BK4623" s="9"/>
      <c r="BL4623" s="9">
        <f t="shared" si="152"/>
        <v>71941.662785630979</v>
      </c>
      <c r="BM4623" s="9">
        <f t="shared" si="153"/>
        <v>71900</v>
      </c>
    </row>
    <row r="4624" spans="1:65" x14ac:dyDescent="0.3">
      <c r="A4624" s="4" t="s">
        <v>513</v>
      </c>
      <c r="B4624" s="9">
        <v>6184</v>
      </c>
      <c r="C4624">
        <v>585751</v>
      </c>
      <c r="D4624">
        <v>1</v>
      </c>
      <c r="E4624">
        <v>1</v>
      </c>
      <c r="F4624">
        <v>1</v>
      </c>
      <c r="G4624">
        <v>1</v>
      </c>
      <c r="H4624">
        <v>0</v>
      </c>
      <c r="I4624" t="s">
        <v>135</v>
      </c>
      <c r="J4624">
        <v>585751</v>
      </c>
      <c r="K4624" t="s">
        <v>513</v>
      </c>
      <c r="L4624">
        <v>585751</v>
      </c>
      <c r="M4624" t="s">
        <v>513</v>
      </c>
      <c r="N4624">
        <v>585751</v>
      </c>
      <c r="O4624" t="s">
        <v>513</v>
      </c>
      <c r="P4624">
        <v>585459</v>
      </c>
      <c r="Q4624" t="s">
        <v>411</v>
      </c>
      <c r="R4624" s="9">
        <v>1386921.314822976</v>
      </c>
      <c r="S4624" s="9">
        <f>SUMIFS($B:$B,$J:$J,$C4624)</f>
        <v>7924</v>
      </c>
      <c r="T4624" s="9">
        <v>429404.45987603941</v>
      </c>
      <c r="U4624" s="9">
        <v>0</v>
      </c>
      <c r="V4624" s="9">
        <f>U4624*768</f>
        <v>0</v>
      </c>
      <c r="W4624" s="9">
        <v>23</v>
      </c>
      <c r="X4624" s="9">
        <f>W4624*3072</f>
        <v>70656</v>
      </c>
      <c r="Y4624" s="9">
        <v>52</v>
      </c>
      <c r="Z4624" s="9">
        <f>Y4624*1024</f>
        <v>53248</v>
      </c>
      <c r="AA4624" s="9">
        <v>16</v>
      </c>
      <c r="AB4624" s="9">
        <f>AA4624*256</f>
        <v>4096</v>
      </c>
      <c r="AC4624" s="9">
        <f>SUMIFS($B:$B,$L:$L,$C4624)</f>
        <v>8503</v>
      </c>
      <c r="AD4624" s="9">
        <v>1056741.9379291723</v>
      </c>
      <c r="AE4624" s="9"/>
      <c r="AF4624" s="9"/>
      <c r="AG4624" s="9">
        <f>SUMIFS($B:$B,$N:$N,$C4624)</f>
        <v>7924</v>
      </c>
      <c r="AH4624" s="9">
        <v>892643.75406129018</v>
      </c>
      <c r="AI4624" s="9"/>
      <c r="AJ4624" s="9"/>
      <c r="AK4624" s="9"/>
      <c r="AL4624" s="9"/>
      <c r="AM4624" s="9"/>
      <c r="AN4624" s="9"/>
      <c r="AO4624" s="9"/>
      <c r="AP4624" s="9"/>
      <c r="AQ4624" s="15"/>
      <c r="AR4624" s="9">
        <v>7</v>
      </c>
      <c r="AS4624" s="9">
        <f>AR4624*30500</f>
        <v>213500</v>
      </c>
      <c r="AT4624" s="9"/>
      <c r="AU4624" s="9"/>
      <c r="AV4624" s="9"/>
      <c r="AW4624" s="9"/>
      <c r="AX4624" s="9"/>
      <c r="AY4624" s="9"/>
      <c r="AZ4624" s="9"/>
      <c r="BA4624" s="9"/>
      <c r="BB4624" s="9"/>
      <c r="BC4624" s="9"/>
      <c r="BD4624" s="9"/>
      <c r="BE4624" s="9"/>
      <c r="BF4624" s="9"/>
      <c r="BG4624" s="9"/>
      <c r="BH4624" s="9"/>
      <c r="BI4624" s="9"/>
      <c r="BJ4624" s="9"/>
      <c r="BK4624" s="9"/>
      <c r="BL4624" s="9">
        <f t="shared" si="152"/>
        <v>4107211.4666894777</v>
      </c>
      <c r="BM4624" s="9">
        <f t="shared" si="153"/>
        <v>4107200</v>
      </c>
    </row>
    <row r="4625" spans="1:65" x14ac:dyDescent="0.3">
      <c r="A4625" t="s">
        <v>4270</v>
      </c>
      <c r="B4625" s="9">
        <v>300</v>
      </c>
      <c r="C4625">
        <v>591700</v>
      </c>
      <c r="D4625">
        <v>1</v>
      </c>
      <c r="E4625">
        <v>0</v>
      </c>
      <c r="F4625">
        <v>0</v>
      </c>
      <c r="G4625">
        <v>0</v>
      </c>
      <c r="H4625">
        <v>0</v>
      </c>
      <c r="I4625" t="s">
        <v>123</v>
      </c>
      <c r="J4625">
        <v>590266</v>
      </c>
      <c r="K4625" t="s">
        <v>163</v>
      </c>
      <c r="L4625">
        <v>590266</v>
      </c>
      <c r="M4625" t="s">
        <v>163</v>
      </c>
      <c r="N4625">
        <v>590266</v>
      </c>
      <c r="O4625" t="s">
        <v>163</v>
      </c>
      <c r="P4625">
        <v>590266</v>
      </c>
      <c r="Q4625" t="s">
        <v>163</v>
      </c>
      <c r="R4625" s="9">
        <v>71941.662785630979</v>
      </c>
      <c r="S4625" s="9"/>
      <c r="T4625" s="9"/>
      <c r="U4625" s="9"/>
      <c r="V4625" s="9"/>
      <c r="W4625" s="9"/>
      <c r="X4625" s="9"/>
      <c r="Y4625" s="9"/>
      <c r="Z4625" s="9"/>
      <c r="AA4625" s="9"/>
      <c r="AB4625" s="9"/>
      <c r="AC4625" s="9"/>
      <c r="AD4625" s="9"/>
      <c r="AE4625" s="9"/>
      <c r="AF4625" s="9"/>
      <c r="AG4625" s="9"/>
      <c r="AH4625" s="9"/>
      <c r="AI4625" s="9"/>
      <c r="AJ4625" s="9"/>
      <c r="AK4625" s="9"/>
      <c r="AL4625" s="9"/>
      <c r="AM4625" s="9"/>
      <c r="AN4625" s="9"/>
      <c r="AO4625" s="9"/>
      <c r="AP4625" s="9"/>
      <c r="AQ4625" s="15"/>
      <c r="AR4625" s="9">
        <v>1</v>
      </c>
      <c r="AS4625" s="9">
        <f>AR4625*30500</f>
        <v>30500</v>
      </c>
      <c r="AT4625" s="9"/>
      <c r="AU4625" s="9"/>
      <c r="AV4625" s="9"/>
      <c r="AW4625" s="9"/>
      <c r="AX4625" s="9"/>
      <c r="AY4625" s="9"/>
      <c r="AZ4625" s="9"/>
      <c r="BA4625" s="9"/>
      <c r="BB4625" s="9"/>
      <c r="BC4625" s="9"/>
      <c r="BD4625" s="9"/>
      <c r="BE4625" s="9"/>
      <c r="BF4625" s="9"/>
      <c r="BG4625" s="9"/>
      <c r="BH4625" s="9"/>
      <c r="BI4625" s="9"/>
      <c r="BJ4625" s="9"/>
      <c r="BK4625" s="9"/>
      <c r="BL4625" s="9">
        <f t="shared" si="152"/>
        <v>102441.66278563098</v>
      </c>
      <c r="BM4625" s="9">
        <f t="shared" si="153"/>
        <v>102400</v>
      </c>
    </row>
    <row r="4626" spans="1:65" x14ac:dyDescent="0.3">
      <c r="A4626" t="s">
        <v>4271</v>
      </c>
      <c r="B4626" s="9">
        <v>316</v>
      </c>
      <c r="C4626">
        <v>569488</v>
      </c>
      <c r="D4626">
        <v>1</v>
      </c>
      <c r="E4626">
        <v>0</v>
      </c>
      <c r="F4626">
        <v>0</v>
      </c>
      <c r="G4626">
        <v>0</v>
      </c>
      <c r="H4626">
        <v>0</v>
      </c>
      <c r="I4626" t="s">
        <v>123</v>
      </c>
      <c r="J4626">
        <v>569780</v>
      </c>
      <c r="K4626" t="s">
        <v>2571</v>
      </c>
      <c r="L4626">
        <v>569780</v>
      </c>
      <c r="M4626" t="s">
        <v>2571</v>
      </c>
      <c r="N4626">
        <v>568759</v>
      </c>
      <c r="O4626" t="s">
        <v>343</v>
      </c>
      <c r="P4626">
        <v>568759</v>
      </c>
      <c r="Q4626" t="s">
        <v>343</v>
      </c>
      <c r="R4626" s="9">
        <v>75739.559989348942</v>
      </c>
      <c r="S4626" s="9"/>
      <c r="T4626" s="9"/>
      <c r="U4626" s="9"/>
      <c r="V4626" s="9"/>
      <c r="W4626" s="9"/>
      <c r="X4626" s="9"/>
      <c r="Y4626" s="9"/>
      <c r="Z4626" s="9"/>
      <c r="AA4626" s="9"/>
      <c r="AB4626" s="9"/>
      <c r="AC4626" s="9"/>
      <c r="AD4626" s="9"/>
      <c r="AE4626" s="9"/>
      <c r="AF4626" s="9"/>
      <c r="AG4626" s="9"/>
      <c r="AH4626" s="9"/>
      <c r="AI4626" s="9"/>
      <c r="AJ4626" s="9"/>
      <c r="AK4626" s="9"/>
      <c r="AL4626" s="9"/>
      <c r="AM4626" s="9"/>
      <c r="AN4626" s="9"/>
      <c r="AO4626" s="9"/>
      <c r="AP4626" s="9"/>
      <c r="AQ4626" s="15"/>
      <c r="AR4626" s="9"/>
      <c r="AS4626" s="9"/>
      <c r="AT4626" s="9"/>
      <c r="AU4626" s="9"/>
      <c r="AV4626" s="9"/>
      <c r="AW4626" s="9"/>
      <c r="AX4626" s="9"/>
      <c r="AY4626" s="9"/>
      <c r="AZ4626" s="9"/>
      <c r="BA4626" s="9"/>
      <c r="BB4626" s="9"/>
      <c r="BC4626" s="9"/>
      <c r="BD4626" s="9"/>
      <c r="BE4626" s="9"/>
      <c r="BF4626" s="9"/>
      <c r="BG4626" s="9"/>
      <c r="BH4626" s="9"/>
      <c r="BI4626" s="9"/>
      <c r="BJ4626" s="9"/>
      <c r="BK4626" s="9"/>
      <c r="BL4626" s="9">
        <f t="shared" si="152"/>
        <v>75739.559989348942</v>
      </c>
      <c r="BM4626" s="9">
        <f t="shared" si="153"/>
        <v>75700</v>
      </c>
    </row>
    <row r="4627" spans="1:65" x14ac:dyDescent="0.3">
      <c r="A4627" t="s">
        <v>4272</v>
      </c>
      <c r="B4627" s="9">
        <v>184</v>
      </c>
      <c r="C4627">
        <v>545180</v>
      </c>
      <c r="D4627">
        <v>1</v>
      </c>
      <c r="E4627">
        <v>0</v>
      </c>
      <c r="F4627">
        <v>0</v>
      </c>
      <c r="G4627">
        <v>0</v>
      </c>
      <c r="H4627">
        <v>0</v>
      </c>
      <c r="I4627" t="s">
        <v>123</v>
      </c>
      <c r="J4627">
        <v>590789</v>
      </c>
      <c r="K4627" t="s">
        <v>168</v>
      </c>
      <c r="L4627">
        <v>590789</v>
      </c>
      <c r="M4627" t="s">
        <v>168</v>
      </c>
      <c r="N4627">
        <v>590789</v>
      </c>
      <c r="O4627" t="s">
        <v>168</v>
      </c>
      <c r="P4627">
        <v>591181</v>
      </c>
      <c r="Q4627" t="s">
        <v>137</v>
      </c>
      <c r="R4627" s="9">
        <v>71941.662785630979</v>
      </c>
      <c r="S4627" s="9"/>
      <c r="T4627" s="9"/>
      <c r="U4627" s="9"/>
      <c r="V4627" s="9"/>
      <c r="W4627" s="9"/>
      <c r="X4627" s="9"/>
      <c r="Y4627" s="9"/>
      <c r="Z4627" s="9"/>
      <c r="AA4627" s="9"/>
      <c r="AB4627" s="9"/>
      <c r="AC4627" s="9"/>
      <c r="AD4627" s="9"/>
      <c r="AE4627" s="9"/>
      <c r="AF4627" s="9"/>
      <c r="AG4627" s="9"/>
      <c r="AH4627" s="9"/>
      <c r="AI4627" s="9"/>
      <c r="AJ4627" s="9"/>
      <c r="AK4627" s="9"/>
      <c r="AL4627" s="9"/>
      <c r="AM4627" s="9"/>
      <c r="AN4627" s="9"/>
      <c r="AO4627" s="9"/>
      <c r="AP4627" s="9"/>
      <c r="AQ4627" s="15"/>
      <c r="AR4627" s="9"/>
      <c r="AS4627" s="9"/>
      <c r="AT4627" s="9"/>
      <c r="AU4627" s="9"/>
      <c r="AV4627" s="9"/>
      <c r="AW4627" s="9"/>
      <c r="AX4627" s="9"/>
      <c r="AY4627" s="9"/>
      <c r="AZ4627" s="9"/>
      <c r="BA4627" s="9"/>
      <c r="BB4627" s="9"/>
      <c r="BC4627" s="9"/>
      <c r="BD4627" s="9"/>
      <c r="BE4627" s="9"/>
      <c r="BF4627" s="9"/>
      <c r="BG4627" s="9"/>
      <c r="BH4627" s="9"/>
      <c r="BI4627" s="9"/>
      <c r="BJ4627" s="9"/>
      <c r="BK4627" s="9"/>
      <c r="BL4627" s="9">
        <f t="shared" si="152"/>
        <v>71941.662785630979</v>
      </c>
      <c r="BM4627" s="9">
        <f t="shared" si="153"/>
        <v>71900</v>
      </c>
    </row>
    <row r="4628" spans="1:65" x14ac:dyDescent="0.3">
      <c r="A4628" t="s">
        <v>4273</v>
      </c>
      <c r="B4628" s="9">
        <v>700</v>
      </c>
      <c r="C4628">
        <v>592579</v>
      </c>
      <c r="D4628">
        <v>1</v>
      </c>
      <c r="E4628">
        <v>0</v>
      </c>
      <c r="F4628">
        <v>0</v>
      </c>
      <c r="G4628">
        <v>0</v>
      </c>
      <c r="H4628">
        <v>0</v>
      </c>
      <c r="I4628" t="s">
        <v>135</v>
      </c>
      <c r="J4628">
        <v>592188</v>
      </c>
      <c r="K4628" t="s">
        <v>1741</v>
      </c>
      <c r="L4628">
        <v>592170</v>
      </c>
      <c r="M4628" t="s">
        <v>598</v>
      </c>
      <c r="N4628">
        <v>592731</v>
      </c>
      <c r="O4628" t="s">
        <v>180</v>
      </c>
      <c r="P4628">
        <v>592731</v>
      </c>
      <c r="Q4628" t="s">
        <v>180</v>
      </c>
      <c r="R4628" s="9">
        <v>166149.53315991291</v>
      </c>
      <c r="S4628" s="9"/>
      <c r="T4628" s="9"/>
      <c r="U4628" s="9"/>
      <c r="V4628" s="9"/>
      <c r="W4628" s="9"/>
      <c r="X4628" s="9"/>
      <c r="Y4628" s="9"/>
      <c r="Z4628" s="9"/>
      <c r="AA4628" s="9"/>
      <c r="AB4628" s="9"/>
      <c r="AC4628" s="9"/>
      <c r="AD4628" s="9"/>
      <c r="AE4628" s="9"/>
      <c r="AF4628" s="9"/>
      <c r="AG4628" s="9"/>
      <c r="AH4628" s="9"/>
      <c r="AI4628" s="9"/>
      <c r="AJ4628" s="9"/>
      <c r="AK4628" s="9"/>
      <c r="AL4628" s="9"/>
      <c r="AM4628" s="9"/>
      <c r="AN4628" s="9"/>
      <c r="AO4628" s="9"/>
      <c r="AP4628" s="9"/>
      <c r="AQ4628" s="15"/>
      <c r="AR4628" s="9">
        <v>2</v>
      </c>
      <c r="AS4628" s="9">
        <f>AR4628*30500</f>
        <v>61000</v>
      </c>
      <c r="AT4628" s="9"/>
      <c r="AU4628" s="9"/>
      <c r="AV4628" s="9"/>
      <c r="AW4628" s="9"/>
      <c r="AX4628" s="9"/>
      <c r="AY4628" s="9"/>
      <c r="AZ4628" s="9"/>
      <c r="BA4628" s="9"/>
      <c r="BB4628" s="9"/>
      <c r="BC4628" s="9"/>
      <c r="BD4628" s="9"/>
      <c r="BE4628" s="9"/>
      <c r="BF4628" s="9"/>
      <c r="BG4628" s="9"/>
      <c r="BH4628" s="9"/>
      <c r="BI4628" s="9"/>
      <c r="BJ4628" s="9"/>
      <c r="BK4628" s="9"/>
      <c r="BL4628" s="9">
        <f t="shared" si="152"/>
        <v>227149.53315991291</v>
      </c>
      <c r="BM4628" s="9">
        <f t="shared" si="153"/>
        <v>227100</v>
      </c>
    </row>
    <row r="4629" spans="1:65" x14ac:dyDescent="0.3">
      <c r="A4629" t="s">
        <v>4273</v>
      </c>
      <c r="B4629" s="9">
        <v>2153</v>
      </c>
      <c r="C4629">
        <v>510289</v>
      </c>
      <c r="D4629">
        <v>1</v>
      </c>
      <c r="E4629">
        <v>0</v>
      </c>
      <c r="F4629">
        <v>0</v>
      </c>
      <c r="G4629">
        <v>0</v>
      </c>
      <c r="H4629">
        <v>0</v>
      </c>
      <c r="I4629" t="s">
        <v>94</v>
      </c>
      <c r="J4629">
        <v>505927</v>
      </c>
      <c r="K4629" t="s">
        <v>668</v>
      </c>
      <c r="L4629">
        <v>505927</v>
      </c>
      <c r="M4629" t="s">
        <v>668</v>
      </c>
      <c r="N4629">
        <v>505927</v>
      </c>
      <c r="O4629" t="s">
        <v>668</v>
      </c>
      <c r="P4629">
        <v>505927</v>
      </c>
      <c r="Q4629" t="s">
        <v>668</v>
      </c>
      <c r="R4629" s="9">
        <v>499885.62741750223</v>
      </c>
      <c r="S4629" s="9"/>
      <c r="T4629" s="9"/>
      <c r="U4629" s="9"/>
      <c r="V4629" s="9"/>
      <c r="W4629" s="9"/>
      <c r="X4629" s="9"/>
      <c r="Y4629" s="9"/>
      <c r="Z4629" s="9"/>
      <c r="AA4629" s="9"/>
      <c r="AB4629" s="9"/>
      <c r="AC4629" s="9"/>
      <c r="AD4629" s="9"/>
      <c r="AE4629" s="9"/>
      <c r="AF4629" s="9"/>
      <c r="AG4629" s="9"/>
      <c r="AH4629" s="9"/>
      <c r="AI4629" s="9"/>
      <c r="AJ4629" s="9"/>
      <c r="AK4629" s="9"/>
      <c r="AL4629" s="9"/>
      <c r="AM4629" s="9"/>
      <c r="AN4629" s="9"/>
      <c r="AO4629" s="9"/>
      <c r="AP4629" s="9"/>
      <c r="AQ4629" s="15"/>
      <c r="AR4629" s="9"/>
      <c r="AS4629" s="9"/>
      <c r="AT4629" s="9"/>
      <c r="AU4629" s="9"/>
      <c r="AV4629" s="9"/>
      <c r="AW4629" s="9"/>
      <c r="AX4629" s="9"/>
      <c r="AY4629" s="9"/>
      <c r="AZ4629" s="9"/>
      <c r="BA4629" s="9"/>
      <c r="BB4629" s="9"/>
      <c r="BC4629" s="9"/>
      <c r="BD4629" s="9"/>
      <c r="BE4629" s="9"/>
      <c r="BF4629" s="9"/>
      <c r="BG4629" s="9"/>
      <c r="BH4629" s="9"/>
      <c r="BI4629" s="9"/>
      <c r="BJ4629" s="9"/>
      <c r="BK4629" s="9"/>
      <c r="BL4629" s="9">
        <f t="shared" si="152"/>
        <v>499885.62741750223</v>
      </c>
      <c r="BM4629" s="9">
        <f t="shared" si="153"/>
        <v>499900</v>
      </c>
    </row>
    <row r="4630" spans="1:65" x14ac:dyDescent="0.3">
      <c r="A4630" t="s">
        <v>4274</v>
      </c>
      <c r="B4630" s="9">
        <v>664</v>
      </c>
      <c r="C4630">
        <v>588997</v>
      </c>
      <c r="D4630">
        <v>1</v>
      </c>
      <c r="E4630">
        <v>0</v>
      </c>
      <c r="F4630">
        <v>0</v>
      </c>
      <c r="G4630">
        <v>0</v>
      </c>
      <c r="H4630">
        <v>0</v>
      </c>
      <c r="I4630" t="s">
        <v>135</v>
      </c>
      <c r="J4630">
        <v>588393</v>
      </c>
      <c r="K4630" t="s">
        <v>438</v>
      </c>
      <c r="L4630">
        <v>588393</v>
      </c>
      <c r="M4630" t="s">
        <v>438</v>
      </c>
      <c r="N4630">
        <v>588393</v>
      </c>
      <c r="O4630" t="s">
        <v>438</v>
      </c>
      <c r="P4630">
        <v>588393</v>
      </c>
      <c r="Q4630" t="s">
        <v>438</v>
      </c>
      <c r="R4630" s="9">
        <v>157726.22333195069</v>
      </c>
      <c r="S4630" s="9"/>
      <c r="T4630" s="9"/>
      <c r="U4630" s="9"/>
      <c r="V4630" s="9"/>
      <c r="W4630" s="9"/>
      <c r="X4630" s="9"/>
      <c r="Y4630" s="9"/>
      <c r="Z4630" s="9"/>
      <c r="AA4630" s="9"/>
      <c r="AB4630" s="9"/>
      <c r="AC4630" s="9"/>
      <c r="AD4630" s="9"/>
      <c r="AE4630" s="9"/>
      <c r="AF4630" s="9"/>
      <c r="AG4630" s="9"/>
      <c r="AH4630" s="9"/>
      <c r="AI4630" s="9"/>
      <c r="AJ4630" s="9"/>
      <c r="AK4630" s="9"/>
      <c r="AL4630" s="9"/>
      <c r="AM4630" s="9"/>
      <c r="AN4630" s="9"/>
      <c r="AO4630" s="9"/>
      <c r="AP4630" s="9"/>
      <c r="AQ4630" s="15"/>
      <c r="AR4630" s="9"/>
      <c r="AS4630" s="9"/>
      <c r="AT4630" s="9"/>
      <c r="AU4630" s="9"/>
      <c r="AV4630" s="9"/>
      <c r="AW4630" s="9"/>
      <c r="AX4630" s="9"/>
      <c r="AY4630" s="9"/>
      <c r="AZ4630" s="9"/>
      <c r="BA4630" s="9"/>
      <c r="BB4630" s="9"/>
      <c r="BC4630" s="9"/>
      <c r="BD4630" s="9"/>
      <c r="BE4630" s="9"/>
      <c r="BF4630" s="9"/>
      <c r="BG4630" s="9"/>
      <c r="BH4630" s="9"/>
      <c r="BI4630" s="9"/>
      <c r="BJ4630" s="9"/>
      <c r="BK4630" s="9"/>
      <c r="BL4630" s="9">
        <f t="shared" si="152"/>
        <v>157726.22333195069</v>
      </c>
      <c r="BM4630" s="9">
        <f t="shared" si="153"/>
        <v>157700</v>
      </c>
    </row>
    <row r="4631" spans="1:65" x14ac:dyDescent="0.3">
      <c r="A4631" s="5" t="s">
        <v>629</v>
      </c>
      <c r="B4631" s="9">
        <v>7258</v>
      </c>
      <c r="C4631">
        <v>593583</v>
      </c>
      <c r="D4631">
        <v>1</v>
      </c>
      <c r="E4631">
        <v>1</v>
      </c>
      <c r="F4631">
        <v>1</v>
      </c>
      <c r="G4631">
        <v>1</v>
      </c>
      <c r="H4631">
        <v>1</v>
      </c>
      <c r="I4631" t="s">
        <v>81</v>
      </c>
      <c r="J4631">
        <v>593583</v>
      </c>
      <c r="K4631" t="s">
        <v>629</v>
      </c>
      <c r="L4631">
        <v>593583</v>
      </c>
      <c r="M4631" t="s">
        <v>629</v>
      </c>
      <c r="N4631">
        <v>593583</v>
      </c>
      <c r="O4631" t="s">
        <v>629</v>
      </c>
      <c r="P4631">
        <v>593583</v>
      </c>
      <c r="Q4631" t="s">
        <v>629</v>
      </c>
      <c r="R4631" s="9">
        <v>342584.81930776092</v>
      </c>
      <c r="S4631" s="9">
        <f>SUMIFS($B:$B,$J:$J,$C4631)</f>
        <v>15414</v>
      </c>
      <c r="T4631" s="9">
        <v>359305.28730078979</v>
      </c>
      <c r="U4631" s="9">
        <v>1</v>
      </c>
      <c r="V4631" s="9">
        <f>U4631*768</f>
        <v>768</v>
      </c>
      <c r="W4631" s="9">
        <v>67</v>
      </c>
      <c r="X4631" s="9">
        <f>W4631*3072</f>
        <v>205824</v>
      </c>
      <c r="Y4631" s="9">
        <v>56</v>
      </c>
      <c r="Z4631" s="9">
        <f>Y4631*1024</f>
        <v>57344</v>
      </c>
      <c r="AA4631" s="9">
        <v>48</v>
      </c>
      <c r="AB4631" s="9">
        <f>AA4631*256</f>
        <v>12288</v>
      </c>
      <c r="AC4631" s="9">
        <f>SUMIFS($B:$B,$L:$L,$C4631)</f>
        <v>25212</v>
      </c>
      <c r="AD4631" s="9">
        <v>1685049.385016568</v>
      </c>
      <c r="AE4631" s="9">
        <f>SUMIFS($B:$B,$P:$P,$C4631)</f>
        <v>25212</v>
      </c>
      <c r="AF4631" s="9">
        <v>1575273.3966156379</v>
      </c>
      <c r="AG4631" s="9">
        <f>SUMIFS($B:$B,$N:$N,$C4631)</f>
        <v>25212</v>
      </c>
      <c r="AH4631" s="9">
        <v>4435173.6736083161</v>
      </c>
      <c r="AI4631" s="9">
        <f>SUMIFS($B:$B,$P:$P,$C4631)</f>
        <v>25212</v>
      </c>
      <c r="AJ4631" s="9">
        <v>14856916.4105838</v>
      </c>
      <c r="AK4631" s="9"/>
      <c r="AL4631" s="9">
        <v>2904</v>
      </c>
      <c r="AM4631" s="9">
        <f>AL4631*141</f>
        <v>409464</v>
      </c>
      <c r="AN4631" s="9"/>
      <c r="AO4631" s="9"/>
      <c r="AP4631" s="9"/>
      <c r="AQ4631" s="15"/>
      <c r="AR4631" s="9">
        <v>12</v>
      </c>
      <c r="AS4631" s="9">
        <f>AR4631*30500</f>
        <v>366000</v>
      </c>
      <c r="AT4631" s="9">
        <v>204</v>
      </c>
      <c r="AU4631" s="9">
        <f>AT4631*2742</f>
        <v>559368</v>
      </c>
      <c r="AV4631" s="9">
        <v>21</v>
      </c>
      <c r="AW4631" s="9">
        <f>AV4631*914</f>
        <v>19194</v>
      </c>
      <c r="AX4631" s="9">
        <v>1088</v>
      </c>
      <c r="AY4631" s="9">
        <f>AX4631*141</f>
        <v>153408</v>
      </c>
      <c r="AZ4631" s="9">
        <v>988</v>
      </c>
      <c r="BA4631" s="9">
        <f>AZ4631*343</f>
        <v>338884</v>
      </c>
      <c r="BB4631" s="9">
        <v>793</v>
      </c>
      <c r="BC4631" s="9">
        <f>BB4631*109</f>
        <v>86437</v>
      </c>
      <c r="BD4631" s="9">
        <v>36</v>
      </c>
      <c r="BE4631" s="9">
        <f>BD4631*82</f>
        <v>2952</v>
      </c>
      <c r="BF4631" s="9">
        <v>274</v>
      </c>
      <c r="BG4631" s="9">
        <f>BF4631*328</f>
        <v>89872</v>
      </c>
      <c r="BH4631" s="9">
        <v>42</v>
      </c>
      <c r="BI4631" s="9">
        <f>BH4631*410</f>
        <v>17220</v>
      </c>
      <c r="BJ4631" s="9">
        <v>67</v>
      </c>
      <c r="BK4631" s="9">
        <f>BJ4631*219</f>
        <v>14673</v>
      </c>
      <c r="BL4631" s="9">
        <f t="shared" si="152"/>
        <v>25587998.972432874</v>
      </c>
      <c r="BM4631" s="9">
        <f t="shared" si="153"/>
        <v>25588000</v>
      </c>
    </row>
    <row r="4632" spans="1:65" x14ac:dyDescent="0.3">
      <c r="A4632" t="s">
        <v>4275</v>
      </c>
      <c r="B4632" s="9">
        <v>65</v>
      </c>
      <c r="C4632">
        <v>548341</v>
      </c>
      <c r="D4632">
        <v>1</v>
      </c>
      <c r="E4632">
        <v>0</v>
      </c>
      <c r="F4632">
        <v>0</v>
      </c>
      <c r="G4632">
        <v>0</v>
      </c>
      <c r="H4632">
        <v>0</v>
      </c>
      <c r="I4632" t="s">
        <v>123</v>
      </c>
      <c r="J4632">
        <v>568414</v>
      </c>
      <c r="K4632" t="s">
        <v>166</v>
      </c>
      <c r="L4632">
        <v>568414</v>
      </c>
      <c r="M4632" t="s">
        <v>166</v>
      </c>
      <c r="N4632">
        <v>568414</v>
      </c>
      <c r="O4632" t="s">
        <v>166</v>
      </c>
      <c r="P4632">
        <v>568414</v>
      </c>
      <c r="Q4632" t="s">
        <v>166</v>
      </c>
      <c r="R4632" s="9">
        <v>71941.662785630979</v>
      </c>
      <c r="S4632" s="9"/>
      <c r="T4632" s="9"/>
      <c r="U4632" s="9"/>
      <c r="V4632" s="9"/>
      <c r="W4632" s="9"/>
      <c r="X4632" s="9"/>
      <c r="Y4632" s="9"/>
      <c r="Z4632" s="9"/>
      <c r="AA4632" s="9"/>
      <c r="AB4632" s="9"/>
      <c r="AC4632" s="9"/>
      <c r="AD4632" s="9"/>
      <c r="AE4632" s="9"/>
      <c r="AF4632" s="9"/>
      <c r="AG4632" s="9"/>
      <c r="AH4632" s="9"/>
      <c r="AI4632" s="9"/>
      <c r="AJ4632" s="9"/>
      <c r="AK4632" s="9"/>
      <c r="AL4632" s="9"/>
      <c r="AM4632" s="9"/>
      <c r="AN4632" s="9"/>
      <c r="AO4632" s="9"/>
      <c r="AP4632" s="9"/>
      <c r="AQ4632" s="15"/>
      <c r="AR4632" s="9"/>
      <c r="AS4632" s="9"/>
      <c r="AT4632" s="9"/>
      <c r="AU4632" s="9"/>
      <c r="AV4632" s="9"/>
      <c r="AW4632" s="9"/>
      <c r="AX4632" s="9"/>
      <c r="AY4632" s="9"/>
      <c r="AZ4632" s="9"/>
      <c r="BA4632" s="9"/>
      <c r="BB4632" s="9"/>
      <c r="BC4632" s="9"/>
      <c r="BD4632" s="9"/>
      <c r="BE4632" s="9"/>
      <c r="BF4632" s="9"/>
      <c r="BG4632" s="9"/>
      <c r="BH4632" s="9"/>
      <c r="BI4632" s="9"/>
      <c r="BJ4632" s="9"/>
      <c r="BK4632" s="9"/>
      <c r="BL4632" s="9">
        <f t="shared" si="152"/>
        <v>71941.662785630979</v>
      </c>
      <c r="BM4632" s="9">
        <f t="shared" si="153"/>
        <v>71900</v>
      </c>
    </row>
    <row r="4633" spans="1:65" x14ac:dyDescent="0.3">
      <c r="A4633" s="4" t="s">
        <v>1177</v>
      </c>
      <c r="B4633" s="9">
        <v>2229</v>
      </c>
      <c r="C4633">
        <v>547166</v>
      </c>
      <c r="D4633">
        <v>1</v>
      </c>
      <c r="E4633">
        <v>1</v>
      </c>
      <c r="F4633">
        <v>1</v>
      </c>
      <c r="G4633">
        <v>1</v>
      </c>
      <c r="H4633">
        <v>0</v>
      </c>
      <c r="I4633" t="s">
        <v>83</v>
      </c>
      <c r="J4633">
        <v>547166</v>
      </c>
      <c r="K4633" t="s">
        <v>1177</v>
      </c>
      <c r="L4633">
        <v>547166</v>
      </c>
      <c r="M4633" t="s">
        <v>1177</v>
      </c>
      <c r="N4633">
        <v>547166</v>
      </c>
      <c r="O4633" t="s">
        <v>1177</v>
      </c>
      <c r="P4633">
        <v>546127</v>
      </c>
      <c r="Q4633" t="s">
        <v>182</v>
      </c>
      <c r="R4633" s="9">
        <v>517072.40173750313</v>
      </c>
      <c r="S4633" s="9">
        <f>SUMIFS($B:$B,$J:$J,$C4633)</f>
        <v>2717</v>
      </c>
      <c r="T4633" s="9">
        <v>147762.61565756419</v>
      </c>
      <c r="U4633" s="9">
        <v>0</v>
      </c>
      <c r="V4633" s="9">
        <f>U4633*768</f>
        <v>0</v>
      </c>
      <c r="W4633" s="9">
        <v>6</v>
      </c>
      <c r="X4633" s="9">
        <f>W4633*3072</f>
        <v>18432</v>
      </c>
      <c r="Y4633" s="9">
        <v>4</v>
      </c>
      <c r="Z4633" s="9">
        <f>Y4633*1024</f>
        <v>4096</v>
      </c>
      <c r="AA4633" s="9">
        <v>6</v>
      </c>
      <c r="AB4633" s="9">
        <f>AA4633*256</f>
        <v>1536</v>
      </c>
      <c r="AC4633" s="9">
        <f>SUMIFS($B:$B,$L:$L,$C4633)</f>
        <v>3350</v>
      </c>
      <c r="AD4633" s="9">
        <v>419971.71138474625</v>
      </c>
      <c r="AE4633" s="9"/>
      <c r="AF4633" s="9"/>
      <c r="AG4633" s="9">
        <f>SUMIFS($B:$B,$N:$N,$C4633)</f>
        <v>3350</v>
      </c>
      <c r="AH4633" s="9">
        <v>379427.34032368648</v>
      </c>
      <c r="AI4633" s="9"/>
      <c r="AJ4633" s="9"/>
      <c r="AK4633" s="9"/>
      <c r="AL4633" s="9"/>
      <c r="AM4633" s="9"/>
      <c r="AN4633" s="9"/>
      <c r="AO4633" s="9"/>
      <c r="AP4633" s="9"/>
      <c r="AQ4633" s="15"/>
      <c r="AR4633" s="9">
        <v>3</v>
      </c>
      <c r="AS4633" s="9">
        <f>AR4633*30500</f>
        <v>91500</v>
      </c>
      <c r="AT4633" s="9"/>
      <c r="AU4633" s="9"/>
      <c r="AV4633" s="9"/>
      <c r="AW4633" s="9"/>
      <c r="AX4633" s="9"/>
      <c r="AY4633" s="9"/>
      <c r="AZ4633" s="9"/>
      <c r="BA4633" s="9"/>
      <c r="BB4633" s="9"/>
      <c r="BC4633" s="9"/>
      <c r="BD4633" s="9"/>
      <c r="BE4633" s="9"/>
      <c r="BF4633" s="9"/>
      <c r="BG4633" s="9"/>
      <c r="BH4633" s="9"/>
      <c r="BI4633" s="9"/>
      <c r="BJ4633" s="9"/>
      <c r="BK4633" s="9"/>
      <c r="BL4633" s="9">
        <f t="shared" si="152"/>
        <v>1579798.0691034999</v>
      </c>
      <c r="BM4633" s="9">
        <f t="shared" si="153"/>
        <v>1579800</v>
      </c>
    </row>
    <row r="4634" spans="1:65" x14ac:dyDescent="0.3">
      <c r="A4634" t="s">
        <v>4276</v>
      </c>
      <c r="B4634" s="9">
        <v>316</v>
      </c>
      <c r="C4634">
        <v>574457</v>
      </c>
      <c r="D4634">
        <v>1</v>
      </c>
      <c r="E4634">
        <v>0</v>
      </c>
      <c r="F4634">
        <v>0</v>
      </c>
      <c r="G4634">
        <v>0</v>
      </c>
      <c r="H4634">
        <v>0</v>
      </c>
      <c r="I4634" t="s">
        <v>90</v>
      </c>
      <c r="J4634">
        <v>574279</v>
      </c>
      <c r="K4634" t="s">
        <v>508</v>
      </c>
      <c r="L4634">
        <v>574279</v>
      </c>
      <c r="M4634" t="s">
        <v>508</v>
      </c>
      <c r="N4634">
        <v>574279</v>
      </c>
      <c r="O4634" t="s">
        <v>508</v>
      </c>
      <c r="P4634">
        <v>574279</v>
      </c>
      <c r="Q4634" t="s">
        <v>508</v>
      </c>
      <c r="R4634" s="9">
        <v>75739.559989348942</v>
      </c>
      <c r="S4634" s="9"/>
      <c r="T4634" s="9"/>
      <c r="U4634" s="9"/>
      <c r="V4634" s="9"/>
      <c r="W4634" s="9"/>
      <c r="X4634" s="9"/>
      <c r="Y4634" s="9"/>
      <c r="Z4634" s="9"/>
      <c r="AA4634" s="9"/>
      <c r="AB4634" s="9"/>
      <c r="AC4634" s="9"/>
      <c r="AD4634" s="9"/>
      <c r="AE4634" s="9"/>
      <c r="AF4634" s="9"/>
      <c r="AG4634" s="9"/>
      <c r="AH4634" s="9"/>
      <c r="AI4634" s="9"/>
      <c r="AJ4634" s="9"/>
      <c r="AK4634" s="9"/>
      <c r="AL4634" s="9"/>
      <c r="AM4634" s="9"/>
      <c r="AN4634" s="9"/>
      <c r="AO4634" s="9"/>
      <c r="AP4634" s="9"/>
      <c r="AQ4634" s="15"/>
      <c r="AR4634" s="9"/>
      <c r="AS4634" s="9"/>
      <c r="AT4634" s="9"/>
      <c r="AU4634" s="9"/>
      <c r="AV4634" s="9"/>
      <c r="AW4634" s="9"/>
      <c r="AX4634" s="9"/>
      <c r="AY4634" s="9"/>
      <c r="AZ4634" s="9"/>
      <c r="BA4634" s="9"/>
      <c r="BB4634" s="9"/>
      <c r="BC4634" s="9"/>
      <c r="BD4634" s="9"/>
      <c r="BE4634" s="9"/>
      <c r="BF4634" s="9"/>
      <c r="BG4634" s="9"/>
      <c r="BH4634" s="9"/>
      <c r="BI4634" s="9"/>
      <c r="BJ4634" s="9"/>
      <c r="BK4634" s="9"/>
      <c r="BL4634" s="9">
        <f t="shared" si="152"/>
        <v>75739.559989348942</v>
      </c>
      <c r="BM4634" s="9">
        <f t="shared" si="153"/>
        <v>75700</v>
      </c>
    </row>
    <row r="4635" spans="1:65" x14ac:dyDescent="0.3">
      <c r="A4635" t="s">
        <v>4277</v>
      </c>
      <c r="B4635" s="9">
        <v>141</v>
      </c>
      <c r="C4635">
        <v>534391</v>
      </c>
      <c r="D4635">
        <v>1</v>
      </c>
      <c r="E4635">
        <v>0</v>
      </c>
      <c r="F4635">
        <v>0</v>
      </c>
      <c r="G4635">
        <v>0</v>
      </c>
      <c r="H4635">
        <v>0</v>
      </c>
      <c r="I4635" t="s">
        <v>86</v>
      </c>
      <c r="J4635">
        <v>534633</v>
      </c>
      <c r="K4635" t="s">
        <v>1332</v>
      </c>
      <c r="L4635">
        <v>534633</v>
      </c>
      <c r="M4635" t="s">
        <v>1332</v>
      </c>
      <c r="N4635">
        <v>534633</v>
      </c>
      <c r="O4635" t="s">
        <v>1332</v>
      </c>
      <c r="P4635">
        <v>533955</v>
      </c>
      <c r="Q4635" t="s">
        <v>314</v>
      </c>
      <c r="R4635" s="9">
        <v>71941.662785630979</v>
      </c>
      <c r="S4635" s="9"/>
      <c r="T4635" s="9"/>
      <c r="U4635" s="9"/>
      <c r="V4635" s="9"/>
      <c r="W4635" s="9"/>
      <c r="X4635" s="9"/>
      <c r="Y4635" s="9"/>
      <c r="Z4635" s="9"/>
      <c r="AA4635" s="9"/>
      <c r="AB4635" s="9"/>
      <c r="AC4635" s="9"/>
      <c r="AD4635" s="9"/>
      <c r="AE4635" s="9"/>
      <c r="AF4635" s="9"/>
      <c r="AG4635" s="9"/>
      <c r="AH4635" s="9"/>
      <c r="AI4635" s="9"/>
      <c r="AJ4635" s="9"/>
      <c r="AK4635" s="9"/>
      <c r="AL4635" s="9"/>
      <c r="AM4635" s="9"/>
      <c r="AN4635" s="9"/>
      <c r="AO4635" s="9"/>
      <c r="AP4635" s="9"/>
      <c r="AQ4635" s="15"/>
      <c r="AR4635" s="9"/>
      <c r="AS4635" s="9"/>
      <c r="AT4635" s="9"/>
      <c r="AU4635" s="9"/>
      <c r="AV4635" s="9"/>
      <c r="AW4635" s="9"/>
      <c r="AX4635" s="9"/>
      <c r="AY4635" s="9"/>
      <c r="AZ4635" s="9"/>
      <c r="BA4635" s="9"/>
      <c r="BB4635" s="9"/>
      <c r="BC4635" s="9"/>
      <c r="BD4635" s="9"/>
      <c r="BE4635" s="9"/>
      <c r="BF4635" s="9"/>
      <c r="BG4635" s="9"/>
      <c r="BH4635" s="9"/>
      <c r="BI4635" s="9"/>
      <c r="BJ4635" s="9"/>
      <c r="BK4635" s="9"/>
      <c r="BL4635" s="9">
        <f t="shared" si="152"/>
        <v>71941.662785630979</v>
      </c>
      <c r="BM4635" s="9">
        <f t="shared" si="153"/>
        <v>71900</v>
      </c>
    </row>
    <row r="4636" spans="1:65" x14ac:dyDescent="0.3">
      <c r="A4636" t="s">
        <v>4278</v>
      </c>
      <c r="B4636" s="9">
        <v>467</v>
      </c>
      <c r="C4636">
        <v>575658</v>
      </c>
      <c r="D4636">
        <v>1</v>
      </c>
      <c r="E4636">
        <v>0</v>
      </c>
      <c r="F4636">
        <v>0</v>
      </c>
      <c r="G4636">
        <v>0</v>
      </c>
      <c r="H4636">
        <v>0</v>
      </c>
      <c r="I4636" t="s">
        <v>96</v>
      </c>
      <c r="J4636">
        <v>575399</v>
      </c>
      <c r="K4636" t="s">
        <v>3199</v>
      </c>
      <c r="L4636">
        <v>574899</v>
      </c>
      <c r="M4636" t="s">
        <v>1161</v>
      </c>
      <c r="N4636">
        <v>555134</v>
      </c>
      <c r="O4636" t="s">
        <v>187</v>
      </c>
      <c r="P4636">
        <v>555134</v>
      </c>
      <c r="Q4636" t="s">
        <v>187</v>
      </c>
      <c r="R4636" s="9">
        <v>111449.30820696711</v>
      </c>
      <c r="S4636" s="9"/>
      <c r="T4636" s="9"/>
      <c r="U4636" s="9"/>
      <c r="V4636" s="9"/>
      <c r="W4636" s="9"/>
      <c r="X4636" s="9"/>
      <c r="Y4636" s="9"/>
      <c r="Z4636" s="9"/>
      <c r="AA4636" s="9"/>
      <c r="AB4636" s="9"/>
      <c r="AC4636" s="9"/>
      <c r="AD4636" s="9"/>
      <c r="AE4636" s="9"/>
      <c r="AF4636" s="9"/>
      <c r="AG4636" s="9"/>
      <c r="AH4636" s="9"/>
      <c r="AI4636" s="9"/>
      <c r="AJ4636" s="9"/>
      <c r="AK4636" s="9"/>
      <c r="AL4636" s="9"/>
      <c r="AM4636" s="9"/>
      <c r="AN4636" s="9"/>
      <c r="AO4636" s="9"/>
      <c r="AP4636" s="9"/>
      <c r="AQ4636" s="15"/>
      <c r="AR4636" s="9"/>
      <c r="AS4636" s="9"/>
      <c r="AT4636" s="9"/>
      <c r="AU4636" s="9"/>
      <c r="AV4636" s="9"/>
      <c r="AW4636" s="9"/>
      <c r="AX4636" s="9"/>
      <c r="AY4636" s="9"/>
      <c r="AZ4636" s="9"/>
      <c r="BA4636" s="9"/>
      <c r="BB4636" s="9"/>
      <c r="BC4636" s="9"/>
      <c r="BD4636" s="9"/>
      <c r="BE4636" s="9"/>
      <c r="BF4636" s="9"/>
      <c r="BG4636" s="9"/>
      <c r="BH4636" s="9"/>
      <c r="BI4636" s="9"/>
      <c r="BJ4636" s="9"/>
      <c r="BK4636" s="9"/>
      <c r="BL4636" s="9">
        <f t="shared" si="152"/>
        <v>111449.30820696711</v>
      </c>
      <c r="BM4636" s="9">
        <f t="shared" si="153"/>
        <v>111400</v>
      </c>
    </row>
    <row r="4637" spans="1:65" x14ac:dyDescent="0.3">
      <c r="A4637" t="s">
        <v>4279</v>
      </c>
      <c r="B4637" s="9">
        <v>183</v>
      </c>
      <c r="C4637">
        <v>551881</v>
      </c>
      <c r="D4637">
        <v>1</v>
      </c>
      <c r="E4637">
        <v>0</v>
      </c>
      <c r="F4637">
        <v>0</v>
      </c>
      <c r="G4637">
        <v>0</v>
      </c>
      <c r="H4637">
        <v>0</v>
      </c>
      <c r="I4637" t="s">
        <v>94</v>
      </c>
      <c r="J4637">
        <v>597716</v>
      </c>
      <c r="K4637" t="s">
        <v>520</v>
      </c>
      <c r="L4637">
        <v>597716</v>
      </c>
      <c r="M4637" t="s">
        <v>520</v>
      </c>
      <c r="N4637">
        <v>597716</v>
      </c>
      <c r="O4637" t="s">
        <v>520</v>
      </c>
      <c r="P4637">
        <v>597520</v>
      </c>
      <c r="Q4637" t="s">
        <v>521</v>
      </c>
      <c r="R4637" s="9">
        <v>71941.662785630979</v>
      </c>
      <c r="S4637" s="9"/>
      <c r="T4637" s="9"/>
      <c r="U4637" s="9"/>
      <c r="V4637" s="9"/>
      <c r="W4637" s="9"/>
      <c r="X4637" s="9"/>
      <c r="Y4637" s="9"/>
      <c r="Z4637" s="9"/>
      <c r="AA4637" s="9"/>
      <c r="AB4637" s="9"/>
      <c r="AC4637" s="9"/>
      <c r="AD4637" s="9"/>
      <c r="AE4637" s="9"/>
      <c r="AF4637" s="9"/>
      <c r="AG4637" s="9"/>
      <c r="AH4637" s="9"/>
      <c r="AI4637" s="9"/>
      <c r="AJ4637" s="9"/>
      <c r="AK4637" s="9"/>
      <c r="AL4637" s="9"/>
      <c r="AM4637" s="9"/>
      <c r="AN4637" s="9"/>
      <c r="AO4637" s="9"/>
      <c r="AP4637" s="9"/>
      <c r="AQ4637" s="15"/>
      <c r="AR4637" s="9">
        <v>1</v>
      </c>
      <c r="AS4637" s="9">
        <f>AR4637*30500</f>
        <v>30500</v>
      </c>
      <c r="AT4637" s="9"/>
      <c r="AU4637" s="9"/>
      <c r="AV4637" s="9"/>
      <c r="AW4637" s="9"/>
      <c r="AX4637" s="9"/>
      <c r="AY4637" s="9"/>
      <c r="AZ4637" s="9"/>
      <c r="BA4637" s="9"/>
      <c r="BB4637" s="9"/>
      <c r="BC4637" s="9"/>
      <c r="BD4637" s="9"/>
      <c r="BE4637" s="9"/>
      <c r="BF4637" s="9"/>
      <c r="BG4637" s="9"/>
      <c r="BH4637" s="9"/>
      <c r="BI4637" s="9"/>
      <c r="BJ4637" s="9"/>
      <c r="BK4637" s="9"/>
      <c r="BL4637" s="9">
        <f t="shared" si="152"/>
        <v>102441.66278563098</v>
      </c>
      <c r="BM4637" s="9">
        <f t="shared" si="153"/>
        <v>102400</v>
      </c>
    </row>
    <row r="4638" spans="1:65" x14ac:dyDescent="0.3">
      <c r="A4638" t="s">
        <v>4280</v>
      </c>
      <c r="B4638" s="9">
        <v>495</v>
      </c>
      <c r="C4638">
        <v>597813</v>
      </c>
      <c r="D4638">
        <v>1</v>
      </c>
      <c r="E4638">
        <v>0</v>
      </c>
      <c r="F4638">
        <v>0</v>
      </c>
      <c r="G4638">
        <v>0</v>
      </c>
      <c r="H4638">
        <v>0</v>
      </c>
      <c r="I4638" t="s">
        <v>94</v>
      </c>
      <c r="J4638">
        <v>597716</v>
      </c>
      <c r="K4638" t="s">
        <v>520</v>
      </c>
      <c r="L4638">
        <v>597716</v>
      </c>
      <c r="M4638" t="s">
        <v>520</v>
      </c>
      <c r="N4638">
        <v>597716</v>
      </c>
      <c r="O4638" t="s">
        <v>520</v>
      </c>
      <c r="P4638">
        <v>597520</v>
      </c>
      <c r="Q4638" t="s">
        <v>521</v>
      </c>
      <c r="R4638" s="9">
        <v>118046.799706996</v>
      </c>
      <c r="S4638" s="9"/>
      <c r="T4638" s="9"/>
      <c r="U4638" s="9"/>
      <c r="V4638" s="9"/>
      <c r="W4638" s="9"/>
      <c r="X4638" s="9"/>
      <c r="Y4638" s="9"/>
      <c r="Z4638" s="9"/>
      <c r="AA4638" s="9"/>
      <c r="AB4638" s="9"/>
      <c r="AC4638" s="9"/>
      <c r="AD4638" s="9"/>
      <c r="AE4638" s="9"/>
      <c r="AF4638" s="9"/>
      <c r="AG4638" s="9"/>
      <c r="AH4638" s="9"/>
      <c r="AI4638" s="9"/>
      <c r="AJ4638" s="9"/>
      <c r="AK4638" s="9"/>
      <c r="AL4638" s="9"/>
      <c r="AM4638" s="9"/>
      <c r="AN4638" s="9"/>
      <c r="AO4638" s="9"/>
      <c r="AP4638" s="9"/>
      <c r="AQ4638" s="15"/>
      <c r="AR4638" s="9"/>
      <c r="AS4638" s="9"/>
      <c r="AT4638" s="9"/>
      <c r="AU4638" s="9"/>
      <c r="AV4638" s="9"/>
      <c r="AW4638" s="9"/>
      <c r="AX4638" s="9"/>
      <c r="AY4638" s="9"/>
      <c r="AZ4638" s="9"/>
      <c r="BA4638" s="9"/>
      <c r="BB4638" s="9"/>
      <c r="BC4638" s="9"/>
      <c r="BD4638" s="9"/>
      <c r="BE4638" s="9"/>
      <c r="BF4638" s="9"/>
      <c r="BG4638" s="9"/>
      <c r="BH4638" s="9"/>
      <c r="BI4638" s="9"/>
      <c r="BJ4638" s="9"/>
      <c r="BK4638" s="9"/>
      <c r="BL4638" s="9">
        <f t="shared" si="152"/>
        <v>118046.799706996</v>
      </c>
      <c r="BM4638" s="9">
        <f t="shared" si="153"/>
        <v>118000</v>
      </c>
    </row>
    <row r="4639" spans="1:65" x14ac:dyDescent="0.3">
      <c r="A4639" t="s">
        <v>4281</v>
      </c>
      <c r="B4639" s="9">
        <v>546</v>
      </c>
      <c r="C4639">
        <v>585769</v>
      </c>
      <c r="D4639">
        <v>1</v>
      </c>
      <c r="E4639">
        <v>0</v>
      </c>
      <c r="F4639">
        <v>0</v>
      </c>
      <c r="G4639">
        <v>0</v>
      </c>
      <c r="H4639">
        <v>0</v>
      </c>
      <c r="I4639" t="s">
        <v>135</v>
      </c>
      <c r="J4639">
        <v>585459</v>
      </c>
      <c r="K4639" t="s">
        <v>411</v>
      </c>
      <c r="L4639">
        <v>585459</v>
      </c>
      <c r="M4639" t="s">
        <v>411</v>
      </c>
      <c r="N4639">
        <v>585459</v>
      </c>
      <c r="O4639" t="s">
        <v>411</v>
      </c>
      <c r="P4639">
        <v>585459</v>
      </c>
      <c r="Q4639" t="s">
        <v>411</v>
      </c>
      <c r="R4639" s="9">
        <v>130045.91371553671</v>
      </c>
      <c r="S4639" s="9"/>
      <c r="T4639" s="9"/>
      <c r="U4639" s="9"/>
      <c r="V4639" s="9"/>
      <c r="W4639" s="9"/>
      <c r="X4639" s="9"/>
      <c r="Y4639" s="9"/>
      <c r="Z4639" s="9"/>
      <c r="AA4639" s="9"/>
      <c r="AB4639" s="9"/>
      <c r="AC4639" s="9"/>
      <c r="AD4639" s="9"/>
      <c r="AE4639" s="9"/>
      <c r="AF4639" s="9"/>
      <c r="AG4639" s="9"/>
      <c r="AH4639" s="9"/>
      <c r="AI4639" s="9"/>
      <c r="AJ4639" s="9"/>
      <c r="AK4639" s="9"/>
      <c r="AL4639" s="9"/>
      <c r="AM4639" s="9"/>
      <c r="AN4639" s="9"/>
      <c r="AO4639" s="9"/>
      <c r="AP4639" s="9"/>
      <c r="AQ4639" s="15"/>
      <c r="AR4639" s="9"/>
      <c r="AS4639" s="9"/>
      <c r="AT4639" s="9"/>
      <c r="AU4639" s="9"/>
      <c r="AV4639" s="9"/>
      <c r="AW4639" s="9"/>
      <c r="AX4639" s="9"/>
      <c r="AY4639" s="9"/>
      <c r="AZ4639" s="9"/>
      <c r="BA4639" s="9"/>
      <c r="BB4639" s="9"/>
      <c r="BC4639" s="9"/>
      <c r="BD4639" s="9"/>
      <c r="BE4639" s="9"/>
      <c r="BF4639" s="9"/>
      <c r="BG4639" s="9"/>
      <c r="BH4639" s="9"/>
      <c r="BI4639" s="9"/>
      <c r="BJ4639" s="9"/>
      <c r="BK4639" s="9"/>
      <c r="BL4639" s="9">
        <f t="shared" si="152"/>
        <v>130045.91371553671</v>
      </c>
      <c r="BM4639" s="9">
        <f t="shared" si="153"/>
        <v>130000</v>
      </c>
    </row>
    <row r="4640" spans="1:65" x14ac:dyDescent="0.3">
      <c r="A4640" s="2" t="s">
        <v>3665</v>
      </c>
      <c r="B4640" s="9">
        <v>979</v>
      </c>
      <c r="C4640">
        <v>582352</v>
      </c>
      <c r="D4640">
        <v>1</v>
      </c>
      <c r="E4640">
        <v>1</v>
      </c>
      <c r="F4640">
        <v>0</v>
      </c>
      <c r="G4640">
        <v>0</v>
      </c>
      <c r="H4640">
        <v>0</v>
      </c>
      <c r="I4640" t="s">
        <v>81</v>
      </c>
      <c r="J4640">
        <v>582352</v>
      </c>
      <c r="K4640" t="s">
        <v>3665</v>
      </c>
      <c r="L4640">
        <v>581283</v>
      </c>
      <c r="M4640" t="s">
        <v>82</v>
      </c>
      <c r="N4640">
        <v>581283</v>
      </c>
      <c r="O4640" t="s">
        <v>82</v>
      </c>
      <c r="P4640">
        <v>581283</v>
      </c>
      <c r="Q4640" t="s">
        <v>82</v>
      </c>
      <c r="R4640" s="9">
        <v>231123.85677908259</v>
      </c>
      <c r="S4640" s="9">
        <f>SUMIFS($B:$B,$J:$J,$C4640)</f>
        <v>3612</v>
      </c>
      <c r="T4640" s="9">
        <v>196284.73161566749</v>
      </c>
      <c r="U4640" s="9">
        <v>0</v>
      </c>
      <c r="V4640" s="9">
        <f>U4640*768</f>
        <v>0</v>
      </c>
      <c r="W4640" s="9">
        <v>26</v>
      </c>
      <c r="X4640" s="9">
        <f>W4640*3072</f>
        <v>79872</v>
      </c>
      <c r="Y4640" s="9">
        <v>14</v>
      </c>
      <c r="Z4640" s="9">
        <f>Y4640*1024</f>
        <v>14336</v>
      </c>
      <c r="AA4640" s="9">
        <v>3</v>
      </c>
      <c r="AB4640" s="9">
        <f>AA4640*256</f>
        <v>768</v>
      </c>
      <c r="AC4640" s="9"/>
      <c r="AD4640" s="9"/>
      <c r="AE4640" s="9"/>
      <c r="AF4640" s="9"/>
      <c r="AG4640" s="9"/>
      <c r="AH4640" s="9"/>
      <c r="AI4640" s="9"/>
      <c r="AJ4640" s="9"/>
      <c r="AK4640" s="9"/>
      <c r="AL4640" s="9"/>
      <c r="AM4640" s="9"/>
      <c r="AN4640" s="9"/>
      <c r="AO4640" s="9"/>
      <c r="AP4640" s="9"/>
      <c r="AQ4640" s="15"/>
      <c r="AR4640" s="9"/>
      <c r="AS4640" s="9"/>
      <c r="AT4640" s="9"/>
      <c r="AU4640" s="9"/>
      <c r="AV4640" s="9"/>
      <c r="AW4640" s="9"/>
      <c r="AX4640" s="9"/>
      <c r="AY4640" s="9"/>
      <c r="AZ4640" s="9"/>
      <c r="BA4640" s="9"/>
      <c r="BB4640" s="9"/>
      <c r="BC4640" s="9"/>
      <c r="BD4640" s="9"/>
      <c r="BE4640" s="9"/>
      <c r="BF4640" s="9"/>
      <c r="BG4640" s="9"/>
      <c r="BH4640" s="9"/>
      <c r="BI4640" s="9"/>
      <c r="BJ4640" s="9"/>
      <c r="BK4640" s="9"/>
      <c r="BL4640" s="9">
        <f t="shared" si="152"/>
        <v>522384.58839475008</v>
      </c>
      <c r="BM4640" s="9">
        <f t="shared" si="153"/>
        <v>522400</v>
      </c>
    </row>
    <row r="4641" spans="1:65" x14ac:dyDescent="0.3">
      <c r="A4641" t="s">
        <v>4282</v>
      </c>
      <c r="B4641" s="9">
        <v>711</v>
      </c>
      <c r="C4641">
        <v>562050</v>
      </c>
      <c r="D4641">
        <v>1</v>
      </c>
      <c r="E4641">
        <v>0</v>
      </c>
      <c r="F4641">
        <v>0</v>
      </c>
      <c r="G4641">
        <v>0</v>
      </c>
      <c r="H4641">
        <v>0</v>
      </c>
      <c r="I4641" t="s">
        <v>104</v>
      </c>
      <c r="J4641">
        <v>561860</v>
      </c>
      <c r="K4641" t="s">
        <v>951</v>
      </c>
      <c r="L4641">
        <v>561860</v>
      </c>
      <c r="M4641" t="s">
        <v>951</v>
      </c>
      <c r="N4641">
        <v>561860</v>
      </c>
      <c r="O4641" t="s">
        <v>951</v>
      </c>
      <c r="P4641">
        <v>561860</v>
      </c>
      <c r="Q4641" t="s">
        <v>951</v>
      </c>
      <c r="R4641" s="9">
        <v>168721.40402209139</v>
      </c>
      <c r="S4641" s="9"/>
      <c r="T4641" s="9"/>
      <c r="U4641" s="9"/>
      <c r="V4641" s="9"/>
      <c r="W4641" s="9"/>
      <c r="X4641" s="9"/>
      <c r="Y4641" s="9"/>
      <c r="Z4641" s="9"/>
      <c r="AA4641" s="9"/>
      <c r="AB4641" s="9"/>
      <c r="AC4641" s="9"/>
      <c r="AD4641" s="9"/>
      <c r="AE4641" s="9"/>
      <c r="AF4641" s="9"/>
      <c r="AG4641" s="9"/>
      <c r="AH4641" s="9"/>
      <c r="AI4641" s="9"/>
      <c r="AJ4641" s="9"/>
      <c r="AK4641" s="9"/>
      <c r="AL4641" s="9"/>
      <c r="AM4641" s="9"/>
      <c r="AN4641" s="9"/>
      <c r="AO4641" s="9"/>
      <c r="AP4641" s="9"/>
      <c r="AQ4641" s="15"/>
      <c r="AR4641" s="9">
        <v>11</v>
      </c>
      <c r="AS4641" s="9">
        <f>AR4641*30500</f>
        <v>335500</v>
      </c>
      <c r="AT4641" s="9"/>
      <c r="AU4641" s="9"/>
      <c r="AV4641" s="9"/>
      <c r="AW4641" s="9"/>
      <c r="AX4641" s="9"/>
      <c r="AY4641" s="9"/>
      <c r="AZ4641" s="9"/>
      <c r="BA4641" s="9"/>
      <c r="BB4641" s="9"/>
      <c r="BC4641" s="9"/>
      <c r="BD4641" s="9"/>
      <c r="BE4641" s="9"/>
      <c r="BF4641" s="9"/>
      <c r="BG4641" s="9"/>
      <c r="BH4641" s="9"/>
      <c r="BI4641" s="9"/>
      <c r="BJ4641" s="9"/>
      <c r="BK4641" s="9"/>
      <c r="BL4641" s="9">
        <f t="shared" si="152"/>
        <v>504221.40402209142</v>
      </c>
      <c r="BM4641" s="9">
        <f t="shared" si="153"/>
        <v>504200</v>
      </c>
    </row>
    <row r="4642" spans="1:65" x14ac:dyDescent="0.3">
      <c r="A4642" s="3" t="s">
        <v>4283</v>
      </c>
      <c r="B4642" s="9">
        <v>1845</v>
      </c>
      <c r="C4642">
        <v>580325</v>
      </c>
      <c r="D4642">
        <v>1</v>
      </c>
      <c r="E4642">
        <v>1</v>
      </c>
      <c r="F4642">
        <v>1</v>
      </c>
      <c r="G4642">
        <v>0</v>
      </c>
      <c r="H4642">
        <v>0</v>
      </c>
      <c r="I4642" t="s">
        <v>96</v>
      </c>
      <c r="J4642">
        <v>580325</v>
      </c>
      <c r="K4642" t="s">
        <v>4283</v>
      </c>
      <c r="L4642">
        <v>580325</v>
      </c>
      <c r="M4642" t="s">
        <v>4283</v>
      </c>
      <c r="N4642">
        <v>578347</v>
      </c>
      <c r="O4642" t="s">
        <v>296</v>
      </c>
      <c r="P4642">
        <v>578347</v>
      </c>
      <c r="Q4642" t="s">
        <v>296</v>
      </c>
      <c r="R4642" s="9">
        <v>429994.44141589728</v>
      </c>
      <c r="S4642" s="9">
        <f>SUMIFS($B:$B,$J:$J,$C4642)</f>
        <v>1955</v>
      </c>
      <c r="T4642" s="9">
        <v>106403.3596227425</v>
      </c>
      <c r="U4642" s="9">
        <v>0</v>
      </c>
      <c r="V4642" s="9">
        <f>U4642*768</f>
        <v>0</v>
      </c>
      <c r="W4642" s="9">
        <v>9</v>
      </c>
      <c r="X4642" s="9">
        <f>W4642*3072</f>
        <v>27648</v>
      </c>
      <c r="Y4642" s="9">
        <v>14</v>
      </c>
      <c r="Z4642" s="9">
        <f>Y4642*1024</f>
        <v>14336</v>
      </c>
      <c r="AA4642" s="9">
        <v>1</v>
      </c>
      <c r="AB4642" s="9">
        <f>AA4642*256</f>
        <v>256</v>
      </c>
      <c r="AC4642" s="9">
        <f>SUMIFS($B:$B,$L:$L,$C4642)</f>
        <v>2287</v>
      </c>
      <c r="AD4642" s="9">
        <v>287444.78115812514</v>
      </c>
      <c r="AE4642" s="9"/>
      <c r="AF4642" s="9"/>
      <c r="AG4642" s="9"/>
      <c r="AH4642" s="9"/>
      <c r="AI4642" s="9"/>
      <c r="AJ4642" s="9"/>
      <c r="AK4642" s="9"/>
      <c r="AL4642" s="9"/>
      <c r="AM4642" s="9"/>
      <c r="AN4642" s="9"/>
      <c r="AO4642" s="9"/>
      <c r="AP4642" s="9"/>
      <c r="AQ4642" s="15"/>
      <c r="AR4642" s="9"/>
      <c r="AS4642" s="9"/>
      <c r="AT4642" s="9"/>
      <c r="AU4642" s="9"/>
      <c r="AV4642" s="9"/>
      <c r="AW4642" s="9"/>
      <c r="AX4642" s="9"/>
      <c r="AY4642" s="9"/>
      <c r="AZ4642" s="9"/>
      <c r="BA4642" s="9"/>
      <c r="BB4642" s="9"/>
      <c r="BC4642" s="9"/>
      <c r="BD4642" s="9"/>
      <c r="BE4642" s="9"/>
      <c r="BF4642" s="9"/>
      <c r="BG4642" s="9"/>
      <c r="BH4642" s="9"/>
      <c r="BI4642" s="9"/>
      <c r="BJ4642" s="9"/>
      <c r="BK4642" s="9"/>
      <c r="BL4642" s="9">
        <f t="shared" si="152"/>
        <v>866082.58219676488</v>
      </c>
      <c r="BM4642" s="9">
        <f t="shared" si="153"/>
        <v>866100</v>
      </c>
    </row>
    <row r="4643" spans="1:65" x14ac:dyDescent="0.3">
      <c r="A4643" t="s">
        <v>4284</v>
      </c>
      <c r="B4643" s="9">
        <v>526</v>
      </c>
      <c r="C4643">
        <v>570851</v>
      </c>
      <c r="D4643">
        <v>1</v>
      </c>
      <c r="E4643">
        <v>0</v>
      </c>
      <c r="F4643">
        <v>0</v>
      </c>
      <c r="G4643">
        <v>0</v>
      </c>
      <c r="H4643">
        <v>0</v>
      </c>
      <c r="I4643" t="s">
        <v>90</v>
      </c>
      <c r="J4643">
        <v>570508</v>
      </c>
      <c r="K4643" t="s">
        <v>138</v>
      </c>
      <c r="L4643">
        <v>570508</v>
      </c>
      <c r="M4643" t="s">
        <v>138</v>
      </c>
      <c r="N4643">
        <v>570508</v>
      </c>
      <c r="O4643" t="s">
        <v>138</v>
      </c>
      <c r="P4643">
        <v>570508</v>
      </c>
      <c r="Q4643" t="s">
        <v>138</v>
      </c>
      <c r="R4643" s="9">
        <v>125343.05349735259</v>
      </c>
      <c r="S4643" s="9"/>
      <c r="T4643" s="9"/>
      <c r="U4643" s="9"/>
      <c r="V4643" s="9"/>
      <c r="W4643" s="9"/>
      <c r="X4643" s="9"/>
      <c r="Y4643" s="9"/>
      <c r="Z4643" s="9"/>
      <c r="AA4643" s="9"/>
      <c r="AB4643" s="9"/>
      <c r="AC4643" s="9"/>
      <c r="AD4643" s="9"/>
      <c r="AE4643" s="9"/>
      <c r="AF4643" s="9"/>
      <c r="AG4643" s="9"/>
      <c r="AH4643" s="9"/>
      <c r="AI4643" s="9"/>
      <c r="AJ4643" s="9"/>
      <c r="AK4643" s="9"/>
      <c r="AL4643" s="9"/>
      <c r="AM4643" s="9"/>
      <c r="AN4643" s="9"/>
      <c r="AO4643" s="9"/>
      <c r="AP4643" s="9"/>
      <c r="AQ4643" s="15"/>
      <c r="AR4643" s="9">
        <v>2</v>
      </c>
      <c r="AS4643" s="9">
        <f>AR4643*30500</f>
        <v>61000</v>
      </c>
      <c r="AT4643" s="9"/>
      <c r="AU4643" s="9"/>
      <c r="AV4643" s="9"/>
      <c r="AW4643" s="9"/>
      <c r="AX4643" s="9"/>
      <c r="AY4643" s="9"/>
      <c r="AZ4643" s="9"/>
      <c r="BA4643" s="9"/>
      <c r="BB4643" s="9"/>
      <c r="BC4643" s="9"/>
      <c r="BD4643" s="9"/>
      <c r="BE4643" s="9"/>
      <c r="BF4643" s="9"/>
      <c r="BG4643" s="9"/>
      <c r="BH4643" s="9"/>
      <c r="BI4643" s="9"/>
      <c r="BJ4643" s="9"/>
      <c r="BK4643" s="9"/>
      <c r="BL4643" s="9">
        <f t="shared" si="152"/>
        <v>186343.05349735258</v>
      </c>
      <c r="BM4643" s="9">
        <f t="shared" si="153"/>
        <v>186300</v>
      </c>
    </row>
    <row r="4644" spans="1:65" x14ac:dyDescent="0.3">
      <c r="A4644" t="s">
        <v>4284</v>
      </c>
      <c r="B4644" s="9">
        <v>46</v>
      </c>
      <c r="C4644">
        <v>548499</v>
      </c>
      <c r="D4644">
        <v>1</v>
      </c>
      <c r="E4644">
        <v>0</v>
      </c>
      <c r="F4644">
        <v>0</v>
      </c>
      <c r="G4644">
        <v>0</v>
      </c>
      <c r="H4644">
        <v>0</v>
      </c>
      <c r="I4644" t="s">
        <v>123</v>
      </c>
      <c r="J4644">
        <v>568759</v>
      </c>
      <c r="K4644" t="s">
        <v>343</v>
      </c>
      <c r="L4644">
        <v>568759</v>
      </c>
      <c r="M4644" t="s">
        <v>343</v>
      </c>
      <c r="N4644">
        <v>568759</v>
      </c>
      <c r="O4644" t="s">
        <v>343</v>
      </c>
      <c r="P4644">
        <v>568759</v>
      </c>
      <c r="Q4644" t="s">
        <v>343</v>
      </c>
      <c r="R4644" s="9">
        <v>71941.662785630979</v>
      </c>
      <c r="S4644" s="9"/>
      <c r="T4644" s="9"/>
      <c r="U4644" s="9"/>
      <c r="V4644" s="9"/>
      <c r="W4644" s="9"/>
      <c r="X4644" s="9"/>
      <c r="Y4644" s="9"/>
      <c r="Z4644" s="9"/>
      <c r="AA4644" s="9"/>
      <c r="AB4644" s="9"/>
      <c r="AC4644" s="9"/>
      <c r="AD4644" s="9"/>
      <c r="AE4644" s="9"/>
      <c r="AF4644" s="9"/>
      <c r="AG4644" s="9"/>
      <c r="AH4644" s="9"/>
      <c r="AI4644" s="9"/>
      <c r="AJ4644" s="9"/>
      <c r="AK4644" s="9"/>
      <c r="AL4644" s="9"/>
      <c r="AM4644" s="9"/>
      <c r="AN4644" s="9"/>
      <c r="AO4644" s="9"/>
      <c r="AP4644" s="9"/>
      <c r="AQ4644" s="15"/>
      <c r="AR4644" s="9"/>
      <c r="AS4644" s="9"/>
      <c r="AT4644" s="9"/>
      <c r="AU4644" s="9"/>
      <c r="AV4644" s="9"/>
      <c r="AW4644" s="9"/>
      <c r="AX4644" s="9"/>
      <c r="AY4644" s="9"/>
      <c r="AZ4644" s="9"/>
      <c r="BA4644" s="9"/>
      <c r="BB4644" s="9"/>
      <c r="BC4644" s="9"/>
      <c r="BD4644" s="9"/>
      <c r="BE4644" s="9"/>
      <c r="BF4644" s="9"/>
      <c r="BG4644" s="9"/>
      <c r="BH4644" s="9"/>
      <c r="BI4644" s="9"/>
      <c r="BJ4644" s="9"/>
      <c r="BK4644" s="9"/>
      <c r="BL4644" s="9">
        <f t="shared" si="152"/>
        <v>71941.662785630979</v>
      </c>
      <c r="BM4644" s="9">
        <f t="shared" si="153"/>
        <v>71900</v>
      </c>
    </row>
    <row r="4645" spans="1:65" x14ac:dyDescent="0.3">
      <c r="A4645" t="s">
        <v>4285</v>
      </c>
      <c r="B4645" s="9">
        <v>529</v>
      </c>
      <c r="C4645">
        <v>537802</v>
      </c>
      <c r="D4645">
        <v>1</v>
      </c>
      <c r="E4645">
        <v>0</v>
      </c>
      <c r="F4645">
        <v>0</v>
      </c>
      <c r="G4645">
        <v>0</v>
      </c>
      <c r="H4645">
        <v>0</v>
      </c>
      <c r="I4645" t="s">
        <v>86</v>
      </c>
      <c r="J4645">
        <v>537489</v>
      </c>
      <c r="K4645" t="s">
        <v>323</v>
      </c>
      <c r="L4645">
        <v>537489</v>
      </c>
      <c r="M4645" t="s">
        <v>323</v>
      </c>
      <c r="N4645">
        <v>537489</v>
      </c>
      <c r="O4645" t="s">
        <v>323</v>
      </c>
      <c r="P4645">
        <v>537683</v>
      </c>
      <c r="Q4645" t="s">
        <v>324</v>
      </c>
      <c r="R4645" s="9">
        <v>126048.7000062897</v>
      </c>
      <c r="S4645" s="9"/>
      <c r="T4645" s="9"/>
      <c r="U4645" s="9"/>
      <c r="V4645" s="9"/>
      <c r="W4645" s="9"/>
      <c r="X4645" s="9"/>
      <c r="Y4645" s="9"/>
      <c r="Z4645" s="9"/>
      <c r="AA4645" s="9"/>
      <c r="AB4645" s="9"/>
      <c r="AC4645" s="9"/>
      <c r="AD4645" s="9"/>
      <c r="AE4645" s="9"/>
      <c r="AF4645" s="9"/>
      <c r="AG4645" s="9"/>
      <c r="AH4645" s="9"/>
      <c r="AI4645" s="9"/>
      <c r="AJ4645" s="9"/>
      <c r="AK4645" s="9"/>
      <c r="AL4645" s="9"/>
      <c r="AM4645" s="9"/>
      <c r="AN4645" s="9"/>
      <c r="AO4645" s="9"/>
      <c r="AP4645" s="9"/>
      <c r="AQ4645" s="15"/>
      <c r="AR4645" s="9"/>
      <c r="AS4645" s="9"/>
      <c r="AT4645" s="9"/>
      <c r="AU4645" s="9"/>
      <c r="AV4645" s="9"/>
      <c r="AW4645" s="9"/>
      <c r="AX4645" s="9"/>
      <c r="AY4645" s="9"/>
      <c r="AZ4645" s="9"/>
      <c r="BA4645" s="9"/>
      <c r="BB4645" s="9"/>
      <c r="BC4645" s="9"/>
      <c r="BD4645" s="9"/>
      <c r="BE4645" s="9"/>
      <c r="BF4645" s="9"/>
      <c r="BG4645" s="9"/>
      <c r="BH4645" s="9"/>
      <c r="BI4645" s="9"/>
      <c r="BJ4645" s="9"/>
      <c r="BK4645" s="9"/>
      <c r="BL4645" s="9">
        <f t="shared" si="152"/>
        <v>126048.7000062897</v>
      </c>
      <c r="BM4645" s="9">
        <f t="shared" si="153"/>
        <v>126000</v>
      </c>
    </row>
    <row r="4646" spans="1:65" x14ac:dyDescent="0.3">
      <c r="A4646" t="s">
        <v>4286</v>
      </c>
      <c r="B4646" s="9">
        <v>49</v>
      </c>
      <c r="C4646">
        <v>532231</v>
      </c>
      <c r="D4646">
        <v>1</v>
      </c>
      <c r="E4646">
        <v>0</v>
      </c>
      <c r="F4646">
        <v>0</v>
      </c>
      <c r="G4646">
        <v>0</v>
      </c>
      <c r="H4646">
        <v>0</v>
      </c>
      <c r="I4646" t="s">
        <v>86</v>
      </c>
      <c r="J4646">
        <v>530883</v>
      </c>
      <c r="K4646" t="s">
        <v>319</v>
      </c>
      <c r="L4646">
        <v>529621</v>
      </c>
      <c r="M4646" t="s">
        <v>388</v>
      </c>
      <c r="N4646">
        <v>530883</v>
      </c>
      <c r="O4646" t="s">
        <v>319</v>
      </c>
      <c r="P4646">
        <v>530883</v>
      </c>
      <c r="Q4646" t="s">
        <v>319</v>
      </c>
      <c r="R4646" s="9">
        <v>71941.662785630979</v>
      </c>
      <c r="S4646" s="9"/>
      <c r="T4646" s="9"/>
      <c r="U4646" s="9"/>
      <c r="V4646" s="9"/>
      <c r="W4646" s="9"/>
      <c r="X4646" s="9"/>
      <c r="Y4646" s="9"/>
      <c r="Z4646" s="9"/>
      <c r="AA4646" s="9"/>
      <c r="AB4646" s="9"/>
      <c r="AC4646" s="9"/>
      <c r="AD4646" s="9"/>
      <c r="AE4646" s="9"/>
      <c r="AF4646" s="9"/>
      <c r="AG4646" s="9"/>
      <c r="AH4646" s="9"/>
      <c r="AI4646" s="9"/>
      <c r="AJ4646" s="9"/>
      <c r="AK4646" s="9"/>
      <c r="AL4646" s="9"/>
      <c r="AM4646" s="9"/>
      <c r="AN4646" s="9"/>
      <c r="AO4646" s="9"/>
      <c r="AP4646" s="9"/>
      <c r="AQ4646" s="15"/>
      <c r="AR4646" s="9"/>
      <c r="AS4646" s="9"/>
      <c r="AT4646" s="9"/>
      <c r="AU4646" s="9"/>
      <c r="AV4646" s="9"/>
      <c r="AW4646" s="9"/>
      <c r="AX4646" s="9"/>
      <c r="AY4646" s="9"/>
      <c r="AZ4646" s="9"/>
      <c r="BA4646" s="9"/>
      <c r="BB4646" s="9"/>
      <c r="BC4646" s="9"/>
      <c r="BD4646" s="9"/>
      <c r="BE4646" s="9"/>
      <c r="BF4646" s="9"/>
      <c r="BG4646" s="9"/>
      <c r="BH4646" s="9"/>
      <c r="BI4646" s="9"/>
      <c r="BJ4646" s="9"/>
      <c r="BK4646" s="9"/>
      <c r="BL4646" s="9">
        <f t="shared" si="152"/>
        <v>71941.662785630979</v>
      </c>
      <c r="BM4646" s="9">
        <f t="shared" si="153"/>
        <v>71900</v>
      </c>
    </row>
    <row r="4647" spans="1:65" x14ac:dyDescent="0.3">
      <c r="A4647" t="s">
        <v>4287</v>
      </c>
      <c r="B4647" s="9">
        <v>743</v>
      </c>
      <c r="C4647">
        <v>538779</v>
      </c>
      <c r="D4647">
        <v>1</v>
      </c>
      <c r="E4647">
        <v>0</v>
      </c>
      <c r="F4647">
        <v>0</v>
      </c>
      <c r="G4647">
        <v>0</v>
      </c>
      <c r="H4647">
        <v>0</v>
      </c>
      <c r="I4647" t="s">
        <v>86</v>
      </c>
      <c r="J4647">
        <v>538094</v>
      </c>
      <c r="K4647" t="s">
        <v>207</v>
      </c>
      <c r="L4647">
        <v>538094</v>
      </c>
      <c r="M4647" t="s">
        <v>207</v>
      </c>
      <c r="N4647">
        <v>538094</v>
      </c>
      <c r="O4647" t="s">
        <v>207</v>
      </c>
      <c r="P4647">
        <v>538094</v>
      </c>
      <c r="Q4647" t="s">
        <v>207</v>
      </c>
      <c r="R4647" s="9">
        <v>176198.20670635661</v>
      </c>
      <c r="S4647" s="9"/>
      <c r="T4647" s="9"/>
      <c r="U4647" s="9"/>
      <c r="V4647" s="9"/>
      <c r="W4647" s="9"/>
      <c r="X4647" s="9"/>
      <c r="Y4647" s="9"/>
      <c r="Z4647" s="9"/>
      <c r="AA4647" s="9"/>
      <c r="AB4647" s="9"/>
      <c r="AC4647" s="9"/>
      <c r="AD4647" s="9"/>
      <c r="AE4647" s="9"/>
      <c r="AF4647" s="9"/>
      <c r="AG4647" s="9"/>
      <c r="AH4647" s="9"/>
      <c r="AI4647" s="9"/>
      <c r="AJ4647" s="9"/>
      <c r="AK4647" s="9"/>
      <c r="AL4647" s="9"/>
      <c r="AM4647" s="9"/>
      <c r="AN4647" s="9"/>
      <c r="AO4647" s="9"/>
      <c r="AP4647" s="9"/>
      <c r="AQ4647" s="15"/>
      <c r="AR4647" s="9">
        <v>2</v>
      </c>
      <c r="AS4647" s="9">
        <f>AR4647*30500</f>
        <v>61000</v>
      </c>
      <c r="AT4647" s="9"/>
      <c r="AU4647" s="9"/>
      <c r="AV4647" s="9"/>
      <c r="AW4647" s="9"/>
      <c r="AX4647" s="9"/>
      <c r="AY4647" s="9"/>
      <c r="AZ4647" s="9"/>
      <c r="BA4647" s="9"/>
      <c r="BB4647" s="9"/>
      <c r="BC4647" s="9"/>
      <c r="BD4647" s="9"/>
      <c r="BE4647" s="9"/>
      <c r="BF4647" s="9"/>
      <c r="BG4647" s="9"/>
      <c r="BH4647" s="9"/>
      <c r="BI4647" s="9"/>
      <c r="BJ4647" s="9"/>
      <c r="BK4647" s="9"/>
      <c r="BL4647" s="9">
        <f t="shared" si="152"/>
        <v>237198.20670635661</v>
      </c>
      <c r="BM4647" s="9">
        <f t="shared" si="153"/>
        <v>237200</v>
      </c>
    </row>
    <row r="4648" spans="1:65" x14ac:dyDescent="0.3">
      <c r="A4648" t="s">
        <v>4288</v>
      </c>
      <c r="B4648" s="9">
        <v>151</v>
      </c>
      <c r="C4648">
        <v>546275</v>
      </c>
      <c r="D4648">
        <v>1</v>
      </c>
      <c r="E4648">
        <v>0</v>
      </c>
      <c r="F4648">
        <v>0</v>
      </c>
      <c r="G4648">
        <v>0</v>
      </c>
      <c r="H4648">
        <v>0</v>
      </c>
      <c r="I4648" t="s">
        <v>104</v>
      </c>
      <c r="J4648">
        <v>561860</v>
      </c>
      <c r="K4648" t="s">
        <v>951</v>
      </c>
      <c r="L4648">
        <v>561860</v>
      </c>
      <c r="M4648" t="s">
        <v>951</v>
      </c>
      <c r="N4648">
        <v>561860</v>
      </c>
      <c r="O4648" t="s">
        <v>951</v>
      </c>
      <c r="P4648">
        <v>561860</v>
      </c>
      <c r="Q4648" t="s">
        <v>951</v>
      </c>
      <c r="R4648" s="9">
        <v>71941.662785630979</v>
      </c>
      <c r="S4648" s="9"/>
      <c r="T4648" s="9"/>
      <c r="U4648" s="9"/>
      <c r="V4648" s="9"/>
      <c r="W4648" s="9"/>
      <c r="X4648" s="9"/>
      <c r="Y4648" s="9"/>
      <c r="Z4648" s="9"/>
      <c r="AA4648" s="9"/>
      <c r="AB4648" s="9"/>
      <c r="AC4648" s="9"/>
      <c r="AD4648" s="9"/>
      <c r="AE4648" s="9"/>
      <c r="AF4648" s="9"/>
      <c r="AG4648" s="9"/>
      <c r="AH4648" s="9"/>
      <c r="AI4648" s="9"/>
      <c r="AJ4648" s="9"/>
      <c r="AK4648" s="9"/>
      <c r="AL4648" s="9"/>
      <c r="AM4648" s="9"/>
      <c r="AN4648" s="9"/>
      <c r="AO4648" s="9"/>
      <c r="AP4648" s="9"/>
      <c r="AQ4648" s="15"/>
      <c r="AR4648" s="9"/>
      <c r="AS4648" s="9"/>
      <c r="AT4648" s="9"/>
      <c r="AU4648" s="9"/>
      <c r="AV4648" s="9"/>
      <c r="AW4648" s="9"/>
      <c r="AX4648" s="9"/>
      <c r="AY4648" s="9"/>
      <c r="AZ4648" s="9"/>
      <c r="BA4648" s="9"/>
      <c r="BB4648" s="9"/>
      <c r="BC4648" s="9"/>
      <c r="BD4648" s="9"/>
      <c r="BE4648" s="9"/>
      <c r="BF4648" s="9"/>
      <c r="BG4648" s="9"/>
      <c r="BH4648" s="9"/>
      <c r="BI4648" s="9"/>
      <c r="BJ4648" s="9"/>
      <c r="BK4648" s="9"/>
      <c r="BL4648" s="9">
        <f t="shared" si="152"/>
        <v>71941.662785630979</v>
      </c>
      <c r="BM4648" s="9">
        <f t="shared" si="153"/>
        <v>71900</v>
      </c>
    </row>
    <row r="4649" spans="1:65" x14ac:dyDescent="0.3">
      <c r="A4649" t="s">
        <v>4289</v>
      </c>
      <c r="B4649" s="9">
        <v>536</v>
      </c>
      <c r="C4649">
        <v>594784</v>
      </c>
      <c r="D4649">
        <v>1</v>
      </c>
      <c r="E4649">
        <v>0</v>
      </c>
      <c r="F4649">
        <v>0</v>
      </c>
      <c r="G4649">
        <v>0</v>
      </c>
      <c r="H4649">
        <v>0</v>
      </c>
      <c r="I4649" t="s">
        <v>81</v>
      </c>
      <c r="J4649">
        <v>594199</v>
      </c>
      <c r="K4649" t="s">
        <v>1496</v>
      </c>
      <c r="L4649">
        <v>594199</v>
      </c>
      <c r="M4649" t="s">
        <v>1496</v>
      </c>
      <c r="N4649">
        <v>593711</v>
      </c>
      <c r="O4649" t="s">
        <v>185</v>
      </c>
      <c r="P4649">
        <v>593711</v>
      </c>
      <c r="Q4649" t="s">
        <v>185</v>
      </c>
      <c r="R4649" s="9">
        <v>127694.90903546099</v>
      </c>
      <c r="S4649" s="9"/>
      <c r="T4649" s="9"/>
      <c r="U4649" s="9"/>
      <c r="V4649" s="9"/>
      <c r="W4649" s="9"/>
      <c r="X4649" s="9"/>
      <c r="Y4649" s="9"/>
      <c r="Z4649" s="9"/>
      <c r="AA4649" s="9"/>
      <c r="AB4649" s="9"/>
      <c r="AC4649" s="9"/>
      <c r="AD4649" s="9"/>
      <c r="AE4649" s="9"/>
      <c r="AF4649" s="9"/>
      <c r="AG4649" s="9"/>
      <c r="AH4649" s="9"/>
      <c r="AI4649" s="9"/>
      <c r="AJ4649" s="9"/>
      <c r="AK4649" s="9"/>
      <c r="AL4649" s="9"/>
      <c r="AM4649" s="9"/>
      <c r="AN4649" s="9"/>
      <c r="AO4649" s="9"/>
      <c r="AP4649" s="9"/>
      <c r="AQ4649" s="15"/>
      <c r="AR4649" s="9"/>
      <c r="AS4649" s="9"/>
      <c r="AT4649" s="9"/>
      <c r="AU4649" s="9"/>
      <c r="AV4649" s="9"/>
      <c r="AW4649" s="9"/>
      <c r="AX4649" s="9"/>
      <c r="AY4649" s="9"/>
      <c r="AZ4649" s="9"/>
      <c r="BA4649" s="9"/>
      <c r="BB4649" s="9"/>
      <c r="BC4649" s="9"/>
      <c r="BD4649" s="9"/>
      <c r="BE4649" s="9"/>
      <c r="BF4649" s="9"/>
      <c r="BG4649" s="9"/>
      <c r="BH4649" s="9"/>
      <c r="BI4649" s="9"/>
      <c r="BJ4649" s="9"/>
      <c r="BK4649" s="9"/>
      <c r="BL4649" s="9">
        <f t="shared" si="152"/>
        <v>127694.90903546099</v>
      </c>
      <c r="BM4649" s="9">
        <f t="shared" si="153"/>
        <v>127700</v>
      </c>
    </row>
    <row r="4650" spans="1:65" x14ac:dyDescent="0.3">
      <c r="A4650" s="3" t="s">
        <v>769</v>
      </c>
      <c r="B4650" s="9">
        <v>2945</v>
      </c>
      <c r="C4650">
        <v>585777</v>
      </c>
      <c r="D4650">
        <v>1</v>
      </c>
      <c r="E4650">
        <v>1</v>
      </c>
      <c r="F4650">
        <v>1</v>
      </c>
      <c r="G4650">
        <v>0</v>
      </c>
      <c r="H4650">
        <v>0</v>
      </c>
      <c r="I4650" t="s">
        <v>135</v>
      </c>
      <c r="J4650">
        <v>585777</v>
      </c>
      <c r="K4650" t="s">
        <v>769</v>
      </c>
      <c r="L4650">
        <v>585777</v>
      </c>
      <c r="M4650" t="s">
        <v>769</v>
      </c>
      <c r="N4650">
        <v>585939</v>
      </c>
      <c r="O4650" t="s">
        <v>691</v>
      </c>
      <c r="P4650">
        <v>585939</v>
      </c>
      <c r="Q4650" t="s">
        <v>691</v>
      </c>
      <c r="R4650" s="9">
        <v>677941.35564337822</v>
      </c>
      <c r="S4650" s="9">
        <f>SUMIFS($B:$B,$J:$J,$C4650)</f>
        <v>5423</v>
      </c>
      <c r="T4650" s="9">
        <v>294312.16191774618</v>
      </c>
      <c r="U4650" s="9">
        <v>0</v>
      </c>
      <c r="V4650" s="9">
        <f>U4650*768</f>
        <v>0</v>
      </c>
      <c r="W4650" s="9">
        <v>13</v>
      </c>
      <c r="X4650" s="9">
        <f>W4650*3072</f>
        <v>39936</v>
      </c>
      <c r="Y4650" s="9">
        <v>27</v>
      </c>
      <c r="Z4650" s="9">
        <f>Y4650*1024</f>
        <v>27648</v>
      </c>
      <c r="AA4650" s="9">
        <v>13</v>
      </c>
      <c r="AB4650" s="9">
        <f>AA4650*256</f>
        <v>3328</v>
      </c>
      <c r="AC4650" s="9">
        <f>SUMIFS($B:$B,$L:$L,$C4650)</f>
        <v>8070</v>
      </c>
      <c r="AD4650" s="9">
        <v>1003531.504837681</v>
      </c>
      <c r="AE4650" s="9"/>
      <c r="AF4650" s="9"/>
      <c r="AG4650" s="9"/>
      <c r="AH4650" s="9"/>
      <c r="AI4650" s="9"/>
      <c r="AJ4650" s="9"/>
      <c r="AK4650" s="9"/>
      <c r="AL4650" s="9"/>
      <c r="AM4650" s="9"/>
      <c r="AN4650" s="9"/>
      <c r="AO4650" s="9"/>
      <c r="AP4650" s="9"/>
      <c r="AQ4650" s="15"/>
      <c r="AR4650" s="9"/>
      <c r="AS4650" s="9"/>
      <c r="AT4650" s="9"/>
      <c r="AU4650" s="9"/>
      <c r="AV4650" s="9"/>
      <c r="AW4650" s="9"/>
      <c r="AX4650" s="9"/>
      <c r="AY4650" s="9"/>
      <c r="AZ4650" s="9"/>
      <c r="BA4650" s="9"/>
      <c r="BB4650" s="9"/>
      <c r="BC4650" s="9"/>
      <c r="BD4650" s="9"/>
      <c r="BE4650" s="9"/>
      <c r="BF4650" s="9"/>
      <c r="BG4650" s="9"/>
      <c r="BH4650" s="9"/>
      <c r="BI4650" s="9"/>
      <c r="BJ4650" s="9"/>
      <c r="BK4650" s="9"/>
      <c r="BL4650" s="9">
        <f t="shared" si="152"/>
        <v>2046697.0223988052</v>
      </c>
      <c r="BM4650" s="9">
        <f t="shared" si="153"/>
        <v>2046700</v>
      </c>
    </row>
    <row r="4651" spans="1:65" x14ac:dyDescent="0.3">
      <c r="A4651" t="s">
        <v>4290</v>
      </c>
      <c r="B4651" s="9">
        <v>747</v>
      </c>
      <c r="C4651">
        <v>538787</v>
      </c>
      <c r="D4651">
        <v>1</v>
      </c>
      <c r="E4651">
        <v>0</v>
      </c>
      <c r="F4651">
        <v>0</v>
      </c>
      <c r="G4651">
        <v>0</v>
      </c>
      <c r="H4651">
        <v>0</v>
      </c>
      <c r="I4651" t="s">
        <v>86</v>
      </c>
      <c r="J4651">
        <v>538728</v>
      </c>
      <c r="K4651" t="s">
        <v>141</v>
      </c>
      <c r="L4651">
        <v>538728</v>
      </c>
      <c r="M4651" t="s">
        <v>141</v>
      </c>
      <c r="N4651">
        <v>538728</v>
      </c>
      <c r="O4651" t="s">
        <v>141</v>
      </c>
      <c r="P4651">
        <v>538728</v>
      </c>
      <c r="Q4651" t="s">
        <v>141</v>
      </c>
      <c r="R4651" s="9">
        <v>177132.28950038529</v>
      </c>
      <c r="S4651" s="9"/>
      <c r="T4651" s="9"/>
      <c r="U4651" s="9"/>
      <c r="V4651" s="9"/>
      <c r="W4651" s="9"/>
      <c r="X4651" s="9"/>
      <c r="Y4651" s="9"/>
      <c r="Z4651" s="9"/>
      <c r="AA4651" s="9"/>
      <c r="AB4651" s="9"/>
      <c r="AC4651" s="9"/>
      <c r="AD4651" s="9"/>
      <c r="AE4651" s="9"/>
      <c r="AF4651" s="9"/>
      <c r="AG4651" s="9"/>
      <c r="AH4651" s="9"/>
      <c r="AI4651" s="9"/>
      <c r="AJ4651" s="9"/>
      <c r="AK4651" s="9"/>
      <c r="AL4651" s="9"/>
      <c r="AM4651" s="9"/>
      <c r="AN4651" s="9"/>
      <c r="AO4651" s="9"/>
      <c r="AP4651" s="9"/>
      <c r="AQ4651" s="15"/>
      <c r="AR4651" s="9"/>
      <c r="AS4651" s="9"/>
      <c r="AT4651" s="9"/>
      <c r="AU4651" s="9"/>
      <c r="AV4651" s="9"/>
      <c r="AW4651" s="9"/>
      <c r="AX4651" s="9"/>
      <c r="AY4651" s="9"/>
      <c r="AZ4651" s="9"/>
      <c r="BA4651" s="9"/>
      <c r="BB4651" s="9"/>
      <c r="BC4651" s="9"/>
      <c r="BD4651" s="9"/>
      <c r="BE4651" s="9"/>
      <c r="BF4651" s="9"/>
      <c r="BG4651" s="9"/>
      <c r="BH4651" s="9"/>
      <c r="BI4651" s="9"/>
      <c r="BJ4651" s="9"/>
      <c r="BK4651" s="9"/>
      <c r="BL4651" s="9">
        <f t="shared" si="152"/>
        <v>177132.28950038529</v>
      </c>
      <c r="BM4651" s="9">
        <f t="shared" si="153"/>
        <v>177100</v>
      </c>
    </row>
    <row r="4652" spans="1:65" x14ac:dyDescent="0.3">
      <c r="A4652" t="s">
        <v>4291</v>
      </c>
      <c r="B4652" s="9">
        <v>158</v>
      </c>
      <c r="C4652">
        <v>573604</v>
      </c>
      <c r="D4652">
        <v>1</v>
      </c>
      <c r="E4652">
        <v>0</v>
      </c>
      <c r="F4652">
        <v>0</v>
      </c>
      <c r="G4652">
        <v>0</v>
      </c>
      <c r="H4652">
        <v>0</v>
      </c>
      <c r="I4652" t="s">
        <v>123</v>
      </c>
      <c r="J4652">
        <v>569569</v>
      </c>
      <c r="K4652" t="s">
        <v>260</v>
      </c>
      <c r="L4652">
        <v>569569</v>
      </c>
      <c r="M4652" t="s">
        <v>260</v>
      </c>
      <c r="N4652">
        <v>569569</v>
      </c>
      <c r="O4652" t="s">
        <v>260</v>
      </c>
      <c r="P4652">
        <v>569569</v>
      </c>
      <c r="Q4652" t="s">
        <v>260</v>
      </c>
      <c r="R4652" s="9">
        <v>71941.662785630979</v>
      </c>
      <c r="S4652" s="9"/>
      <c r="T4652" s="9"/>
      <c r="U4652" s="9"/>
      <c r="V4652" s="9"/>
      <c r="W4652" s="9"/>
      <c r="X4652" s="9"/>
      <c r="Y4652" s="9"/>
      <c r="Z4652" s="9"/>
      <c r="AA4652" s="9"/>
      <c r="AB4652" s="9"/>
      <c r="AC4652" s="9"/>
      <c r="AD4652" s="9"/>
      <c r="AE4652" s="9"/>
      <c r="AF4652" s="9"/>
      <c r="AG4652" s="9"/>
      <c r="AH4652" s="9"/>
      <c r="AI4652" s="9"/>
      <c r="AJ4652" s="9"/>
      <c r="AK4652" s="9"/>
      <c r="AL4652" s="9"/>
      <c r="AM4652" s="9"/>
      <c r="AN4652" s="9"/>
      <c r="AO4652" s="9"/>
      <c r="AP4652" s="9"/>
      <c r="AQ4652" s="15"/>
      <c r="AR4652" s="9"/>
      <c r="AS4652" s="9"/>
      <c r="AT4652" s="9"/>
      <c r="AU4652" s="9"/>
      <c r="AV4652" s="9"/>
      <c r="AW4652" s="9"/>
      <c r="AX4652" s="9"/>
      <c r="AY4652" s="9"/>
      <c r="AZ4652" s="9"/>
      <c r="BA4652" s="9"/>
      <c r="BB4652" s="9"/>
      <c r="BC4652" s="9"/>
      <c r="BD4652" s="9"/>
      <c r="BE4652" s="9"/>
      <c r="BF4652" s="9"/>
      <c r="BG4652" s="9"/>
      <c r="BH4652" s="9"/>
      <c r="BI4652" s="9"/>
      <c r="BJ4652" s="9"/>
      <c r="BK4652" s="9"/>
      <c r="BL4652" s="9">
        <f t="shared" si="152"/>
        <v>71941.662785630979</v>
      </c>
      <c r="BM4652" s="9">
        <f t="shared" si="153"/>
        <v>71900</v>
      </c>
    </row>
    <row r="4653" spans="1:65" x14ac:dyDescent="0.3">
      <c r="A4653" t="s">
        <v>4292</v>
      </c>
      <c r="B4653" s="9">
        <v>849</v>
      </c>
      <c r="C4653">
        <v>510297</v>
      </c>
      <c r="D4653">
        <v>1</v>
      </c>
      <c r="E4653">
        <v>0</v>
      </c>
      <c r="F4653">
        <v>0</v>
      </c>
      <c r="G4653">
        <v>0</v>
      </c>
      <c r="H4653">
        <v>0</v>
      </c>
      <c r="I4653" t="s">
        <v>94</v>
      </c>
      <c r="J4653">
        <v>505927</v>
      </c>
      <c r="K4653" t="s">
        <v>668</v>
      </c>
      <c r="L4653">
        <v>505927</v>
      </c>
      <c r="M4653" t="s">
        <v>668</v>
      </c>
      <c r="N4653">
        <v>505927</v>
      </c>
      <c r="O4653" t="s">
        <v>668</v>
      </c>
      <c r="P4653">
        <v>505927</v>
      </c>
      <c r="Q4653" t="s">
        <v>668</v>
      </c>
      <c r="R4653" s="9">
        <v>200913.78613570621</v>
      </c>
      <c r="S4653" s="9"/>
      <c r="T4653" s="9"/>
      <c r="U4653" s="9"/>
      <c r="V4653" s="9"/>
      <c r="W4653" s="9"/>
      <c r="X4653" s="9"/>
      <c r="Y4653" s="9"/>
      <c r="Z4653" s="9"/>
      <c r="AA4653" s="9"/>
      <c r="AB4653" s="9"/>
      <c r="AC4653" s="9"/>
      <c r="AD4653" s="9"/>
      <c r="AE4653" s="9"/>
      <c r="AF4653" s="9"/>
      <c r="AG4653" s="9"/>
      <c r="AH4653" s="9"/>
      <c r="AI4653" s="9"/>
      <c r="AJ4653" s="9"/>
      <c r="AK4653" s="9"/>
      <c r="AL4653" s="9"/>
      <c r="AM4653" s="9"/>
      <c r="AN4653" s="9"/>
      <c r="AO4653" s="9"/>
      <c r="AP4653" s="9"/>
      <c r="AQ4653" s="15"/>
      <c r="AR4653" s="9"/>
      <c r="AS4653" s="9"/>
      <c r="AT4653" s="9"/>
      <c r="AU4653" s="9"/>
      <c r="AV4653" s="9"/>
      <c r="AW4653" s="9"/>
      <c r="AX4653" s="9"/>
      <c r="AY4653" s="9"/>
      <c r="AZ4653" s="9"/>
      <c r="BA4653" s="9"/>
      <c r="BB4653" s="9"/>
      <c r="BC4653" s="9"/>
      <c r="BD4653" s="9"/>
      <c r="BE4653" s="9"/>
      <c r="BF4653" s="9"/>
      <c r="BG4653" s="9"/>
      <c r="BH4653" s="9"/>
      <c r="BI4653" s="9"/>
      <c r="BJ4653" s="9"/>
      <c r="BK4653" s="9"/>
      <c r="BL4653" s="9">
        <f t="shared" si="152"/>
        <v>200913.78613570621</v>
      </c>
      <c r="BM4653" s="9">
        <f t="shared" si="153"/>
        <v>200900</v>
      </c>
    </row>
    <row r="4654" spans="1:65" x14ac:dyDescent="0.3">
      <c r="A4654" s="2" t="s">
        <v>1880</v>
      </c>
      <c r="B4654" s="9">
        <v>1980</v>
      </c>
      <c r="C4654">
        <v>532835</v>
      </c>
      <c r="D4654">
        <v>1</v>
      </c>
      <c r="E4654">
        <v>1</v>
      </c>
      <c r="F4654">
        <v>0</v>
      </c>
      <c r="G4654">
        <v>0</v>
      </c>
      <c r="H4654">
        <v>0</v>
      </c>
      <c r="I4654" t="s">
        <v>86</v>
      </c>
      <c r="J4654">
        <v>532835</v>
      </c>
      <c r="K4654" t="s">
        <v>1880</v>
      </c>
      <c r="L4654">
        <v>532819</v>
      </c>
      <c r="M4654" t="s">
        <v>327</v>
      </c>
      <c r="N4654">
        <v>532819</v>
      </c>
      <c r="O4654" t="s">
        <v>327</v>
      </c>
      <c r="P4654">
        <v>532819</v>
      </c>
      <c r="Q4654" t="s">
        <v>327</v>
      </c>
      <c r="R4654" s="9">
        <v>460676.95435742987</v>
      </c>
      <c r="S4654" s="9">
        <f>SUMIFS($B:$B,$J:$J,$C4654)</f>
        <v>3392</v>
      </c>
      <c r="T4654" s="9">
        <v>184362.65637688679</v>
      </c>
      <c r="U4654" s="9">
        <v>0</v>
      </c>
      <c r="V4654" s="9">
        <f>U4654*768</f>
        <v>0</v>
      </c>
      <c r="W4654" s="9">
        <v>11</v>
      </c>
      <c r="X4654" s="9">
        <f>W4654*3072</f>
        <v>33792</v>
      </c>
      <c r="Y4654" s="9">
        <v>49</v>
      </c>
      <c r="Z4654" s="9">
        <f>Y4654*1024</f>
        <v>50176</v>
      </c>
      <c r="AA4654" s="9">
        <v>6</v>
      </c>
      <c r="AB4654" s="9">
        <f>AA4654*256</f>
        <v>1536</v>
      </c>
      <c r="AC4654" s="9"/>
      <c r="AD4654" s="9"/>
      <c r="AE4654" s="9"/>
      <c r="AF4654" s="9"/>
      <c r="AG4654" s="9"/>
      <c r="AH4654" s="9"/>
      <c r="AI4654" s="9"/>
      <c r="AJ4654" s="9"/>
      <c r="AK4654" s="9"/>
      <c r="AL4654" s="9"/>
      <c r="AM4654" s="9"/>
      <c r="AN4654" s="9"/>
      <c r="AO4654" s="9"/>
      <c r="AP4654" s="9"/>
      <c r="AQ4654" s="15"/>
      <c r="AR4654" s="9">
        <v>51</v>
      </c>
      <c r="AS4654" s="9">
        <f>AR4654*30500</f>
        <v>1555500</v>
      </c>
      <c r="AT4654" s="9"/>
      <c r="AU4654" s="9"/>
      <c r="AV4654" s="9"/>
      <c r="AW4654" s="9"/>
      <c r="AX4654" s="9"/>
      <c r="AY4654" s="9"/>
      <c r="AZ4654" s="9"/>
      <c r="BA4654" s="9"/>
      <c r="BB4654" s="9"/>
      <c r="BC4654" s="9"/>
      <c r="BD4654" s="9"/>
      <c r="BE4654" s="9"/>
      <c r="BF4654" s="9"/>
      <c r="BG4654" s="9"/>
      <c r="BH4654" s="9"/>
      <c r="BI4654" s="9"/>
      <c r="BJ4654" s="9"/>
      <c r="BK4654" s="9"/>
      <c r="BL4654" s="9">
        <f t="shared" si="152"/>
        <v>2286043.6107343165</v>
      </c>
      <c r="BM4654" s="9">
        <f t="shared" si="153"/>
        <v>2286000</v>
      </c>
    </row>
    <row r="4655" spans="1:65" x14ac:dyDescent="0.3">
      <c r="A4655" t="s">
        <v>4293</v>
      </c>
      <c r="B4655" s="9">
        <v>311</v>
      </c>
      <c r="C4655">
        <v>540722</v>
      </c>
      <c r="D4655">
        <v>1</v>
      </c>
      <c r="E4655">
        <v>0</v>
      </c>
      <c r="F4655">
        <v>0</v>
      </c>
      <c r="G4655">
        <v>0</v>
      </c>
      <c r="H4655">
        <v>0</v>
      </c>
      <c r="I4655" t="s">
        <v>151</v>
      </c>
      <c r="J4655">
        <v>559725</v>
      </c>
      <c r="K4655" t="s">
        <v>344</v>
      </c>
      <c r="L4655">
        <v>559717</v>
      </c>
      <c r="M4655" t="s">
        <v>346</v>
      </c>
      <c r="N4655">
        <v>559717</v>
      </c>
      <c r="O4655" t="s">
        <v>346</v>
      </c>
      <c r="P4655">
        <v>559717</v>
      </c>
      <c r="Q4655" t="s">
        <v>346</v>
      </c>
      <c r="R4655" s="9">
        <v>74553.030479850131</v>
      </c>
      <c r="S4655" s="9"/>
      <c r="T4655" s="9"/>
      <c r="U4655" s="9"/>
      <c r="V4655" s="9"/>
      <c r="W4655" s="9"/>
      <c r="X4655" s="9"/>
      <c r="Y4655" s="9"/>
      <c r="Z4655" s="9"/>
      <c r="AA4655" s="9"/>
      <c r="AB4655" s="9"/>
      <c r="AC4655" s="9"/>
      <c r="AD4655" s="9"/>
      <c r="AE4655" s="9"/>
      <c r="AF4655" s="9"/>
      <c r="AG4655" s="9"/>
      <c r="AH4655" s="9"/>
      <c r="AI4655" s="9"/>
      <c r="AJ4655" s="9"/>
      <c r="AK4655" s="9"/>
      <c r="AL4655" s="9"/>
      <c r="AM4655" s="9"/>
      <c r="AN4655" s="9"/>
      <c r="AO4655" s="9"/>
      <c r="AP4655" s="9"/>
      <c r="AQ4655" s="15"/>
      <c r="AR4655" s="9"/>
      <c r="AS4655" s="9"/>
      <c r="AT4655" s="9"/>
      <c r="AU4655" s="9"/>
      <c r="AV4655" s="9"/>
      <c r="AW4655" s="9"/>
      <c r="AX4655" s="9"/>
      <c r="AY4655" s="9"/>
      <c r="AZ4655" s="9"/>
      <c r="BA4655" s="9"/>
      <c r="BB4655" s="9"/>
      <c r="BC4655" s="9"/>
      <c r="BD4655" s="9"/>
      <c r="BE4655" s="9"/>
      <c r="BF4655" s="9"/>
      <c r="BG4655" s="9"/>
      <c r="BH4655" s="9"/>
      <c r="BI4655" s="9"/>
      <c r="BJ4655" s="9"/>
      <c r="BK4655" s="9"/>
      <c r="BL4655" s="9">
        <f t="shared" si="152"/>
        <v>74553.030479850131</v>
      </c>
      <c r="BM4655" s="9">
        <f t="shared" si="153"/>
        <v>74600</v>
      </c>
    </row>
    <row r="4656" spans="1:65" x14ac:dyDescent="0.3">
      <c r="A4656" t="s">
        <v>4294</v>
      </c>
      <c r="B4656" s="9">
        <v>272</v>
      </c>
      <c r="C4656">
        <v>549878</v>
      </c>
      <c r="D4656">
        <v>1</v>
      </c>
      <c r="E4656">
        <v>0</v>
      </c>
      <c r="F4656">
        <v>0</v>
      </c>
      <c r="G4656">
        <v>0</v>
      </c>
      <c r="H4656">
        <v>0</v>
      </c>
      <c r="I4656" t="s">
        <v>83</v>
      </c>
      <c r="J4656">
        <v>549339</v>
      </c>
      <c r="K4656" t="s">
        <v>1117</v>
      </c>
      <c r="L4656">
        <v>549584</v>
      </c>
      <c r="M4656" t="s">
        <v>631</v>
      </c>
      <c r="N4656">
        <v>549584</v>
      </c>
      <c r="O4656" t="s">
        <v>631</v>
      </c>
      <c r="P4656">
        <v>549240</v>
      </c>
      <c r="Q4656" t="s">
        <v>102</v>
      </c>
      <c r="R4656" s="9">
        <v>71941.662785630979</v>
      </c>
      <c r="S4656" s="9"/>
      <c r="T4656" s="9"/>
      <c r="U4656" s="9"/>
      <c r="V4656" s="9"/>
      <c r="W4656" s="9"/>
      <c r="X4656" s="9"/>
      <c r="Y4656" s="9"/>
      <c r="Z4656" s="9"/>
      <c r="AA4656" s="9"/>
      <c r="AB4656" s="9"/>
      <c r="AC4656" s="9"/>
      <c r="AD4656" s="9"/>
      <c r="AE4656" s="9"/>
      <c r="AF4656" s="9"/>
      <c r="AG4656" s="9"/>
      <c r="AH4656" s="9"/>
      <c r="AI4656" s="9"/>
      <c r="AJ4656" s="9"/>
      <c r="AK4656" s="9"/>
      <c r="AL4656" s="9"/>
      <c r="AM4656" s="9"/>
      <c r="AN4656" s="9"/>
      <c r="AO4656" s="9"/>
      <c r="AP4656" s="9"/>
      <c r="AQ4656" s="15"/>
      <c r="AR4656" s="9"/>
      <c r="AS4656" s="9"/>
      <c r="AT4656" s="9"/>
      <c r="AU4656" s="9"/>
      <c r="AV4656" s="9"/>
      <c r="AW4656" s="9"/>
      <c r="AX4656" s="9"/>
      <c r="AY4656" s="9"/>
      <c r="AZ4656" s="9"/>
      <c r="BA4656" s="9"/>
      <c r="BB4656" s="9"/>
      <c r="BC4656" s="9"/>
      <c r="BD4656" s="9"/>
      <c r="BE4656" s="9"/>
      <c r="BF4656" s="9"/>
      <c r="BG4656" s="9"/>
      <c r="BH4656" s="9"/>
      <c r="BI4656" s="9"/>
      <c r="BJ4656" s="9"/>
      <c r="BK4656" s="9"/>
      <c r="BL4656" s="9">
        <f t="shared" si="152"/>
        <v>71941.662785630979</v>
      </c>
      <c r="BM4656" s="9">
        <f t="shared" si="153"/>
        <v>71900</v>
      </c>
    </row>
    <row r="4657" spans="1:65" x14ac:dyDescent="0.3">
      <c r="A4657" s="2" t="s">
        <v>3464</v>
      </c>
      <c r="B4657" s="9">
        <v>1583</v>
      </c>
      <c r="C4657">
        <v>570869</v>
      </c>
      <c r="D4657">
        <v>1</v>
      </c>
      <c r="E4657">
        <v>1</v>
      </c>
      <c r="F4657">
        <v>0</v>
      </c>
      <c r="G4657">
        <v>0</v>
      </c>
      <c r="H4657">
        <v>0</v>
      </c>
      <c r="I4657" t="s">
        <v>90</v>
      </c>
      <c r="J4657">
        <v>570869</v>
      </c>
      <c r="K4657" t="s">
        <v>3464</v>
      </c>
      <c r="L4657">
        <v>570508</v>
      </c>
      <c r="M4657" t="s">
        <v>138</v>
      </c>
      <c r="N4657">
        <v>570508</v>
      </c>
      <c r="O4657" t="s">
        <v>138</v>
      </c>
      <c r="P4657">
        <v>570508</v>
      </c>
      <c r="Q4657" t="s">
        <v>138</v>
      </c>
      <c r="R4657" s="9">
        <v>370219.50714085478</v>
      </c>
      <c r="S4657" s="9">
        <f>SUMIFS($B:$B,$J:$J,$C4657)</f>
        <v>2511</v>
      </c>
      <c r="T4657" s="9">
        <v>136586.13575027909</v>
      </c>
      <c r="U4657" s="9">
        <v>0</v>
      </c>
      <c r="V4657" s="9">
        <f>U4657*768</f>
        <v>0</v>
      </c>
      <c r="W4657" s="9">
        <v>5</v>
      </c>
      <c r="X4657" s="9">
        <f>W4657*3072</f>
        <v>15360</v>
      </c>
      <c r="Y4657" s="9">
        <v>10</v>
      </c>
      <c r="Z4657" s="9">
        <f>Y4657*1024</f>
        <v>10240</v>
      </c>
      <c r="AA4657" s="9">
        <v>4</v>
      </c>
      <c r="AB4657" s="9">
        <f>AA4657*256</f>
        <v>1024</v>
      </c>
      <c r="AC4657" s="9"/>
      <c r="AD4657" s="9"/>
      <c r="AE4657" s="9"/>
      <c r="AF4657" s="9"/>
      <c r="AG4657" s="9"/>
      <c r="AH4657" s="9"/>
      <c r="AI4657" s="9"/>
      <c r="AJ4657" s="9"/>
      <c r="AK4657" s="9"/>
      <c r="AL4657" s="9"/>
      <c r="AM4657" s="9"/>
      <c r="AN4657" s="9"/>
      <c r="AO4657" s="9"/>
      <c r="AP4657" s="9"/>
      <c r="AQ4657" s="15"/>
      <c r="AR4657" s="9">
        <v>22</v>
      </c>
      <c r="AS4657" s="9">
        <f>AR4657*30500</f>
        <v>671000</v>
      </c>
      <c r="AT4657" s="9"/>
      <c r="AU4657" s="9"/>
      <c r="AV4657" s="9"/>
      <c r="AW4657" s="9"/>
      <c r="AX4657" s="9"/>
      <c r="AY4657" s="9"/>
      <c r="AZ4657" s="9"/>
      <c r="BA4657" s="9"/>
      <c r="BB4657" s="9"/>
      <c r="BC4657" s="9"/>
      <c r="BD4657" s="9"/>
      <c r="BE4657" s="9"/>
      <c r="BF4657" s="9"/>
      <c r="BG4657" s="9"/>
      <c r="BH4657" s="9"/>
      <c r="BI4657" s="9"/>
      <c r="BJ4657" s="9"/>
      <c r="BK4657" s="9"/>
      <c r="BL4657" s="9">
        <f t="shared" si="152"/>
        <v>1204429.6428911339</v>
      </c>
      <c r="BM4657" s="9">
        <f t="shared" si="153"/>
        <v>1204400</v>
      </c>
    </row>
    <row r="4658" spans="1:65" x14ac:dyDescent="0.3">
      <c r="A4658" t="s">
        <v>4295</v>
      </c>
      <c r="B4658" s="9">
        <v>256</v>
      </c>
      <c r="C4658">
        <v>530611</v>
      </c>
      <c r="D4658">
        <v>1</v>
      </c>
      <c r="E4658">
        <v>0</v>
      </c>
      <c r="F4658">
        <v>0</v>
      </c>
      <c r="G4658">
        <v>0</v>
      </c>
      <c r="H4658">
        <v>0</v>
      </c>
      <c r="I4658" t="s">
        <v>86</v>
      </c>
      <c r="J4658">
        <v>530905</v>
      </c>
      <c r="K4658" t="s">
        <v>1073</v>
      </c>
      <c r="L4658">
        <v>530905</v>
      </c>
      <c r="M4658" t="s">
        <v>1073</v>
      </c>
      <c r="N4658">
        <v>530905</v>
      </c>
      <c r="O4658" t="s">
        <v>1073</v>
      </c>
      <c r="P4658">
        <v>530905</v>
      </c>
      <c r="Q4658" t="s">
        <v>1073</v>
      </c>
      <c r="R4658" s="9">
        <v>71941.662785630979</v>
      </c>
      <c r="S4658" s="9"/>
      <c r="T4658" s="9"/>
      <c r="U4658" s="9"/>
      <c r="V4658" s="9"/>
      <c r="W4658" s="9"/>
      <c r="X4658" s="9"/>
      <c r="Y4658" s="9"/>
      <c r="Z4658" s="9"/>
      <c r="AA4658" s="9"/>
      <c r="AB4658" s="9"/>
      <c r="AC4658" s="9"/>
      <c r="AD4658" s="9"/>
      <c r="AE4658" s="9"/>
      <c r="AF4658" s="9"/>
      <c r="AG4658" s="9"/>
      <c r="AH4658" s="9"/>
      <c r="AI4658" s="9"/>
      <c r="AJ4658" s="9"/>
      <c r="AK4658" s="9"/>
      <c r="AL4658" s="9"/>
      <c r="AM4658" s="9"/>
      <c r="AN4658" s="9"/>
      <c r="AO4658" s="9"/>
      <c r="AP4658" s="9"/>
      <c r="AQ4658" s="15"/>
      <c r="AR4658" s="9"/>
      <c r="AS4658" s="9"/>
      <c r="AT4658" s="9"/>
      <c r="AU4658" s="9"/>
      <c r="AV4658" s="9"/>
      <c r="AW4658" s="9"/>
      <c r="AX4658" s="9"/>
      <c r="AY4658" s="9"/>
      <c r="AZ4658" s="9"/>
      <c r="BA4658" s="9"/>
      <c r="BB4658" s="9"/>
      <c r="BC4658" s="9"/>
      <c r="BD4658" s="9"/>
      <c r="BE4658" s="9"/>
      <c r="BF4658" s="9"/>
      <c r="BG4658" s="9"/>
      <c r="BH4658" s="9"/>
      <c r="BI4658" s="9"/>
      <c r="BJ4658" s="9"/>
      <c r="BK4658" s="9"/>
      <c r="BL4658" s="9">
        <f t="shared" si="152"/>
        <v>71941.662785630979</v>
      </c>
      <c r="BM4658" s="9">
        <f t="shared" si="153"/>
        <v>71900</v>
      </c>
    </row>
    <row r="4659" spans="1:65" x14ac:dyDescent="0.3">
      <c r="A4659" t="s">
        <v>4296</v>
      </c>
      <c r="B4659" s="9">
        <v>82</v>
      </c>
      <c r="C4659">
        <v>565407</v>
      </c>
      <c r="D4659">
        <v>1</v>
      </c>
      <c r="E4659">
        <v>0</v>
      </c>
      <c r="F4659">
        <v>0</v>
      </c>
      <c r="G4659">
        <v>0</v>
      </c>
      <c r="H4659">
        <v>0</v>
      </c>
      <c r="I4659" t="s">
        <v>86</v>
      </c>
      <c r="J4659">
        <v>542351</v>
      </c>
      <c r="K4659" t="s">
        <v>2501</v>
      </c>
      <c r="L4659">
        <v>542164</v>
      </c>
      <c r="M4659" t="s">
        <v>226</v>
      </c>
      <c r="N4659">
        <v>542164</v>
      </c>
      <c r="O4659" t="s">
        <v>226</v>
      </c>
      <c r="P4659">
        <v>541656</v>
      </c>
      <c r="Q4659" t="s">
        <v>227</v>
      </c>
      <c r="R4659" s="9">
        <v>71941.662785630979</v>
      </c>
      <c r="S4659" s="9"/>
      <c r="T4659" s="9"/>
      <c r="U4659" s="9"/>
      <c r="V4659" s="9"/>
      <c r="W4659" s="9"/>
      <c r="X4659" s="9"/>
      <c r="Y4659" s="9"/>
      <c r="Z4659" s="9"/>
      <c r="AA4659" s="9"/>
      <c r="AB4659" s="9"/>
      <c r="AC4659" s="9"/>
      <c r="AD4659" s="9"/>
      <c r="AE4659" s="9"/>
      <c r="AF4659" s="9"/>
      <c r="AG4659" s="9"/>
      <c r="AH4659" s="9"/>
      <c r="AI4659" s="9"/>
      <c r="AJ4659" s="9"/>
      <c r="AK4659" s="9"/>
      <c r="AL4659" s="9"/>
      <c r="AM4659" s="9"/>
      <c r="AN4659" s="9"/>
      <c r="AO4659" s="9"/>
      <c r="AP4659" s="9"/>
      <c r="AQ4659" s="15"/>
      <c r="AR4659" s="9"/>
      <c r="AS4659" s="9"/>
      <c r="AT4659" s="9"/>
      <c r="AU4659" s="9"/>
      <c r="AV4659" s="9"/>
      <c r="AW4659" s="9"/>
      <c r="AX4659" s="9"/>
      <c r="AY4659" s="9"/>
      <c r="AZ4659" s="9"/>
      <c r="BA4659" s="9"/>
      <c r="BB4659" s="9"/>
      <c r="BC4659" s="9"/>
      <c r="BD4659" s="9"/>
      <c r="BE4659" s="9"/>
      <c r="BF4659" s="9"/>
      <c r="BG4659" s="9"/>
      <c r="BH4659" s="9"/>
      <c r="BI4659" s="9"/>
      <c r="BJ4659" s="9"/>
      <c r="BK4659" s="9"/>
      <c r="BL4659" s="9">
        <f t="shared" si="152"/>
        <v>71941.662785630979</v>
      </c>
      <c r="BM4659" s="9">
        <f t="shared" si="153"/>
        <v>71900</v>
      </c>
    </row>
    <row r="4660" spans="1:65" x14ac:dyDescent="0.3">
      <c r="A4660" t="s">
        <v>4296</v>
      </c>
      <c r="B4660" s="9">
        <v>867</v>
      </c>
      <c r="C4660">
        <v>552658</v>
      </c>
      <c r="D4660">
        <v>1</v>
      </c>
      <c r="E4660">
        <v>0</v>
      </c>
      <c r="F4660">
        <v>0</v>
      </c>
      <c r="G4660">
        <v>0</v>
      </c>
      <c r="H4660">
        <v>0</v>
      </c>
      <c r="I4660" t="s">
        <v>94</v>
      </c>
      <c r="J4660">
        <v>598160</v>
      </c>
      <c r="K4660" t="s">
        <v>1349</v>
      </c>
      <c r="L4660">
        <v>598160</v>
      </c>
      <c r="M4660" t="s">
        <v>1349</v>
      </c>
      <c r="N4660">
        <v>598810</v>
      </c>
      <c r="O4660" t="s">
        <v>891</v>
      </c>
      <c r="P4660">
        <v>598810</v>
      </c>
      <c r="Q4660" t="s">
        <v>891</v>
      </c>
      <c r="R4660" s="9">
        <v>205103.2134905188</v>
      </c>
      <c r="S4660" s="9"/>
      <c r="T4660" s="9"/>
      <c r="U4660" s="9"/>
      <c r="V4660" s="9"/>
      <c r="W4660" s="9"/>
      <c r="X4660" s="9"/>
      <c r="Y4660" s="9"/>
      <c r="Z4660" s="9"/>
      <c r="AA4660" s="9"/>
      <c r="AB4660" s="9"/>
      <c r="AC4660" s="9"/>
      <c r="AD4660" s="9"/>
      <c r="AE4660" s="9"/>
      <c r="AF4660" s="9"/>
      <c r="AG4660" s="9"/>
      <c r="AH4660" s="9"/>
      <c r="AI4660" s="9"/>
      <c r="AJ4660" s="9"/>
      <c r="AK4660" s="9"/>
      <c r="AL4660" s="9"/>
      <c r="AM4660" s="9"/>
      <c r="AN4660" s="9"/>
      <c r="AO4660" s="9"/>
      <c r="AP4660" s="9"/>
      <c r="AQ4660" s="15"/>
      <c r="AR4660" s="9"/>
      <c r="AS4660" s="9"/>
      <c r="AT4660" s="9"/>
      <c r="AU4660" s="9"/>
      <c r="AV4660" s="9"/>
      <c r="AW4660" s="9"/>
      <c r="AX4660" s="9"/>
      <c r="AY4660" s="9"/>
      <c r="AZ4660" s="9"/>
      <c r="BA4660" s="9"/>
      <c r="BB4660" s="9"/>
      <c r="BC4660" s="9"/>
      <c r="BD4660" s="9"/>
      <c r="BE4660" s="9"/>
      <c r="BF4660" s="9"/>
      <c r="BG4660" s="9"/>
      <c r="BH4660" s="9"/>
      <c r="BI4660" s="9"/>
      <c r="BJ4660" s="9"/>
      <c r="BK4660" s="9"/>
      <c r="BL4660" s="9">
        <f t="shared" si="152"/>
        <v>205103.2134905188</v>
      </c>
      <c r="BM4660" s="9">
        <f t="shared" si="153"/>
        <v>205100</v>
      </c>
    </row>
    <row r="4661" spans="1:65" x14ac:dyDescent="0.3">
      <c r="A4661" t="s">
        <v>4296</v>
      </c>
      <c r="B4661" s="9">
        <v>817</v>
      </c>
      <c r="C4661">
        <v>536652</v>
      </c>
      <c r="D4661">
        <v>1</v>
      </c>
      <c r="E4661">
        <v>0</v>
      </c>
      <c r="F4661">
        <v>0</v>
      </c>
      <c r="G4661">
        <v>0</v>
      </c>
      <c r="H4661">
        <v>0</v>
      </c>
      <c r="I4661" t="s">
        <v>86</v>
      </c>
      <c r="J4661">
        <v>536270</v>
      </c>
      <c r="K4661" t="s">
        <v>1965</v>
      </c>
      <c r="L4661">
        <v>535419</v>
      </c>
      <c r="M4661" t="s">
        <v>170</v>
      </c>
      <c r="N4661">
        <v>535419</v>
      </c>
      <c r="O4661" t="s">
        <v>170</v>
      </c>
      <c r="P4661">
        <v>535419</v>
      </c>
      <c r="Q4661" t="s">
        <v>170</v>
      </c>
      <c r="R4661" s="9">
        <v>193460.58610474269</v>
      </c>
      <c r="S4661" s="9"/>
      <c r="T4661" s="9"/>
      <c r="U4661" s="9"/>
      <c r="V4661" s="9"/>
      <c r="W4661" s="9"/>
      <c r="X4661" s="9"/>
      <c r="Y4661" s="9"/>
      <c r="Z4661" s="9"/>
      <c r="AA4661" s="9"/>
      <c r="AB4661" s="9"/>
      <c r="AC4661" s="9"/>
      <c r="AD4661" s="9"/>
      <c r="AE4661" s="9"/>
      <c r="AF4661" s="9"/>
      <c r="AG4661" s="9"/>
      <c r="AH4661" s="9"/>
      <c r="AI4661" s="9"/>
      <c r="AJ4661" s="9"/>
      <c r="AK4661" s="9"/>
      <c r="AL4661" s="9"/>
      <c r="AM4661" s="9"/>
      <c r="AN4661" s="9"/>
      <c r="AO4661" s="9"/>
      <c r="AP4661" s="9"/>
      <c r="AQ4661" s="15"/>
      <c r="AR4661" s="9">
        <v>1</v>
      </c>
      <c r="AS4661" s="9">
        <f>AR4661*30500</f>
        <v>30500</v>
      </c>
      <c r="AT4661" s="9"/>
      <c r="AU4661" s="9"/>
      <c r="AV4661" s="9"/>
      <c r="AW4661" s="9"/>
      <c r="AX4661" s="9"/>
      <c r="AY4661" s="9"/>
      <c r="AZ4661" s="9"/>
      <c r="BA4661" s="9"/>
      <c r="BB4661" s="9"/>
      <c r="BC4661" s="9"/>
      <c r="BD4661" s="9"/>
      <c r="BE4661" s="9"/>
      <c r="BF4661" s="9"/>
      <c r="BG4661" s="9"/>
      <c r="BH4661" s="9"/>
      <c r="BI4661" s="9"/>
      <c r="BJ4661" s="9"/>
      <c r="BK4661" s="9"/>
      <c r="BL4661" s="9">
        <f t="shared" si="152"/>
        <v>223960.58610474269</v>
      </c>
      <c r="BM4661" s="9">
        <f t="shared" si="153"/>
        <v>224000</v>
      </c>
    </row>
    <row r="4662" spans="1:65" x14ac:dyDescent="0.3">
      <c r="A4662" t="s">
        <v>4297</v>
      </c>
      <c r="B4662" s="9">
        <v>357</v>
      </c>
      <c r="C4662">
        <v>553123</v>
      </c>
      <c r="D4662">
        <v>1</v>
      </c>
      <c r="E4662">
        <v>0</v>
      </c>
      <c r="F4662">
        <v>0</v>
      </c>
      <c r="G4662">
        <v>0</v>
      </c>
      <c r="H4662">
        <v>0</v>
      </c>
      <c r="I4662" t="s">
        <v>83</v>
      </c>
      <c r="J4662">
        <v>552704</v>
      </c>
      <c r="K4662" t="s">
        <v>279</v>
      </c>
      <c r="L4662">
        <v>552704</v>
      </c>
      <c r="M4662" t="s">
        <v>279</v>
      </c>
      <c r="N4662">
        <v>552704</v>
      </c>
      <c r="O4662" t="s">
        <v>279</v>
      </c>
      <c r="P4662">
        <v>552046</v>
      </c>
      <c r="Q4662" t="s">
        <v>174</v>
      </c>
      <c r="R4662" s="9">
        <v>85458.685346803439</v>
      </c>
      <c r="S4662" s="9"/>
      <c r="T4662" s="9"/>
      <c r="U4662" s="9"/>
      <c r="V4662" s="9"/>
      <c r="W4662" s="9"/>
      <c r="X4662" s="9"/>
      <c r="Y4662" s="9"/>
      <c r="Z4662" s="9"/>
      <c r="AA4662" s="9"/>
      <c r="AB4662" s="9"/>
      <c r="AC4662" s="9"/>
      <c r="AD4662" s="9"/>
      <c r="AE4662" s="9"/>
      <c r="AF4662" s="9"/>
      <c r="AG4662" s="9"/>
      <c r="AH4662" s="9"/>
      <c r="AI4662" s="9"/>
      <c r="AJ4662" s="9"/>
      <c r="AK4662" s="9"/>
      <c r="AL4662" s="9"/>
      <c r="AM4662" s="9"/>
      <c r="AN4662" s="9"/>
      <c r="AO4662" s="9"/>
      <c r="AP4662" s="9"/>
      <c r="AQ4662" s="15"/>
      <c r="AR4662" s="9">
        <v>1</v>
      </c>
      <c r="AS4662" s="9">
        <f>AR4662*30500</f>
        <v>30500</v>
      </c>
      <c r="AT4662" s="9"/>
      <c r="AU4662" s="9"/>
      <c r="AV4662" s="9"/>
      <c r="AW4662" s="9"/>
      <c r="AX4662" s="9"/>
      <c r="AY4662" s="9"/>
      <c r="AZ4662" s="9"/>
      <c r="BA4662" s="9"/>
      <c r="BB4662" s="9"/>
      <c r="BC4662" s="9"/>
      <c r="BD4662" s="9"/>
      <c r="BE4662" s="9"/>
      <c r="BF4662" s="9"/>
      <c r="BG4662" s="9"/>
      <c r="BH4662" s="9"/>
      <c r="BI4662" s="9"/>
      <c r="BJ4662" s="9"/>
      <c r="BK4662" s="9"/>
      <c r="BL4662" s="9">
        <f t="shared" si="152"/>
        <v>115958.68534680344</v>
      </c>
      <c r="BM4662" s="9">
        <f t="shared" si="153"/>
        <v>116000</v>
      </c>
    </row>
    <row r="4663" spans="1:65" x14ac:dyDescent="0.3">
      <c r="A4663" s="4" t="s">
        <v>297</v>
      </c>
      <c r="B4663" s="9">
        <v>3138</v>
      </c>
      <c r="C4663">
        <v>570877</v>
      </c>
      <c r="D4663">
        <v>1</v>
      </c>
      <c r="E4663">
        <v>1</v>
      </c>
      <c r="F4663">
        <v>1</v>
      </c>
      <c r="G4663">
        <v>1</v>
      </c>
      <c r="H4663">
        <v>0</v>
      </c>
      <c r="I4663" t="s">
        <v>90</v>
      </c>
      <c r="J4663">
        <v>570877</v>
      </c>
      <c r="K4663" t="s">
        <v>297</v>
      </c>
      <c r="L4663">
        <v>570877</v>
      </c>
      <c r="M4663" t="s">
        <v>297</v>
      </c>
      <c r="N4663">
        <v>570877</v>
      </c>
      <c r="O4663" t="s">
        <v>297</v>
      </c>
      <c r="P4663">
        <v>569810</v>
      </c>
      <c r="Q4663" t="s">
        <v>284</v>
      </c>
      <c r="R4663" s="9">
        <v>721002.32448238891</v>
      </c>
      <c r="S4663" s="9">
        <f>SUMIFS($B:$B,$J:$J,$C4663)</f>
        <v>8293</v>
      </c>
      <c r="T4663" s="9">
        <v>449311.63355555228</v>
      </c>
      <c r="U4663" s="9">
        <v>1</v>
      </c>
      <c r="V4663" s="9">
        <f>U4663*768</f>
        <v>768</v>
      </c>
      <c r="W4663" s="9">
        <v>27</v>
      </c>
      <c r="X4663" s="9">
        <f>W4663*3072</f>
        <v>82944</v>
      </c>
      <c r="Y4663" s="9">
        <v>44</v>
      </c>
      <c r="Z4663" s="9">
        <f>Y4663*1024</f>
        <v>45056</v>
      </c>
      <c r="AA4663" s="9">
        <v>10</v>
      </c>
      <c r="AB4663" s="9">
        <f>AA4663*256</f>
        <v>2560</v>
      </c>
      <c r="AC4663" s="9">
        <f>SUMIFS($B:$B,$L:$L,$C4663)</f>
        <v>8171</v>
      </c>
      <c r="AD4663" s="9">
        <v>1015947.4547812728</v>
      </c>
      <c r="AE4663" s="9"/>
      <c r="AF4663" s="9"/>
      <c r="AG4663" s="9">
        <f>SUMIFS($B:$B,$N:$N,$C4663)</f>
        <v>8390</v>
      </c>
      <c r="AH4663" s="9">
        <v>944716.50267353561</v>
      </c>
      <c r="AI4663" s="9"/>
      <c r="AJ4663" s="9"/>
      <c r="AK4663" s="9"/>
      <c r="AL4663" s="9"/>
      <c r="AM4663" s="9"/>
      <c r="AN4663" s="9"/>
      <c r="AO4663" s="9"/>
      <c r="AP4663" s="9"/>
      <c r="AQ4663" s="15"/>
      <c r="AR4663" s="9"/>
      <c r="AS4663" s="9"/>
      <c r="AT4663" s="9"/>
      <c r="AU4663" s="9"/>
      <c r="AV4663" s="9"/>
      <c r="AW4663" s="9"/>
      <c r="AX4663" s="9"/>
      <c r="AY4663" s="9"/>
      <c r="AZ4663" s="9"/>
      <c r="BA4663" s="9"/>
      <c r="BB4663" s="9"/>
      <c r="BC4663" s="9"/>
      <c r="BD4663" s="9"/>
      <c r="BE4663" s="9"/>
      <c r="BF4663" s="9"/>
      <c r="BG4663" s="9"/>
      <c r="BH4663" s="9"/>
      <c r="BI4663" s="9"/>
      <c r="BJ4663" s="9"/>
      <c r="BK4663" s="9"/>
      <c r="BL4663" s="9">
        <f t="shared" si="152"/>
        <v>3262305.9154927498</v>
      </c>
      <c r="BM4663" s="9">
        <f t="shared" si="153"/>
        <v>3262300</v>
      </c>
    </row>
    <row r="4664" spans="1:65" x14ac:dyDescent="0.3">
      <c r="A4664" t="s">
        <v>4298</v>
      </c>
      <c r="B4664" s="9">
        <v>245</v>
      </c>
      <c r="C4664">
        <v>538027</v>
      </c>
      <c r="D4664">
        <v>1</v>
      </c>
      <c r="E4664">
        <v>0</v>
      </c>
      <c r="F4664">
        <v>0</v>
      </c>
      <c r="G4664">
        <v>0</v>
      </c>
      <c r="H4664">
        <v>0</v>
      </c>
      <c r="I4664" t="s">
        <v>77</v>
      </c>
      <c r="J4664">
        <v>555380</v>
      </c>
      <c r="K4664" t="s">
        <v>1027</v>
      </c>
      <c r="L4664">
        <v>555380</v>
      </c>
      <c r="M4664" t="s">
        <v>1027</v>
      </c>
      <c r="N4664">
        <v>555380</v>
      </c>
      <c r="O4664" t="s">
        <v>1027</v>
      </c>
      <c r="P4664">
        <v>554961</v>
      </c>
      <c r="Q4664" t="s">
        <v>117</v>
      </c>
      <c r="R4664" s="9">
        <v>71941.662785630979</v>
      </c>
      <c r="S4664" s="9"/>
      <c r="T4664" s="9"/>
      <c r="U4664" s="9"/>
      <c r="V4664" s="9"/>
      <c r="W4664" s="9"/>
      <c r="X4664" s="9"/>
      <c r="Y4664" s="9"/>
      <c r="Z4664" s="9"/>
      <c r="AA4664" s="9"/>
      <c r="AB4664" s="9"/>
      <c r="AC4664" s="9"/>
      <c r="AD4664" s="9"/>
      <c r="AE4664" s="9"/>
      <c r="AF4664" s="9"/>
      <c r="AG4664" s="9"/>
      <c r="AH4664" s="9"/>
      <c r="AI4664" s="9"/>
      <c r="AJ4664" s="9"/>
      <c r="AK4664" s="9"/>
      <c r="AL4664" s="9"/>
      <c r="AM4664" s="9"/>
      <c r="AN4664" s="9"/>
      <c r="AO4664" s="9"/>
      <c r="AP4664" s="9"/>
      <c r="AQ4664" s="15"/>
      <c r="AR4664" s="9"/>
      <c r="AS4664" s="9"/>
      <c r="AT4664" s="9"/>
      <c r="AU4664" s="9"/>
      <c r="AV4664" s="9"/>
      <c r="AW4664" s="9"/>
      <c r="AX4664" s="9"/>
      <c r="AY4664" s="9"/>
      <c r="AZ4664" s="9"/>
      <c r="BA4664" s="9"/>
      <c r="BB4664" s="9"/>
      <c r="BC4664" s="9"/>
      <c r="BD4664" s="9"/>
      <c r="BE4664" s="9"/>
      <c r="BF4664" s="9"/>
      <c r="BG4664" s="9"/>
      <c r="BH4664" s="9"/>
      <c r="BI4664" s="9"/>
      <c r="BJ4664" s="9"/>
      <c r="BK4664" s="9"/>
      <c r="BL4664" s="9">
        <f t="shared" si="152"/>
        <v>71941.662785630979</v>
      </c>
      <c r="BM4664" s="9">
        <f t="shared" si="153"/>
        <v>71900</v>
      </c>
    </row>
    <row r="4665" spans="1:65" x14ac:dyDescent="0.3">
      <c r="A4665" t="s">
        <v>4299</v>
      </c>
      <c r="B4665" s="9">
        <v>447</v>
      </c>
      <c r="C4665">
        <v>566721</v>
      </c>
      <c r="D4665">
        <v>1</v>
      </c>
      <c r="E4665">
        <v>0</v>
      </c>
      <c r="F4665">
        <v>0</v>
      </c>
      <c r="G4665">
        <v>0</v>
      </c>
      <c r="H4665">
        <v>0</v>
      </c>
      <c r="I4665" t="s">
        <v>131</v>
      </c>
      <c r="J4665">
        <v>566535</v>
      </c>
      <c r="K4665" t="s">
        <v>1923</v>
      </c>
      <c r="L4665">
        <v>565971</v>
      </c>
      <c r="M4665" t="s">
        <v>459</v>
      </c>
      <c r="N4665">
        <v>565971</v>
      </c>
      <c r="O4665" t="s">
        <v>459</v>
      </c>
      <c r="P4665">
        <v>565971</v>
      </c>
      <c r="Q4665" t="s">
        <v>459</v>
      </c>
      <c r="R4665" s="9">
        <v>106732.4312715859</v>
      </c>
      <c r="S4665" s="9"/>
      <c r="T4665" s="9"/>
      <c r="U4665" s="9"/>
      <c r="V4665" s="9"/>
      <c r="W4665" s="9"/>
      <c r="X4665" s="9"/>
      <c r="Y4665" s="9"/>
      <c r="Z4665" s="9"/>
      <c r="AA4665" s="9"/>
      <c r="AB4665" s="9"/>
      <c r="AC4665" s="9"/>
      <c r="AD4665" s="9"/>
      <c r="AE4665" s="9"/>
      <c r="AF4665" s="9"/>
      <c r="AG4665" s="9"/>
      <c r="AH4665" s="9"/>
      <c r="AI4665" s="9"/>
      <c r="AJ4665" s="9"/>
      <c r="AK4665" s="9"/>
      <c r="AL4665" s="9"/>
      <c r="AM4665" s="9"/>
      <c r="AN4665" s="9"/>
      <c r="AO4665" s="9"/>
      <c r="AP4665" s="9"/>
      <c r="AQ4665" s="15"/>
      <c r="AR4665" s="9"/>
      <c r="AS4665" s="9"/>
      <c r="AT4665" s="9"/>
      <c r="AU4665" s="9"/>
      <c r="AV4665" s="9"/>
      <c r="AW4665" s="9"/>
      <c r="AX4665" s="9"/>
      <c r="AY4665" s="9"/>
      <c r="AZ4665" s="9"/>
      <c r="BA4665" s="9"/>
      <c r="BB4665" s="9"/>
      <c r="BC4665" s="9"/>
      <c r="BD4665" s="9"/>
      <c r="BE4665" s="9"/>
      <c r="BF4665" s="9"/>
      <c r="BG4665" s="9"/>
      <c r="BH4665" s="9"/>
      <c r="BI4665" s="9"/>
      <c r="BJ4665" s="9"/>
      <c r="BK4665" s="9"/>
      <c r="BL4665" s="9">
        <f t="shared" si="152"/>
        <v>106732.4312715859</v>
      </c>
      <c r="BM4665" s="9">
        <f t="shared" si="153"/>
        <v>106700</v>
      </c>
    </row>
    <row r="4666" spans="1:65" x14ac:dyDescent="0.3">
      <c r="A4666" t="s">
        <v>4300</v>
      </c>
      <c r="B4666" s="9">
        <v>298</v>
      </c>
      <c r="C4666">
        <v>541311</v>
      </c>
      <c r="D4666">
        <v>1</v>
      </c>
      <c r="E4666">
        <v>0</v>
      </c>
      <c r="F4666">
        <v>0</v>
      </c>
      <c r="G4666">
        <v>0</v>
      </c>
      <c r="H4666">
        <v>0</v>
      </c>
      <c r="I4666" t="s">
        <v>86</v>
      </c>
      <c r="J4666">
        <v>540757</v>
      </c>
      <c r="K4666" t="s">
        <v>495</v>
      </c>
      <c r="L4666">
        <v>539911</v>
      </c>
      <c r="M4666" t="s">
        <v>352</v>
      </c>
      <c r="N4666">
        <v>539911</v>
      </c>
      <c r="O4666" t="s">
        <v>352</v>
      </c>
      <c r="P4666">
        <v>539911</v>
      </c>
      <c r="Q4666" t="s">
        <v>352</v>
      </c>
      <c r="R4666" s="9">
        <v>71941.662785630979</v>
      </c>
      <c r="S4666" s="9"/>
      <c r="T4666" s="9"/>
      <c r="U4666" s="9"/>
      <c r="V4666" s="9"/>
      <c r="W4666" s="9"/>
      <c r="X4666" s="9"/>
      <c r="Y4666" s="9"/>
      <c r="Z4666" s="9"/>
      <c r="AA4666" s="9"/>
      <c r="AB4666" s="9"/>
      <c r="AC4666" s="9"/>
      <c r="AD4666" s="9"/>
      <c r="AE4666" s="9"/>
      <c r="AF4666" s="9"/>
      <c r="AG4666" s="9"/>
      <c r="AH4666" s="9"/>
      <c r="AI4666" s="9"/>
      <c r="AJ4666" s="9"/>
      <c r="AK4666" s="9"/>
      <c r="AL4666" s="9"/>
      <c r="AM4666" s="9"/>
      <c r="AN4666" s="9"/>
      <c r="AO4666" s="9"/>
      <c r="AP4666" s="9"/>
      <c r="AQ4666" s="15"/>
      <c r="AR4666" s="9"/>
      <c r="AS4666" s="9"/>
      <c r="AT4666" s="9"/>
      <c r="AU4666" s="9"/>
      <c r="AV4666" s="9"/>
      <c r="AW4666" s="9"/>
      <c r="AX4666" s="9"/>
      <c r="AY4666" s="9"/>
      <c r="AZ4666" s="9"/>
      <c r="BA4666" s="9"/>
      <c r="BB4666" s="9"/>
      <c r="BC4666" s="9"/>
      <c r="BD4666" s="9"/>
      <c r="BE4666" s="9"/>
      <c r="BF4666" s="9"/>
      <c r="BG4666" s="9"/>
      <c r="BH4666" s="9"/>
      <c r="BI4666" s="9"/>
      <c r="BJ4666" s="9"/>
      <c r="BK4666" s="9"/>
      <c r="BL4666" s="9">
        <f t="shared" si="152"/>
        <v>71941.662785630979</v>
      </c>
      <c r="BM4666" s="9">
        <f t="shared" si="153"/>
        <v>71900</v>
      </c>
    </row>
    <row r="4667" spans="1:65" x14ac:dyDescent="0.3">
      <c r="A4667" t="s">
        <v>4301</v>
      </c>
      <c r="B4667" s="9">
        <v>138</v>
      </c>
      <c r="C4667">
        <v>573817</v>
      </c>
      <c r="D4667">
        <v>1</v>
      </c>
      <c r="E4667">
        <v>0</v>
      </c>
      <c r="F4667">
        <v>0</v>
      </c>
      <c r="G4667">
        <v>0</v>
      </c>
      <c r="H4667">
        <v>0</v>
      </c>
      <c r="I4667" t="s">
        <v>96</v>
      </c>
      <c r="J4667">
        <v>571539</v>
      </c>
      <c r="K4667" t="s">
        <v>419</v>
      </c>
      <c r="L4667">
        <v>571539</v>
      </c>
      <c r="M4667" t="s">
        <v>419</v>
      </c>
      <c r="N4667">
        <v>571539</v>
      </c>
      <c r="O4667" t="s">
        <v>419</v>
      </c>
      <c r="P4667">
        <v>571164</v>
      </c>
      <c r="Q4667" t="s">
        <v>334</v>
      </c>
      <c r="R4667" s="9">
        <v>71941.662785630979</v>
      </c>
      <c r="S4667" s="9"/>
      <c r="T4667" s="9"/>
      <c r="U4667" s="9"/>
      <c r="V4667" s="9"/>
      <c r="W4667" s="9"/>
      <c r="X4667" s="9"/>
      <c r="Y4667" s="9"/>
      <c r="Z4667" s="9"/>
      <c r="AA4667" s="9"/>
      <c r="AB4667" s="9"/>
      <c r="AC4667" s="9"/>
      <c r="AD4667" s="9"/>
      <c r="AE4667" s="9"/>
      <c r="AF4667" s="9"/>
      <c r="AG4667" s="9"/>
      <c r="AH4667" s="9"/>
      <c r="AI4667" s="9"/>
      <c r="AJ4667" s="9"/>
      <c r="AK4667" s="9"/>
      <c r="AL4667" s="9"/>
      <c r="AM4667" s="9"/>
      <c r="AN4667" s="9"/>
      <c r="AO4667" s="9"/>
      <c r="AP4667" s="9"/>
      <c r="AQ4667" s="15"/>
      <c r="AR4667" s="9">
        <v>1</v>
      </c>
      <c r="AS4667" s="9">
        <f>AR4667*30500</f>
        <v>30500</v>
      </c>
      <c r="AT4667" s="9"/>
      <c r="AU4667" s="9"/>
      <c r="AV4667" s="9"/>
      <c r="AW4667" s="9"/>
      <c r="AX4667" s="9"/>
      <c r="AY4667" s="9"/>
      <c r="AZ4667" s="9"/>
      <c r="BA4667" s="9"/>
      <c r="BB4667" s="9"/>
      <c r="BC4667" s="9"/>
      <c r="BD4667" s="9"/>
      <c r="BE4667" s="9"/>
      <c r="BF4667" s="9"/>
      <c r="BG4667" s="9"/>
      <c r="BH4667" s="9"/>
      <c r="BI4667" s="9"/>
      <c r="BJ4667" s="9"/>
      <c r="BK4667" s="9"/>
      <c r="BL4667" s="9">
        <f t="shared" si="152"/>
        <v>102441.66278563098</v>
      </c>
      <c r="BM4667" s="9">
        <f t="shared" si="153"/>
        <v>102400</v>
      </c>
    </row>
    <row r="4668" spans="1:65" x14ac:dyDescent="0.3">
      <c r="A4668" t="s">
        <v>4302</v>
      </c>
      <c r="B4668" s="9">
        <v>480</v>
      </c>
      <c r="C4668">
        <v>550299</v>
      </c>
      <c r="D4668">
        <v>1</v>
      </c>
      <c r="E4668">
        <v>0</v>
      </c>
      <c r="F4668">
        <v>0</v>
      </c>
      <c r="G4668">
        <v>0</v>
      </c>
      <c r="H4668">
        <v>0</v>
      </c>
      <c r="I4668" t="s">
        <v>123</v>
      </c>
      <c r="J4668">
        <v>586846</v>
      </c>
      <c r="K4668" t="s">
        <v>129</v>
      </c>
      <c r="L4668">
        <v>586846</v>
      </c>
      <c r="M4668" t="s">
        <v>129</v>
      </c>
      <c r="N4668">
        <v>586846</v>
      </c>
      <c r="O4668" t="s">
        <v>129</v>
      </c>
      <c r="P4668">
        <v>586846</v>
      </c>
      <c r="Q4668" t="s">
        <v>129</v>
      </c>
      <c r="R4668" s="9">
        <v>114513.3085446271</v>
      </c>
      <c r="S4668" s="9"/>
      <c r="T4668" s="9"/>
      <c r="U4668" s="9"/>
      <c r="V4668" s="9"/>
      <c r="W4668" s="9"/>
      <c r="X4668" s="9"/>
      <c r="Y4668" s="9"/>
      <c r="Z4668" s="9"/>
      <c r="AA4668" s="9"/>
      <c r="AB4668" s="9"/>
      <c r="AC4668" s="9"/>
      <c r="AD4668" s="9"/>
      <c r="AE4668" s="9"/>
      <c r="AF4668" s="9"/>
      <c r="AG4668" s="9"/>
      <c r="AH4668" s="9"/>
      <c r="AI4668" s="9"/>
      <c r="AJ4668" s="9"/>
      <c r="AK4668" s="9"/>
      <c r="AL4668" s="9"/>
      <c r="AM4668" s="9"/>
      <c r="AN4668" s="9"/>
      <c r="AO4668" s="9"/>
      <c r="AP4668" s="9"/>
      <c r="AQ4668" s="15"/>
      <c r="AR4668" s="9"/>
      <c r="AS4668" s="9"/>
      <c r="AT4668" s="9"/>
      <c r="AU4668" s="9"/>
      <c r="AV4668" s="9"/>
      <c r="AW4668" s="9"/>
      <c r="AX4668" s="9"/>
      <c r="AY4668" s="9"/>
      <c r="AZ4668" s="9"/>
      <c r="BA4668" s="9"/>
      <c r="BB4668" s="9"/>
      <c r="BC4668" s="9"/>
      <c r="BD4668" s="9"/>
      <c r="BE4668" s="9"/>
      <c r="BF4668" s="9"/>
      <c r="BG4668" s="9"/>
      <c r="BH4668" s="9"/>
      <c r="BI4668" s="9"/>
      <c r="BJ4668" s="9"/>
      <c r="BK4668" s="9"/>
      <c r="BL4668" s="9">
        <f t="shared" si="152"/>
        <v>114513.3085446271</v>
      </c>
      <c r="BM4668" s="9">
        <f t="shared" si="153"/>
        <v>114500</v>
      </c>
    </row>
    <row r="4669" spans="1:65" x14ac:dyDescent="0.3">
      <c r="A4669" t="s">
        <v>4303</v>
      </c>
      <c r="B4669" s="9">
        <v>307</v>
      </c>
      <c r="C4669">
        <v>591726</v>
      </c>
      <c r="D4669">
        <v>1</v>
      </c>
      <c r="E4669">
        <v>0</v>
      </c>
      <c r="F4669">
        <v>0</v>
      </c>
      <c r="G4669">
        <v>0</v>
      </c>
      <c r="H4669">
        <v>0</v>
      </c>
      <c r="I4669" t="s">
        <v>123</v>
      </c>
      <c r="J4669">
        <v>591904</v>
      </c>
      <c r="K4669" t="s">
        <v>1119</v>
      </c>
      <c r="L4669">
        <v>590266</v>
      </c>
      <c r="M4669" t="s">
        <v>163</v>
      </c>
      <c r="N4669">
        <v>590266</v>
      </c>
      <c r="O4669" t="s">
        <v>163</v>
      </c>
      <c r="P4669">
        <v>590266</v>
      </c>
      <c r="Q4669" t="s">
        <v>163</v>
      </c>
      <c r="R4669" s="9">
        <v>73603.602576925958</v>
      </c>
      <c r="S4669" s="9"/>
      <c r="T4669" s="9"/>
      <c r="U4669" s="9"/>
      <c r="V4669" s="9"/>
      <c r="W4669" s="9"/>
      <c r="X4669" s="9"/>
      <c r="Y4669" s="9"/>
      <c r="Z4669" s="9"/>
      <c r="AA4669" s="9"/>
      <c r="AB4669" s="9"/>
      <c r="AC4669" s="9"/>
      <c r="AD4669" s="9"/>
      <c r="AE4669" s="9"/>
      <c r="AF4669" s="9"/>
      <c r="AG4669" s="9"/>
      <c r="AH4669" s="9"/>
      <c r="AI4669" s="9"/>
      <c r="AJ4669" s="9"/>
      <c r="AK4669" s="9"/>
      <c r="AL4669" s="9"/>
      <c r="AM4669" s="9"/>
      <c r="AN4669" s="9"/>
      <c r="AO4669" s="9"/>
      <c r="AP4669" s="9"/>
      <c r="AQ4669" s="15"/>
      <c r="AR4669" s="9"/>
      <c r="AS4669" s="9"/>
      <c r="AT4669" s="9"/>
      <c r="AU4669" s="9"/>
      <c r="AV4669" s="9"/>
      <c r="AW4669" s="9"/>
      <c r="AX4669" s="9"/>
      <c r="AY4669" s="9"/>
      <c r="AZ4669" s="9"/>
      <c r="BA4669" s="9"/>
      <c r="BB4669" s="9"/>
      <c r="BC4669" s="9"/>
      <c r="BD4669" s="9"/>
      <c r="BE4669" s="9"/>
      <c r="BF4669" s="9"/>
      <c r="BG4669" s="9"/>
      <c r="BH4669" s="9"/>
      <c r="BI4669" s="9"/>
      <c r="BJ4669" s="9"/>
      <c r="BK4669" s="9"/>
      <c r="BL4669" s="9">
        <f t="shared" si="152"/>
        <v>73603.602576925958</v>
      </c>
      <c r="BM4669" s="9">
        <f t="shared" si="153"/>
        <v>73600</v>
      </c>
    </row>
    <row r="4670" spans="1:65" x14ac:dyDescent="0.3">
      <c r="A4670" s="2" t="s">
        <v>999</v>
      </c>
      <c r="B4670" s="9">
        <v>1654</v>
      </c>
      <c r="C4670">
        <v>590029</v>
      </c>
      <c r="D4670">
        <v>1</v>
      </c>
      <c r="E4670">
        <v>1</v>
      </c>
      <c r="F4670">
        <v>0</v>
      </c>
      <c r="G4670">
        <v>0</v>
      </c>
      <c r="H4670">
        <v>0</v>
      </c>
      <c r="I4670" t="s">
        <v>111</v>
      </c>
      <c r="J4670">
        <v>590029</v>
      </c>
      <c r="K4670" t="s">
        <v>999</v>
      </c>
      <c r="L4670">
        <v>589250</v>
      </c>
      <c r="M4670" t="s">
        <v>113</v>
      </c>
      <c r="N4670">
        <v>589250</v>
      </c>
      <c r="O4670" t="s">
        <v>113</v>
      </c>
      <c r="P4670">
        <v>589250</v>
      </c>
      <c r="Q4670" t="s">
        <v>113</v>
      </c>
      <c r="R4670" s="9">
        <v>386448.84285826591</v>
      </c>
      <c r="S4670" s="9">
        <f>SUMIFS($B:$B,$J:$J,$C4670)</f>
        <v>3573</v>
      </c>
      <c r="T4670" s="9">
        <v>194171.50701202429</v>
      </c>
      <c r="U4670" s="9">
        <v>0</v>
      </c>
      <c r="V4670" s="9">
        <f>U4670*768</f>
        <v>0</v>
      </c>
      <c r="W4670" s="9">
        <v>15</v>
      </c>
      <c r="X4670" s="9">
        <f>W4670*3072</f>
        <v>46080</v>
      </c>
      <c r="Y4670" s="9">
        <v>11</v>
      </c>
      <c r="Z4670" s="9">
        <f>Y4670*1024</f>
        <v>11264</v>
      </c>
      <c r="AA4670" s="9">
        <v>2</v>
      </c>
      <c r="AB4670" s="9">
        <f>AA4670*256</f>
        <v>512</v>
      </c>
      <c r="AC4670" s="9"/>
      <c r="AD4670" s="9"/>
      <c r="AE4670" s="9"/>
      <c r="AF4670" s="9"/>
      <c r="AG4670" s="9"/>
      <c r="AH4670" s="9"/>
      <c r="AI4670" s="9"/>
      <c r="AJ4670" s="9"/>
      <c r="AK4670" s="9"/>
      <c r="AL4670" s="9"/>
      <c r="AM4670" s="9"/>
      <c r="AN4670" s="9"/>
      <c r="AO4670" s="9"/>
      <c r="AP4670" s="9"/>
      <c r="AQ4670" s="15"/>
      <c r="AR4670" s="9"/>
      <c r="AS4670" s="9"/>
      <c r="AT4670" s="9"/>
      <c r="AU4670" s="9"/>
      <c r="AV4670" s="9"/>
      <c r="AW4670" s="9"/>
      <c r="AX4670" s="9"/>
      <c r="AY4670" s="9"/>
      <c r="AZ4670" s="9"/>
      <c r="BA4670" s="9"/>
      <c r="BB4670" s="9"/>
      <c r="BC4670" s="9"/>
      <c r="BD4670" s="9"/>
      <c r="BE4670" s="9"/>
      <c r="BF4670" s="9"/>
      <c r="BG4670" s="9"/>
      <c r="BH4670" s="9"/>
      <c r="BI4670" s="9"/>
      <c r="BJ4670" s="9"/>
      <c r="BK4670" s="9"/>
      <c r="BL4670" s="9">
        <f t="shared" si="152"/>
        <v>638476.34987029014</v>
      </c>
      <c r="BM4670" s="9">
        <f t="shared" si="153"/>
        <v>638500</v>
      </c>
    </row>
    <row r="4671" spans="1:65" x14ac:dyDescent="0.3">
      <c r="A4671" t="s">
        <v>4304</v>
      </c>
      <c r="B4671" s="9">
        <v>541</v>
      </c>
      <c r="C4671">
        <v>570885</v>
      </c>
      <c r="D4671">
        <v>1</v>
      </c>
      <c r="E4671">
        <v>0</v>
      </c>
      <c r="F4671">
        <v>0</v>
      </c>
      <c r="G4671">
        <v>0</v>
      </c>
      <c r="H4671">
        <v>0</v>
      </c>
      <c r="I4671" t="s">
        <v>90</v>
      </c>
      <c r="J4671">
        <v>570877</v>
      </c>
      <c r="K4671" t="s">
        <v>297</v>
      </c>
      <c r="L4671">
        <v>570877</v>
      </c>
      <c r="M4671" t="s">
        <v>297</v>
      </c>
      <c r="N4671">
        <v>570877</v>
      </c>
      <c r="O4671" t="s">
        <v>297</v>
      </c>
      <c r="P4671">
        <v>569810</v>
      </c>
      <c r="Q4671" t="s">
        <v>284</v>
      </c>
      <c r="R4671" s="9">
        <v>128870.5172042288</v>
      </c>
      <c r="S4671" s="9"/>
      <c r="T4671" s="9"/>
      <c r="U4671" s="9"/>
      <c r="V4671" s="9"/>
      <c r="W4671" s="9"/>
      <c r="X4671" s="9"/>
      <c r="Y4671" s="9"/>
      <c r="Z4671" s="9"/>
      <c r="AA4671" s="9"/>
      <c r="AB4671" s="9"/>
      <c r="AC4671" s="9"/>
      <c r="AD4671" s="9"/>
      <c r="AE4671" s="9"/>
      <c r="AF4671" s="9"/>
      <c r="AG4671" s="9"/>
      <c r="AH4671" s="9"/>
      <c r="AI4671" s="9"/>
      <c r="AJ4671" s="9"/>
      <c r="AK4671" s="9"/>
      <c r="AL4671" s="9"/>
      <c r="AM4671" s="9"/>
      <c r="AN4671" s="9"/>
      <c r="AO4671" s="9"/>
      <c r="AP4671" s="9"/>
      <c r="AQ4671" s="15"/>
      <c r="AR4671" s="9"/>
      <c r="AS4671" s="9"/>
      <c r="AT4671" s="9"/>
      <c r="AU4671" s="9"/>
      <c r="AV4671" s="9"/>
      <c r="AW4671" s="9"/>
      <c r="AX4671" s="9"/>
      <c r="AY4671" s="9"/>
      <c r="AZ4671" s="9"/>
      <c r="BA4671" s="9"/>
      <c r="BB4671" s="9"/>
      <c r="BC4671" s="9"/>
      <c r="BD4671" s="9"/>
      <c r="BE4671" s="9"/>
      <c r="BF4671" s="9"/>
      <c r="BG4671" s="9"/>
      <c r="BH4671" s="9"/>
      <c r="BI4671" s="9"/>
      <c r="BJ4671" s="9"/>
      <c r="BK4671" s="9"/>
      <c r="BL4671" s="9">
        <f t="shared" si="152"/>
        <v>128870.5172042288</v>
      </c>
      <c r="BM4671" s="9">
        <f t="shared" si="153"/>
        <v>128900</v>
      </c>
    </row>
    <row r="4672" spans="1:65" x14ac:dyDescent="0.3">
      <c r="A4672" t="s">
        <v>4304</v>
      </c>
      <c r="B4672" s="9">
        <v>110</v>
      </c>
      <c r="C4672">
        <v>561045</v>
      </c>
      <c r="D4672">
        <v>1</v>
      </c>
      <c r="E4672">
        <v>0</v>
      </c>
      <c r="F4672">
        <v>0</v>
      </c>
      <c r="G4672">
        <v>0</v>
      </c>
      <c r="H4672">
        <v>0</v>
      </c>
      <c r="I4672" t="s">
        <v>83</v>
      </c>
      <c r="J4672">
        <v>546674</v>
      </c>
      <c r="K4672" t="s">
        <v>1513</v>
      </c>
      <c r="L4672">
        <v>547336</v>
      </c>
      <c r="M4672" t="s">
        <v>914</v>
      </c>
      <c r="N4672">
        <v>547336</v>
      </c>
      <c r="O4672" t="s">
        <v>914</v>
      </c>
      <c r="P4672">
        <v>547336</v>
      </c>
      <c r="Q4672" t="s">
        <v>914</v>
      </c>
      <c r="R4672" s="9">
        <v>71941.662785630979</v>
      </c>
      <c r="S4672" s="9"/>
      <c r="T4672" s="9"/>
      <c r="U4672" s="9"/>
      <c r="V4672" s="9"/>
      <c r="W4672" s="9"/>
      <c r="X4672" s="9"/>
      <c r="Y4672" s="9"/>
      <c r="Z4672" s="9"/>
      <c r="AA4672" s="9"/>
      <c r="AB4672" s="9"/>
      <c r="AC4672" s="9"/>
      <c r="AD4672" s="9"/>
      <c r="AE4672" s="9"/>
      <c r="AF4672" s="9"/>
      <c r="AG4672" s="9"/>
      <c r="AH4672" s="9"/>
      <c r="AI4672" s="9"/>
      <c r="AJ4672" s="9"/>
      <c r="AK4672" s="9"/>
      <c r="AL4672" s="9"/>
      <c r="AM4672" s="9"/>
      <c r="AN4672" s="9"/>
      <c r="AO4672" s="9"/>
      <c r="AP4672" s="9"/>
      <c r="AQ4672" s="15"/>
      <c r="AR4672" s="9"/>
      <c r="AS4672" s="9"/>
      <c r="AT4672" s="9"/>
      <c r="AU4672" s="9"/>
      <c r="AV4672" s="9"/>
      <c r="AW4672" s="9"/>
      <c r="AX4672" s="9"/>
      <c r="AY4672" s="9"/>
      <c r="AZ4672" s="9"/>
      <c r="BA4672" s="9"/>
      <c r="BB4672" s="9"/>
      <c r="BC4672" s="9"/>
      <c r="BD4672" s="9"/>
      <c r="BE4672" s="9"/>
      <c r="BF4672" s="9"/>
      <c r="BG4672" s="9"/>
      <c r="BH4672" s="9"/>
      <c r="BI4672" s="9"/>
      <c r="BJ4672" s="9"/>
      <c r="BK4672" s="9"/>
      <c r="BL4672" s="9">
        <f t="shared" si="152"/>
        <v>71941.662785630979</v>
      </c>
      <c r="BM4672" s="9">
        <f t="shared" si="153"/>
        <v>71900</v>
      </c>
    </row>
    <row r="4673" spans="1:65" x14ac:dyDescent="0.3">
      <c r="A4673" s="3" t="s">
        <v>105</v>
      </c>
      <c r="B4673" s="9">
        <v>3915</v>
      </c>
      <c r="C4673">
        <v>563811</v>
      </c>
      <c r="D4673">
        <v>1</v>
      </c>
      <c r="E4673">
        <v>1</v>
      </c>
      <c r="F4673">
        <v>1</v>
      </c>
      <c r="G4673">
        <v>0</v>
      </c>
      <c r="H4673">
        <v>0</v>
      </c>
      <c r="I4673" t="s">
        <v>104</v>
      </c>
      <c r="J4673">
        <v>563811</v>
      </c>
      <c r="K4673" t="s">
        <v>105</v>
      </c>
      <c r="L4673">
        <v>563811</v>
      </c>
      <c r="M4673" t="s">
        <v>105</v>
      </c>
      <c r="N4673">
        <v>563820</v>
      </c>
      <c r="O4673" t="s">
        <v>106</v>
      </c>
      <c r="P4673">
        <v>563820</v>
      </c>
      <c r="Q4673" t="s">
        <v>106</v>
      </c>
      <c r="R4673" s="9">
        <v>893197.55585112527</v>
      </c>
      <c r="S4673" s="9">
        <f>SUMIFS($B:$B,$J:$J,$C4673)</f>
        <v>4703</v>
      </c>
      <c r="T4673" s="9">
        <v>255362.2318384198</v>
      </c>
      <c r="U4673" s="9">
        <v>0</v>
      </c>
      <c r="V4673" s="9">
        <f>U4673*768</f>
        <v>0</v>
      </c>
      <c r="W4673" s="9">
        <v>25</v>
      </c>
      <c r="X4673" s="9">
        <f>W4673*3072</f>
        <v>76800</v>
      </c>
      <c r="Y4673" s="9">
        <v>15</v>
      </c>
      <c r="Z4673" s="9">
        <f>Y4673*1024</f>
        <v>15360</v>
      </c>
      <c r="AA4673" s="9">
        <v>8</v>
      </c>
      <c r="AB4673" s="9">
        <f>AA4673*256</f>
        <v>2048</v>
      </c>
      <c r="AC4673" s="9">
        <f>SUMIFS($B:$B,$L:$L,$C4673)</f>
        <v>4359</v>
      </c>
      <c r="AD4673" s="9">
        <v>545334.38759795995</v>
      </c>
      <c r="AE4673" s="9"/>
      <c r="AF4673" s="9"/>
      <c r="AG4673" s="9"/>
      <c r="AH4673" s="9"/>
      <c r="AI4673" s="9"/>
      <c r="AJ4673" s="9"/>
      <c r="AK4673" s="9"/>
      <c r="AL4673" s="9"/>
      <c r="AM4673" s="9"/>
      <c r="AN4673" s="9"/>
      <c r="AO4673" s="9"/>
      <c r="AP4673" s="9"/>
      <c r="AQ4673" s="15"/>
      <c r="AR4673" s="9">
        <v>2</v>
      </c>
      <c r="AS4673" s="9">
        <f>AR4673*30500</f>
        <v>61000</v>
      </c>
      <c r="AT4673" s="9"/>
      <c r="AU4673" s="9"/>
      <c r="AV4673" s="9"/>
      <c r="AW4673" s="9"/>
      <c r="AX4673" s="9"/>
      <c r="AY4673" s="9"/>
      <c r="AZ4673" s="9"/>
      <c r="BA4673" s="9"/>
      <c r="BB4673" s="9"/>
      <c r="BC4673" s="9"/>
      <c r="BD4673" s="9"/>
      <c r="BE4673" s="9"/>
      <c r="BF4673" s="9"/>
      <c r="BG4673" s="9"/>
      <c r="BH4673" s="9"/>
      <c r="BI4673" s="9"/>
      <c r="BJ4673" s="9"/>
      <c r="BK4673" s="9"/>
      <c r="BL4673" s="9">
        <f t="shared" si="152"/>
        <v>1849102.1752875051</v>
      </c>
      <c r="BM4673" s="9">
        <f t="shared" si="153"/>
        <v>1849100</v>
      </c>
    </row>
    <row r="4674" spans="1:65" x14ac:dyDescent="0.3">
      <c r="A4674" t="s">
        <v>4305</v>
      </c>
      <c r="B4674" s="9">
        <v>780</v>
      </c>
      <c r="C4674">
        <v>565610</v>
      </c>
      <c r="D4674">
        <v>1</v>
      </c>
      <c r="E4674">
        <v>0</v>
      </c>
      <c r="F4674">
        <v>0</v>
      </c>
      <c r="G4674">
        <v>0</v>
      </c>
      <c r="H4674">
        <v>0</v>
      </c>
      <c r="I4674" t="s">
        <v>131</v>
      </c>
      <c r="J4674">
        <v>565709</v>
      </c>
      <c r="K4674" t="s">
        <v>1839</v>
      </c>
      <c r="L4674">
        <v>565709</v>
      </c>
      <c r="M4674" t="s">
        <v>1839</v>
      </c>
      <c r="N4674">
        <v>565709</v>
      </c>
      <c r="O4674" t="s">
        <v>1839</v>
      </c>
      <c r="P4674">
        <v>564567</v>
      </c>
      <c r="Q4674" t="s">
        <v>523</v>
      </c>
      <c r="R4674" s="9">
        <v>184834.15684616499</v>
      </c>
      <c r="S4674" s="9"/>
      <c r="T4674" s="9"/>
      <c r="U4674" s="9"/>
      <c r="V4674" s="9"/>
      <c r="W4674" s="9"/>
      <c r="X4674" s="9"/>
      <c r="Y4674" s="9"/>
      <c r="Z4674" s="9"/>
      <c r="AA4674" s="9"/>
      <c r="AB4674" s="9"/>
      <c r="AC4674" s="9"/>
      <c r="AD4674" s="9"/>
      <c r="AE4674" s="9"/>
      <c r="AF4674" s="9"/>
      <c r="AG4674" s="9"/>
      <c r="AH4674" s="9"/>
      <c r="AI4674" s="9"/>
      <c r="AJ4674" s="9"/>
      <c r="AK4674" s="9"/>
      <c r="AL4674" s="9"/>
      <c r="AM4674" s="9"/>
      <c r="AN4674" s="9"/>
      <c r="AO4674" s="9"/>
      <c r="AP4674" s="9"/>
      <c r="AQ4674" s="15"/>
      <c r="AR4674" s="9">
        <v>8</v>
      </c>
      <c r="AS4674" s="9">
        <f>AR4674*30500</f>
        <v>244000</v>
      </c>
      <c r="AT4674" s="9"/>
      <c r="AU4674" s="9"/>
      <c r="AV4674" s="9"/>
      <c r="AW4674" s="9"/>
      <c r="AX4674" s="9"/>
      <c r="AY4674" s="9"/>
      <c r="AZ4674" s="9"/>
      <c r="BA4674" s="9"/>
      <c r="BB4674" s="9"/>
      <c r="BC4674" s="9"/>
      <c r="BD4674" s="9"/>
      <c r="BE4674" s="9"/>
      <c r="BF4674" s="9"/>
      <c r="BG4674" s="9"/>
      <c r="BH4674" s="9"/>
      <c r="BI4674" s="9"/>
      <c r="BJ4674" s="9"/>
      <c r="BK4674" s="9"/>
      <c r="BL4674" s="9">
        <f t="shared" si="152"/>
        <v>428834.15684616496</v>
      </c>
      <c r="BM4674" s="9">
        <f t="shared" si="153"/>
        <v>428800</v>
      </c>
    </row>
    <row r="4675" spans="1:65" x14ac:dyDescent="0.3">
      <c r="A4675" t="s">
        <v>4306</v>
      </c>
      <c r="B4675" s="9">
        <v>89</v>
      </c>
      <c r="C4675">
        <v>532436</v>
      </c>
      <c r="D4675">
        <v>1</v>
      </c>
      <c r="E4675">
        <v>0</v>
      </c>
      <c r="F4675">
        <v>0</v>
      </c>
      <c r="G4675">
        <v>0</v>
      </c>
      <c r="H4675">
        <v>0</v>
      </c>
      <c r="I4675" t="s">
        <v>86</v>
      </c>
      <c r="J4675">
        <v>529648</v>
      </c>
      <c r="K4675" t="s">
        <v>318</v>
      </c>
      <c r="L4675">
        <v>529648</v>
      </c>
      <c r="M4675" t="s">
        <v>318</v>
      </c>
      <c r="N4675">
        <v>530883</v>
      </c>
      <c r="O4675" t="s">
        <v>319</v>
      </c>
      <c r="P4675">
        <v>530883</v>
      </c>
      <c r="Q4675" t="s">
        <v>319</v>
      </c>
      <c r="R4675" s="9">
        <v>71941.662785630979</v>
      </c>
      <c r="S4675" s="9"/>
      <c r="T4675" s="9"/>
      <c r="U4675" s="9"/>
      <c r="V4675" s="9"/>
      <c r="W4675" s="9"/>
      <c r="X4675" s="9"/>
      <c r="Y4675" s="9"/>
      <c r="Z4675" s="9"/>
      <c r="AA4675" s="9"/>
      <c r="AB4675" s="9"/>
      <c r="AC4675" s="9"/>
      <c r="AD4675" s="9"/>
      <c r="AE4675" s="9"/>
      <c r="AF4675" s="9"/>
      <c r="AG4675" s="9"/>
      <c r="AH4675" s="9"/>
      <c r="AI4675" s="9"/>
      <c r="AJ4675" s="9"/>
      <c r="AK4675" s="9"/>
      <c r="AL4675" s="9"/>
      <c r="AM4675" s="9"/>
      <c r="AN4675" s="9"/>
      <c r="AO4675" s="9"/>
      <c r="AP4675" s="9"/>
      <c r="AQ4675" s="15"/>
      <c r="AR4675" s="9"/>
      <c r="AS4675" s="9"/>
      <c r="AT4675" s="9"/>
      <c r="AU4675" s="9"/>
      <c r="AV4675" s="9"/>
      <c r="AW4675" s="9"/>
      <c r="AX4675" s="9"/>
      <c r="AY4675" s="9"/>
      <c r="AZ4675" s="9"/>
      <c r="BA4675" s="9"/>
      <c r="BB4675" s="9"/>
      <c r="BC4675" s="9"/>
      <c r="BD4675" s="9"/>
      <c r="BE4675" s="9"/>
      <c r="BF4675" s="9"/>
      <c r="BG4675" s="9"/>
      <c r="BH4675" s="9"/>
      <c r="BI4675" s="9"/>
      <c r="BJ4675" s="9"/>
      <c r="BK4675" s="9"/>
      <c r="BL4675" s="9">
        <f t="shared" si="152"/>
        <v>71941.662785630979</v>
      </c>
      <c r="BM4675" s="9">
        <f t="shared" si="153"/>
        <v>71900</v>
      </c>
    </row>
    <row r="4676" spans="1:65" x14ac:dyDescent="0.3">
      <c r="A4676" s="2" t="s">
        <v>1154</v>
      </c>
      <c r="B4676" s="9">
        <v>763</v>
      </c>
      <c r="C4676">
        <v>596787</v>
      </c>
      <c r="D4676">
        <v>1</v>
      </c>
      <c r="E4676">
        <v>1</v>
      </c>
      <c r="F4676">
        <v>0</v>
      </c>
      <c r="G4676">
        <v>0</v>
      </c>
      <c r="H4676">
        <v>0</v>
      </c>
      <c r="I4676" t="s">
        <v>123</v>
      </c>
      <c r="J4676">
        <v>596787</v>
      </c>
      <c r="K4676" t="s">
        <v>1154</v>
      </c>
      <c r="L4676">
        <v>596230</v>
      </c>
      <c r="M4676" t="s">
        <v>468</v>
      </c>
      <c r="N4676">
        <v>596230</v>
      </c>
      <c r="O4676" t="s">
        <v>468</v>
      </c>
      <c r="P4676">
        <v>596230</v>
      </c>
      <c r="Q4676" t="s">
        <v>468</v>
      </c>
      <c r="R4676" s="9">
        <v>180867.48504819829</v>
      </c>
      <c r="S4676" s="9">
        <f>SUMIFS($B:$B,$J:$J,$C4676)</f>
        <v>1877</v>
      </c>
      <c r="T4676" s="9">
        <v>102166.9559942851</v>
      </c>
      <c r="U4676" s="9">
        <v>1</v>
      </c>
      <c r="V4676" s="9">
        <f>U4676*768</f>
        <v>768</v>
      </c>
      <c r="W4676" s="9">
        <v>45</v>
      </c>
      <c r="X4676" s="9">
        <f>W4676*3072</f>
        <v>138240</v>
      </c>
      <c r="Y4676" s="9">
        <v>11</v>
      </c>
      <c r="Z4676" s="9">
        <f>Y4676*1024</f>
        <v>11264</v>
      </c>
      <c r="AA4676" s="9">
        <v>7</v>
      </c>
      <c r="AB4676" s="9">
        <f>AA4676*256</f>
        <v>1792</v>
      </c>
      <c r="AC4676" s="9"/>
      <c r="AD4676" s="9"/>
      <c r="AE4676" s="9"/>
      <c r="AF4676" s="9"/>
      <c r="AG4676" s="9"/>
      <c r="AH4676" s="9"/>
      <c r="AI4676" s="9"/>
      <c r="AJ4676" s="9"/>
      <c r="AK4676" s="9"/>
      <c r="AL4676" s="9"/>
      <c r="AM4676" s="9"/>
      <c r="AN4676" s="9"/>
      <c r="AO4676" s="9"/>
      <c r="AP4676" s="9"/>
      <c r="AQ4676" s="15"/>
      <c r="AR4676" s="9"/>
      <c r="AS4676" s="9"/>
      <c r="AT4676" s="9"/>
      <c r="AU4676" s="9"/>
      <c r="AV4676" s="9"/>
      <c r="AW4676" s="9"/>
      <c r="AX4676" s="9"/>
      <c r="AY4676" s="9"/>
      <c r="AZ4676" s="9"/>
      <c r="BA4676" s="9"/>
      <c r="BB4676" s="9"/>
      <c r="BC4676" s="9"/>
      <c r="BD4676" s="9"/>
      <c r="BE4676" s="9"/>
      <c r="BF4676" s="9"/>
      <c r="BG4676" s="9"/>
      <c r="BH4676" s="9"/>
      <c r="BI4676" s="9"/>
      <c r="BJ4676" s="9"/>
      <c r="BK4676" s="9"/>
      <c r="BL4676" s="9">
        <f t="shared" ref="BL4676:BL4739" si="154">SUMIF(R4676:R4676,"&lt;&gt;")+SUMIF(T4676:T4676,"&lt;&gt;")+SUMIF(V4676:V4676,"&lt;&gt;")+SUMIF(X4676:X4676,"&lt;&gt;")+SUMIF(Z4676:Z4676,"&lt;&gt;")+SUMIF(AB4676:AB4676,"&lt;&gt;")+SUMIF(AD4676:AD4676,"&lt;&gt;")+SUMIF(AF4676:AF4676,"&lt;&gt;")+SUMIF(AH4676:AH4676,"&lt;&gt;")+SUMIF(AJ4676:AJ4676,"&lt;&gt;")+SUMIF(AK4676:AK4676,"&lt;&gt;")+SUMIF(AM4676:AM4676,"&lt;&gt;")+SUMIF(AO4676:AO4676,"&lt;&gt;")+SUMIF(AQ4676:AQ4676,"&lt;&gt;")+SUMIF(AS4676:AS4676,"&lt;&gt;")+SUMIF(AU4676:AU4676,"&lt;&gt;")+SUMIF(AW4676:AW4676,"&lt;&gt;")+SUMIF(AY4676:AY4676,"&lt;&gt;")+SUMIF(BA4676:BA4676,"&lt;&gt;")+SUMIF(BC4676:BC4676,"&lt;&gt;")+SUMIF(BE4676:BE4676,"&lt;&gt;")+SUMIF(BG4676:BG4676,"&lt;&gt;")+SUMIF(BI4676:BI4676,"&lt;&gt;")+SUMIF(BK4676:BK4676,"&lt;&gt;")</f>
        <v>435098.44104248338</v>
      </c>
      <c r="BM4676" s="9">
        <f t="shared" ref="BM4676:BM4739" si="155">ROUND(BL4676/100,0)*100</f>
        <v>435100</v>
      </c>
    </row>
    <row r="4677" spans="1:65" x14ac:dyDescent="0.3">
      <c r="A4677" t="s">
        <v>1154</v>
      </c>
      <c r="B4677" s="9">
        <v>142</v>
      </c>
      <c r="C4677">
        <v>576794</v>
      </c>
      <c r="D4677">
        <v>1</v>
      </c>
      <c r="E4677">
        <v>0</v>
      </c>
      <c r="F4677">
        <v>0</v>
      </c>
      <c r="G4677">
        <v>0</v>
      </c>
      <c r="H4677">
        <v>0</v>
      </c>
      <c r="I4677" t="s">
        <v>90</v>
      </c>
      <c r="J4677">
        <v>576743</v>
      </c>
      <c r="K4677" t="s">
        <v>1181</v>
      </c>
      <c r="L4677">
        <v>576271</v>
      </c>
      <c r="M4677" t="s">
        <v>160</v>
      </c>
      <c r="N4677">
        <v>576271</v>
      </c>
      <c r="O4677" t="s">
        <v>160</v>
      </c>
      <c r="P4677">
        <v>576271</v>
      </c>
      <c r="Q4677" t="s">
        <v>160</v>
      </c>
      <c r="R4677" s="9">
        <v>71941.662785630979</v>
      </c>
      <c r="S4677" s="9"/>
      <c r="T4677" s="9"/>
      <c r="U4677" s="9"/>
      <c r="V4677" s="9"/>
      <c r="W4677" s="9"/>
      <c r="X4677" s="9"/>
      <c r="Y4677" s="9"/>
      <c r="Z4677" s="9"/>
      <c r="AA4677" s="9"/>
      <c r="AB4677" s="9"/>
      <c r="AC4677" s="9"/>
      <c r="AD4677" s="9"/>
      <c r="AE4677" s="9"/>
      <c r="AF4677" s="9"/>
      <c r="AG4677" s="9"/>
      <c r="AH4677" s="9"/>
      <c r="AI4677" s="9"/>
      <c r="AJ4677" s="9"/>
      <c r="AK4677" s="9"/>
      <c r="AL4677" s="9"/>
      <c r="AM4677" s="9"/>
      <c r="AN4677" s="9"/>
      <c r="AO4677" s="9"/>
      <c r="AP4677" s="9"/>
      <c r="AQ4677" s="15"/>
      <c r="AR4677" s="9"/>
      <c r="AS4677" s="9"/>
      <c r="AT4677" s="9"/>
      <c r="AU4677" s="9"/>
      <c r="AV4677" s="9"/>
      <c r="AW4677" s="9"/>
      <c r="AX4677" s="9"/>
      <c r="AY4677" s="9"/>
      <c r="AZ4677" s="9"/>
      <c r="BA4677" s="9"/>
      <c r="BB4677" s="9"/>
      <c r="BC4677" s="9"/>
      <c r="BD4677" s="9"/>
      <c r="BE4677" s="9"/>
      <c r="BF4677" s="9"/>
      <c r="BG4677" s="9"/>
      <c r="BH4677" s="9"/>
      <c r="BI4677" s="9"/>
      <c r="BJ4677" s="9"/>
      <c r="BK4677" s="9"/>
      <c r="BL4677" s="9">
        <f t="shared" si="154"/>
        <v>71941.662785630979</v>
      </c>
      <c r="BM4677" s="9">
        <f t="shared" si="155"/>
        <v>71900</v>
      </c>
    </row>
    <row r="4678" spans="1:65" x14ac:dyDescent="0.3">
      <c r="A4678" t="s">
        <v>4307</v>
      </c>
      <c r="B4678" s="9">
        <v>338</v>
      </c>
      <c r="C4678">
        <v>593591</v>
      </c>
      <c r="D4678">
        <v>1</v>
      </c>
      <c r="E4678">
        <v>0</v>
      </c>
      <c r="F4678">
        <v>0</v>
      </c>
      <c r="G4678">
        <v>0</v>
      </c>
      <c r="H4678">
        <v>0</v>
      </c>
      <c r="I4678" t="s">
        <v>81</v>
      </c>
      <c r="J4678">
        <v>593401</v>
      </c>
      <c r="K4678" t="s">
        <v>3306</v>
      </c>
      <c r="L4678">
        <v>592943</v>
      </c>
      <c r="M4678" t="s">
        <v>476</v>
      </c>
      <c r="N4678">
        <v>592943</v>
      </c>
      <c r="O4678" t="s">
        <v>476</v>
      </c>
      <c r="P4678">
        <v>592943</v>
      </c>
      <c r="Q4678" t="s">
        <v>476</v>
      </c>
      <c r="R4678" s="9">
        <v>80956.976049460005</v>
      </c>
      <c r="S4678" s="9"/>
      <c r="T4678" s="9"/>
      <c r="U4678" s="9"/>
      <c r="V4678" s="9"/>
      <c r="W4678" s="9"/>
      <c r="X4678" s="9"/>
      <c r="Y4678" s="9"/>
      <c r="Z4678" s="9"/>
      <c r="AA4678" s="9"/>
      <c r="AB4678" s="9"/>
      <c r="AC4678" s="9"/>
      <c r="AD4678" s="9"/>
      <c r="AE4678" s="9"/>
      <c r="AF4678" s="9"/>
      <c r="AG4678" s="9"/>
      <c r="AH4678" s="9"/>
      <c r="AI4678" s="9"/>
      <c r="AJ4678" s="9"/>
      <c r="AK4678" s="9"/>
      <c r="AL4678" s="9"/>
      <c r="AM4678" s="9"/>
      <c r="AN4678" s="9"/>
      <c r="AO4678" s="9"/>
      <c r="AP4678" s="9"/>
      <c r="AQ4678" s="15"/>
      <c r="AR4678" s="9"/>
      <c r="AS4678" s="9"/>
      <c r="AT4678" s="9"/>
      <c r="AU4678" s="9"/>
      <c r="AV4678" s="9"/>
      <c r="AW4678" s="9"/>
      <c r="AX4678" s="9"/>
      <c r="AY4678" s="9"/>
      <c r="AZ4678" s="9"/>
      <c r="BA4678" s="9"/>
      <c r="BB4678" s="9"/>
      <c r="BC4678" s="9"/>
      <c r="BD4678" s="9"/>
      <c r="BE4678" s="9"/>
      <c r="BF4678" s="9"/>
      <c r="BG4678" s="9"/>
      <c r="BH4678" s="9"/>
      <c r="BI4678" s="9"/>
      <c r="BJ4678" s="9"/>
      <c r="BK4678" s="9"/>
      <c r="BL4678" s="9">
        <f t="shared" si="154"/>
        <v>80956.976049460005</v>
      </c>
      <c r="BM4678" s="9">
        <f t="shared" si="155"/>
        <v>81000</v>
      </c>
    </row>
    <row r="4679" spans="1:65" x14ac:dyDescent="0.3">
      <c r="A4679" t="s">
        <v>4308</v>
      </c>
      <c r="B4679" s="9">
        <v>292</v>
      </c>
      <c r="C4679">
        <v>573477</v>
      </c>
      <c r="D4679">
        <v>1</v>
      </c>
      <c r="E4679">
        <v>0</v>
      </c>
      <c r="F4679">
        <v>0</v>
      </c>
      <c r="G4679">
        <v>0</v>
      </c>
      <c r="H4679">
        <v>0</v>
      </c>
      <c r="I4679" t="s">
        <v>90</v>
      </c>
      <c r="J4679">
        <v>573272</v>
      </c>
      <c r="K4679" t="s">
        <v>1677</v>
      </c>
      <c r="L4679">
        <v>572926</v>
      </c>
      <c r="M4679" t="s">
        <v>203</v>
      </c>
      <c r="N4679">
        <v>572926</v>
      </c>
      <c r="O4679" t="s">
        <v>203</v>
      </c>
      <c r="P4679">
        <v>572926</v>
      </c>
      <c r="Q4679" t="s">
        <v>203</v>
      </c>
      <c r="R4679" s="9">
        <v>71941.662785630979</v>
      </c>
      <c r="S4679" s="9"/>
      <c r="T4679" s="9"/>
      <c r="U4679" s="9"/>
      <c r="V4679" s="9"/>
      <c r="W4679" s="9"/>
      <c r="X4679" s="9"/>
      <c r="Y4679" s="9"/>
      <c r="Z4679" s="9"/>
      <c r="AA4679" s="9"/>
      <c r="AB4679" s="9"/>
      <c r="AC4679" s="9"/>
      <c r="AD4679" s="9"/>
      <c r="AE4679" s="9"/>
      <c r="AF4679" s="9"/>
      <c r="AG4679" s="9"/>
      <c r="AH4679" s="9"/>
      <c r="AI4679" s="9"/>
      <c r="AJ4679" s="9"/>
      <c r="AK4679" s="9"/>
      <c r="AL4679" s="9"/>
      <c r="AM4679" s="9"/>
      <c r="AN4679" s="9"/>
      <c r="AO4679" s="9"/>
      <c r="AP4679" s="9"/>
      <c r="AQ4679" s="15"/>
      <c r="AR4679" s="9"/>
      <c r="AS4679" s="9"/>
      <c r="AT4679" s="9"/>
      <c r="AU4679" s="9"/>
      <c r="AV4679" s="9"/>
      <c r="AW4679" s="9"/>
      <c r="AX4679" s="9"/>
      <c r="AY4679" s="9"/>
      <c r="AZ4679" s="9"/>
      <c r="BA4679" s="9"/>
      <c r="BB4679" s="9"/>
      <c r="BC4679" s="9"/>
      <c r="BD4679" s="9"/>
      <c r="BE4679" s="9"/>
      <c r="BF4679" s="9"/>
      <c r="BG4679" s="9"/>
      <c r="BH4679" s="9"/>
      <c r="BI4679" s="9"/>
      <c r="BJ4679" s="9"/>
      <c r="BK4679" s="9"/>
      <c r="BL4679" s="9">
        <f t="shared" si="154"/>
        <v>71941.662785630979</v>
      </c>
      <c r="BM4679" s="9">
        <f t="shared" si="155"/>
        <v>71900</v>
      </c>
    </row>
    <row r="4680" spans="1:65" x14ac:dyDescent="0.3">
      <c r="A4680" t="s">
        <v>4309</v>
      </c>
      <c r="B4680" s="9">
        <v>466</v>
      </c>
      <c r="C4680">
        <v>530638</v>
      </c>
      <c r="D4680">
        <v>1</v>
      </c>
      <c r="E4680">
        <v>0</v>
      </c>
      <c r="F4680">
        <v>0</v>
      </c>
      <c r="G4680">
        <v>0</v>
      </c>
      <c r="H4680">
        <v>0</v>
      </c>
      <c r="I4680" t="s">
        <v>86</v>
      </c>
      <c r="J4680">
        <v>529303</v>
      </c>
      <c r="K4680" t="s">
        <v>301</v>
      </c>
      <c r="L4680">
        <v>529303</v>
      </c>
      <c r="M4680" t="s">
        <v>301</v>
      </c>
      <c r="N4680">
        <v>529303</v>
      </c>
      <c r="O4680" t="s">
        <v>301</v>
      </c>
      <c r="P4680">
        <v>529303</v>
      </c>
      <c r="Q4680" t="s">
        <v>301</v>
      </c>
      <c r="R4680" s="9">
        <v>111213.55206087889</v>
      </c>
      <c r="S4680" s="9"/>
      <c r="T4680" s="9"/>
      <c r="U4680" s="9"/>
      <c r="V4680" s="9"/>
      <c r="W4680" s="9"/>
      <c r="X4680" s="9"/>
      <c r="Y4680" s="9"/>
      <c r="Z4680" s="9"/>
      <c r="AA4680" s="9"/>
      <c r="AB4680" s="9"/>
      <c r="AC4680" s="9"/>
      <c r="AD4680" s="9"/>
      <c r="AE4680" s="9"/>
      <c r="AF4680" s="9"/>
      <c r="AG4680" s="9"/>
      <c r="AH4680" s="9"/>
      <c r="AI4680" s="9"/>
      <c r="AJ4680" s="9"/>
      <c r="AK4680" s="9"/>
      <c r="AL4680" s="9"/>
      <c r="AM4680" s="9"/>
      <c r="AN4680" s="9"/>
      <c r="AO4680" s="9"/>
      <c r="AP4680" s="9"/>
      <c r="AQ4680" s="15"/>
      <c r="AR4680" s="9"/>
      <c r="AS4680" s="9"/>
      <c r="AT4680" s="9"/>
      <c r="AU4680" s="9"/>
      <c r="AV4680" s="9"/>
      <c r="AW4680" s="9"/>
      <c r="AX4680" s="9"/>
      <c r="AY4680" s="9"/>
      <c r="AZ4680" s="9"/>
      <c r="BA4680" s="9"/>
      <c r="BB4680" s="9"/>
      <c r="BC4680" s="9"/>
      <c r="BD4680" s="9"/>
      <c r="BE4680" s="9"/>
      <c r="BF4680" s="9"/>
      <c r="BG4680" s="9"/>
      <c r="BH4680" s="9"/>
      <c r="BI4680" s="9"/>
      <c r="BJ4680" s="9"/>
      <c r="BK4680" s="9"/>
      <c r="BL4680" s="9">
        <f t="shared" si="154"/>
        <v>111213.55206087889</v>
      </c>
      <c r="BM4680" s="9">
        <f t="shared" si="155"/>
        <v>111200</v>
      </c>
    </row>
    <row r="4681" spans="1:65" x14ac:dyDescent="0.3">
      <c r="A4681" s="2" t="s">
        <v>1323</v>
      </c>
      <c r="B4681" s="9">
        <v>600</v>
      </c>
      <c r="C4681">
        <v>517844</v>
      </c>
      <c r="D4681">
        <v>1</v>
      </c>
      <c r="E4681">
        <v>1</v>
      </c>
      <c r="F4681">
        <v>0</v>
      </c>
      <c r="G4681">
        <v>0</v>
      </c>
      <c r="H4681">
        <v>0</v>
      </c>
      <c r="I4681" t="s">
        <v>111</v>
      </c>
      <c r="J4681">
        <v>517844</v>
      </c>
      <c r="K4681" t="s">
        <v>1323</v>
      </c>
      <c r="L4681">
        <v>514705</v>
      </c>
      <c r="M4681" t="s">
        <v>517</v>
      </c>
      <c r="N4681">
        <v>514705</v>
      </c>
      <c r="O4681" t="s">
        <v>517</v>
      </c>
      <c r="P4681">
        <v>514705</v>
      </c>
      <c r="Q4681" t="s">
        <v>517</v>
      </c>
      <c r="R4681" s="9">
        <v>142726.9825446085</v>
      </c>
      <c r="S4681" s="9">
        <f>SUMIFS($B:$B,$J:$J,$C4681)</f>
        <v>1991</v>
      </c>
      <c r="T4681" s="9">
        <v>108358.4386085251</v>
      </c>
      <c r="U4681" s="9">
        <v>0</v>
      </c>
      <c r="V4681" s="9">
        <f>U4681*768</f>
        <v>0</v>
      </c>
      <c r="W4681" s="9">
        <v>18</v>
      </c>
      <c r="X4681" s="9">
        <f>W4681*3072</f>
        <v>55296</v>
      </c>
      <c r="Y4681" s="9">
        <v>4</v>
      </c>
      <c r="Z4681" s="9">
        <f>Y4681*1024</f>
        <v>4096</v>
      </c>
      <c r="AA4681" s="9">
        <v>2</v>
      </c>
      <c r="AB4681" s="9">
        <f>AA4681*256</f>
        <v>512</v>
      </c>
      <c r="AC4681" s="9"/>
      <c r="AD4681" s="9"/>
      <c r="AE4681" s="9"/>
      <c r="AF4681" s="9"/>
      <c r="AG4681" s="9"/>
      <c r="AH4681" s="9"/>
      <c r="AI4681" s="9"/>
      <c r="AJ4681" s="9"/>
      <c r="AK4681" s="9"/>
      <c r="AL4681" s="9"/>
      <c r="AM4681" s="9"/>
      <c r="AN4681" s="9"/>
      <c r="AO4681" s="9"/>
      <c r="AP4681" s="9"/>
      <c r="AQ4681" s="15"/>
      <c r="AR4681" s="9"/>
      <c r="AS4681" s="9"/>
      <c r="AT4681" s="9"/>
      <c r="AU4681" s="9"/>
      <c r="AV4681" s="9"/>
      <c r="AW4681" s="9"/>
      <c r="AX4681" s="9"/>
      <c r="AY4681" s="9"/>
      <c r="AZ4681" s="9"/>
      <c r="BA4681" s="9"/>
      <c r="BB4681" s="9"/>
      <c r="BC4681" s="9"/>
      <c r="BD4681" s="9"/>
      <c r="BE4681" s="9"/>
      <c r="BF4681" s="9"/>
      <c r="BG4681" s="9"/>
      <c r="BH4681" s="9"/>
      <c r="BI4681" s="9"/>
      <c r="BJ4681" s="9"/>
      <c r="BK4681" s="9"/>
      <c r="BL4681" s="9">
        <f t="shared" si="154"/>
        <v>310989.42115313362</v>
      </c>
      <c r="BM4681" s="9">
        <f t="shared" si="155"/>
        <v>311000</v>
      </c>
    </row>
    <row r="4682" spans="1:65" x14ac:dyDescent="0.3">
      <c r="A4682" t="s">
        <v>4310</v>
      </c>
      <c r="B4682" s="9">
        <v>620</v>
      </c>
      <c r="C4682">
        <v>558346</v>
      </c>
      <c r="D4682">
        <v>1</v>
      </c>
      <c r="E4682">
        <v>0</v>
      </c>
      <c r="F4682">
        <v>0</v>
      </c>
      <c r="G4682">
        <v>0</v>
      </c>
      <c r="H4682">
        <v>0</v>
      </c>
      <c r="I4682" t="s">
        <v>151</v>
      </c>
      <c r="J4682">
        <v>558044</v>
      </c>
      <c r="K4682" t="s">
        <v>549</v>
      </c>
      <c r="L4682">
        <v>558249</v>
      </c>
      <c r="M4682" t="s">
        <v>550</v>
      </c>
      <c r="N4682">
        <v>558249</v>
      </c>
      <c r="O4682" t="s">
        <v>550</v>
      </c>
      <c r="P4682">
        <v>558249</v>
      </c>
      <c r="Q4682" t="s">
        <v>550</v>
      </c>
      <c r="R4682" s="9">
        <v>147417.68490922061</v>
      </c>
      <c r="S4682" s="9"/>
      <c r="T4682" s="9"/>
      <c r="U4682" s="9"/>
      <c r="V4682" s="9"/>
      <c r="W4682" s="9"/>
      <c r="X4682" s="9"/>
      <c r="Y4682" s="9"/>
      <c r="Z4682" s="9"/>
      <c r="AA4682" s="9"/>
      <c r="AB4682" s="9"/>
      <c r="AC4682" s="9"/>
      <c r="AD4682" s="9"/>
      <c r="AE4682" s="9"/>
      <c r="AF4682" s="9"/>
      <c r="AG4682" s="9"/>
      <c r="AH4682" s="9"/>
      <c r="AI4682" s="9"/>
      <c r="AJ4682" s="9"/>
      <c r="AK4682" s="9"/>
      <c r="AL4682" s="9"/>
      <c r="AM4682" s="9"/>
      <c r="AN4682" s="9"/>
      <c r="AO4682" s="9"/>
      <c r="AP4682" s="9"/>
      <c r="AQ4682" s="15"/>
      <c r="AR4682" s="9"/>
      <c r="AS4682" s="9"/>
      <c r="AT4682" s="9"/>
      <c r="AU4682" s="9"/>
      <c r="AV4682" s="9"/>
      <c r="AW4682" s="9"/>
      <c r="AX4682" s="9"/>
      <c r="AY4682" s="9"/>
      <c r="AZ4682" s="9"/>
      <c r="BA4682" s="9"/>
      <c r="BB4682" s="9"/>
      <c r="BC4682" s="9"/>
      <c r="BD4682" s="9"/>
      <c r="BE4682" s="9"/>
      <c r="BF4682" s="9"/>
      <c r="BG4682" s="9"/>
      <c r="BH4682" s="9"/>
      <c r="BI4682" s="9"/>
      <c r="BJ4682" s="9"/>
      <c r="BK4682" s="9"/>
      <c r="BL4682" s="9">
        <f t="shared" si="154"/>
        <v>147417.68490922061</v>
      </c>
      <c r="BM4682" s="9">
        <f t="shared" si="155"/>
        <v>147400</v>
      </c>
    </row>
    <row r="4683" spans="1:65" x14ac:dyDescent="0.3">
      <c r="A4683" t="s">
        <v>4311</v>
      </c>
      <c r="B4683" s="9">
        <v>380</v>
      </c>
      <c r="C4683">
        <v>545805</v>
      </c>
      <c r="D4683">
        <v>1</v>
      </c>
      <c r="E4683">
        <v>0</v>
      </c>
      <c r="F4683">
        <v>0</v>
      </c>
      <c r="G4683">
        <v>0</v>
      </c>
      <c r="H4683">
        <v>0</v>
      </c>
      <c r="I4683" t="s">
        <v>83</v>
      </c>
      <c r="J4683">
        <v>545562</v>
      </c>
      <c r="K4683" t="s">
        <v>303</v>
      </c>
      <c r="L4683">
        <v>545562</v>
      </c>
      <c r="M4683" t="s">
        <v>303</v>
      </c>
      <c r="N4683">
        <v>545562</v>
      </c>
      <c r="O4683" t="s">
        <v>303</v>
      </c>
      <c r="P4683">
        <v>545562</v>
      </c>
      <c r="Q4683" t="s">
        <v>303</v>
      </c>
      <c r="R4683" s="9">
        <v>90903.031727811001</v>
      </c>
      <c r="S4683" s="9"/>
      <c r="T4683" s="9"/>
      <c r="U4683" s="9"/>
      <c r="V4683" s="9"/>
      <c r="W4683" s="9"/>
      <c r="X4683" s="9"/>
      <c r="Y4683" s="9"/>
      <c r="Z4683" s="9"/>
      <c r="AA4683" s="9"/>
      <c r="AB4683" s="9"/>
      <c r="AC4683" s="9"/>
      <c r="AD4683" s="9"/>
      <c r="AE4683" s="9"/>
      <c r="AF4683" s="9"/>
      <c r="AG4683" s="9"/>
      <c r="AH4683" s="9"/>
      <c r="AI4683" s="9"/>
      <c r="AJ4683" s="9"/>
      <c r="AK4683" s="9"/>
      <c r="AL4683" s="9"/>
      <c r="AM4683" s="9"/>
      <c r="AN4683" s="9"/>
      <c r="AO4683" s="9"/>
      <c r="AP4683" s="9"/>
      <c r="AQ4683" s="15"/>
      <c r="AR4683" s="9"/>
      <c r="AS4683" s="9"/>
      <c r="AT4683" s="9"/>
      <c r="AU4683" s="9"/>
      <c r="AV4683" s="9"/>
      <c r="AW4683" s="9"/>
      <c r="AX4683" s="9"/>
      <c r="AY4683" s="9"/>
      <c r="AZ4683" s="9"/>
      <c r="BA4683" s="9"/>
      <c r="BB4683" s="9"/>
      <c r="BC4683" s="9"/>
      <c r="BD4683" s="9"/>
      <c r="BE4683" s="9"/>
      <c r="BF4683" s="9"/>
      <c r="BG4683" s="9"/>
      <c r="BH4683" s="9"/>
      <c r="BI4683" s="9"/>
      <c r="BJ4683" s="9"/>
      <c r="BK4683" s="9"/>
      <c r="BL4683" s="9">
        <f t="shared" si="154"/>
        <v>90903.031727811001</v>
      </c>
      <c r="BM4683" s="9">
        <f t="shared" si="155"/>
        <v>90900</v>
      </c>
    </row>
    <row r="4684" spans="1:65" x14ac:dyDescent="0.3">
      <c r="A4684" t="s">
        <v>4312</v>
      </c>
      <c r="B4684" s="9">
        <v>93</v>
      </c>
      <c r="C4684">
        <v>573361</v>
      </c>
      <c r="D4684">
        <v>1</v>
      </c>
      <c r="E4684">
        <v>0</v>
      </c>
      <c r="F4684">
        <v>0</v>
      </c>
      <c r="G4684">
        <v>0</v>
      </c>
      <c r="H4684">
        <v>0</v>
      </c>
      <c r="I4684" t="s">
        <v>90</v>
      </c>
      <c r="J4684">
        <v>572659</v>
      </c>
      <c r="K4684" t="s">
        <v>158</v>
      </c>
      <c r="L4684">
        <v>572659</v>
      </c>
      <c r="M4684" t="s">
        <v>158</v>
      </c>
      <c r="N4684">
        <v>572659</v>
      </c>
      <c r="O4684" t="s">
        <v>158</v>
      </c>
      <c r="P4684">
        <v>572659</v>
      </c>
      <c r="Q4684" t="s">
        <v>158</v>
      </c>
      <c r="R4684" s="9">
        <v>71941.662785630979</v>
      </c>
      <c r="S4684" s="9"/>
      <c r="T4684" s="9"/>
      <c r="U4684" s="9"/>
      <c r="V4684" s="9"/>
      <c r="W4684" s="9"/>
      <c r="X4684" s="9"/>
      <c r="Y4684" s="9"/>
      <c r="Z4684" s="9"/>
      <c r="AA4684" s="9"/>
      <c r="AB4684" s="9"/>
      <c r="AC4684" s="9"/>
      <c r="AD4684" s="9"/>
      <c r="AE4684" s="9"/>
      <c r="AF4684" s="9"/>
      <c r="AG4684" s="9"/>
      <c r="AH4684" s="9"/>
      <c r="AI4684" s="9"/>
      <c r="AJ4684" s="9"/>
      <c r="AK4684" s="9"/>
      <c r="AL4684" s="9"/>
      <c r="AM4684" s="9"/>
      <c r="AN4684" s="9"/>
      <c r="AO4684" s="9"/>
      <c r="AP4684" s="9"/>
      <c r="AQ4684" s="15"/>
      <c r="AR4684" s="9"/>
      <c r="AS4684" s="9"/>
      <c r="AT4684" s="9"/>
      <c r="AU4684" s="9"/>
      <c r="AV4684" s="9"/>
      <c r="AW4684" s="9"/>
      <c r="AX4684" s="9"/>
      <c r="AY4684" s="9"/>
      <c r="AZ4684" s="9"/>
      <c r="BA4684" s="9"/>
      <c r="BB4684" s="9"/>
      <c r="BC4684" s="9"/>
      <c r="BD4684" s="9"/>
      <c r="BE4684" s="9"/>
      <c r="BF4684" s="9"/>
      <c r="BG4684" s="9"/>
      <c r="BH4684" s="9"/>
      <c r="BI4684" s="9"/>
      <c r="BJ4684" s="9"/>
      <c r="BK4684" s="9"/>
      <c r="BL4684" s="9">
        <f t="shared" si="154"/>
        <v>71941.662785630979</v>
      </c>
      <c r="BM4684" s="9">
        <f t="shared" si="155"/>
        <v>71900</v>
      </c>
    </row>
    <row r="4685" spans="1:65" x14ac:dyDescent="0.3">
      <c r="A4685" s="5" t="s">
        <v>571</v>
      </c>
      <c r="B4685" s="9">
        <v>7070</v>
      </c>
      <c r="C4685">
        <v>553131</v>
      </c>
      <c r="D4685">
        <v>1</v>
      </c>
      <c r="E4685">
        <v>1</v>
      </c>
      <c r="F4685">
        <v>1</v>
      </c>
      <c r="G4685">
        <v>1</v>
      </c>
      <c r="H4685">
        <v>1</v>
      </c>
      <c r="I4685" t="s">
        <v>83</v>
      </c>
      <c r="J4685">
        <v>553131</v>
      </c>
      <c r="K4685" t="s">
        <v>571</v>
      </c>
      <c r="L4685">
        <v>553131</v>
      </c>
      <c r="M4685" t="s">
        <v>571</v>
      </c>
      <c r="N4685">
        <v>553131</v>
      </c>
      <c r="O4685" t="s">
        <v>571</v>
      </c>
      <c r="P4685">
        <v>553131</v>
      </c>
      <c r="Q4685" t="s">
        <v>571</v>
      </c>
      <c r="R4685" s="9">
        <v>334076.10848105722</v>
      </c>
      <c r="S4685" s="9">
        <f>SUMIFS($B:$B,$J:$J,$C4685)</f>
        <v>11811</v>
      </c>
      <c r="T4685" s="9">
        <v>267778.38301136368</v>
      </c>
      <c r="U4685" s="9">
        <v>1</v>
      </c>
      <c r="V4685" s="9">
        <f>U4685*768</f>
        <v>768</v>
      </c>
      <c r="W4685" s="9">
        <v>45</v>
      </c>
      <c r="X4685" s="9">
        <f>W4685*3072</f>
        <v>138240</v>
      </c>
      <c r="Y4685" s="9">
        <v>44</v>
      </c>
      <c r="Z4685" s="9">
        <f>Y4685*1024</f>
        <v>45056</v>
      </c>
      <c r="AA4685" s="9">
        <v>34</v>
      </c>
      <c r="AB4685" s="9">
        <f>AA4685*256</f>
        <v>8704</v>
      </c>
      <c r="AC4685" s="9">
        <f>SUMIFS($B:$B,$L:$L,$C4685)</f>
        <v>13680</v>
      </c>
      <c r="AD4685" s="9">
        <v>897308.26592782256</v>
      </c>
      <c r="AE4685" s="9">
        <f>SUMIFS($B:$B,$P:$P,$C4685)</f>
        <v>22659</v>
      </c>
      <c r="AF4685" s="9">
        <v>1414706.086694832</v>
      </c>
      <c r="AG4685" s="9">
        <f>SUMIFS($B:$B,$N:$N,$C4685)</f>
        <v>13680</v>
      </c>
      <c r="AH4685" s="9">
        <v>2428809.2279088022</v>
      </c>
      <c r="AI4685" s="9">
        <f>SUMIFS($B:$B,$P:$P,$C4685)</f>
        <v>22659</v>
      </c>
      <c r="AJ4685" s="9">
        <v>13879787.082990911</v>
      </c>
      <c r="AK4685" s="9"/>
      <c r="AL4685" s="9">
        <v>2974</v>
      </c>
      <c r="AM4685" s="9">
        <f>AL4685*141</f>
        <v>419334</v>
      </c>
      <c r="AN4685" s="9"/>
      <c r="AO4685" s="9"/>
      <c r="AP4685" s="9"/>
      <c r="AQ4685" s="15"/>
      <c r="AR4685" s="9">
        <v>2</v>
      </c>
      <c r="AS4685" s="9">
        <f>AR4685*30500</f>
        <v>61000</v>
      </c>
      <c r="AT4685" s="9">
        <v>211</v>
      </c>
      <c r="AU4685" s="9">
        <f>AT4685*2742</f>
        <v>578562</v>
      </c>
      <c r="AV4685" s="9">
        <v>1</v>
      </c>
      <c r="AW4685" s="9">
        <f>AV4685*914</f>
        <v>914</v>
      </c>
      <c r="AX4685" s="9">
        <v>1026</v>
      </c>
      <c r="AY4685" s="9">
        <f>AX4685*141</f>
        <v>144666</v>
      </c>
      <c r="AZ4685" s="9">
        <v>852</v>
      </c>
      <c r="BA4685" s="9">
        <f>AZ4685*343</f>
        <v>292236</v>
      </c>
      <c r="BB4685" s="9">
        <v>1248</v>
      </c>
      <c r="BC4685" s="9">
        <f>BB4685*109</f>
        <v>136032</v>
      </c>
      <c r="BD4685" s="9">
        <v>109</v>
      </c>
      <c r="BE4685" s="9">
        <f>BD4685*82</f>
        <v>8938</v>
      </c>
      <c r="BF4685" s="9">
        <v>1670</v>
      </c>
      <c r="BG4685" s="9">
        <f>BF4685*328</f>
        <v>547760</v>
      </c>
      <c r="BH4685" s="9">
        <v>108</v>
      </c>
      <c r="BI4685" s="9">
        <f>BH4685*410</f>
        <v>44280</v>
      </c>
      <c r="BJ4685" s="9">
        <v>44</v>
      </c>
      <c r="BK4685" s="9">
        <f>BJ4685*219</f>
        <v>9636</v>
      </c>
      <c r="BL4685" s="9">
        <f t="shared" si="154"/>
        <v>21658591.155014791</v>
      </c>
      <c r="BM4685" s="9">
        <f t="shared" si="155"/>
        <v>21658600</v>
      </c>
    </row>
    <row r="4686" spans="1:65" x14ac:dyDescent="0.3">
      <c r="A4686" t="s">
        <v>4313</v>
      </c>
      <c r="B4686" s="9">
        <v>180</v>
      </c>
      <c r="C4686">
        <v>564401</v>
      </c>
      <c r="D4686">
        <v>1</v>
      </c>
      <c r="E4686">
        <v>0</v>
      </c>
      <c r="F4686">
        <v>0</v>
      </c>
      <c r="G4686">
        <v>0</v>
      </c>
      <c r="H4686">
        <v>0</v>
      </c>
      <c r="I4686" t="s">
        <v>104</v>
      </c>
      <c r="J4686">
        <v>564354</v>
      </c>
      <c r="K4686" t="s">
        <v>2368</v>
      </c>
      <c r="L4686">
        <v>564354</v>
      </c>
      <c r="M4686" t="s">
        <v>2368</v>
      </c>
      <c r="N4686">
        <v>577626</v>
      </c>
      <c r="O4686" t="s">
        <v>1142</v>
      </c>
      <c r="P4686">
        <v>577626</v>
      </c>
      <c r="Q4686" t="s">
        <v>1142</v>
      </c>
      <c r="R4686" s="9">
        <v>71941.662785630979</v>
      </c>
      <c r="S4686" s="9"/>
      <c r="T4686" s="9"/>
      <c r="U4686" s="9"/>
      <c r="V4686" s="9"/>
      <c r="W4686" s="9"/>
      <c r="X4686" s="9"/>
      <c r="Y4686" s="9"/>
      <c r="Z4686" s="9"/>
      <c r="AA4686" s="9"/>
      <c r="AB4686" s="9"/>
      <c r="AC4686" s="9"/>
      <c r="AD4686" s="9"/>
      <c r="AE4686" s="9"/>
      <c r="AF4686" s="9"/>
      <c r="AG4686" s="9"/>
      <c r="AH4686" s="9"/>
      <c r="AI4686" s="9"/>
      <c r="AJ4686" s="9"/>
      <c r="AK4686" s="9"/>
      <c r="AL4686" s="9"/>
      <c r="AM4686" s="9"/>
      <c r="AN4686" s="9"/>
      <c r="AO4686" s="9"/>
      <c r="AP4686" s="9"/>
      <c r="AQ4686" s="15"/>
      <c r="AR4686" s="9"/>
      <c r="AS4686" s="9"/>
      <c r="AT4686" s="9"/>
      <c r="AU4686" s="9"/>
      <c r="AV4686" s="9"/>
      <c r="AW4686" s="9"/>
      <c r="AX4686" s="9"/>
      <c r="AY4686" s="9"/>
      <c r="AZ4686" s="9"/>
      <c r="BA4686" s="9"/>
      <c r="BB4686" s="9"/>
      <c r="BC4686" s="9"/>
      <c r="BD4686" s="9"/>
      <c r="BE4686" s="9"/>
      <c r="BF4686" s="9"/>
      <c r="BG4686" s="9"/>
      <c r="BH4686" s="9"/>
      <c r="BI4686" s="9"/>
      <c r="BJ4686" s="9"/>
      <c r="BK4686" s="9"/>
      <c r="BL4686" s="9">
        <f t="shared" si="154"/>
        <v>71941.662785630979</v>
      </c>
      <c r="BM4686" s="9">
        <f t="shared" si="155"/>
        <v>71900</v>
      </c>
    </row>
    <row r="4687" spans="1:65" x14ac:dyDescent="0.3">
      <c r="A4687" t="s">
        <v>4314</v>
      </c>
      <c r="B4687" s="9">
        <v>395</v>
      </c>
      <c r="C4687">
        <v>589004</v>
      </c>
      <c r="D4687">
        <v>1</v>
      </c>
      <c r="E4687">
        <v>0</v>
      </c>
      <c r="F4687">
        <v>0</v>
      </c>
      <c r="G4687">
        <v>0</v>
      </c>
      <c r="H4687">
        <v>0</v>
      </c>
      <c r="I4687" t="s">
        <v>135</v>
      </c>
      <c r="J4687">
        <v>589195</v>
      </c>
      <c r="K4687" t="s">
        <v>923</v>
      </c>
      <c r="L4687">
        <v>589195</v>
      </c>
      <c r="M4687" t="s">
        <v>923</v>
      </c>
      <c r="N4687">
        <v>588296</v>
      </c>
      <c r="O4687" t="s">
        <v>199</v>
      </c>
      <c r="P4687">
        <v>588296</v>
      </c>
      <c r="Q4687" t="s">
        <v>199</v>
      </c>
      <c r="R4687" s="9">
        <v>94450.769415612522</v>
      </c>
      <c r="S4687" s="9"/>
      <c r="T4687" s="9"/>
      <c r="U4687" s="9"/>
      <c r="V4687" s="9"/>
      <c r="W4687" s="9"/>
      <c r="X4687" s="9"/>
      <c r="Y4687" s="9"/>
      <c r="Z4687" s="9"/>
      <c r="AA4687" s="9"/>
      <c r="AB4687" s="9"/>
      <c r="AC4687" s="9"/>
      <c r="AD4687" s="9"/>
      <c r="AE4687" s="9"/>
      <c r="AF4687" s="9"/>
      <c r="AG4687" s="9"/>
      <c r="AH4687" s="9"/>
      <c r="AI4687" s="9"/>
      <c r="AJ4687" s="9"/>
      <c r="AK4687" s="9"/>
      <c r="AL4687" s="9"/>
      <c r="AM4687" s="9"/>
      <c r="AN4687" s="9"/>
      <c r="AO4687" s="9"/>
      <c r="AP4687" s="9"/>
      <c r="AQ4687" s="15"/>
      <c r="AR4687" s="9">
        <v>1</v>
      </c>
      <c r="AS4687" s="9">
        <f>AR4687*30500</f>
        <v>30500</v>
      </c>
      <c r="AT4687" s="9"/>
      <c r="AU4687" s="9"/>
      <c r="AV4687" s="9"/>
      <c r="AW4687" s="9"/>
      <c r="AX4687" s="9"/>
      <c r="AY4687" s="9"/>
      <c r="AZ4687" s="9"/>
      <c r="BA4687" s="9"/>
      <c r="BB4687" s="9"/>
      <c r="BC4687" s="9"/>
      <c r="BD4687" s="9"/>
      <c r="BE4687" s="9"/>
      <c r="BF4687" s="9"/>
      <c r="BG4687" s="9"/>
      <c r="BH4687" s="9"/>
      <c r="BI4687" s="9"/>
      <c r="BJ4687" s="9"/>
      <c r="BK4687" s="9"/>
      <c r="BL4687" s="9">
        <f t="shared" si="154"/>
        <v>124950.76941561252</v>
      </c>
      <c r="BM4687" s="9">
        <f t="shared" si="155"/>
        <v>125000</v>
      </c>
    </row>
    <row r="4688" spans="1:65" x14ac:dyDescent="0.3">
      <c r="A4688" t="s">
        <v>4315</v>
      </c>
      <c r="B4688" s="9">
        <v>386</v>
      </c>
      <c r="C4688">
        <v>557099</v>
      </c>
      <c r="D4688">
        <v>1</v>
      </c>
      <c r="E4688">
        <v>0</v>
      </c>
      <c r="F4688">
        <v>0</v>
      </c>
      <c r="G4688">
        <v>0</v>
      </c>
      <c r="H4688">
        <v>0</v>
      </c>
      <c r="I4688" t="s">
        <v>151</v>
      </c>
      <c r="J4688">
        <v>557129</v>
      </c>
      <c r="K4688" t="s">
        <v>855</v>
      </c>
      <c r="L4688">
        <v>557153</v>
      </c>
      <c r="M4688" t="s">
        <v>808</v>
      </c>
      <c r="N4688">
        <v>557153</v>
      </c>
      <c r="O4688" t="s">
        <v>808</v>
      </c>
      <c r="P4688">
        <v>557153</v>
      </c>
      <c r="Q4688" t="s">
        <v>808</v>
      </c>
      <c r="R4688" s="9">
        <v>92322.39999546668</v>
      </c>
      <c r="S4688" s="9"/>
      <c r="T4688" s="9"/>
      <c r="U4688" s="9"/>
      <c r="V4688" s="9"/>
      <c r="W4688" s="9"/>
      <c r="X4688" s="9"/>
      <c r="Y4688" s="9"/>
      <c r="Z4688" s="9"/>
      <c r="AA4688" s="9"/>
      <c r="AB4688" s="9"/>
      <c r="AC4688" s="9"/>
      <c r="AD4688" s="9"/>
      <c r="AE4688" s="9"/>
      <c r="AF4688" s="9"/>
      <c r="AG4688" s="9"/>
      <c r="AH4688" s="9"/>
      <c r="AI4688" s="9"/>
      <c r="AJ4688" s="9"/>
      <c r="AK4688" s="9"/>
      <c r="AL4688" s="9"/>
      <c r="AM4688" s="9"/>
      <c r="AN4688" s="9"/>
      <c r="AO4688" s="9"/>
      <c r="AP4688" s="9"/>
      <c r="AQ4688" s="15"/>
      <c r="AR4688" s="9"/>
      <c r="AS4688" s="9"/>
      <c r="AT4688" s="9"/>
      <c r="AU4688" s="9"/>
      <c r="AV4688" s="9"/>
      <c r="AW4688" s="9"/>
      <c r="AX4688" s="9"/>
      <c r="AY4688" s="9"/>
      <c r="AZ4688" s="9"/>
      <c r="BA4688" s="9"/>
      <c r="BB4688" s="9"/>
      <c r="BC4688" s="9"/>
      <c r="BD4688" s="9"/>
      <c r="BE4688" s="9"/>
      <c r="BF4688" s="9"/>
      <c r="BG4688" s="9"/>
      <c r="BH4688" s="9"/>
      <c r="BI4688" s="9"/>
      <c r="BJ4688" s="9"/>
      <c r="BK4688" s="9"/>
      <c r="BL4688" s="9">
        <f t="shared" si="154"/>
        <v>92322.39999546668</v>
      </c>
      <c r="BM4688" s="9">
        <f t="shared" si="155"/>
        <v>92300</v>
      </c>
    </row>
    <row r="4689" spans="1:65" x14ac:dyDescent="0.3">
      <c r="A4689" t="s">
        <v>4316</v>
      </c>
      <c r="B4689" s="9">
        <v>183</v>
      </c>
      <c r="C4689">
        <v>534293</v>
      </c>
      <c r="D4689">
        <v>1</v>
      </c>
      <c r="E4689">
        <v>0</v>
      </c>
      <c r="F4689">
        <v>0</v>
      </c>
      <c r="G4689">
        <v>0</v>
      </c>
      <c r="H4689">
        <v>0</v>
      </c>
      <c r="I4689" t="s">
        <v>86</v>
      </c>
      <c r="J4689">
        <v>534358</v>
      </c>
      <c r="K4689" t="s">
        <v>2731</v>
      </c>
      <c r="L4689">
        <v>534498</v>
      </c>
      <c r="M4689" t="s">
        <v>1097</v>
      </c>
      <c r="N4689">
        <v>534498</v>
      </c>
      <c r="O4689" t="s">
        <v>1097</v>
      </c>
      <c r="P4689">
        <v>533955</v>
      </c>
      <c r="Q4689" t="s">
        <v>314</v>
      </c>
      <c r="R4689" s="9">
        <v>71941.662785630979</v>
      </c>
      <c r="S4689" s="9"/>
      <c r="T4689" s="9"/>
      <c r="U4689" s="9"/>
      <c r="V4689" s="9"/>
      <c r="W4689" s="9"/>
      <c r="X4689" s="9"/>
      <c r="Y4689" s="9"/>
      <c r="Z4689" s="9"/>
      <c r="AA4689" s="9"/>
      <c r="AB4689" s="9"/>
      <c r="AC4689" s="9"/>
      <c r="AD4689" s="9"/>
      <c r="AE4689" s="9"/>
      <c r="AF4689" s="9"/>
      <c r="AG4689" s="9"/>
      <c r="AH4689" s="9"/>
      <c r="AI4689" s="9"/>
      <c r="AJ4689" s="9"/>
      <c r="AK4689" s="9"/>
      <c r="AL4689" s="9"/>
      <c r="AM4689" s="9"/>
      <c r="AN4689" s="9"/>
      <c r="AO4689" s="9"/>
      <c r="AP4689" s="9"/>
      <c r="AQ4689" s="15"/>
      <c r="AR4689" s="9"/>
      <c r="AS4689" s="9"/>
      <c r="AT4689" s="9"/>
      <c r="AU4689" s="9"/>
      <c r="AV4689" s="9"/>
      <c r="AW4689" s="9"/>
      <c r="AX4689" s="9"/>
      <c r="AY4689" s="9"/>
      <c r="AZ4689" s="9"/>
      <c r="BA4689" s="9"/>
      <c r="BB4689" s="9"/>
      <c r="BC4689" s="9"/>
      <c r="BD4689" s="9"/>
      <c r="BE4689" s="9"/>
      <c r="BF4689" s="9"/>
      <c r="BG4689" s="9"/>
      <c r="BH4689" s="9"/>
      <c r="BI4689" s="9"/>
      <c r="BJ4689" s="9"/>
      <c r="BK4689" s="9"/>
      <c r="BL4689" s="9">
        <f t="shared" si="154"/>
        <v>71941.662785630979</v>
      </c>
      <c r="BM4689" s="9">
        <f t="shared" si="155"/>
        <v>71900</v>
      </c>
    </row>
    <row r="4690" spans="1:65" x14ac:dyDescent="0.3">
      <c r="A4690" t="s">
        <v>4317</v>
      </c>
      <c r="B4690" s="9">
        <v>964</v>
      </c>
      <c r="C4690">
        <v>568791</v>
      </c>
      <c r="D4690">
        <v>1</v>
      </c>
      <c r="E4690">
        <v>0</v>
      </c>
      <c r="F4690">
        <v>0</v>
      </c>
      <c r="G4690">
        <v>0</v>
      </c>
      <c r="H4690">
        <v>0</v>
      </c>
      <c r="I4690" t="s">
        <v>94</v>
      </c>
      <c r="J4690">
        <v>598101</v>
      </c>
      <c r="K4690" t="s">
        <v>1295</v>
      </c>
      <c r="L4690">
        <v>598003</v>
      </c>
      <c r="M4690" t="s">
        <v>201</v>
      </c>
      <c r="N4690">
        <v>598003</v>
      </c>
      <c r="O4690" t="s">
        <v>201</v>
      </c>
      <c r="P4690">
        <v>598003</v>
      </c>
      <c r="Q4690" t="s">
        <v>201</v>
      </c>
      <c r="R4690" s="9">
        <v>227643.53037836589</v>
      </c>
      <c r="S4690" s="9"/>
      <c r="T4690" s="9"/>
      <c r="U4690" s="9"/>
      <c r="V4690" s="9"/>
      <c r="W4690" s="9"/>
      <c r="X4690" s="9"/>
      <c r="Y4690" s="9"/>
      <c r="Z4690" s="9"/>
      <c r="AA4690" s="9"/>
      <c r="AB4690" s="9"/>
      <c r="AC4690" s="9"/>
      <c r="AD4690" s="9"/>
      <c r="AE4690" s="9"/>
      <c r="AF4690" s="9"/>
      <c r="AG4690" s="9"/>
      <c r="AH4690" s="9"/>
      <c r="AI4690" s="9"/>
      <c r="AJ4690" s="9"/>
      <c r="AK4690" s="9"/>
      <c r="AL4690" s="9"/>
      <c r="AM4690" s="9"/>
      <c r="AN4690" s="9"/>
      <c r="AO4690" s="9"/>
      <c r="AP4690" s="9"/>
      <c r="AQ4690" s="15"/>
      <c r="AR4690" s="9"/>
      <c r="AS4690" s="9"/>
      <c r="AT4690" s="9"/>
      <c r="AU4690" s="9"/>
      <c r="AV4690" s="9"/>
      <c r="AW4690" s="9"/>
      <c r="AX4690" s="9"/>
      <c r="AY4690" s="9"/>
      <c r="AZ4690" s="9"/>
      <c r="BA4690" s="9"/>
      <c r="BB4690" s="9"/>
      <c r="BC4690" s="9"/>
      <c r="BD4690" s="9"/>
      <c r="BE4690" s="9"/>
      <c r="BF4690" s="9"/>
      <c r="BG4690" s="9"/>
      <c r="BH4690" s="9"/>
      <c r="BI4690" s="9"/>
      <c r="BJ4690" s="9"/>
      <c r="BK4690" s="9"/>
      <c r="BL4690" s="9">
        <f t="shared" si="154"/>
        <v>227643.53037836589</v>
      </c>
      <c r="BM4690" s="9">
        <f t="shared" si="155"/>
        <v>227600</v>
      </c>
    </row>
    <row r="4691" spans="1:65" x14ac:dyDescent="0.3">
      <c r="A4691" t="s">
        <v>4318</v>
      </c>
      <c r="B4691" s="9">
        <v>1011</v>
      </c>
      <c r="C4691">
        <v>572276</v>
      </c>
      <c r="D4691">
        <v>1</v>
      </c>
      <c r="E4691">
        <v>0</v>
      </c>
      <c r="F4691">
        <v>0</v>
      </c>
      <c r="G4691">
        <v>0</v>
      </c>
      <c r="H4691">
        <v>0</v>
      </c>
      <c r="I4691" t="s">
        <v>96</v>
      </c>
      <c r="J4691">
        <v>571164</v>
      </c>
      <c r="K4691" t="s">
        <v>334</v>
      </c>
      <c r="L4691">
        <v>571164</v>
      </c>
      <c r="M4691" t="s">
        <v>334</v>
      </c>
      <c r="N4691">
        <v>571164</v>
      </c>
      <c r="O4691" t="s">
        <v>334</v>
      </c>
      <c r="P4691">
        <v>571164</v>
      </c>
      <c r="Q4691" t="s">
        <v>334</v>
      </c>
      <c r="R4691" s="9">
        <v>238543.94622139251</v>
      </c>
      <c r="S4691" s="9"/>
      <c r="T4691" s="9"/>
      <c r="U4691" s="9"/>
      <c r="V4691" s="9"/>
      <c r="W4691" s="9"/>
      <c r="X4691" s="9"/>
      <c r="Y4691" s="9"/>
      <c r="Z4691" s="9"/>
      <c r="AA4691" s="9"/>
      <c r="AB4691" s="9"/>
      <c r="AC4691" s="9"/>
      <c r="AD4691" s="9"/>
      <c r="AE4691" s="9"/>
      <c r="AF4691" s="9"/>
      <c r="AG4691" s="9"/>
      <c r="AH4691" s="9"/>
      <c r="AI4691" s="9"/>
      <c r="AJ4691" s="9"/>
      <c r="AK4691" s="9"/>
      <c r="AL4691" s="9"/>
      <c r="AM4691" s="9"/>
      <c r="AN4691" s="9"/>
      <c r="AO4691" s="9"/>
      <c r="AP4691" s="9"/>
      <c r="AQ4691" s="15"/>
      <c r="AR4691" s="9"/>
      <c r="AS4691" s="9"/>
      <c r="AT4691" s="9"/>
      <c r="AU4691" s="9"/>
      <c r="AV4691" s="9"/>
      <c r="AW4691" s="9"/>
      <c r="AX4691" s="9"/>
      <c r="AY4691" s="9"/>
      <c r="AZ4691" s="9"/>
      <c r="BA4691" s="9"/>
      <c r="BB4691" s="9"/>
      <c r="BC4691" s="9"/>
      <c r="BD4691" s="9"/>
      <c r="BE4691" s="9"/>
      <c r="BF4691" s="9"/>
      <c r="BG4691" s="9"/>
      <c r="BH4691" s="9"/>
      <c r="BI4691" s="9"/>
      <c r="BJ4691" s="9"/>
      <c r="BK4691" s="9"/>
      <c r="BL4691" s="9">
        <f t="shared" si="154"/>
        <v>238543.94622139251</v>
      </c>
      <c r="BM4691" s="9">
        <f t="shared" si="155"/>
        <v>238500</v>
      </c>
    </row>
    <row r="4692" spans="1:65" x14ac:dyDescent="0.3">
      <c r="A4692" t="s">
        <v>4319</v>
      </c>
      <c r="B4692" s="9">
        <v>721</v>
      </c>
      <c r="C4692">
        <v>569518</v>
      </c>
      <c r="D4692">
        <v>1</v>
      </c>
      <c r="E4692">
        <v>0</v>
      </c>
      <c r="F4692">
        <v>0</v>
      </c>
      <c r="G4692">
        <v>0</v>
      </c>
      <c r="H4692">
        <v>0</v>
      </c>
      <c r="I4692" t="s">
        <v>123</v>
      </c>
      <c r="J4692">
        <v>569780</v>
      </c>
      <c r="K4692" t="s">
        <v>2571</v>
      </c>
      <c r="L4692">
        <v>569780</v>
      </c>
      <c r="M4692" t="s">
        <v>2571</v>
      </c>
      <c r="N4692">
        <v>568759</v>
      </c>
      <c r="O4692" t="s">
        <v>343</v>
      </c>
      <c r="P4692">
        <v>568759</v>
      </c>
      <c r="Q4692" t="s">
        <v>343</v>
      </c>
      <c r="R4692" s="9">
        <v>171058.70062875841</v>
      </c>
      <c r="S4692" s="9"/>
      <c r="T4692" s="9"/>
      <c r="U4692" s="9"/>
      <c r="V4692" s="9"/>
      <c r="W4692" s="9"/>
      <c r="X4692" s="9"/>
      <c r="Y4692" s="9"/>
      <c r="Z4692" s="9"/>
      <c r="AA4692" s="9"/>
      <c r="AB4692" s="9"/>
      <c r="AC4692" s="9"/>
      <c r="AD4692" s="9"/>
      <c r="AE4692" s="9"/>
      <c r="AF4692" s="9"/>
      <c r="AG4692" s="9"/>
      <c r="AH4692" s="9"/>
      <c r="AI4692" s="9"/>
      <c r="AJ4692" s="9"/>
      <c r="AK4692" s="9"/>
      <c r="AL4692" s="9"/>
      <c r="AM4692" s="9"/>
      <c r="AN4692" s="9"/>
      <c r="AO4692" s="9"/>
      <c r="AP4692" s="9"/>
      <c r="AQ4692" s="15"/>
      <c r="AR4692" s="9"/>
      <c r="AS4692" s="9"/>
      <c r="AT4692" s="9"/>
      <c r="AU4692" s="9"/>
      <c r="AV4692" s="9"/>
      <c r="AW4692" s="9"/>
      <c r="AX4692" s="9"/>
      <c r="AY4692" s="9"/>
      <c r="AZ4692" s="9"/>
      <c r="BA4692" s="9"/>
      <c r="BB4692" s="9"/>
      <c r="BC4692" s="9"/>
      <c r="BD4692" s="9"/>
      <c r="BE4692" s="9"/>
      <c r="BF4692" s="9"/>
      <c r="BG4692" s="9"/>
      <c r="BH4692" s="9"/>
      <c r="BI4692" s="9"/>
      <c r="BJ4692" s="9"/>
      <c r="BK4692" s="9"/>
      <c r="BL4692" s="9">
        <f t="shared" si="154"/>
        <v>171058.70062875841</v>
      </c>
      <c r="BM4692" s="9">
        <f t="shared" si="155"/>
        <v>171100</v>
      </c>
    </row>
    <row r="4693" spans="1:65" x14ac:dyDescent="0.3">
      <c r="A4693" t="s">
        <v>4320</v>
      </c>
      <c r="B4693" s="9">
        <v>152</v>
      </c>
      <c r="C4693">
        <v>517836</v>
      </c>
      <c r="D4693">
        <v>1</v>
      </c>
      <c r="E4693">
        <v>0</v>
      </c>
      <c r="F4693">
        <v>0</v>
      </c>
      <c r="G4693">
        <v>0</v>
      </c>
      <c r="H4693">
        <v>0</v>
      </c>
      <c r="I4693" t="s">
        <v>111</v>
      </c>
      <c r="J4693">
        <v>517534</v>
      </c>
      <c r="K4693" t="s">
        <v>831</v>
      </c>
      <c r="L4693">
        <v>511382</v>
      </c>
      <c r="M4693" t="s">
        <v>311</v>
      </c>
      <c r="N4693">
        <v>511382</v>
      </c>
      <c r="O4693" t="s">
        <v>311</v>
      </c>
      <c r="P4693">
        <v>511382</v>
      </c>
      <c r="Q4693" t="s">
        <v>311</v>
      </c>
      <c r="R4693" s="9">
        <v>71941.662785630979</v>
      </c>
      <c r="S4693" s="9"/>
      <c r="T4693" s="9"/>
      <c r="U4693" s="9"/>
      <c r="V4693" s="9"/>
      <c r="W4693" s="9"/>
      <c r="X4693" s="9"/>
      <c r="Y4693" s="9"/>
      <c r="Z4693" s="9"/>
      <c r="AA4693" s="9"/>
      <c r="AB4693" s="9"/>
      <c r="AC4693" s="9"/>
      <c r="AD4693" s="9"/>
      <c r="AE4693" s="9"/>
      <c r="AF4693" s="9"/>
      <c r="AG4693" s="9"/>
      <c r="AH4693" s="9"/>
      <c r="AI4693" s="9"/>
      <c r="AJ4693" s="9"/>
      <c r="AK4693" s="9"/>
      <c r="AL4693" s="9"/>
      <c r="AM4693" s="9"/>
      <c r="AN4693" s="9"/>
      <c r="AO4693" s="9"/>
      <c r="AP4693" s="9"/>
      <c r="AQ4693" s="15"/>
      <c r="AR4693" s="9">
        <v>4</v>
      </c>
      <c r="AS4693" s="9">
        <f>AR4693*30500</f>
        <v>122000</v>
      </c>
      <c r="AT4693" s="9"/>
      <c r="AU4693" s="9"/>
      <c r="AV4693" s="9"/>
      <c r="AW4693" s="9"/>
      <c r="AX4693" s="9"/>
      <c r="AY4693" s="9"/>
      <c r="AZ4693" s="9"/>
      <c r="BA4693" s="9"/>
      <c r="BB4693" s="9"/>
      <c r="BC4693" s="9"/>
      <c r="BD4693" s="9"/>
      <c r="BE4693" s="9"/>
      <c r="BF4693" s="9"/>
      <c r="BG4693" s="9"/>
      <c r="BH4693" s="9"/>
      <c r="BI4693" s="9"/>
      <c r="BJ4693" s="9"/>
      <c r="BK4693" s="9"/>
      <c r="BL4693" s="9">
        <f t="shared" si="154"/>
        <v>193941.66278563096</v>
      </c>
      <c r="BM4693" s="9">
        <f t="shared" si="155"/>
        <v>193900</v>
      </c>
    </row>
    <row r="4694" spans="1:65" x14ac:dyDescent="0.3">
      <c r="A4694" t="s">
        <v>4321</v>
      </c>
      <c r="B4694" s="9">
        <v>261</v>
      </c>
      <c r="C4694">
        <v>547964</v>
      </c>
      <c r="D4694">
        <v>1</v>
      </c>
      <c r="E4694">
        <v>0</v>
      </c>
      <c r="F4694">
        <v>0</v>
      </c>
      <c r="G4694">
        <v>0</v>
      </c>
      <c r="H4694">
        <v>0</v>
      </c>
      <c r="I4694" t="s">
        <v>96</v>
      </c>
      <c r="J4694">
        <v>580376</v>
      </c>
      <c r="K4694" t="s">
        <v>888</v>
      </c>
      <c r="L4694">
        <v>580376</v>
      </c>
      <c r="M4694" t="s">
        <v>888</v>
      </c>
      <c r="N4694">
        <v>580376</v>
      </c>
      <c r="O4694" t="s">
        <v>888</v>
      </c>
      <c r="P4694">
        <v>581259</v>
      </c>
      <c r="Q4694" t="s">
        <v>889</v>
      </c>
      <c r="R4694" s="9">
        <v>71941.662785630979</v>
      </c>
      <c r="S4694" s="9"/>
      <c r="T4694" s="9"/>
      <c r="U4694" s="9"/>
      <c r="V4694" s="9"/>
      <c r="W4694" s="9"/>
      <c r="X4694" s="9"/>
      <c r="Y4694" s="9"/>
      <c r="Z4694" s="9"/>
      <c r="AA4694" s="9"/>
      <c r="AB4694" s="9"/>
      <c r="AC4694" s="9"/>
      <c r="AD4694" s="9"/>
      <c r="AE4694" s="9"/>
      <c r="AF4694" s="9"/>
      <c r="AG4694" s="9"/>
      <c r="AH4694" s="9"/>
      <c r="AI4694" s="9"/>
      <c r="AJ4694" s="9"/>
      <c r="AK4694" s="9"/>
      <c r="AL4694" s="9"/>
      <c r="AM4694" s="9"/>
      <c r="AN4694" s="9"/>
      <c r="AO4694" s="9"/>
      <c r="AP4694" s="9"/>
      <c r="AQ4694" s="15"/>
      <c r="AR4694" s="9"/>
      <c r="AS4694" s="9"/>
      <c r="AT4694" s="9"/>
      <c r="AU4694" s="9"/>
      <c r="AV4694" s="9"/>
      <c r="AW4694" s="9"/>
      <c r="AX4694" s="9"/>
      <c r="AY4694" s="9"/>
      <c r="AZ4694" s="9"/>
      <c r="BA4694" s="9"/>
      <c r="BB4694" s="9"/>
      <c r="BC4694" s="9"/>
      <c r="BD4694" s="9"/>
      <c r="BE4694" s="9"/>
      <c r="BF4694" s="9"/>
      <c r="BG4694" s="9"/>
      <c r="BH4694" s="9"/>
      <c r="BI4694" s="9"/>
      <c r="BJ4694" s="9"/>
      <c r="BK4694" s="9"/>
      <c r="BL4694" s="9">
        <f t="shared" si="154"/>
        <v>71941.662785630979</v>
      </c>
      <c r="BM4694" s="9">
        <f t="shared" si="155"/>
        <v>71900</v>
      </c>
    </row>
    <row r="4695" spans="1:65" x14ac:dyDescent="0.3">
      <c r="A4695" t="s">
        <v>4322</v>
      </c>
      <c r="B4695" s="9">
        <v>1141</v>
      </c>
      <c r="C4695">
        <v>540986</v>
      </c>
      <c r="D4695">
        <v>1</v>
      </c>
      <c r="E4695">
        <v>0</v>
      </c>
      <c r="F4695">
        <v>0</v>
      </c>
      <c r="G4695">
        <v>0</v>
      </c>
      <c r="H4695">
        <v>0</v>
      </c>
      <c r="I4695" t="s">
        <v>111</v>
      </c>
      <c r="J4695">
        <v>523704</v>
      </c>
      <c r="K4695" t="s">
        <v>464</v>
      </c>
      <c r="L4695">
        <v>523704</v>
      </c>
      <c r="M4695" t="s">
        <v>464</v>
      </c>
      <c r="N4695">
        <v>523704</v>
      </c>
      <c r="O4695" t="s">
        <v>464</v>
      </c>
      <c r="P4695">
        <v>523704</v>
      </c>
      <c r="Q4695" t="s">
        <v>464</v>
      </c>
      <c r="R4695" s="9">
        <v>268625.54600858549</v>
      </c>
      <c r="S4695" s="9"/>
      <c r="T4695" s="9"/>
      <c r="U4695" s="9"/>
      <c r="V4695" s="9"/>
      <c r="W4695" s="9"/>
      <c r="X4695" s="9"/>
      <c r="Y4695" s="9"/>
      <c r="Z4695" s="9"/>
      <c r="AA4695" s="9"/>
      <c r="AB4695" s="9"/>
      <c r="AC4695" s="9"/>
      <c r="AD4695" s="9"/>
      <c r="AE4695" s="9"/>
      <c r="AF4695" s="9"/>
      <c r="AG4695" s="9"/>
      <c r="AH4695" s="9"/>
      <c r="AI4695" s="9"/>
      <c r="AJ4695" s="9"/>
      <c r="AK4695" s="9"/>
      <c r="AL4695" s="9"/>
      <c r="AM4695" s="9"/>
      <c r="AN4695" s="9"/>
      <c r="AO4695" s="9"/>
      <c r="AP4695" s="9"/>
      <c r="AQ4695" s="15"/>
      <c r="AR4695" s="9">
        <v>5</v>
      </c>
      <c r="AS4695" s="9">
        <f>AR4695*30500</f>
        <v>152500</v>
      </c>
      <c r="AT4695" s="9"/>
      <c r="AU4695" s="9"/>
      <c r="AV4695" s="9"/>
      <c r="AW4695" s="9"/>
      <c r="AX4695" s="9"/>
      <c r="AY4695" s="9"/>
      <c r="AZ4695" s="9"/>
      <c r="BA4695" s="9"/>
      <c r="BB4695" s="9"/>
      <c r="BC4695" s="9"/>
      <c r="BD4695" s="9"/>
      <c r="BE4695" s="9"/>
      <c r="BF4695" s="9"/>
      <c r="BG4695" s="9"/>
      <c r="BH4695" s="9"/>
      <c r="BI4695" s="9"/>
      <c r="BJ4695" s="9"/>
      <c r="BK4695" s="9"/>
      <c r="BL4695" s="9">
        <f t="shared" si="154"/>
        <v>421125.54600858549</v>
      </c>
      <c r="BM4695" s="9">
        <f t="shared" si="155"/>
        <v>421100</v>
      </c>
    </row>
    <row r="4696" spans="1:65" x14ac:dyDescent="0.3">
      <c r="A4696" s="4" t="s">
        <v>2825</v>
      </c>
      <c r="B4696" s="9">
        <v>2400</v>
      </c>
      <c r="C4696">
        <v>573493</v>
      </c>
      <c r="D4696">
        <v>1</v>
      </c>
      <c r="E4696">
        <v>1</v>
      </c>
      <c r="F4696">
        <v>1</v>
      </c>
      <c r="G4696">
        <v>1</v>
      </c>
      <c r="H4696">
        <v>0</v>
      </c>
      <c r="I4696" t="s">
        <v>90</v>
      </c>
      <c r="J4696">
        <v>573493</v>
      </c>
      <c r="K4696" t="s">
        <v>2825</v>
      </c>
      <c r="L4696">
        <v>573493</v>
      </c>
      <c r="M4696" t="s">
        <v>2825</v>
      </c>
      <c r="N4696">
        <v>573493</v>
      </c>
      <c r="O4696" t="s">
        <v>2825</v>
      </c>
      <c r="P4696">
        <v>572659</v>
      </c>
      <c r="Q4696" t="s">
        <v>158</v>
      </c>
      <c r="R4696" s="9">
        <v>555661.19112902286</v>
      </c>
      <c r="S4696" s="9">
        <f>SUMIFS($B:$B,$J:$J,$C4696)</f>
        <v>4698</v>
      </c>
      <c r="T4696" s="9">
        <v>255091.64487605609</v>
      </c>
      <c r="U4696" s="9">
        <v>0</v>
      </c>
      <c r="V4696" s="9">
        <f>U4696*768</f>
        <v>0</v>
      </c>
      <c r="W4696" s="9">
        <v>27</v>
      </c>
      <c r="X4696" s="9">
        <f>W4696*3072</f>
        <v>82944</v>
      </c>
      <c r="Y4696" s="9">
        <v>26</v>
      </c>
      <c r="Z4696" s="9">
        <f>Y4696*1024</f>
        <v>26624</v>
      </c>
      <c r="AA4696" s="9">
        <v>6</v>
      </c>
      <c r="AB4696" s="9">
        <f>AA4696*256</f>
        <v>1536</v>
      </c>
      <c r="AC4696" s="9">
        <f>SUMIFS($B:$B,$L:$L,$C4696)</f>
        <v>4698</v>
      </c>
      <c r="AD4696" s="9">
        <v>587369.2796456744</v>
      </c>
      <c r="AE4696" s="9"/>
      <c r="AF4696" s="9"/>
      <c r="AG4696" s="9">
        <f>SUMIFS($B:$B,$N:$N,$C4696)</f>
        <v>4698</v>
      </c>
      <c r="AH4696" s="9">
        <v>531117.51431752194</v>
      </c>
      <c r="AI4696" s="9"/>
      <c r="AJ4696" s="9"/>
      <c r="AK4696" s="9"/>
      <c r="AL4696" s="9"/>
      <c r="AM4696" s="9"/>
      <c r="AN4696" s="9"/>
      <c r="AO4696" s="9"/>
      <c r="AP4696" s="9"/>
      <c r="AQ4696" s="15"/>
      <c r="AR4696" s="9">
        <v>1</v>
      </c>
      <c r="AS4696" s="9">
        <f>AR4696*30500</f>
        <v>30500</v>
      </c>
      <c r="AT4696" s="9"/>
      <c r="AU4696" s="9"/>
      <c r="AV4696" s="9"/>
      <c r="AW4696" s="9"/>
      <c r="AX4696" s="9"/>
      <c r="AY4696" s="9"/>
      <c r="AZ4696" s="9"/>
      <c r="BA4696" s="9"/>
      <c r="BB4696" s="9"/>
      <c r="BC4696" s="9"/>
      <c r="BD4696" s="9"/>
      <c r="BE4696" s="9"/>
      <c r="BF4696" s="9"/>
      <c r="BG4696" s="9"/>
      <c r="BH4696" s="9"/>
      <c r="BI4696" s="9"/>
      <c r="BJ4696" s="9"/>
      <c r="BK4696" s="9"/>
      <c r="BL4696" s="9">
        <f t="shared" si="154"/>
        <v>2070843.6299682753</v>
      </c>
      <c r="BM4696" s="9">
        <f t="shared" si="155"/>
        <v>2070800</v>
      </c>
    </row>
    <row r="4697" spans="1:65" x14ac:dyDescent="0.3">
      <c r="A4697" t="s">
        <v>4323</v>
      </c>
      <c r="B4697" s="9">
        <v>654</v>
      </c>
      <c r="C4697">
        <v>583880</v>
      </c>
      <c r="D4697">
        <v>1</v>
      </c>
      <c r="E4697">
        <v>0</v>
      </c>
      <c r="F4697">
        <v>0</v>
      </c>
      <c r="G4697">
        <v>0</v>
      </c>
      <c r="H4697">
        <v>0</v>
      </c>
      <c r="I4697" t="s">
        <v>81</v>
      </c>
      <c r="J4697">
        <v>583758</v>
      </c>
      <c r="K4697" t="s">
        <v>683</v>
      </c>
      <c r="L4697">
        <v>582956</v>
      </c>
      <c r="M4697" t="s">
        <v>684</v>
      </c>
      <c r="N4697">
        <v>584282</v>
      </c>
      <c r="O4697" t="s">
        <v>461</v>
      </c>
      <c r="P4697">
        <v>584282</v>
      </c>
      <c r="Q4697" t="s">
        <v>461</v>
      </c>
      <c r="R4697" s="9">
        <v>155384.6824727848</v>
      </c>
      <c r="S4697" s="9"/>
      <c r="T4697" s="9"/>
      <c r="U4697" s="9"/>
      <c r="V4697" s="9"/>
      <c r="W4697" s="9"/>
      <c r="X4697" s="9"/>
      <c r="Y4697" s="9"/>
      <c r="Z4697" s="9"/>
      <c r="AA4697" s="9"/>
      <c r="AB4697" s="9"/>
      <c r="AC4697" s="9"/>
      <c r="AD4697" s="9"/>
      <c r="AE4697" s="9"/>
      <c r="AF4697" s="9"/>
      <c r="AG4697" s="9"/>
      <c r="AH4697" s="9"/>
      <c r="AI4697" s="9"/>
      <c r="AJ4697" s="9"/>
      <c r="AK4697" s="9"/>
      <c r="AL4697" s="9"/>
      <c r="AM4697" s="9"/>
      <c r="AN4697" s="9"/>
      <c r="AO4697" s="9"/>
      <c r="AP4697" s="9"/>
      <c r="AQ4697" s="15"/>
      <c r="AR4697" s="9"/>
      <c r="AS4697" s="9"/>
      <c r="AT4697" s="9"/>
      <c r="AU4697" s="9"/>
      <c r="AV4697" s="9"/>
      <c r="AW4697" s="9"/>
      <c r="AX4697" s="9"/>
      <c r="AY4697" s="9"/>
      <c r="AZ4697" s="9"/>
      <c r="BA4697" s="9"/>
      <c r="BB4697" s="9"/>
      <c r="BC4697" s="9"/>
      <c r="BD4697" s="9"/>
      <c r="BE4697" s="9"/>
      <c r="BF4697" s="9"/>
      <c r="BG4697" s="9"/>
      <c r="BH4697" s="9"/>
      <c r="BI4697" s="9"/>
      <c r="BJ4697" s="9"/>
      <c r="BK4697" s="9"/>
      <c r="BL4697" s="9">
        <f t="shared" si="154"/>
        <v>155384.6824727848</v>
      </c>
      <c r="BM4697" s="9">
        <f t="shared" si="155"/>
        <v>155400</v>
      </c>
    </row>
    <row r="4698" spans="1:65" x14ac:dyDescent="0.3">
      <c r="A4698" t="s">
        <v>4324</v>
      </c>
      <c r="B4698" s="9">
        <v>837</v>
      </c>
      <c r="C4698">
        <v>586552</v>
      </c>
      <c r="D4698">
        <v>1</v>
      </c>
      <c r="E4698">
        <v>0</v>
      </c>
      <c r="F4698">
        <v>0</v>
      </c>
      <c r="G4698">
        <v>0</v>
      </c>
      <c r="H4698">
        <v>0</v>
      </c>
      <c r="I4698" t="s">
        <v>81</v>
      </c>
      <c r="J4698">
        <v>586307</v>
      </c>
      <c r="K4698" t="s">
        <v>121</v>
      </c>
      <c r="L4698">
        <v>586307</v>
      </c>
      <c r="M4698" t="s">
        <v>121</v>
      </c>
      <c r="N4698">
        <v>586307</v>
      </c>
      <c r="O4698" t="s">
        <v>121</v>
      </c>
      <c r="P4698">
        <v>586307</v>
      </c>
      <c r="Q4698" t="s">
        <v>121</v>
      </c>
      <c r="R4698" s="9">
        <v>198119.64065966979</v>
      </c>
      <c r="S4698" s="9"/>
      <c r="T4698" s="9"/>
      <c r="U4698" s="9"/>
      <c r="V4698" s="9"/>
      <c r="W4698" s="9"/>
      <c r="X4698" s="9"/>
      <c r="Y4698" s="9"/>
      <c r="Z4698" s="9"/>
      <c r="AA4698" s="9"/>
      <c r="AB4698" s="9"/>
      <c r="AC4698" s="9"/>
      <c r="AD4698" s="9"/>
      <c r="AE4698" s="9"/>
      <c r="AF4698" s="9"/>
      <c r="AG4698" s="9"/>
      <c r="AH4698" s="9"/>
      <c r="AI4698" s="9"/>
      <c r="AJ4698" s="9"/>
      <c r="AK4698" s="9"/>
      <c r="AL4698" s="9"/>
      <c r="AM4698" s="9"/>
      <c r="AN4698" s="9"/>
      <c r="AO4698" s="9"/>
      <c r="AP4698" s="9"/>
      <c r="AQ4698" s="15"/>
      <c r="AR4698" s="9"/>
      <c r="AS4698" s="9"/>
      <c r="AT4698" s="9"/>
      <c r="AU4698" s="9"/>
      <c r="AV4698" s="9"/>
      <c r="AW4698" s="9"/>
      <c r="AX4698" s="9"/>
      <c r="AY4698" s="9"/>
      <c r="AZ4698" s="9"/>
      <c r="BA4698" s="9"/>
      <c r="BB4698" s="9"/>
      <c r="BC4698" s="9"/>
      <c r="BD4698" s="9"/>
      <c r="BE4698" s="9"/>
      <c r="BF4698" s="9"/>
      <c r="BG4698" s="9"/>
      <c r="BH4698" s="9"/>
      <c r="BI4698" s="9"/>
      <c r="BJ4698" s="9"/>
      <c r="BK4698" s="9"/>
      <c r="BL4698" s="9">
        <f t="shared" si="154"/>
        <v>198119.64065966979</v>
      </c>
      <c r="BM4698" s="9">
        <f t="shared" si="155"/>
        <v>198100</v>
      </c>
    </row>
    <row r="4699" spans="1:65" x14ac:dyDescent="0.3">
      <c r="A4699" t="s">
        <v>4325</v>
      </c>
      <c r="B4699" s="9">
        <v>605</v>
      </c>
      <c r="C4699">
        <v>536661</v>
      </c>
      <c r="D4699">
        <v>1</v>
      </c>
      <c r="E4699">
        <v>0</v>
      </c>
      <c r="F4699">
        <v>0</v>
      </c>
      <c r="G4699">
        <v>0</v>
      </c>
      <c r="H4699">
        <v>0</v>
      </c>
      <c r="I4699" t="s">
        <v>86</v>
      </c>
      <c r="J4699">
        <v>535451</v>
      </c>
      <c r="K4699" t="s">
        <v>298</v>
      </c>
      <c r="L4699">
        <v>535451</v>
      </c>
      <c r="M4699" t="s">
        <v>298</v>
      </c>
      <c r="N4699">
        <v>535451</v>
      </c>
      <c r="O4699" t="s">
        <v>298</v>
      </c>
      <c r="P4699">
        <v>535419</v>
      </c>
      <c r="Q4699" t="s">
        <v>170</v>
      </c>
      <c r="R4699" s="9">
        <v>143899.95628866539</v>
      </c>
      <c r="S4699" s="9"/>
      <c r="T4699" s="9"/>
      <c r="U4699" s="9"/>
      <c r="V4699" s="9"/>
      <c r="W4699" s="9"/>
      <c r="X4699" s="9"/>
      <c r="Y4699" s="9"/>
      <c r="Z4699" s="9"/>
      <c r="AA4699" s="9"/>
      <c r="AB4699" s="9"/>
      <c r="AC4699" s="9"/>
      <c r="AD4699" s="9"/>
      <c r="AE4699" s="9"/>
      <c r="AF4699" s="9"/>
      <c r="AG4699" s="9"/>
      <c r="AH4699" s="9"/>
      <c r="AI4699" s="9"/>
      <c r="AJ4699" s="9"/>
      <c r="AK4699" s="9"/>
      <c r="AL4699" s="9"/>
      <c r="AM4699" s="9"/>
      <c r="AN4699" s="9"/>
      <c r="AO4699" s="9"/>
      <c r="AP4699" s="9"/>
      <c r="AQ4699" s="15"/>
      <c r="AR4699" s="9"/>
      <c r="AS4699" s="9"/>
      <c r="AT4699" s="9"/>
      <c r="AU4699" s="9"/>
      <c r="AV4699" s="9"/>
      <c r="AW4699" s="9"/>
      <c r="AX4699" s="9"/>
      <c r="AY4699" s="9"/>
      <c r="AZ4699" s="9"/>
      <c r="BA4699" s="9"/>
      <c r="BB4699" s="9"/>
      <c r="BC4699" s="9"/>
      <c r="BD4699" s="9"/>
      <c r="BE4699" s="9"/>
      <c r="BF4699" s="9"/>
      <c r="BG4699" s="9"/>
      <c r="BH4699" s="9"/>
      <c r="BI4699" s="9"/>
      <c r="BJ4699" s="9"/>
      <c r="BK4699" s="9"/>
      <c r="BL4699" s="9">
        <f t="shared" si="154"/>
        <v>143899.95628866539</v>
      </c>
      <c r="BM4699" s="9">
        <f t="shared" si="155"/>
        <v>143900</v>
      </c>
    </row>
    <row r="4700" spans="1:65" x14ac:dyDescent="0.3">
      <c r="A4700" t="s">
        <v>4326</v>
      </c>
      <c r="B4700" s="9">
        <v>1126</v>
      </c>
      <c r="C4700">
        <v>537811</v>
      </c>
      <c r="D4700">
        <v>1</v>
      </c>
      <c r="E4700">
        <v>0</v>
      </c>
      <c r="F4700">
        <v>0</v>
      </c>
      <c r="G4700">
        <v>0</v>
      </c>
      <c r="H4700">
        <v>0</v>
      </c>
      <c r="I4700" t="s">
        <v>86</v>
      </c>
      <c r="J4700">
        <v>537683</v>
      </c>
      <c r="K4700" t="s">
        <v>324</v>
      </c>
      <c r="L4700">
        <v>537683</v>
      </c>
      <c r="M4700" t="s">
        <v>324</v>
      </c>
      <c r="N4700">
        <v>537683</v>
      </c>
      <c r="O4700" t="s">
        <v>324</v>
      </c>
      <c r="P4700">
        <v>537683</v>
      </c>
      <c r="Q4700" t="s">
        <v>324</v>
      </c>
      <c r="R4700" s="9">
        <v>265159.58459858509</v>
      </c>
      <c r="S4700" s="9"/>
      <c r="T4700" s="9"/>
      <c r="U4700" s="9"/>
      <c r="V4700" s="9"/>
      <c r="W4700" s="9"/>
      <c r="X4700" s="9"/>
      <c r="Y4700" s="9"/>
      <c r="Z4700" s="9"/>
      <c r="AA4700" s="9"/>
      <c r="AB4700" s="9"/>
      <c r="AC4700" s="9"/>
      <c r="AD4700" s="9"/>
      <c r="AE4700" s="9"/>
      <c r="AF4700" s="9"/>
      <c r="AG4700" s="9"/>
      <c r="AH4700" s="9"/>
      <c r="AI4700" s="9"/>
      <c r="AJ4700" s="9"/>
      <c r="AK4700" s="9"/>
      <c r="AL4700" s="9"/>
      <c r="AM4700" s="9"/>
      <c r="AN4700" s="9"/>
      <c r="AO4700" s="9"/>
      <c r="AP4700" s="9"/>
      <c r="AQ4700" s="15"/>
      <c r="AR4700" s="9"/>
      <c r="AS4700" s="9"/>
      <c r="AT4700" s="9"/>
      <c r="AU4700" s="9"/>
      <c r="AV4700" s="9"/>
      <c r="AW4700" s="9"/>
      <c r="AX4700" s="9"/>
      <c r="AY4700" s="9"/>
      <c r="AZ4700" s="9"/>
      <c r="BA4700" s="9"/>
      <c r="BB4700" s="9"/>
      <c r="BC4700" s="9"/>
      <c r="BD4700" s="9"/>
      <c r="BE4700" s="9"/>
      <c r="BF4700" s="9"/>
      <c r="BG4700" s="9"/>
      <c r="BH4700" s="9"/>
      <c r="BI4700" s="9"/>
      <c r="BJ4700" s="9"/>
      <c r="BK4700" s="9"/>
      <c r="BL4700" s="9">
        <f t="shared" si="154"/>
        <v>265159.58459858509</v>
      </c>
      <c r="BM4700" s="9">
        <f t="shared" si="155"/>
        <v>265200</v>
      </c>
    </row>
    <row r="4701" spans="1:65" x14ac:dyDescent="0.3">
      <c r="A4701" s="2" t="s">
        <v>4327</v>
      </c>
      <c r="B4701" s="9">
        <v>2490</v>
      </c>
      <c r="C4701">
        <v>583898</v>
      </c>
      <c r="D4701">
        <v>1</v>
      </c>
      <c r="E4701">
        <v>1</v>
      </c>
      <c r="F4701">
        <v>0</v>
      </c>
      <c r="G4701">
        <v>0</v>
      </c>
      <c r="H4701">
        <v>0</v>
      </c>
      <c r="I4701" t="s">
        <v>81</v>
      </c>
      <c r="J4701">
        <v>583898</v>
      </c>
      <c r="K4701" t="s">
        <v>4327</v>
      </c>
      <c r="L4701">
        <v>583952</v>
      </c>
      <c r="M4701" t="s">
        <v>146</v>
      </c>
      <c r="N4701">
        <v>583952</v>
      </c>
      <c r="O4701" t="s">
        <v>146</v>
      </c>
      <c r="P4701">
        <v>583952</v>
      </c>
      <c r="Q4701" t="s">
        <v>146</v>
      </c>
      <c r="R4701" s="9">
        <v>575927.01480439329</v>
      </c>
      <c r="S4701" s="9">
        <f>SUMIFS($B:$B,$J:$J,$C4701)</f>
        <v>4160</v>
      </c>
      <c r="T4701" s="9">
        <v>225967.9437291059</v>
      </c>
      <c r="U4701" s="9">
        <v>0</v>
      </c>
      <c r="V4701" s="9">
        <f>U4701*768</f>
        <v>0</v>
      </c>
      <c r="W4701" s="9">
        <v>16</v>
      </c>
      <c r="X4701" s="9">
        <f>W4701*3072</f>
        <v>49152</v>
      </c>
      <c r="Y4701" s="9">
        <v>49</v>
      </c>
      <c r="Z4701" s="9">
        <f>Y4701*1024</f>
        <v>50176</v>
      </c>
      <c r="AA4701" s="9">
        <v>9</v>
      </c>
      <c r="AB4701" s="9">
        <f>AA4701*256</f>
        <v>2304</v>
      </c>
      <c r="AC4701" s="9"/>
      <c r="AD4701" s="9"/>
      <c r="AE4701" s="9"/>
      <c r="AF4701" s="9"/>
      <c r="AG4701" s="9"/>
      <c r="AH4701" s="9"/>
      <c r="AI4701" s="9"/>
      <c r="AJ4701" s="9"/>
      <c r="AK4701" s="9"/>
      <c r="AL4701" s="9"/>
      <c r="AM4701" s="9"/>
      <c r="AN4701" s="9"/>
      <c r="AO4701" s="9"/>
      <c r="AP4701" s="9"/>
      <c r="AQ4701" s="15"/>
      <c r="AR4701" s="9">
        <v>3</v>
      </c>
      <c r="AS4701" s="9">
        <f>AR4701*30500</f>
        <v>91500</v>
      </c>
      <c r="AT4701" s="9"/>
      <c r="AU4701" s="9"/>
      <c r="AV4701" s="9"/>
      <c r="AW4701" s="9"/>
      <c r="AX4701" s="9"/>
      <c r="AY4701" s="9"/>
      <c r="AZ4701" s="9"/>
      <c r="BA4701" s="9"/>
      <c r="BB4701" s="9"/>
      <c r="BC4701" s="9"/>
      <c r="BD4701" s="9"/>
      <c r="BE4701" s="9"/>
      <c r="BF4701" s="9"/>
      <c r="BG4701" s="9"/>
      <c r="BH4701" s="9"/>
      <c r="BI4701" s="9"/>
      <c r="BJ4701" s="9"/>
      <c r="BK4701" s="9"/>
      <c r="BL4701" s="9">
        <f t="shared" si="154"/>
        <v>995026.95853349916</v>
      </c>
      <c r="BM4701" s="9">
        <f t="shared" si="155"/>
        <v>995000</v>
      </c>
    </row>
    <row r="4702" spans="1:65" x14ac:dyDescent="0.3">
      <c r="A4702" s="5" t="s">
        <v>770</v>
      </c>
      <c r="B4702" s="9">
        <v>22007</v>
      </c>
      <c r="C4702">
        <v>560286</v>
      </c>
      <c r="D4702">
        <v>1</v>
      </c>
      <c r="E4702">
        <v>1</v>
      </c>
      <c r="F4702">
        <v>1</v>
      </c>
      <c r="G4702">
        <v>1</v>
      </c>
      <c r="H4702">
        <v>1</v>
      </c>
      <c r="I4702" t="s">
        <v>77</v>
      </c>
      <c r="J4702">
        <v>560286</v>
      </c>
      <c r="K4702" t="s">
        <v>770</v>
      </c>
      <c r="L4702">
        <v>560286</v>
      </c>
      <c r="M4702" t="s">
        <v>770</v>
      </c>
      <c r="N4702">
        <v>560286</v>
      </c>
      <c r="O4702" t="s">
        <v>770</v>
      </c>
      <c r="P4702">
        <v>560286</v>
      </c>
      <c r="Q4702" t="s">
        <v>770</v>
      </c>
      <c r="R4702" s="9">
        <v>977979.78745131171</v>
      </c>
      <c r="S4702" s="9">
        <f>SUMIFS($B:$B,$J:$J,$C4702)</f>
        <v>28526</v>
      </c>
      <c r="T4702" s="9">
        <v>618069.7361728223</v>
      </c>
      <c r="U4702" s="9">
        <v>571</v>
      </c>
      <c r="V4702" s="9">
        <f>U4702*768</f>
        <v>438528</v>
      </c>
      <c r="W4702" s="9">
        <v>172</v>
      </c>
      <c r="X4702" s="9">
        <f>W4702*3072</f>
        <v>528384</v>
      </c>
      <c r="Y4702" s="9">
        <v>740</v>
      </c>
      <c r="Z4702" s="9">
        <f>Y4702*1024</f>
        <v>757760</v>
      </c>
      <c r="AA4702" s="9">
        <v>188</v>
      </c>
      <c r="AB4702" s="9">
        <f>AA4702*256</f>
        <v>48128</v>
      </c>
      <c r="AC4702" s="9">
        <f>SUMIFS($B:$B,$L:$L,$C4702)</f>
        <v>39599</v>
      </c>
      <c r="AD4702" s="9">
        <v>2505753.338347049</v>
      </c>
      <c r="AE4702" s="9">
        <f>SUMIFS($B:$B,$P:$P,$C4702)</f>
        <v>72485</v>
      </c>
      <c r="AF4702" s="9">
        <v>4363983.7601913018</v>
      </c>
      <c r="AG4702" s="9">
        <f>SUMIFS($B:$B,$N:$N,$C4702)</f>
        <v>39599</v>
      </c>
      <c r="AH4702" s="9">
        <v>6686200.7284163069</v>
      </c>
      <c r="AI4702" s="9">
        <f>SUMIFS($B:$B,$P:$P,$C4702)</f>
        <v>72485</v>
      </c>
      <c r="AJ4702" s="9">
        <v>28169074.016564019</v>
      </c>
      <c r="AK4702" s="9"/>
      <c r="AL4702" s="9">
        <v>9187</v>
      </c>
      <c r="AM4702" s="9">
        <f>AL4702*141</f>
        <v>1295367</v>
      </c>
      <c r="AN4702" s="9"/>
      <c r="AO4702" s="9"/>
      <c r="AP4702" s="9"/>
      <c r="AQ4702" s="15"/>
      <c r="AR4702" s="9">
        <v>79</v>
      </c>
      <c r="AS4702" s="9">
        <f>AR4702*30500</f>
        <v>2409500</v>
      </c>
      <c r="AT4702" s="9">
        <v>285</v>
      </c>
      <c r="AU4702" s="9">
        <f>AT4702*2742</f>
        <v>781470</v>
      </c>
      <c r="AV4702" s="9">
        <v>0</v>
      </c>
      <c r="AW4702" s="9">
        <f>AV4702*914</f>
        <v>0</v>
      </c>
      <c r="AX4702" s="9">
        <v>2446</v>
      </c>
      <c r="AY4702" s="9">
        <f>AX4702*141</f>
        <v>344886</v>
      </c>
      <c r="AZ4702" s="9">
        <v>2845</v>
      </c>
      <c r="BA4702" s="9">
        <f>AZ4702*343</f>
        <v>975835</v>
      </c>
      <c r="BB4702" s="9">
        <v>1387</v>
      </c>
      <c r="BC4702" s="9">
        <f>BB4702*109</f>
        <v>151183</v>
      </c>
      <c r="BD4702" s="9">
        <v>146</v>
      </c>
      <c r="BE4702" s="9">
        <f>BD4702*82</f>
        <v>11972</v>
      </c>
      <c r="BF4702" s="9">
        <v>1522</v>
      </c>
      <c r="BG4702" s="9">
        <f>BF4702*328</f>
        <v>499216</v>
      </c>
      <c r="BH4702" s="9">
        <v>149</v>
      </c>
      <c r="BI4702" s="9">
        <f>BH4702*410</f>
        <v>61090</v>
      </c>
      <c r="BJ4702" s="9">
        <v>31</v>
      </c>
      <c r="BK4702" s="9">
        <f>BJ4702*219</f>
        <v>6789</v>
      </c>
      <c r="BL4702" s="9">
        <f t="shared" si="154"/>
        <v>51631169.367142811</v>
      </c>
      <c r="BM4702" s="9">
        <f t="shared" si="155"/>
        <v>51631200</v>
      </c>
    </row>
    <row r="4703" spans="1:65" x14ac:dyDescent="0.3">
      <c r="A4703" t="s">
        <v>4328</v>
      </c>
      <c r="B4703" s="9">
        <v>357</v>
      </c>
      <c r="C4703">
        <v>541320</v>
      </c>
      <c r="D4703">
        <v>1</v>
      </c>
      <c r="E4703">
        <v>0</v>
      </c>
      <c r="F4703">
        <v>0</v>
      </c>
      <c r="G4703">
        <v>0</v>
      </c>
      <c r="H4703">
        <v>0</v>
      </c>
      <c r="I4703" t="s">
        <v>86</v>
      </c>
      <c r="J4703">
        <v>540757</v>
      </c>
      <c r="K4703" t="s">
        <v>495</v>
      </c>
      <c r="L4703">
        <v>539911</v>
      </c>
      <c r="M4703" t="s">
        <v>352</v>
      </c>
      <c r="N4703">
        <v>539911</v>
      </c>
      <c r="O4703" t="s">
        <v>352</v>
      </c>
      <c r="P4703">
        <v>539911</v>
      </c>
      <c r="Q4703" t="s">
        <v>352</v>
      </c>
      <c r="R4703" s="9">
        <v>85458.685346803439</v>
      </c>
      <c r="S4703" s="9"/>
      <c r="T4703" s="9"/>
      <c r="U4703" s="9"/>
      <c r="V4703" s="9"/>
      <c r="W4703" s="9"/>
      <c r="X4703" s="9"/>
      <c r="Y4703" s="9"/>
      <c r="Z4703" s="9"/>
      <c r="AA4703" s="9"/>
      <c r="AB4703" s="9"/>
      <c r="AC4703" s="9"/>
      <c r="AD4703" s="9"/>
      <c r="AE4703" s="9"/>
      <c r="AF4703" s="9"/>
      <c r="AG4703" s="9"/>
      <c r="AH4703" s="9"/>
      <c r="AI4703" s="9"/>
      <c r="AJ4703" s="9"/>
      <c r="AK4703" s="9"/>
      <c r="AL4703" s="9"/>
      <c r="AM4703" s="9"/>
      <c r="AN4703" s="9"/>
      <c r="AO4703" s="9"/>
      <c r="AP4703" s="9"/>
      <c r="AQ4703" s="15"/>
      <c r="AR4703" s="9">
        <v>1</v>
      </c>
      <c r="AS4703" s="9">
        <f>AR4703*30500</f>
        <v>30500</v>
      </c>
      <c r="AT4703" s="9"/>
      <c r="AU4703" s="9"/>
      <c r="AV4703" s="9"/>
      <c r="AW4703" s="9"/>
      <c r="AX4703" s="9"/>
      <c r="AY4703" s="9"/>
      <c r="AZ4703" s="9"/>
      <c r="BA4703" s="9"/>
      <c r="BB4703" s="9"/>
      <c r="BC4703" s="9"/>
      <c r="BD4703" s="9"/>
      <c r="BE4703" s="9"/>
      <c r="BF4703" s="9"/>
      <c r="BG4703" s="9"/>
      <c r="BH4703" s="9"/>
      <c r="BI4703" s="9"/>
      <c r="BJ4703" s="9"/>
      <c r="BK4703" s="9"/>
      <c r="BL4703" s="9">
        <f t="shared" si="154"/>
        <v>115958.68534680344</v>
      </c>
      <c r="BM4703" s="9">
        <f t="shared" si="155"/>
        <v>116000</v>
      </c>
    </row>
    <row r="4704" spans="1:65" x14ac:dyDescent="0.3">
      <c r="A4704" s="2" t="s">
        <v>403</v>
      </c>
      <c r="B4704" s="9">
        <v>2376</v>
      </c>
      <c r="C4704">
        <v>576808</v>
      </c>
      <c r="D4704">
        <v>1</v>
      </c>
      <c r="E4704">
        <v>1</v>
      </c>
      <c r="F4704">
        <v>0</v>
      </c>
      <c r="G4704">
        <v>0</v>
      </c>
      <c r="H4704">
        <v>0</v>
      </c>
      <c r="I4704" t="s">
        <v>90</v>
      </c>
      <c r="J4704">
        <v>576808</v>
      </c>
      <c r="K4704" t="s">
        <v>403</v>
      </c>
      <c r="L4704">
        <v>576069</v>
      </c>
      <c r="M4704" t="s">
        <v>196</v>
      </c>
      <c r="N4704">
        <v>576069</v>
      </c>
      <c r="O4704" t="s">
        <v>196</v>
      </c>
      <c r="P4704">
        <v>576069</v>
      </c>
      <c r="Q4704" t="s">
        <v>196</v>
      </c>
      <c r="R4704" s="9">
        <v>550251.89940850821</v>
      </c>
      <c r="S4704" s="9">
        <f>SUMIFS($B:$B,$J:$J,$C4704)</f>
        <v>6650</v>
      </c>
      <c r="T4704" s="9">
        <v>360626.53396672377</v>
      </c>
      <c r="U4704" s="9">
        <v>1</v>
      </c>
      <c r="V4704" s="9">
        <f>U4704*768</f>
        <v>768</v>
      </c>
      <c r="W4704" s="9">
        <v>26</v>
      </c>
      <c r="X4704" s="9">
        <f>W4704*3072</f>
        <v>79872</v>
      </c>
      <c r="Y4704" s="9">
        <v>19</v>
      </c>
      <c r="Z4704" s="9">
        <f>Y4704*1024</f>
        <v>19456</v>
      </c>
      <c r="AA4704" s="9">
        <v>8</v>
      </c>
      <c r="AB4704" s="9">
        <f>AA4704*256</f>
        <v>2048</v>
      </c>
      <c r="AC4704" s="9"/>
      <c r="AD4704" s="9"/>
      <c r="AE4704" s="9"/>
      <c r="AF4704" s="9"/>
      <c r="AG4704" s="9"/>
      <c r="AH4704" s="9"/>
      <c r="AI4704" s="9"/>
      <c r="AJ4704" s="9"/>
      <c r="AK4704" s="9"/>
      <c r="AL4704" s="9"/>
      <c r="AM4704" s="9"/>
      <c r="AN4704" s="9"/>
      <c r="AO4704" s="9"/>
      <c r="AP4704" s="9"/>
      <c r="AQ4704" s="15"/>
      <c r="AR4704" s="9">
        <v>3</v>
      </c>
      <c r="AS4704" s="9">
        <f>AR4704*30500</f>
        <v>91500</v>
      </c>
      <c r="AT4704" s="9"/>
      <c r="AU4704" s="9"/>
      <c r="AV4704" s="9"/>
      <c r="AW4704" s="9"/>
      <c r="AX4704" s="9"/>
      <c r="AY4704" s="9"/>
      <c r="AZ4704" s="9"/>
      <c r="BA4704" s="9"/>
      <c r="BB4704" s="9"/>
      <c r="BC4704" s="9"/>
      <c r="BD4704" s="9"/>
      <c r="BE4704" s="9"/>
      <c r="BF4704" s="9"/>
      <c r="BG4704" s="9"/>
      <c r="BH4704" s="9"/>
      <c r="BI4704" s="9"/>
      <c r="BJ4704" s="9"/>
      <c r="BK4704" s="9"/>
      <c r="BL4704" s="9">
        <f t="shared" si="154"/>
        <v>1104522.4333752319</v>
      </c>
      <c r="BM4704" s="9">
        <f t="shared" si="155"/>
        <v>1104500</v>
      </c>
    </row>
    <row r="4705" spans="1:65" x14ac:dyDescent="0.3">
      <c r="A4705" t="s">
        <v>4329</v>
      </c>
      <c r="B4705" s="9">
        <v>938</v>
      </c>
      <c r="C4705">
        <v>580961</v>
      </c>
      <c r="D4705">
        <v>1</v>
      </c>
      <c r="E4705">
        <v>0</v>
      </c>
      <c r="F4705">
        <v>0</v>
      </c>
      <c r="G4705">
        <v>0</v>
      </c>
      <c r="H4705">
        <v>0</v>
      </c>
      <c r="I4705" t="s">
        <v>96</v>
      </c>
      <c r="J4705">
        <v>579891</v>
      </c>
      <c r="K4705" t="s">
        <v>658</v>
      </c>
      <c r="L4705">
        <v>579891</v>
      </c>
      <c r="M4705" t="s">
        <v>658</v>
      </c>
      <c r="N4705">
        <v>579891</v>
      </c>
      <c r="O4705" t="s">
        <v>658</v>
      </c>
      <c r="P4705">
        <v>579891</v>
      </c>
      <c r="Q4705" t="s">
        <v>658</v>
      </c>
      <c r="R4705" s="9">
        <v>221607.65447253981</v>
      </c>
      <c r="S4705" s="9"/>
      <c r="T4705" s="9"/>
      <c r="U4705" s="9"/>
      <c r="V4705" s="9"/>
      <c r="W4705" s="9"/>
      <c r="X4705" s="9"/>
      <c r="Y4705" s="9"/>
      <c r="Z4705" s="9"/>
      <c r="AA4705" s="9"/>
      <c r="AB4705" s="9"/>
      <c r="AC4705" s="9"/>
      <c r="AD4705" s="9"/>
      <c r="AE4705" s="9"/>
      <c r="AF4705" s="9"/>
      <c r="AG4705" s="9"/>
      <c r="AH4705" s="9"/>
      <c r="AI4705" s="9"/>
      <c r="AJ4705" s="9"/>
      <c r="AK4705" s="9"/>
      <c r="AL4705" s="9"/>
      <c r="AM4705" s="9"/>
      <c r="AN4705" s="9"/>
      <c r="AO4705" s="9"/>
      <c r="AP4705" s="9"/>
      <c r="AQ4705" s="15"/>
      <c r="AR4705" s="9"/>
      <c r="AS4705" s="9"/>
      <c r="AT4705" s="9"/>
      <c r="AU4705" s="9"/>
      <c r="AV4705" s="9"/>
      <c r="AW4705" s="9"/>
      <c r="AX4705" s="9"/>
      <c r="AY4705" s="9"/>
      <c r="AZ4705" s="9"/>
      <c r="BA4705" s="9"/>
      <c r="BB4705" s="9"/>
      <c r="BC4705" s="9"/>
      <c r="BD4705" s="9"/>
      <c r="BE4705" s="9"/>
      <c r="BF4705" s="9"/>
      <c r="BG4705" s="9"/>
      <c r="BH4705" s="9"/>
      <c r="BI4705" s="9"/>
      <c r="BJ4705" s="9"/>
      <c r="BK4705" s="9"/>
      <c r="BL4705" s="9">
        <f t="shared" si="154"/>
        <v>221607.65447253981</v>
      </c>
      <c r="BM4705" s="9">
        <f t="shared" si="155"/>
        <v>221600</v>
      </c>
    </row>
    <row r="4706" spans="1:65" x14ac:dyDescent="0.3">
      <c r="A4706" t="s">
        <v>4330</v>
      </c>
      <c r="B4706" s="9">
        <v>309</v>
      </c>
      <c r="C4706">
        <v>575666</v>
      </c>
      <c r="D4706">
        <v>1</v>
      </c>
      <c r="E4706">
        <v>0</v>
      </c>
      <c r="F4706">
        <v>0</v>
      </c>
      <c r="G4706">
        <v>0</v>
      </c>
      <c r="H4706">
        <v>0</v>
      </c>
      <c r="I4706" t="s">
        <v>96</v>
      </c>
      <c r="J4706">
        <v>575500</v>
      </c>
      <c r="K4706" t="s">
        <v>701</v>
      </c>
      <c r="L4706">
        <v>575500</v>
      </c>
      <c r="M4706" t="s">
        <v>701</v>
      </c>
      <c r="N4706">
        <v>575500</v>
      </c>
      <c r="O4706" t="s">
        <v>701</v>
      </c>
      <c r="P4706">
        <v>575500</v>
      </c>
      <c r="Q4706" t="s">
        <v>701</v>
      </c>
      <c r="R4706" s="9">
        <v>74078.339317696707</v>
      </c>
      <c r="S4706" s="9"/>
      <c r="T4706" s="9"/>
      <c r="U4706" s="9"/>
      <c r="V4706" s="9"/>
      <c r="W4706" s="9"/>
      <c r="X4706" s="9"/>
      <c r="Y4706" s="9"/>
      <c r="Z4706" s="9"/>
      <c r="AA4706" s="9"/>
      <c r="AB4706" s="9"/>
      <c r="AC4706" s="9"/>
      <c r="AD4706" s="9"/>
      <c r="AE4706" s="9"/>
      <c r="AF4706" s="9"/>
      <c r="AG4706" s="9"/>
      <c r="AH4706" s="9"/>
      <c r="AI4706" s="9"/>
      <c r="AJ4706" s="9"/>
      <c r="AK4706" s="9"/>
      <c r="AL4706" s="9"/>
      <c r="AM4706" s="9"/>
      <c r="AN4706" s="9"/>
      <c r="AO4706" s="9"/>
      <c r="AP4706" s="9"/>
      <c r="AQ4706" s="15"/>
      <c r="AR4706" s="9"/>
      <c r="AS4706" s="9"/>
      <c r="AT4706" s="9"/>
      <c r="AU4706" s="9"/>
      <c r="AV4706" s="9"/>
      <c r="AW4706" s="9"/>
      <c r="AX4706" s="9"/>
      <c r="AY4706" s="9"/>
      <c r="AZ4706" s="9"/>
      <c r="BA4706" s="9"/>
      <c r="BB4706" s="9"/>
      <c r="BC4706" s="9"/>
      <c r="BD4706" s="9"/>
      <c r="BE4706" s="9"/>
      <c r="BF4706" s="9"/>
      <c r="BG4706" s="9"/>
      <c r="BH4706" s="9"/>
      <c r="BI4706" s="9"/>
      <c r="BJ4706" s="9"/>
      <c r="BK4706" s="9"/>
      <c r="BL4706" s="9">
        <f t="shared" si="154"/>
        <v>74078.339317696707</v>
      </c>
      <c r="BM4706" s="9">
        <f t="shared" si="155"/>
        <v>74100</v>
      </c>
    </row>
    <row r="4707" spans="1:65" x14ac:dyDescent="0.3">
      <c r="A4707" t="s">
        <v>4331</v>
      </c>
      <c r="B4707" s="9">
        <v>405</v>
      </c>
      <c r="C4707">
        <v>597821</v>
      </c>
      <c r="D4707">
        <v>1</v>
      </c>
      <c r="E4707">
        <v>0</v>
      </c>
      <c r="F4707">
        <v>0</v>
      </c>
      <c r="G4707">
        <v>0</v>
      </c>
      <c r="H4707">
        <v>0</v>
      </c>
      <c r="I4707" t="s">
        <v>94</v>
      </c>
      <c r="J4707">
        <v>510891</v>
      </c>
      <c r="K4707" t="s">
        <v>4332</v>
      </c>
      <c r="L4707">
        <v>505927</v>
      </c>
      <c r="M4707" t="s">
        <v>668</v>
      </c>
      <c r="N4707">
        <v>505927</v>
      </c>
      <c r="O4707" t="s">
        <v>668</v>
      </c>
      <c r="P4707">
        <v>505927</v>
      </c>
      <c r="Q4707" t="s">
        <v>668</v>
      </c>
      <c r="R4707" s="9">
        <v>96814.67386678551</v>
      </c>
      <c r="S4707" s="9"/>
      <c r="T4707" s="9"/>
      <c r="U4707" s="9"/>
      <c r="V4707" s="9"/>
      <c r="W4707" s="9"/>
      <c r="X4707" s="9"/>
      <c r="Y4707" s="9"/>
      <c r="Z4707" s="9"/>
      <c r="AA4707" s="9"/>
      <c r="AB4707" s="9"/>
      <c r="AC4707" s="9"/>
      <c r="AD4707" s="9"/>
      <c r="AE4707" s="9"/>
      <c r="AF4707" s="9"/>
      <c r="AG4707" s="9"/>
      <c r="AH4707" s="9"/>
      <c r="AI4707" s="9"/>
      <c r="AJ4707" s="9"/>
      <c r="AK4707" s="9"/>
      <c r="AL4707" s="9"/>
      <c r="AM4707" s="9"/>
      <c r="AN4707" s="9"/>
      <c r="AO4707" s="9"/>
      <c r="AP4707" s="9"/>
      <c r="AQ4707" s="15"/>
      <c r="AR4707" s="9"/>
      <c r="AS4707" s="9"/>
      <c r="AT4707" s="9"/>
      <c r="AU4707" s="9"/>
      <c r="AV4707" s="9"/>
      <c r="AW4707" s="9"/>
      <c r="AX4707" s="9"/>
      <c r="AY4707" s="9"/>
      <c r="AZ4707" s="9"/>
      <c r="BA4707" s="9"/>
      <c r="BB4707" s="9"/>
      <c r="BC4707" s="9"/>
      <c r="BD4707" s="9"/>
      <c r="BE4707" s="9"/>
      <c r="BF4707" s="9"/>
      <c r="BG4707" s="9"/>
      <c r="BH4707" s="9"/>
      <c r="BI4707" s="9"/>
      <c r="BJ4707" s="9"/>
      <c r="BK4707" s="9"/>
      <c r="BL4707" s="9">
        <f t="shared" si="154"/>
        <v>96814.67386678551</v>
      </c>
      <c r="BM4707" s="9">
        <f t="shared" si="155"/>
        <v>96800</v>
      </c>
    </row>
    <row r="4708" spans="1:65" x14ac:dyDescent="0.3">
      <c r="A4708" t="s">
        <v>4331</v>
      </c>
      <c r="B4708" s="9">
        <v>692</v>
      </c>
      <c r="C4708">
        <v>562076</v>
      </c>
      <c r="D4708">
        <v>1</v>
      </c>
      <c r="E4708">
        <v>0</v>
      </c>
      <c r="F4708">
        <v>0</v>
      </c>
      <c r="G4708">
        <v>0</v>
      </c>
      <c r="H4708">
        <v>0</v>
      </c>
      <c r="I4708" t="s">
        <v>104</v>
      </c>
      <c r="J4708">
        <v>561380</v>
      </c>
      <c r="K4708" t="s">
        <v>355</v>
      </c>
      <c r="L4708">
        <v>561380</v>
      </c>
      <c r="M4708" t="s">
        <v>355</v>
      </c>
      <c r="N4708">
        <v>561380</v>
      </c>
      <c r="O4708" t="s">
        <v>355</v>
      </c>
      <c r="P4708">
        <v>561380</v>
      </c>
      <c r="Q4708" t="s">
        <v>355</v>
      </c>
      <c r="R4708" s="9">
        <v>164278.52175289209</v>
      </c>
      <c r="S4708" s="9"/>
      <c r="T4708" s="9"/>
      <c r="U4708" s="9"/>
      <c r="V4708" s="9"/>
      <c r="W4708" s="9"/>
      <c r="X4708" s="9"/>
      <c r="Y4708" s="9"/>
      <c r="Z4708" s="9"/>
      <c r="AA4708" s="9"/>
      <c r="AB4708" s="9"/>
      <c r="AC4708" s="9"/>
      <c r="AD4708" s="9"/>
      <c r="AE4708" s="9"/>
      <c r="AF4708" s="9"/>
      <c r="AG4708" s="9"/>
      <c r="AH4708" s="9"/>
      <c r="AI4708" s="9"/>
      <c r="AJ4708" s="9"/>
      <c r="AK4708" s="9"/>
      <c r="AL4708" s="9"/>
      <c r="AM4708" s="9"/>
      <c r="AN4708" s="9"/>
      <c r="AO4708" s="9"/>
      <c r="AP4708" s="9"/>
      <c r="AQ4708" s="15"/>
      <c r="AR4708" s="9">
        <v>2</v>
      </c>
      <c r="AS4708" s="9">
        <f>AR4708*30500</f>
        <v>61000</v>
      </c>
      <c r="AT4708" s="9"/>
      <c r="AU4708" s="9"/>
      <c r="AV4708" s="9"/>
      <c r="AW4708" s="9"/>
      <c r="AX4708" s="9"/>
      <c r="AY4708" s="9"/>
      <c r="AZ4708" s="9"/>
      <c r="BA4708" s="9"/>
      <c r="BB4708" s="9"/>
      <c r="BC4708" s="9"/>
      <c r="BD4708" s="9"/>
      <c r="BE4708" s="9"/>
      <c r="BF4708" s="9"/>
      <c r="BG4708" s="9"/>
      <c r="BH4708" s="9"/>
      <c r="BI4708" s="9"/>
      <c r="BJ4708" s="9"/>
      <c r="BK4708" s="9"/>
      <c r="BL4708" s="9">
        <f t="shared" si="154"/>
        <v>225278.52175289209</v>
      </c>
      <c r="BM4708" s="9">
        <f t="shared" si="155"/>
        <v>225300</v>
      </c>
    </row>
    <row r="4709" spans="1:65" x14ac:dyDescent="0.3">
      <c r="A4709" t="s">
        <v>4333</v>
      </c>
      <c r="B4709" s="9">
        <v>152</v>
      </c>
      <c r="C4709">
        <v>531065</v>
      </c>
      <c r="D4709">
        <v>1</v>
      </c>
      <c r="E4709">
        <v>0</v>
      </c>
      <c r="F4709">
        <v>0</v>
      </c>
      <c r="G4709">
        <v>0</v>
      </c>
      <c r="H4709">
        <v>0</v>
      </c>
      <c r="I4709" t="s">
        <v>86</v>
      </c>
      <c r="J4709">
        <v>534005</v>
      </c>
      <c r="K4709" t="s">
        <v>88</v>
      </c>
      <c r="L4709">
        <v>534005</v>
      </c>
      <c r="M4709" t="s">
        <v>88</v>
      </c>
      <c r="N4709">
        <v>534005</v>
      </c>
      <c r="O4709" t="s">
        <v>88</v>
      </c>
      <c r="P4709">
        <v>534005</v>
      </c>
      <c r="Q4709" t="s">
        <v>88</v>
      </c>
      <c r="R4709" s="9">
        <v>71941.662785630979</v>
      </c>
      <c r="S4709" s="9"/>
      <c r="T4709" s="9"/>
      <c r="U4709" s="9"/>
      <c r="V4709" s="9"/>
      <c r="W4709" s="9"/>
      <c r="X4709" s="9"/>
      <c r="Y4709" s="9"/>
      <c r="Z4709" s="9"/>
      <c r="AA4709" s="9"/>
      <c r="AB4709" s="9"/>
      <c r="AC4709" s="9"/>
      <c r="AD4709" s="9"/>
      <c r="AE4709" s="9"/>
      <c r="AF4709" s="9"/>
      <c r="AG4709" s="9"/>
      <c r="AH4709" s="9"/>
      <c r="AI4709" s="9"/>
      <c r="AJ4709" s="9"/>
      <c r="AK4709" s="9"/>
      <c r="AL4709" s="9"/>
      <c r="AM4709" s="9"/>
      <c r="AN4709" s="9"/>
      <c r="AO4709" s="9"/>
      <c r="AP4709" s="9"/>
      <c r="AQ4709" s="15"/>
      <c r="AR4709" s="9"/>
      <c r="AS4709" s="9"/>
      <c r="AT4709" s="9"/>
      <c r="AU4709" s="9"/>
      <c r="AV4709" s="9"/>
      <c r="AW4709" s="9"/>
      <c r="AX4709" s="9"/>
      <c r="AY4709" s="9"/>
      <c r="AZ4709" s="9"/>
      <c r="BA4709" s="9"/>
      <c r="BB4709" s="9"/>
      <c r="BC4709" s="9"/>
      <c r="BD4709" s="9"/>
      <c r="BE4709" s="9"/>
      <c r="BF4709" s="9"/>
      <c r="BG4709" s="9"/>
      <c r="BH4709" s="9"/>
      <c r="BI4709" s="9"/>
      <c r="BJ4709" s="9"/>
      <c r="BK4709" s="9"/>
      <c r="BL4709" s="9">
        <f t="shared" si="154"/>
        <v>71941.662785630979</v>
      </c>
      <c r="BM4709" s="9">
        <f t="shared" si="155"/>
        <v>71900</v>
      </c>
    </row>
    <row r="4710" spans="1:65" x14ac:dyDescent="0.3">
      <c r="A4710" t="s">
        <v>4334</v>
      </c>
      <c r="B4710" s="9">
        <v>349</v>
      </c>
      <c r="C4710">
        <v>551759</v>
      </c>
      <c r="D4710">
        <v>1</v>
      </c>
      <c r="E4710">
        <v>0</v>
      </c>
      <c r="F4710">
        <v>0</v>
      </c>
      <c r="G4710">
        <v>0</v>
      </c>
      <c r="H4710">
        <v>0</v>
      </c>
      <c r="I4710" t="s">
        <v>83</v>
      </c>
      <c r="J4710">
        <v>550787</v>
      </c>
      <c r="K4710" t="s">
        <v>908</v>
      </c>
      <c r="L4710">
        <v>550787</v>
      </c>
      <c r="M4710" t="s">
        <v>908</v>
      </c>
      <c r="N4710">
        <v>550787</v>
      </c>
      <c r="O4710" t="s">
        <v>908</v>
      </c>
      <c r="P4710">
        <v>550787</v>
      </c>
      <c r="Q4710" t="s">
        <v>908</v>
      </c>
      <c r="R4710" s="9">
        <v>83563.699734347145</v>
      </c>
      <c r="S4710" s="9"/>
      <c r="T4710" s="9"/>
      <c r="U4710" s="9"/>
      <c r="V4710" s="9"/>
      <c r="W4710" s="9"/>
      <c r="X4710" s="9"/>
      <c r="Y4710" s="9"/>
      <c r="Z4710" s="9"/>
      <c r="AA4710" s="9"/>
      <c r="AB4710" s="9"/>
      <c r="AC4710" s="9"/>
      <c r="AD4710" s="9"/>
      <c r="AE4710" s="9"/>
      <c r="AF4710" s="9"/>
      <c r="AG4710" s="9"/>
      <c r="AH4710" s="9"/>
      <c r="AI4710" s="9"/>
      <c r="AJ4710" s="9"/>
      <c r="AK4710" s="9"/>
      <c r="AL4710" s="9"/>
      <c r="AM4710" s="9"/>
      <c r="AN4710" s="9"/>
      <c r="AO4710" s="9"/>
      <c r="AP4710" s="9"/>
      <c r="AQ4710" s="15"/>
      <c r="AR4710" s="9"/>
      <c r="AS4710" s="9"/>
      <c r="AT4710" s="9"/>
      <c r="AU4710" s="9"/>
      <c r="AV4710" s="9"/>
      <c r="AW4710" s="9"/>
      <c r="AX4710" s="9"/>
      <c r="AY4710" s="9"/>
      <c r="AZ4710" s="9"/>
      <c r="BA4710" s="9"/>
      <c r="BB4710" s="9"/>
      <c r="BC4710" s="9"/>
      <c r="BD4710" s="9"/>
      <c r="BE4710" s="9"/>
      <c r="BF4710" s="9"/>
      <c r="BG4710" s="9"/>
      <c r="BH4710" s="9"/>
      <c r="BI4710" s="9"/>
      <c r="BJ4710" s="9"/>
      <c r="BK4710" s="9"/>
      <c r="BL4710" s="9">
        <f t="shared" si="154"/>
        <v>83563.699734347145</v>
      </c>
      <c r="BM4710" s="9">
        <f t="shared" si="155"/>
        <v>83600</v>
      </c>
    </row>
    <row r="4711" spans="1:65" x14ac:dyDescent="0.3">
      <c r="A4711" t="s">
        <v>4335</v>
      </c>
      <c r="B4711" s="9">
        <v>269</v>
      </c>
      <c r="C4711">
        <v>599387</v>
      </c>
      <c r="D4711">
        <v>1</v>
      </c>
      <c r="E4711">
        <v>0</v>
      </c>
      <c r="F4711">
        <v>0</v>
      </c>
      <c r="G4711">
        <v>0</v>
      </c>
      <c r="H4711">
        <v>0</v>
      </c>
      <c r="I4711" t="s">
        <v>86</v>
      </c>
      <c r="J4711">
        <v>530816</v>
      </c>
      <c r="K4711" t="s">
        <v>1930</v>
      </c>
      <c r="L4711">
        <v>530883</v>
      </c>
      <c r="M4711" t="s">
        <v>319</v>
      </c>
      <c r="N4711">
        <v>530883</v>
      </c>
      <c r="O4711" t="s">
        <v>319</v>
      </c>
      <c r="P4711">
        <v>530883</v>
      </c>
      <c r="Q4711" t="s">
        <v>319</v>
      </c>
      <c r="R4711" s="9">
        <v>71941.662785630979</v>
      </c>
      <c r="S4711" s="9"/>
      <c r="T4711" s="9"/>
      <c r="U4711" s="9"/>
      <c r="V4711" s="9"/>
      <c r="W4711" s="9"/>
      <c r="X4711" s="9"/>
      <c r="Y4711" s="9"/>
      <c r="Z4711" s="9"/>
      <c r="AA4711" s="9"/>
      <c r="AB4711" s="9"/>
      <c r="AC4711" s="9"/>
      <c r="AD4711" s="9"/>
      <c r="AE4711" s="9"/>
      <c r="AF4711" s="9"/>
      <c r="AG4711" s="9"/>
      <c r="AH4711" s="9"/>
      <c r="AI4711" s="9"/>
      <c r="AJ4711" s="9"/>
      <c r="AK4711" s="9"/>
      <c r="AL4711" s="9"/>
      <c r="AM4711" s="9"/>
      <c r="AN4711" s="9"/>
      <c r="AO4711" s="9"/>
      <c r="AP4711" s="9"/>
      <c r="AQ4711" s="15"/>
      <c r="AR4711" s="9">
        <v>1</v>
      </c>
      <c r="AS4711" s="9">
        <f>AR4711*30500</f>
        <v>30500</v>
      </c>
      <c r="AT4711" s="9"/>
      <c r="AU4711" s="9"/>
      <c r="AV4711" s="9"/>
      <c r="AW4711" s="9"/>
      <c r="AX4711" s="9"/>
      <c r="AY4711" s="9"/>
      <c r="AZ4711" s="9"/>
      <c r="BA4711" s="9"/>
      <c r="BB4711" s="9"/>
      <c r="BC4711" s="9"/>
      <c r="BD4711" s="9"/>
      <c r="BE4711" s="9"/>
      <c r="BF4711" s="9"/>
      <c r="BG4711" s="9"/>
      <c r="BH4711" s="9"/>
      <c r="BI4711" s="9"/>
      <c r="BJ4711" s="9"/>
      <c r="BK4711" s="9"/>
      <c r="BL4711" s="9">
        <f t="shared" si="154"/>
        <v>102441.66278563098</v>
      </c>
      <c r="BM4711" s="9">
        <f t="shared" si="155"/>
        <v>102400</v>
      </c>
    </row>
    <row r="4712" spans="1:65" x14ac:dyDescent="0.3">
      <c r="A4712" t="s">
        <v>4336</v>
      </c>
      <c r="B4712" s="9">
        <v>238</v>
      </c>
      <c r="C4712">
        <v>570907</v>
      </c>
      <c r="D4712">
        <v>1</v>
      </c>
      <c r="E4712">
        <v>0</v>
      </c>
      <c r="F4712">
        <v>0</v>
      </c>
      <c r="G4712">
        <v>0</v>
      </c>
      <c r="H4712">
        <v>0</v>
      </c>
      <c r="I4712" t="s">
        <v>90</v>
      </c>
      <c r="J4712">
        <v>571091</v>
      </c>
      <c r="K4712" t="s">
        <v>1127</v>
      </c>
      <c r="L4712">
        <v>569810</v>
      </c>
      <c r="M4712" t="s">
        <v>284</v>
      </c>
      <c r="N4712">
        <v>569810</v>
      </c>
      <c r="O4712" t="s">
        <v>284</v>
      </c>
      <c r="P4712">
        <v>569810</v>
      </c>
      <c r="Q4712" t="s">
        <v>284</v>
      </c>
      <c r="R4712" s="9">
        <v>71941.662785630979</v>
      </c>
      <c r="S4712" s="9"/>
      <c r="T4712" s="9"/>
      <c r="U4712" s="9"/>
      <c r="V4712" s="9"/>
      <c r="W4712" s="9"/>
      <c r="X4712" s="9"/>
      <c r="Y4712" s="9"/>
      <c r="Z4712" s="9"/>
      <c r="AA4712" s="9"/>
      <c r="AB4712" s="9"/>
      <c r="AC4712" s="9"/>
      <c r="AD4712" s="9"/>
      <c r="AE4712" s="9"/>
      <c r="AF4712" s="9"/>
      <c r="AG4712" s="9"/>
      <c r="AH4712" s="9"/>
      <c r="AI4712" s="9"/>
      <c r="AJ4712" s="9"/>
      <c r="AK4712" s="9"/>
      <c r="AL4712" s="9"/>
      <c r="AM4712" s="9"/>
      <c r="AN4712" s="9"/>
      <c r="AO4712" s="9"/>
      <c r="AP4712" s="9"/>
      <c r="AQ4712" s="15"/>
      <c r="AR4712" s="9"/>
      <c r="AS4712" s="9"/>
      <c r="AT4712" s="9"/>
      <c r="AU4712" s="9"/>
      <c r="AV4712" s="9"/>
      <c r="AW4712" s="9"/>
      <c r="AX4712" s="9"/>
      <c r="AY4712" s="9"/>
      <c r="AZ4712" s="9"/>
      <c r="BA4712" s="9"/>
      <c r="BB4712" s="9"/>
      <c r="BC4712" s="9"/>
      <c r="BD4712" s="9"/>
      <c r="BE4712" s="9"/>
      <c r="BF4712" s="9"/>
      <c r="BG4712" s="9"/>
      <c r="BH4712" s="9"/>
      <c r="BI4712" s="9"/>
      <c r="BJ4712" s="9"/>
      <c r="BK4712" s="9"/>
      <c r="BL4712" s="9">
        <f t="shared" si="154"/>
        <v>71941.662785630979</v>
      </c>
      <c r="BM4712" s="9">
        <f t="shared" si="155"/>
        <v>71900</v>
      </c>
    </row>
    <row r="4713" spans="1:65" x14ac:dyDescent="0.3">
      <c r="A4713" t="s">
        <v>4337</v>
      </c>
      <c r="B4713" s="9">
        <v>353</v>
      </c>
      <c r="C4713">
        <v>565539</v>
      </c>
      <c r="D4713">
        <v>1</v>
      </c>
      <c r="E4713">
        <v>0</v>
      </c>
      <c r="F4713">
        <v>0</v>
      </c>
      <c r="G4713">
        <v>0</v>
      </c>
      <c r="H4713">
        <v>0</v>
      </c>
      <c r="I4713" t="s">
        <v>86</v>
      </c>
      <c r="J4713">
        <v>535478</v>
      </c>
      <c r="K4713" t="s">
        <v>359</v>
      </c>
      <c r="L4713">
        <v>535478</v>
      </c>
      <c r="M4713" t="s">
        <v>359</v>
      </c>
      <c r="N4713">
        <v>535419</v>
      </c>
      <c r="O4713" t="s">
        <v>170</v>
      </c>
      <c r="P4713">
        <v>535419</v>
      </c>
      <c r="Q4713" t="s">
        <v>170</v>
      </c>
      <c r="R4713" s="9">
        <v>84511.27751876309</v>
      </c>
      <c r="S4713" s="9"/>
      <c r="T4713" s="9"/>
      <c r="U4713" s="9"/>
      <c r="V4713" s="9"/>
      <c r="W4713" s="9"/>
      <c r="X4713" s="9"/>
      <c r="Y4713" s="9"/>
      <c r="Z4713" s="9"/>
      <c r="AA4713" s="9"/>
      <c r="AB4713" s="9"/>
      <c r="AC4713" s="9"/>
      <c r="AD4713" s="9"/>
      <c r="AE4713" s="9"/>
      <c r="AF4713" s="9"/>
      <c r="AG4713" s="9"/>
      <c r="AH4713" s="9"/>
      <c r="AI4713" s="9"/>
      <c r="AJ4713" s="9"/>
      <c r="AK4713" s="9"/>
      <c r="AL4713" s="9"/>
      <c r="AM4713" s="9"/>
      <c r="AN4713" s="9"/>
      <c r="AO4713" s="9"/>
      <c r="AP4713" s="9"/>
      <c r="AQ4713" s="15"/>
      <c r="AR4713" s="9"/>
      <c r="AS4713" s="9"/>
      <c r="AT4713" s="9"/>
      <c r="AU4713" s="9"/>
      <c r="AV4713" s="9"/>
      <c r="AW4713" s="9"/>
      <c r="AX4713" s="9"/>
      <c r="AY4713" s="9"/>
      <c r="AZ4713" s="9"/>
      <c r="BA4713" s="9"/>
      <c r="BB4713" s="9"/>
      <c r="BC4713" s="9"/>
      <c r="BD4713" s="9"/>
      <c r="BE4713" s="9"/>
      <c r="BF4713" s="9"/>
      <c r="BG4713" s="9"/>
      <c r="BH4713" s="9"/>
      <c r="BI4713" s="9"/>
      <c r="BJ4713" s="9"/>
      <c r="BK4713" s="9"/>
      <c r="BL4713" s="9">
        <f t="shared" si="154"/>
        <v>84511.27751876309</v>
      </c>
      <c r="BM4713" s="9">
        <f t="shared" si="155"/>
        <v>84500</v>
      </c>
    </row>
    <row r="4714" spans="1:65" x14ac:dyDescent="0.3">
      <c r="A4714" t="s">
        <v>4338</v>
      </c>
      <c r="B4714" s="9">
        <v>121</v>
      </c>
      <c r="C4714">
        <v>573027</v>
      </c>
      <c r="D4714">
        <v>1</v>
      </c>
      <c r="E4714">
        <v>0</v>
      </c>
      <c r="F4714">
        <v>0</v>
      </c>
      <c r="G4714">
        <v>0</v>
      </c>
      <c r="H4714">
        <v>0</v>
      </c>
      <c r="I4714" t="s">
        <v>96</v>
      </c>
      <c r="J4714">
        <v>575054</v>
      </c>
      <c r="K4714" t="s">
        <v>849</v>
      </c>
      <c r="L4714">
        <v>575500</v>
      </c>
      <c r="M4714" t="s">
        <v>701</v>
      </c>
      <c r="N4714">
        <v>575500</v>
      </c>
      <c r="O4714" t="s">
        <v>701</v>
      </c>
      <c r="P4714">
        <v>575500</v>
      </c>
      <c r="Q4714" t="s">
        <v>701</v>
      </c>
      <c r="R4714" s="9">
        <v>71941.662785630979</v>
      </c>
      <c r="S4714" s="9"/>
      <c r="T4714" s="9"/>
      <c r="U4714" s="9"/>
      <c r="V4714" s="9"/>
      <c r="W4714" s="9"/>
      <c r="X4714" s="9"/>
      <c r="Y4714" s="9"/>
      <c r="Z4714" s="9"/>
      <c r="AA4714" s="9"/>
      <c r="AB4714" s="9"/>
      <c r="AC4714" s="9"/>
      <c r="AD4714" s="9"/>
      <c r="AE4714" s="9"/>
      <c r="AF4714" s="9"/>
      <c r="AG4714" s="9"/>
      <c r="AH4714" s="9"/>
      <c r="AI4714" s="9"/>
      <c r="AJ4714" s="9"/>
      <c r="AK4714" s="9"/>
      <c r="AL4714" s="9"/>
      <c r="AM4714" s="9"/>
      <c r="AN4714" s="9"/>
      <c r="AO4714" s="9"/>
      <c r="AP4714" s="9"/>
      <c r="AQ4714" s="15"/>
      <c r="AR4714" s="9"/>
      <c r="AS4714" s="9"/>
      <c r="AT4714" s="9"/>
      <c r="AU4714" s="9"/>
      <c r="AV4714" s="9"/>
      <c r="AW4714" s="9"/>
      <c r="AX4714" s="9"/>
      <c r="AY4714" s="9"/>
      <c r="AZ4714" s="9"/>
      <c r="BA4714" s="9"/>
      <c r="BB4714" s="9"/>
      <c r="BC4714" s="9"/>
      <c r="BD4714" s="9"/>
      <c r="BE4714" s="9"/>
      <c r="BF4714" s="9"/>
      <c r="BG4714" s="9"/>
      <c r="BH4714" s="9"/>
      <c r="BI4714" s="9"/>
      <c r="BJ4714" s="9"/>
      <c r="BK4714" s="9"/>
      <c r="BL4714" s="9">
        <f t="shared" si="154"/>
        <v>71941.662785630979</v>
      </c>
      <c r="BM4714" s="9">
        <f t="shared" si="155"/>
        <v>71900</v>
      </c>
    </row>
    <row r="4715" spans="1:65" x14ac:dyDescent="0.3">
      <c r="A4715" s="4" t="s">
        <v>594</v>
      </c>
      <c r="B4715" s="9">
        <v>3008</v>
      </c>
      <c r="C4715">
        <v>558362</v>
      </c>
      <c r="D4715">
        <v>1</v>
      </c>
      <c r="E4715">
        <v>1</v>
      </c>
      <c r="F4715">
        <v>1</v>
      </c>
      <c r="G4715">
        <v>1</v>
      </c>
      <c r="H4715">
        <v>0</v>
      </c>
      <c r="I4715" t="s">
        <v>151</v>
      </c>
      <c r="J4715">
        <v>558362</v>
      </c>
      <c r="K4715" t="s">
        <v>594</v>
      </c>
      <c r="L4715">
        <v>558362</v>
      </c>
      <c r="M4715" t="s">
        <v>594</v>
      </c>
      <c r="N4715">
        <v>558362</v>
      </c>
      <c r="O4715" t="s">
        <v>594</v>
      </c>
      <c r="P4715">
        <v>557587</v>
      </c>
      <c r="Q4715" t="s">
        <v>456</v>
      </c>
      <c r="R4715" s="9">
        <v>692010.87442474195</v>
      </c>
      <c r="S4715" s="9">
        <f>SUMIFS($B:$B,$J:$J,$C4715)</f>
        <v>3577</v>
      </c>
      <c r="T4715" s="9">
        <v>194388.25260061459</v>
      </c>
      <c r="U4715" s="9">
        <v>0</v>
      </c>
      <c r="V4715" s="9">
        <f>U4715*768</f>
        <v>0</v>
      </c>
      <c r="W4715" s="9">
        <v>15</v>
      </c>
      <c r="X4715" s="9">
        <f>W4715*3072</f>
        <v>46080</v>
      </c>
      <c r="Y4715" s="9">
        <v>8</v>
      </c>
      <c r="Z4715" s="9">
        <f>Y4715*1024</f>
        <v>8192</v>
      </c>
      <c r="AA4715" s="9">
        <v>6</v>
      </c>
      <c r="AB4715" s="9">
        <f>AA4715*256</f>
        <v>1536</v>
      </c>
      <c r="AC4715" s="9">
        <f>SUMIFS($B:$B,$L:$L,$C4715)</f>
        <v>4287</v>
      </c>
      <c r="AD4715" s="9">
        <v>536401.39648393029</v>
      </c>
      <c r="AE4715" s="9"/>
      <c r="AF4715" s="9"/>
      <c r="AG4715" s="9">
        <f>SUMIFS($B:$B,$N:$N,$C4715)</f>
        <v>4287</v>
      </c>
      <c r="AH4715" s="9">
        <v>484911.87209962629</v>
      </c>
      <c r="AI4715" s="9"/>
      <c r="AJ4715" s="9"/>
      <c r="AK4715" s="9"/>
      <c r="AL4715" s="9"/>
      <c r="AM4715" s="9"/>
      <c r="AN4715" s="9"/>
      <c r="AO4715" s="9"/>
      <c r="AP4715" s="9"/>
      <c r="AQ4715" s="15"/>
      <c r="AR4715" s="9">
        <v>2</v>
      </c>
      <c r="AS4715" s="9">
        <f>AR4715*30500</f>
        <v>61000</v>
      </c>
      <c r="AT4715" s="9"/>
      <c r="AU4715" s="9"/>
      <c r="AV4715" s="9"/>
      <c r="AW4715" s="9"/>
      <c r="AX4715" s="9"/>
      <c r="AY4715" s="9"/>
      <c r="AZ4715" s="9"/>
      <c r="BA4715" s="9"/>
      <c r="BB4715" s="9"/>
      <c r="BC4715" s="9"/>
      <c r="BD4715" s="9"/>
      <c r="BE4715" s="9"/>
      <c r="BF4715" s="9"/>
      <c r="BG4715" s="9"/>
      <c r="BH4715" s="9"/>
      <c r="BI4715" s="9"/>
      <c r="BJ4715" s="9"/>
      <c r="BK4715" s="9"/>
      <c r="BL4715" s="9">
        <f t="shared" si="154"/>
        <v>2024520.3956089132</v>
      </c>
      <c r="BM4715" s="9">
        <f t="shared" si="155"/>
        <v>2024500</v>
      </c>
    </row>
    <row r="4716" spans="1:65" x14ac:dyDescent="0.3">
      <c r="A4716" s="2" t="s">
        <v>2939</v>
      </c>
      <c r="B4716" s="9">
        <v>897</v>
      </c>
      <c r="C4716">
        <v>599867</v>
      </c>
      <c r="D4716">
        <v>1</v>
      </c>
      <c r="E4716">
        <v>1</v>
      </c>
      <c r="F4716">
        <v>0</v>
      </c>
      <c r="G4716">
        <v>0</v>
      </c>
      <c r="H4716">
        <v>0</v>
      </c>
      <c r="I4716" t="s">
        <v>94</v>
      </c>
      <c r="J4716">
        <v>599867</v>
      </c>
      <c r="K4716" t="s">
        <v>2939</v>
      </c>
      <c r="L4716">
        <v>599701</v>
      </c>
      <c r="M4716" t="s">
        <v>1525</v>
      </c>
      <c r="N4716">
        <v>599701</v>
      </c>
      <c r="O4716" t="s">
        <v>1525</v>
      </c>
      <c r="P4716">
        <v>599701</v>
      </c>
      <c r="Q4716" t="s">
        <v>1525</v>
      </c>
      <c r="R4716" s="9">
        <v>212080.87655447159</v>
      </c>
      <c r="S4716" s="9">
        <f>SUMIFS($B:$B,$J:$J,$C4716)</f>
        <v>1293</v>
      </c>
      <c r="T4716" s="9">
        <v>70429.67557413617</v>
      </c>
      <c r="U4716" s="9">
        <v>0</v>
      </c>
      <c r="V4716" s="9">
        <f>U4716*768</f>
        <v>0</v>
      </c>
      <c r="W4716" s="9">
        <v>13</v>
      </c>
      <c r="X4716" s="9">
        <f>W4716*3072</f>
        <v>39936</v>
      </c>
      <c r="Y4716" s="9">
        <v>3</v>
      </c>
      <c r="Z4716" s="9">
        <f>Y4716*1024</f>
        <v>3072</v>
      </c>
      <c r="AA4716" s="9">
        <v>3</v>
      </c>
      <c r="AB4716" s="9">
        <f>AA4716*256</f>
        <v>768</v>
      </c>
      <c r="AC4716" s="9"/>
      <c r="AD4716" s="9"/>
      <c r="AE4716" s="9"/>
      <c r="AF4716" s="9"/>
      <c r="AG4716" s="9"/>
      <c r="AH4716" s="9"/>
      <c r="AI4716" s="9"/>
      <c r="AJ4716" s="9"/>
      <c r="AK4716" s="9"/>
      <c r="AL4716" s="9"/>
      <c r="AM4716" s="9"/>
      <c r="AN4716" s="9"/>
      <c r="AO4716" s="9"/>
      <c r="AP4716" s="9"/>
      <c r="AQ4716" s="15"/>
      <c r="AR4716" s="9"/>
      <c r="AS4716" s="9"/>
      <c r="AT4716" s="9"/>
      <c r="AU4716" s="9"/>
      <c r="AV4716" s="9"/>
      <c r="AW4716" s="9"/>
      <c r="AX4716" s="9"/>
      <c r="AY4716" s="9"/>
      <c r="AZ4716" s="9"/>
      <c r="BA4716" s="9"/>
      <c r="BB4716" s="9"/>
      <c r="BC4716" s="9"/>
      <c r="BD4716" s="9"/>
      <c r="BE4716" s="9"/>
      <c r="BF4716" s="9"/>
      <c r="BG4716" s="9"/>
      <c r="BH4716" s="9"/>
      <c r="BI4716" s="9"/>
      <c r="BJ4716" s="9"/>
      <c r="BK4716" s="9"/>
      <c r="BL4716" s="9">
        <f t="shared" si="154"/>
        <v>326286.55212860776</v>
      </c>
      <c r="BM4716" s="9">
        <f t="shared" si="155"/>
        <v>326300</v>
      </c>
    </row>
    <row r="4717" spans="1:65" x14ac:dyDescent="0.3">
      <c r="A4717" t="s">
        <v>4339</v>
      </c>
      <c r="B4717" s="9">
        <v>218</v>
      </c>
      <c r="C4717">
        <v>554251</v>
      </c>
      <c r="D4717">
        <v>1</v>
      </c>
      <c r="E4717">
        <v>0</v>
      </c>
      <c r="F4717">
        <v>0</v>
      </c>
      <c r="G4717">
        <v>0</v>
      </c>
      <c r="H4717">
        <v>0</v>
      </c>
      <c r="I4717" t="s">
        <v>151</v>
      </c>
      <c r="J4717">
        <v>553786</v>
      </c>
      <c r="K4717" t="s">
        <v>706</v>
      </c>
      <c r="L4717">
        <v>553786</v>
      </c>
      <c r="M4717" t="s">
        <v>706</v>
      </c>
      <c r="N4717">
        <v>553786</v>
      </c>
      <c r="O4717" t="s">
        <v>706</v>
      </c>
      <c r="P4717">
        <v>553425</v>
      </c>
      <c r="Q4717" t="s">
        <v>152</v>
      </c>
      <c r="R4717" s="9">
        <v>71941.662785630979</v>
      </c>
      <c r="S4717" s="9"/>
      <c r="T4717" s="9"/>
      <c r="U4717" s="9"/>
      <c r="V4717" s="9"/>
      <c r="W4717" s="9"/>
      <c r="X4717" s="9"/>
      <c r="Y4717" s="9"/>
      <c r="Z4717" s="9"/>
      <c r="AA4717" s="9"/>
      <c r="AB4717" s="9"/>
      <c r="AC4717" s="9"/>
      <c r="AD4717" s="9"/>
      <c r="AE4717" s="9"/>
      <c r="AF4717" s="9"/>
      <c r="AG4717" s="9"/>
      <c r="AH4717" s="9"/>
      <c r="AI4717" s="9"/>
      <c r="AJ4717" s="9"/>
      <c r="AK4717" s="9"/>
      <c r="AL4717" s="9"/>
      <c r="AM4717" s="9"/>
      <c r="AN4717" s="9"/>
      <c r="AO4717" s="9"/>
      <c r="AP4717" s="9"/>
      <c r="AQ4717" s="15"/>
      <c r="AR4717" s="9"/>
      <c r="AS4717" s="9"/>
      <c r="AT4717" s="9"/>
      <c r="AU4717" s="9"/>
      <c r="AV4717" s="9"/>
      <c r="AW4717" s="9"/>
      <c r="AX4717" s="9"/>
      <c r="AY4717" s="9"/>
      <c r="AZ4717" s="9"/>
      <c r="BA4717" s="9"/>
      <c r="BB4717" s="9"/>
      <c r="BC4717" s="9"/>
      <c r="BD4717" s="9"/>
      <c r="BE4717" s="9"/>
      <c r="BF4717" s="9"/>
      <c r="BG4717" s="9"/>
      <c r="BH4717" s="9"/>
      <c r="BI4717" s="9"/>
      <c r="BJ4717" s="9"/>
      <c r="BK4717" s="9"/>
      <c r="BL4717" s="9">
        <f t="shared" si="154"/>
        <v>71941.662785630979</v>
      </c>
      <c r="BM4717" s="9">
        <f t="shared" si="155"/>
        <v>71900</v>
      </c>
    </row>
    <row r="4718" spans="1:65" x14ac:dyDescent="0.3">
      <c r="A4718" t="s">
        <v>4340</v>
      </c>
      <c r="B4718" s="9">
        <v>33</v>
      </c>
      <c r="C4718">
        <v>596795</v>
      </c>
      <c r="D4718">
        <v>1</v>
      </c>
      <c r="E4718">
        <v>0</v>
      </c>
      <c r="F4718">
        <v>0</v>
      </c>
      <c r="G4718">
        <v>0</v>
      </c>
      <c r="H4718">
        <v>0</v>
      </c>
      <c r="I4718" t="s">
        <v>123</v>
      </c>
      <c r="J4718">
        <v>596787</v>
      </c>
      <c r="K4718" t="s">
        <v>1154</v>
      </c>
      <c r="L4718">
        <v>596230</v>
      </c>
      <c r="M4718" t="s">
        <v>468</v>
      </c>
      <c r="N4718">
        <v>596230</v>
      </c>
      <c r="O4718" t="s">
        <v>468</v>
      </c>
      <c r="P4718">
        <v>596230</v>
      </c>
      <c r="Q4718" t="s">
        <v>468</v>
      </c>
      <c r="R4718" s="9">
        <v>71941.662785630979</v>
      </c>
      <c r="S4718" s="9"/>
      <c r="T4718" s="9"/>
      <c r="U4718" s="9"/>
      <c r="V4718" s="9"/>
      <c r="W4718" s="9"/>
      <c r="X4718" s="9"/>
      <c r="Y4718" s="9"/>
      <c r="Z4718" s="9"/>
      <c r="AA4718" s="9"/>
      <c r="AB4718" s="9"/>
      <c r="AC4718" s="9"/>
      <c r="AD4718" s="9"/>
      <c r="AE4718" s="9"/>
      <c r="AF4718" s="9"/>
      <c r="AG4718" s="9"/>
      <c r="AH4718" s="9"/>
      <c r="AI4718" s="9"/>
      <c r="AJ4718" s="9"/>
      <c r="AK4718" s="9"/>
      <c r="AL4718" s="9"/>
      <c r="AM4718" s="9"/>
      <c r="AN4718" s="9"/>
      <c r="AO4718" s="9"/>
      <c r="AP4718" s="9"/>
      <c r="AQ4718" s="15"/>
      <c r="AR4718" s="9"/>
      <c r="AS4718" s="9"/>
      <c r="AT4718" s="9"/>
      <c r="AU4718" s="9"/>
      <c r="AV4718" s="9"/>
      <c r="AW4718" s="9"/>
      <c r="AX4718" s="9"/>
      <c r="AY4718" s="9"/>
      <c r="AZ4718" s="9"/>
      <c r="BA4718" s="9"/>
      <c r="BB4718" s="9"/>
      <c r="BC4718" s="9"/>
      <c r="BD4718" s="9"/>
      <c r="BE4718" s="9"/>
      <c r="BF4718" s="9"/>
      <c r="BG4718" s="9"/>
      <c r="BH4718" s="9"/>
      <c r="BI4718" s="9"/>
      <c r="BJ4718" s="9"/>
      <c r="BK4718" s="9"/>
      <c r="BL4718" s="9">
        <f t="shared" si="154"/>
        <v>71941.662785630979</v>
      </c>
      <c r="BM4718" s="9">
        <f t="shared" si="155"/>
        <v>71900</v>
      </c>
    </row>
    <row r="4719" spans="1:65" x14ac:dyDescent="0.3">
      <c r="A4719" t="s">
        <v>4341</v>
      </c>
      <c r="B4719" s="9">
        <v>664</v>
      </c>
      <c r="C4719">
        <v>556963</v>
      </c>
      <c r="D4719">
        <v>1</v>
      </c>
      <c r="E4719">
        <v>0</v>
      </c>
      <c r="F4719">
        <v>0</v>
      </c>
      <c r="G4719">
        <v>0</v>
      </c>
      <c r="H4719">
        <v>0</v>
      </c>
      <c r="I4719" t="s">
        <v>81</v>
      </c>
      <c r="J4719">
        <v>581283</v>
      </c>
      <c r="K4719" t="s">
        <v>82</v>
      </c>
      <c r="L4719">
        <v>581283</v>
      </c>
      <c r="M4719" t="s">
        <v>82</v>
      </c>
      <c r="N4719">
        <v>581283</v>
      </c>
      <c r="O4719" t="s">
        <v>82</v>
      </c>
      <c r="P4719">
        <v>581283</v>
      </c>
      <c r="Q4719" t="s">
        <v>82</v>
      </c>
      <c r="R4719" s="9">
        <v>157726.22333195069</v>
      </c>
      <c r="S4719" s="9"/>
      <c r="T4719" s="9"/>
      <c r="U4719" s="9"/>
      <c r="V4719" s="9"/>
      <c r="W4719" s="9"/>
      <c r="X4719" s="9"/>
      <c r="Y4719" s="9"/>
      <c r="Z4719" s="9"/>
      <c r="AA4719" s="9"/>
      <c r="AB4719" s="9"/>
      <c r="AC4719" s="9"/>
      <c r="AD4719" s="9"/>
      <c r="AE4719" s="9"/>
      <c r="AF4719" s="9"/>
      <c r="AG4719" s="9"/>
      <c r="AH4719" s="9"/>
      <c r="AI4719" s="9"/>
      <c r="AJ4719" s="9"/>
      <c r="AK4719" s="9"/>
      <c r="AL4719" s="9"/>
      <c r="AM4719" s="9"/>
      <c r="AN4719" s="9"/>
      <c r="AO4719" s="9"/>
      <c r="AP4719" s="9"/>
      <c r="AQ4719" s="15"/>
      <c r="AR4719" s="9"/>
      <c r="AS4719" s="9"/>
      <c r="AT4719" s="9"/>
      <c r="AU4719" s="9"/>
      <c r="AV4719" s="9"/>
      <c r="AW4719" s="9"/>
      <c r="AX4719" s="9"/>
      <c r="AY4719" s="9"/>
      <c r="AZ4719" s="9"/>
      <c r="BA4719" s="9"/>
      <c r="BB4719" s="9"/>
      <c r="BC4719" s="9"/>
      <c r="BD4719" s="9"/>
      <c r="BE4719" s="9"/>
      <c r="BF4719" s="9"/>
      <c r="BG4719" s="9"/>
      <c r="BH4719" s="9"/>
      <c r="BI4719" s="9"/>
      <c r="BJ4719" s="9"/>
      <c r="BK4719" s="9"/>
      <c r="BL4719" s="9">
        <f t="shared" si="154"/>
        <v>157726.22333195069</v>
      </c>
      <c r="BM4719" s="9">
        <f t="shared" si="155"/>
        <v>157700</v>
      </c>
    </row>
    <row r="4720" spans="1:65" x14ac:dyDescent="0.3">
      <c r="A4720" t="s">
        <v>4342</v>
      </c>
      <c r="B4720" s="9">
        <v>528</v>
      </c>
      <c r="C4720">
        <v>574198</v>
      </c>
      <c r="D4720">
        <v>1</v>
      </c>
      <c r="E4720">
        <v>0</v>
      </c>
      <c r="F4720">
        <v>0</v>
      </c>
      <c r="G4720">
        <v>0</v>
      </c>
      <c r="H4720">
        <v>0</v>
      </c>
      <c r="I4720" t="s">
        <v>96</v>
      </c>
      <c r="J4720">
        <v>555134</v>
      </c>
      <c r="K4720" t="s">
        <v>187</v>
      </c>
      <c r="L4720">
        <v>575640</v>
      </c>
      <c r="M4720" t="s">
        <v>564</v>
      </c>
      <c r="N4720">
        <v>555134</v>
      </c>
      <c r="O4720" t="s">
        <v>187</v>
      </c>
      <c r="P4720">
        <v>555134</v>
      </c>
      <c r="Q4720" t="s">
        <v>187</v>
      </c>
      <c r="R4720" s="9">
        <v>125813.49308324661</v>
      </c>
      <c r="S4720" s="9"/>
      <c r="T4720" s="9"/>
      <c r="U4720" s="9"/>
      <c r="V4720" s="9"/>
      <c r="W4720" s="9"/>
      <c r="X4720" s="9"/>
      <c r="Y4720" s="9"/>
      <c r="Z4720" s="9"/>
      <c r="AA4720" s="9"/>
      <c r="AB4720" s="9"/>
      <c r="AC4720" s="9"/>
      <c r="AD4720" s="9"/>
      <c r="AE4720" s="9"/>
      <c r="AF4720" s="9"/>
      <c r="AG4720" s="9"/>
      <c r="AH4720" s="9"/>
      <c r="AI4720" s="9"/>
      <c r="AJ4720" s="9"/>
      <c r="AK4720" s="9"/>
      <c r="AL4720" s="9"/>
      <c r="AM4720" s="9"/>
      <c r="AN4720" s="9"/>
      <c r="AO4720" s="9"/>
      <c r="AP4720" s="9"/>
      <c r="AQ4720" s="15"/>
      <c r="AR4720" s="9"/>
      <c r="AS4720" s="9"/>
      <c r="AT4720" s="9"/>
      <c r="AU4720" s="9"/>
      <c r="AV4720" s="9"/>
      <c r="AW4720" s="9"/>
      <c r="AX4720" s="9"/>
      <c r="AY4720" s="9"/>
      <c r="AZ4720" s="9"/>
      <c r="BA4720" s="9"/>
      <c r="BB4720" s="9"/>
      <c r="BC4720" s="9"/>
      <c r="BD4720" s="9"/>
      <c r="BE4720" s="9"/>
      <c r="BF4720" s="9"/>
      <c r="BG4720" s="9"/>
      <c r="BH4720" s="9"/>
      <c r="BI4720" s="9"/>
      <c r="BJ4720" s="9"/>
      <c r="BK4720" s="9"/>
      <c r="BL4720" s="9">
        <f t="shared" si="154"/>
        <v>125813.49308324661</v>
      </c>
      <c r="BM4720" s="9">
        <f t="shared" si="155"/>
        <v>125800</v>
      </c>
    </row>
    <row r="4721" spans="1:65" x14ac:dyDescent="0.3">
      <c r="A4721" t="s">
        <v>4343</v>
      </c>
      <c r="B4721" s="9">
        <v>584</v>
      </c>
      <c r="C4721">
        <v>535192</v>
      </c>
      <c r="D4721">
        <v>1</v>
      </c>
      <c r="E4721">
        <v>0</v>
      </c>
      <c r="F4721">
        <v>0</v>
      </c>
      <c r="G4721">
        <v>0</v>
      </c>
      <c r="H4721">
        <v>0</v>
      </c>
      <c r="I4721" t="s">
        <v>86</v>
      </c>
      <c r="J4721">
        <v>534676</v>
      </c>
      <c r="K4721" t="s">
        <v>874</v>
      </c>
      <c r="L4721">
        <v>534676</v>
      </c>
      <c r="M4721" t="s">
        <v>874</v>
      </c>
      <c r="N4721">
        <v>534676</v>
      </c>
      <c r="O4721" t="s">
        <v>874</v>
      </c>
      <c r="P4721">
        <v>534676</v>
      </c>
      <c r="Q4721" t="s">
        <v>874</v>
      </c>
      <c r="R4721" s="9">
        <v>138972.11647865691</v>
      </c>
      <c r="S4721" s="9"/>
      <c r="T4721" s="9"/>
      <c r="U4721" s="9"/>
      <c r="V4721" s="9"/>
      <c r="W4721" s="9"/>
      <c r="X4721" s="9"/>
      <c r="Y4721" s="9"/>
      <c r="Z4721" s="9"/>
      <c r="AA4721" s="9"/>
      <c r="AB4721" s="9"/>
      <c r="AC4721" s="9"/>
      <c r="AD4721" s="9"/>
      <c r="AE4721" s="9"/>
      <c r="AF4721" s="9"/>
      <c r="AG4721" s="9"/>
      <c r="AH4721" s="9"/>
      <c r="AI4721" s="9"/>
      <c r="AJ4721" s="9"/>
      <c r="AK4721" s="9"/>
      <c r="AL4721" s="9"/>
      <c r="AM4721" s="9"/>
      <c r="AN4721" s="9"/>
      <c r="AO4721" s="9"/>
      <c r="AP4721" s="9"/>
      <c r="AQ4721" s="15"/>
      <c r="AR4721" s="9">
        <v>1</v>
      </c>
      <c r="AS4721" s="9">
        <f>AR4721*30500</f>
        <v>30500</v>
      </c>
      <c r="AT4721" s="9"/>
      <c r="AU4721" s="9"/>
      <c r="AV4721" s="9"/>
      <c r="AW4721" s="9"/>
      <c r="AX4721" s="9"/>
      <c r="AY4721" s="9"/>
      <c r="AZ4721" s="9"/>
      <c r="BA4721" s="9"/>
      <c r="BB4721" s="9"/>
      <c r="BC4721" s="9"/>
      <c r="BD4721" s="9"/>
      <c r="BE4721" s="9"/>
      <c r="BF4721" s="9"/>
      <c r="BG4721" s="9"/>
      <c r="BH4721" s="9"/>
      <c r="BI4721" s="9"/>
      <c r="BJ4721" s="9"/>
      <c r="BK4721" s="9"/>
      <c r="BL4721" s="9">
        <f t="shared" si="154"/>
        <v>169472.11647865691</v>
      </c>
      <c r="BM4721" s="9">
        <f t="shared" si="155"/>
        <v>169500</v>
      </c>
    </row>
    <row r="4722" spans="1:65" x14ac:dyDescent="0.3">
      <c r="A4722" t="s">
        <v>4344</v>
      </c>
      <c r="B4722" s="9">
        <v>1537</v>
      </c>
      <c r="C4722">
        <v>563340</v>
      </c>
      <c r="D4722">
        <v>1</v>
      </c>
      <c r="E4722">
        <v>0</v>
      </c>
      <c r="F4722">
        <v>0</v>
      </c>
      <c r="G4722">
        <v>0</v>
      </c>
      <c r="H4722">
        <v>0</v>
      </c>
      <c r="I4722" t="s">
        <v>131</v>
      </c>
      <c r="J4722">
        <v>562971</v>
      </c>
      <c r="K4722" t="s">
        <v>384</v>
      </c>
      <c r="L4722">
        <v>562971</v>
      </c>
      <c r="M4722" t="s">
        <v>384</v>
      </c>
      <c r="N4722">
        <v>562971</v>
      </c>
      <c r="O4722" t="s">
        <v>384</v>
      </c>
      <c r="P4722">
        <v>562971</v>
      </c>
      <c r="Q4722" t="s">
        <v>384</v>
      </c>
      <c r="R4722" s="9">
        <v>359692.07828567747</v>
      </c>
      <c r="S4722" s="9"/>
      <c r="T4722" s="9"/>
      <c r="U4722" s="9"/>
      <c r="V4722" s="9"/>
      <c r="W4722" s="9"/>
      <c r="X4722" s="9"/>
      <c r="Y4722" s="9"/>
      <c r="Z4722" s="9"/>
      <c r="AA4722" s="9"/>
      <c r="AB4722" s="9"/>
      <c r="AC4722" s="9"/>
      <c r="AD4722" s="9"/>
      <c r="AE4722" s="9"/>
      <c r="AF4722" s="9"/>
      <c r="AG4722" s="9"/>
      <c r="AH4722" s="9"/>
      <c r="AI4722" s="9"/>
      <c r="AJ4722" s="9"/>
      <c r="AK4722" s="9"/>
      <c r="AL4722" s="9"/>
      <c r="AM4722" s="9"/>
      <c r="AN4722" s="9"/>
      <c r="AO4722" s="9"/>
      <c r="AP4722" s="9"/>
      <c r="AQ4722" s="15"/>
      <c r="AR4722" s="9"/>
      <c r="AS4722" s="9"/>
      <c r="AT4722" s="9"/>
      <c r="AU4722" s="9"/>
      <c r="AV4722" s="9"/>
      <c r="AW4722" s="9"/>
      <c r="AX4722" s="9"/>
      <c r="AY4722" s="9"/>
      <c r="AZ4722" s="9"/>
      <c r="BA4722" s="9"/>
      <c r="BB4722" s="9"/>
      <c r="BC4722" s="9"/>
      <c r="BD4722" s="9"/>
      <c r="BE4722" s="9"/>
      <c r="BF4722" s="9"/>
      <c r="BG4722" s="9"/>
      <c r="BH4722" s="9"/>
      <c r="BI4722" s="9"/>
      <c r="BJ4722" s="9"/>
      <c r="BK4722" s="9"/>
      <c r="BL4722" s="9">
        <f t="shared" si="154"/>
        <v>359692.07828567747</v>
      </c>
      <c r="BM4722" s="9">
        <f t="shared" si="155"/>
        <v>359700</v>
      </c>
    </row>
    <row r="4723" spans="1:65" x14ac:dyDescent="0.3">
      <c r="A4723" t="s">
        <v>4345</v>
      </c>
      <c r="B4723" s="9">
        <v>1642</v>
      </c>
      <c r="C4723">
        <v>585793</v>
      </c>
      <c r="D4723">
        <v>1</v>
      </c>
      <c r="E4723">
        <v>0</v>
      </c>
      <c r="F4723">
        <v>0</v>
      </c>
      <c r="G4723">
        <v>0</v>
      </c>
      <c r="H4723">
        <v>0</v>
      </c>
      <c r="I4723" t="s">
        <v>135</v>
      </c>
      <c r="J4723">
        <v>585513</v>
      </c>
      <c r="K4723" t="s">
        <v>1557</v>
      </c>
      <c r="L4723">
        <v>585513</v>
      </c>
      <c r="M4723" t="s">
        <v>1557</v>
      </c>
      <c r="N4723">
        <v>585513</v>
      </c>
      <c r="O4723" t="s">
        <v>1557</v>
      </c>
      <c r="P4723">
        <v>585599</v>
      </c>
      <c r="Q4723" t="s">
        <v>292</v>
      </c>
      <c r="R4723" s="9">
        <v>383707.50018072029</v>
      </c>
      <c r="S4723" s="9"/>
      <c r="T4723" s="9"/>
      <c r="U4723" s="9"/>
      <c r="V4723" s="9"/>
      <c r="W4723" s="9"/>
      <c r="X4723" s="9"/>
      <c r="Y4723" s="9"/>
      <c r="Z4723" s="9"/>
      <c r="AA4723" s="9"/>
      <c r="AB4723" s="9"/>
      <c r="AC4723" s="9"/>
      <c r="AD4723" s="9"/>
      <c r="AE4723" s="9"/>
      <c r="AF4723" s="9"/>
      <c r="AG4723" s="9"/>
      <c r="AH4723" s="9"/>
      <c r="AI4723" s="9"/>
      <c r="AJ4723" s="9"/>
      <c r="AK4723" s="9"/>
      <c r="AL4723" s="9"/>
      <c r="AM4723" s="9"/>
      <c r="AN4723" s="9"/>
      <c r="AO4723" s="9"/>
      <c r="AP4723" s="9"/>
      <c r="AQ4723" s="15"/>
      <c r="AR4723" s="9">
        <v>1</v>
      </c>
      <c r="AS4723" s="9">
        <f>AR4723*30500</f>
        <v>30500</v>
      </c>
      <c r="AT4723" s="9"/>
      <c r="AU4723" s="9"/>
      <c r="AV4723" s="9"/>
      <c r="AW4723" s="9"/>
      <c r="AX4723" s="9"/>
      <c r="AY4723" s="9"/>
      <c r="AZ4723" s="9"/>
      <c r="BA4723" s="9"/>
      <c r="BB4723" s="9"/>
      <c r="BC4723" s="9"/>
      <c r="BD4723" s="9"/>
      <c r="BE4723" s="9"/>
      <c r="BF4723" s="9"/>
      <c r="BG4723" s="9"/>
      <c r="BH4723" s="9"/>
      <c r="BI4723" s="9"/>
      <c r="BJ4723" s="9"/>
      <c r="BK4723" s="9"/>
      <c r="BL4723" s="9">
        <f t="shared" si="154"/>
        <v>414207.50018072029</v>
      </c>
      <c r="BM4723" s="9">
        <f t="shared" si="155"/>
        <v>414200</v>
      </c>
    </row>
    <row r="4724" spans="1:65" x14ac:dyDescent="0.3">
      <c r="A4724" t="s">
        <v>4346</v>
      </c>
      <c r="B4724" s="9">
        <v>77</v>
      </c>
      <c r="C4724">
        <v>590045</v>
      </c>
      <c r="D4724">
        <v>1</v>
      </c>
      <c r="E4724">
        <v>0</v>
      </c>
      <c r="F4724">
        <v>0</v>
      </c>
      <c r="G4724">
        <v>0</v>
      </c>
      <c r="H4724">
        <v>0</v>
      </c>
      <c r="I4724" t="s">
        <v>111</v>
      </c>
      <c r="J4724">
        <v>589756</v>
      </c>
      <c r="K4724" t="s">
        <v>1248</v>
      </c>
      <c r="L4724">
        <v>589756</v>
      </c>
      <c r="M4724" t="s">
        <v>1248</v>
      </c>
      <c r="N4724">
        <v>589756</v>
      </c>
      <c r="O4724" t="s">
        <v>1248</v>
      </c>
      <c r="P4724">
        <v>589250</v>
      </c>
      <c r="Q4724" t="s">
        <v>113</v>
      </c>
      <c r="R4724" s="9">
        <v>71941.662785630979</v>
      </c>
      <c r="S4724" s="9"/>
      <c r="T4724" s="9"/>
      <c r="U4724" s="9"/>
      <c r="V4724" s="9"/>
      <c r="W4724" s="9"/>
      <c r="X4724" s="9"/>
      <c r="Y4724" s="9"/>
      <c r="Z4724" s="9"/>
      <c r="AA4724" s="9"/>
      <c r="AB4724" s="9"/>
      <c r="AC4724" s="9"/>
      <c r="AD4724" s="9"/>
      <c r="AE4724" s="9"/>
      <c r="AF4724" s="9"/>
      <c r="AG4724" s="9"/>
      <c r="AH4724" s="9"/>
      <c r="AI4724" s="9"/>
      <c r="AJ4724" s="9"/>
      <c r="AK4724" s="9"/>
      <c r="AL4724" s="9"/>
      <c r="AM4724" s="9"/>
      <c r="AN4724" s="9"/>
      <c r="AO4724" s="9"/>
      <c r="AP4724" s="9"/>
      <c r="AQ4724" s="15"/>
      <c r="AR4724" s="9"/>
      <c r="AS4724" s="9"/>
      <c r="AT4724" s="9"/>
      <c r="AU4724" s="9"/>
      <c r="AV4724" s="9"/>
      <c r="AW4724" s="9"/>
      <c r="AX4724" s="9"/>
      <c r="AY4724" s="9"/>
      <c r="AZ4724" s="9"/>
      <c r="BA4724" s="9"/>
      <c r="BB4724" s="9"/>
      <c r="BC4724" s="9"/>
      <c r="BD4724" s="9"/>
      <c r="BE4724" s="9"/>
      <c r="BF4724" s="9"/>
      <c r="BG4724" s="9"/>
      <c r="BH4724" s="9"/>
      <c r="BI4724" s="9"/>
      <c r="BJ4724" s="9"/>
      <c r="BK4724" s="9"/>
      <c r="BL4724" s="9">
        <f t="shared" si="154"/>
        <v>71941.662785630979</v>
      </c>
      <c r="BM4724" s="9">
        <f t="shared" si="155"/>
        <v>71900</v>
      </c>
    </row>
    <row r="4725" spans="1:65" x14ac:dyDescent="0.3">
      <c r="A4725" t="s">
        <v>4347</v>
      </c>
      <c r="B4725" s="9">
        <v>318</v>
      </c>
      <c r="C4725">
        <v>542431</v>
      </c>
      <c r="D4725">
        <v>1</v>
      </c>
      <c r="E4725">
        <v>0</v>
      </c>
      <c r="F4725">
        <v>0</v>
      </c>
      <c r="G4725">
        <v>0</v>
      </c>
      <c r="H4725">
        <v>0</v>
      </c>
      <c r="I4725" t="s">
        <v>86</v>
      </c>
      <c r="J4725">
        <v>542105</v>
      </c>
      <c r="K4725" t="s">
        <v>225</v>
      </c>
      <c r="L4725">
        <v>542164</v>
      </c>
      <c r="M4725" t="s">
        <v>226</v>
      </c>
      <c r="N4725">
        <v>542164</v>
      </c>
      <c r="O4725" t="s">
        <v>226</v>
      </c>
      <c r="P4725">
        <v>541656</v>
      </c>
      <c r="Q4725" t="s">
        <v>227</v>
      </c>
      <c r="R4725" s="9">
        <v>76214.092833710165</v>
      </c>
      <c r="S4725" s="9"/>
      <c r="T4725" s="9"/>
      <c r="U4725" s="9"/>
      <c r="V4725" s="9"/>
      <c r="W4725" s="9"/>
      <c r="X4725" s="9"/>
      <c r="Y4725" s="9"/>
      <c r="Z4725" s="9"/>
      <c r="AA4725" s="9"/>
      <c r="AB4725" s="9"/>
      <c r="AC4725" s="9"/>
      <c r="AD4725" s="9"/>
      <c r="AE4725" s="9"/>
      <c r="AF4725" s="9"/>
      <c r="AG4725" s="9"/>
      <c r="AH4725" s="9"/>
      <c r="AI4725" s="9"/>
      <c r="AJ4725" s="9"/>
      <c r="AK4725" s="9"/>
      <c r="AL4725" s="9"/>
      <c r="AM4725" s="9"/>
      <c r="AN4725" s="9"/>
      <c r="AO4725" s="9"/>
      <c r="AP4725" s="9"/>
      <c r="AQ4725" s="15"/>
      <c r="AR4725" s="9"/>
      <c r="AS4725" s="9"/>
      <c r="AT4725" s="9"/>
      <c r="AU4725" s="9"/>
      <c r="AV4725" s="9"/>
      <c r="AW4725" s="9"/>
      <c r="AX4725" s="9"/>
      <c r="AY4725" s="9"/>
      <c r="AZ4725" s="9"/>
      <c r="BA4725" s="9"/>
      <c r="BB4725" s="9"/>
      <c r="BC4725" s="9"/>
      <c r="BD4725" s="9"/>
      <c r="BE4725" s="9"/>
      <c r="BF4725" s="9"/>
      <c r="BG4725" s="9"/>
      <c r="BH4725" s="9"/>
      <c r="BI4725" s="9"/>
      <c r="BJ4725" s="9"/>
      <c r="BK4725" s="9"/>
      <c r="BL4725" s="9">
        <f t="shared" si="154"/>
        <v>76214.092833710165</v>
      </c>
      <c r="BM4725" s="9">
        <f t="shared" si="155"/>
        <v>76200</v>
      </c>
    </row>
    <row r="4726" spans="1:65" x14ac:dyDescent="0.3">
      <c r="A4726" t="s">
        <v>4348</v>
      </c>
      <c r="B4726" s="9">
        <v>498</v>
      </c>
      <c r="C4726">
        <v>567833</v>
      </c>
      <c r="D4726">
        <v>1</v>
      </c>
      <c r="E4726">
        <v>0</v>
      </c>
      <c r="F4726">
        <v>0</v>
      </c>
      <c r="G4726">
        <v>0</v>
      </c>
      <c r="H4726">
        <v>0</v>
      </c>
      <c r="I4726" t="s">
        <v>131</v>
      </c>
      <c r="J4726">
        <v>567710</v>
      </c>
      <c r="K4726" t="s">
        <v>3175</v>
      </c>
      <c r="L4726">
        <v>567442</v>
      </c>
      <c r="M4726" t="s">
        <v>617</v>
      </c>
      <c r="N4726">
        <v>567442</v>
      </c>
      <c r="O4726" t="s">
        <v>617</v>
      </c>
      <c r="P4726">
        <v>567442</v>
      </c>
      <c r="Q4726" t="s">
        <v>617</v>
      </c>
      <c r="R4726" s="9">
        <v>118753.25719743549</v>
      </c>
      <c r="S4726" s="9"/>
      <c r="T4726" s="9"/>
      <c r="U4726" s="9"/>
      <c r="V4726" s="9"/>
      <c r="W4726" s="9"/>
      <c r="X4726" s="9"/>
      <c r="Y4726" s="9"/>
      <c r="Z4726" s="9"/>
      <c r="AA4726" s="9"/>
      <c r="AB4726" s="9"/>
      <c r="AC4726" s="9"/>
      <c r="AD4726" s="9"/>
      <c r="AE4726" s="9"/>
      <c r="AF4726" s="9"/>
      <c r="AG4726" s="9"/>
      <c r="AH4726" s="9"/>
      <c r="AI4726" s="9"/>
      <c r="AJ4726" s="9"/>
      <c r="AK4726" s="9"/>
      <c r="AL4726" s="9"/>
      <c r="AM4726" s="9"/>
      <c r="AN4726" s="9"/>
      <c r="AO4726" s="9"/>
      <c r="AP4726" s="9"/>
      <c r="AQ4726" s="15"/>
      <c r="AR4726" s="9">
        <v>1</v>
      </c>
      <c r="AS4726" s="9">
        <f>AR4726*30500</f>
        <v>30500</v>
      </c>
      <c r="AT4726" s="9"/>
      <c r="AU4726" s="9"/>
      <c r="AV4726" s="9"/>
      <c r="AW4726" s="9"/>
      <c r="AX4726" s="9"/>
      <c r="AY4726" s="9"/>
      <c r="AZ4726" s="9"/>
      <c r="BA4726" s="9"/>
      <c r="BB4726" s="9"/>
      <c r="BC4726" s="9"/>
      <c r="BD4726" s="9"/>
      <c r="BE4726" s="9"/>
      <c r="BF4726" s="9"/>
      <c r="BG4726" s="9"/>
      <c r="BH4726" s="9"/>
      <c r="BI4726" s="9"/>
      <c r="BJ4726" s="9"/>
      <c r="BK4726" s="9"/>
      <c r="BL4726" s="9">
        <f t="shared" si="154"/>
        <v>149253.25719743548</v>
      </c>
      <c r="BM4726" s="9">
        <f t="shared" si="155"/>
        <v>149300</v>
      </c>
    </row>
    <row r="4727" spans="1:65" x14ac:dyDescent="0.3">
      <c r="A4727" t="s">
        <v>4348</v>
      </c>
      <c r="B4727" s="9">
        <v>394</v>
      </c>
      <c r="C4727">
        <v>554260</v>
      </c>
      <c r="D4727">
        <v>1</v>
      </c>
      <c r="E4727">
        <v>0</v>
      </c>
      <c r="F4727">
        <v>0</v>
      </c>
      <c r="G4727">
        <v>0</v>
      </c>
      <c r="H4727">
        <v>0</v>
      </c>
      <c r="I4727" t="s">
        <v>151</v>
      </c>
      <c r="J4727">
        <v>553816</v>
      </c>
      <c r="K4727" t="s">
        <v>1866</v>
      </c>
      <c r="L4727">
        <v>554294</v>
      </c>
      <c r="M4727" t="s">
        <v>1017</v>
      </c>
      <c r="N4727">
        <v>553425</v>
      </c>
      <c r="O4727" t="s">
        <v>152</v>
      </c>
      <c r="P4727">
        <v>553425</v>
      </c>
      <c r="Q4727" t="s">
        <v>152</v>
      </c>
      <c r="R4727" s="9">
        <v>94214.324140767538</v>
      </c>
      <c r="S4727" s="9"/>
      <c r="T4727" s="9"/>
      <c r="U4727" s="9"/>
      <c r="V4727" s="9"/>
      <c r="W4727" s="9"/>
      <c r="X4727" s="9"/>
      <c r="Y4727" s="9"/>
      <c r="Z4727" s="9"/>
      <c r="AA4727" s="9"/>
      <c r="AB4727" s="9"/>
      <c r="AC4727" s="9"/>
      <c r="AD4727" s="9"/>
      <c r="AE4727" s="9"/>
      <c r="AF4727" s="9"/>
      <c r="AG4727" s="9"/>
      <c r="AH4727" s="9"/>
      <c r="AI4727" s="9"/>
      <c r="AJ4727" s="9"/>
      <c r="AK4727" s="9"/>
      <c r="AL4727" s="9"/>
      <c r="AM4727" s="9"/>
      <c r="AN4727" s="9"/>
      <c r="AO4727" s="9"/>
      <c r="AP4727" s="9"/>
      <c r="AQ4727" s="15"/>
      <c r="AR4727" s="9">
        <v>2</v>
      </c>
      <c r="AS4727" s="9">
        <f>AR4727*30500</f>
        <v>61000</v>
      </c>
      <c r="AT4727" s="9"/>
      <c r="AU4727" s="9"/>
      <c r="AV4727" s="9"/>
      <c r="AW4727" s="9"/>
      <c r="AX4727" s="9"/>
      <c r="AY4727" s="9"/>
      <c r="AZ4727" s="9"/>
      <c r="BA4727" s="9"/>
      <c r="BB4727" s="9"/>
      <c r="BC4727" s="9"/>
      <c r="BD4727" s="9"/>
      <c r="BE4727" s="9"/>
      <c r="BF4727" s="9"/>
      <c r="BG4727" s="9"/>
      <c r="BH4727" s="9"/>
      <c r="BI4727" s="9"/>
      <c r="BJ4727" s="9"/>
      <c r="BK4727" s="9"/>
      <c r="BL4727" s="9">
        <f t="shared" si="154"/>
        <v>155214.32414076754</v>
      </c>
      <c r="BM4727" s="9">
        <f t="shared" si="155"/>
        <v>155200</v>
      </c>
    </row>
    <row r="4728" spans="1:65" x14ac:dyDescent="0.3">
      <c r="A4728" t="s">
        <v>4349</v>
      </c>
      <c r="B4728" s="9">
        <v>278</v>
      </c>
      <c r="C4728">
        <v>546348</v>
      </c>
      <c r="D4728">
        <v>1</v>
      </c>
      <c r="E4728">
        <v>0</v>
      </c>
      <c r="F4728">
        <v>0</v>
      </c>
      <c r="G4728">
        <v>0</v>
      </c>
      <c r="H4728">
        <v>0</v>
      </c>
      <c r="I4728" t="s">
        <v>131</v>
      </c>
      <c r="J4728">
        <v>562394</v>
      </c>
      <c r="K4728" t="s">
        <v>1078</v>
      </c>
      <c r="L4728">
        <v>562394</v>
      </c>
      <c r="M4728" t="s">
        <v>1078</v>
      </c>
      <c r="N4728">
        <v>562394</v>
      </c>
      <c r="O4728" t="s">
        <v>1078</v>
      </c>
      <c r="P4728">
        <v>562335</v>
      </c>
      <c r="Q4728" t="s">
        <v>132</v>
      </c>
      <c r="R4728" s="9">
        <v>71941.662785630979</v>
      </c>
      <c r="S4728" s="9"/>
      <c r="T4728" s="9"/>
      <c r="U4728" s="9"/>
      <c r="V4728" s="9"/>
      <c r="W4728" s="9"/>
      <c r="X4728" s="9"/>
      <c r="Y4728" s="9"/>
      <c r="Z4728" s="9"/>
      <c r="AA4728" s="9"/>
      <c r="AB4728" s="9"/>
      <c r="AC4728" s="9"/>
      <c r="AD4728" s="9"/>
      <c r="AE4728" s="9"/>
      <c r="AF4728" s="9"/>
      <c r="AG4728" s="9"/>
      <c r="AH4728" s="9"/>
      <c r="AI4728" s="9"/>
      <c r="AJ4728" s="9"/>
      <c r="AK4728" s="9"/>
      <c r="AL4728" s="9"/>
      <c r="AM4728" s="9"/>
      <c r="AN4728" s="9"/>
      <c r="AO4728" s="9"/>
      <c r="AP4728" s="9"/>
      <c r="AQ4728" s="15"/>
      <c r="AR4728" s="9"/>
      <c r="AS4728" s="9"/>
      <c r="AT4728" s="9"/>
      <c r="AU4728" s="9"/>
      <c r="AV4728" s="9"/>
      <c r="AW4728" s="9"/>
      <c r="AX4728" s="9"/>
      <c r="AY4728" s="9"/>
      <c r="AZ4728" s="9"/>
      <c r="BA4728" s="9"/>
      <c r="BB4728" s="9"/>
      <c r="BC4728" s="9"/>
      <c r="BD4728" s="9"/>
      <c r="BE4728" s="9"/>
      <c r="BF4728" s="9"/>
      <c r="BG4728" s="9"/>
      <c r="BH4728" s="9"/>
      <c r="BI4728" s="9"/>
      <c r="BJ4728" s="9"/>
      <c r="BK4728" s="9"/>
      <c r="BL4728" s="9">
        <f t="shared" si="154"/>
        <v>71941.662785630979</v>
      </c>
      <c r="BM4728" s="9">
        <f t="shared" si="155"/>
        <v>71900</v>
      </c>
    </row>
    <row r="4729" spans="1:65" x14ac:dyDescent="0.3">
      <c r="A4729" t="s">
        <v>4350</v>
      </c>
      <c r="B4729" s="9">
        <v>565</v>
      </c>
      <c r="C4729">
        <v>531758</v>
      </c>
      <c r="D4729">
        <v>1</v>
      </c>
      <c r="E4729">
        <v>0</v>
      </c>
      <c r="F4729">
        <v>0</v>
      </c>
      <c r="G4729">
        <v>0</v>
      </c>
      <c r="H4729">
        <v>0</v>
      </c>
      <c r="I4729" t="s">
        <v>86</v>
      </c>
      <c r="J4729">
        <v>531316</v>
      </c>
      <c r="K4729" t="s">
        <v>1606</v>
      </c>
      <c r="L4729">
        <v>531057</v>
      </c>
      <c r="M4729" t="s">
        <v>220</v>
      </c>
      <c r="N4729">
        <v>531057</v>
      </c>
      <c r="O4729" t="s">
        <v>220</v>
      </c>
      <c r="P4729">
        <v>531057</v>
      </c>
      <c r="Q4729" t="s">
        <v>220</v>
      </c>
      <c r="R4729" s="9">
        <v>134510.5082846572</v>
      </c>
      <c r="S4729" s="9"/>
      <c r="T4729" s="9"/>
      <c r="U4729" s="9"/>
      <c r="V4729" s="9"/>
      <c r="W4729" s="9"/>
      <c r="X4729" s="9"/>
      <c r="Y4729" s="9"/>
      <c r="Z4729" s="9"/>
      <c r="AA4729" s="9"/>
      <c r="AB4729" s="9"/>
      <c r="AC4729" s="9"/>
      <c r="AD4729" s="9"/>
      <c r="AE4729" s="9"/>
      <c r="AF4729" s="9"/>
      <c r="AG4729" s="9"/>
      <c r="AH4729" s="9"/>
      <c r="AI4729" s="9"/>
      <c r="AJ4729" s="9"/>
      <c r="AK4729" s="9"/>
      <c r="AL4729" s="9"/>
      <c r="AM4729" s="9"/>
      <c r="AN4729" s="9"/>
      <c r="AO4729" s="9"/>
      <c r="AP4729" s="9"/>
      <c r="AQ4729" s="15"/>
      <c r="AR4729" s="9"/>
      <c r="AS4729" s="9"/>
      <c r="AT4729" s="9"/>
      <c r="AU4729" s="9"/>
      <c r="AV4729" s="9"/>
      <c r="AW4729" s="9"/>
      <c r="AX4729" s="9"/>
      <c r="AY4729" s="9"/>
      <c r="AZ4729" s="9"/>
      <c r="BA4729" s="9"/>
      <c r="BB4729" s="9"/>
      <c r="BC4729" s="9"/>
      <c r="BD4729" s="9"/>
      <c r="BE4729" s="9"/>
      <c r="BF4729" s="9"/>
      <c r="BG4729" s="9"/>
      <c r="BH4729" s="9"/>
      <c r="BI4729" s="9"/>
      <c r="BJ4729" s="9"/>
      <c r="BK4729" s="9"/>
      <c r="BL4729" s="9">
        <f t="shared" si="154"/>
        <v>134510.5082846572</v>
      </c>
      <c r="BM4729" s="9">
        <f t="shared" si="155"/>
        <v>134500</v>
      </c>
    </row>
    <row r="4730" spans="1:65" x14ac:dyDescent="0.3">
      <c r="A4730" t="s">
        <v>4351</v>
      </c>
      <c r="B4730" s="9">
        <v>491</v>
      </c>
      <c r="C4730">
        <v>554278</v>
      </c>
      <c r="D4730">
        <v>1</v>
      </c>
      <c r="E4730">
        <v>0</v>
      </c>
      <c r="F4730">
        <v>0</v>
      </c>
      <c r="G4730">
        <v>0</v>
      </c>
      <c r="H4730">
        <v>0</v>
      </c>
      <c r="I4730" t="s">
        <v>151</v>
      </c>
      <c r="J4730">
        <v>553671</v>
      </c>
      <c r="K4730" t="s">
        <v>454</v>
      </c>
      <c r="L4730">
        <v>553671</v>
      </c>
      <c r="M4730" t="s">
        <v>454</v>
      </c>
      <c r="N4730">
        <v>553671</v>
      </c>
      <c r="O4730" t="s">
        <v>454</v>
      </c>
      <c r="P4730">
        <v>553671</v>
      </c>
      <c r="Q4730" t="s">
        <v>454</v>
      </c>
      <c r="R4730" s="9">
        <v>117104.73205419449</v>
      </c>
      <c r="S4730" s="9"/>
      <c r="T4730" s="9"/>
      <c r="U4730" s="9"/>
      <c r="V4730" s="9"/>
      <c r="W4730" s="9"/>
      <c r="X4730" s="9"/>
      <c r="Y4730" s="9"/>
      <c r="Z4730" s="9"/>
      <c r="AA4730" s="9"/>
      <c r="AB4730" s="9"/>
      <c r="AC4730" s="9"/>
      <c r="AD4730" s="9"/>
      <c r="AE4730" s="9"/>
      <c r="AF4730" s="9"/>
      <c r="AG4730" s="9"/>
      <c r="AH4730" s="9"/>
      <c r="AI4730" s="9"/>
      <c r="AJ4730" s="9"/>
      <c r="AK4730" s="9"/>
      <c r="AL4730" s="9"/>
      <c r="AM4730" s="9"/>
      <c r="AN4730" s="9"/>
      <c r="AO4730" s="9"/>
      <c r="AP4730" s="9"/>
      <c r="AQ4730" s="15"/>
      <c r="AR4730" s="9"/>
      <c r="AS4730" s="9"/>
      <c r="AT4730" s="9"/>
      <c r="AU4730" s="9"/>
      <c r="AV4730" s="9"/>
      <c r="AW4730" s="9"/>
      <c r="AX4730" s="9"/>
      <c r="AY4730" s="9"/>
      <c r="AZ4730" s="9"/>
      <c r="BA4730" s="9"/>
      <c r="BB4730" s="9"/>
      <c r="BC4730" s="9"/>
      <c r="BD4730" s="9"/>
      <c r="BE4730" s="9"/>
      <c r="BF4730" s="9"/>
      <c r="BG4730" s="9"/>
      <c r="BH4730" s="9"/>
      <c r="BI4730" s="9"/>
      <c r="BJ4730" s="9"/>
      <c r="BK4730" s="9"/>
      <c r="BL4730" s="9">
        <f t="shared" si="154"/>
        <v>117104.73205419449</v>
      </c>
      <c r="BM4730" s="9">
        <f t="shared" si="155"/>
        <v>117100</v>
      </c>
    </row>
    <row r="4731" spans="1:65" x14ac:dyDescent="0.3">
      <c r="A4731" t="s">
        <v>4351</v>
      </c>
      <c r="B4731" s="9">
        <v>169</v>
      </c>
      <c r="C4731">
        <v>540676</v>
      </c>
      <c r="D4731">
        <v>1</v>
      </c>
      <c r="E4731">
        <v>0</v>
      </c>
      <c r="F4731">
        <v>0</v>
      </c>
      <c r="G4731">
        <v>0</v>
      </c>
      <c r="H4731">
        <v>0</v>
      </c>
      <c r="I4731" t="s">
        <v>151</v>
      </c>
      <c r="J4731">
        <v>558109</v>
      </c>
      <c r="K4731" t="s">
        <v>1132</v>
      </c>
      <c r="L4731">
        <v>558109</v>
      </c>
      <c r="M4731" t="s">
        <v>1132</v>
      </c>
      <c r="N4731">
        <v>558109</v>
      </c>
      <c r="O4731" t="s">
        <v>1132</v>
      </c>
      <c r="P4731">
        <v>558109</v>
      </c>
      <c r="Q4731" t="s">
        <v>1132</v>
      </c>
      <c r="R4731" s="9">
        <v>71941.662785630979</v>
      </c>
      <c r="S4731" s="9"/>
      <c r="T4731" s="9"/>
      <c r="U4731" s="9"/>
      <c r="V4731" s="9"/>
      <c r="W4731" s="9"/>
      <c r="X4731" s="9"/>
      <c r="Y4731" s="9"/>
      <c r="Z4731" s="9"/>
      <c r="AA4731" s="9"/>
      <c r="AB4731" s="9"/>
      <c r="AC4731" s="9"/>
      <c r="AD4731" s="9"/>
      <c r="AE4731" s="9"/>
      <c r="AF4731" s="9"/>
      <c r="AG4731" s="9"/>
      <c r="AH4731" s="9"/>
      <c r="AI4731" s="9"/>
      <c r="AJ4731" s="9"/>
      <c r="AK4731" s="9"/>
      <c r="AL4731" s="9"/>
      <c r="AM4731" s="9"/>
      <c r="AN4731" s="9"/>
      <c r="AO4731" s="9"/>
      <c r="AP4731" s="9"/>
      <c r="AQ4731" s="15"/>
      <c r="AR4731" s="9"/>
      <c r="AS4731" s="9"/>
      <c r="AT4731" s="9"/>
      <c r="AU4731" s="9"/>
      <c r="AV4731" s="9"/>
      <c r="AW4731" s="9"/>
      <c r="AX4731" s="9"/>
      <c r="AY4731" s="9"/>
      <c r="AZ4731" s="9"/>
      <c r="BA4731" s="9"/>
      <c r="BB4731" s="9"/>
      <c r="BC4731" s="9"/>
      <c r="BD4731" s="9"/>
      <c r="BE4731" s="9"/>
      <c r="BF4731" s="9"/>
      <c r="BG4731" s="9"/>
      <c r="BH4731" s="9"/>
      <c r="BI4731" s="9"/>
      <c r="BJ4731" s="9"/>
      <c r="BK4731" s="9"/>
      <c r="BL4731" s="9">
        <f t="shared" si="154"/>
        <v>71941.662785630979</v>
      </c>
      <c r="BM4731" s="9">
        <f t="shared" si="155"/>
        <v>71900</v>
      </c>
    </row>
    <row r="4732" spans="1:65" x14ac:dyDescent="0.3">
      <c r="A4732" t="s">
        <v>4352</v>
      </c>
      <c r="B4732" s="9">
        <v>1768</v>
      </c>
      <c r="C4732">
        <v>575682</v>
      </c>
      <c r="D4732">
        <v>1</v>
      </c>
      <c r="E4732">
        <v>0</v>
      </c>
      <c r="F4732">
        <v>0</v>
      </c>
      <c r="G4732">
        <v>0</v>
      </c>
      <c r="H4732">
        <v>0</v>
      </c>
      <c r="I4732" t="s">
        <v>96</v>
      </c>
      <c r="J4732">
        <v>555134</v>
      </c>
      <c r="K4732" t="s">
        <v>187</v>
      </c>
      <c r="L4732">
        <v>555134</v>
      </c>
      <c r="M4732" t="s">
        <v>187</v>
      </c>
      <c r="N4732">
        <v>555134</v>
      </c>
      <c r="O4732" t="s">
        <v>187</v>
      </c>
      <c r="P4732">
        <v>555134</v>
      </c>
      <c r="Q4732" t="s">
        <v>187</v>
      </c>
      <c r="R4732" s="9">
        <v>412458.93642692198</v>
      </c>
      <c r="S4732" s="9"/>
      <c r="T4732" s="9"/>
      <c r="U4732" s="9"/>
      <c r="V4732" s="9"/>
      <c r="W4732" s="9"/>
      <c r="X4732" s="9"/>
      <c r="Y4732" s="9"/>
      <c r="Z4732" s="9"/>
      <c r="AA4732" s="9"/>
      <c r="AB4732" s="9"/>
      <c r="AC4732" s="9"/>
      <c r="AD4732" s="9"/>
      <c r="AE4732" s="9"/>
      <c r="AF4732" s="9"/>
      <c r="AG4732" s="9"/>
      <c r="AH4732" s="9"/>
      <c r="AI4732" s="9"/>
      <c r="AJ4732" s="9"/>
      <c r="AK4732" s="9"/>
      <c r="AL4732" s="9"/>
      <c r="AM4732" s="9"/>
      <c r="AN4732" s="9"/>
      <c r="AO4732" s="9"/>
      <c r="AP4732" s="9"/>
      <c r="AQ4732" s="15"/>
      <c r="AR4732" s="9"/>
      <c r="AS4732" s="9"/>
      <c r="AT4732" s="9"/>
      <c r="AU4732" s="9"/>
      <c r="AV4732" s="9"/>
      <c r="AW4732" s="9"/>
      <c r="AX4732" s="9"/>
      <c r="AY4732" s="9"/>
      <c r="AZ4732" s="9"/>
      <c r="BA4732" s="9"/>
      <c r="BB4732" s="9"/>
      <c r="BC4732" s="9"/>
      <c r="BD4732" s="9"/>
      <c r="BE4732" s="9"/>
      <c r="BF4732" s="9"/>
      <c r="BG4732" s="9"/>
      <c r="BH4732" s="9"/>
      <c r="BI4732" s="9"/>
      <c r="BJ4732" s="9"/>
      <c r="BK4732" s="9"/>
      <c r="BL4732" s="9">
        <f t="shared" si="154"/>
        <v>412458.93642692198</v>
      </c>
      <c r="BM4732" s="9">
        <f t="shared" si="155"/>
        <v>412500</v>
      </c>
    </row>
    <row r="4733" spans="1:65" x14ac:dyDescent="0.3">
      <c r="A4733" t="s">
        <v>4353</v>
      </c>
      <c r="B4733" s="9">
        <v>270</v>
      </c>
      <c r="C4733">
        <v>557111</v>
      </c>
      <c r="D4733">
        <v>1</v>
      </c>
      <c r="E4733">
        <v>0</v>
      </c>
      <c r="F4733">
        <v>0</v>
      </c>
      <c r="G4733">
        <v>0</v>
      </c>
      <c r="H4733">
        <v>0</v>
      </c>
      <c r="I4733" t="s">
        <v>151</v>
      </c>
      <c r="J4733">
        <v>556432</v>
      </c>
      <c r="K4733" t="s">
        <v>1791</v>
      </c>
      <c r="L4733">
        <v>557153</v>
      </c>
      <c r="M4733" t="s">
        <v>808</v>
      </c>
      <c r="N4733">
        <v>556432</v>
      </c>
      <c r="O4733" t="s">
        <v>1791</v>
      </c>
      <c r="P4733">
        <v>557153</v>
      </c>
      <c r="Q4733" t="s">
        <v>808</v>
      </c>
      <c r="R4733" s="9">
        <v>71941.662785630979</v>
      </c>
      <c r="S4733" s="9"/>
      <c r="T4733" s="9"/>
      <c r="U4733" s="9"/>
      <c r="V4733" s="9"/>
      <c r="W4733" s="9"/>
      <c r="X4733" s="9"/>
      <c r="Y4733" s="9"/>
      <c r="Z4733" s="9"/>
      <c r="AA4733" s="9"/>
      <c r="AB4733" s="9"/>
      <c r="AC4733" s="9"/>
      <c r="AD4733" s="9"/>
      <c r="AE4733" s="9"/>
      <c r="AF4733" s="9"/>
      <c r="AG4733" s="9"/>
      <c r="AH4733" s="9"/>
      <c r="AI4733" s="9"/>
      <c r="AJ4733" s="9"/>
      <c r="AK4733" s="9"/>
      <c r="AL4733" s="9"/>
      <c r="AM4733" s="9"/>
      <c r="AN4733" s="9"/>
      <c r="AO4733" s="9"/>
      <c r="AP4733" s="9"/>
      <c r="AQ4733" s="15"/>
      <c r="AR4733" s="9"/>
      <c r="AS4733" s="9"/>
      <c r="AT4733" s="9"/>
      <c r="AU4733" s="9"/>
      <c r="AV4733" s="9"/>
      <c r="AW4733" s="9"/>
      <c r="AX4733" s="9"/>
      <c r="AY4733" s="9"/>
      <c r="AZ4733" s="9"/>
      <c r="BA4733" s="9"/>
      <c r="BB4733" s="9"/>
      <c r="BC4733" s="9"/>
      <c r="BD4733" s="9"/>
      <c r="BE4733" s="9"/>
      <c r="BF4733" s="9"/>
      <c r="BG4733" s="9"/>
      <c r="BH4733" s="9"/>
      <c r="BI4733" s="9"/>
      <c r="BJ4733" s="9"/>
      <c r="BK4733" s="9"/>
      <c r="BL4733" s="9">
        <f t="shared" si="154"/>
        <v>71941.662785630979</v>
      </c>
      <c r="BM4733" s="9">
        <f t="shared" si="155"/>
        <v>71900</v>
      </c>
    </row>
    <row r="4734" spans="1:65" x14ac:dyDescent="0.3">
      <c r="A4734" t="s">
        <v>4354</v>
      </c>
      <c r="B4734" s="9">
        <v>366</v>
      </c>
      <c r="C4734">
        <v>536245</v>
      </c>
      <c r="D4734">
        <v>1</v>
      </c>
      <c r="E4734">
        <v>0</v>
      </c>
      <c r="F4734">
        <v>0</v>
      </c>
      <c r="G4734">
        <v>0</v>
      </c>
      <c r="H4734">
        <v>0</v>
      </c>
      <c r="I4734" t="s">
        <v>83</v>
      </c>
      <c r="J4734">
        <v>545392</v>
      </c>
      <c r="K4734" t="s">
        <v>488</v>
      </c>
      <c r="L4734">
        <v>545392</v>
      </c>
      <c r="M4734" t="s">
        <v>488</v>
      </c>
      <c r="N4734">
        <v>545392</v>
      </c>
      <c r="O4734" t="s">
        <v>488</v>
      </c>
      <c r="P4734">
        <v>545392</v>
      </c>
      <c r="Q4734" t="s">
        <v>488</v>
      </c>
      <c r="R4734" s="9">
        <v>87589.736754300058</v>
      </c>
      <c r="S4734" s="9"/>
      <c r="T4734" s="9"/>
      <c r="U4734" s="9"/>
      <c r="V4734" s="9"/>
      <c r="W4734" s="9"/>
      <c r="X4734" s="9"/>
      <c r="Y4734" s="9"/>
      <c r="Z4734" s="9"/>
      <c r="AA4734" s="9"/>
      <c r="AB4734" s="9"/>
      <c r="AC4734" s="9"/>
      <c r="AD4734" s="9"/>
      <c r="AE4734" s="9"/>
      <c r="AF4734" s="9"/>
      <c r="AG4734" s="9"/>
      <c r="AH4734" s="9"/>
      <c r="AI4734" s="9"/>
      <c r="AJ4734" s="9"/>
      <c r="AK4734" s="9"/>
      <c r="AL4734" s="9"/>
      <c r="AM4734" s="9"/>
      <c r="AN4734" s="9"/>
      <c r="AO4734" s="9"/>
      <c r="AP4734" s="9"/>
      <c r="AQ4734" s="15"/>
      <c r="AR4734" s="9"/>
      <c r="AS4734" s="9"/>
      <c r="AT4734" s="9"/>
      <c r="AU4734" s="9"/>
      <c r="AV4734" s="9"/>
      <c r="AW4734" s="9"/>
      <c r="AX4734" s="9"/>
      <c r="AY4734" s="9"/>
      <c r="AZ4734" s="9"/>
      <c r="BA4734" s="9"/>
      <c r="BB4734" s="9"/>
      <c r="BC4734" s="9"/>
      <c r="BD4734" s="9"/>
      <c r="BE4734" s="9"/>
      <c r="BF4734" s="9"/>
      <c r="BG4734" s="9"/>
      <c r="BH4734" s="9"/>
      <c r="BI4734" s="9"/>
      <c r="BJ4734" s="9"/>
      <c r="BK4734" s="9"/>
      <c r="BL4734" s="9">
        <f t="shared" si="154"/>
        <v>87589.736754300058</v>
      </c>
      <c r="BM4734" s="9">
        <f t="shared" si="155"/>
        <v>87600</v>
      </c>
    </row>
    <row r="4735" spans="1:65" x14ac:dyDescent="0.3">
      <c r="A4735" t="s">
        <v>4355</v>
      </c>
      <c r="B4735" s="9">
        <v>793</v>
      </c>
      <c r="C4735">
        <v>553719</v>
      </c>
      <c r="D4735">
        <v>1</v>
      </c>
      <c r="E4735">
        <v>0</v>
      </c>
      <c r="F4735">
        <v>0</v>
      </c>
      <c r="G4735">
        <v>0</v>
      </c>
      <c r="H4735">
        <v>0</v>
      </c>
      <c r="I4735" t="s">
        <v>96</v>
      </c>
      <c r="J4735">
        <v>555134</v>
      </c>
      <c r="K4735" t="s">
        <v>187</v>
      </c>
      <c r="L4735">
        <v>555134</v>
      </c>
      <c r="M4735" t="s">
        <v>187</v>
      </c>
      <c r="N4735">
        <v>555134</v>
      </c>
      <c r="O4735" t="s">
        <v>187</v>
      </c>
      <c r="P4735">
        <v>555134</v>
      </c>
      <c r="Q4735" t="s">
        <v>187</v>
      </c>
      <c r="R4735" s="9">
        <v>187866.1368678408</v>
      </c>
      <c r="S4735" s="9"/>
      <c r="T4735" s="9"/>
      <c r="U4735" s="9"/>
      <c r="V4735" s="9"/>
      <c r="W4735" s="9"/>
      <c r="X4735" s="9"/>
      <c r="Y4735" s="9"/>
      <c r="Z4735" s="9"/>
      <c r="AA4735" s="9"/>
      <c r="AB4735" s="9"/>
      <c r="AC4735" s="9"/>
      <c r="AD4735" s="9"/>
      <c r="AE4735" s="9"/>
      <c r="AF4735" s="9"/>
      <c r="AG4735" s="9"/>
      <c r="AH4735" s="9"/>
      <c r="AI4735" s="9"/>
      <c r="AJ4735" s="9"/>
      <c r="AK4735" s="9"/>
      <c r="AL4735" s="9"/>
      <c r="AM4735" s="9"/>
      <c r="AN4735" s="9"/>
      <c r="AO4735" s="9"/>
      <c r="AP4735" s="9"/>
      <c r="AQ4735" s="15"/>
      <c r="AR4735" s="9"/>
      <c r="AS4735" s="9"/>
      <c r="AT4735" s="9"/>
      <c r="AU4735" s="9"/>
      <c r="AV4735" s="9"/>
      <c r="AW4735" s="9"/>
      <c r="AX4735" s="9"/>
      <c r="AY4735" s="9"/>
      <c r="AZ4735" s="9"/>
      <c r="BA4735" s="9"/>
      <c r="BB4735" s="9"/>
      <c r="BC4735" s="9"/>
      <c r="BD4735" s="9"/>
      <c r="BE4735" s="9"/>
      <c r="BF4735" s="9"/>
      <c r="BG4735" s="9"/>
      <c r="BH4735" s="9"/>
      <c r="BI4735" s="9"/>
      <c r="BJ4735" s="9"/>
      <c r="BK4735" s="9"/>
      <c r="BL4735" s="9">
        <f t="shared" si="154"/>
        <v>187866.1368678408</v>
      </c>
      <c r="BM4735" s="9">
        <f t="shared" si="155"/>
        <v>187900</v>
      </c>
    </row>
    <row r="4736" spans="1:65" x14ac:dyDescent="0.3">
      <c r="A4736" t="s">
        <v>4356</v>
      </c>
      <c r="B4736" s="9">
        <v>2998</v>
      </c>
      <c r="C4736">
        <v>545066</v>
      </c>
      <c r="D4736">
        <v>1</v>
      </c>
      <c r="E4736">
        <v>0</v>
      </c>
      <c r="F4736">
        <v>0</v>
      </c>
      <c r="G4736">
        <v>0</v>
      </c>
      <c r="H4736">
        <v>0</v>
      </c>
      <c r="I4736" t="s">
        <v>83</v>
      </c>
      <c r="J4736">
        <v>544256</v>
      </c>
      <c r="K4736" t="s">
        <v>85</v>
      </c>
      <c r="L4736">
        <v>544256</v>
      </c>
      <c r="M4736" t="s">
        <v>85</v>
      </c>
      <c r="N4736">
        <v>544256</v>
      </c>
      <c r="O4736" t="s">
        <v>85</v>
      </c>
      <c r="P4736">
        <v>544256</v>
      </c>
      <c r="Q4736" t="s">
        <v>85</v>
      </c>
      <c r="R4736" s="9">
        <v>689778.48897498637</v>
      </c>
      <c r="S4736" s="9"/>
      <c r="T4736" s="9"/>
      <c r="U4736" s="9"/>
      <c r="V4736" s="9"/>
      <c r="W4736" s="9"/>
      <c r="X4736" s="9"/>
      <c r="Y4736" s="9"/>
      <c r="Z4736" s="9"/>
      <c r="AA4736" s="9"/>
      <c r="AB4736" s="9"/>
      <c r="AC4736" s="9"/>
      <c r="AD4736" s="9"/>
      <c r="AE4736" s="9"/>
      <c r="AF4736" s="9"/>
      <c r="AG4736" s="9"/>
      <c r="AH4736" s="9"/>
      <c r="AI4736" s="9"/>
      <c r="AJ4736" s="9"/>
      <c r="AK4736" s="9"/>
      <c r="AL4736" s="9"/>
      <c r="AM4736" s="9"/>
      <c r="AN4736" s="9"/>
      <c r="AO4736" s="9"/>
      <c r="AP4736" s="9"/>
      <c r="AQ4736" s="15"/>
      <c r="AR4736" s="9"/>
      <c r="AS4736" s="9"/>
      <c r="AT4736" s="9"/>
      <c r="AU4736" s="9"/>
      <c r="AV4736" s="9"/>
      <c r="AW4736" s="9"/>
      <c r="AX4736" s="9"/>
      <c r="AY4736" s="9"/>
      <c r="AZ4736" s="9"/>
      <c r="BA4736" s="9"/>
      <c r="BB4736" s="9"/>
      <c r="BC4736" s="9"/>
      <c r="BD4736" s="9"/>
      <c r="BE4736" s="9"/>
      <c r="BF4736" s="9"/>
      <c r="BG4736" s="9"/>
      <c r="BH4736" s="9"/>
      <c r="BI4736" s="9"/>
      <c r="BJ4736" s="9"/>
      <c r="BK4736" s="9"/>
      <c r="BL4736" s="9">
        <f t="shared" si="154"/>
        <v>689778.48897498637</v>
      </c>
      <c r="BM4736" s="9">
        <f t="shared" si="155"/>
        <v>689800</v>
      </c>
    </row>
    <row r="4737" spans="1:65" x14ac:dyDescent="0.3">
      <c r="A4737" t="s">
        <v>4357</v>
      </c>
      <c r="B4737" s="9">
        <v>597</v>
      </c>
      <c r="C4737">
        <v>580970</v>
      </c>
      <c r="D4737">
        <v>1</v>
      </c>
      <c r="E4737">
        <v>0</v>
      </c>
      <c r="F4737">
        <v>0</v>
      </c>
      <c r="G4737">
        <v>0</v>
      </c>
      <c r="H4737">
        <v>0</v>
      </c>
      <c r="I4737" t="s">
        <v>96</v>
      </c>
      <c r="J4737">
        <v>580350</v>
      </c>
      <c r="K4737" t="s">
        <v>330</v>
      </c>
      <c r="L4737">
        <v>580350</v>
      </c>
      <c r="M4737" t="s">
        <v>330</v>
      </c>
      <c r="N4737">
        <v>580350</v>
      </c>
      <c r="O4737" t="s">
        <v>330</v>
      </c>
      <c r="P4737">
        <v>581186</v>
      </c>
      <c r="Q4737" t="s">
        <v>331</v>
      </c>
      <c r="R4737" s="9">
        <v>142023.10223927029</v>
      </c>
      <c r="S4737" s="9"/>
      <c r="T4737" s="9"/>
      <c r="U4737" s="9"/>
      <c r="V4737" s="9"/>
      <c r="W4737" s="9"/>
      <c r="X4737" s="9"/>
      <c r="Y4737" s="9"/>
      <c r="Z4737" s="9"/>
      <c r="AA4737" s="9"/>
      <c r="AB4737" s="9"/>
      <c r="AC4737" s="9"/>
      <c r="AD4737" s="9"/>
      <c r="AE4737" s="9"/>
      <c r="AF4737" s="9"/>
      <c r="AG4737" s="9"/>
      <c r="AH4737" s="9"/>
      <c r="AI4737" s="9"/>
      <c r="AJ4737" s="9"/>
      <c r="AK4737" s="9"/>
      <c r="AL4737" s="9"/>
      <c r="AM4737" s="9"/>
      <c r="AN4737" s="9"/>
      <c r="AO4737" s="9"/>
      <c r="AP4737" s="9"/>
      <c r="AQ4737" s="15"/>
      <c r="AR4737" s="9"/>
      <c r="AS4737" s="9"/>
      <c r="AT4737" s="9"/>
      <c r="AU4737" s="9"/>
      <c r="AV4737" s="9"/>
      <c r="AW4737" s="9"/>
      <c r="AX4737" s="9"/>
      <c r="AY4737" s="9"/>
      <c r="AZ4737" s="9"/>
      <c r="BA4737" s="9"/>
      <c r="BB4737" s="9"/>
      <c r="BC4737" s="9"/>
      <c r="BD4737" s="9"/>
      <c r="BE4737" s="9"/>
      <c r="BF4737" s="9"/>
      <c r="BG4737" s="9"/>
      <c r="BH4737" s="9"/>
      <c r="BI4737" s="9"/>
      <c r="BJ4737" s="9"/>
      <c r="BK4737" s="9"/>
      <c r="BL4737" s="9">
        <f t="shared" si="154"/>
        <v>142023.10223927029</v>
      </c>
      <c r="BM4737" s="9">
        <f t="shared" si="155"/>
        <v>142000</v>
      </c>
    </row>
    <row r="4738" spans="1:65" x14ac:dyDescent="0.3">
      <c r="A4738" s="2" t="s">
        <v>4358</v>
      </c>
      <c r="B4738" s="9">
        <v>588</v>
      </c>
      <c r="C4738">
        <v>553140</v>
      </c>
      <c r="D4738">
        <v>1</v>
      </c>
      <c r="E4738">
        <v>1</v>
      </c>
      <c r="F4738">
        <v>0</v>
      </c>
      <c r="G4738">
        <v>0</v>
      </c>
      <c r="H4738">
        <v>0</v>
      </c>
      <c r="I4738" t="s">
        <v>83</v>
      </c>
      <c r="J4738">
        <v>553140</v>
      </c>
      <c r="K4738" t="s">
        <v>4358</v>
      </c>
      <c r="L4738">
        <v>552046</v>
      </c>
      <c r="M4738" t="s">
        <v>174</v>
      </c>
      <c r="N4738">
        <v>552046</v>
      </c>
      <c r="O4738" t="s">
        <v>174</v>
      </c>
      <c r="P4738">
        <v>552046</v>
      </c>
      <c r="Q4738" t="s">
        <v>174</v>
      </c>
      <c r="R4738" s="9">
        <v>139911.026852735</v>
      </c>
      <c r="S4738" s="9">
        <f>SUMIFS($B:$B,$J:$J,$C4738)</f>
        <v>588</v>
      </c>
      <c r="T4738" s="9">
        <v>32064.856928339861</v>
      </c>
      <c r="U4738" s="9">
        <v>0</v>
      </c>
      <c r="V4738" s="9">
        <f>U4738*768</f>
        <v>0</v>
      </c>
      <c r="W4738" s="9">
        <v>2</v>
      </c>
      <c r="X4738" s="9">
        <f>W4738*3072</f>
        <v>6144</v>
      </c>
      <c r="Y4738" s="9">
        <v>0</v>
      </c>
      <c r="Z4738" s="9">
        <f>Y4738*1024</f>
        <v>0</v>
      </c>
      <c r="AA4738" s="9">
        <v>1</v>
      </c>
      <c r="AB4738" s="9">
        <f>AA4738*256</f>
        <v>256</v>
      </c>
      <c r="AC4738" s="9"/>
      <c r="AD4738" s="9"/>
      <c r="AE4738" s="9"/>
      <c r="AF4738" s="9"/>
      <c r="AG4738" s="9"/>
      <c r="AH4738" s="9"/>
      <c r="AI4738" s="9"/>
      <c r="AJ4738" s="9"/>
      <c r="AK4738" s="9"/>
      <c r="AL4738" s="9"/>
      <c r="AM4738" s="9"/>
      <c r="AN4738" s="9"/>
      <c r="AO4738" s="9"/>
      <c r="AP4738" s="9"/>
      <c r="AQ4738" s="15"/>
      <c r="AR4738" s="9">
        <v>1</v>
      </c>
      <c r="AS4738" s="9">
        <f>AR4738*30500</f>
        <v>30500</v>
      </c>
      <c r="AT4738" s="9"/>
      <c r="AU4738" s="9"/>
      <c r="AV4738" s="9"/>
      <c r="AW4738" s="9"/>
      <c r="AX4738" s="9"/>
      <c r="AY4738" s="9"/>
      <c r="AZ4738" s="9"/>
      <c r="BA4738" s="9"/>
      <c r="BB4738" s="9"/>
      <c r="BC4738" s="9"/>
      <c r="BD4738" s="9"/>
      <c r="BE4738" s="9"/>
      <c r="BF4738" s="9"/>
      <c r="BG4738" s="9"/>
      <c r="BH4738" s="9"/>
      <c r="BI4738" s="9"/>
      <c r="BJ4738" s="9"/>
      <c r="BK4738" s="9"/>
      <c r="BL4738" s="9">
        <f t="shared" si="154"/>
        <v>208875.88378107487</v>
      </c>
      <c r="BM4738" s="9">
        <f t="shared" si="155"/>
        <v>208900</v>
      </c>
    </row>
    <row r="4739" spans="1:65" x14ac:dyDescent="0.3">
      <c r="A4739" s="2" t="s">
        <v>3357</v>
      </c>
      <c r="B4739" s="9">
        <v>1114</v>
      </c>
      <c r="C4739">
        <v>550515</v>
      </c>
      <c r="D4739">
        <v>1</v>
      </c>
      <c r="E4739">
        <v>1</v>
      </c>
      <c r="F4739">
        <v>0</v>
      </c>
      <c r="G4739">
        <v>0</v>
      </c>
      <c r="H4739">
        <v>0</v>
      </c>
      <c r="I4739" t="s">
        <v>83</v>
      </c>
      <c r="J4739">
        <v>550515</v>
      </c>
      <c r="K4739" t="s">
        <v>3357</v>
      </c>
      <c r="L4739">
        <v>550647</v>
      </c>
      <c r="M4739" t="s">
        <v>498</v>
      </c>
      <c r="N4739">
        <v>550647</v>
      </c>
      <c r="O4739" t="s">
        <v>498</v>
      </c>
      <c r="P4739">
        <v>550647</v>
      </c>
      <c r="Q4739" t="s">
        <v>498</v>
      </c>
      <c r="R4739" s="9">
        <v>262385.89382440172</v>
      </c>
      <c r="S4739" s="9">
        <f>SUMIFS($B:$B,$J:$J,$C4739)</f>
        <v>1199</v>
      </c>
      <c r="T4739" s="9">
        <v>65317.957095686012</v>
      </c>
      <c r="U4739" s="9">
        <v>0</v>
      </c>
      <c r="V4739" s="9">
        <f>U4739*768</f>
        <v>0</v>
      </c>
      <c r="W4739" s="9">
        <v>7</v>
      </c>
      <c r="X4739" s="9">
        <f>W4739*3072</f>
        <v>21504</v>
      </c>
      <c r="Y4739" s="9">
        <v>18</v>
      </c>
      <c r="Z4739" s="9">
        <f>Y4739*1024</f>
        <v>18432</v>
      </c>
      <c r="AA4739" s="9">
        <v>1</v>
      </c>
      <c r="AB4739" s="9">
        <f>AA4739*256</f>
        <v>256</v>
      </c>
      <c r="AC4739" s="9"/>
      <c r="AD4739" s="9"/>
      <c r="AE4739" s="9"/>
      <c r="AF4739" s="9"/>
      <c r="AG4739" s="9"/>
      <c r="AH4739" s="9"/>
      <c r="AI4739" s="9"/>
      <c r="AJ4739" s="9"/>
      <c r="AK4739" s="9"/>
      <c r="AL4739" s="9"/>
      <c r="AM4739" s="9"/>
      <c r="AN4739" s="9"/>
      <c r="AO4739" s="9"/>
      <c r="AP4739" s="9"/>
      <c r="AQ4739" s="15"/>
      <c r="AR4739" s="9">
        <v>5</v>
      </c>
      <c r="AS4739" s="9">
        <f>AR4739*30500</f>
        <v>152500</v>
      </c>
      <c r="AT4739" s="9"/>
      <c r="AU4739" s="9"/>
      <c r="AV4739" s="9"/>
      <c r="AW4739" s="9"/>
      <c r="AX4739" s="9"/>
      <c r="AY4739" s="9"/>
      <c r="AZ4739" s="9"/>
      <c r="BA4739" s="9"/>
      <c r="BB4739" s="9"/>
      <c r="BC4739" s="9"/>
      <c r="BD4739" s="9"/>
      <c r="BE4739" s="9"/>
      <c r="BF4739" s="9"/>
      <c r="BG4739" s="9"/>
      <c r="BH4739" s="9"/>
      <c r="BI4739" s="9"/>
      <c r="BJ4739" s="9"/>
      <c r="BK4739" s="9"/>
      <c r="BL4739" s="9">
        <f t="shared" si="154"/>
        <v>520395.85092008772</v>
      </c>
      <c r="BM4739" s="9">
        <f t="shared" si="155"/>
        <v>520400</v>
      </c>
    </row>
    <row r="4740" spans="1:65" x14ac:dyDescent="0.3">
      <c r="A4740" t="s">
        <v>4359</v>
      </c>
      <c r="B4740" s="9">
        <v>187</v>
      </c>
      <c r="C4740">
        <v>587915</v>
      </c>
      <c r="D4740">
        <v>1</v>
      </c>
      <c r="E4740">
        <v>0</v>
      </c>
      <c r="F4740">
        <v>0</v>
      </c>
      <c r="G4740">
        <v>0</v>
      </c>
      <c r="H4740">
        <v>0</v>
      </c>
      <c r="I4740" t="s">
        <v>123</v>
      </c>
      <c r="J4740">
        <v>587711</v>
      </c>
      <c r="K4740" t="s">
        <v>128</v>
      </c>
      <c r="L4740">
        <v>587711</v>
      </c>
      <c r="M4740" t="s">
        <v>128</v>
      </c>
      <c r="N4740">
        <v>587711</v>
      </c>
      <c r="O4740" t="s">
        <v>128</v>
      </c>
      <c r="P4740">
        <v>586846</v>
      </c>
      <c r="Q4740" t="s">
        <v>129</v>
      </c>
      <c r="R4740" s="9">
        <v>71941.662785630979</v>
      </c>
      <c r="S4740" s="9"/>
      <c r="T4740" s="9"/>
      <c r="U4740" s="9"/>
      <c r="V4740" s="9"/>
      <c r="W4740" s="9"/>
      <c r="X4740" s="9"/>
      <c r="Y4740" s="9"/>
      <c r="Z4740" s="9"/>
      <c r="AA4740" s="9"/>
      <c r="AB4740" s="9"/>
      <c r="AC4740" s="9"/>
      <c r="AD4740" s="9"/>
      <c r="AE4740" s="9"/>
      <c r="AF4740" s="9"/>
      <c r="AG4740" s="9"/>
      <c r="AH4740" s="9"/>
      <c r="AI4740" s="9"/>
      <c r="AJ4740" s="9"/>
      <c r="AK4740" s="9"/>
      <c r="AL4740" s="9"/>
      <c r="AM4740" s="9"/>
      <c r="AN4740" s="9"/>
      <c r="AO4740" s="9"/>
      <c r="AP4740" s="9"/>
      <c r="AQ4740" s="15"/>
      <c r="AR4740" s="9"/>
      <c r="AS4740" s="9"/>
      <c r="AT4740" s="9"/>
      <c r="AU4740" s="9"/>
      <c r="AV4740" s="9"/>
      <c r="AW4740" s="9"/>
      <c r="AX4740" s="9"/>
      <c r="AY4740" s="9"/>
      <c r="AZ4740" s="9"/>
      <c r="BA4740" s="9"/>
      <c r="BB4740" s="9"/>
      <c r="BC4740" s="9"/>
      <c r="BD4740" s="9"/>
      <c r="BE4740" s="9"/>
      <c r="BF4740" s="9"/>
      <c r="BG4740" s="9"/>
      <c r="BH4740" s="9"/>
      <c r="BI4740" s="9"/>
      <c r="BJ4740" s="9"/>
      <c r="BK4740" s="9"/>
      <c r="BL4740" s="9">
        <f t="shared" ref="BL4740:BL4803" si="156">SUMIF(R4740:R4740,"&lt;&gt;")+SUMIF(T4740:T4740,"&lt;&gt;")+SUMIF(V4740:V4740,"&lt;&gt;")+SUMIF(X4740:X4740,"&lt;&gt;")+SUMIF(Z4740:Z4740,"&lt;&gt;")+SUMIF(AB4740:AB4740,"&lt;&gt;")+SUMIF(AD4740:AD4740,"&lt;&gt;")+SUMIF(AF4740:AF4740,"&lt;&gt;")+SUMIF(AH4740:AH4740,"&lt;&gt;")+SUMIF(AJ4740:AJ4740,"&lt;&gt;")+SUMIF(AK4740:AK4740,"&lt;&gt;")+SUMIF(AM4740:AM4740,"&lt;&gt;")+SUMIF(AO4740:AO4740,"&lt;&gt;")+SUMIF(AQ4740:AQ4740,"&lt;&gt;")+SUMIF(AS4740:AS4740,"&lt;&gt;")+SUMIF(AU4740:AU4740,"&lt;&gt;")+SUMIF(AW4740:AW4740,"&lt;&gt;")+SUMIF(AY4740:AY4740,"&lt;&gt;")+SUMIF(BA4740:BA4740,"&lt;&gt;")+SUMIF(BC4740:BC4740,"&lt;&gt;")+SUMIF(BE4740:BE4740,"&lt;&gt;")+SUMIF(BG4740:BG4740,"&lt;&gt;")+SUMIF(BI4740:BI4740,"&lt;&gt;")+SUMIF(BK4740:BK4740,"&lt;&gt;")</f>
        <v>71941.662785630979</v>
      </c>
      <c r="BM4740" s="9">
        <f t="shared" ref="BM4740:BM4803" si="157">ROUND(BL4740/100,0)*100</f>
        <v>71900</v>
      </c>
    </row>
    <row r="4741" spans="1:65" x14ac:dyDescent="0.3">
      <c r="A4741" t="s">
        <v>4360</v>
      </c>
      <c r="B4741" s="9">
        <v>111</v>
      </c>
      <c r="C4741">
        <v>594792</v>
      </c>
      <c r="D4741">
        <v>1</v>
      </c>
      <c r="E4741">
        <v>0</v>
      </c>
      <c r="F4741">
        <v>0</v>
      </c>
      <c r="G4741">
        <v>0</v>
      </c>
      <c r="H4741">
        <v>0</v>
      </c>
      <c r="I4741" t="s">
        <v>81</v>
      </c>
      <c r="J4741">
        <v>595098</v>
      </c>
      <c r="K4741" t="s">
        <v>417</v>
      </c>
      <c r="L4741">
        <v>595098</v>
      </c>
      <c r="M4741" t="s">
        <v>417</v>
      </c>
      <c r="N4741">
        <v>595098</v>
      </c>
      <c r="O4741" t="s">
        <v>417</v>
      </c>
      <c r="P4741">
        <v>593711</v>
      </c>
      <c r="Q4741" t="s">
        <v>185</v>
      </c>
      <c r="R4741" s="9">
        <v>71941.662785630979</v>
      </c>
      <c r="S4741" s="9"/>
      <c r="T4741" s="9"/>
      <c r="U4741" s="9"/>
      <c r="V4741" s="9"/>
      <c r="W4741" s="9"/>
      <c r="X4741" s="9"/>
      <c r="Y4741" s="9"/>
      <c r="Z4741" s="9"/>
      <c r="AA4741" s="9"/>
      <c r="AB4741" s="9"/>
      <c r="AC4741" s="9"/>
      <c r="AD4741" s="9"/>
      <c r="AE4741" s="9"/>
      <c r="AF4741" s="9"/>
      <c r="AG4741" s="9"/>
      <c r="AH4741" s="9"/>
      <c r="AI4741" s="9"/>
      <c r="AJ4741" s="9"/>
      <c r="AK4741" s="9"/>
      <c r="AL4741" s="9"/>
      <c r="AM4741" s="9"/>
      <c r="AN4741" s="9"/>
      <c r="AO4741" s="9"/>
      <c r="AP4741" s="9"/>
      <c r="AQ4741" s="15"/>
      <c r="AR4741" s="9"/>
      <c r="AS4741" s="9"/>
      <c r="AT4741" s="9"/>
      <c r="AU4741" s="9"/>
      <c r="AV4741" s="9"/>
      <c r="AW4741" s="9"/>
      <c r="AX4741" s="9"/>
      <c r="AY4741" s="9"/>
      <c r="AZ4741" s="9"/>
      <c r="BA4741" s="9"/>
      <c r="BB4741" s="9"/>
      <c r="BC4741" s="9"/>
      <c r="BD4741" s="9"/>
      <c r="BE4741" s="9"/>
      <c r="BF4741" s="9"/>
      <c r="BG4741" s="9"/>
      <c r="BH4741" s="9"/>
      <c r="BI4741" s="9"/>
      <c r="BJ4741" s="9"/>
      <c r="BK4741" s="9"/>
      <c r="BL4741" s="9">
        <f t="shared" si="156"/>
        <v>71941.662785630979</v>
      </c>
      <c r="BM4741" s="9">
        <f t="shared" si="157"/>
        <v>71900</v>
      </c>
    </row>
    <row r="4742" spans="1:65" x14ac:dyDescent="0.3">
      <c r="A4742" t="s">
        <v>1017</v>
      </c>
      <c r="B4742" s="9">
        <v>202</v>
      </c>
      <c r="C4742">
        <v>562378</v>
      </c>
      <c r="D4742">
        <v>1</v>
      </c>
      <c r="E4742">
        <v>0</v>
      </c>
      <c r="F4742">
        <v>0</v>
      </c>
      <c r="G4742">
        <v>0</v>
      </c>
      <c r="H4742">
        <v>0</v>
      </c>
      <c r="I4742" t="s">
        <v>83</v>
      </c>
      <c r="J4742">
        <v>546461</v>
      </c>
      <c r="K4742" t="s">
        <v>1562</v>
      </c>
      <c r="L4742">
        <v>547336</v>
      </c>
      <c r="M4742" t="s">
        <v>914</v>
      </c>
      <c r="N4742">
        <v>547336</v>
      </c>
      <c r="O4742" t="s">
        <v>914</v>
      </c>
      <c r="P4742">
        <v>547336</v>
      </c>
      <c r="Q4742" t="s">
        <v>914</v>
      </c>
      <c r="R4742" s="9">
        <v>71941.662785630979</v>
      </c>
      <c r="S4742" s="9"/>
      <c r="T4742" s="9"/>
      <c r="U4742" s="9"/>
      <c r="V4742" s="9"/>
      <c r="W4742" s="9"/>
      <c r="X4742" s="9"/>
      <c r="Y4742" s="9"/>
      <c r="Z4742" s="9"/>
      <c r="AA4742" s="9"/>
      <c r="AB4742" s="9"/>
      <c r="AC4742" s="9"/>
      <c r="AD4742" s="9"/>
      <c r="AE4742" s="9"/>
      <c r="AF4742" s="9"/>
      <c r="AG4742" s="9"/>
      <c r="AH4742" s="9"/>
      <c r="AI4742" s="9"/>
      <c r="AJ4742" s="9"/>
      <c r="AK4742" s="9"/>
      <c r="AL4742" s="9"/>
      <c r="AM4742" s="9"/>
      <c r="AN4742" s="9"/>
      <c r="AO4742" s="9"/>
      <c r="AP4742" s="9"/>
      <c r="AQ4742" s="15"/>
      <c r="AR4742" s="9"/>
      <c r="AS4742" s="9"/>
      <c r="AT4742" s="9"/>
      <c r="AU4742" s="9"/>
      <c r="AV4742" s="9"/>
      <c r="AW4742" s="9"/>
      <c r="AX4742" s="9"/>
      <c r="AY4742" s="9"/>
      <c r="AZ4742" s="9"/>
      <c r="BA4742" s="9"/>
      <c r="BB4742" s="9"/>
      <c r="BC4742" s="9"/>
      <c r="BD4742" s="9"/>
      <c r="BE4742" s="9"/>
      <c r="BF4742" s="9"/>
      <c r="BG4742" s="9"/>
      <c r="BH4742" s="9"/>
      <c r="BI4742" s="9"/>
      <c r="BJ4742" s="9"/>
      <c r="BK4742" s="9"/>
      <c r="BL4742" s="9">
        <f t="shared" si="156"/>
        <v>71941.662785630979</v>
      </c>
      <c r="BM4742" s="9">
        <f t="shared" si="157"/>
        <v>71900</v>
      </c>
    </row>
    <row r="4743" spans="1:65" x14ac:dyDescent="0.3">
      <c r="A4743" s="4" t="s">
        <v>1017</v>
      </c>
      <c r="B4743" s="9">
        <v>3401</v>
      </c>
      <c r="C4743">
        <v>554294</v>
      </c>
      <c r="D4743">
        <v>1</v>
      </c>
      <c r="E4743">
        <v>1</v>
      </c>
      <c r="F4743">
        <v>1</v>
      </c>
      <c r="G4743">
        <v>1</v>
      </c>
      <c r="H4743">
        <v>0</v>
      </c>
      <c r="I4743" t="s">
        <v>151</v>
      </c>
      <c r="J4743">
        <v>554294</v>
      </c>
      <c r="K4743" t="s">
        <v>1017</v>
      </c>
      <c r="L4743">
        <v>554294</v>
      </c>
      <c r="M4743" t="s">
        <v>1017</v>
      </c>
      <c r="N4743">
        <v>554294</v>
      </c>
      <c r="O4743" t="s">
        <v>1017</v>
      </c>
      <c r="P4743">
        <v>553671</v>
      </c>
      <c r="Q4743" t="s">
        <v>454</v>
      </c>
      <c r="R4743" s="9">
        <v>779490.48902368057</v>
      </c>
      <c r="S4743" s="9">
        <f>SUMIFS($B:$B,$J:$J,$C4743)</f>
        <v>4738</v>
      </c>
      <c r="T4743" s="9">
        <v>257256.30050200311</v>
      </c>
      <c r="U4743" s="9">
        <v>0</v>
      </c>
      <c r="V4743" s="9">
        <f>U4743*768</f>
        <v>0</v>
      </c>
      <c r="W4743" s="9">
        <v>13</v>
      </c>
      <c r="X4743" s="9">
        <f>W4743*3072</f>
        <v>39936</v>
      </c>
      <c r="Y4743" s="9">
        <v>15</v>
      </c>
      <c r="Z4743" s="9">
        <f>Y4743*1024</f>
        <v>15360</v>
      </c>
      <c r="AA4743" s="9">
        <v>11</v>
      </c>
      <c r="AB4743" s="9">
        <f>AA4743*256</f>
        <v>2816</v>
      </c>
      <c r="AC4743" s="9">
        <f>SUMIFS($B:$B,$L:$L,$C4743)</f>
        <v>7176</v>
      </c>
      <c r="AD4743" s="9">
        <v>893515.01142034156</v>
      </c>
      <c r="AE4743" s="9"/>
      <c r="AF4743" s="9"/>
      <c r="AG4743" s="9">
        <f>SUMIFS($B:$B,$N:$N,$C4743)</f>
        <v>5501</v>
      </c>
      <c r="AH4743" s="9">
        <v>621290.0845740342</v>
      </c>
      <c r="AI4743" s="9"/>
      <c r="AJ4743" s="9"/>
      <c r="AK4743" s="9"/>
      <c r="AL4743" s="9"/>
      <c r="AM4743" s="9"/>
      <c r="AN4743" s="9"/>
      <c r="AO4743" s="9"/>
      <c r="AP4743" s="9"/>
      <c r="AQ4743" s="15"/>
      <c r="AR4743" s="9">
        <v>19</v>
      </c>
      <c r="AS4743" s="9">
        <f>AR4743*30500</f>
        <v>579500</v>
      </c>
      <c r="AT4743" s="9"/>
      <c r="AU4743" s="9"/>
      <c r="AV4743" s="9"/>
      <c r="AW4743" s="9"/>
      <c r="AX4743" s="9"/>
      <c r="AY4743" s="9"/>
      <c r="AZ4743" s="9"/>
      <c r="BA4743" s="9"/>
      <c r="BB4743" s="9"/>
      <c r="BC4743" s="9"/>
      <c r="BD4743" s="9"/>
      <c r="BE4743" s="9"/>
      <c r="BF4743" s="9"/>
      <c r="BG4743" s="9"/>
      <c r="BH4743" s="9"/>
      <c r="BI4743" s="9"/>
      <c r="BJ4743" s="9"/>
      <c r="BK4743" s="9"/>
      <c r="BL4743" s="9">
        <f t="shared" si="156"/>
        <v>3189163.8855200596</v>
      </c>
      <c r="BM4743" s="9">
        <f t="shared" si="157"/>
        <v>3189200</v>
      </c>
    </row>
    <row r="4744" spans="1:65" x14ac:dyDescent="0.3">
      <c r="A4744" t="s">
        <v>4361</v>
      </c>
      <c r="B4744" s="9">
        <v>35</v>
      </c>
      <c r="C4744">
        <v>546828</v>
      </c>
      <c r="D4744">
        <v>1</v>
      </c>
      <c r="E4744">
        <v>0</v>
      </c>
      <c r="F4744">
        <v>0</v>
      </c>
      <c r="G4744">
        <v>0</v>
      </c>
      <c r="H4744">
        <v>0</v>
      </c>
      <c r="I4744" t="s">
        <v>131</v>
      </c>
      <c r="J4744">
        <v>564567</v>
      </c>
      <c r="K4744" t="s">
        <v>523</v>
      </c>
      <c r="L4744">
        <v>564567</v>
      </c>
      <c r="M4744" t="s">
        <v>523</v>
      </c>
      <c r="N4744">
        <v>564567</v>
      </c>
      <c r="O4744" t="s">
        <v>523</v>
      </c>
      <c r="P4744">
        <v>564567</v>
      </c>
      <c r="Q4744" t="s">
        <v>523</v>
      </c>
      <c r="R4744" s="9">
        <v>71941.662785630979</v>
      </c>
      <c r="S4744" s="9"/>
      <c r="T4744" s="9"/>
      <c r="U4744" s="9"/>
      <c r="V4744" s="9"/>
      <c r="W4744" s="9"/>
      <c r="X4744" s="9"/>
      <c r="Y4744" s="9"/>
      <c r="Z4744" s="9"/>
      <c r="AA4744" s="9"/>
      <c r="AB4744" s="9"/>
      <c r="AC4744" s="9"/>
      <c r="AD4744" s="9"/>
      <c r="AE4744" s="9"/>
      <c r="AF4744" s="9"/>
      <c r="AG4744" s="9"/>
      <c r="AH4744" s="9"/>
      <c r="AI4744" s="9"/>
      <c r="AJ4744" s="9"/>
      <c r="AK4744" s="9"/>
      <c r="AL4744" s="9"/>
      <c r="AM4744" s="9"/>
      <c r="AN4744" s="9"/>
      <c r="AO4744" s="9"/>
      <c r="AP4744" s="9"/>
      <c r="AQ4744" s="15"/>
      <c r="AR4744" s="9"/>
      <c r="AS4744" s="9"/>
      <c r="AT4744" s="9"/>
      <c r="AU4744" s="9"/>
      <c r="AV4744" s="9"/>
      <c r="AW4744" s="9"/>
      <c r="AX4744" s="9"/>
      <c r="AY4744" s="9"/>
      <c r="AZ4744" s="9"/>
      <c r="BA4744" s="9"/>
      <c r="BB4744" s="9"/>
      <c r="BC4744" s="9"/>
      <c r="BD4744" s="9"/>
      <c r="BE4744" s="9"/>
      <c r="BF4744" s="9"/>
      <c r="BG4744" s="9"/>
      <c r="BH4744" s="9"/>
      <c r="BI4744" s="9"/>
      <c r="BJ4744" s="9"/>
      <c r="BK4744" s="9"/>
      <c r="BL4744" s="9">
        <f t="shared" si="156"/>
        <v>71941.662785630979</v>
      </c>
      <c r="BM4744" s="9">
        <f t="shared" si="157"/>
        <v>71900</v>
      </c>
    </row>
    <row r="4745" spans="1:65" x14ac:dyDescent="0.3">
      <c r="A4745" t="s">
        <v>4361</v>
      </c>
      <c r="B4745" s="9">
        <v>1118</v>
      </c>
      <c r="C4745">
        <v>543128</v>
      </c>
      <c r="D4745">
        <v>1</v>
      </c>
      <c r="E4745">
        <v>0</v>
      </c>
      <c r="F4745">
        <v>0</v>
      </c>
      <c r="G4745">
        <v>0</v>
      </c>
      <c r="H4745">
        <v>0</v>
      </c>
      <c r="I4745" t="s">
        <v>131</v>
      </c>
      <c r="J4745">
        <v>566985</v>
      </c>
      <c r="K4745" t="s">
        <v>423</v>
      </c>
      <c r="L4745">
        <v>566985</v>
      </c>
      <c r="M4745" t="s">
        <v>423</v>
      </c>
      <c r="N4745">
        <v>566985</v>
      </c>
      <c r="O4745" t="s">
        <v>423</v>
      </c>
      <c r="P4745">
        <v>566985</v>
      </c>
      <c r="Q4745" t="s">
        <v>423</v>
      </c>
      <c r="R4745" s="9">
        <v>263310.54878386628</v>
      </c>
      <c r="S4745" s="9"/>
      <c r="T4745" s="9"/>
      <c r="U4745" s="9"/>
      <c r="V4745" s="9"/>
      <c r="W4745" s="9"/>
      <c r="X4745" s="9"/>
      <c r="Y4745" s="9"/>
      <c r="Z4745" s="9"/>
      <c r="AA4745" s="9"/>
      <c r="AB4745" s="9"/>
      <c r="AC4745" s="9"/>
      <c r="AD4745" s="9"/>
      <c r="AE4745" s="9"/>
      <c r="AF4745" s="9"/>
      <c r="AG4745" s="9"/>
      <c r="AH4745" s="9"/>
      <c r="AI4745" s="9"/>
      <c r="AJ4745" s="9"/>
      <c r="AK4745" s="9"/>
      <c r="AL4745" s="9"/>
      <c r="AM4745" s="9"/>
      <c r="AN4745" s="9"/>
      <c r="AO4745" s="9"/>
      <c r="AP4745" s="9"/>
      <c r="AQ4745" s="15"/>
      <c r="AR4745" s="9"/>
      <c r="AS4745" s="9"/>
      <c r="AT4745" s="9"/>
      <c r="AU4745" s="9"/>
      <c r="AV4745" s="9"/>
      <c r="AW4745" s="9"/>
      <c r="AX4745" s="9"/>
      <c r="AY4745" s="9"/>
      <c r="AZ4745" s="9"/>
      <c r="BA4745" s="9"/>
      <c r="BB4745" s="9"/>
      <c r="BC4745" s="9"/>
      <c r="BD4745" s="9"/>
      <c r="BE4745" s="9"/>
      <c r="BF4745" s="9"/>
      <c r="BG4745" s="9"/>
      <c r="BH4745" s="9"/>
      <c r="BI4745" s="9"/>
      <c r="BJ4745" s="9"/>
      <c r="BK4745" s="9"/>
      <c r="BL4745" s="9">
        <f t="shared" si="156"/>
        <v>263310.54878386628</v>
      </c>
      <c r="BM4745" s="9">
        <f t="shared" si="157"/>
        <v>263300</v>
      </c>
    </row>
    <row r="4746" spans="1:65" x14ac:dyDescent="0.3">
      <c r="A4746" t="s">
        <v>4361</v>
      </c>
      <c r="B4746" s="9">
        <v>262</v>
      </c>
      <c r="C4746">
        <v>534412</v>
      </c>
      <c r="D4746">
        <v>1</v>
      </c>
      <c r="E4746">
        <v>0</v>
      </c>
      <c r="F4746">
        <v>0</v>
      </c>
      <c r="G4746">
        <v>0</v>
      </c>
      <c r="H4746">
        <v>0</v>
      </c>
      <c r="I4746" t="s">
        <v>86</v>
      </c>
      <c r="J4746">
        <v>534498</v>
      </c>
      <c r="K4746" t="s">
        <v>1097</v>
      </c>
      <c r="L4746">
        <v>534498</v>
      </c>
      <c r="M4746" t="s">
        <v>1097</v>
      </c>
      <c r="N4746">
        <v>534498</v>
      </c>
      <c r="O4746" t="s">
        <v>1097</v>
      </c>
      <c r="P4746">
        <v>533955</v>
      </c>
      <c r="Q4746" t="s">
        <v>314</v>
      </c>
      <c r="R4746" s="9">
        <v>71941.662785630979</v>
      </c>
      <c r="S4746" s="9"/>
      <c r="T4746" s="9"/>
      <c r="U4746" s="9"/>
      <c r="V4746" s="9"/>
      <c r="W4746" s="9"/>
      <c r="X4746" s="9"/>
      <c r="Y4746" s="9"/>
      <c r="Z4746" s="9"/>
      <c r="AA4746" s="9"/>
      <c r="AB4746" s="9"/>
      <c r="AC4746" s="9"/>
      <c r="AD4746" s="9"/>
      <c r="AE4746" s="9"/>
      <c r="AF4746" s="9"/>
      <c r="AG4746" s="9"/>
      <c r="AH4746" s="9"/>
      <c r="AI4746" s="9"/>
      <c r="AJ4746" s="9"/>
      <c r="AK4746" s="9"/>
      <c r="AL4746" s="9"/>
      <c r="AM4746" s="9"/>
      <c r="AN4746" s="9"/>
      <c r="AO4746" s="9"/>
      <c r="AP4746" s="9"/>
      <c r="AQ4746" s="15"/>
      <c r="AR4746" s="9"/>
      <c r="AS4746" s="9"/>
      <c r="AT4746" s="9"/>
      <c r="AU4746" s="9"/>
      <c r="AV4746" s="9"/>
      <c r="AW4746" s="9"/>
      <c r="AX4746" s="9"/>
      <c r="AY4746" s="9"/>
      <c r="AZ4746" s="9"/>
      <c r="BA4746" s="9"/>
      <c r="BB4746" s="9"/>
      <c r="BC4746" s="9"/>
      <c r="BD4746" s="9"/>
      <c r="BE4746" s="9"/>
      <c r="BF4746" s="9"/>
      <c r="BG4746" s="9"/>
      <c r="BH4746" s="9"/>
      <c r="BI4746" s="9"/>
      <c r="BJ4746" s="9"/>
      <c r="BK4746" s="9"/>
      <c r="BL4746" s="9">
        <f t="shared" si="156"/>
        <v>71941.662785630979</v>
      </c>
      <c r="BM4746" s="9">
        <f t="shared" si="157"/>
        <v>71900</v>
      </c>
    </row>
    <row r="4747" spans="1:65" x14ac:dyDescent="0.3">
      <c r="A4747" s="2" t="s">
        <v>2394</v>
      </c>
      <c r="B4747" s="9">
        <v>652</v>
      </c>
      <c r="C4747" s="12">
        <v>555550</v>
      </c>
      <c r="D4747" s="12">
        <v>1</v>
      </c>
      <c r="E4747" s="12">
        <v>1</v>
      </c>
      <c r="F4747" s="12">
        <v>0</v>
      </c>
      <c r="G4747" s="12">
        <v>0</v>
      </c>
      <c r="H4747" s="12">
        <v>0</v>
      </c>
      <c r="I4747" s="12" t="s">
        <v>77</v>
      </c>
      <c r="J4747" s="12">
        <v>555550</v>
      </c>
      <c r="K4747" s="12" t="s">
        <v>2394</v>
      </c>
      <c r="L4747" s="12">
        <v>554961</v>
      </c>
      <c r="M4747" s="12" t="s">
        <v>117</v>
      </c>
      <c r="N4747" s="12">
        <v>554961</v>
      </c>
      <c r="O4747" s="12" t="s">
        <v>117</v>
      </c>
      <c r="P4747" s="12">
        <v>554961</v>
      </c>
      <c r="Q4747" s="12" t="s">
        <v>117</v>
      </c>
      <c r="R4747" s="13">
        <v>154916.28273401959</v>
      </c>
      <c r="S4747" s="9">
        <f>SUMIFS($B:$B,$J:$J,$C4747)</f>
        <v>2153</v>
      </c>
      <c r="T4747" s="13">
        <v>117154.8873382412</v>
      </c>
      <c r="U4747" s="9">
        <v>0</v>
      </c>
      <c r="V4747" s="9">
        <f>U4747*768</f>
        <v>0</v>
      </c>
      <c r="W4747" s="9">
        <v>6</v>
      </c>
      <c r="X4747" s="9">
        <f>W4747*3072</f>
        <v>18432</v>
      </c>
      <c r="Y4747" s="9">
        <v>3</v>
      </c>
      <c r="Z4747" s="9">
        <f>Y4747*1024</f>
        <v>3072</v>
      </c>
      <c r="AA4747" s="9">
        <v>1</v>
      </c>
      <c r="AB4747" s="9">
        <f>AA4747*256</f>
        <v>256</v>
      </c>
      <c r="AC4747" s="9"/>
      <c r="AD4747" s="13"/>
      <c r="AE4747" s="9"/>
      <c r="AF4747" s="13"/>
      <c r="AG4747" s="9"/>
      <c r="AH4747" s="13"/>
      <c r="AI4747" s="9"/>
      <c r="AJ4747" s="13"/>
      <c r="AK4747" s="13"/>
      <c r="AL4747" s="13"/>
      <c r="AM4747" s="9"/>
      <c r="AN4747" s="13"/>
      <c r="AO4747" s="9"/>
      <c r="AP4747" s="9"/>
      <c r="AQ4747" s="15"/>
      <c r="AR4747" s="9"/>
      <c r="AS4747" s="9"/>
      <c r="AT4747" s="9"/>
      <c r="AU4747" s="9"/>
      <c r="AV4747" s="9"/>
      <c r="AW4747" s="9"/>
      <c r="AX4747" s="9"/>
      <c r="AY4747" s="9"/>
      <c r="AZ4747" s="9"/>
      <c r="BA4747" s="9"/>
      <c r="BB4747" s="9"/>
      <c r="BC4747" s="9"/>
      <c r="BD4747" s="9"/>
      <c r="BE4747" s="9"/>
      <c r="BF4747" s="9"/>
      <c r="BG4747" s="9"/>
      <c r="BH4747" s="9"/>
      <c r="BI4747" s="9"/>
      <c r="BJ4747" s="9"/>
      <c r="BK4747" s="9"/>
      <c r="BL4747" s="9">
        <f t="shared" si="156"/>
        <v>293831.17007226078</v>
      </c>
      <c r="BM4747" s="13">
        <f t="shared" si="157"/>
        <v>293800</v>
      </c>
    </row>
    <row r="4748" spans="1:65" x14ac:dyDescent="0.3">
      <c r="A4748" t="s">
        <v>2394</v>
      </c>
      <c r="B4748" s="9">
        <v>58</v>
      </c>
      <c r="C4748">
        <v>548812</v>
      </c>
      <c r="D4748">
        <v>1</v>
      </c>
      <c r="E4748">
        <v>0</v>
      </c>
      <c r="F4748">
        <v>0</v>
      </c>
      <c r="G4748">
        <v>0</v>
      </c>
      <c r="H4748">
        <v>0</v>
      </c>
      <c r="I4748" t="s">
        <v>90</v>
      </c>
      <c r="J4748">
        <v>579203</v>
      </c>
      <c r="K4748" t="s">
        <v>376</v>
      </c>
      <c r="L4748">
        <v>579203</v>
      </c>
      <c r="M4748" t="s">
        <v>376</v>
      </c>
      <c r="N4748">
        <v>579203</v>
      </c>
      <c r="O4748" t="s">
        <v>376</v>
      </c>
      <c r="P4748">
        <v>579203</v>
      </c>
      <c r="Q4748" t="s">
        <v>376</v>
      </c>
      <c r="R4748" s="9">
        <v>71941.662785630979</v>
      </c>
      <c r="S4748" s="9"/>
      <c r="T4748" s="9"/>
      <c r="U4748" s="9"/>
      <c r="V4748" s="9"/>
      <c r="W4748" s="9"/>
      <c r="X4748" s="9"/>
      <c r="Y4748" s="9"/>
      <c r="Z4748" s="9"/>
      <c r="AA4748" s="9"/>
      <c r="AB4748" s="9"/>
      <c r="AC4748" s="9"/>
      <c r="AD4748" s="9"/>
      <c r="AE4748" s="9"/>
      <c r="AF4748" s="9"/>
      <c r="AG4748" s="9"/>
      <c r="AH4748" s="9"/>
      <c r="AI4748" s="9"/>
      <c r="AJ4748" s="9"/>
      <c r="AK4748" s="9"/>
      <c r="AL4748" s="9"/>
      <c r="AM4748" s="9"/>
      <c r="AN4748" s="9"/>
      <c r="AO4748" s="9"/>
      <c r="AP4748" s="9"/>
      <c r="AQ4748" s="15"/>
      <c r="AR4748" s="9"/>
      <c r="AS4748" s="9"/>
      <c r="AT4748" s="9"/>
      <c r="AU4748" s="9"/>
      <c r="AV4748" s="9"/>
      <c r="AW4748" s="9"/>
      <c r="AX4748" s="9"/>
      <c r="AY4748" s="9"/>
      <c r="AZ4748" s="9"/>
      <c r="BA4748" s="9"/>
      <c r="BB4748" s="9"/>
      <c r="BC4748" s="9"/>
      <c r="BD4748" s="9"/>
      <c r="BE4748" s="9"/>
      <c r="BF4748" s="9"/>
      <c r="BG4748" s="9"/>
      <c r="BH4748" s="9"/>
      <c r="BI4748" s="9"/>
      <c r="BJ4748" s="9"/>
      <c r="BK4748" s="9"/>
      <c r="BL4748" s="9">
        <f t="shared" si="156"/>
        <v>71941.662785630979</v>
      </c>
      <c r="BM4748" s="9">
        <f t="shared" si="157"/>
        <v>71900</v>
      </c>
    </row>
    <row r="4749" spans="1:65" x14ac:dyDescent="0.3">
      <c r="A4749" t="s">
        <v>4362</v>
      </c>
      <c r="B4749" s="9">
        <v>415</v>
      </c>
      <c r="C4749">
        <v>583901</v>
      </c>
      <c r="D4749">
        <v>1</v>
      </c>
      <c r="E4749">
        <v>0</v>
      </c>
      <c r="F4749">
        <v>0</v>
      </c>
      <c r="G4749">
        <v>0</v>
      </c>
      <c r="H4749">
        <v>0</v>
      </c>
      <c r="I4749" t="s">
        <v>81</v>
      </c>
      <c r="J4749">
        <v>584215</v>
      </c>
      <c r="K4749" t="s">
        <v>3897</v>
      </c>
      <c r="L4749">
        <v>583782</v>
      </c>
      <c r="M4749" t="s">
        <v>149</v>
      </c>
      <c r="N4749">
        <v>583782</v>
      </c>
      <c r="O4749" t="s">
        <v>149</v>
      </c>
      <c r="P4749">
        <v>583782</v>
      </c>
      <c r="Q4749" t="s">
        <v>149</v>
      </c>
      <c r="R4749" s="9">
        <v>99177.590558992917</v>
      </c>
      <c r="S4749" s="9"/>
      <c r="T4749" s="9"/>
      <c r="U4749" s="9"/>
      <c r="V4749" s="9"/>
      <c r="W4749" s="9"/>
      <c r="X4749" s="9"/>
      <c r="Y4749" s="9"/>
      <c r="Z4749" s="9"/>
      <c r="AA4749" s="9"/>
      <c r="AB4749" s="9"/>
      <c r="AC4749" s="9"/>
      <c r="AD4749" s="9"/>
      <c r="AE4749" s="9"/>
      <c r="AF4749" s="9"/>
      <c r="AG4749" s="9"/>
      <c r="AH4749" s="9"/>
      <c r="AI4749" s="9"/>
      <c r="AJ4749" s="9"/>
      <c r="AK4749" s="9"/>
      <c r="AL4749" s="9"/>
      <c r="AM4749" s="9"/>
      <c r="AN4749" s="9"/>
      <c r="AO4749" s="9"/>
      <c r="AP4749" s="9"/>
      <c r="AQ4749" s="15"/>
      <c r="AR4749" s="9"/>
      <c r="AS4749" s="9"/>
      <c r="AT4749" s="9"/>
      <c r="AU4749" s="9"/>
      <c r="AV4749" s="9"/>
      <c r="AW4749" s="9"/>
      <c r="AX4749" s="9"/>
      <c r="AY4749" s="9"/>
      <c r="AZ4749" s="9"/>
      <c r="BA4749" s="9"/>
      <c r="BB4749" s="9"/>
      <c r="BC4749" s="9"/>
      <c r="BD4749" s="9"/>
      <c r="BE4749" s="9"/>
      <c r="BF4749" s="9"/>
      <c r="BG4749" s="9"/>
      <c r="BH4749" s="9"/>
      <c r="BI4749" s="9"/>
      <c r="BJ4749" s="9"/>
      <c r="BK4749" s="9"/>
      <c r="BL4749" s="9">
        <f t="shared" si="156"/>
        <v>99177.590558992917</v>
      </c>
      <c r="BM4749" s="9">
        <f t="shared" si="157"/>
        <v>99200</v>
      </c>
    </row>
    <row r="4750" spans="1:65" x14ac:dyDescent="0.3">
      <c r="A4750" t="s">
        <v>4363</v>
      </c>
      <c r="B4750" s="9">
        <v>591</v>
      </c>
      <c r="C4750">
        <v>541036</v>
      </c>
      <c r="D4750">
        <v>1</v>
      </c>
      <c r="E4750">
        <v>0</v>
      </c>
      <c r="F4750">
        <v>0</v>
      </c>
      <c r="G4750">
        <v>0</v>
      </c>
      <c r="H4750">
        <v>0</v>
      </c>
      <c r="I4750" t="s">
        <v>111</v>
      </c>
      <c r="J4750">
        <v>541303</v>
      </c>
      <c r="K4750" t="s">
        <v>4364</v>
      </c>
      <c r="L4750">
        <v>536148</v>
      </c>
      <c r="M4750" t="s">
        <v>320</v>
      </c>
      <c r="N4750">
        <v>536148</v>
      </c>
      <c r="O4750" t="s">
        <v>320</v>
      </c>
      <c r="P4750">
        <v>536385</v>
      </c>
      <c r="Q4750" t="s">
        <v>270</v>
      </c>
      <c r="R4750" s="9">
        <v>140615.1245896554</v>
      </c>
      <c r="S4750" s="9"/>
      <c r="T4750" s="9"/>
      <c r="U4750" s="9"/>
      <c r="V4750" s="9"/>
      <c r="W4750" s="9"/>
      <c r="X4750" s="9"/>
      <c r="Y4750" s="9"/>
      <c r="Z4750" s="9"/>
      <c r="AA4750" s="9"/>
      <c r="AB4750" s="9"/>
      <c r="AC4750" s="9"/>
      <c r="AD4750" s="9"/>
      <c r="AE4750" s="9"/>
      <c r="AF4750" s="9"/>
      <c r="AG4750" s="9"/>
      <c r="AH4750" s="9"/>
      <c r="AI4750" s="9"/>
      <c r="AJ4750" s="9"/>
      <c r="AK4750" s="9"/>
      <c r="AL4750" s="9"/>
      <c r="AM4750" s="9"/>
      <c r="AN4750" s="9"/>
      <c r="AO4750" s="9"/>
      <c r="AP4750" s="9"/>
      <c r="AQ4750" s="15"/>
      <c r="AR4750" s="9">
        <v>2</v>
      </c>
      <c r="AS4750" s="9">
        <f>AR4750*30500</f>
        <v>61000</v>
      </c>
      <c r="AT4750" s="9"/>
      <c r="AU4750" s="9"/>
      <c r="AV4750" s="9"/>
      <c r="AW4750" s="9"/>
      <c r="AX4750" s="9"/>
      <c r="AY4750" s="9"/>
      <c r="AZ4750" s="9"/>
      <c r="BA4750" s="9"/>
      <c r="BB4750" s="9"/>
      <c r="BC4750" s="9"/>
      <c r="BD4750" s="9"/>
      <c r="BE4750" s="9"/>
      <c r="BF4750" s="9"/>
      <c r="BG4750" s="9"/>
      <c r="BH4750" s="9"/>
      <c r="BI4750" s="9"/>
      <c r="BJ4750" s="9"/>
      <c r="BK4750" s="9"/>
      <c r="BL4750" s="9">
        <f t="shared" si="156"/>
        <v>201615.1245896554</v>
      </c>
      <c r="BM4750" s="9">
        <f t="shared" si="157"/>
        <v>201600</v>
      </c>
    </row>
    <row r="4751" spans="1:65" x14ac:dyDescent="0.3">
      <c r="A4751" t="s">
        <v>4365</v>
      </c>
      <c r="B4751" s="9">
        <v>1650</v>
      </c>
      <c r="C4751">
        <v>541338</v>
      </c>
      <c r="D4751">
        <v>1</v>
      </c>
      <c r="E4751">
        <v>0</v>
      </c>
      <c r="F4751">
        <v>0</v>
      </c>
      <c r="G4751">
        <v>0</v>
      </c>
      <c r="H4751">
        <v>0</v>
      </c>
      <c r="I4751" t="s">
        <v>86</v>
      </c>
      <c r="J4751">
        <v>540111</v>
      </c>
      <c r="K4751" t="s">
        <v>576</v>
      </c>
      <c r="L4751">
        <v>540111</v>
      </c>
      <c r="M4751" t="s">
        <v>576</v>
      </c>
      <c r="N4751">
        <v>540111</v>
      </c>
      <c r="O4751" t="s">
        <v>576</v>
      </c>
      <c r="P4751">
        <v>540111</v>
      </c>
      <c r="Q4751" t="s">
        <v>576</v>
      </c>
      <c r="R4751" s="9">
        <v>385535.13568744948</v>
      </c>
      <c r="S4751" s="9"/>
      <c r="T4751" s="9"/>
      <c r="U4751" s="9"/>
      <c r="V4751" s="9"/>
      <c r="W4751" s="9"/>
      <c r="X4751" s="9"/>
      <c r="Y4751" s="9"/>
      <c r="Z4751" s="9"/>
      <c r="AA4751" s="9"/>
      <c r="AB4751" s="9"/>
      <c r="AC4751" s="9"/>
      <c r="AD4751" s="9"/>
      <c r="AE4751" s="9"/>
      <c r="AF4751" s="9"/>
      <c r="AG4751" s="9"/>
      <c r="AH4751" s="9"/>
      <c r="AI4751" s="9"/>
      <c r="AJ4751" s="9"/>
      <c r="AK4751" s="9"/>
      <c r="AL4751" s="9"/>
      <c r="AM4751" s="9"/>
      <c r="AN4751" s="9"/>
      <c r="AO4751" s="9"/>
      <c r="AP4751" s="9"/>
      <c r="AQ4751" s="15"/>
      <c r="AR4751" s="9"/>
      <c r="AS4751" s="9"/>
      <c r="AT4751" s="9"/>
      <c r="AU4751" s="9"/>
      <c r="AV4751" s="9"/>
      <c r="AW4751" s="9"/>
      <c r="AX4751" s="9"/>
      <c r="AY4751" s="9"/>
      <c r="AZ4751" s="9"/>
      <c r="BA4751" s="9"/>
      <c r="BB4751" s="9"/>
      <c r="BC4751" s="9"/>
      <c r="BD4751" s="9"/>
      <c r="BE4751" s="9"/>
      <c r="BF4751" s="9"/>
      <c r="BG4751" s="9"/>
      <c r="BH4751" s="9"/>
      <c r="BI4751" s="9"/>
      <c r="BJ4751" s="9"/>
      <c r="BK4751" s="9"/>
      <c r="BL4751" s="9">
        <f t="shared" si="156"/>
        <v>385535.13568744948</v>
      </c>
      <c r="BM4751" s="9">
        <f t="shared" si="157"/>
        <v>385500</v>
      </c>
    </row>
    <row r="4752" spans="1:65" x14ac:dyDescent="0.3">
      <c r="A4752" t="s">
        <v>4366</v>
      </c>
      <c r="B4752" s="9">
        <v>846</v>
      </c>
      <c r="C4752">
        <v>537837</v>
      </c>
      <c r="D4752">
        <v>1</v>
      </c>
      <c r="E4752">
        <v>0</v>
      </c>
      <c r="F4752">
        <v>0</v>
      </c>
      <c r="G4752">
        <v>0</v>
      </c>
      <c r="H4752">
        <v>0</v>
      </c>
      <c r="I4752" t="s">
        <v>86</v>
      </c>
      <c r="J4752">
        <v>537454</v>
      </c>
      <c r="K4752" t="s">
        <v>790</v>
      </c>
      <c r="L4752">
        <v>537454</v>
      </c>
      <c r="M4752" t="s">
        <v>790</v>
      </c>
      <c r="N4752">
        <v>537454</v>
      </c>
      <c r="O4752" t="s">
        <v>790</v>
      </c>
      <c r="P4752">
        <v>537454</v>
      </c>
      <c r="Q4752" t="s">
        <v>790</v>
      </c>
      <c r="R4752" s="9">
        <v>200215.33971067061</v>
      </c>
      <c r="S4752" s="9"/>
      <c r="T4752" s="9"/>
      <c r="U4752" s="9"/>
      <c r="V4752" s="9"/>
      <c r="W4752" s="9"/>
      <c r="X4752" s="9"/>
      <c r="Y4752" s="9"/>
      <c r="Z4752" s="9"/>
      <c r="AA4752" s="9"/>
      <c r="AB4752" s="9"/>
      <c r="AC4752" s="9"/>
      <c r="AD4752" s="9"/>
      <c r="AE4752" s="9"/>
      <c r="AF4752" s="9"/>
      <c r="AG4752" s="9"/>
      <c r="AH4752" s="9"/>
      <c r="AI4752" s="9"/>
      <c r="AJ4752" s="9"/>
      <c r="AK4752" s="9"/>
      <c r="AL4752" s="9"/>
      <c r="AM4752" s="9"/>
      <c r="AN4752" s="9"/>
      <c r="AO4752" s="9"/>
      <c r="AP4752" s="9"/>
      <c r="AQ4752" s="15"/>
      <c r="AR4752" s="9"/>
      <c r="AS4752" s="9"/>
      <c r="AT4752" s="9"/>
      <c r="AU4752" s="9"/>
      <c r="AV4752" s="9"/>
      <c r="AW4752" s="9"/>
      <c r="AX4752" s="9"/>
      <c r="AY4752" s="9"/>
      <c r="AZ4752" s="9"/>
      <c r="BA4752" s="9"/>
      <c r="BB4752" s="9"/>
      <c r="BC4752" s="9"/>
      <c r="BD4752" s="9"/>
      <c r="BE4752" s="9"/>
      <c r="BF4752" s="9"/>
      <c r="BG4752" s="9"/>
      <c r="BH4752" s="9"/>
      <c r="BI4752" s="9"/>
      <c r="BJ4752" s="9"/>
      <c r="BK4752" s="9"/>
      <c r="BL4752" s="9">
        <f t="shared" si="156"/>
        <v>200215.33971067061</v>
      </c>
      <c r="BM4752" s="9">
        <f t="shared" si="157"/>
        <v>200200</v>
      </c>
    </row>
    <row r="4753" spans="1:65" x14ac:dyDescent="0.3">
      <c r="A4753" s="3" t="s">
        <v>4367</v>
      </c>
      <c r="B4753" s="9">
        <v>2156</v>
      </c>
      <c r="C4753">
        <v>573507</v>
      </c>
      <c r="D4753">
        <v>1</v>
      </c>
      <c r="E4753">
        <v>0</v>
      </c>
      <c r="F4753">
        <v>1</v>
      </c>
      <c r="G4753">
        <v>0</v>
      </c>
      <c r="H4753">
        <v>0</v>
      </c>
      <c r="I4753" t="s">
        <v>90</v>
      </c>
      <c r="J4753">
        <v>573248</v>
      </c>
      <c r="K4753" t="s">
        <v>3381</v>
      </c>
      <c r="L4753">
        <v>573507</v>
      </c>
      <c r="M4753" t="s">
        <v>4367</v>
      </c>
      <c r="N4753">
        <v>573248</v>
      </c>
      <c r="O4753" t="s">
        <v>3381</v>
      </c>
      <c r="P4753">
        <v>573248</v>
      </c>
      <c r="Q4753" t="s">
        <v>3381</v>
      </c>
      <c r="R4753" s="9">
        <v>500564.48385735322</v>
      </c>
      <c r="S4753" s="9"/>
      <c r="T4753" s="9"/>
      <c r="U4753" s="9"/>
      <c r="V4753" s="9"/>
      <c r="W4753" s="9"/>
      <c r="X4753" s="9"/>
      <c r="Y4753" s="9"/>
      <c r="Z4753" s="9"/>
      <c r="AA4753" s="9"/>
      <c r="AB4753" s="9"/>
      <c r="AC4753" s="9">
        <f>SUMIFS($B:$B,$L:$L,$C4753)</f>
        <v>2156</v>
      </c>
      <c r="AD4753" s="9">
        <v>271075.99954826297</v>
      </c>
      <c r="AE4753" s="9"/>
      <c r="AF4753" s="9"/>
      <c r="AG4753" s="9"/>
      <c r="AH4753" s="9"/>
      <c r="AI4753" s="9"/>
      <c r="AJ4753" s="9"/>
      <c r="AK4753" s="9"/>
      <c r="AL4753" s="9"/>
      <c r="AM4753" s="9"/>
      <c r="AN4753" s="9"/>
      <c r="AO4753" s="9"/>
      <c r="AP4753" s="9"/>
      <c r="AQ4753" s="15"/>
      <c r="AR4753" s="9">
        <v>1</v>
      </c>
      <c r="AS4753" s="9">
        <f>AR4753*30500</f>
        <v>30500</v>
      </c>
      <c r="AT4753" s="9"/>
      <c r="AU4753" s="9"/>
      <c r="AV4753" s="9"/>
      <c r="AW4753" s="9"/>
      <c r="AX4753" s="9"/>
      <c r="AY4753" s="9"/>
      <c r="AZ4753" s="9"/>
      <c r="BA4753" s="9"/>
      <c r="BB4753" s="9"/>
      <c r="BC4753" s="9"/>
      <c r="BD4753" s="9"/>
      <c r="BE4753" s="9"/>
      <c r="BF4753" s="9"/>
      <c r="BG4753" s="9"/>
      <c r="BH4753" s="9"/>
      <c r="BI4753" s="9"/>
      <c r="BJ4753" s="9"/>
      <c r="BK4753" s="9"/>
      <c r="BL4753" s="9">
        <f t="shared" si="156"/>
        <v>802140.48340561613</v>
      </c>
      <c r="BM4753" s="9">
        <f t="shared" si="157"/>
        <v>802100</v>
      </c>
    </row>
    <row r="4754" spans="1:65" x14ac:dyDescent="0.3">
      <c r="A4754" s="2" t="s">
        <v>3034</v>
      </c>
      <c r="B4754" s="9">
        <v>631</v>
      </c>
      <c r="C4754">
        <v>587923</v>
      </c>
      <c r="D4754">
        <v>1</v>
      </c>
      <c r="E4754">
        <v>1</v>
      </c>
      <c r="F4754">
        <v>0</v>
      </c>
      <c r="G4754">
        <v>0</v>
      </c>
      <c r="H4754">
        <v>0</v>
      </c>
      <c r="I4754" t="s">
        <v>123</v>
      </c>
      <c r="J4754">
        <v>587923</v>
      </c>
      <c r="K4754" t="s">
        <v>3034</v>
      </c>
      <c r="L4754">
        <v>587591</v>
      </c>
      <c r="M4754" t="s">
        <v>506</v>
      </c>
      <c r="N4754">
        <v>588024</v>
      </c>
      <c r="O4754" t="s">
        <v>507</v>
      </c>
      <c r="P4754">
        <v>588024</v>
      </c>
      <c r="Q4754" t="s">
        <v>507</v>
      </c>
      <c r="R4754" s="9">
        <v>149996.22583169799</v>
      </c>
      <c r="S4754" s="9">
        <f>SUMIFS($B:$B,$J:$J,$C4754)</f>
        <v>968</v>
      </c>
      <c r="T4754" s="9">
        <v>52751.791702881288</v>
      </c>
      <c r="U4754" s="9">
        <v>0</v>
      </c>
      <c r="V4754" s="9">
        <f>U4754*768</f>
        <v>0</v>
      </c>
      <c r="W4754" s="9">
        <v>1</v>
      </c>
      <c r="X4754" s="9">
        <f>W4754*3072</f>
        <v>3072</v>
      </c>
      <c r="Y4754" s="9">
        <v>3</v>
      </c>
      <c r="Z4754" s="9">
        <f>Y4754*1024</f>
        <v>3072</v>
      </c>
      <c r="AA4754" s="9">
        <v>4</v>
      </c>
      <c r="AB4754" s="9">
        <f>AA4754*256</f>
        <v>1024</v>
      </c>
      <c r="AC4754" s="9"/>
      <c r="AD4754" s="9"/>
      <c r="AE4754" s="9"/>
      <c r="AF4754" s="9"/>
      <c r="AG4754" s="9"/>
      <c r="AH4754" s="9"/>
      <c r="AI4754" s="9"/>
      <c r="AJ4754" s="9"/>
      <c r="AK4754" s="9"/>
      <c r="AL4754" s="9"/>
      <c r="AM4754" s="9"/>
      <c r="AN4754" s="9"/>
      <c r="AO4754" s="9"/>
      <c r="AP4754" s="9"/>
      <c r="AQ4754" s="15"/>
      <c r="AR4754" s="9"/>
      <c r="AS4754" s="9"/>
      <c r="AT4754" s="9"/>
      <c r="AU4754" s="9"/>
      <c r="AV4754" s="9"/>
      <c r="AW4754" s="9"/>
      <c r="AX4754" s="9"/>
      <c r="AY4754" s="9"/>
      <c r="AZ4754" s="9"/>
      <c r="BA4754" s="9"/>
      <c r="BB4754" s="9"/>
      <c r="BC4754" s="9"/>
      <c r="BD4754" s="9"/>
      <c r="BE4754" s="9"/>
      <c r="BF4754" s="9"/>
      <c r="BG4754" s="9"/>
      <c r="BH4754" s="9"/>
      <c r="BI4754" s="9"/>
      <c r="BJ4754" s="9"/>
      <c r="BK4754" s="9"/>
      <c r="BL4754" s="9">
        <f t="shared" si="156"/>
        <v>209916.01753457927</v>
      </c>
      <c r="BM4754" s="9">
        <f t="shared" si="157"/>
        <v>209900</v>
      </c>
    </row>
    <row r="4755" spans="1:65" x14ac:dyDescent="0.3">
      <c r="A4755" t="s">
        <v>4368</v>
      </c>
      <c r="B4755" s="9">
        <v>452</v>
      </c>
      <c r="C4755">
        <v>551911</v>
      </c>
      <c r="D4755">
        <v>1</v>
      </c>
      <c r="E4755">
        <v>0</v>
      </c>
      <c r="F4755">
        <v>0</v>
      </c>
      <c r="G4755">
        <v>0</v>
      </c>
      <c r="H4755">
        <v>0</v>
      </c>
      <c r="I4755" t="s">
        <v>94</v>
      </c>
      <c r="J4755">
        <v>597783</v>
      </c>
      <c r="K4755" t="s">
        <v>787</v>
      </c>
      <c r="L4755">
        <v>597783</v>
      </c>
      <c r="M4755" t="s">
        <v>787</v>
      </c>
      <c r="N4755">
        <v>597783</v>
      </c>
      <c r="O4755" t="s">
        <v>787</v>
      </c>
      <c r="P4755">
        <v>597783</v>
      </c>
      <c r="Q4755" t="s">
        <v>787</v>
      </c>
      <c r="R4755" s="9">
        <v>107911.9985734637</v>
      </c>
      <c r="S4755" s="9"/>
      <c r="T4755" s="9"/>
      <c r="U4755" s="9"/>
      <c r="V4755" s="9"/>
      <c r="W4755" s="9"/>
      <c r="X4755" s="9"/>
      <c r="Y4755" s="9"/>
      <c r="Z4755" s="9"/>
      <c r="AA4755" s="9"/>
      <c r="AB4755" s="9"/>
      <c r="AC4755" s="9"/>
      <c r="AD4755" s="9"/>
      <c r="AE4755" s="9"/>
      <c r="AF4755" s="9"/>
      <c r="AG4755" s="9"/>
      <c r="AH4755" s="9"/>
      <c r="AI4755" s="9"/>
      <c r="AJ4755" s="9"/>
      <c r="AK4755" s="9"/>
      <c r="AL4755" s="9"/>
      <c r="AM4755" s="9"/>
      <c r="AN4755" s="9"/>
      <c r="AO4755" s="9"/>
      <c r="AP4755" s="9"/>
      <c r="AQ4755" s="15"/>
      <c r="AR4755" s="9"/>
      <c r="AS4755" s="9"/>
      <c r="AT4755" s="9"/>
      <c r="AU4755" s="9"/>
      <c r="AV4755" s="9"/>
      <c r="AW4755" s="9"/>
      <c r="AX4755" s="9"/>
      <c r="AY4755" s="9"/>
      <c r="AZ4755" s="9"/>
      <c r="BA4755" s="9"/>
      <c r="BB4755" s="9"/>
      <c r="BC4755" s="9"/>
      <c r="BD4755" s="9"/>
      <c r="BE4755" s="9"/>
      <c r="BF4755" s="9"/>
      <c r="BG4755" s="9"/>
      <c r="BH4755" s="9"/>
      <c r="BI4755" s="9"/>
      <c r="BJ4755" s="9"/>
      <c r="BK4755" s="9"/>
      <c r="BL4755" s="9">
        <f t="shared" si="156"/>
        <v>107911.9985734637</v>
      </c>
      <c r="BM4755" s="9">
        <f t="shared" si="157"/>
        <v>107900</v>
      </c>
    </row>
    <row r="4756" spans="1:65" x14ac:dyDescent="0.3">
      <c r="A4756" t="s">
        <v>4368</v>
      </c>
      <c r="B4756" s="9">
        <v>619</v>
      </c>
      <c r="C4756">
        <v>517887</v>
      </c>
      <c r="D4756">
        <v>1</v>
      </c>
      <c r="E4756">
        <v>0</v>
      </c>
      <c r="F4756">
        <v>0</v>
      </c>
      <c r="G4756">
        <v>0</v>
      </c>
      <c r="H4756">
        <v>0</v>
      </c>
      <c r="I4756" t="s">
        <v>111</v>
      </c>
      <c r="J4756">
        <v>513491</v>
      </c>
      <c r="K4756" t="s">
        <v>310</v>
      </c>
      <c r="L4756">
        <v>511382</v>
      </c>
      <c r="M4756" t="s">
        <v>311</v>
      </c>
      <c r="N4756">
        <v>511382</v>
      </c>
      <c r="O4756" t="s">
        <v>311</v>
      </c>
      <c r="P4756">
        <v>511382</v>
      </c>
      <c r="Q4756" t="s">
        <v>311</v>
      </c>
      <c r="R4756" s="9">
        <v>147183.22501407721</v>
      </c>
      <c r="S4756" s="9"/>
      <c r="T4756" s="9"/>
      <c r="U4756" s="9"/>
      <c r="V4756" s="9"/>
      <c r="W4756" s="9"/>
      <c r="X4756" s="9"/>
      <c r="Y4756" s="9"/>
      <c r="Z4756" s="9"/>
      <c r="AA4756" s="9"/>
      <c r="AB4756" s="9"/>
      <c r="AC4756" s="9"/>
      <c r="AD4756" s="9"/>
      <c r="AE4756" s="9"/>
      <c r="AF4756" s="9"/>
      <c r="AG4756" s="9"/>
      <c r="AH4756" s="9"/>
      <c r="AI4756" s="9"/>
      <c r="AJ4756" s="9"/>
      <c r="AK4756" s="9"/>
      <c r="AL4756" s="9"/>
      <c r="AM4756" s="9"/>
      <c r="AN4756" s="9"/>
      <c r="AO4756" s="9"/>
      <c r="AP4756" s="9"/>
      <c r="AQ4756" s="15"/>
      <c r="AR4756" s="9"/>
      <c r="AS4756" s="9"/>
      <c r="AT4756" s="9"/>
      <c r="AU4756" s="9"/>
      <c r="AV4756" s="9"/>
      <c r="AW4756" s="9"/>
      <c r="AX4756" s="9"/>
      <c r="AY4756" s="9"/>
      <c r="AZ4756" s="9"/>
      <c r="BA4756" s="9"/>
      <c r="BB4756" s="9"/>
      <c r="BC4756" s="9"/>
      <c r="BD4756" s="9"/>
      <c r="BE4756" s="9"/>
      <c r="BF4756" s="9"/>
      <c r="BG4756" s="9"/>
      <c r="BH4756" s="9"/>
      <c r="BI4756" s="9"/>
      <c r="BJ4756" s="9"/>
      <c r="BK4756" s="9"/>
      <c r="BL4756" s="9">
        <f t="shared" si="156"/>
        <v>147183.22501407721</v>
      </c>
      <c r="BM4756" s="9">
        <f t="shared" si="157"/>
        <v>147200</v>
      </c>
    </row>
    <row r="4757" spans="1:65" x14ac:dyDescent="0.3">
      <c r="A4757" s="2" t="s">
        <v>4369</v>
      </c>
      <c r="B4757" s="9">
        <v>2992</v>
      </c>
      <c r="C4757">
        <v>598739</v>
      </c>
      <c r="D4757">
        <v>1</v>
      </c>
      <c r="E4757">
        <v>1</v>
      </c>
      <c r="F4757">
        <v>0</v>
      </c>
      <c r="G4757">
        <v>0</v>
      </c>
      <c r="H4757">
        <v>0</v>
      </c>
      <c r="I4757" t="s">
        <v>94</v>
      </c>
      <c r="J4757">
        <v>598739</v>
      </c>
      <c r="K4757" t="s">
        <v>4369</v>
      </c>
      <c r="L4757">
        <v>598038</v>
      </c>
      <c r="M4757" t="s">
        <v>734</v>
      </c>
      <c r="N4757">
        <v>554821</v>
      </c>
      <c r="O4757" t="s">
        <v>973</v>
      </c>
      <c r="P4757">
        <v>554821</v>
      </c>
      <c r="Q4757" t="s">
        <v>973</v>
      </c>
      <c r="R4757" s="9">
        <v>688438.90032760659</v>
      </c>
      <c r="S4757" s="9">
        <f>SUMIFS($B:$B,$J:$J,$C4757)</f>
        <v>2992</v>
      </c>
      <c r="T4757" s="9">
        <v>162677.6847325672</v>
      </c>
      <c r="U4757" s="9">
        <v>0</v>
      </c>
      <c r="V4757" s="9">
        <f>U4757*768</f>
        <v>0</v>
      </c>
      <c r="W4757" s="9">
        <v>41</v>
      </c>
      <c r="X4757" s="9">
        <f>W4757*3072</f>
        <v>125952</v>
      </c>
      <c r="Y4757" s="9">
        <v>9</v>
      </c>
      <c r="Z4757" s="9">
        <f>Y4757*1024</f>
        <v>9216</v>
      </c>
      <c r="AA4757" s="9">
        <v>3</v>
      </c>
      <c r="AB4757" s="9">
        <f>AA4757*256</f>
        <v>768</v>
      </c>
      <c r="AC4757" s="9"/>
      <c r="AD4757" s="9"/>
      <c r="AE4757" s="9"/>
      <c r="AF4757" s="9"/>
      <c r="AG4757" s="9"/>
      <c r="AH4757" s="9"/>
      <c r="AI4757" s="9"/>
      <c r="AJ4757" s="9"/>
      <c r="AK4757" s="9"/>
      <c r="AL4757" s="9"/>
      <c r="AM4757" s="9"/>
      <c r="AN4757" s="9"/>
      <c r="AO4757" s="9"/>
      <c r="AP4757" s="9"/>
      <c r="AQ4757" s="15"/>
      <c r="AR4757" s="9">
        <v>4</v>
      </c>
      <c r="AS4757" s="9">
        <f>AR4757*30500</f>
        <v>122000</v>
      </c>
      <c r="AT4757" s="9"/>
      <c r="AU4757" s="9"/>
      <c r="AV4757" s="9"/>
      <c r="AW4757" s="9"/>
      <c r="AX4757" s="9"/>
      <c r="AY4757" s="9"/>
      <c r="AZ4757" s="9"/>
      <c r="BA4757" s="9"/>
      <c r="BB4757" s="9"/>
      <c r="BC4757" s="9"/>
      <c r="BD4757" s="9"/>
      <c r="BE4757" s="9"/>
      <c r="BF4757" s="9"/>
      <c r="BG4757" s="9"/>
      <c r="BH4757" s="9"/>
      <c r="BI4757" s="9"/>
      <c r="BJ4757" s="9"/>
      <c r="BK4757" s="9"/>
      <c r="BL4757" s="9">
        <f t="shared" si="156"/>
        <v>1109052.5850601736</v>
      </c>
      <c r="BM4757" s="9">
        <f t="shared" si="157"/>
        <v>1109100</v>
      </c>
    </row>
    <row r="4758" spans="1:65" x14ac:dyDescent="0.3">
      <c r="A4758" t="s">
        <v>4370</v>
      </c>
      <c r="B4758" s="9">
        <v>142</v>
      </c>
      <c r="C4758">
        <v>570915</v>
      </c>
      <c r="D4758">
        <v>1</v>
      </c>
      <c r="E4758">
        <v>0</v>
      </c>
      <c r="F4758">
        <v>0</v>
      </c>
      <c r="G4758">
        <v>0</v>
      </c>
      <c r="H4758">
        <v>0</v>
      </c>
      <c r="I4758" t="s">
        <v>90</v>
      </c>
      <c r="J4758">
        <v>570109</v>
      </c>
      <c r="K4758" t="s">
        <v>139</v>
      </c>
      <c r="L4758">
        <v>570109</v>
      </c>
      <c r="M4758" t="s">
        <v>139</v>
      </c>
      <c r="N4758">
        <v>570109</v>
      </c>
      <c r="O4758" t="s">
        <v>139</v>
      </c>
      <c r="P4758">
        <v>569810</v>
      </c>
      <c r="Q4758" t="s">
        <v>284</v>
      </c>
      <c r="R4758" s="9">
        <v>71941.662785630979</v>
      </c>
      <c r="S4758" s="9"/>
      <c r="T4758" s="9"/>
      <c r="U4758" s="9"/>
      <c r="V4758" s="9"/>
      <c r="W4758" s="9"/>
      <c r="X4758" s="9"/>
      <c r="Y4758" s="9"/>
      <c r="Z4758" s="9"/>
      <c r="AA4758" s="9"/>
      <c r="AB4758" s="9"/>
      <c r="AC4758" s="9"/>
      <c r="AD4758" s="9"/>
      <c r="AE4758" s="9"/>
      <c r="AF4758" s="9"/>
      <c r="AG4758" s="9"/>
      <c r="AH4758" s="9"/>
      <c r="AI4758" s="9"/>
      <c r="AJ4758" s="9"/>
      <c r="AK4758" s="9"/>
      <c r="AL4758" s="9"/>
      <c r="AM4758" s="9"/>
      <c r="AN4758" s="9"/>
      <c r="AO4758" s="9"/>
      <c r="AP4758" s="9"/>
      <c r="AQ4758" s="15"/>
      <c r="AR4758" s="9"/>
      <c r="AS4758" s="9"/>
      <c r="AT4758" s="9"/>
      <c r="AU4758" s="9"/>
      <c r="AV4758" s="9"/>
      <c r="AW4758" s="9"/>
      <c r="AX4758" s="9"/>
      <c r="AY4758" s="9"/>
      <c r="AZ4758" s="9"/>
      <c r="BA4758" s="9"/>
      <c r="BB4758" s="9"/>
      <c r="BC4758" s="9"/>
      <c r="BD4758" s="9"/>
      <c r="BE4758" s="9"/>
      <c r="BF4758" s="9"/>
      <c r="BG4758" s="9"/>
      <c r="BH4758" s="9"/>
      <c r="BI4758" s="9"/>
      <c r="BJ4758" s="9"/>
      <c r="BK4758" s="9"/>
      <c r="BL4758" s="9">
        <f t="shared" si="156"/>
        <v>71941.662785630979</v>
      </c>
      <c r="BM4758" s="9">
        <f t="shared" si="157"/>
        <v>71900</v>
      </c>
    </row>
    <row r="4759" spans="1:65" x14ac:dyDescent="0.3">
      <c r="A4759" t="s">
        <v>4370</v>
      </c>
      <c r="B4759" s="9">
        <v>505</v>
      </c>
      <c r="C4759">
        <v>539112</v>
      </c>
      <c r="D4759">
        <v>1</v>
      </c>
      <c r="E4759">
        <v>0</v>
      </c>
      <c r="F4759">
        <v>0</v>
      </c>
      <c r="G4759">
        <v>0</v>
      </c>
      <c r="H4759">
        <v>0</v>
      </c>
      <c r="I4759" t="s">
        <v>77</v>
      </c>
      <c r="J4759">
        <v>554600</v>
      </c>
      <c r="K4759" t="s">
        <v>2716</v>
      </c>
      <c r="L4759">
        <v>554600</v>
      </c>
      <c r="M4759" t="s">
        <v>2716</v>
      </c>
      <c r="N4759">
        <v>554642</v>
      </c>
      <c r="O4759" t="s">
        <v>1434</v>
      </c>
      <c r="P4759">
        <v>554642</v>
      </c>
      <c r="Q4759" t="s">
        <v>1434</v>
      </c>
      <c r="R4759" s="9">
        <v>120401.34872941719</v>
      </c>
      <c r="S4759" s="9"/>
      <c r="T4759" s="9"/>
      <c r="U4759" s="9"/>
      <c r="V4759" s="9"/>
      <c r="W4759" s="9"/>
      <c r="X4759" s="9"/>
      <c r="Y4759" s="9"/>
      <c r="Z4759" s="9"/>
      <c r="AA4759" s="9"/>
      <c r="AB4759" s="9"/>
      <c r="AC4759" s="9"/>
      <c r="AD4759" s="9"/>
      <c r="AE4759" s="9"/>
      <c r="AF4759" s="9"/>
      <c r="AG4759" s="9"/>
      <c r="AH4759" s="9"/>
      <c r="AI4759" s="9"/>
      <c r="AJ4759" s="9"/>
      <c r="AK4759" s="9"/>
      <c r="AL4759" s="9"/>
      <c r="AM4759" s="9"/>
      <c r="AN4759" s="9"/>
      <c r="AO4759" s="9"/>
      <c r="AP4759" s="9"/>
      <c r="AQ4759" s="15"/>
      <c r="AR4759" s="9"/>
      <c r="AS4759" s="9"/>
      <c r="AT4759" s="9"/>
      <c r="AU4759" s="9"/>
      <c r="AV4759" s="9"/>
      <c r="AW4759" s="9"/>
      <c r="AX4759" s="9"/>
      <c r="AY4759" s="9"/>
      <c r="AZ4759" s="9"/>
      <c r="BA4759" s="9"/>
      <c r="BB4759" s="9"/>
      <c r="BC4759" s="9"/>
      <c r="BD4759" s="9"/>
      <c r="BE4759" s="9"/>
      <c r="BF4759" s="9"/>
      <c r="BG4759" s="9"/>
      <c r="BH4759" s="9"/>
      <c r="BI4759" s="9"/>
      <c r="BJ4759" s="9"/>
      <c r="BK4759" s="9"/>
      <c r="BL4759" s="9">
        <f t="shared" si="156"/>
        <v>120401.34872941719</v>
      </c>
      <c r="BM4759" s="9">
        <f t="shared" si="157"/>
        <v>120400</v>
      </c>
    </row>
    <row r="4760" spans="1:65" x14ac:dyDescent="0.3">
      <c r="A4760" t="s">
        <v>4371</v>
      </c>
      <c r="B4760" s="9">
        <v>81</v>
      </c>
      <c r="C4760">
        <v>561843</v>
      </c>
      <c r="D4760">
        <v>1</v>
      </c>
      <c r="E4760">
        <v>0</v>
      </c>
      <c r="F4760">
        <v>0</v>
      </c>
      <c r="G4760">
        <v>0</v>
      </c>
      <c r="H4760">
        <v>0</v>
      </c>
      <c r="I4760" t="s">
        <v>123</v>
      </c>
      <c r="J4760">
        <v>547999</v>
      </c>
      <c r="K4760" t="s">
        <v>811</v>
      </c>
      <c r="L4760">
        <v>547999</v>
      </c>
      <c r="M4760" t="s">
        <v>811</v>
      </c>
      <c r="N4760">
        <v>547999</v>
      </c>
      <c r="O4760" t="s">
        <v>811</v>
      </c>
      <c r="P4760">
        <v>547999</v>
      </c>
      <c r="Q4760" t="s">
        <v>811</v>
      </c>
      <c r="R4760" s="9">
        <v>71941.662785630979</v>
      </c>
      <c r="S4760" s="9"/>
      <c r="T4760" s="9"/>
      <c r="U4760" s="9"/>
      <c r="V4760" s="9"/>
      <c r="W4760" s="9"/>
      <c r="X4760" s="9"/>
      <c r="Y4760" s="9"/>
      <c r="Z4760" s="9"/>
      <c r="AA4760" s="9"/>
      <c r="AB4760" s="9"/>
      <c r="AC4760" s="9"/>
      <c r="AD4760" s="9"/>
      <c r="AE4760" s="9"/>
      <c r="AF4760" s="9"/>
      <c r="AG4760" s="9"/>
      <c r="AH4760" s="9"/>
      <c r="AI4760" s="9"/>
      <c r="AJ4760" s="9"/>
      <c r="AK4760" s="9"/>
      <c r="AL4760" s="9"/>
      <c r="AM4760" s="9"/>
      <c r="AN4760" s="9"/>
      <c r="AO4760" s="9"/>
      <c r="AP4760" s="9"/>
      <c r="AQ4760" s="15"/>
      <c r="AR4760" s="9"/>
      <c r="AS4760" s="9"/>
      <c r="AT4760" s="9"/>
      <c r="AU4760" s="9"/>
      <c r="AV4760" s="9"/>
      <c r="AW4760" s="9"/>
      <c r="AX4760" s="9"/>
      <c r="AY4760" s="9"/>
      <c r="AZ4760" s="9"/>
      <c r="BA4760" s="9"/>
      <c r="BB4760" s="9"/>
      <c r="BC4760" s="9"/>
      <c r="BD4760" s="9"/>
      <c r="BE4760" s="9"/>
      <c r="BF4760" s="9"/>
      <c r="BG4760" s="9"/>
      <c r="BH4760" s="9"/>
      <c r="BI4760" s="9"/>
      <c r="BJ4760" s="9"/>
      <c r="BK4760" s="9"/>
      <c r="BL4760" s="9">
        <f t="shared" si="156"/>
        <v>71941.662785630979</v>
      </c>
      <c r="BM4760" s="9">
        <f t="shared" si="157"/>
        <v>71900</v>
      </c>
    </row>
    <row r="4761" spans="1:65" x14ac:dyDescent="0.3">
      <c r="A4761" t="s">
        <v>4372</v>
      </c>
      <c r="B4761" s="9">
        <v>668</v>
      </c>
      <c r="C4761">
        <v>579661</v>
      </c>
      <c r="D4761">
        <v>1</v>
      </c>
      <c r="E4761">
        <v>0</v>
      </c>
      <c r="F4761">
        <v>0</v>
      </c>
      <c r="G4761">
        <v>0</v>
      </c>
      <c r="H4761">
        <v>0</v>
      </c>
      <c r="I4761" t="s">
        <v>90</v>
      </c>
      <c r="J4761">
        <v>579025</v>
      </c>
      <c r="K4761" t="s">
        <v>213</v>
      </c>
      <c r="L4761">
        <v>579025</v>
      </c>
      <c r="M4761" t="s">
        <v>213</v>
      </c>
      <c r="N4761">
        <v>579025</v>
      </c>
      <c r="O4761" t="s">
        <v>213</v>
      </c>
      <c r="P4761">
        <v>579025</v>
      </c>
      <c r="Q4761" t="s">
        <v>213</v>
      </c>
      <c r="R4761" s="9">
        <v>158662.62694725519</v>
      </c>
      <c r="S4761" s="9"/>
      <c r="T4761" s="9"/>
      <c r="U4761" s="9"/>
      <c r="V4761" s="9"/>
      <c r="W4761" s="9"/>
      <c r="X4761" s="9"/>
      <c r="Y4761" s="9"/>
      <c r="Z4761" s="9"/>
      <c r="AA4761" s="9"/>
      <c r="AB4761" s="9"/>
      <c r="AC4761" s="9"/>
      <c r="AD4761" s="9"/>
      <c r="AE4761" s="9"/>
      <c r="AF4761" s="9"/>
      <c r="AG4761" s="9"/>
      <c r="AH4761" s="9"/>
      <c r="AI4761" s="9"/>
      <c r="AJ4761" s="9"/>
      <c r="AK4761" s="9"/>
      <c r="AL4761" s="9"/>
      <c r="AM4761" s="9"/>
      <c r="AN4761" s="9"/>
      <c r="AO4761" s="9"/>
      <c r="AP4761" s="9"/>
      <c r="AQ4761" s="15"/>
      <c r="AR4761" s="9"/>
      <c r="AS4761" s="9"/>
      <c r="AT4761" s="9"/>
      <c r="AU4761" s="9"/>
      <c r="AV4761" s="9"/>
      <c r="AW4761" s="9"/>
      <c r="AX4761" s="9"/>
      <c r="AY4761" s="9"/>
      <c r="AZ4761" s="9"/>
      <c r="BA4761" s="9"/>
      <c r="BB4761" s="9"/>
      <c r="BC4761" s="9"/>
      <c r="BD4761" s="9"/>
      <c r="BE4761" s="9"/>
      <c r="BF4761" s="9"/>
      <c r="BG4761" s="9"/>
      <c r="BH4761" s="9"/>
      <c r="BI4761" s="9"/>
      <c r="BJ4761" s="9"/>
      <c r="BK4761" s="9"/>
      <c r="BL4761" s="9">
        <f t="shared" si="156"/>
        <v>158662.62694725519</v>
      </c>
      <c r="BM4761" s="9">
        <f t="shared" si="157"/>
        <v>158700</v>
      </c>
    </row>
    <row r="4762" spans="1:65" x14ac:dyDescent="0.3">
      <c r="A4762" s="2" t="s">
        <v>366</v>
      </c>
      <c r="B4762" s="9">
        <v>544</v>
      </c>
      <c r="C4762">
        <v>598747</v>
      </c>
      <c r="D4762">
        <v>1</v>
      </c>
      <c r="E4762">
        <v>1</v>
      </c>
      <c r="F4762">
        <v>0</v>
      </c>
      <c r="G4762">
        <v>0</v>
      </c>
      <c r="H4762">
        <v>0</v>
      </c>
      <c r="I4762" t="s">
        <v>94</v>
      </c>
      <c r="J4762">
        <v>598747</v>
      </c>
      <c r="K4762" t="s">
        <v>366</v>
      </c>
      <c r="L4762">
        <v>598542</v>
      </c>
      <c r="M4762" t="s">
        <v>367</v>
      </c>
      <c r="N4762">
        <v>598143</v>
      </c>
      <c r="O4762" t="s">
        <v>368</v>
      </c>
      <c r="P4762">
        <v>598143</v>
      </c>
      <c r="Q4762" t="s">
        <v>368</v>
      </c>
      <c r="R4762" s="9">
        <v>129575.7804431041</v>
      </c>
      <c r="S4762" s="9">
        <f>SUMIFS($B:$B,$J:$J,$C4762)</f>
        <v>823</v>
      </c>
      <c r="T4762" s="9">
        <v>44860.504913487559</v>
      </c>
      <c r="U4762" s="9">
        <v>0</v>
      </c>
      <c r="V4762" s="9">
        <f>U4762*768</f>
        <v>0</v>
      </c>
      <c r="W4762" s="9">
        <v>28</v>
      </c>
      <c r="X4762" s="9">
        <f>W4762*3072</f>
        <v>86016</v>
      </c>
      <c r="Y4762" s="9">
        <v>2</v>
      </c>
      <c r="Z4762" s="9">
        <f>Y4762*1024</f>
        <v>2048</v>
      </c>
      <c r="AA4762" s="9">
        <v>2</v>
      </c>
      <c r="AB4762" s="9">
        <f>AA4762*256</f>
        <v>512</v>
      </c>
      <c r="AC4762" s="9"/>
      <c r="AD4762" s="9"/>
      <c r="AE4762" s="9"/>
      <c r="AF4762" s="9"/>
      <c r="AG4762" s="9"/>
      <c r="AH4762" s="9"/>
      <c r="AI4762" s="9"/>
      <c r="AJ4762" s="9"/>
      <c r="AK4762" s="9"/>
      <c r="AL4762" s="9"/>
      <c r="AM4762" s="9"/>
      <c r="AN4762" s="9"/>
      <c r="AO4762" s="9"/>
      <c r="AP4762" s="9"/>
      <c r="AQ4762" s="15"/>
      <c r="AR4762" s="9"/>
      <c r="AS4762" s="9"/>
      <c r="AT4762" s="9"/>
      <c r="AU4762" s="9"/>
      <c r="AV4762" s="9"/>
      <c r="AW4762" s="9"/>
      <c r="AX4762" s="9"/>
      <c r="AY4762" s="9"/>
      <c r="AZ4762" s="9"/>
      <c r="BA4762" s="9"/>
      <c r="BB4762" s="9"/>
      <c r="BC4762" s="9"/>
      <c r="BD4762" s="9"/>
      <c r="BE4762" s="9"/>
      <c r="BF4762" s="9"/>
      <c r="BG4762" s="9"/>
      <c r="BH4762" s="9"/>
      <c r="BI4762" s="9"/>
      <c r="BJ4762" s="9"/>
      <c r="BK4762" s="9"/>
      <c r="BL4762" s="9">
        <f t="shared" si="156"/>
        <v>263012.28535659169</v>
      </c>
      <c r="BM4762" s="9">
        <f t="shared" si="157"/>
        <v>263000</v>
      </c>
    </row>
    <row r="4763" spans="1:65" x14ac:dyDescent="0.3">
      <c r="A4763" t="s">
        <v>4373</v>
      </c>
      <c r="B4763" s="9">
        <v>212</v>
      </c>
      <c r="C4763">
        <v>551813</v>
      </c>
      <c r="D4763">
        <v>1</v>
      </c>
      <c r="E4763">
        <v>0</v>
      </c>
      <c r="F4763">
        <v>0</v>
      </c>
      <c r="G4763">
        <v>0</v>
      </c>
      <c r="H4763">
        <v>0</v>
      </c>
      <c r="I4763" t="s">
        <v>94</v>
      </c>
      <c r="J4763">
        <v>597350</v>
      </c>
      <c r="K4763" t="s">
        <v>1700</v>
      </c>
      <c r="L4763">
        <v>597350</v>
      </c>
      <c r="M4763" t="s">
        <v>1700</v>
      </c>
      <c r="N4763">
        <v>597350</v>
      </c>
      <c r="O4763" t="s">
        <v>1700</v>
      </c>
      <c r="P4763">
        <v>597180</v>
      </c>
      <c r="Q4763" t="s">
        <v>116</v>
      </c>
      <c r="R4763" s="9">
        <v>71941.662785630979</v>
      </c>
      <c r="S4763" s="9"/>
      <c r="T4763" s="9"/>
      <c r="U4763" s="9"/>
      <c r="V4763" s="9"/>
      <c r="W4763" s="9"/>
      <c r="X4763" s="9"/>
      <c r="Y4763" s="9"/>
      <c r="Z4763" s="9"/>
      <c r="AA4763" s="9"/>
      <c r="AB4763" s="9"/>
      <c r="AC4763" s="9"/>
      <c r="AD4763" s="9"/>
      <c r="AE4763" s="9"/>
      <c r="AF4763" s="9"/>
      <c r="AG4763" s="9"/>
      <c r="AH4763" s="9"/>
      <c r="AI4763" s="9"/>
      <c r="AJ4763" s="9"/>
      <c r="AK4763" s="9"/>
      <c r="AL4763" s="9"/>
      <c r="AM4763" s="9"/>
      <c r="AN4763" s="9"/>
      <c r="AO4763" s="9"/>
      <c r="AP4763" s="9"/>
      <c r="AQ4763" s="15"/>
      <c r="AR4763" s="9"/>
      <c r="AS4763" s="9"/>
      <c r="AT4763" s="9"/>
      <c r="AU4763" s="9"/>
      <c r="AV4763" s="9"/>
      <c r="AW4763" s="9"/>
      <c r="AX4763" s="9"/>
      <c r="AY4763" s="9"/>
      <c r="AZ4763" s="9"/>
      <c r="BA4763" s="9"/>
      <c r="BB4763" s="9"/>
      <c r="BC4763" s="9"/>
      <c r="BD4763" s="9"/>
      <c r="BE4763" s="9"/>
      <c r="BF4763" s="9"/>
      <c r="BG4763" s="9"/>
      <c r="BH4763" s="9"/>
      <c r="BI4763" s="9"/>
      <c r="BJ4763" s="9"/>
      <c r="BK4763" s="9"/>
      <c r="BL4763" s="9">
        <f t="shared" si="156"/>
        <v>71941.662785630979</v>
      </c>
      <c r="BM4763" s="9">
        <f t="shared" si="157"/>
        <v>71900</v>
      </c>
    </row>
    <row r="4764" spans="1:65" x14ac:dyDescent="0.3">
      <c r="A4764" t="s">
        <v>4374</v>
      </c>
      <c r="B4764" s="9">
        <v>522</v>
      </c>
      <c r="C4764">
        <v>547204</v>
      </c>
      <c r="D4764">
        <v>1</v>
      </c>
      <c r="E4764">
        <v>0</v>
      </c>
      <c r="F4764">
        <v>0</v>
      </c>
      <c r="G4764">
        <v>0</v>
      </c>
      <c r="H4764">
        <v>0</v>
      </c>
      <c r="I4764" t="s">
        <v>83</v>
      </c>
      <c r="J4764">
        <v>546127</v>
      </c>
      <c r="K4764" t="s">
        <v>182</v>
      </c>
      <c r="L4764">
        <v>546127</v>
      </c>
      <c r="M4764" t="s">
        <v>182</v>
      </c>
      <c r="N4764">
        <v>546127</v>
      </c>
      <c r="O4764" t="s">
        <v>182</v>
      </c>
      <c r="P4764">
        <v>546127</v>
      </c>
      <c r="Q4764" t="s">
        <v>182</v>
      </c>
      <c r="R4764" s="9">
        <v>124402.0711220909</v>
      </c>
      <c r="S4764" s="9"/>
      <c r="T4764" s="9"/>
      <c r="U4764" s="9"/>
      <c r="V4764" s="9"/>
      <c r="W4764" s="9"/>
      <c r="X4764" s="9"/>
      <c r="Y4764" s="9"/>
      <c r="Z4764" s="9"/>
      <c r="AA4764" s="9"/>
      <c r="AB4764" s="9"/>
      <c r="AC4764" s="9"/>
      <c r="AD4764" s="9"/>
      <c r="AE4764" s="9"/>
      <c r="AF4764" s="9"/>
      <c r="AG4764" s="9"/>
      <c r="AH4764" s="9"/>
      <c r="AI4764" s="9"/>
      <c r="AJ4764" s="9"/>
      <c r="AK4764" s="9"/>
      <c r="AL4764" s="9"/>
      <c r="AM4764" s="9"/>
      <c r="AN4764" s="9"/>
      <c r="AO4764" s="9"/>
      <c r="AP4764" s="9"/>
      <c r="AQ4764" s="15"/>
      <c r="AR4764" s="9"/>
      <c r="AS4764" s="9"/>
      <c r="AT4764" s="9"/>
      <c r="AU4764" s="9"/>
      <c r="AV4764" s="9"/>
      <c r="AW4764" s="9"/>
      <c r="AX4764" s="9"/>
      <c r="AY4764" s="9"/>
      <c r="AZ4764" s="9"/>
      <c r="BA4764" s="9"/>
      <c r="BB4764" s="9"/>
      <c r="BC4764" s="9"/>
      <c r="BD4764" s="9"/>
      <c r="BE4764" s="9"/>
      <c r="BF4764" s="9"/>
      <c r="BG4764" s="9"/>
      <c r="BH4764" s="9"/>
      <c r="BI4764" s="9"/>
      <c r="BJ4764" s="9"/>
      <c r="BK4764" s="9"/>
      <c r="BL4764" s="9">
        <f t="shared" si="156"/>
        <v>124402.0711220909</v>
      </c>
      <c r="BM4764" s="9">
        <f t="shared" si="157"/>
        <v>124400</v>
      </c>
    </row>
    <row r="4765" spans="1:65" x14ac:dyDescent="0.3">
      <c r="A4765" t="s">
        <v>4375</v>
      </c>
      <c r="B4765" s="9">
        <v>1345</v>
      </c>
      <c r="C4765">
        <v>545074</v>
      </c>
      <c r="D4765">
        <v>1</v>
      </c>
      <c r="E4765">
        <v>0</v>
      </c>
      <c r="F4765">
        <v>0</v>
      </c>
      <c r="G4765">
        <v>0</v>
      </c>
      <c r="H4765">
        <v>0</v>
      </c>
      <c r="I4765" t="s">
        <v>83</v>
      </c>
      <c r="J4765">
        <v>544256</v>
      </c>
      <c r="K4765" t="s">
        <v>85</v>
      </c>
      <c r="L4765">
        <v>544256</v>
      </c>
      <c r="M4765" t="s">
        <v>85</v>
      </c>
      <c r="N4765">
        <v>544256</v>
      </c>
      <c r="O4765" t="s">
        <v>85</v>
      </c>
      <c r="P4765">
        <v>544256</v>
      </c>
      <c r="Q4765" t="s">
        <v>85</v>
      </c>
      <c r="R4765" s="9">
        <v>315639.99024278711</v>
      </c>
      <c r="S4765" s="9"/>
      <c r="T4765" s="9"/>
      <c r="U4765" s="9"/>
      <c r="V4765" s="9"/>
      <c r="W4765" s="9"/>
      <c r="X4765" s="9"/>
      <c r="Y4765" s="9"/>
      <c r="Z4765" s="9"/>
      <c r="AA4765" s="9"/>
      <c r="AB4765" s="9"/>
      <c r="AC4765" s="9"/>
      <c r="AD4765" s="9"/>
      <c r="AE4765" s="9"/>
      <c r="AF4765" s="9"/>
      <c r="AG4765" s="9"/>
      <c r="AH4765" s="9"/>
      <c r="AI4765" s="9"/>
      <c r="AJ4765" s="9"/>
      <c r="AK4765" s="9"/>
      <c r="AL4765" s="9"/>
      <c r="AM4765" s="9"/>
      <c r="AN4765" s="9"/>
      <c r="AO4765" s="9"/>
      <c r="AP4765" s="9"/>
      <c r="AQ4765" s="15"/>
      <c r="AR4765" s="9"/>
      <c r="AS4765" s="9"/>
      <c r="AT4765" s="9"/>
      <c r="AU4765" s="9"/>
      <c r="AV4765" s="9"/>
      <c r="AW4765" s="9"/>
      <c r="AX4765" s="9"/>
      <c r="AY4765" s="9"/>
      <c r="AZ4765" s="9"/>
      <c r="BA4765" s="9"/>
      <c r="BB4765" s="9"/>
      <c r="BC4765" s="9"/>
      <c r="BD4765" s="9"/>
      <c r="BE4765" s="9"/>
      <c r="BF4765" s="9"/>
      <c r="BG4765" s="9"/>
      <c r="BH4765" s="9"/>
      <c r="BI4765" s="9"/>
      <c r="BJ4765" s="9"/>
      <c r="BK4765" s="9"/>
      <c r="BL4765" s="9">
        <f t="shared" si="156"/>
        <v>315639.99024278711</v>
      </c>
      <c r="BM4765" s="9">
        <f t="shared" si="157"/>
        <v>315600</v>
      </c>
    </row>
    <row r="4766" spans="1:65" x14ac:dyDescent="0.3">
      <c r="A4766" t="s">
        <v>4376</v>
      </c>
      <c r="B4766" s="9">
        <v>2161</v>
      </c>
      <c r="C4766">
        <v>575704</v>
      </c>
      <c r="D4766">
        <v>1</v>
      </c>
      <c r="E4766">
        <v>0</v>
      </c>
      <c r="F4766">
        <v>0</v>
      </c>
      <c r="G4766">
        <v>0</v>
      </c>
      <c r="H4766">
        <v>0</v>
      </c>
      <c r="I4766" t="s">
        <v>96</v>
      </c>
      <c r="J4766">
        <v>555134</v>
      </c>
      <c r="K4766" t="s">
        <v>187</v>
      </c>
      <c r="L4766">
        <v>555134</v>
      </c>
      <c r="M4766" t="s">
        <v>187</v>
      </c>
      <c r="N4766">
        <v>555134</v>
      </c>
      <c r="O4766" t="s">
        <v>187</v>
      </c>
      <c r="P4766">
        <v>555134</v>
      </c>
      <c r="Q4766" t="s">
        <v>187</v>
      </c>
      <c r="R4766" s="9">
        <v>501695.83204399102</v>
      </c>
      <c r="S4766" s="9"/>
      <c r="T4766" s="9"/>
      <c r="U4766" s="9"/>
      <c r="V4766" s="9"/>
      <c r="W4766" s="9"/>
      <c r="X4766" s="9"/>
      <c r="Y4766" s="9"/>
      <c r="Z4766" s="9"/>
      <c r="AA4766" s="9"/>
      <c r="AB4766" s="9"/>
      <c r="AC4766" s="9"/>
      <c r="AD4766" s="9"/>
      <c r="AE4766" s="9"/>
      <c r="AF4766" s="9"/>
      <c r="AG4766" s="9"/>
      <c r="AH4766" s="9"/>
      <c r="AI4766" s="9"/>
      <c r="AJ4766" s="9"/>
      <c r="AK4766" s="9"/>
      <c r="AL4766" s="9"/>
      <c r="AM4766" s="9"/>
      <c r="AN4766" s="9"/>
      <c r="AO4766" s="9"/>
      <c r="AP4766" s="9"/>
      <c r="AQ4766" s="15"/>
      <c r="AR4766" s="9">
        <v>2</v>
      </c>
      <c r="AS4766" s="9">
        <f>AR4766*30500</f>
        <v>61000</v>
      </c>
      <c r="AT4766" s="9"/>
      <c r="AU4766" s="9"/>
      <c r="AV4766" s="9"/>
      <c r="AW4766" s="9"/>
      <c r="AX4766" s="9"/>
      <c r="AY4766" s="9"/>
      <c r="AZ4766" s="9"/>
      <c r="BA4766" s="9"/>
      <c r="BB4766" s="9"/>
      <c r="BC4766" s="9"/>
      <c r="BD4766" s="9"/>
      <c r="BE4766" s="9"/>
      <c r="BF4766" s="9"/>
      <c r="BG4766" s="9"/>
      <c r="BH4766" s="9"/>
      <c r="BI4766" s="9"/>
      <c r="BJ4766" s="9"/>
      <c r="BK4766" s="9"/>
      <c r="BL4766" s="9">
        <f t="shared" si="156"/>
        <v>562695.83204399096</v>
      </c>
      <c r="BM4766" s="9">
        <f t="shared" si="157"/>
        <v>562700</v>
      </c>
    </row>
    <row r="4767" spans="1:65" x14ac:dyDescent="0.3">
      <c r="A4767" t="s">
        <v>4377</v>
      </c>
      <c r="B4767" s="9">
        <v>195</v>
      </c>
      <c r="C4767">
        <v>530735</v>
      </c>
      <c r="D4767">
        <v>1</v>
      </c>
      <c r="E4767">
        <v>0</v>
      </c>
      <c r="F4767">
        <v>0</v>
      </c>
      <c r="G4767">
        <v>0</v>
      </c>
      <c r="H4767">
        <v>0</v>
      </c>
      <c r="I4767" t="s">
        <v>90</v>
      </c>
      <c r="J4767">
        <v>573108</v>
      </c>
      <c r="K4767" t="s">
        <v>156</v>
      </c>
      <c r="L4767">
        <v>573108</v>
      </c>
      <c r="M4767" t="s">
        <v>156</v>
      </c>
      <c r="N4767">
        <v>573060</v>
      </c>
      <c r="O4767" t="s">
        <v>157</v>
      </c>
      <c r="P4767">
        <v>572659</v>
      </c>
      <c r="Q4767" t="s">
        <v>158</v>
      </c>
      <c r="R4767" s="9">
        <v>71941.662785630979</v>
      </c>
      <c r="S4767" s="9"/>
      <c r="T4767" s="9"/>
      <c r="U4767" s="9"/>
      <c r="V4767" s="9"/>
      <c r="W4767" s="9"/>
      <c r="X4767" s="9"/>
      <c r="Y4767" s="9"/>
      <c r="Z4767" s="9"/>
      <c r="AA4767" s="9"/>
      <c r="AB4767" s="9"/>
      <c r="AC4767" s="9"/>
      <c r="AD4767" s="9"/>
      <c r="AE4767" s="9"/>
      <c r="AF4767" s="9"/>
      <c r="AG4767" s="9"/>
      <c r="AH4767" s="9"/>
      <c r="AI4767" s="9"/>
      <c r="AJ4767" s="9"/>
      <c r="AK4767" s="9"/>
      <c r="AL4767" s="9"/>
      <c r="AM4767" s="9"/>
      <c r="AN4767" s="9"/>
      <c r="AO4767" s="9"/>
      <c r="AP4767" s="9"/>
      <c r="AQ4767" s="15"/>
      <c r="AR4767" s="9"/>
      <c r="AS4767" s="9"/>
      <c r="AT4767" s="9"/>
      <c r="AU4767" s="9"/>
      <c r="AV4767" s="9"/>
      <c r="AW4767" s="9"/>
      <c r="AX4767" s="9"/>
      <c r="AY4767" s="9"/>
      <c r="AZ4767" s="9"/>
      <c r="BA4767" s="9"/>
      <c r="BB4767" s="9"/>
      <c r="BC4767" s="9"/>
      <c r="BD4767" s="9"/>
      <c r="BE4767" s="9"/>
      <c r="BF4767" s="9"/>
      <c r="BG4767" s="9"/>
      <c r="BH4767" s="9"/>
      <c r="BI4767" s="9"/>
      <c r="BJ4767" s="9"/>
      <c r="BK4767" s="9"/>
      <c r="BL4767" s="9">
        <f t="shared" si="156"/>
        <v>71941.662785630979</v>
      </c>
      <c r="BM4767" s="9">
        <f t="shared" si="157"/>
        <v>71900</v>
      </c>
    </row>
    <row r="4768" spans="1:65" x14ac:dyDescent="0.3">
      <c r="A4768" t="s">
        <v>4378</v>
      </c>
      <c r="B4768" s="9">
        <v>135</v>
      </c>
      <c r="C4768">
        <v>592587</v>
      </c>
      <c r="D4768">
        <v>1</v>
      </c>
      <c r="E4768">
        <v>0</v>
      </c>
      <c r="F4768">
        <v>0</v>
      </c>
      <c r="G4768">
        <v>0</v>
      </c>
      <c r="H4768">
        <v>0</v>
      </c>
      <c r="I4768" t="s">
        <v>135</v>
      </c>
      <c r="J4768">
        <v>592102</v>
      </c>
      <c r="K4768" t="s">
        <v>748</v>
      </c>
      <c r="L4768">
        <v>592102</v>
      </c>
      <c r="M4768" t="s">
        <v>748</v>
      </c>
      <c r="N4768">
        <v>592005</v>
      </c>
      <c r="O4768" t="s">
        <v>136</v>
      </c>
      <c r="P4768">
        <v>592005</v>
      </c>
      <c r="Q4768" t="s">
        <v>136</v>
      </c>
      <c r="R4768" s="9">
        <v>71941.662785630979</v>
      </c>
      <c r="S4768" s="9"/>
      <c r="T4768" s="9"/>
      <c r="U4768" s="9"/>
      <c r="V4768" s="9"/>
      <c r="W4768" s="9"/>
      <c r="X4768" s="9"/>
      <c r="Y4768" s="9"/>
      <c r="Z4768" s="9"/>
      <c r="AA4768" s="9"/>
      <c r="AB4768" s="9"/>
      <c r="AC4768" s="9"/>
      <c r="AD4768" s="9"/>
      <c r="AE4768" s="9"/>
      <c r="AF4768" s="9"/>
      <c r="AG4768" s="9"/>
      <c r="AH4768" s="9"/>
      <c r="AI4768" s="9"/>
      <c r="AJ4768" s="9"/>
      <c r="AK4768" s="9"/>
      <c r="AL4768" s="9"/>
      <c r="AM4768" s="9"/>
      <c r="AN4768" s="9"/>
      <c r="AO4768" s="9"/>
      <c r="AP4768" s="9"/>
      <c r="AQ4768" s="15"/>
      <c r="AR4768" s="9"/>
      <c r="AS4768" s="9"/>
      <c r="AT4768" s="9"/>
      <c r="AU4768" s="9"/>
      <c r="AV4768" s="9"/>
      <c r="AW4768" s="9"/>
      <c r="AX4768" s="9"/>
      <c r="AY4768" s="9"/>
      <c r="AZ4768" s="9"/>
      <c r="BA4768" s="9"/>
      <c r="BB4768" s="9"/>
      <c r="BC4768" s="9"/>
      <c r="BD4768" s="9"/>
      <c r="BE4768" s="9"/>
      <c r="BF4768" s="9"/>
      <c r="BG4768" s="9"/>
      <c r="BH4768" s="9"/>
      <c r="BI4768" s="9"/>
      <c r="BJ4768" s="9"/>
      <c r="BK4768" s="9"/>
      <c r="BL4768" s="9">
        <f t="shared" si="156"/>
        <v>71941.662785630979</v>
      </c>
      <c r="BM4768" s="9">
        <f t="shared" si="157"/>
        <v>71900</v>
      </c>
    </row>
    <row r="4769" spans="1:65" x14ac:dyDescent="0.3">
      <c r="A4769" t="s">
        <v>4379</v>
      </c>
      <c r="B4769" s="9">
        <v>425</v>
      </c>
      <c r="C4769">
        <v>575712</v>
      </c>
      <c r="D4769">
        <v>1</v>
      </c>
      <c r="E4769">
        <v>0</v>
      </c>
      <c r="F4769">
        <v>0</v>
      </c>
      <c r="G4769">
        <v>0</v>
      </c>
      <c r="H4769">
        <v>0</v>
      </c>
      <c r="I4769" t="s">
        <v>96</v>
      </c>
      <c r="J4769">
        <v>555134</v>
      </c>
      <c r="K4769" t="s">
        <v>187</v>
      </c>
      <c r="L4769">
        <v>555134</v>
      </c>
      <c r="M4769" t="s">
        <v>187</v>
      </c>
      <c r="N4769">
        <v>555134</v>
      </c>
      <c r="O4769" t="s">
        <v>187</v>
      </c>
      <c r="P4769">
        <v>555134</v>
      </c>
      <c r="Q4769" t="s">
        <v>187</v>
      </c>
      <c r="R4769" s="9">
        <v>101539.5321889257</v>
      </c>
      <c r="S4769" s="9"/>
      <c r="T4769" s="9"/>
      <c r="U4769" s="9"/>
      <c r="V4769" s="9"/>
      <c r="W4769" s="9"/>
      <c r="X4769" s="9"/>
      <c r="Y4769" s="9"/>
      <c r="Z4769" s="9"/>
      <c r="AA4769" s="9"/>
      <c r="AB4769" s="9"/>
      <c r="AC4769" s="9"/>
      <c r="AD4769" s="9"/>
      <c r="AE4769" s="9"/>
      <c r="AF4769" s="9"/>
      <c r="AG4769" s="9"/>
      <c r="AH4769" s="9"/>
      <c r="AI4769" s="9"/>
      <c r="AJ4769" s="9"/>
      <c r="AK4769" s="9"/>
      <c r="AL4769" s="9"/>
      <c r="AM4769" s="9"/>
      <c r="AN4769" s="9"/>
      <c r="AO4769" s="9"/>
      <c r="AP4769" s="9"/>
      <c r="AQ4769" s="15"/>
      <c r="AR4769" s="9"/>
      <c r="AS4769" s="9"/>
      <c r="AT4769" s="9"/>
      <c r="AU4769" s="9"/>
      <c r="AV4769" s="9"/>
      <c r="AW4769" s="9"/>
      <c r="AX4769" s="9"/>
      <c r="AY4769" s="9"/>
      <c r="AZ4769" s="9"/>
      <c r="BA4769" s="9"/>
      <c r="BB4769" s="9"/>
      <c r="BC4769" s="9"/>
      <c r="BD4769" s="9"/>
      <c r="BE4769" s="9"/>
      <c r="BF4769" s="9"/>
      <c r="BG4769" s="9"/>
      <c r="BH4769" s="9"/>
      <c r="BI4769" s="9"/>
      <c r="BJ4769" s="9"/>
      <c r="BK4769" s="9"/>
      <c r="BL4769" s="9">
        <f t="shared" si="156"/>
        <v>101539.5321889257</v>
      </c>
      <c r="BM4769" s="9">
        <f t="shared" si="157"/>
        <v>101500</v>
      </c>
    </row>
    <row r="4770" spans="1:65" x14ac:dyDescent="0.3">
      <c r="A4770" t="s">
        <v>4380</v>
      </c>
      <c r="B4770" s="9">
        <v>1228</v>
      </c>
      <c r="C4770">
        <v>562823</v>
      </c>
      <c r="D4770">
        <v>1</v>
      </c>
      <c r="E4770">
        <v>0</v>
      </c>
      <c r="F4770">
        <v>0</v>
      </c>
      <c r="G4770">
        <v>0</v>
      </c>
      <c r="H4770">
        <v>0</v>
      </c>
      <c r="I4770" t="s">
        <v>131</v>
      </c>
      <c r="J4770">
        <v>562777</v>
      </c>
      <c r="K4770" t="s">
        <v>1336</v>
      </c>
      <c r="L4770">
        <v>562777</v>
      </c>
      <c r="M4770" t="s">
        <v>1336</v>
      </c>
      <c r="N4770">
        <v>562777</v>
      </c>
      <c r="O4770" t="s">
        <v>1336</v>
      </c>
      <c r="P4770">
        <v>562777</v>
      </c>
      <c r="Q4770" t="s">
        <v>1336</v>
      </c>
      <c r="R4770" s="9">
        <v>288703.33189924317</v>
      </c>
      <c r="S4770" s="9"/>
      <c r="T4770" s="9"/>
      <c r="U4770" s="9"/>
      <c r="V4770" s="9"/>
      <c r="W4770" s="9"/>
      <c r="X4770" s="9"/>
      <c r="Y4770" s="9"/>
      <c r="Z4770" s="9"/>
      <c r="AA4770" s="9"/>
      <c r="AB4770" s="9"/>
      <c r="AC4770" s="9"/>
      <c r="AD4770" s="9"/>
      <c r="AE4770" s="9"/>
      <c r="AF4770" s="9"/>
      <c r="AG4770" s="9"/>
      <c r="AH4770" s="9"/>
      <c r="AI4770" s="9"/>
      <c r="AJ4770" s="9"/>
      <c r="AK4770" s="9"/>
      <c r="AL4770" s="9"/>
      <c r="AM4770" s="9"/>
      <c r="AN4770" s="9"/>
      <c r="AO4770" s="9"/>
      <c r="AP4770" s="9"/>
      <c r="AQ4770" s="15"/>
      <c r="AR4770" s="9">
        <v>31</v>
      </c>
      <c r="AS4770" s="9">
        <f>AR4770*30500</f>
        <v>945500</v>
      </c>
      <c r="AT4770" s="9"/>
      <c r="AU4770" s="9"/>
      <c r="AV4770" s="9"/>
      <c r="AW4770" s="9"/>
      <c r="AX4770" s="9"/>
      <c r="AY4770" s="9"/>
      <c r="AZ4770" s="9"/>
      <c r="BA4770" s="9"/>
      <c r="BB4770" s="9"/>
      <c r="BC4770" s="9"/>
      <c r="BD4770" s="9"/>
      <c r="BE4770" s="9"/>
      <c r="BF4770" s="9"/>
      <c r="BG4770" s="9"/>
      <c r="BH4770" s="9"/>
      <c r="BI4770" s="9"/>
      <c r="BJ4770" s="9"/>
      <c r="BK4770" s="9"/>
      <c r="BL4770" s="9">
        <f t="shared" si="156"/>
        <v>1234203.3318992432</v>
      </c>
      <c r="BM4770" s="9">
        <f t="shared" si="157"/>
        <v>1234200</v>
      </c>
    </row>
    <row r="4771" spans="1:65" x14ac:dyDescent="0.3">
      <c r="A4771" t="s">
        <v>2110</v>
      </c>
      <c r="B4771" s="9">
        <v>1036</v>
      </c>
      <c r="C4771">
        <v>578789</v>
      </c>
      <c r="D4771">
        <v>1</v>
      </c>
      <c r="E4771">
        <v>0</v>
      </c>
      <c r="F4771">
        <v>0</v>
      </c>
      <c r="G4771">
        <v>0</v>
      </c>
      <c r="H4771">
        <v>0</v>
      </c>
      <c r="I4771" t="s">
        <v>96</v>
      </c>
      <c r="J4771">
        <v>578444</v>
      </c>
      <c r="K4771" t="s">
        <v>273</v>
      </c>
      <c r="L4771">
        <v>578444</v>
      </c>
      <c r="M4771" t="s">
        <v>273</v>
      </c>
      <c r="N4771">
        <v>578444</v>
      </c>
      <c r="O4771" t="s">
        <v>273</v>
      </c>
      <c r="P4771">
        <v>578444</v>
      </c>
      <c r="Q4771" t="s">
        <v>273</v>
      </c>
      <c r="R4771" s="9">
        <v>244336.58322265869</v>
      </c>
      <c r="S4771" s="9"/>
      <c r="T4771" s="9"/>
      <c r="U4771" s="9"/>
      <c r="V4771" s="9"/>
      <c r="W4771" s="9"/>
      <c r="X4771" s="9"/>
      <c r="Y4771" s="9"/>
      <c r="Z4771" s="9"/>
      <c r="AA4771" s="9"/>
      <c r="AB4771" s="9"/>
      <c r="AC4771" s="9"/>
      <c r="AD4771" s="9"/>
      <c r="AE4771" s="9"/>
      <c r="AF4771" s="9"/>
      <c r="AG4771" s="9"/>
      <c r="AH4771" s="9"/>
      <c r="AI4771" s="9"/>
      <c r="AJ4771" s="9"/>
      <c r="AK4771" s="9"/>
      <c r="AL4771" s="9"/>
      <c r="AM4771" s="9"/>
      <c r="AN4771" s="9"/>
      <c r="AO4771" s="9"/>
      <c r="AP4771" s="9"/>
      <c r="AQ4771" s="15"/>
      <c r="AR4771" s="9"/>
      <c r="AS4771" s="9"/>
      <c r="AT4771" s="9"/>
      <c r="AU4771" s="9"/>
      <c r="AV4771" s="9"/>
      <c r="AW4771" s="9"/>
      <c r="AX4771" s="9"/>
      <c r="AY4771" s="9"/>
      <c r="AZ4771" s="9"/>
      <c r="BA4771" s="9"/>
      <c r="BB4771" s="9"/>
      <c r="BC4771" s="9"/>
      <c r="BD4771" s="9"/>
      <c r="BE4771" s="9"/>
      <c r="BF4771" s="9"/>
      <c r="BG4771" s="9"/>
      <c r="BH4771" s="9"/>
      <c r="BI4771" s="9"/>
      <c r="BJ4771" s="9"/>
      <c r="BK4771" s="9"/>
      <c r="BL4771" s="9">
        <f t="shared" si="156"/>
        <v>244336.58322265869</v>
      </c>
      <c r="BM4771" s="9">
        <f t="shared" si="157"/>
        <v>244300</v>
      </c>
    </row>
    <row r="4772" spans="1:65" x14ac:dyDescent="0.3">
      <c r="A4772" t="s">
        <v>2110</v>
      </c>
      <c r="B4772" s="9">
        <v>1517</v>
      </c>
      <c r="C4772">
        <v>552551</v>
      </c>
      <c r="D4772">
        <v>1</v>
      </c>
      <c r="E4772">
        <v>0</v>
      </c>
      <c r="F4772">
        <v>0</v>
      </c>
      <c r="G4772">
        <v>0</v>
      </c>
      <c r="H4772">
        <v>0</v>
      </c>
      <c r="I4772" t="s">
        <v>94</v>
      </c>
      <c r="J4772">
        <v>598003</v>
      </c>
      <c r="K4772" t="s">
        <v>201</v>
      </c>
      <c r="L4772">
        <v>598003</v>
      </c>
      <c r="M4772" t="s">
        <v>201</v>
      </c>
      <c r="N4772">
        <v>598003</v>
      </c>
      <c r="O4772" t="s">
        <v>201</v>
      </c>
      <c r="P4772">
        <v>598003</v>
      </c>
      <c r="Q4772" t="s">
        <v>201</v>
      </c>
      <c r="R4772" s="9">
        <v>355111.7826299062</v>
      </c>
      <c r="S4772" s="9"/>
      <c r="T4772" s="9"/>
      <c r="U4772" s="9"/>
      <c r="V4772" s="9"/>
      <c r="W4772" s="9"/>
      <c r="X4772" s="9"/>
      <c r="Y4772" s="9"/>
      <c r="Z4772" s="9"/>
      <c r="AA4772" s="9"/>
      <c r="AB4772" s="9"/>
      <c r="AC4772" s="9"/>
      <c r="AD4772" s="9"/>
      <c r="AE4772" s="9"/>
      <c r="AF4772" s="9"/>
      <c r="AG4772" s="9"/>
      <c r="AH4772" s="9"/>
      <c r="AI4772" s="9"/>
      <c r="AJ4772" s="9"/>
      <c r="AK4772" s="9"/>
      <c r="AL4772" s="9"/>
      <c r="AM4772" s="9"/>
      <c r="AN4772" s="9"/>
      <c r="AO4772" s="9"/>
      <c r="AP4772" s="9"/>
      <c r="AQ4772" s="15"/>
      <c r="AR4772" s="9"/>
      <c r="AS4772" s="9"/>
      <c r="AT4772" s="9"/>
      <c r="AU4772" s="9"/>
      <c r="AV4772" s="9"/>
      <c r="AW4772" s="9"/>
      <c r="AX4772" s="9"/>
      <c r="AY4772" s="9"/>
      <c r="AZ4772" s="9"/>
      <c r="BA4772" s="9"/>
      <c r="BB4772" s="9"/>
      <c r="BC4772" s="9"/>
      <c r="BD4772" s="9"/>
      <c r="BE4772" s="9"/>
      <c r="BF4772" s="9"/>
      <c r="BG4772" s="9"/>
      <c r="BH4772" s="9"/>
      <c r="BI4772" s="9"/>
      <c r="BJ4772" s="9"/>
      <c r="BK4772" s="9"/>
      <c r="BL4772" s="9">
        <f t="shared" si="156"/>
        <v>355111.7826299062</v>
      </c>
      <c r="BM4772" s="9">
        <f t="shared" si="157"/>
        <v>355100</v>
      </c>
    </row>
    <row r="4773" spans="1:65" x14ac:dyDescent="0.3">
      <c r="A4773" t="s">
        <v>2110</v>
      </c>
      <c r="B4773" s="9">
        <v>909</v>
      </c>
      <c r="C4773">
        <v>551767</v>
      </c>
      <c r="D4773">
        <v>1</v>
      </c>
      <c r="E4773">
        <v>0</v>
      </c>
      <c r="F4773">
        <v>0</v>
      </c>
      <c r="G4773">
        <v>0</v>
      </c>
      <c r="H4773">
        <v>0</v>
      </c>
      <c r="I4773" t="s">
        <v>94</v>
      </c>
      <c r="J4773">
        <v>597180</v>
      </c>
      <c r="K4773" t="s">
        <v>116</v>
      </c>
      <c r="L4773">
        <v>597180</v>
      </c>
      <c r="M4773" t="s">
        <v>116</v>
      </c>
      <c r="N4773">
        <v>597180</v>
      </c>
      <c r="O4773" t="s">
        <v>116</v>
      </c>
      <c r="P4773">
        <v>597180</v>
      </c>
      <c r="Q4773" t="s">
        <v>116</v>
      </c>
      <c r="R4773" s="9">
        <v>214870.3115063142</v>
      </c>
      <c r="S4773" s="9"/>
      <c r="T4773" s="9"/>
      <c r="U4773" s="9"/>
      <c r="V4773" s="9"/>
      <c r="W4773" s="9"/>
      <c r="X4773" s="9"/>
      <c r="Y4773" s="9"/>
      <c r="Z4773" s="9"/>
      <c r="AA4773" s="9"/>
      <c r="AB4773" s="9"/>
      <c r="AC4773" s="9"/>
      <c r="AD4773" s="9"/>
      <c r="AE4773" s="9"/>
      <c r="AF4773" s="9"/>
      <c r="AG4773" s="9"/>
      <c r="AH4773" s="9"/>
      <c r="AI4773" s="9"/>
      <c r="AJ4773" s="9"/>
      <c r="AK4773" s="9"/>
      <c r="AL4773" s="9"/>
      <c r="AM4773" s="9"/>
      <c r="AN4773" s="9"/>
      <c r="AO4773" s="9"/>
      <c r="AP4773" s="9"/>
      <c r="AQ4773" s="15"/>
      <c r="AR4773" s="9">
        <v>1</v>
      </c>
      <c r="AS4773" s="9">
        <f>AR4773*30500</f>
        <v>30500</v>
      </c>
      <c r="AT4773" s="9"/>
      <c r="AU4773" s="9"/>
      <c r="AV4773" s="9"/>
      <c r="AW4773" s="9"/>
      <c r="AX4773" s="9"/>
      <c r="AY4773" s="9"/>
      <c r="AZ4773" s="9"/>
      <c r="BA4773" s="9"/>
      <c r="BB4773" s="9"/>
      <c r="BC4773" s="9"/>
      <c r="BD4773" s="9"/>
      <c r="BE4773" s="9"/>
      <c r="BF4773" s="9"/>
      <c r="BG4773" s="9"/>
      <c r="BH4773" s="9"/>
      <c r="BI4773" s="9"/>
      <c r="BJ4773" s="9"/>
      <c r="BK4773" s="9"/>
      <c r="BL4773" s="9">
        <f t="shared" si="156"/>
        <v>245370.3115063142</v>
      </c>
      <c r="BM4773" s="9">
        <f t="shared" si="157"/>
        <v>245400</v>
      </c>
    </row>
    <row r="4774" spans="1:65" x14ac:dyDescent="0.3">
      <c r="A4774" s="4" t="s">
        <v>2110</v>
      </c>
      <c r="B4774" s="9">
        <v>6585</v>
      </c>
      <c r="C4774">
        <v>550752</v>
      </c>
      <c r="D4774">
        <v>1</v>
      </c>
      <c r="E4774">
        <v>1</v>
      </c>
      <c r="F4774">
        <v>1</v>
      </c>
      <c r="G4774">
        <v>1</v>
      </c>
      <c r="H4774">
        <v>0</v>
      </c>
      <c r="I4774" t="s">
        <v>135</v>
      </c>
      <c r="J4774">
        <v>550752</v>
      </c>
      <c r="K4774" t="s">
        <v>2110</v>
      </c>
      <c r="L4774">
        <v>550752</v>
      </c>
      <c r="M4774" t="s">
        <v>2110</v>
      </c>
      <c r="N4774">
        <v>550752</v>
      </c>
      <c r="O4774" t="s">
        <v>2110</v>
      </c>
      <c r="P4774">
        <v>592005</v>
      </c>
      <c r="Q4774" t="s">
        <v>136</v>
      </c>
      <c r="R4774" s="9">
        <v>1472951.8773626359</v>
      </c>
      <c r="S4774" s="9">
        <f>SUMIFS($B:$B,$J:$J,$C4774)</f>
        <v>6585</v>
      </c>
      <c r="T4774" s="9">
        <v>357115.42622652318</v>
      </c>
      <c r="U4774" s="9">
        <v>0</v>
      </c>
      <c r="V4774" s="9">
        <f>U4774*768</f>
        <v>0</v>
      </c>
      <c r="W4774" s="9">
        <v>11</v>
      </c>
      <c r="X4774" s="9">
        <f>W4774*3072</f>
        <v>33792</v>
      </c>
      <c r="Y4774" s="9">
        <v>24</v>
      </c>
      <c r="Z4774" s="9">
        <f>Y4774*1024</f>
        <v>24576</v>
      </c>
      <c r="AA4774" s="9">
        <v>4</v>
      </c>
      <c r="AB4774" s="9">
        <f>AA4774*256</f>
        <v>1024</v>
      </c>
      <c r="AC4774" s="9">
        <f>SUMIFS($B:$B,$L:$L,$C4774)</f>
        <v>11539</v>
      </c>
      <c r="AD4774" s="9">
        <v>1428570.4649628301</v>
      </c>
      <c r="AE4774" s="9"/>
      <c r="AF4774" s="9"/>
      <c r="AG4774" s="9">
        <f>SUMIFS($B:$B,$N:$N,$C4774)</f>
        <v>11318</v>
      </c>
      <c r="AH4774" s="9">
        <v>1271153.3817889011</v>
      </c>
      <c r="AI4774" s="9"/>
      <c r="AJ4774" s="9"/>
      <c r="AK4774" s="9"/>
      <c r="AL4774" s="9"/>
      <c r="AM4774" s="9"/>
      <c r="AN4774" s="9"/>
      <c r="AO4774" s="9"/>
      <c r="AP4774" s="9"/>
      <c r="AQ4774" s="15"/>
      <c r="AR4774" s="9">
        <v>45</v>
      </c>
      <c r="AS4774" s="9">
        <f>AR4774*30500</f>
        <v>1372500</v>
      </c>
      <c r="AT4774" s="9"/>
      <c r="AU4774" s="9"/>
      <c r="AV4774" s="9"/>
      <c r="AW4774" s="9"/>
      <c r="AX4774" s="9"/>
      <c r="AY4774" s="9"/>
      <c r="AZ4774" s="9"/>
      <c r="BA4774" s="9"/>
      <c r="BB4774" s="9"/>
      <c r="BC4774" s="9"/>
      <c r="BD4774" s="9"/>
      <c r="BE4774" s="9"/>
      <c r="BF4774" s="9"/>
      <c r="BG4774" s="9"/>
      <c r="BH4774" s="9"/>
      <c r="BI4774" s="9"/>
      <c r="BJ4774" s="9"/>
      <c r="BK4774" s="9"/>
      <c r="BL4774" s="9">
        <f t="shared" si="156"/>
        <v>5961683.1503408905</v>
      </c>
      <c r="BM4774" s="9">
        <f t="shared" si="157"/>
        <v>5961700</v>
      </c>
    </row>
    <row r="4775" spans="1:65" x14ac:dyDescent="0.3">
      <c r="A4775" s="2" t="s">
        <v>2110</v>
      </c>
      <c r="B4775" s="9">
        <v>1678</v>
      </c>
      <c r="C4775">
        <v>541079</v>
      </c>
      <c r="D4775">
        <v>1</v>
      </c>
      <c r="E4775">
        <v>1</v>
      </c>
      <c r="F4775">
        <v>0</v>
      </c>
      <c r="G4775">
        <v>0</v>
      </c>
      <c r="H4775">
        <v>0</v>
      </c>
      <c r="I4775" t="s">
        <v>111</v>
      </c>
      <c r="J4775">
        <v>541079</v>
      </c>
      <c r="K4775" t="s">
        <v>2110</v>
      </c>
      <c r="L4775">
        <v>535532</v>
      </c>
      <c r="M4775" t="s">
        <v>673</v>
      </c>
      <c r="N4775">
        <v>535532</v>
      </c>
      <c r="O4775" t="s">
        <v>673</v>
      </c>
      <c r="P4775">
        <v>523704</v>
      </c>
      <c r="Q4775" t="s">
        <v>464</v>
      </c>
      <c r="R4775" s="9">
        <v>391929.5439884662</v>
      </c>
      <c r="S4775" s="9">
        <f>SUMIFS($B:$B,$J:$J,$C4775)</f>
        <v>1678</v>
      </c>
      <c r="T4775" s="9">
        <v>91356.150059036008</v>
      </c>
      <c r="U4775" s="9">
        <v>0</v>
      </c>
      <c r="V4775" s="9">
        <f>U4775*768</f>
        <v>0</v>
      </c>
      <c r="W4775" s="9">
        <v>4</v>
      </c>
      <c r="X4775" s="9">
        <f>W4775*3072</f>
        <v>12288</v>
      </c>
      <c r="Y4775" s="9">
        <v>5</v>
      </c>
      <c r="Z4775" s="9">
        <f>Y4775*1024</f>
        <v>5120</v>
      </c>
      <c r="AA4775" s="9">
        <v>3</v>
      </c>
      <c r="AB4775" s="9">
        <f>AA4775*256</f>
        <v>768</v>
      </c>
      <c r="AC4775" s="9"/>
      <c r="AD4775" s="9"/>
      <c r="AE4775" s="9"/>
      <c r="AF4775" s="9"/>
      <c r="AG4775" s="9"/>
      <c r="AH4775" s="9"/>
      <c r="AI4775" s="9"/>
      <c r="AJ4775" s="9"/>
      <c r="AK4775" s="9"/>
      <c r="AL4775" s="9"/>
      <c r="AM4775" s="9"/>
      <c r="AN4775" s="9"/>
      <c r="AO4775" s="9"/>
      <c r="AP4775" s="9"/>
      <c r="AQ4775" s="15"/>
      <c r="AR4775" s="9"/>
      <c r="AS4775" s="9"/>
      <c r="AT4775" s="9"/>
      <c r="AU4775" s="9"/>
      <c r="AV4775" s="9"/>
      <c r="AW4775" s="9"/>
      <c r="AX4775" s="9"/>
      <c r="AY4775" s="9"/>
      <c r="AZ4775" s="9"/>
      <c r="BA4775" s="9"/>
      <c r="BB4775" s="9"/>
      <c r="BC4775" s="9"/>
      <c r="BD4775" s="9"/>
      <c r="BE4775" s="9"/>
      <c r="BF4775" s="9"/>
      <c r="BG4775" s="9"/>
      <c r="BH4775" s="9"/>
      <c r="BI4775" s="9"/>
      <c r="BJ4775" s="9"/>
      <c r="BK4775" s="9"/>
      <c r="BL4775" s="9">
        <f t="shared" si="156"/>
        <v>501461.69404750224</v>
      </c>
      <c r="BM4775" s="9">
        <f t="shared" si="157"/>
        <v>501500</v>
      </c>
    </row>
    <row r="4776" spans="1:65" x14ac:dyDescent="0.3">
      <c r="A4776" t="s">
        <v>4381</v>
      </c>
      <c r="B4776" s="9">
        <v>475</v>
      </c>
      <c r="C4776">
        <v>547212</v>
      </c>
      <c r="D4776">
        <v>1</v>
      </c>
      <c r="E4776">
        <v>0</v>
      </c>
      <c r="F4776">
        <v>0</v>
      </c>
      <c r="G4776">
        <v>0</v>
      </c>
      <c r="H4776">
        <v>0</v>
      </c>
      <c r="I4776" t="s">
        <v>83</v>
      </c>
      <c r="J4776">
        <v>546798</v>
      </c>
      <c r="K4776" t="s">
        <v>1120</v>
      </c>
      <c r="L4776">
        <v>546798</v>
      </c>
      <c r="M4776" t="s">
        <v>1120</v>
      </c>
      <c r="N4776">
        <v>546798</v>
      </c>
      <c r="O4776" t="s">
        <v>1120</v>
      </c>
      <c r="P4776">
        <v>545881</v>
      </c>
      <c r="Q4776" t="s">
        <v>238</v>
      </c>
      <c r="R4776" s="9">
        <v>113335.028581123</v>
      </c>
      <c r="S4776" s="9"/>
      <c r="T4776" s="9"/>
      <c r="U4776" s="9"/>
      <c r="V4776" s="9"/>
      <c r="W4776" s="9"/>
      <c r="X4776" s="9"/>
      <c r="Y4776" s="9"/>
      <c r="Z4776" s="9"/>
      <c r="AA4776" s="9"/>
      <c r="AB4776" s="9"/>
      <c r="AC4776" s="9"/>
      <c r="AD4776" s="9"/>
      <c r="AE4776" s="9"/>
      <c r="AF4776" s="9"/>
      <c r="AG4776" s="9"/>
      <c r="AH4776" s="9"/>
      <c r="AI4776" s="9"/>
      <c r="AJ4776" s="9"/>
      <c r="AK4776" s="9"/>
      <c r="AL4776" s="9"/>
      <c r="AM4776" s="9"/>
      <c r="AN4776" s="9"/>
      <c r="AO4776" s="9"/>
      <c r="AP4776" s="9"/>
      <c r="AQ4776" s="15"/>
      <c r="AR4776" s="9"/>
      <c r="AS4776" s="9"/>
      <c r="AT4776" s="9"/>
      <c r="AU4776" s="9"/>
      <c r="AV4776" s="9"/>
      <c r="AW4776" s="9"/>
      <c r="AX4776" s="9"/>
      <c r="AY4776" s="9"/>
      <c r="AZ4776" s="9"/>
      <c r="BA4776" s="9"/>
      <c r="BB4776" s="9"/>
      <c r="BC4776" s="9"/>
      <c r="BD4776" s="9"/>
      <c r="BE4776" s="9"/>
      <c r="BF4776" s="9"/>
      <c r="BG4776" s="9"/>
      <c r="BH4776" s="9"/>
      <c r="BI4776" s="9"/>
      <c r="BJ4776" s="9"/>
      <c r="BK4776" s="9"/>
      <c r="BL4776" s="9">
        <f t="shared" si="156"/>
        <v>113335.028581123</v>
      </c>
      <c r="BM4776" s="9">
        <f t="shared" si="157"/>
        <v>113300</v>
      </c>
    </row>
    <row r="4777" spans="1:65" x14ac:dyDescent="0.3">
      <c r="A4777" t="s">
        <v>4382</v>
      </c>
      <c r="B4777" s="9">
        <v>308</v>
      </c>
      <c r="C4777">
        <v>549096</v>
      </c>
      <c r="D4777">
        <v>1</v>
      </c>
      <c r="E4777">
        <v>0</v>
      </c>
      <c r="F4777">
        <v>0</v>
      </c>
      <c r="G4777">
        <v>0</v>
      </c>
      <c r="H4777">
        <v>0</v>
      </c>
      <c r="I4777" t="s">
        <v>90</v>
      </c>
      <c r="J4777">
        <v>572659</v>
      </c>
      <c r="K4777" t="s">
        <v>158</v>
      </c>
      <c r="L4777">
        <v>572659</v>
      </c>
      <c r="M4777" t="s">
        <v>158</v>
      </c>
      <c r="N4777">
        <v>572659</v>
      </c>
      <c r="O4777" t="s">
        <v>158</v>
      </c>
      <c r="P4777">
        <v>572659</v>
      </c>
      <c r="Q4777" t="s">
        <v>158</v>
      </c>
      <c r="R4777" s="9">
        <v>73840.976654356375</v>
      </c>
      <c r="S4777" s="9"/>
      <c r="T4777" s="9"/>
      <c r="U4777" s="9"/>
      <c r="V4777" s="9"/>
      <c r="W4777" s="9"/>
      <c r="X4777" s="9"/>
      <c r="Y4777" s="9"/>
      <c r="Z4777" s="9"/>
      <c r="AA4777" s="9"/>
      <c r="AB4777" s="9"/>
      <c r="AC4777" s="9"/>
      <c r="AD4777" s="9"/>
      <c r="AE4777" s="9"/>
      <c r="AF4777" s="9"/>
      <c r="AG4777" s="9"/>
      <c r="AH4777" s="9"/>
      <c r="AI4777" s="9"/>
      <c r="AJ4777" s="9"/>
      <c r="AK4777" s="9"/>
      <c r="AL4777" s="9"/>
      <c r="AM4777" s="9"/>
      <c r="AN4777" s="9"/>
      <c r="AO4777" s="9"/>
      <c r="AP4777" s="9"/>
      <c r="AQ4777" s="15"/>
      <c r="AR4777" s="9"/>
      <c r="AS4777" s="9"/>
      <c r="AT4777" s="9"/>
      <c r="AU4777" s="9"/>
      <c r="AV4777" s="9"/>
      <c r="AW4777" s="9"/>
      <c r="AX4777" s="9"/>
      <c r="AY4777" s="9"/>
      <c r="AZ4777" s="9"/>
      <c r="BA4777" s="9"/>
      <c r="BB4777" s="9"/>
      <c r="BC4777" s="9"/>
      <c r="BD4777" s="9"/>
      <c r="BE4777" s="9"/>
      <c r="BF4777" s="9"/>
      <c r="BG4777" s="9"/>
      <c r="BH4777" s="9"/>
      <c r="BI4777" s="9"/>
      <c r="BJ4777" s="9"/>
      <c r="BK4777" s="9"/>
      <c r="BL4777" s="9">
        <f t="shared" si="156"/>
        <v>73840.976654356375</v>
      </c>
      <c r="BM4777" s="9">
        <f t="shared" si="157"/>
        <v>73800</v>
      </c>
    </row>
    <row r="4778" spans="1:65" x14ac:dyDescent="0.3">
      <c r="A4778" t="s">
        <v>4383</v>
      </c>
      <c r="B4778" s="9">
        <v>1370</v>
      </c>
      <c r="C4778">
        <v>561185</v>
      </c>
      <c r="D4778">
        <v>1</v>
      </c>
      <c r="E4778">
        <v>0</v>
      </c>
      <c r="F4778">
        <v>0</v>
      </c>
      <c r="G4778">
        <v>0</v>
      </c>
      <c r="H4778">
        <v>0</v>
      </c>
      <c r="I4778" t="s">
        <v>151</v>
      </c>
      <c r="J4778">
        <v>560758</v>
      </c>
      <c r="K4778" t="s">
        <v>552</v>
      </c>
      <c r="L4778">
        <v>560758</v>
      </c>
      <c r="M4778" t="s">
        <v>552</v>
      </c>
      <c r="N4778">
        <v>560758</v>
      </c>
      <c r="O4778" t="s">
        <v>552</v>
      </c>
      <c r="P4778">
        <v>560715</v>
      </c>
      <c r="Q4778" t="s">
        <v>553</v>
      </c>
      <c r="R4778" s="9">
        <v>321386.40696401679</v>
      </c>
      <c r="S4778" s="9"/>
      <c r="T4778" s="9"/>
      <c r="U4778" s="9"/>
      <c r="V4778" s="9"/>
      <c r="W4778" s="9"/>
      <c r="X4778" s="9"/>
      <c r="Y4778" s="9"/>
      <c r="Z4778" s="9"/>
      <c r="AA4778" s="9"/>
      <c r="AB4778" s="9"/>
      <c r="AC4778" s="9"/>
      <c r="AD4778" s="9"/>
      <c r="AE4778" s="9"/>
      <c r="AF4778" s="9"/>
      <c r="AG4778" s="9"/>
      <c r="AH4778" s="9"/>
      <c r="AI4778" s="9"/>
      <c r="AJ4778" s="9"/>
      <c r="AK4778" s="9"/>
      <c r="AL4778" s="9"/>
      <c r="AM4778" s="9"/>
      <c r="AN4778" s="9"/>
      <c r="AO4778" s="9"/>
      <c r="AP4778" s="9"/>
      <c r="AQ4778" s="15"/>
      <c r="AR4778" s="9"/>
      <c r="AS4778" s="9"/>
      <c r="AT4778" s="9"/>
      <c r="AU4778" s="9"/>
      <c r="AV4778" s="9"/>
      <c r="AW4778" s="9"/>
      <c r="AX4778" s="9"/>
      <c r="AY4778" s="9"/>
      <c r="AZ4778" s="9"/>
      <c r="BA4778" s="9"/>
      <c r="BB4778" s="9"/>
      <c r="BC4778" s="9"/>
      <c r="BD4778" s="9"/>
      <c r="BE4778" s="9"/>
      <c r="BF4778" s="9"/>
      <c r="BG4778" s="9"/>
      <c r="BH4778" s="9"/>
      <c r="BI4778" s="9"/>
      <c r="BJ4778" s="9"/>
      <c r="BK4778" s="9"/>
      <c r="BL4778" s="9">
        <f t="shared" si="156"/>
        <v>321386.40696401679</v>
      </c>
      <c r="BM4778" s="9">
        <f t="shared" si="157"/>
        <v>321400</v>
      </c>
    </row>
    <row r="4779" spans="1:65" x14ac:dyDescent="0.3">
      <c r="A4779" t="s">
        <v>4384</v>
      </c>
      <c r="B4779" s="9">
        <v>291</v>
      </c>
      <c r="C4779">
        <v>561193</v>
      </c>
      <c r="D4779">
        <v>1</v>
      </c>
      <c r="E4779">
        <v>0</v>
      </c>
      <c r="F4779">
        <v>0</v>
      </c>
      <c r="G4779">
        <v>0</v>
      </c>
      <c r="H4779">
        <v>0</v>
      </c>
      <c r="I4779" t="s">
        <v>151</v>
      </c>
      <c r="J4779">
        <v>561207</v>
      </c>
      <c r="K4779" t="s">
        <v>4385</v>
      </c>
      <c r="L4779">
        <v>560758</v>
      </c>
      <c r="M4779" t="s">
        <v>552</v>
      </c>
      <c r="N4779">
        <v>560758</v>
      </c>
      <c r="O4779" t="s">
        <v>552</v>
      </c>
      <c r="P4779">
        <v>560715</v>
      </c>
      <c r="Q4779" t="s">
        <v>553</v>
      </c>
      <c r="R4779" s="9">
        <v>71941.662785630979</v>
      </c>
      <c r="S4779" s="9"/>
      <c r="T4779" s="9"/>
      <c r="U4779" s="9"/>
      <c r="V4779" s="9"/>
      <c r="W4779" s="9"/>
      <c r="X4779" s="9"/>
      <c r="Y4779" s="9"/>
      <c r="Z4779" s="9"/>
      <c r="AA4779" s="9"/>
      <c r="AB4779" s="9"/>
      <c r="AC4779" s="9"/>
      <c r="AD4779" s="9"/>
      <c r="AE4779" s="9"/>
      <c r="AF4779" s="9"/>
      <c r="AG4779" s="9"/>
      <c r="AH4779" s="9"/>
      <c r="AI4779" s="9"/>
      <c r="AJ4779" s="9"/>
      <c r="AK4779" s="9"/>
      <c r="AL4779" s="9"/>
      <c r="AM4779" s="9"/>
      <c r="AN4779" s="9"/>
      <c r="AO4779" s="9"/>
      <c r="AP4779" s="9"/>
      <c r="AQ4779" s="15"/>
      <c r="AR4779" s="9">
        <v>2</v>
      </c>
      <c r="AS4779" s="9">
        <f>AR4779*30500</f>
        <v>61000</v>
      </c>
      <c r="AT4779" s="9"/>
      <c r="AU4779" s="9"/>
      <c r="AV4779" s="9"/>
      <c r="AW4779" s="9"/>
      <c r="AX4779" s="9"/>
      <c r="AY4779" s="9"/>
      <c r="AZ4779" s="9"/>
      <c r="BA4779" s="9"/>
      <c r="BB4779" s="9"/>
      <c r="BC4779" s="9"/>
      <c r="BD4779" s="9"/>
      <c r="BE4779" s="9"/>
      <c r="BF4779" s="9"/>
      <c r="BG4779" s="9"/>
      <c r="BH4779" s="9"/>
      <c r="BI4779" s="9"/>
      <c r="BJ4779" s="9"/>
      <c r="BK4779" s="9"/>
      <c r="BL4779" s="9">
        <f t="shared" si="156"/>
        <v>132941.66278563096</v>
      </c>
      <c r="BM4779" s="9">
        <f t="shared" si="157"/>
        <v>132900</v>
      </c>
    </row>
    <row r="4780" spans="1:65" x14ac:dyDescent="0.3">
      <c r="A4780" t="s">
        <v>4384</v>
      </c>
      <c r="B4780" s="9">
        <v>796</v>
      </c>
      <c r="C4780">
        <v>560642</v>
      </c>
      <c r="D4780">
        <v>1</v>
      </c>
      <c r="E4780">
        <v>0</v>
      </c>
      <c r="F4780">
        <v>0</v>
      </c>
      <c r="G4780">
        <v>0</v>
      </c>
      <c r="H4780">
        <v>0</v>
      </c>
      <c r="I4780" t="s">
        <v>77</v>
      </c>
      <c r="J4780">
        <v>560537</v>
      </c>
      <c r="K4780" t="s">
        <v>2898</v>
      </c>
      <c r="L4780">
        <v>560537</v>
      </c>
      <c r="M4780" t="s">
        <v>2898</v>
      </c>
      <c r="N4780">
        <v>560537</v>
      </c>
      <c r="O4780" t="s">
        <v>2898</v>
      </c>
      <c r="P4780">
        <v>560286</v>
      </c>
      <c r="Q4780" t="s">
        <v>770</v>
      </c>
      <c r="R4780" s="9">
        <v>188565.65878785861</v>
      </c>
      <c r="S4780" s="9"/>
      <c r="T4780" s="9"/>
      <c r="U4780" s="9"/>
      <c r="V4780" s="9"/>
      <c r="W4780" s="9"/>
      <c r="X4780" s="9"/>
      <c r="Y4780" s="9"/>
      <c r="Z4780" s="9"/>
      <c r="AA4780" s="9"/>
      <c r="AB4780" s="9"/>
      <c r="AC4780" s="9"/>
      <c r="AD4780" s="9"/>
      <c r="AE4780" s="9"/>
      <c r="AF4780" s="9"/>
      <c r="AG4780" s="9"/>
      <c r="AH4780" s="9"/>
      <c r="AI4780" s="9"/>
      <c r="AJ4780" s="9"/>
      <c r="AK4780" s="9"/>
      <c r="AL4780" s="9"/>
      <c r="AM4780" s="9"/>
      <c r="AN4780" s="9"/>
      <c r="AO4780" s="9"/>
      <c r="AP4780" s="9"/>
      <c r="AQ4780" s="15"/>
      <c r="AR4780" s="9"/>
      <c r="AS4780" s="9"/>
      <c r="AT4780" s="9"/>
      <c r="AU4780" s="9"/>
      <c r="AV4780" s="9"/>
      <c r="AW4780" s="9"/>
      <c r="AX4780" s="9"/>
      <c r="AY4780" s="9"/>
      <c r="AZ4780" s="9"/>
      <c r="BA4780" s="9"/>
      <c r="BB4780" s="9"/>
      <c r="BC4780" s="9"/>
      <c r="BD4780" s="9"/>
      <c r="BE4780" s="9"/>
      <c r="BF4780" s="9"/>
      <c r="BG4780" s="9"/>
      <c r="BH4780" s="9"/>
      <c r="BI4780" s="9"/>
      <c r="BJ4780" s="9"/>
      <c r="BK4780" s="9"/>
      <c r="BL4780" s="9">
        <f t="shared" si="156"/>
        <v>188565.65878785861</v>
      </c>
      <c r="BM4780" s="9">
        <f t="shared" si="157"/>
        <v>188600</v>
      </c>
    </row>
    <row r="4781" spans="1:65" x14ac:dyDescent="0.3">
      <c r="A4781" t="s">
        <v>4386</v>
      </c>
      <c r="B4781" s="9">
        <v>258</v>
      </c>
      <c r="C4781">
        <v>573523</v>
      </c>
      <c r="D4781">
        <v>1</v>
      </c>
      <c r="E4781">
        <v>0</v>
      </c>
      <c r="F4781">
        <v>0</v>
      </c>
      <c r="G4781">
        <v>0</v>
      </c>
      <c r="H4781">
        <v>0</v>
      </c>
      <c r="I4781" t="s">
        <v>90</v>
      </c>
      <c r="J4781">
        <v>573272</v>
      </c>
      <c r="K4781" t="s">
        <v>1677</v>
      </c>
      <c r="L4781">
        <v>572926</v>
      </c>
      <c r="M4781" t="s">
        <v>203</v>
      </c>
      <c r="N4781">
        <v>572926</v>
      </c>
      <c r="O4781" t="s">
        <v>203</v>
      </c>
      <c r="P4781">
        <v>572926</v>
      </c>
      <c r="Q4781" t="s">
        <v>203</v>
      </c>
      <c r="R4781" s="9">
        <v>71941.662785630979</v>
      </c>
      <c r="S4781" s="9"/>
      <c r="T4781" s="9"/>
      <c r="U4781" s="9"/>
      <c r="V4781" s="9"/>
      <c r="W4781" s="9"/>
      <c r="X4781" s="9"/>
      <c r="Y4781" s="9"/>
      <c r="Z4781" s="9"/>
      <c r="AA4781" s="9"/>
      <c r="AB4781" s="9"/>
      <c r="AC4781" s="9"/>
      <c r="AD4781" s="9"/>
      <c r="AE4781" s="9"/>
      <c r="AF4781" s="9"/>
      <c r="AG4781" s="9"/>
      <c r="AH4781" s="9"/>
      <c r="AI4781" s="9"/>
      <c r="AJ4781" s="9"/>
      <c r="AK4781" s="9"/>
      <c r="AL4781" s="9"/>
      <c r="AM4781" s="9"/>
      <c r="AN4781" s="9"/>
      <c r="AO4781" s="9"/>
      <c r="AP4781" s="9"/>
      <c r="AQ4781" s="15"/>
      <c r="AR4781" s="9">
        <v>2</v>
      </c>
      <c r="AS4781" s="9">
        <f>AR4781*30500</f>
        <v>61000</v>
      </c>
      <c r="AT4781" s="9"/>
      <c r="AU4781" s="9"/>
      <c r="AV4781" s="9"/>
      <c r="AW4781" s="9"/>
      <c r="AX4781" s="9"/>
      <c r="AY4781" s="9"/>
      <c r="AZ4781" s="9"/>
      <c r="BA4781" s="9"/>
      <c r="BB4781" s="9"/>
      <c r="BC4781" s="9"/>
      <c r="BD4781" s="9"/>
      <c r="BE4781" s="9"/>
      <c r="BF4781" s="9"/>
      <c r="BG4781" s="9"/>
      <c r="BH4781" s="9"/>
      <c r="BI4781" s="9"/>
      <c r="BJ4781" s="9"/>
      <c r="BK4781" s="9"/>
      <c r="BL4781" s="9">
        <f t="shared" si="156"/>
        <v>132941.66278563096</v>
      </c>
      <c r="BM4781" s="9">
        <f t="shared" si="157"/>
        <v>132900</v>
      </c>
    </row>
    <row r="4782" spans="1:65" x14ac:dyDescent="0.3">
      <c r="A4782" t="s">
        <v>4387</v>
      </c>
      <c r="B4782" s="9">
        <v>128</v>
      </c>
      <c r="C4782">
        <v>568198</v>
      </c>
      <c r="D4782">
        <v>1</v>
      </c>
      <c r="E4782">
        <v>0</v>
      </c>
      <c r="F4782">
        <v>0</v>
      </c>
      <c r="G4782">
        <v>0</v>
      </c>
      <c r="H4782">
        <v>0</v>
      </c>
      <c r="I4782" t="s">
        <v>94</v>
      </c>
      <c r="J4782">
        <v>506460</v>
      </c>
      <c r="K4782" t="s">
        <v>818</v>
      </c>
      <c r="L4782">
        <v>506460</v>
      </c>
      <c r="M4782" t="s">
        <v>818</v>
      </c>
      <c r="N4782">
        <v>511021</v>
      </c>
      <c r="O4782" t="s">
        <v>772</v>
      </c>
      <c r="P4782">
        <v>511021</v>
      </c>
      <c r="Q4782" t="s">
        <v>772</v>
      </c>
      <c r="R4782" s="9">
        <v>71941.662785630979</v>
      </c>
      <c r="S4782" s="9"/>
      <c r="T4782" s="9"/>
      <c r="U4782" s="9"/>
      <c r="V4782" s="9"/>
      <c r="W4782" s="9"/>
      <c r="X4782" s="9"/>
      <c r="Y4782" s="9"/>
      <c r="Z4782" s="9"/>
      <c r="AA4782" s="9"/>
      <c r="AB4782" s="9"/>
      <c r="AC4782" s="9"/>
      <c r="AD4782" s="9"/>
      <c r="AE4782" s="9"/>
      <c r="AF4782" s="9"/>
      <c r="AG4782" s="9"/>
      <c r="AH4782" s="9"/>
      <c r="AI4782" s="9"/>
      <c r="AJ4782" s="9"/>
      <c r="AK4782" s="9"/>
      <c r="AL4782" s="9"/>
      <c r="AM4782" s="9"/>
      <c r="AN4782" s="9"/>
      <c r="AO4782" s="9"/>
      <c r="AP4782" s="9"/>
      <c r="AQ4782" s="15"/>
      <c r="AR4782" s="9"/>
      <c r="AS4782" s="9"/>
      <c r="AT4782" s="9"/>
      <c r="AU4782" s="9"/>
      <c r="AV4782" s="9"/>
      <c r="AW4782" s="9"/>
      <c r="AX4782" s="9"/>
      <c r="AY4782" s="9"/>
      <c r="AZ4782" s="9"/>
      <c r="BA4782" s="9"/>
      <c r="BB4782" s="9"/>
      <c r="BC4782" s="9"/>
      <c r="BD4782" s="9"/>
      <c r="BE4782" s="9"/>
      <c r="BF4782" s="9"/>
      <c r="BG4782" s="9"/>
      <c r="BH4782" s="9"/>
      <c r="BI4782" s="9"/>
      <c r="BJ4782" s="9"/>
      <c r="BK4782" s="9"/>
      <c r="BL4782" s="9">
        <f t="shared" si="156"/>
        <v>71941.662785630979</v>
      </c>
      <c r="BM4782" s="9">
        <f t="shared" si="157"/>
        <v>71900</v>
      </c>
    </row>
    <row r="4783" spans="1:65" x14ac:dyDescent="0.3">
      <c r="A4783" t="s">
        <v>4388</v>
      </c>
      <c r="B4783" s="9">
        <v>751</v>
      </c>
      <c r="C4783">
        <v>575721</v>
      </c>
      <c r="D4783">
        <v>1</v>
      </c>
      <c r="E4783">
        <v>0</v>
      </c>
      <c r="F4783">
        <v>0</v>
      </c>
      <c r="G4783">
        <v>0</v>
      </c>
      <c r="H4783">
        <v>0</v>
      </c>
      <c r="I4783" t="s">
        <v>96</v>
      </c>
      <c r="J4783">
        <v>574767</v>
      </c>
      <c r="K4783" t="s">
        <v>853</v>
      </c>
      <c r="L4783">
        <v>574767</v>
      </c>
      <c r="M4783" t="s">
        <v>853</v>
      </c>
      <c r="N4783">
        <v>574767</v>
      </c>
      <c r="O4783" t="s">
        <v>853</v>
      </c>
      <c r="P4783">
        <v>555134</v>
      </c>
      <c r="Q4783" t="s">
        <v>187</v>
      </c>
      <c r="R4783" s="9">
        <v>178066.25840453219</v>
      </c>
      <c r="S4783" s="9"/>
      <c r="T4783" s="9"/>
      <c r="U4783" s="9"/>
      <c r="V4783" s="9"/>
      <c r="W4783" s="9"/>
      <c r="X4783" s="9"/>
      <c r="Y4783" s="9"/>
      <c r="Z4783" s="9"/>
      <c r="AA4783" s="9"/>
      <c r="AB4783" s="9"/>
      <c r="AC4783" s="9"/>
      <c r="AD4783" s="9"/>
      <c r="AE4783" s="9"/>
      <c r="AF4783" s="9"/>
      <c r="AG4783" s="9"/>
      <c r="AH4783" s="9"/>
      <c r="AI4783" s="9"/>
      <c r="AJ4783" s="9"/>
      <c r="AK4783" s="9"/>
      <c r="AL4783" s="9"/>
      <c r="AM4783" s="9"/>
      <c r="AN4783" s="9"/>
      <c r="AO4783" s="9"/>
      <c r="AP4783" s="9"/>
      <c r="AQ4783" s="15"/>
      <c r="AR4783" s="9">
        <v>3</v>
      </c>
      <c r="AS4783" s="9">
        <f>AR4783*30500</f>
        <v>91500</v>
      </c>
      <c r="AT4783" s="9"/>
      <c r="AU4783" s="9"/>
      <c r="AV4783" s="9"/>
      <c r="AW4783" s="9"/>
      <c r="AX4783" s="9"/>
      <c r="AY4783" s="9"/>
      <c r="AZ4783" s="9"/>
      <c r="BA4783" s="9"/>
      <c r="BB4783" s="9"/>
      <c r="BC4783" s="9"/>
      <c r="BD4783" s="9"/>
      <c r="BE4783" s="9"/>
      <c r="BF4783" s="9"/>
      <c r="BG4783" s="9"/>
      <c r="BH4783" s="9"/>
      <c r="BI4783" s="9"/>
      <c r="BJ4783" s="9"/>
      <c r="BK4783" s="9"/>
      <c r="BL4783" s="9">
        <f t="shared" si="156"/>
        <v>269566.25840453221</v>
      </c>
      <c r="BM4783" s="9">
        <f t="shared" si="157"/>
        <v>269600</v>
      </c>
    </row>
    <row r="4784" spans="1:65" x14ac:dyDescent="0.3">
      <c r="A4784" t="s">
        <v>4389</v>
      </c>
      <c r="B4784" s="9">
        <v>154</v>
      </c>
      <c r="C4784">
        <v>530875</v>
      </c>
      <c r="D4784">
        <v>1</v>
      </c>
      <c r="E4784">
        <v>0</v>
      </c>
      <c r="F4784">
        <v>0</v>
      </c>
      <c r="G4784">
        <v>0</v>
      </c>
      <c r="H4784">
        <v>0</v>
      </c>
      <c r="I4784" t="s">
        <v>86</v>
      </c>
      <c r="J4784">
        <v>534005</v>
      </c>
      <c r="K4784" t="s">
        <v>88</v>
      </c>
      <c r="L4784">
        <v>534005</v>
      </c>
      <c r="M4784" t="s">
        <v>88</v>
      </c>
      <c r="N4784">
        <v>534005</v>
      </c>
      <c r="O4784" t="s">
        <v>88</v>
      </c>
      <c r="P4784">
        <v>534005</v>
      </c>
      <c r="Q4784" t="s">
        <v>88</v>
      </c>
      <c r="R4784" s="9">
        <v>71941.662785630979</v>
      </c>
      <c r="S4784" s="9"/>
      <c r="T4784" s="9"/>
      <c r="U4784" s="9"/>
      <c r="V4784" s="9"/>
      <c r="W4784" s="9"/>
      <c r="X4784" s="9"/>
      <c r="Y4784" s="9"/>
      <c r="Z4784" s="9"/>
      <c r="AA4784" s="9"/>
      <c r="AB4784" s="9"/>
      <c r="AC4784" s="9"/>
      <c r="AD4784" s="9"/>
      <c r="AE4784" s="9"/>
      <c r="AF4784" s="9"/>
      <c r="AG4784" s="9"/>
      <c r="AH4784" s="9"/>
      <c r="AI4784" s="9"/>
      <c r="AJ4784" s="9"/>
      <c r="AK4784" s="9"/>
      <c r="AL4784" s="9"/>
      <c r="AM4784" s="9"/>
      <c r="AN4784" s="9"/>
      <c r="AO4784" s="9"/>
      <c r="AP4784" s="9"/>
      <c r="AQ4784" s="15"/>
      <c r="AR4784" s="9"/>
      <c r="AS4784" s="9"/>
      <c r="AT4784" s="9"/>
      <c r="AU4784" s="9"/>
      <c r="AV4784" s="9"/>
      <c r="AW4784" s="9"/>
      <c r="AX4784" s="9"/>
      <c r="AY4784" s="9"/>
      <c r="AZ4784" s="9"/>
      <c r="BA4784" s="9"/>
      <c r="BB4784" s="9"/>
      <c r="BC4784" s="9"/>
      <c r="BD4784" s="9"/>
      <c r="BE4784" s="9"/>
      <c r="BF4784" s="9"/>
      <c r="BG4784" s="9"/>
      <c r="BH4784" s="9"/>
      <c r="BI4784" s="9"/>
      <c r="BJ4784" s="9"/>
      <c r="BK4784" s="9"/>
      <c r="BL4784" s="9">
        <f t="shared" si="156"/>
        <v>71941.662785630979</v>
      </c>
      <c r="BM4784" s="9">
        <f t="shared" si="157"/>
        <v>71900</v>
      </c>
    </row>
    <row r="4785" spans="1:65" x14ac:dyDescent="0.3">
      <c r="A4785" t="s">
        <v>4390</v>
      </c>
      <c r="B4785" s="9">
        <v>633</v>
      </c>
      <c r="C4785">
        <v>574465</v>
      </c>
      <c r="D4785">
        <v>1</v>
      </c>
      <c r="E4785">
        <v>0</v>
      </c>
      <c r="F4785">
        <v>0</v>
      </c>
      <c r="G4785">
        <v>0</v>
      </c>
      <c r="H4785">
        <v>0</v>
      </c>
      <c r="I4785" t="s">
        <v>90</v>
      </c>
      <c r="J4785">
        <v>574082</v>
      </c>
      <c r="K4785" t="s">
        <v>1888</v>
      </c>
      <c r="L4785">
        <v>574082</v>
      </c>
      <c r="M4785" t="s">
        <v>1888</v>
      </c>
      <c r="N4785">
        <v>574082</v>
      </c>
      <c r="O4785" t="s">
        <v>1888</v>
      </c>
      <c r="P4785">
        <v>573868</v>
      </c>
      <c r="Q4785" t="s">
        <v>349</v>
      </c>
      <c r="R4785" s="9">
        <v>150464.9498465189</v>
      </c>
      <c r="S4785" s="9"/>
      <c r="T4785" s="9"/>
      <c r="U4785" s="9"/>
      <c r="V4785" s="9"/>
      <c r="W4785" s="9"/>
      <c r="X4785" s="9"/>
      <c r="Y4785" s="9"/>
      <c r="Z4785" s="9"/>
      <c r="AA4785" s="9"/>
      <c r="AB4785" s="9"/>
      <c r="AC4785" s="9"/>
      <c r="AD4785" s="9"/>
      <c r="AE4785" s="9"/>
      <c r="AF4785" s="9"/>
      <c r="AG4785" s="9"/>
      <c r="AH4785" s="9"/>
      <c r="AI4785" s="9"/>
      <c r="AJ4785" s="9"/>
      <c r="AK4785" s="9"/>
      <c r="AL4785" s="9"/>
      <c r="AM4785" s="9"/>
      <c r="AN4785" s="9"/>
      <c r="AO4785" s="9"/>
      <c r="AP4785" s="9"/>
      <c r="AQ4785" s="15"/>
      <c r="AR4785" s="9">
        <v>1</v>
      </c>
      <c r="AS4785" s="9">
        <f>AR4785*30500</f>
        <v>30500</v>
      </c>
      <c r="AT4785" s="9"/>
      <c r="AU4785" s="9"/>
      <c r="AV4785" s="9"/>
      <c r="AW4785" s="9"/>
      <c r="AX4785" s="9"/>
      <c r="AY4785" s="9"/>
      <c r="AZ4785" s="9"/>
      <c r="BA4785" s="9"/>
      <c r="BB4785" s="9"/>
      <c r="BC4785" s="9"/>
      <c r="BD4785" s="9"/>
      <c r="BE4785" s="9"/>
      <c r="BF4785" s="9"/>
      <c r="BG4785" s="9"/>
      <c r="BH4785" s="9"/>
      <c r="BI4785" s="9"/>
      <c r="BJ4785" s="9"/>
      <c r="BK4785" s="9"/>
      <c r="BL4785" s="9">
        <f t="shared" si="156"/>
        <v>180964.9498465189</v>
      </c>
      <c r="BM4785" s="9">
        <f t="shared" si="157"/>
        <v>181000</v>
      </c>
    </row>
    <row r="4786" spans="1:65" x14ac:dyDescent="0.3">
      <c r="A4786" t="s">
        <v>4391</v>
      </c>
      <c r="B4786" s="9">
        <v>148</v>
      </c>
      <c r="C4786">
        <v>564583</v>
      </c>
      <c r="D4786">
        <v>1</v>
      </c>
      <c r="E4786">
        <v>0</v>
      </c>
      <c r="F4786">
        <v>0</v>
      </c>
      <c r="G4786">
        <v>0</v>
      </c>
      <c r="H4786">
        <v>0</v>
      </c>
      <c r="I4786" t="s">
        <v>86</v>
      </c>
      <c r="J4786">
        <v>540013</v>
      </c>
      <c r="K4786" t="s">
        <v>762</v>
      </c>
      <c r="L4786">
        <v>540013</v>
      </c>
      <c r="M4786" t="s">
        <v>762</v>
      </c>
      <c r="N4786">
        <v>540013</v>
      </c>
      <c r="O4786" t="s">
        <v>762</v>
      </c>
      <c r="P4786">
        <v>539911</v>
      </c>
      <c r="Q4786" t="s">
        <v>352</v>
      </c>
      <c r="R4786" s="9">
        <v>71941.662785630979</v>
      </c>
      <c r="S4786" s="9"/>
      <c r="T4786" s="9"/>
      <c r="U4786" s="9"/>
      <c r="V4786" s="9"/>
      <c r="W4786" s="9"/>
      <c r="X4786" s="9"/>
      <c r="Y4786" s="9"/>
      <c r="Z4786" s="9"/>
      <c r="AA4786" s="9"/>
      <c r="AB4786" s="9"/>
      <c r="AC4786" s="9"/>
      <c r="AD4786" s="9"/>
      <c r="AE4786" s="9"/>
      <c r="AF4786" s="9"/>
      <c r="AG4786" s="9"/>
      <c r="AH4786" s="9"/>
      <c r="AI4786" s="9"/>
      <c r="AJ4786" s="9"/>
      <c r="AK4786" s="9"/>
      <c r="AL4786" s="9"/>
      <c r="AM4786" s="9"/>
      <c r="AN4786" s="9"/>
      <c r="AO4786" s="9"/>
      <c r="AP4786" s="9"/>
      <c r="AQ4786" s="15"/>
      <c r="AR4786" s="9"/>
      <c r="AS4786" s="9"/>
      <c r="AT4786" s="9"/>
      <c r="AU4786" s="9"/>
      <c r="AV4786" s="9"/>
      <c r="AW4786" s="9"/>
      <c r="AX4786" s="9"/>
      <c r="AY4786" s="9"/>
      <c r="AZ4786" s="9"/>
      <c r="BA4786" s="9"/>
      <c r="BB4786" s="9"/>
      <c r="BC4786" s="9"/>
      <c r="BD4786" s="9"/>
      <c r="BE4786" s="9"/>
      <c r="BF4786" s="9"/>
      <c r="BG4786" s="9"/>
      <c r="BH4786" s="9"/>
      <c r="BI4786" s="9"/>
      <c r="BJ4786" s="9"/>
      <c r="BK4786" s="9"/>
      <c r="BL4786" s="9">
        <f t="shared" si="156"/>
        <v>71941.662785630979</v>
      </c>
      <c r="BM4786" s="9">
        <f t="shared" si="157"/>
        <v>71900</v>
      </c>
    </row>
    <row r="4787" spans="1:65" x14ac:dyDescent="0.3">
      <c r="A4787" t="s">
        <v>4392</v>
      </c>
      <c r="B4787" s="9">
        <v>988</v>
      </c>
      <c r="C4787">
        <v>584894</v>
      </c>
      <c r="D4787">
        <v>1</v>
      </c>
      <c r="E4787">
        <v>0</v>
      </c>
      <c r="F4787">
        <v>0</v>
      </c>
      <c r="G4787">
        <v>0</v>
      </c>
      <c r="H4787">
        <v>0</v>
      </c>
      <c r="I4787" t="s">
        <v>81</v>
      </c>
      <c r="J4787">
        <v>584495</v>
      </c>
      <c r="K4787" t="s">
        <v>546</v>
      </c>
      <c r="L4787">
        <v>584495</v>
      </c>
      <c r="M4787" t="s">
        <v>546</v>
      </c>
      <c r="N4787">
        <v>584495</v>
      </c>
      <c r="O4787" t="s">
        <v>546</v>
      </c>
      <c r="P4787">
        <v>584495</v>
      </c>
      <c r="Q4787" t="s">
        <v>546</v>
      </c>
      <c r="R4787" s="9">
        <v>233211.3881820174</v>
      </c>
      <c r="S4787" s="9"/>
      <c r="T4787" s="9"/>
      <c r="U4787" s="9"/>
      <c r="V4787" s="9"/>
      <c r="W4787" s="9"/>
      <c r="X4787" s="9"/>
      <c r="Y4787" s="9"/>
      <c r="Z4787" s="9"/>
      <c r="AA4787" s="9"/>
      <c r="AB4787" s="9"/>
      <c r="AC4787" s="9"/>
      <c r="AD4787" s="9"/>
      <c r="AE4787" s="9"/>
      <c r="AF4787" s="9"/>
      <c r="AG4787" s="9"/>
      <c r="AH4787" s="9"/>
      <c r="AI4787" s="9"/>
      <c r="AJ4787" s="9"/>
      <c r="AK4787" s="9"/>
      <c r="AL4787" s="9"/>
      <c r="AM4787" s="9"/>
      <c r="AN4787" s="9"/>
      <c r="AO4787" s="9"/>
      <c r="AP4787" s="9"/>
      <c r="AQ4787" s="15"/>
      <c r="AR4787" s="9"/>
      <c r="AS4787" s="9"/>
      <c r="AT4787" s="9"/>
      <c r="AU4787" s="9"/>
      <c r="AV4787" s="9"/>
      <c r="AW4787" s="9"/>
      <c r="AX4787" s="9"/>
      <c r="AY4787" s="9"/>
      <c r="AZ4787" s="9"/>
      <c r="BA4787" s="9"/>
      <c r="BB4787" s="9"/>
      <c r="BC4787" s="9"/>
      <c r="BD4787" s="9"/>
      <c r="BE4787" s="9"/>
      <c r="BF4787" s="9"/>
      <c r="BG4787" s="9"/>
      <c r="BH4787" s="9"/>
      <c r="BI4787" s="9"/>
      <c r="BJ4787" s="9"/>
      <c r="BK4787" s="9"/>
      <c r="BL4787" s="9">
        <f t="shared" si="156"/>
        <v>233211.3881820174</v>
      </c>
      <c r="BM4787" s="9">
        <f t="shared" si="157"/>
        <v>233200</v>
      </c>
    </row>
    <row r="4788" spans="1:65" x14ac:dyDescent="0.3">
      <c r="A4788" t="s">
        <v>4393</v>
      </c>
      <c r="B4788" s="9">
        <v>957</v>
      </c>
      <c r="C4788">
        <v>584908</v>
      </c>
      <c r="D4788">
        <v>1</v>
      </c>
      <c r="E4788">
        <v>0</v>
      </c>
      <c r="F4788">
        <v>0</v>
      </c>
      <c r="G4788">
        <v>0</v>
      </c>
      <c r="H4788">
        <v>0</v>
      </c>
      <c r="I4788" t="s">
        <v>81</v>
      </c>
      <c r="J4788">
        <v>584495</v>
      </c>
      <c r="K4788" t="s">
        <v>546</v>
      </c>
      <c r="L4788">
        <v>584495</v>
      </c>
      <c r="M4788" t="s">
        <v>546</v>
      </c>
      <c r="N4788">
        <v>584495</v>
      </c>
      <c r="O4788" t="s">
        <v>546</v>
      </c>
      <c r="P4788">
        <v>584495</v>
      </c>
      <c r="Q4788" t="s">
        <v>546</v>
      </c>
      <c r="R4788" s="9">
        <v>226018.90158072161</v>
      </c>
      <c r="S4788" s="9"/>
      <c r="T4788" s="9"/>
      <c r="U4788" s="9"/>
      <c r="V4788" s="9"/>
      <c r="W4788" s="9"/>
      <c r="X4788" s="9"/>
      <c r="Y4788" s="9"/>
      <c r="Z4788" s="9"/>
      <c r="AA4788" s="9"/>
      <c r="AB4788" s="9"/>
      <c r="AC4788" s="9"/>
      <c r="AD4788" s="9"/>
      <c r="AE4788" s="9"/>
      <c r="AF4788" s="9"/>
      <c r="AG4788" s="9"/>
      <c r="AH4788" s="9"/>
      <c r="AI4788" s="9"/>
      <c r="AJ4788" s="9"/>
      <c r="AK4788" s="9"/>
      <c r="AL4788" s="9"/>
      <c r="AM4788" s="9"/>
      <c r="AN4788" s="9"/>
      <c r="AO4788" s="9"/>
      <c r="AP4788" s="9"/>
      <c r="AQ4788" s="15"/>
      <c r="AR4788" s="9">
        <v>1</v>
      </c>
      <c r="AS4788" s="9">
        <f>AR4788*30500</f>
        <v>30500</v>
      </c>
      <c r="AT4788" s="9"/>
      <c r="AU4788" s="9"/>
      <c r="AV4788" s="9"/>
      <c r="AW4788" s="9"/>
      <c r="AX4788" s="9"/>
      <c r="AY4788" s="9"/>
      <c r="AZ4788" s="9"/>
      <c r="BA4788" s="9"/>
      <c r="BB4788" s="9"/>
      <c r="BC4788" s="9"/>
      <c r="BD4788" s="9"/>
      <c r="BE4788" s="9"/>
      <c r="BF4788" s="9"/>
      <c r="BG4788" s="9"/>
      <c r="BH4788" s="9"/>
      <c r="BI4788" s="9"/>
      <c r="BJ4788" s="9"/>
      <c r="BK4788" s="9"/>
      <c r="BL4788" s="9">
        <f t="shared" si="156"/>
        <v>256518.90158072161</v>
      </c>
      <c r="BM4788" s="9">
        <f t="shared" si="157"/>
        <v>256500</v>
      </c>
    </row>
    <row r="4789" spans="1:65" x14ac:dyDescent="0.3">
      <c r="A4789" t="s">
        <v>4394</v>
      </c>
      <c r="B4789" s="9">
        <v>440</v>
      </c>
      <c r="C4789">
        <v>573132</v>
      </c>
      <c r="D4789">
        <v>1</v>
      </c>
      <c r="E4789">
        <v>0</v>
      </c>
      <c r="F4789">
        <v>0</v>
      </c>
      <c r="G4789">
        <v>0</v>
      </c>
      <c r="H4789">
        <v>0</v>
      </c>
      <c r="I4789" t="s">
        <v>90</v>
      </c>
      <c r="J4789">
        <v>570508</v>
      </c>
      <c r="K4789" t="s">
        <v>138</v>
      </c>
      <c r="L4789">
        <v>570508</v>
      </c>
      <c r="M4789" t="s">
        <v>138</v>
      </c>
      <c r="N4789">
        <v>570508</v>
      </c>
      <c r="O4789" t="s">
        <v>138</v>
      </c>
      <c r="P4789">
        <v>570508</v>
      </c>
      <c r="Q4789" t="s">
        <v>138</v>
      </c>
      <c r="R4789" s="9">
        <v>105080.6430611041</v>
      </c>
      <c r="S4789" s="9"/>
      <c r="T4789" s="9"/>
      <c r="U4789" s="9"/>
      <c r="V4789" s="9"/>
      <c r="W4789" s="9"/>
      <c r="X4789" s="9"/>
      <c r="Y4789" s="9"/>
      <c r="Z4789" s="9"/>
      <c r="AA4789" s="9"/>
      <c r="AB4789" s="9"/>
      <c r="AC4789" s="9"/>
      <c r="AD4789" s="9"/>
      <c r="AE4789" s="9"/>
      <c r="AF4789" s="9"/>
      <c r="AG4789" s="9"/>
      <c r="AH4789" s="9"/>
      <c r="AI4789" s="9"/>
      <c r="AJ4789" s="9"/>
      <c r="AK4789" s="9"/>
      <c r="AL4789" s="9"/>
      <c r="AM4789" s="9"/>
      <c r="AN4789" s="9"/>
      <c r="AO4789" s="9"/>
      <c r="AP4789" s="9"/>
      <c r="AQ4789" s="15"/>
      <c r="AR4789" s="9"/>
      <c r="AS4789" s="9"/>
      <c r="AT4789" s="9"/>
      <c r="AU4789" s="9"/>
      <c r="AV4789" s="9"/>
      <c r="AW4789" s="9"/>
      <c r="AX4789" s="9"/>
      <c r="AY4789" s="9"/>
      <c r="AZ4789" s="9"/>
      <c r="BA4789" s="9"/>
      <c r="BB4789" s="9"/>
      <c r="BC4789" s="9"/>
      <c r="BD4789" s="9"/>
      <c r="BE4789" s="9"/>
      <c r="BF4789" s="9"/>
      <c r="BG4789" s="9"/>
      <c r="BH4789" s="9"/>
      <c r="BI4789" s="9"/>
      <c r="BJ4789" s="9"/>
      <c r="BK4789" s="9"/>
      <c r="BL4789" s="9">
        <f t="shared" si="156"/>
        <v>105080.6430611041</v>
      </c>
      <c r="BM4789" s="9">
        <f t="shared" si="157"/>
        <v>105100</v>
      </c>
    </row>
    <row r="4790" spans="1:65" x14ac:dyDescent="0.3">
      <c r="A4790" s="2" t="s">
        <v>4395</v>
      </c>
      <c r="B4790" s="9">
        <v>784</v>
      </c>
      <c r="C4790">
        <v>592609</v>
      </c>
      <c r="D4790">
        <v>1</v>
      </c>
      <c r="E4790">
        <v>1</v>
      </c>
      <c r="F4790">
        <v>0</v>
      </c>
      <c r="G4790">
        <v>0</v>
      </c>
      <c r="H4790">
        <v>0</v>
      </c>
      <c r="I4790" t="s">
        <v>135</v>
      </c>
      <c r="J4790">
        <v>592609</v>
      </c>
      <c r="K4790" t="s">
        <v>4395</v>
      </c>
      <c r="L4790">
        <v>592731</v>
      </c>
      <c r="M4790" t="s">
        <v>180</v>
      </c>
      <c r="N4790">
        <v>592731</v>
      </c>
      <c r="O4790" t="s">
        <v>180</v>
      </c>
      <c r="P4790">
        <v>592731</v>
      </c>
      <c r="Q4790" t="s">
        <v>180</v>
      </c>
      <c r="R4790" s="9">
        <v>185767.19845096621</v>
      </c>
      <c r="S4790" s="9">
        <f>SUMIFS($B:$B,$J:$J,$C4790)</f>
        <v>1337</v>
      </c>
      <c r="T4790" s="9">
        <v>72822.057957943951</v>
      </c>
      <c r="U4790" s="9">
        <v>0</v>
      </c>
      <c r="V4790" s="9">
        <f>U4790*768</f>
        <v>0</v>
      </c>
      <c r="W4790" s="9">
        <v>16</v>
      </c>
      <c r="X4790" s="9">
        <f>W4790*3072</f>
        <v>49152</v>
      </c>
      <c r="Y4790" s="9">
        <v>11</v>
      </c>
      <c r="Z4790" s="9">
        <f>Y4790*1024</f>
        <v>11264</v>
      </c>
      <c r="AA4790" s="9">
        <v>2</v>
      </c>
      <c r="AB4790" s="9">
        <f>AA4790*256</f>
        <v>512</v>
      </c>
      <c r="AC4790" s="9"/>
      <c r="AD4790" s="9"/>
      <c r="AE4790" s="9"/>
      <c r="AF4790" s="9"/>
      <c r="AG4790" s="9"/>
      <c r="AH4790" s="9"/>
      <c r="AI4790" s="9"/>
      <c r="AJ4790" s="9"/>
      <c r="AK4790" s="9"/>
      <c r="AL4790" s="9"/>
      <c r="AM4790" s="9"/>
      <c r="AN4790" s="9"/>
      <c r="AO4790" s="9"/>
      <c r="AP4790" s="9"/>
      <c r="AQ4790" s="15"/>
      <c r="AR4790" s="9"/>
      <c r="AS4790" s="9"/>
      <c r="AT4790" s="9"/>
      <c r="AU4790" s="9"/>
      <c r="AV4790" s="9"/>
      <c r="AW4790" s="9"/>
      <c r="AX4790" s="9"/>
      <c r="AY4790" s="9"/>
      <c r="AZ4790" s="9"/>
      <c r="BA4790" s="9"/>
      <c r="BB4790" s="9"/>
      <c r="BC4790" s="9"/>
      <c r="BD4790" s="9"/>
      <c r="BE4790" s="9"/>
      <c r="BF4790" s="9"/>
      <c r="BG4790" s="9"/>
      <c r="BH4790" s="9"/>
      <c r="BI4790" s="9"/>
      <c r="BJ4790" s="9"/>
      <c r="BK4790" s="9"/>
      <c r="BL4790" s="9">
        <f t="shared" si="156"/>
        <v>319517.25640891015</v>
      </c>
      <c r="BM4790" s="9">
        <f t="shared" si="157"/>
        <v>319500</v>
      </c>
    </row>
    <row r="4791" spans="1:65" x14ac:dyDescent="0.3">
      <c r="A4791" s="2" t="s">
        <v>4396</v>
      </c>
      <c r="B4791" s="9">
        <v>2987</v>
      </c>
      <c r="C4791">
        <v>599905</v>
      </c>
      <c r="D4791">
        <v>1</v>
      </c>
      <c r="E4791">
        <v>1</v>
      </c>
      <c r="F4791">
        <v>0</v>
      </c>
      <c r="G4791">
        <v>0</v>
      </c>
      <c r="H4791">
        <v>0</v>
      </c>
      <c r="I4791" t="s">
        <v>94</v>
      </c>
      <c r="J4791">
        <v>599905</v>
      </c>
      <c r="K4791" t="s">
        <v>4396</v>
      </c>
      <c r="L4791">
        <v>599191</v>
      </c>
      <c r="M4791" t="s">
        <v>193</v>
      </c>
      <c r="N4791">
        <v>599191</v>
      </c>
      <c r="O4791" t="s">
        <v>193</v>
      </c>
      <c r="P4791">
        <v>599191</v>
      </c>
      <c r="Q4791" t="s">
        <v>193</v>
      </c>
      <c r="R4791" s="9">
        <v>687322.48616861494</v>
      </c>
      <c r="S4791" s="9">
        <f>SUMIFS($B:$B,$J:$J,$C4791)</f>
        <v>2987</v>
      </c>
      <c r="T4791" s="9">
        <v>162406.5511295608</v>
      </c>
      <c r="U4791" s="9">
        <v>0</v>
      </c>
      <c r="V4791" s="9">
        <f>U4791*768</f>
        <v>0</v>
      </c>
      <c r="W4791" s="9">
        <v>9</v>
      </c>
      <c r="X4791" s="9">
        <f>W4791*3072</f>
        <v>27648</v>
      </c>
      <c r="Y4791" s="9">
        <v>10</v>
      </c>
      <c r="Z4791" s="9">
        <f>Y4791*1024</f>
        <v>10240</v>
      </c>
      <c r="AA4791" s="9">
        <v>3</v>
      </c>
      <c r="AB4791" s="9">
        <f>AA4791*256</f>
        <v>768</v>
      </c>
      <c r="AC4791" s="9"/>
      <c r="AD4791" s="9"/>
      <c r="AE4791" s="9"/>
      <c r="AF4791" s="9"/>
      <c r="AG4791" s="9"/>
      <c r="AH4791" s="9"/>
      <c r="AI4791" s="9"/>
      <c r="AJ4791" s="9"/>
      <c r="AK4791" s="9"/>
      <c r="AL4791" s="9"/>
      <c r="AM4791" s="9"/>
      <c r="AN4791" s="9"/>
      <c r="AO4791" s="9"/>
      <c r="AP4791" s="9"/>
      <c r="AQ4791" s="15"/>
      <c r="AR4791" s="9"/>
      <c r="AS4791" s="9"/>
      <c r="AT4791" s="9"/>
      <c r="AU4791" s="9"/>
      <c r="AV4791" s="9"/>
      <c r="AW4791" s="9"/>
      <c r="AX4791" s="9"/>
      <c r="AY4791" s="9"/>
      <c r="AZ4791" s="9"/>
      <c r="BA4791" s="9"/>
      <c r="BB4791" s="9"/>
      <c r="BC4791" s="9"/>
      <c r="BD4791" s="9"/>
      <c r="BE4791" s="9"/>
      <c r="BF4791" s="9"/>
      <c r="BG4791" s="9"/>
      <c r="BH4791" s="9"/>
      <c r="BI4791" s="9"/>
      <c r="BJ4791" s="9"/>
      <c r="BK4791" s="9"/>
      <c r="BL4791" s="9">
        <f t="shared" si="156"/>
        <v>888385.03729817574</v>
      </c>
      <c r="BM4791" s="9">
        <f t="shared" si="157"/>
        <v>888400</v>
      </c>
    </row>
    <row r="4792" spans="1:65" x14ac:dyDescent="0.3">
      <c r="A4792" t="s">
        <v>4397</v>
      </c>
      <c r="B4792" s="9">
        <v>1696</v>
      </c>
      <c r="C4792">
        <v>533700</v>
      </c>
      <c r="D4792">
        <v>1</v>
      </c>
      <c r="E4792">
        <v>0</v>
      </c>
      <c r="F4792">
        <v>0</v>
      </c>
      <c r="G4792">
        <v>0</v>
      </c>
      <c r="H4792">
        <v>0</v>
      </c>
      <c r="I4792" t="s">
        <v>86</v>
      </c>
      <c r="J4792">
        <v>533165</v>
      </c>
      <c r="K4792" t="s">
        <v>191</v>
      </c>
      <c r="L4792">
        <v>533165</v>
      </c>
      <c r="M4792" t="s">
        <v>191</v>
      </c>
      <c r="N4792">
        <v>533165</v>
      </c>
      <c r="O4792" t="s">
        <v>191</v>
      </c>
      <c r="P4792">
        <v>533165</v>
      </c>
      <c r="Q4792" t="s">
        <v>191</v>
      </c>
      <c r="R4792" s="9">
        <v>396038.34409534658</v>
      </c>
      <c r="S4792" s="9"/>
      <c r="T4792" s="9"/>
      <c r="U4792" s="9"/>
      <c r="V4792" s="9"/>
      <c r="W4792" s="9"/>
      <c r="X4792" s="9"/>
      <c r="Y4792" s="9"/>
      <c r="Z4792" s="9"/>
      <c r="AA4792" s="9"/>
      <c r="AB4792" s="9"/>
      <c r="AC4792" s="9"/>
      <c r="AD4792" s="9"/>
      <c r="AE4792" s="9"/>
      <c r="AF4792" s="9"/>
      <c r="AG4792" s="9"/>
      <c r="AH4792" s="9"/>
      <c r="AI4792" s="9"/>
      <c r="AJ4792" s="9"/>
      <c r="AK4792" s="9"/>
      <c r="AL4792" s="9"/>
      <c r="AM4792" s="9"/>
      <c r="AN4792" s="9"/>
      <c r="AO4792" s="9"/>
      <c r="AP4792" s="9"/>
      <c r="AQ4792" s="15"/>
      <c r="AR4792" s="9"/>
      <c r="AS4792" s="9"/>
      <c r="AT4792" s="9"/>
      <c r="AU4792" s="9"/>
      <c r="AV4792" s="9"/>
      <c r="AW4792" s="9"/>
      <c r="AX4792" s="9"/>
      <c r="AY4792" s="9"/>
      <c r="AZ4792" s="9"/>
      <c r="BA4792" s="9"/>
      <c r="BB4792" s="9"/>
      <c r="BC4792" s="9"/>
      <c r="BD4792" s="9"/>
      <c r="BE4792" s="9"/>
      <c r="BF4792" s="9"/>
      <c r="BG4792" s="9"/>
      <c r="BH4792" s="9"/>
      <c r="BI4792" s="9"/>
      <c r="BJ4792" s="9"/>
      <c r="BK4792" s="9"/>
      <c r="BL4792" s="9">
        <f t="shared" si="156"/>
        <v>396038.34409534658</v>
      </c>
      <c r="BM4792" s="9">
        <f t="shared" si="157"/>
        <v>396000</v>
      </c>
    </row>
    <row r="4793" spans="1:65" x14ac:dyDescent="0.3">
      <c r="A4793" t="s">
        <v>4398</v>
      </c>
      <c r="B4793" s="9">
        <v>946</v>
      </c>
      <c r="C4793">
        <v>575739</v>
      </c>
      <c r="D4793">
        <v>1</v>
      </c>
      <c r="E4793">
        <v>0</v>
      </c>
      <c r="F4793">
        <v>0</v>
      </c>
      <c r="G4793">
        <v>0</v>
      </c>
      <c r="H4793">
        <v>0</v>
      </c>
      <c r="I4793" t="s">
        <v>96</v>
      </c>
      <c r="J4793">
        <v>555134</v>
      </c>
      <c r="K4793" t="s">
        <v>187</v>
      </c>
      <c r="L4793">
        <v>555134</v>
      </c>
      <c r="M4793" t="s">
        <v>187</v>
      </c>
      <c r="N4793">
        <v>555134</v>
      </c>
      <c r="O4793" t="s">
        <v>187</v>
      </c>
      <c r="P4793">
        <v>555134</v>
      </c>
      <c r="Q4793" t="s">
        <v>187</v>
      </c>
      <c r="R4793" s="9">
        <v>223465.29701947581</v>
      </c>
      <c r="S4793" s="9"/>
      <c r="T4793" s="9"/>
      <c r="U4793" s="9"/>
      <c r="V4793" s="9"/>
      <c r="W4793" s="9"/>
      <c r="X4793" s="9"/>
      <c r="Y4793" s="9"/>
      <c r="Z4793" s="9"/>
      <c r="AA4793" s="9"/>
      <c r="AB4793" s="9"/>
      <c r="AC4793" s="9"/>
      <c r="AD4793" s="9"/>
      <c r="AE4793" s="9"/>
      <c r="AF4793" s="9"/>
      <c r="AG4793" s="9"/>
      <c r="AH4793" s="9"/>
      <c r="AI4793" s="9"/>
      <c r="AJ4793" s="9"/>
      <c r="AK4793" s="9"/>
      <c r="AL4793" s="9"/>
      <c r="AM4793" s="9"/>
      <c r="AN4793" s="9"/>
      <c r="AO4793" s="9"/>
      <c r="AP4793" s="9"/>
      <c r="AQ4793" s="15"/>
      <c r="AR4793" s="9"/>
      <c r="AS4793" s="9"/>
      <c r="AT4793" s="9"/>
      <c r="AU4793" s="9"/>
      <c r="AV4793" s="9"/>
      <c r="AW4793" s="9"/>
      <c r="AX4793" s="9"/>
      <c r="AY4793" s="9"/>
      <c r="AZ4793" s="9"/>
      <c r="BA4793" s="9"/>
      <c r="BB4793" s="9"/>
      <c r="BC4793" s="9"/>
      <c r="BD4793" s="9"/>
      <c r="BE4793" s="9"/>
      <c r="BF4793" s="9"/>
      <c r="BG4793" s="9"/>
      <c r="BH4793" s="9"/>
      <c r="BI4793" s="9"/>
      <c r="BJ4793" s="9"/>
      <c r="BK4793" s="9"/>
      <c r="BL4793" s="9">
        <f t="shared" si="156"/>
        <v>223465.29701947581</v>
      </c>
      <c r="BM4793" s="9">
        <f t="shared" si="157"/>
        <v>223500</v>
      </c>
    </row>
    <row r="4794" spans="1:65" x14ac:dyDescent="0.3">
      <c r="A4794" t="s">
        <v>4399</v>
      </c>
      <c r="B4794" s="9">
        <v>230</v>
      </c>
      <c r="C4794">
        <v>594806</v>
      </c>
      <c r="D4794">
        <v>1</v>
      </c>
      <c r="E4794">
        <v>0</v>
      </c>
      <c r="F4794">
        <v>0</v>
      </c>
      <c r="G4794">
        <v>0</v>
      </c>
      <c r="H4794">
        <v>0</v>
      </c>
      <c r="I4794" t="s">
        <v>81</v>
      </c>
      <c r="J4794">
        <v>595098</v>
      </c>
      <c r="K4794" t="s">
        <v>417</v>
      </c>
      <c r="L4794">
        <v>595098</v>
      </c>
      <c r="M4794" t="s">
        <v>417</v>
      </c>
      <c r="N4794">
        <v>595098</v>
      </c>
      <c r="O4794" t="s">
        <v>417</v>
      </c>
      <c r="P4794">
        <v>593711</v>
      </c>
      <c r="Q4794" t="s">
        <v>185</v>
      </c>
      <c r="R4794" s="9">
        <v>71941.662785630979</v>
      </c>
      <c r="S4794" s="9"/>
      <c r="T4794" s="9"/>
      <c r="U4794" s="9"/>
      <c r="V4794" s="9"/>
      <c r="W4794" s="9"/>
      <c r="X4794" s="9"/>
      <c r="Y4794" s="9"/>
      <c r="Z4794" s="9"/>
      <c r="AA4794" s="9"/>
      <c r="AB4794" s="9"/>
      <c r="AC4794" s="9"/>
      <c r="AD4794" s="9"/>
      <c r="AE4794" s="9"/>
      <c r="AF4794" s="9"/>
      <c r="AG4794" s="9"/>
      <c r="AH4794" s="9"/>
      <c r="AI4794" s="9"/>
      <c r="AJ4794" s="9"/>
      <c r="AK4794" s="9"/>
      <c r="AL4794" s="9"/>
      <c r="AM4794" s="9"/>
      <c r="AN4794" s="9"/>
      <c r="AO4794" s="9"/>
      <c r="AP4794" s="9"/>
      <c r="AQ4794" s="15"/>
      <c r="AR4794" s="9"/>
      <c r="AS4794" s="9"/>
      <c r="AT4794" s="9"/>
      <c r="AU4794" s="9"/>
      <c r="AV4794" s="9"/>
      <c r="AW4794" s="9"/>
      <c r="AX4794" s="9"/>
      <c r="AY4794" s="9"/>
      <c r="AZ4794" s="9"/>
      <c r="BA4794" s="9"/>
      <c r="BB4794" s="9"/>
      <c r="BC4794" s="9"/>
      <c r="BD4794" s="9"/>
      <c r="BE4794" s="9"/>
      <c r="BF4794" s="9"/>
      <c r="BG4794" s="9"/>
      <c r="BH4794" s="9"/>
      <c r="BI4794" s="9"/>
      <c r="BJ4794" s="9"/>
      <c r="BK4794" s="9"/>
      <c r="BL4794" s="9">
        <f t="shared" si="156"/>
        <v>71941.662785630979</v>
      </c>
      <c r="BM4794" s="9">
        <f t="shared" si="157"/>
        <v>71900</v>
      </c>
    </row>
    <row r="4795" spans="1:65" x14ac:dyDescent="0.3">
      <c r="A4795" s="4" t="s">
        <v>2077</v>
      </c>
      <c r="B4795" s="9">
        <v>5403</v>
      </c>
      <c r="C4795">
        <v>558371</v>
      </c>
      <c r="D4795">
        <v>1</v>
      </c>
      <c r="E4795">
        <v>1</v>
      </c>
      <c r="F4795">
        <v>1</v>
      </c>
      <c r="G4795">
        <v>1</v>
      </c>
      <c r="H4795">
        <v>0</v>
      </c>
      <c r="I4795" t="s">
        <v>151</v>
      </c>
      <c r="J4795">
        <v>558371</v>
      </c>
      <c r="K4795" t="s">
        <v>2077</v>
      </c>
      <c r="L4795">
        <v>558371</v>
      </c>
      <c r="M4795" t="s">
        <v>2077</v>
      </c>
      <c r="N4795">
        <v>558371</v>
      </c>
      <c r="O4795" t="s">
        <v>2077</v>
      </c>
      <c r="P4795">
        <v>554791</v>
      </c>
      <c r="Q4795" t="s">
        <v>1503</v>
      </c>
      <c r="R4795" s="9">
        <v>1218367.275572706</v>
      </c>
      <c r="S4795" s="9">
        <f>SUMIFS($B:$B,$J:$J,$C4795)</f>
        <v>9963</v>
      </c>
      <c r="T4795" s="9">
        <v>539335.18950179266</v>
      </c>
      <c r="U4795" s="9">
        <v>1</v>
      </c>
      <c r="V4795" s="9">
        <f>U4795*768</f>
        <v>768</v>
      </c>
      <c r="W4795" s="9">
        <v>29</v>
      </c>
      <c r="X4795" s="9">
        <f>W4795*3072</f>
        <v>89088</v>
      </c>
      <c r="Y4795" s="9">
        <v>25</v>
      </c>
      <c r="Z4795" s="9">
        <f>Y4795*1024</f>
        <v>25600</v>
      </c>
      <c r="AA4795" s="9">
        <v>14</v>
      </c>
      <c r="AB4795" s="9">
        <f>AA4795*256</f>
        <v>3584</v>
      </c>
      <c r="AC4795" s="9">
        <f>SUMIFS($B:$B,$L:$L,$C4795)</f>
        <v>14963</v>
      </c>
      <c r="AD4795" s="9">
        <v>1845560.7687232133</v>
      </c>
      <c r="AE4795" s="9"/>
      <c r="AF4795" s="9"/>
      <c r="AG4795" s="9">
        <f>SUMIFS($B:$B,$N:$N,$C4795)</f>
        <v>15375</v>
      </c>
      <c r="AH4795" s="9">
        <v>1721566.740034976</v>
      </c>
      <c r="AI4795" s="9"/>
      <c r="AJ4795" s="9"/>
      <c r="AK4795" s="9"/>
      <c r="AL4795" s="9"/>
      <c r="AM4795" s="9"/>
      <c r="AN4795" s="9"/>
      <c r="AO4795" s="9"/>
      <c r="AP4795" s="9"/>
      <c r="AQ4795" s="15"/>
      <c r="AR4795" s="9"/>
      <c r="AS4795" s="9"/>
      <c r="AT4795" s="9"/>
      <c r="AU4795" s="9"/>
      <c r="AV4795" s="9"/>
      <c r="AW4795" s="9"/>
      <c r="AX4795" s="9"/>
      <c r="AY4795" s="9"/>
      <c r="AZ4795" s="9"/>
      <c r="BA4795" s="9"/>
      <c r="BB4795" s="9"/>
      <c r="BC4795" s="9"/>
      <c r="BD4795" s="9"/>
      <c r="BE4795" s="9"/>
      <c r="BF4795" s="9"/>
      <c r="BG4795" s="9"/>
      <c r="BH4795" s="9"/>
      <c r="BI4795" s="9"/>
      <c r="BJ4795" s="9"/>
      <c r="BK4795" s="9"/>
      <c r="BL4795" s="9">
        <f t="shared" si="156"/>
        <v>5443869.9738326883</v>
      </c>
      <c r="BM4795" s="9">
        <f t="shared" si="157"/>
        <v>5443900</v>
      </c>
    </row>
    <row r="4796" spans="1:65" x14ac:dyDescent="0.3">
      <c r="A4796" t="s">
        <v>4400</v>
      </c>
      <c r="B4796" s="9">
        <v>935</v>
      </c>
      <c r="C4796">
        <v>586561</v>
      </c>
      <c r="D4796">
        <v>1</v>
      </c>
      <c r="E4796">
        <v>0</v>
      </c>
      <c r="F4796">
        <v>0</v>
      </c>
      <c r="G4796">
        <v>0</v>
      </c>
      <c r="H4796">
        <v>0</v>
      </c>
      <c r="I4796" t="s">
        <v>81</v>
      </c>
      <c r="J4796">
        <v>586102</v>
      </c>
      <c r="K4796" t="s">
        <v>990</v>
      </c>
      <c r="L4796">
        <v>586021</v>
      </c>
      <c r="M4796" t="s">
        <v>987</v>
      </c>
      <c r="N4796">
        <v>586021</v>
      </c>
      <c r="O4796" t="s">
        <v>987</v>
      </c>
      <c r="P4796">
        <v>586021</v>
      </c>
      <c r="Q4796" t="s">
        <v>987</v>
      </c>
      <c r="R4796" s="9">
        <v>220910.93482535789</v>
      </c>
      <c r="S4796" s="9"/>
      <c r="T4796" s="9"/>
      <c r="U4796" s="9"/>
      <c r="V4796" s="9"/>
      <c r="W4796" s="9"/>
      <c r="X4796" s="9"/>
      <c r="Y4796" s="9"/>
      <c r="Z4796" s="9"/>
      <c r="AA4796" s="9"/>
      <c r="AB4796" s="9"/>
      <c r="AC4796" s="9"/>
      <c r="AD4796" s="9"/>
      <c r="AE4796" s="9"/>
      <c r="AF4796" s="9"/>
      <c r="AG4796" s="9"/>
      <c r="AH4796" s="9"/>
      <c r="AI4796" s="9"/>
      <c r="AJ4796" s="9"/>
      <c r="AK4796" s="9"/>
      <c r="AL4796" s="9"/>
      <c r="AM4796" s="9"/>
      <c r="AN4796" s="9"/>
      <c r="AO4796" s="9"/>
      <c r="AP4796" s="9"/>
      <c r="AQ4796" s="15"/>
      <c r="AR4796" s="9"/>
      <c r="AS4796" s="9"/>
      <c r="AT4796" s="9"/>
      <c r="AU4796" s="9"/>
      <c r="AV4796" s="9"/>
      <c r="AW4796" s="9"/>
      <c r="AX4796" s="9"/>
      <c r="AY4796" s="9"/>
      <c r="AZ4796" s="9"/>
      <c r="BA4796" s="9"/>
      <c r="BB4796" s="9"/>
      <c r="BC4796" s="9"/>
      <c r="BD4796" s="9"/>
      <c r="BE4796" s="9"/>
      <c r="BF4796" s="9"/>
      <c r="BG4796" s="9"/>
      <c r="BH4796" s="9"/>
      <c r="BI4796" s="9"/>
      <c r="BJ4796" s="9"/>
      <c r="BK4796" s="9"/>
      <c r="BL4796" s="9">
        <f t="shared" si="156"/>
        <v>220910.93482535789</v>
      </c>
      <c r="BM4796" s="9">
        <f t="shared" si="157"/>
        <v>220900</v>
      </c>
    </row>
    <row r="4797" spans="1:65" x14ac:dyDescent="0.3">
      <c r="A4797" t="s">
        <v>4401</v>
      </c>
      <c r="B4797" s="9">
        <v>230</v>
      </c>
      <c r="C4797">
        <v>545538</v>
      </c>
      <c r="D4797">
        <v>1</v>
      </c>
      <c r="E4797">
        <v>0</v>
      </c>
      <c r="F4797">
        <v>0</v>
      </c>
      <c r="G4797">
        <v>0</v>
      </c>
      <c r="H4797">
        <v>0</v>
      </c>
      <c r="I4797" t="s">
        <v>131</v>
      </c>
      <c r="J4797">
        <v>562351</v>
      </c>
      <c r="K4797" t="s">
        <v>304</v>
      </c>
      <c r="L4797">
        <v>562351</v>
      </c>
      <c r="M4797" t="s">
        <v>304</v>
      </c>
      <c r="N4797">
        <v>562351</v>
      </c>
      <c r="O4797" t="s">
        <v>304</v>
      </c>
      <c r="P4797">
        <v>562335</v>
      </c>
      <c r="Q4797" t="s">
        <v>132</v>
      </c>
      <c r="R4797" s="9">
        <v>71941.662785630979</v>
      </c>
      <c r="S4797" s="9"/>
      <c r="T4797" s="9"/>
      <c r="U4797" s="9"/>
      <c r="V4797" s="9"/>
      <c r="W4797" s="9"/>
      <c r="X4797" s="9"/>
      <c r="Y4797" s="9"/>
      <c r="Z4797" s="9"/>
      <c r="AA4797" s="9"/>
      <c r="AB4797" s="9"/>
      <c r="AC4797" s="9"/>
      <c r="AD4797" s="9"/>
      <c r="AE4797" s="9"/>
      <c r="AF4797" s="9"/>
      <c r="AG4797" s="9"/>
      <c r="AH4797" s="9"/>
      <c r="AI4797" s="9"/>
      <c r="AJ4797" s="9"/>
      <c r="AK4797" s="9"/>
      <c r="AL4797" s="9"/>
      <c r="AM4797" s="9"/>
      <c r="AN4797" s="9"/>
      <c r="AO4797" s="9"/>
      <c r="AP4797" s="9"/>
      <c r="AQ4797" s="15"/>
      <c r="AR4797" s="9"/>
      <c r="AS4797" s="9"/>
      <c r="AT4797" s="9"/>
      <c r="AU4797" s="9"/>
      <c r="AV4797" s="9"/>
      <c r="AW4797" s="9"/>
      <c r="AX4797" s="9"/>
      <c r="AY4797" s="9"/>
      <c r="AZ4797" s="9"/>
      <c r="BA4797" s="9"/>
      <c r="BB4797" s="9"/>
      <c r="BC4797" s="9"/>
      <c r="BD4797" s="9"/>
      <c r="BE4797" s="9"/>
      <c r="BF4797" s="9"/>
      <c r="BG4797" s="9"/>
      <c r="BH4797" s="9"/>
      <c r="BI4797" s="9"/>
      <c r="BJ4797" s="9"/>
      <c r="BK4797" s="9"/>
      <c r="BL4797" s="9">
        <f t="shared" si="156"/>
        <v>71941.662785630979</v>
      </c>
      <c r="BM4797" s="9">
        <f t="shared" si="157"/>
        <v>71900</v>
      </c>
    </row>
    <row r="4798" spans="1:65" x14ac:dyDescent="0.3">
      <c r="A4798" t="s">
        <v>4402</v>
      </c>
      <c r="B4798" s="9">
        <v>236</v>
      </c>
      <c r="C4798">
        <v>534889</v>
      </c>
      <c r="D4798">
        <v>1</v>
      </c>
      <c r="E4798">
        <v>0</v>
      </c>
      <c r="F4798">
        <v>0</v>
      </c>
      <c r="G4798">
        <v>0</v>
      </c>
      <c r="H4798">
        <v>0</v>
      </c>
      <c r="I4798" t="s">
        <v>86</v>
      </c>
      <c r="J4798">
        <v>537454</v>
      </c>
      <c r="K4798" t="s">
        <v>790</v>
      </c>
      <c r="L4798">
        <v>537454</v>
      </c>
      <c r="M4798" t="s">
        <v>790</v>
      </c>
      <c r="N4798">
        <v>537454</v>
      </c>
      <c r="O4798" t="s">
        <v>790</v>
      </c>
      <c r="P4798">
        <v>537454</v>
      </c>
      <c r="Q4798" t="s">
        <v>790</v>
      </c>
      <c r="R4798" s="9">
        <v>71941.662785630979</v>
      </c>
      <c r="S4798" s="9"/>
      <c r="T4798" s="9"/>
      <c r="U4798" s="9"/>
      <c r="V4798" s="9"/>
      <c r="W4798" s="9"/>
      <c r="X4798" s="9"/>
      <c r="Y4798" s="9"/>
      <c r="Z4798" s="9"/>
      <c r="AA4798" s="9"/>
      <c r="AB4798" s="9"/>
      <c r="AC4798" s="9"/>
      <c r="AD4798" s="9"/>
      <c r="AE4798" s="9"/>
      <c r="AF4798" s="9"/>
      <c r="AG4798" s="9"/>
      <c r="AH4798" s="9"/>
      <c r="AI4798" s="9"/>
      <c r="AJ4798" s="9"/>
      <c r="AK4798" s="9"/>
      <c r="AL4798" s="9"/>
      <c r="AM4798" s="9"/>
      <c r="AN4798" s="9"/>
      <c r="AO4798" s="9"/>
      <c r="AP4798" s="9"/>
      <c r="AQ4798" s="15"/>
      <c r="AR4798" s="9"/>
      <c r="AS4798" s="9"/>
      <c r="AT4798" s="9"/>
      <c r="AU4798" s="9"/>
      <c r="AV4798" s="9"/>
      <c r="AW4798" s="9"/>
      <c r="AX4798" s="9"/>
      <c r="AY4798" s="9"/>
      <c r="AZ4798" s="9"/>
      <c r="BA4798" s="9"/>
      <c r="BB4798" s="9"/>
      <c r="BC4798" s="9"/>
      <c r="BD4798" s="9"/>
      <c r="BE4798" s="9"/>
      <c r="BF4798" s="9"/>
      <c r="BG4798" s="9"/>
      <c r="BH4798" s="9"/>
      <c r="BI4798" s="9"/>
      <c r="BJ4798" s="9"/>
      <c r="BK4798" s="9"/>
      <c r="BL4798" s="9">
        <f t="shared" si="156"/>
        <v>71941.662785630979</v>
      </c>
      <c r="BM4798" s="9">
        <f t="shared" si="157"/>
        <v>71900</v>
      </c>
    </row>
    <row r="4799" spans="1:65" x14ac:dyDescent="0.3">
      <c r="A4799" t="s">
        <v>4403</v>
      </c>
      <c r="B4799" s="9">
        <v>1691</v>
      </c>
      <c r="C4799">
        <v>591742</v>
      </c>
      <c r="D4799">
        <v>1</v>
      </c>
      <c r="E4799">
        <v>0</v>
      </c>
      <c r="F4799">
        <v>0</v>
      </c>
      <c r="G4799">
        <v>0</v>
      </c>
      <c r="H4799">
        <v>0</v>
      </c>
      <c r="I4799" t="s">
        <v>123</v>
      </c>
      <c r="J4799">
        <v>590266</v>
      </c>
      <c r="K4799" t="s">
        <v>163</v>
      </c>
      <c r="L4799">
        <v>590266</v>
      </c>
      <c r="M4799" t="s">
        <v>163</v>
      </c>
      <c r="N4799">
        <v>590266</v>
      </c>
      <c r="O4799" t="s">
        <v>163</v>
      </c>
      <c r="P4799">
        <v>590266</v>
      </c>
      <c r="Q4799" t="s">
        <v>163</v>
      </c>
      <c r="R4799" s="9">
        <v>394897.15850030922</v>
      </c>
      <c r="S4799" s="9"/>
      <c r="T4799" s="9"/>
      <c r="U4799" s="9"/>
      <c r="V4799" s="9"/>
      <c r="W4799" s="9"/>
      <c r="X4799" s="9"/>
      <c r="Y4799" s="9"/>
      <c r="Z4799" s="9"/>
      <c r="AA4799" s="9"/>
      <c r="AB4799" s="9"/>
      <c r="AC4799" s="9"/>
      <c r="AD4799" s="9"/>
      <c r="AE4799" s="9"/>
      <c r="AF4799" s="9"/>
      <c r="AG4799" s="9"/>
      <c r="AH4799" s="9"/>
      <c r="AI4799" s="9"/>
      <c r="AJ4799" s="9"/>
      <c r="AK4799" s="9"/>
      <c r="AL4799" s="9"/>
      <c r="AM4799" s="9"/>
      <c r="AN4799" s="9"/>
      <c r="AO4799" s="9"/>
      <c r="AP4799" s="9"/>
      <c r="AQ4799" s="15"/>
      <c r="AR4799" s="9"/>
      <c r="AS4799" s="9"/>
      <c r="AT4799" s="9"/>
      <c r="AU4799" s="9"/>
      <c r="AV4799" s="9"/>
      <c r="AW4799" s="9"/>
      <c r="AX4799" s="9"/>
      <c r="AY4799" s="9"/>
      <c r="AZ4799" s="9"/>
      <c r="BA4799" s="9"/>
      <c r="BB4799" s="9"/>
      <c r="BC4799" s="9"/>
      <c r="BD4799" s="9"/>
      <c r="BE4799" s="9"/>
      <c r="BF4799" s="9"/>
      <c r="BG4799" s="9"/>
      <c r="BH4799" s="9"/>
      <c r="BI4799" s="9"/>
      <c r="BJ4799" s="9"/>
      <c r="BK4799" s="9"/>
      <c r="BL4799" s="9">
        <f t="shared" si="156"/>
        <v>394897.15850030922</v>
      </c>
      <c r="BM4799" s="9">
        <f t="shared" si="157"/>
        <v>394900</v>
      </c>
    </row>
    <row r="4800" spans="1:65" x14ac:dyDescent="0.3">
      <c r="A4800" t="s">
        <v>4404</v>
      </c>
      <c r="B4800" s="9">
        <v>548</v>
      </c>
      <c r="C4800">
        <v>590053</v>
      </c>
      <c r="D4800">
        <v>1</v>
      </c>
      <c r="E4800">
        <v>0</v>
      </c>
      <c r="F4800">
        <v>0</v>
      </c>
      <c r="G4800">
        <v>0</v>
      </c>
      <c r="H4800">
        <v>0</v>
      </c>
      <c r="I4800" t="s">
        <v>111</v>
      </c>
      <c r="J4800">
        <v>589381</v>
      </c>
      <c r="K4800" t="s">
        <v>985</v>
      </c>
      <c r="L4800">
        <v>589632</v>
      </c>
      <c r="M4800" t="s">
        <v>392</v>
      </c>
      <c r="N4800">
        <v>589250</v>
      </c>
      <c r="O4800" t="s">
        <v>113</v>
      </c>
      <c r="P4800">
        <v>589250</v>
      </c>
      <c r="Q4800" t="s">
        <v>113</v>
      </c>
      <c r="R4800" s="9">
        <v>130516.01328914209</v>
      </c>
      <c r="S4800" s="9"/>
      <c r="T4800" s="9"/>
      <c r="U4800" s="9"/>
      <c r="V4800" s="9"/>
      <c r="W4800" s="9"/>
      <c r="X4800" s="9"/>
      <c r="Y4800" s="9"/>
      <c r="Z4800" s="9"/>
      <c r="AA4800" s="9"/>
      <c r="AB4800" s="9"/>
      <c r="AC4800" s="9"/>
      <c r="AD4800" s="9"/>
      <c r="AE4800" s="9"/>
      <c r="AF4800" s="9"/>
      <c r="AG4800" s="9"/>
      <c r="AH4800" s="9"/>
      <c r="AI4800" s="9"/>
      <c r="AJ4800" s="9"/>
      <c r="AK4800" s="9"/>
      <c r="AL4800" s="9"/>
      <c r="AM4800" s="9"/>
      <c r="AN4800" s="9"/>
      <c r="AO4800" s="9"/>
      <c r="AP4800" s="9"/>
      <c r="AQ4800" s="15"/>
      <c r="AR4800" s="9"/>
      <c r="AS4800" s="9"/>
      <c r="AT4800" s="9"/>
      <c r="AU4800" s="9"/>
      <c r="AV4800" s="9"/>
      <c r="AW4800" s="9"/>
      <c r="AX4800" s="9"/>
      <c r="AY4800" s="9"/>
      <c r="AZ4800" s="9"/>
      <c r="BA4800" s="9"/>
      <c r="BB4800" s="9"/>
      <c r="BC4800" s="9"/>
      <c r="BD4800" s="9"/>
      <c r="BE4800" s="9"/>
      <c r="BF4800" s="9"/>
      <c r="BG4800" s="9"/>
      <c r="BH4800" s="9"/>
      <c r="BI4800" s="9"/>
      <c r="BJ4800" s="9"/>
      <c r="BK4800" s="9"/>
      <c r="BL4800" s="9">
        <f t="shared" si="156"/>
        <v>130516.01328914209</v>
      </c>
      <c r="BM4800" s="9">
        <f t="shared" si="157"/>
        <v>130500</v>
      </c>
    </row>
    <row r="4801" spans="1:65" x14ac:dyDescent="0.3">
      <c r="A4801" s="2" t="s">
        <v>4405</v>
      </c>
      <c r="B4801" s="9">
        <v>2238</v>
      </c>
      <c r="C4801">
        <v>552569</v>
      </c>
      <c r="D4801">
        <v>1</v>
      </c>
      <c r="E4801">
        <v>1</v>
      </c>
      <c r="F4801">
        <v>0</v>
      </c>
      <c r="G4801">
        <v>0</v>
      </c>
      <c r="H4801">
        <v>0</v>
      </c>
      <c r="I4801" t="s">
        <v>94</v>
      </c>
      <c r="J4801">
        <v>552569</v>
      </c>
      <c r="K4801" t="s">
        <v>4405</v>
      </c>
      <c r="L4801">
        <v>598003</v>
      </c>
      <c r="M4801" t="s">
        <v>201</v>
      </c>
      <c r="N4801">
        <v>598003</v>
      </c>
      <c r="O4801" t="s">
        <v>201</v>
      </c>
      <c r="P4801">
        <v>598003</v>
      </c>
      <c r="Q4801" t="s">
        <v>201</v>
      </c>
      <c r="R4801" s="9">
        <v>519106.18223134289</v>
      </c>
      <c r="S4801" s="9">
        <f>SUMIFS($B:$B,$J:$J,$C4801)</f>
        <v>2238</v>
      </c>
      <c r="T4801" s="9">
        <v>121769.40806316851</v>
      </c>
      <c r="U4801" s="9">
        <v>0</v>
      </c>
      <c r="V4801" s="9">
        <f>U4801*768</f>
        <v>0</v>
      </c>
      <c r="W4801" s="9">
        <v>3</v>
      </c>
      <c r="X4801" s="9">
        <f>W4801*3072</f>
        <v>9216</v>
      </c>
      <c r="Y4801" s="9">
        <v>6</v>
      </c>
      <c r="Z4801" s="9">
        <f>Y4801*1024</f>
        <v>6144</v>
      </c>
      <c r="AA4801" s="9">
        <v>2</v>
      </c>
      <c r="AB4801" s="9">
        <f>AA4801*256</f>
        <v>512</v>
      </c>
      <c r="AC4801" s="9"/>
      <c r="AD4801" s="9"/>
      <c r="AE4801" s="9"/>
      <c r="AF4801" s="9"/>
      <c r="AG4801" s="9"/>
      <c r="AH4801" s="9"/>
      <c r="AI4801" s="9"/>
      <c r="AJ4801" s="9"/>
      <c r="AK4801" s="9"/>
      <c r="AL4801" s="9"/>
      <c r="AM4801" s="9"/>
      <c r="AN4801" s="9"/>
      <c r="AO4801" s="9"/>
      <c r="AP4801" s="9"/>
      <c r="AQ4801" s="15"/>
      <c r="AR4801" s="9"/>
      <c r="AS4801" s="9"/>
      <c r="AT4801" s="9"/>
      <c r="AU4801" s="9"/>
      <c r="AV4801" s="9"/>
      <c r="AW4801" s="9"/>
      <c r="AX4801" s="9"/>
      <c r="AY4801" s="9"/>
      <c r="AZ4801" s="9"/>
      <c r="BA4801" s="9"/>
      <c r="BB4801" s="9"/>
      <c r="BC4801" s="9"/>
      <c r="BD4801" s="9"/>
      <c r="BE4801" s="9"/>
      <c r="BF4801" s="9"/>
      <c r="BG4801" s="9"/>
      <c r="BH4801" s="9"/>
      <c r="BI4801" s="9"/>
      <c r="BJ4801" s="9"/>
      <c r="BK4801" s="9"/>
      <c r="BL4801" s="9">
        <f t="shared" si="156"/>
        <v>656747.59029451141</v>
      </c>
      <c r="BM4801" s="9">
        <f t="shared" si="157"/>
        <v>656700</v>
      </c>
    </row>
    <row r="4802" spans="1:65" x14ac:dyDescent="0.3">
      <c r="A4802" t="s">
        <v>4406</v>
      </c>
      <c r="B4802" s="9">
        <v>263</v>
      </c>
      <c r="C4802">
        <v>578801</v>
      </c>
      <c r="D4802">
        <v>1</v>
      </c>
      <c r="E4802">
        <v>0</v>
      </c>
      <c r="F4802">
        <v>0</v>
      </c>
      <c r="G4802">
        <v>0</v>
      </c>
      <c r="H4802">
        <v>0</v>
      </c>
      <c r="I4802" t="s">
        <v>96</v>
      </c>
      <c r="J4802">
        <v>578576</v>
      </c>
      <c r="K4802" t="s">
        <v>580</v>
      </c>
      <c r="L4802">
        <v>578576</v>
      </c>
      <c r="M4802" t="s">
        <v>580</v>
      </c>
      <c r="N4802">
        <v>578576</v>
      </c>
      <c r="O4802" t="s">
        <v>580</v>
      </c>
      <c r="P4802">
        <v>578576</v>
      </c>
      <c r="Q4802" t="s">
        <v>580</v>
      </c>
      <c r="R4802" s="9">
        <v>71941.662785630979</v>
      </c>
      <c r="S4802" s="9"/>
      <c r="T4802" s="9"/>
      <c r="U4802" s="9"/>
      <c r="V4802" s="9"/>
      <c r="W4802" s="9"/>
      <c r="X4802" s="9"/>
      <c r="Y4802" s="9"/>
      <c r="Z4802" s="9"/>
      <c r="AA4802" s="9"/>
      <c r="AB4802" s="9"/>
      <c r="AC4802" s="9"/>
      <c r="AD4802" s="9"/>
      <c r="AE4802" s="9"/>
      <c r="AF4802" s="9"/>
      <c r="AG4802" s="9"/>
      <c r="AH4802" s="9"/>
      <c r="AI4802" s="9"/>
      <c r="AJ4802" s="9"/>
      <c r="AK4802" s="9"/>
      <c r="AL4802" s="9"/>
      <c r="AM4802" s="9"/>
      <c r="AN4802" s="9"/>
      <c r="AO4802" s="9"/>
      <c r="AP4802" s="9"/>
      <c r="AQ4802" s="15"/>
      <c r="AR4802" s="9"/>
      <c r="AS4802" s="9"/>
      <c r="AT4802" s="9"/>
      <c r="AU4802" s="9"/>
      <c r="AV4802" s="9"/>
      <c r="AW4802" s="9"/>
      <c r="AX4802" s="9"/>
      <c r="AY4802" s="9"/>
      <c r="AZ4802" s="9"/>
      <c r="BA4802" s="9"/>
      <c r="BB4802" s="9"/>
      <c r="BC4802" s="9"/>
      <c r="BD4802" s="9"/>
      <c r="BE4802" s="9"/>
      <c r="BF4802" s="9"/>
      <c r="BG4802" s="9"/>
      <c r="BH4802" s="9"/>
      <c r="BI4802" s="9"/>
      <c r="BJ4802" s="9"/>
      <c r="BK4802" s="9"/>
      <c r="BL4802" s="9">
        <f t="shared" si="156"/>
        <v>71941.662785630979</v>
      </c>
      <c r="BM4802" s="9">
        <f t="shared" si="157"/>
        <v>71900</v>
      </c>
    </row>
    <row r="4803" spans="1:65" x14ac:dyDescent="0.3">
      <c r="A4803" t="s">
        <v>4406</v>
      </c>
      <c r="B4803" s="9">
        <v>491</v>
      </c>
      <c r="C4803">
        <v>531766</v>
      </c>
      <c r="D4803">
        <v>1</v>
      </c>
      <c r="E4803">
        <v>0</v>
      </c>
      <c r="F4803">
        <v>0</v>
      </c>
      <c r="G4803">
        <v>0</v>
      </c>
      <c r="H4803">
        <v>0</v>
      </c>
      <c r="I4803" t="s">
        <v>86</v>
      </c>
      <c r="J4803">
        <v>532011</v>
      </c>
      <c r="K4803" t="s">
        <v>219</v>
      </c>
      <c r="L4803">
        <v>532011</v>
      </c>
      <c r="M4803" t="s">
        <v>219</v>
      </c>
      <c r="N4803">
        <v>531057</v>
      </c>
      <c r="O4803" t="s">
        <v>220</v>
      </c>
      <c r="P4803">
        <v>531057</v>
      </c>
      <c r="Q4803" t="s">
        <v>220</v>
      </c>
      <c r="R4803" s="9">
        <v>117104.73205419449</v>
      </c>
      <c r="S4803" s="9"/>
      <c r="T4803" s="9"/>
      <c r="U4803" s="9"/>
      <c r="V4803" s="9"/>
      <c r="W4803" s="9"/>
      <c r="X4803" s="9"/>
      <c r="Y4803" s="9"/>
      <c r="Z4803" s="9"/>
      <c r="AA4803" s="9"/>
      <c r="AB4803" s="9"/>
      <c r="AC4803" s="9"/>
      <c r="AD4803" s="9"/>
      <c r="AE4803" s="9"/>
      <c r="AF4803" s="9"/>
      <c r="AG4803" s="9"/>
      <c r="AH4803" s="9"/>
      <c r="AI4803" s="9"/>
      <c r="AJ4803" s="9"/>
      <c r="AK4803" s="9"/>
      <c r="AL4803" s="9"/>
      <c r="AM4803" s="9"/>
      <c r="AN4803" s="9"/>
      <c r="AO4803" s="9"/>
      <c r="AP4803" s="9"/>
      <c r="AQ4803" s="15"/>
      <c r="AR4803" s="9"/>
      <c r="AS4803" s="9"/>
      <c r="AT4803" s="9"/>
      <c r="AU4803" s="9"/>
      <c r="AV4803" s="9"/>
      <c r="AW4803" s="9"/>
      <c r="AX4803" s="9"/>
      <c r="AY4803" s="9"/>
      <c r="AZ4803" s="9"/>
      <c r="BA4803" s="9"/>
      <c r="BB4803" s="9"/>
      <c r="BC4803" s="9"/>
      <c r="BD4803" s="9"/>
      <c r="BE4803" s="9"/>
      <c r="BF4803" s="9"/>
      <c r="BG4803" s="9"/>
      <c r="BH4803" s="9"/>
      <c r="BI4803" s="9"/>
      <c r="BJ4803" s="9"/>
      <c r="BK4803" s="9"/>
      <c r="BL4803" s="9">
        <f t="shared" si="156"/>
        <v>117104.73205419449</v>
      </c>
      <c r="BM4803" s="9">
        <f t="shared" si="157"/>
        <v>117100</v>
      </c>
    </row>
    <row r="4804" spans="1:65" x14ac:dyDescent="0.3">
      <c r="A4804" t="s">
        <v>4407</v>
      </c>
      <c r="B4804" s="9">
        <v>1585</v>
      </c>
      <c r="C4804">
        <v>539686</v>
      </c>
      <c r="D4804">
        <v>1</v>
      </c>
      <c r="E4804">
        <v>0</v>
      </c>
      <c r="F4804">
        <v>0</v>
      </c>
      <c r="G4804">
        <v>0</v>
      </c>
      <c r="H4804">
        <v>0</v>
      </c>
      <c r="I4804" t="s">
        <v>86</v>
      </c>
      <c r="J4804">
        <v>539236</v>
      </c>
      <c r="K4804" t="s">
        <v>1786</v>
      </c>
      <c r="L4804">
        <v>539813</v>
      </c>
      <c r="M4804" t="s">
        <v>1103</v>
      </c>
      <c r="N4804">
        <v>539627</v>
      </c>
      <c r="O4804" t="s">
        <v>1104</v>
      </c>
      <c r="P4804">
        <v>539139</v>
      </c>
      <c r="Q4804" t="s">
        <v>537</v>
      </c>
      <c r="R4804" s="9">
        <v>370676.99401046371</v>
      </c>
      <c r="S4804" s="9"/>
      <c r="T4804" s="9"/>
      <c r="U4804" s="9"/>
      <c r="V4804" s="9"/>
      <c r="W4804" s="9"/>
      <c r="X4804" s="9"/>
      <c r="Y4804" s="9"/>
      <c r="Z4804" s="9"/>
      <c r="AA4804" s="9"/>
      <c r="AB4804" s="9"/>
      <c r="AC4804" s="9"/>
      <c r="AD4804" s="9"/>
      <c r="AE4804" s="9"/>
      <c r="AF4804" s="9"/>
      <c r="AG4804" s="9"/>
      <c r="AH4804" s="9"/>
      <c r="AI4804" s="9"/>
      <c r="AJ4804" s="9"/>
      <c r="AK4804" s="9"/>
      <c r="AL4804" s="9"/>
      <c r="AM4804" s="9"/>
      <c r="AN4804" s="9"/>
      <c r="AO4804" s="9"/>
      <c r="AP4804" s="9"/>
      <c r="AQ4804" s="15"/>
      <c r="AR4804" s="9">
        <v>1</v>
      </c>
      <c r="AS4804" s="9">
        <f>AR4804*30500</f>
        <v>30500</v>
      </c>
      <c r="AT4804" s="9"/>
      <c r="AU4804" s="9"/>
      <c r="AV4804" s="9"/>
      <c r="AW4804" s="9"/>
      <c r="AX4804" s="9"/>
      <c r="AY4804" s="9"/>
      <c r="AZ4804" s="9"/>
      <c r="BA4804" s="9"/>
      <c r="BB4804" s="9"/>
      <c r="BC4804" s="9"/>
      <c r="BD4804" s="9"/>
      <c r="BE4804" s="9"/>
      <c r="BF4804" s="9"/>
      <c r="BG4804" s="9"/>
      <c r="BH4804" s="9"/>
      <c r="BI4804" s="9"/>
      <c r="BJ4804" s="9"/>
      <c r="BK4804" s="9"/>
      <c r="BL4804" s="9">
        <f t="shared" ref="BL4804:BL4867" si="158">SUMIF(R4804:R4804,"&lt;&gt;")+SUMIF(T4804:T4804,"&lt;&gt;")+SUMIF(V4804:V4804,"&lt;&gt;")+SUMIF(X4804:X4804,"&lt;&gt;")+SUMIF(Z4804:Z4804,"&lt;&gt;")+SUMIF(AB4804:AB4804,"&lt;&gt;")+SUMIF(AD4804:AD4804,"&lt;&gt;")+SUMIF(AF4804:AF4804,"&lt;&gt;")+SUMIF(AH4804:AH4804,"&lt;&gt;")+SUMIF(AJ4804:AJ4804,"&lt;&gt;")+SUMIF(AK4804:AK4804,"&lt;&gt;")+SUMIF(AM4804:AM4804,"&lt;&gt;")+SUMIF(AO4804:AO4804,"&lt;&gt;")+SUMIF(AQ4804:AQ4804,"&lt;&gt;")+SUMIF(AS4804:AS4804,"&lt;&gt;")+SUMIF(AU4804:AU4804,"&lt;&gt;")+SUMIF(AW4804:AW4804,"&lt;&gt;")+SUMIF(AY4804:AY4804,"&lt;&gt;")+SUMIF(BA4804:BA4804,"&lt;&gt;")+SUMIF(BC4804:BC4804,"&lt;&gt;")+SUMIF(BE4804:BE4804,"&lt;&gt;")+SUMIF(BG4804:BG4804,"&lt;&gt;")+SUMIF(BI4804:BI4804,"&lt;&gt;")+SUMIF(BK4804:BK4804,"&lt;&gt;")</f>
        <v>401176.99401046371</v>
      </c>
      <c r="BM4804" s="9">
        <f t="shared" ref="BM4804:BM4867" si="159">ROUND(BL4804/100,0)*100</f>
        <v>401200</v>
      </c>
    </row>
    <row r="4805" spans="1:65" x14ac:dyDescent="0.3">
      <c r="A4805" t="s">
        <v>4408</v>
      </c>
      <c r="B4805" s="9">
        <v>139</v>
      </c>
      <c r="C4805">
        <v>570281</v>
      </c>
      <c r="D4805">
        <v>1</v>
      </c>
      <c r="E4805">
        <v>0</v>
      </c>
      <c r="F4805">
        <v>0</v>
      </c>
      <c r="G4805">
        <v>0</v>
      </c>
      <c r="H4805">
        <v>0</v>
      </c>
      <c r="I4805" t="s">
        <v>111</v>
      </c>
      <c r="J4805">
        <v>541222</v>
      </c>
      <c r="K4805" t="s">
        <v>2344</v>
      </c>
      <c r="L4805">
        <v>540471</v>
      </c>
      <c r="M4805" t="s">
        <v>2345</v>
      </c>
      <c r="N4805">
        <v>540471</v>
      </c>
      <c r="O4805" t="s">
        <v>2345</v>
      </c>
      <c r="P4805">
        <v>540471</v>
      </c>
      <c r="Q4805" t="s">
        <v>2345</v>
      </c>
      <c r="R4805" s="9">
        <v>71941.662785630979</v>
      </c>
      <c r="S4805" s="9"/>
      <c r="T4805" s="9"/>
      <c r="U4805" s="9"/>
      <c r="V4805" s="9"/>
      <c r="W4805" s="9"/>
      <c r="X4805" s="9"/>
      <c r="Y4805" s="9"/>
      <c r="Z4805" s="9"/>
      <c r="AA4805" s="9"/>
      <c r="AB4805" s="9"/>
      <c r="AC4805" s="9"/>
      <c r="AD4805" s="9"/>
      <c r="AE4805" s="9"/>
      <c r="AF4805" s="9"/>
      <c r="AG4805" s="9"/>
      <c r="AH4805" s="9"/>
      <c r="AI4805" s="9"/>
      <c r="AJ4805" s="9"/>
      <c r="AK4805" s="9"/>
      <c r="AL4805" s="9"/>
      <c r="AM4805" s="9"/>
      <c r="AN4805" s="9"/>
      <c r="AO4805" s="9"/>
      <c r="AP4805" s="9"/>
      <c r="AQ4805" s="15"/>
      <c r="AR4805" s="9"/>
      <c r="AS4805" s="9"/>
      <c r="AT4805" s="9"/>
      <c r="AU4805" s="9"/>
      <c r="AV4805" s="9"/>
      <c r="AW4805" s="9"/>
      <c r="AX4805" s="9"/>
      <c r="AY4805" s="9"/>
      <c r="AZ4805" s="9"/>
      <c r="BA4805" s="9"/>
      <c r="BB4805" s="9"/>
      <c r="BC4805" s="9"/>
      <c r="BD4805" s="9"/>
      <c r="BE4805" s="9"/>
      <c r="BF4805" s="9"/>
      <c r="BG4805" s="9"/>
      <c r="BH4805" s="9"/>
      <c r="BI4805" s="9"/>
      <c r="BJ4805" s="9"/>
      <c r="BK4805" s="9"/>
      <c r="BL4805" s="9">
        <f t="shared" si="158"/>
        <v>71941.662785630979</v>
      </c>
      <c r="BM4805" s="9">
        <f t="shared" si="159"/>
        <v>71900</v>
      </c>
    </row>
    <row r="4806" spans="1:65" x14ac:dyDescent="0.3">
      <c r="A4806" t="s">
        <v>4409</v>
      </c>
      <c r="B4806" s="9">
        <v>374</v>
      </c>
      <c r="C4806">
        <v>586579</v>
      </c>
      <c r="D4806">
        <v>1</v>
      </c>
      <c r="E4806">
        <v>0</v>
      </c>
      <c r="F4806">
        <v>0</v>
      </c>
      <c r="G4806">
        <v>0</v>
      </c>
      <c r="H4806">
        <v>0</v>
      </c>
      <c r="I4806" t="s">
        <v>81</v>
      </c>
      <c r="J4806">
        <v>586307</v>
      </c>
      <c r="K4806" t="s">
        <v>121</v>
      </c>
      <c r="L4806">
        <v>586307</v>
      </c>
      <c r="M4806" t="s">
        <v>121</v>
      </c>
      <c r="N4806">
        <v>586307</v>
      </c>
      <c r="O4806" t="s">
        <v>121</v>
      </c>
      <c r="P4806">
        <v>586307</v>
      </c>
      <c r="Q4806" t="s">
        <v>121</v>
      </c>
      <c r="R4806" s="9">
        <v>89483.295669922649</v>
      </c>
      <c r="S4806" s="9"/>
      <c r="T4806" s="9"/>
      <c r="U4806" s="9"/>
      <c r="V4806" s="9"/>
      <c r="W4806" s="9"/>
      <c r="X4806" s="9"/>
      <c r="Y4806" s="9"/>
      <c r="Z4806" s="9"/>
      <c r="AA4806" s="9"/>
      <c r="AB4806" s="9"/>
      <c r="AC4806" s="9"/>
      <c r="AD4806" s="9"/>
      <c r="AE4806" s="9"/>
      <c r="AF4806" s="9"/>
      <c r="AG4806" s="9"/>
      <c r="AH4806" s="9"/>
      <c r="AI4806" s="9"/>
      <c r="AJ4806" s="9"/>
      <c r="AK4806" s="9"/>
      <c r="AL4806" s="9"/>
      <c r="AM4806" s="9"/>
      <c r="AN4806" s="9"/>
      <c r="AO4806" s="9"/>
      <c r="AP4806" s="9"/>
      <c r="AQ4806" s="15"/>
      <c r="AR4806" s="9"/>
      <c r="AS4806" s="9"/>
      <c r="AT4806" s="9"/>
      <c r="AU4806" s="9"/>
      <c r="AV4806" s="9"/>
      <c r="AW4806" s="9"/>
      <c r="AX4806" s="9"/>
      <c r="AY4806" s="9"/>
      <c r="AZ4806" s="9"/>
      <c r="BA4806" s="9"/>
      <c r="BB4806" s="9"/>
      <c r="BC4806" s="9"/>
      <c r="BD4806" s="9"/>
      <c r="BE4806" s="9"/>
      <c r="BF4806" s="9"/>
      <c r="BG4806" s="9"/>
      <c r="BH4806" s="9"/>
      <c r="BI4806" s="9"/>
      <c r="BJ4806" s="9"/>
      <c r="BK4806" s="9"/>
      <c r="BL4806" s="9">
        <f t="shared" si="158"/>
        <v>89483.295669922649</v>
      </c>
      <c r="BM4806" s="9">
        <f t="shared" si="159"/>
        <v>89500</v>
      </c>
    </row>
    <row r="4807" spans="1:65" x14ac:dyDescent="0.3">
      <c r="A4807" t="s">
        <v>4410</v>
      </c>
      <c r="B4807" s="9">
        <v>335</v>
      </c>
      <c r="C4807">
        <v>572934</v>
      </c>
      <c r="D4807">
        <v>1</v>
      </c>
      <c r="E4807">
        <v>0</v>
      </c>
      <c r="F4807">
        <v>0</v>
      </c>
      <c r="G4807">
        <v>0</v>
      </c>
      <c r="H4807">
        <v>0</v>
      </c>
      <c r="I4807" t="s">
        <v>96</v>
      </c>
      <c r="J4807">
        <v>555134</v>
      </c>
      <c r="K4807" t="s">
        <v>187</v>
      </c>
      <c r="L4807">
        <v>555134</v>
      </c>
      <c r="M4807" t="s">
        <v>187</v>
      </c>
      <c r="N4807">
        <v>555134</v>
      </c>
      <c r="O4807" t="s">
        <v>187</v>
      </c>
      <c r="P4807">
        <v>555134</v>
      </c>
      <c r="Q4807" t="s">
        <v>187</v>
      </c>
      <c r="R4807" s="9">
        <v>80245.824107481807</v>
      </c>
      <c r="S4807" s="9"/>
      <c r="T4807" s="9"/>
      <c r="U4807" s="9"/>
      <c r="V4807" s="9"/>
      <c r="W4807" s="9"/>
      <c r="X4807" s="9"/>
      <c r="Y4807" s="9"/>
      <c r="Z4807" s="9"/>
      <c r="AA4807" s="9"/>
      <c r="AB4807" s="9"/>
      <c r="AC4807" s="9"/>
      <c r="AD4807" s="9"/>
      <c r="AE4807" s="9"/>
      <c r="AF4807" s="9"/>
      <c r="AG4807" s="9"/>
      <c r="AH4807" s="9"/>
      <c r="AI4807" s="9"/>
      <c r="AJ4807" s="9"/>
      <c r="AK4807" s="9"/>
      <c r="AL4807" s="9"/>
      <c r="AM4807" s="9"/>
      <c r="AN4807" s="9"/>
      <c r="AO4807" s="9"/>
      <c r="AP4807" s="9"/>
      <c r="AQ4807" s="15"/>
      <c r="AR4807" s="9"/>
      <c r="AS4807" s="9"/>
      <c r="AT4807" s="9"/>
      <c r="AU4807" s="9"/>
      <c r="AV4807" s="9"/>
      <c r="AW4807" s="9"/>
      <c r="AX4807" s="9"/>
      <c r="AY4807" s="9"/>
      <c r="AZ4807" s="9"/>
      <c r="BA4807" s="9"/>
      <c r="BB4807" s="9"/>
      <c r="BC4807" s="9"/>
      <c r="BD4807" s="9"/>
      <c r="BE4807" s="9"/>
      <c r="BF4807" s="9"/>
      <c r="BG4807" s="9"/>
      <c r="BH4807" s="9"/>
      <c r="BI4807" s="9"/>
      <c r="BJ4807" s="9"/>
      <c r="BK4807" s="9"/>
      <c r="BL4807" s="9">
        <f t="shared" si="158"/>
        <v>80245.824107481807</v>
      </c>
      <c r="BM4807" s="9">
        <f t="shared" si="159"/>
        <v>80200</v>
      </c>
    </row>
    <row r="4808" spans="1:65" x14ac:dyDescent="0.3">
      <c r="A4808" t="s">
        <v>4411</v>
      </c>
      <c r="B4808" s="9">
        <v>479</v>
      </c>
      <c r="C4808">
        <v>546925</v>
      </c>
      <c r="D4808">
        <v>1</v>
      </c>
      <c r="E4808">
        <v>0</v>
      </c>
      <c r="F4808">
        <v>0</v>
      </c>
      <c r="G4808">
        <v>0</v>
      </c>
      <c r="H4808">
        <v>0</v>
      </c>
      <c r="I4808" t="s">
        <v>131</v>
      </c>
      <c r="J4808">
        <v>568201</v>
      </c>
      <c r="K4808" t="s">
        <v>1537</v>
      </c>
      <c r="L4808">
        <v>553697</v>
      </c>
      <c r="M4808" t="s">
        <v>1538</v>
      </c>
      <c r="N4808">
        <v>554804</v>
      </c>
      <c r="O4808" t="s">
        <v>1355</v>
      </c>
      <c r="P4808">
        <v>554804</v>
      </c>
      <c r="Q4808" t="s">
        <v>1355</v>
      </c>
      <c r="R4808" s="9">
        <v>114277.6706410692</v>
      </c>
      <c r="S4808" s="9"/>
      <c r="T4808" s="9"/>
      <c r="U4808" s="9"/>
      <c r="V4808" s="9"/>
      <c r="W4808" s="9"/>
      <c r="X4808" s="9"/>
      <c r="Y4808" s="9"/>
      <c r="Z4808" s="9"/>
      <c r="AA4808" s="9"/>
      <c r="AB4808" s="9"/>
      <c r="AC4808" s="9"/>
      <c r="AD4808" s="9"/>
      <c r="AE4808" s="9"/>
      <c r="AF4808" s="9"/>
      <c r="AG4808" s="9"/>
      <c r="AH4808" s="9"/>
      <c r="AI4808" s="9"/>
      <c r="AJ4808" s="9"/>
      <c r="AK4808" s="9"/>
      <c r="AL4808" s="9"/>
      <c r="AM4808" s="9"/>
      <c r="AN4808" s="9"/>
      <c r="AO4808" s="9"/>
      <c r="AP4808" s="9"/>
      <c r="AQ4808" s="15"/>
      <c r="AR4808" s="9"/>
      <c r="AS4808" s="9"/>
      <c r="AT4808" s="9"/>
      <c r="AU4808" s="9"/>
      <c r="AV4808" s="9"/>
      <c r="AW4808" s="9"/>
      <c r="AX4808" s="9"/>
      <c r="AY4808" s="9"/>
      <c r="AZ4808" s="9"/>
      <c r="BA4808" s="9"/>
      <c r="BB4808" s="9"/>
      <c r="BC4808" s="9"/>
      <c r="BD4808" s="9"/>
      <c r="BE4808" s="9"/>
      <c r="BF4808" s="9"/>
      <c r="BG4808" s="9"/>
      <c r="BH4808" s="9"/>
      <c r="BI4808" s="9"/>
      <c r="BJ4808" s="9"/>
      <c r="BK4808" s="9"/>
      <c r="BL4808" s="9">
        <f t="shared" si="158"/>
        <v>114277.6706410692</v>
      </c>
      <c r="BM4808" s="9">
        <f t="shared" si="159"/>
        <v>114300</v>
      </c>
    </row>
    <row r="4809" spans="1:65" x14ac:dyDescent="0.3">
      <c r="A4809" s="2" t="s">
        <v>2183</v>
      </c>
      <c r="B4809" s="9">
        <v>1438</v>
      </c>
      <c r="C4809">
        <v>510343</v>
      </c>
      <c r="D4809">
        <v>1</v>
      </c>
      <c r="E4809">
        <v>1</v>
      </c>
      <c r="F4809">
        <v>0</v>
      </c>
      <c r="G4809">
        <v>0</v>
      </c>
      <c r="H4809">
        <v>0</v>
      </c>
      <c r="I4809" t="s">
        <v>94</v>
      </c>
      <c r="J4809">
        <v>510343</v>
      </c>
      <c r="K4809" t="s">
        <v>2183</v>
      </c>
      <c r="L4809">
        <v>505927</v>
      </c>
      <c r="M4809" t="s">
        <v>668</v>
      </c>
      <c r="N4809">
        <v>505927</v>
      </c>
      <c r="O4809" t="s">
        <v>668</v>
      </c>
      <c r="P4809">
        <v>505927</v>
      </c>
      <c r="Q4809" t="s">
        <v>668</v>
      </c>
      <c r="R4809" s="9">
        <v>337000.60063234152</v>
      </c>
      <c r="S4809" s="9">
        <f>SUMIFS($B:$B,$J:$J,$C4809)</f>
        <v>1675</v>
      </c>
      <c r="T4809" s="9">
        <v>91193.144357769255</v>
      </c>
      <c r="U4809" s="9">
        <v>0</v>
      </c>
      <c r="V4809" s="9">
        <f>U4809*768</f>
        <v>0</v>
      </c>
      <c r="W4809" s="9">
        <v>19</v>
      </c>
      <c r="X4809" s="9">
        <f>W4809*3072</f>
        <v>58368</v>
      </c>
      <c r="Y4809" s="9">
        <v>4</v>
      </c>
      <c r="Z4809" s="9">
        <f>Y4809*1024</f>
        <v>4096</v>
      </c>
      <c r="AA4809" s="9">
        <v>1</v>
      </c>
      <c r="AB4809" s="9">
        <f>AA4809*256</f>
        <v>256</v>
      </c>
      <c r="AC4809" s="9"/>
      <c r="AD4809" s="9"/>
      <c r="AE4809" s="9"/>
      <c r="AF4809" s="9"/>
      <c r="AG4809" s="9"/>
      <c r="AH4809" s="9"/>
      <c r="AI4809" s="9"/>
      <c r="AJ4809" s="9"/>
      <c r="AK4809" s="9"/>
      <c r="AL4809" s="9"/>
      <c r="AM4809" s="9"/>
      <c r="AN4809" s="9"/>
      <c r="AO4809" s="9"/>
      <c r="AP4809" s="9"/>
      <c r="AQ4809" s="15"/>
      <c r="AR4809" s="9"/>
      <c r="AS4809" s="9"/>
      <c r="AT4809" s="9"/>
      <c r="AU4809" s="9"/>
      <c r="AV4809" s="9"/>
      <c r="AW4809" s="9"/>
      <c r="AX4809" s="9"/>
      <c r="AY4809" s="9"/>
      <c r="AZ4809" s="9"/>
      <c r="BA4809" s="9"/>
      <c r="BB4809" s="9"/>
      <c r="BC4809" s="9"/>
      <c r="BD4809" s="9"/>
      <c r="BE4809" s="9"/>
      <c r="BF4809" s="9"/>
      <c r="BG4809" s="9"/>
      <c r="BH4809" s="9"/>
      <c r="BI4809" s="9"/>
      <c r="BJ4809" s="9"/>
      <c r="BK4809" s="9"/>
      <c r="BL4809" s="9">
        <f t="shared" si="158"/>
        <v>490913.74499011075</v>
      </c>
      <c r="BM4809" s="9">
        <f t="shared" si="159"/>
        <v>490900</v>
      </c>
    </row>
    <row r="4810" spans="1:65" x14ac:dyDescent="0.3">
      <c r="A4810" t="s">
        <v>4412</v>
      </c>
      <c r="B4810" s="9">
        <v>1146</v>
      </c>
      <c r="C4810">
        <v>532851</v>
      </c>
      <c r="D4810">
        <v>1</v>
      </c>
      <c r="E4810">
        <v>0</v>
      </c>
      <c r="F4810">
        <v>0</v>
      </c>
      <c r="G4810">
        <v>0</v>
      </c>
      <c r="H4810">
        <v>0</v>
      </c>
      <c r="I4810" t="s">
        <v>86</v>
      </c>
      <c r="J4810">
        <v>532118</v>
      </c>
      <c r="K4810" t="s">
        <v>450</v>
      </c>
      <c r="L4810">
        <v>532053</v>
      </c>
      <c r="M4810" t="s">
        <v>281</v>
      </c>
      <c r="N4810">
        <v>532053</v>
      </c>
      <c r="O4810" t="s">
        <v>281</v>
      </c>
      <c r="P4810">
        <v>532053</v>
      </c>
      <c r="Q4810" t="s">
        <v>281</v>
      </c>
      <c r="R4810" s="9">
        <v>269780.58348996151</v>
      </c>
      <c r="S4810" s="9"/>
      <c r="T4810" s="9"/>
      <c r="U4810" s="9"/>
      <c r="V4810" s="9"/>
      <c r="W4810" s="9"/>
      <c r="X4810" s="9"/>
      <c r="Y4810" s="9"/>
      <c r="Z4810" s="9"/>
      <c r="AA4810" s="9"/>
      <c r="AB4810" s="9"/>
      <c r="AC4810" s="9"/>
      <c r="AD4810" s="9"/>
      <c r="AE4810" s="9"/>
      <c r="AF4810" s="9"/>
      <c r="AG4810" s="9"/>
      <c r="AH4810" s="9"/>
      <c r="AI4810" s="9"/>
      <c r="AJ4810" s="9"/>
      <c r="AK4810" s="9"/>
      <c r="AL4810" s="9"/>
      <c r="AM4810" s="9"/>
      <c r="AN4810" s="9"/>
      <c r="AO4810" s="9"/>
      <c r="AP4810" s="9"/>
      <c r="AQ4810" s="15"/>
      <c r="AR4810" s="9">
        <v>1</v>
      </c>
      <c r="AS4810" s="9">
        <f>AR4810*30500</f>
        <v>30500</v>
      </c>
      <c r="AT4810" s="9"/>
      <c r="AU4810" s="9"/>
      <c r="AV4810" s="9"/>
      <c r="AW4810" s="9"/>
      <c r="AX4810" s="9"/>
      <c r="AY4810" s="9"/>
      <c r="AZ4810" s="9"/>
      <c r="BA4810" s="9"/>
      <c r="BB4810" s="9"/>
      <c r="BC4810" s="9"/>
      <c r="BD4810" s="9"/>
      <c r="BE4810" s="9"/>
      <c r="BF4810" s="9"/>
      <c r="BG4810" s="9"/>
      <c r="BH4810" s="9"/>
      <c r="BI4810" s="9"/>
      <c r="BJ4810" s="9"/>
      <c r="BK4810" s="9"/>
      <c r="BL4810" s="9">
        <f t="shared" si="158"/>
        <v>300280.58348996151</v>
      </c>
      <c r="BM4810" s="9">
        <f t="shared" si="159"/>
        <v>300300</v>
      </c>
    </row>
    <row r="4811" spans="1:65" x14ac:dyDescent="0.3">
      <c r="A4811" t="s">
        <v>4413</v>
      </c>
      <c r="B4811" s="9">
        <v>88</v>
      </c>
      <c r="C4811">
        <v>529885</v>
      </c>
      <c r="D4811">
        <v>1</v>
      </c>
      <c r="E4811">
        <v>0</v>
      </c>
      <c r="F4811">
        <v>0</v>
      </c>
      <c r="G4811">
        <v>0</v>
      </c>
      <c r="H4811">
        <v>0</v>
      </c>
      <c r="I4811" t="s">
        <v>83</v>
      </c>
      <c r="J4811">
        <v>549576</v>
      </c>
      <c r="K4811" t="s">
        <v>317</v>
      </c>
      <c r="L4811">
        <v>549576</v>
      </c>
      <c r="M4811" t="s">
        <v>317</v>
      </c>
      <c r="N4811">
        <v>549576</v>
      </c>
      <c r="O4811" t="s">
        <v>317</v>
      </c>
      <c r="P4811">
        <v>549576</v>
      </c>
      <c r="Q4811" t="s">
        <v>317</v>
      </c>
      <c r="R4811" s="9">
        <v>71941.662785630979</v>
      </c>
      <c r="S4811" s="9"/>
      <c r="T4811" s="9"/>
      <c r="U4811" s="9"/>
      <c r="V4811" s="9"/>
      <c r="W4811" s="9"/>
      <c r="X4811" s="9"/>
      <c r="Y4811" s="9"/>
      <c r="Z4811" s="9"/>
      <c r="AA4811" s="9"/>
      <c r="AB4811" s="9"/>
      <c r="AC4811" s="9"/>
      <c r="AD4811" s="9"/>
      <c r="AE4811" s="9"/>
      <c r="AF4811" s="9"/>
      <c r="AG4811" s="9"/>
      <c r="AH4811" s="9"/>
      <c r="AI4811" s="9"/>
      <c r="AJ4811" s="9"/>
      <c r="AK4811" s="9"/>
      <c r="AL4811" s="9"/>
      <c r="AM4811" s="9"/>
      <c r="AN4811" s="9"/>
      <c r="AO4811" s="9"/>
      <c r="AP4811" s="9"/>
      <c r="AQ4811" s="15"/>
      <c r="AR4811" s="9"/>
      <c r="AS4811" s="9"/>
      <c r="AT4811" s="9"/>
      <c r="AU4811" s="9"/>
      <c r="AV4811" s="9"/>
      <c r="AW4811" s="9"/>
      <c r="AX4811" s="9"/>
      <c r="AY4811" s="9"/>
      <c r="AZ4811" s="9"/>
      <c r="BA4811" s="9"/>
      <c r="BB4811" s="9"/>
      <c r="BC4811" s="9"/>
      <c r="BD4811" s="9"/>
      <c r="BE4811" s="9"/>
      <c r="BF4811" s="9"/>
      <c r="BG4811" s="9"/>
      <c r="BH4811" s="9"/>
      <c r="BI4811" s="9"/>
      <c r="BJ4811" s="9"/>
      <c r="BK4811" s="9"/>
      <c r="BL4811" s="9">
        <f t="shared" si="158"/>
        <v>71941.662785630979</v>
      </c>
      <c r="BM4811" s="9">
        <f t="shared" si="159"/>
        <v>71900</v>
      </c>
    </row>
    <row r="4812" spans="1:65" x14ac:dyDescent="0.3">
      <c r="A4812" t="s">
        <v>4414</v>
      </c>
      <c r="B4812" s="9">
        <v>2174</v>
      </c>
      <c r="C4812">
        <v>570931</v>
      </c>
      <c r="D4812">
        <v>1</v>
      </c>
      <c r="E4812">
        <v>0</v>
      </c>
      <c r="F4812">
        <v>0</v>
      </c>
      <c r="G4812">
        <v>0</v>
      </c>
      <c r="H4812">
        <v>0</v>
      </c>
      <c r="I4812" t="s">
        <v>90</v>
      </c>
      <c r="J4812">
        <v>569810</v>
      </c>
      <c r="K4812" t="s">
        <v>284</v>
      </c>
      <c r="L4812">
        <v>569810</v>
      </c>
      <c r="M4812" t="s">
        <v>284</v>
      </c>
      <c r="N4812">
        <v>569810</v>
      </c>
      <c r="O4812" t="s">
        <v>284</v>
      </c>
      <c r="P4812">
        <v>569810</v>
      </c>
      <c r="Q4812" t="s">
        <v>284</v>
      </c>
      <c r="R4812" s="9">
        <v>504636.87478336447</v>
      </c>
      <c r="S4812" s="9"/>
      <c r="T4812" s="9"/>
      <c r="U4812" s="9"/>
      <c r="V4812" s="9"/>
      <c r="W4812" s="9"/>
      <c r="X4812" s="9"/>
      <c r="Y4812" s="9"/>
      <c r="Z4812" s="9"/>
      <c r="AA4812" s="9"/>
      <c r="AB4812" s="9"/>
      <c r="AC4812" s="9"/>
      <c r="AD4812" s="9"/>
      <c r="AE4812" s="9"/>
      <c r="AF4812" s="9"/>
      <c r="AG4812" s="9"/>
      <c r="AH4812" s="9"/>
      <c r="AI4812" s="9"/>
      <c r="AJ4812" s="9"/>
      <c r="AK4812" s="9"/>
      <c r="AL4812" s="9"/>
      <c r="AM4812" s="9"/>
      <c r="AN4812" s="9"/>
      <c r="AO4812" s="9"/>
      <c r="AP4812" s="9"/>
      <c r="AQ4812" s="15"/>
      <c r="AR4812" s="9"/>
      <c r="AS4812" s="9"/>
      <c r="AT4812" s="9"/>
      <c r="AU4812" s="9"/>
      <c r="AV4812" s="9"/>
      <c r="AW4812" s="9"/>
      <c r="AX4812" s="9"/>
      <c r="AY4812" s="9"/>
      <c r="AZ4812" s="9"/>
      <c r="BA4812" s="9"/>
      <c r="BB4812" s="9"/>
      <c r="BC4812" s="9"/>
      <c r="BD4812" s="9"/>
      <c r="BE4812" s="9"/>
      <c r="BF4812" s="9"/>
      <c r="BG4812" s="9"/>
      <c r="BH4812" s="9"/>
      <c r="BI4812" s="9"/>
      <c r="BJ4812" s="9"/>
      <c r="BK4812" s="9"/>
      <c r="BL4812" s="9">
        <f t="shared" si="158"/>
        <v>504636.87478336447</v>
      </c>
      <c r="BM4812" s="9">
        <f t="shared" si="159"/>
        <v>504600</v>
      </c>
    </row>
    <row r="4813" spans="1:65" x14ac:dyDescent="0.3">
      <c r="A4813" t="s">
        <v>4415</v>
      </c>
      <c r="B4813" s="9">
        <v>167</v>
      </c>
      <c r="C4813">
        <v>590061</v>
      </c>
      <c r="D4813">
        <v>1</v>
      </c>
      <c r="E4813">
        <v>0</v>
      </c>
      <c r="F4813">
        <v>0</v>
      </c>
      <c r="G4813">
        <v>0</v>
      </c>
      <c r="H4813">
        <v>0</v>
      </c>
      <c r="I4813" t="s">
        <v>111</v>
      </c>
      <c r="J4813">
        <v>589942</v>
      </c>
      <c r="K4813" t="s">
        <v>3929</v>
      </c>
      <c r="L4813">
        <v>589896</v>
      </c>
      <c r="M4813" t="s">
        <v>634</v>
      </c>
      <c r="N4813">
        <v>589250</v>
      </c>
      <c r="O4813" t="s">
        <v>113</v>
      </c>
      <c r="P4813">
        <v>589250</v>
      </c>
      <c r="Q4813" t="s">
        <v>113</v>
      </c>
      <c r="R4813" s="9">
        <v>71941.662785630979</v>
      </c>
      <c r="S4813" s="9"/>
      <c r="T4813" s="9"/>
      <c r="U4813" s="9"/>
      <c r="V4813" s="9"/>
      <c r="W4813" s="9"/>
      <c r="X4813" s="9"/>
      <c r="Y4813" s="9"/>
      <c r="Z4813" s="9"/>
      <c r="AA4813" s="9"/>
      <c r="AB4813" s="9"/>
      <c r="AC4813" s="9"/>
      <c r="AD4813" s="9"/>
      <c r="AE4813" s="9"/>
      <c r="AF4813" s="9"/>
      <c r="AG4813" s="9"/>
      <c r="AH4813" s="9"/>
      <c r="AI4813" s="9"/>
      <c r="AJ4813" s="9"/>
      <c r="AK4813" s="9"/>
      <c r="AL4813" s="9"/>
      <c r="AM4813" s="9"/>
      <c r="AN4813" s="9"/>
      <c r="AO4813" s="9"/>
      <c r="AP4813" s="9"/>
      <c r="AQ4813" s="15"/>
      <c r="AR4813" s="9"/>
      <c r="AS4813" s="9"/>
      <c r="AT4813" s="9"/>
      <c r="AU4813" s="9"/>
      <c r="AV4813" s="9"/>
      <c r="AW4813" s="9"/>
      <c r="AX4813" s="9"/>
      <c r="AY4813" s="9"/>
      <c r="AZ4813" s="9"/>
      <c r="BA4813" s="9"/>
      <c r="BB4813" s="9"/>
      <c r="BC4813" s="9"/>
      <c r="BD4813" s="9"/>
      <c r="BE4813" s="9"/>
      <c r="BF4813" s="9"/>
      <c r="BG4813" s="9"/>
      <c r="BH4813" s="9"/>
      <c r="BI4813" s="9"/>
      <c r="BJ4813" s="9"/>
      <c r="BK4813" s="9"/>
      <c r="BL4813" s="9">
        <f t="shared" si="158"/>
        <v>71941.662785630979</v>
      </c>
      <c r="BM4813" s="9">
        <f t="shared" si="159"/>
        <v>71900</v>
      </c>
    </row>
    <row r="4814" spans="1:65" x14ac:dyDescent="0.3">
      <c r="A4814" s="5" t="s">
        <v>835</v>
      </c>
      <c r="B4814" s="9">
        <v>3646</v>
      </c>
      <c r="C4814">
        <v>558389</v>
      </c>
      <c r="D4814">
        <v>1</v>
      </c>
      <c r="E4814">
        <v>1</v>
      </c>
      <c r="F4814">
        <v>1</v>
      </c>
      <c r="G4814">
        <v>1</v>
      </c>
      <c r="H4814">
        <v>1</v>
      </c>
      <c r="I4814" t="s">
        <v>151</v>
      </c>
      <c r="J4814">
        <v>558389</v>
      </c>
      <c r="K4814" t="s">
        <v>835</v>
      </c>
      <c r="L4814">
        <v>558389</v>
      </c>
      <c r="M4814" t="s">
        <v>835</v>
      </c>
      <c r="N4814">
        <v>558389</v>
      </c>
      <c r="O4814" t="s">
        <v>835</v>
      </c>
      <c r="P4814">
        <v>558389</v>
      </c>
      <c r="Q4814" t="s">
        <v>835</v>
      </c>
      <c r="R4814" s="9">
        <v>176401.46858872709</v>
      </c>
      <c r="S4814" s="9">
        <f>SUMIFS($B:$B,$J:$J,$C4814)</f>
        <v>5979</v>
      </c>
      <c r="T4814" s="9">
        <v>135534.4544738754</v>
      </c>
      <c r="U4814" s="9">
        <v>0</v>
      </c>
      <c r="V4814" s="9">
        <f>U4814*768</f>
        <v>0</v>
      </c>
      <c r="W4814" s="9">
        <v>33</v>
      </c>
      <c r="X4814" s="9">
        <f>W4814*3072</f>
        <v>101376</v>
      </c>
      <c r="Y4814" s="9">
        <v>278</v>
      </c>
      <c r="Z4814" s="9">
        <f>Y4814*1024</f>
        <v>284672</v>
      </c>
      <c r="AA4814" s="9">
        <v>42</v>
      </c>
      <c r="AB4814" s="9">
        <f>AA4814*256</f>
        <v>10752</v>
      </c>
      <c r="AC4814" s="9">
        <f>SUMIFS($B:$B,$L:$L,$C4814)</f>
        <v>10463</v>
      </c>
      <c r="AD4814" s="9">
        <v>707316.34983335529</v>
      </c>
      <c r="AE4814" s="9">
        <f>SUMIFS($B:$B,$P:$P,$C4814)</f>
        <v>24597</v>
      </c>
      <c r="AF4814" s="9">
        <v>1568119.247178491</v>
      </c>
      <c r="AG4814" s="9">
        <f>SUMIFS($B:$B,$N:$N,$C4814)</f>
        <v>9027</v>
      </c>
      <c r="AH4814" s="9">
        <v>1635795.5389862801</v>
      </c>
      <c r="AI4814" s="9">
        <f>SUMIFS($B:$B,$P:$P,$C4814)</f>
        <v>24597</v>
      </c>
      <c r="AJ4814" s="9">
        <v>14770161.821825979</v>
      </c>
      <c r="AK4814" s="9"/>
      <c r="AL4814" s="9">
        <v>3395</v>
      </c>
      <c r="AM4814" s="9">
        <f>AL4814*141</f>
        <v>478695</v>
      </c>
      <c r="AN4814" s="9"/>
      <c r="AO4814" s="9"/>
      <c r="AP4814" s="9"/>
      <c r="AQ4814" s="15"/>
      <c r="AR4814" s="9">
        <v>29</v>
      </c>
      <c r="AS4814" s="9">
        <f>AR4814*30500</f>
        <v>884500</v>
      </c>
      <c r="AT4814" s="9">
        <v>31</v>
      </c>
      <c r="AU4814" s="9">
        <f>AT4814*2742</f>
        <v>85002</v>
      </c>
      <c r="AV4814" s="9">
        <v>0</v>
      </c>
      <c r="AW4814" s="9">
        <f>AV4814*914</f>
        <v>0</v>
      </c>
      <c r="AX4814" s="9">
        <v>1138</v>
      </c>
      <c r="AY4814" s="9">
        <f>AX4814*141</f>
        <v>160458</v>
      </c>
      <c r="AZ4814" s="9">
        <v>848</v>
      </c>
      <c r="BA4814" s="9">
        <f>AZ4814*343</f>
        <v>290864</v>
      </c>
      <c r="BB4814" s="9">
        <v>1011</v>
      </c>
      <c r="BC4814" s="9">
        <f>BB4814*109</f>
        <v>110199</v>
      </c>
      <c r="BD4814" s="9">
        <v>37</v>
      </c>
      <c r="BE4814" s="9">
        <f>BD4814*82</f>
        <v>3034</v>
      </c>
      <c r="BF4814" s="9">
        <v>1175</v>
      </c>
      <c r="BG4814" s="9">
        <f>BF4814*328</f>
        <v>385400</v>
      </c>
      <c r="BH4814" s="9">
        <v>42</v>
      </c>
      <c r="BI4814" s="9">
        <f>BH4814*410</f>
        <v>17220</v>
      </c>
      <c r="BJ4814" s="9">
        <v>10</v>
      </c>
      <c r="BK4814" s="9">
        <f>BJ4814*219</f>
        <v>2190</v>
      </c>
      <c r="BL4814" s="9">
        <f t="shared" si="158"/>
        <v>21807690.880886707</v>
      </c>
      <c r="BM4814" s="9">
        <f t="shared" si="159"/>
        <v>21807700</v>
      </c>
    </row>
    <row r="4815" spans="1:65" x14ac:dyDescent="0.3">
      <c r="A4815" s="3" t="s">
        <v>2239</v>
      </c>
      <c r="B4815" s="9">
        <v>5349</v>
      </c>
      <c r="C4815">
        <v>532860</v>
      </c>
      <c r="D4815">
        <v>1</v>
      </c>
      <c r="E4815">
        <v>1</v>
      </c>
      <c r="F4815">
        <v>1</v>
      </c>
      <c r="G4815">
        <v>0</v>
      </c>
      <c r="H4815">
        <v>0</v>
      </c>
      <c r="I4815" t="s">
        <v>86</v>
      </c>
      <c r="J4815">
        <v>532860</v>
      </c>
      <c r="K4815" t="s">
        <v>2239</v>
      </c>
      <c r="L4815">
        <v>532860</v>
      </c>
      <c r="M4815" t="s">
        <v>2239</v>
      </c>
      <c r="N4815">
        <v>532053</v>
      </c>
      <c r="O4815" t="s">
        <v>281</v>
      </c>
      <c r="P4815">
        <v>532053</v>
      </c>
      <c r="Q4815" t="s">
        <v>281</v>
      </c>
      <c r="R4815" s="9">
        <v>1206662.2144610549</v>
      </c>
      <c r="S4815" s="9">
        <f>SUMIFS($B:$B,$J:$J,$C4815)</f>
        <v>8141</v>
      </c>
      <c r="T4815" s="9">
        <v>441112.10393074132</v>
      </c>
      <c r="U4815" s="9">
        <v>0</v>
      </c>
      <c r="V4815" s="9">
        <f>U4815*768</f>
        <v>0</v>
      </c>
      <c r="W4815" s="9">
        <v>30</v>
      </c>
      <c r="X4815" s="9">
        <f>W4815*3072</f>
        <v>92160</v>
      </c>
      <c r="Y4815" s="9">
        <v>47</v>
      </c>
      <c r="Z4815" s="9">
        <f>Y4815*1024</f>
        <v>48128</v>
      </c>
      <c r="AA4815" s="9">
        <v>17</v>
      </c>
      <c r="AB4815" s="9">
        <f>AA4815*256</f>
        <v>4352</v>
      </c>
      <c r="AC4815" s="9">
        <f>SUMIFS($B:$B,$L:$L,$C4815)</f>
        <v>9367</v>
      </c>
      <c r="AD4815" s="9">
        <v>1162777.5371112521</v>
      </c>
      <c r="AE4815" s="9"/>
      <c r="AF4815" s="9"/>
      <c r="AG4815" s="9"/>
      <c r="AH4815" s="9"/>
      <c r="AI4815" s="9"/>
      <c r="AJ4815" s="9"/>
      <c r="AK4815" s="9"/>
      <c r="AL4815" s="9"/>
      <c r="AM4815" s="9"/>
      <c r="AN4815" s="9"/>
      <c r="AO4815" s="9"/>
      <c r="AP4815" s="9"/>
      <c r="AQ4815" s="15"/>
      <c r="AR4815" s="9">
        <v>5</v>
      </c>
      <c r="AS4815" s="9">
        <f>AR4815*30500</f>
        <v>152500</v>
      </c>
      <c r="AT4815" s="9"/>
      <c r="AU4815" s="9"/>
      <c r="AV4815" s="9"/>
      <c r="AW4815" s="9"/>
      <c r="AX4815" s="9"/>
      <c r="AY4815" s="9"/>
      <c r="AZ4815" s="9"/>
      <c r="BA4815" s="9"/>
      <c r="BB4815" s="9"/>
      <c r="BC4815" s="9"/>
      <c r="BD4815" s="9"/>
      <c r="BE4815" s="9"/>
      <c r="BF4815" s="9"/>
      <c r="BG4815" s="9"/>
      <c r="BH4815" s="9"/>
      <c r="BI4815" s="9"/>
      <c r="BJ4815" s="9"/>
      <c r="BK4815" s="9"/>
      <c r="BL4815" s="9">
        <f t="shared" si="158"/>
        <v>3107691.8555030483</v>
      </c>
      <c r="BM4815" s="9">
        <f t="shared" si="159"/>
        <v>3107700</v>
      </c>
    </row>
    <row r="4816" spans="1:65" x14ac:dyDescent="0.3">
      <c r="A4816" t="s">
        <v>4416</v>
      </c>
      <c r="B4816" s="9">
        <v>108</v>
      </c>
      <c r="C4816">
        <v>561452</v>
      </c>
      <c r="D4816">
        <v>1</v>
      </c>
      <c r="E4816">
        <v>0</v>
      </c>
      <c r="F4816">
        <v>0</v>
      </c>
      <c r="G4816">
        <v>0</v>
      </c>
      <c r="H4816">
        <v>0</v>
      </c>
      <c r="I4816" t="s">
        <v>123</v>
      </c>
      <c r="J4816">
        <v>548561</v>
      </c>
      <c r="K4816" t="s">
        <v>970</v>
      </c>
      <c r="L4816">
        <v>548561</v>
      </c>
      <c r="M4816" t="s">
        <v>970</v>
      </c>
      <c r="N4816">
        <v>548561</v>
      </c>
      <c r="O4816" t="s">
        <v>970</v>
      </c>
      <c r="P4816">
        <v>547492</v>
      </c>
      <c r="Q4816" t="s">
        <v>125</v>
      </c>
      <c r="R4816" s="9">
        <v>71941.662785630979</v>
      </c>
      <c r="S4816" s="9"/>
      <c r="T4816" s="9"/>
      <c r="U4816" s="9"/>
      <c r="V4816" s="9"/>
      <c r="W4816" s="9"/>
      <c r="X4816" s="9"/>
      <c r="Y4816" s="9"/>
      <c r="Z4816" s="9"/>
      <c r="AA4816" s="9"/>
      <c r="AB4816" s="9"/>
      <c r="AC4816" s="9"/>
      <c r="AD4816" s="9"/>
      <c r="AE4816" s="9"/>
      <c r="AF4816" s="9"/>
      <c r="AG4816" s="9"/>
      <c r="AH4816" s="9"/>
      <c r="AI4816" s="9"/>
      <c r="AJ4816" s="9"/>
      <c r="AK4816" s="9"/>
      <c r="AL4816" s="9"/>
      <c r="AM4816" s="9"/>
      <c r="AN4816" s="9"/>
      <c r="AO4816" s="9"/>
      <c r="AP4816" s="9"/>
      <c r="AQ4816" s="15"/>
      <c r="AR4816" s="9"/>
      <c r="AS4816" s="9"/>
      <c r="AT4816" s="9"/>
      <c r="AU4816" s="9"/>
      <c r="AV4816" s="9"/>
      <c r="AW4816" s="9"/>
      <c r="AX4816" s="9"/>
      <c r="AY4816" s="9"/>
      <c r="AZ4816" s="9"/>
      <c r="BA4816" s="9"/>
      <c r="BB4816" s="9"/>
      <c r="BC4816" s="9"/>
      <c r="BD4816" s="9"/>
      <c r="BE4816" s="9"/>
      <c r="BF4816" s="9"/>
      <c r="BG4816" s="9"/>
      <c r="BH4816" s="9"/>
      <c r="BI4816" s="9"/>
      <c r="BJ4816" s="9"/>
      <c r="BK4816" s="9"/>
      <c r="BL4816" s="9">
        <f t="shared" si="158"/>
        <v>71941.662785630979</v>
      </c>
      <c r="BM4816" s="9">
        <f t="shared" si="159"/>
        <v>71900</v>
      </c>
    </row>
    <row r="4817" spans="1:65" x14ac:dyDescent="0.3">
      <c r="A4817" t="s">
        <v>4417</v>
      </c>
      <c r="B4817" s="9">
        <v>219</v>
      </c>
      <c r="C4817">
        <v>575755</v>
      </c>
      <c r="D4817">
        <v>1</v>
      </c>
      <c r="E4817">
        <v>0</v>
      </c>
      <c r="F4817">
        <v>0</v>
      </c>
      <c r="G4817">
        <v>0</v>
      </c>
      <c r="H4817">
        <v>0</v>
      </c>
      <c r="I4817" t="s">
        <v>96</v>
      </c>
      <c r="J4817">
        <v>575054</v>
      </c>
      <c r="K4817" t="s">
        <v>849</v>
      </c>
      <c r="L4817">
        <v>575500</v>
      </c>
      <c r="M4817" t="s">
        <v>701</v>
      </c>
      <c r="N4817">
        <v>575500</v>
      </c>
      <c r="O4817" t="s">
        <v>701</v>
      </c>
      <c r="P4817">
        <v>575500</v>
      </c>
      <c r="Q4817" t="s">
        <v>701</v>
      </c>
      <c r="R4817" s="9">
        <v>71941.662785630979</v>
      </c>
      <c r="S4817" s="9"/>
      <c r="T4817" s="9"/>
      <c r="U4817" s="9"/>
      <c r="V4817" s="9"/>
      <c r="W4817" s="9"/>
      <c r="X4817" s="9"/>
      <c r="Y4817" s="9"/>
      <c r="Z4817" s="9"/>
      <c r="AA4817" s="9"/>
      <c r="AB4817" s="9"/>
      <c r="AC4817" s="9"/>
      <c r="AD4817" s="9"/>
      <c r="AE4817" s="9"/>
      <c r="AF4817" s="9"/>
      <c r="AG4817" s="9"/>
      <c r="AH4817" s="9"/>
      <c r="AI4817" s="9"/>
      <c r="AJ4817" s="9"/>
      <c r="AK4817" s="9"/>
      <c r="AL4817" s="9"/>
      <c r="AM4817" s="9"/>
      <c r="AN4817" s="9"/>
      <c r="AO4817" s="9"/>
      <c r="AP4817" s="9"/>
      <c r="AQ4817" s="15"/>
      <c r="AR4817" s="9"/>
      <c r="AS4817" s="9"/>
      <c r="AT4817" s="9"/>
      <c r="AU4817" s="9"/>
      <c r="AV4817" s="9"/>
      <c r="AW4817" s="9"/>
      <c r="AX4817" s="9"/>
      <c r="AY4817" s="9"/>
      <c r="AZ4817" s="9"/>
      <c r="BA4817" s="9"/>
      <c r="BB4817" s="9"/>
      <c r="BC4817" s="9"/>
      <c r="BD4817" s="9"/>
      <c r="BE4817" s="9"/>
      <c r="BF4817" s="9"/>
      <c r="BG4817" s="9"/>
      <c r="BH4817" s="9"/>
      <c r="BI4817" s="9"/>
      <c r="BJ4817" s="9"/>
      <c r="BK4817" s="9"/>
      <c r="BL4817" s="9">
        <f t="shared" si="158"/>
        <v>71941.662785630979</v>
      </c>
      <c r="BM4817" s="9">
        <f t="shared" si="159"/>
        <v>71900</v>
      </c>
    </row>
    <row r="4818" spans="1:65" x14ac:dyDescent="0.3">
      <c r="A4818" t="s">
        <v>4418</v>
      </c>
      <c r="B4818" s="9">
        <v>401</v>
      </c>
      <c r="C4818">
        <v>547891</v>
      </c>
      <c r="D4818">
        <v>1</v>
      </c>
      <c r="E4818">
        <v>0</v>
      </c>
      <c r="F4818">
        <v>0</v>
      </c>
      <c r="G4818">
        <v>0</v>
      </c>
      <c r="H4818">
        <v>0</v>
      </c>
      <c r="I4818" t="s">
        <v>96</v>
      </c>
      <c r="J4818">
        <v>571164</v>
      </c>
      <c r="K4818" t="s">
        <v>334</v>
      </c>
      <c r="L4818">
        <v>571164</v>
      </c>
      <c r="M4818" t="s">
        <v>334</v>
      </c>
      <c r="N4818">
        <v>571164</v>
      </c>
      <c r="O4818" t="s">
        <v>334</v>
      </c>
      <c r="P4818">
        <v>571164</v>
      </c>
      <c r="Q4818" t="s">
        <v>334</v>
      </c>
      <c r="R4818" s="9">
        <v>95869.231344216256</v>
      </c>
      <c r="S4818" s="9"/>
      <c r="T4818" s="9"/>
      <c r="U4818" s="9"/>
      <c r="V4818" s="9"/>
      <c r="W4818" s="9"/>
      <c r="X4818" s="9"/>
      <c r="Y4818" s="9"/>
      <c r="Z4818" s="9"/>
      <c r="AA4818" s="9"/>
      <c r="AB4818" s="9"/>
      <c r="AC4818" s="9"/>
      <c r="AD4818" s="9"/>
      <c r="AE4818" s="9"/>
      <c r="AF4818" s="9"/>
      <c r="AG4818" s="9"/>
      <c r="AH4818" s="9"/>
      <c r="AI4818" s="9"/>
      <c r="AJ4818" s="9"/>
      <c r="AK4818" s="9"/>
      <c r="AL4818" s="9"/>
      <c r="AM4818" s="9"/>
      <c r="AN4818" s="9"/>
      <c r="AO4818" s="9"/>
      <c r="AP4818" s="9"/>
      <c r="AQ4818" s="15"/>
      <c r="AR4818" s="9"/>
      <c r="AS4818" s="9"/>
      <c r="AT4818" s="9"/>
      <c r="AU4818" s="9"/>
      <c r="AV4818" s="9"/>
      <c r="AW4818" s="9"/>
      <c r="AX4818" s="9"/>
      <c r="AY4818" s="9"/>
      <c r="AZ4818" s="9"/>
      <c r="BA4818" s="9"/>
      <c r="BB4818" s="9"/>
      <c r="BC4818" s="9"/>
      <c r="BD4818" s="9"/>
      <c r="BE4818" s="9"/>
      <c r="BF4818" s="9"/>
      <c r="BG4818" s="9"/>
      <c r="BH4818" s="9"/>
      <c r="BI4818" s="9"/>
      <c r="BJ4818" s="9"/>
      <c r="BK4818" s="9"/>
      <c r="BL4818" s="9">
        <f t="shared" si="158"/>
        <v>95869.231344216256</v>
      </c>
      <c r="BM4818" s="9">
        <f t="shared" si="159"/>
        <v>95900</v>
      </c>
    </row>
    <row r="4819" spans="1:65" x14ac:dyDescent="0.3">
      <c r="A4819" s="2" t="s">
        <v>726</v>
      </c>
      <c r="B4819" s="9">
        <v>1085</v>
      </c>
      <c r="C4819">
        <v>587931</v>
      </c>
      <c r="D4819">
        <v>1</v>
      </c>
      <c r="E4819">
        <v>1</v>
      </c>
      <c r="F4819">
        <v>0</v>
      </c>
      <c r="G4819">
        <v>0</v>
      </c>
      <c r="H4819">
        <v>0</v>
      </c>
      <c r="I4819" t="s">
        <v>123</v>
      </c>
      <c r="J4819">
        <v>587931</v>
      </c>
      <c r="K4819" t="s">
        <v>726</v>
      </c>
      <c r="L4819">
        <v>588032</v>
      </c>
      <c r="M4819" t="s">
        <v>209</v>
      </c>
      <c r="N4819">
        <v>586846</v>
      </c>
      <c r="O4819" t="s">
        <v>129</v>
      </c>
      <c r="P4819">
        <v>586846</v>
      </c>
      <c r="Q4819" t="s">
        <v>129</v>
      </c>
      <c r="R4819" s="9">
        <v>255679.39435026981</v>
      </c>
      <c r="S4819" s="9">
        <f>SUMIFS($B:$B,$J:$J,$C4819)</f>
        <v>2069</v>
      </c>
      <c r="T4819" s="9">
        <v>112594.0504155744</v>
      </c>
      <c r="U4819" s="9">
        <v>0</v>
      </c>
      <c r="V4819" s="9">
        <f>U4819*768</f>
        <v>0</v>
      </c>
      <c r="W4819" s="9">
        <v>4</v>
      </c>
      <c r="X4819" s="9">
        <f>W4819*3072</f>
        <v>12288</v>
      </c>
      <c r="Y4819" s="9">
        <v>8</v>
      </c>
      <c r="Z4819" s="9">
        <f>Y4819*1024</f>
        <v>8192</v>
      </c>
      <c r="AA4819" s="9">
        <v>1</v>
      </c>
      <c r="AB4819" s="9">
        <f>AA4819*256</f>
        <v>256</v>
      </c>
      <c r="AC4819" s="9"/>
      <c r="AD4819" s="9"/>
      <c r="AE4819" s="9"/>
      <c r="AF4819" s="9"/>
      <c r="AG4819" s="9"/>
      <c r="AH4819" s="9"/>
      <c r="AI4819" s="9"/>
      <c r="AJ4819" s="9"/>
      <c r="AK4819" s="9"/>
      <c r="AL4819" s="9"/>
      <c r="AM4819" s="9"/>
      <c r="AN4819" s="9"/>
      <c r="AO4819" s="9"/>
      <c r="AP4819" s="9"/>
      <c r="AQ4819" s="15"/>
      <c r="AR4819" s="9">
        <v>1</v>
      </c>
      <c r="AS4819" s="9">
        <f>AR4819*30500</f>
        <v>30500</v>
      </c>
      <c r="AT4819" s="9"/>
      <c r="AU4819" s="9"/>
      <c r="AV4819" s="9"/>
      <c r="AW4819" s="9"/>
      <c r="AX4819" s="9"/>
      <c r="AY4819" s="9"/>
      <c r="AZ4819" s="9"/>
      <c r="BA4819" s="9"/>
      <c r="BB4819" s="9"/>
      <c r="BC4819" s="9"/>
      <c r="BD4819" s="9"/>
      <c r="BE4819" s="9"/>
      <c r="BF4819" s="9"/>
      <c r="BG4819" s="9"/>
      <c r="BH4819" s="9"/>
      <c r="BI4819" s="9"/>
      <c r="BJ4819" s="9"/>
      <c r="BK4819" s="9"/>
      <c r="BL4819" s="9">
        <f t="shared" si="158"/>
        <v>419509.44476584421</v>
      </c>
      <c r="BM4819" s="9">
        <f t="shared" si="159"/>
        <v>419500</v>
      </c>
    </row>
    <row r="4820" spans="1:65" x14ac:dyDescent="0.3">
      <c r="A4820" s="3" t="s">
        <v>4419</v>
      </c>
      <c r="B4820" s="9">
        <v>1748</v>
      </c>
      <c r="C4820">
        <v>599140</v>
      </c>
      <c r="D4820">
        <v>1</v>
      </c>
      <c r="E4820">
        <v>1</v>
      </c>
      <c r="F4820">
        <v>1</v>
      </c>
      <c r="G4820">
        <v>0</v>
      </c>
      <c r="H4820">
        <v>0</v>
      </c>
      <c r="I4820" t="s">
        <v>94</v>
      </c>
      <c r="J4820">
        <v>599140</v>
      </c>
      <c r="K4820" t="s">
        <v>4419</v>
      </c>
      <c r="L4820">
        <v>599140</v>
      </c>
      <c r="M4820" t="s">
        <v>4419</v>
      </c>
      <c r="N4820">
        <v>598917</v>
      </c>
      <c r="O4820" t="s">
        <v>1189</v>
      </c>
      <c r="P4820">
        <v>598917</v>
      </c>
      <c r="Q4820" t="s">
        <v>1189</v>
      </c>
      <c r="R4820" s="9">
        <v>407899.98753178038</v>
      </c>
      <c r="S4820" s="9">
        <f>SUMIFS($B:$B,$J:$J,$C4820)</f>
        <v>1748</v>
      </c>
      <c r="T4820" s="9">
        <v>95159.371164516124</v>
      </c>
      <c r="U4820" s="9">
        <v>0</v>
      </c>
      <c r="V4820" s="9">
        <f>U4820*768</f>
        <v>0</v>
      </c>
      <c r="W4820" s="9">
        <v>12</v>
      </c>
      <c r="X4820" s="9">
        <f>W4820*3072</f>
        <v>36864</v>
      </c>
      <c r="Y4820" s="9">
        <v>9</v>
      </c>
      <c r="Z4820" s="9">
        <f>Y4820*1024</f>
        <v>9216</v>
      </c>
      <c r="AA4820" s="9">
        <v>2</v>
      </c>
      <c r="AB4820" s="9">
        <f>AA4820*256</f>
        <v>512</v>
      </c>
      <c r="AC4820" s="9">
        <f>SUMIFS($B:$B,$L:$L,$C4820)</f>
        <v>1748</v>
      </c>
      <c r="AD4820" s="9">
        <v>220037.45455057581</v>
      </c>
      <c r="AE4820" s="9"/>
      <c r="AF4820" s="9"/>
      <c r="AG4820" s="9"/>
      <c r="AH4820" s="9"/>
      <c r="AI4820" s="9"/>
      <c r="AJ4820" s="9"/>
      <c r="AK4820" s="9"/>
      <c r="AL4820" s="9"/>
      <c r="AM4820" s="9"/>
      <c r="AN4820" s="9"/>
      <c r="AO4820" s="9"/>
      <c r="AP4820" s="9"/>
      <c r="AQ4820" s="15"/>
      <c r="AR4820" s="9"/>
      <c r="AS4820" s="9"/>
      <c r="AT4820" s="9"/>
      <c r="AU4820" s="9"/>
      <c r="AV4820" s="9"/>
      <c r="AW4820" s="9"/>
      <c r="AX4820" s="9"/>
      <c r="AY4820" s="9"/>
      <c r="AZ4820" s="9"/>
      <c r="BA4820" s="9"/>
      <c r="BB4820" s="9"/>
      <c r="BC4820" s="9"/>
      <c r="BD4820" s="9"/>
      <c r="BE4820" s="9"/>
      <c r="BF4820" s="9"/>
      <c r="BG4820" s="9"/>
      <c r="BH4820" s="9"/>
      <c r="BI4820" s="9"/>
      <c r="BJ4820" s="9"/>
      <c r="BK4820" s="9"/>
      <c r="BL4820" s="9">
        <f t="shared" si="158"/>
        <v>769688.81324687239</v>
      </c>
      <c r="BM4820" s="9">
        <f t="shared" si="159"/>
        <v>769700</v>
      </c>
    </row>
    <row r="4821" spans="1:65" x14ac:dyDescent="0.3">
      <c r="A4821" t="s">
        <v>4420</v>
      </c>
      <c r="B4821" s="9">
        <v>326</v>
      </c>
      <c r="C4821">
        <v>594814</v>
      </c>
      <c r="D4821">
        <v>1</v>
      </c>
      <c r="E4821">
        <v>0</v>
      </c>
      <c r="F4821">
        <v>0</v>
      </c>
      <c r="G4821">
        <v>0</v>
      </c>
      <c r="H4821">
        <v>0</v>
      </c>
      <c r="I4821" t="s">
        <v>81</v>
      </c>
      <c r="J4821">
        <v>594709</v>
      </c>
      <c r="K4821" t="s">
        <v>184</v>
      </c>
      <c r="L4821">
        <v>594709</v>
      </c>
      <c r="M4821" t="s">
        <v>184</v>
      </c>
      <c r="N4821">
        <v>593711</v>
      </c>
      <c r="O4821" t="s">
        <v>185</v>
      </c>
      <c r="P4821">
        <v>593711</v>
      </c>
      <c r="Q4821" t="s">
        <v>185</v>
      </c>
      <c r="R4821" s="9">
        <v>78111.776737712877</v>
      </c>
      <c r="S4821" s="9"/>
      <c r="T4821" s="9"/>
      <c r="U4821" s="9"/>
      <c r="V4821" s="9"/>
      <c r="W4821" s="9"/>
      <c r="X4821" s="9"/>
      <c r="Y4821" s="9"/>
      <c r="Z4821" s="9"/>
      <c r="AA4821" s="9"/>
      <c r="AB4821" s="9"/>
      <c r="AC4821" s="9"/>
      <c r="AD4821" s="9"/>
      <c r="AE4821" s="9"/>
      <c r="AF4821" s="9"/>
      <c r="AG4821" s="9"/>
      <c r="AH4821" s="9"/>
      <c r="AI4821" s="9"/>
      <c r="AJ4821" s="9"/>
      <c r="AK4821" s="9"/>
      <c r="AL4821" s="9"/>
      <c r="AM4821" s="9"/>
      <c r="AN4821" s="9"/>
      <c r="AO4821" s="9"/>
      <c r="AP4821" s="9"/>
      <c r="AQ4821" s="15"/>
      <c r="AR4821" s="9"/>
      <c r="AS4821" s="9"/>
      <c r="AT4821" s="9"/>
      <c r="AU4821" s="9"/>
      <c r="AV4821" s="9"/>
      <c r="AW4821" s="9"/>
      <c r="AX4821" s="9"/>
      <c r="AY4821" s="9"/>
      <c r="AZ4821" s="9"/>
      <c r="BA4821" s="9"/>
      <c r="BB4821" s="9"/>
      <c r="BC4821" s="9"/>
      <c r="BD4821" s="9"/>
      <c r="BE4821" s="9"/>
      <c r="BF4821" s="9"/>
      <c r="BG4821" s="9"/>
      <c r="BH4821" s="9"/>
      <c r="BI4821" s="9"/>
      <c r="BJ4821" s="9"/>
      <c r="BK4821" s="9"/>
      <c r="BL4821" s="9">
        <f t="shared" si="158"/>
        <v>78111.776737712877</v>
      </c>
      <c r="BM4821" s="9">
        <f t="shared" si="159"/>
        <v>78100</v>
      </c>
    </row>
    <row r="4822" spans="1:65" x14ac:dyDescent="0.3">
      <c r="A4822" t="s">
        <v>4421</v>
      </c>
      <c r="B4822" s="9">
        <v>220</v>
      </c>
      <c r="C4822">
        <v>550523</v>
      </c>
      <c r="D4822">
        <v>1</v>
      </c>
      <c r="E4822">
        <v>0</v>
      </c>
      <c r="F4822">
        <v>0</v>
      </c>
      <c r="G4822">
        <v>0</v>
      </c>
      <c r="H4822">
        <v>0</v>
      </c>
      <c r="I4822" t="s">
        <v>83</v>
      </c>
      <c r="J4822">
        <v>550671</v>
      </c>
      <c r="K4822" t="s">
        <v>2610</v>
      </c>
      <c r="L4822">
        <v>550671</v>
      </c>
      <c r="M4822" t="s">
        <v>2610</v>
      </c>
      <c r="N4822">
        <v>550671</v>
      </c>
      <c r="O4822" t="s">
        <v>2610</v>
      </c>
      <c r="P4822">
        <v>550094</v>
      </c>
      <c r="Q4822" t="s">
        <v>143</v>
      </c>
      <c r="R4822" s="9">
        <v>71941.662785630979</v>
      </c>
      <c r="S4822" s="9"/>
      <c r="T4822" s="9"/>
      <c r="U4822" s="9"/>
      <c r="V4822" s="9"/>
      <c r="W4822" s="9"/>
      <c r="X4822" s="9"/>
      <c r="Y4822" s="9"/>
      <c r="Z4822" s="9"/>
      <c r="AA4822" s="9"/>
      <c r="AB4822" s="9"/>
      <c r="AC4822" s="9"/>
      <c r="AD4822" s="9"/>
      <c r="AE4822" s="9"/>
      <c r="AF4822" s="9"/>
      <c r="AG4822" s="9"/>
      <c r="AH4822" s="9"/>
      <c r="AI4822" s="9"/>
      <c r="AJ4822" s="9"/>
      <c r="AK4822" s="9"/>
      <c r="AL4822" s="9"/>
      <c r="AM4822" s="9"/>
      <c r="AN4822" s="9"/>
      <c r="AO4822" s="9"/>
      <c r="AP4822" s="9"/>
      <c r="AQ4822" s="15"/>
      <c r="AR4822" s="9"/>
      <c r="AS4822" s="9"/>
      <c r="AT4822" s="9"/>
      <c r="AU4822" s="9"/>
      <c r="AV4822" s="9"/>
      <c r="AW4822" s="9"/>
      <c r="AX4822" s="9"/>
      <c r="AY4822" s="9"/>
      <c r="AZ4822" s="9"/>
      <c r="BA4822" s="9"/>
      <c r="BB4822" s="9"/>
      <c r="BC4822" s="9"/>
      <c r="BD4822" s="9"/>
      <c r="BE4822" s="9"/>
      <c r="BF4822" s="9"/>
      <c r="BG4822" s="9"/>
      <c r="BH4822" s="9"/>
      <c r="BI4822" s="9"/>
      <c r="BJ4822" s="9"/>
      <c r="BK4822" s="9"/>
      <c r="BL4822" s="9">
        <f t="shared" si="158"/>
        <v>71941.662785630979</v>
      </c>
      <c r="BM4822" s="9">
        <f t="shared" si="159"/>
        <v>71900</v>
      </c>
    </row>
    <row r="4823" spans="1:65" x14ac:dyDescent="0.3">
      <c r="A4823" t="s">
        <v>4422</v>
      </c>
      <c r="B4823" s="9">
        <v>486</v>
      </c>
      <c r="C4823">
        <v>530034</v>
      </c>
      <c r="D4823">
        <v>1</v>
      </c>
      <c r="E4823">
        <v>0</v>
      </c>
      <c r="F4823">
        <v>0</v>
      </c>
      <c r="G4823">
        <v>0</v>
      </c>
      <c r="H4823">
        <v>0</v>
      </c>
      <c r="I4823" t="s">
        <v>83</v>
      </c>
      <c r="J4823">
        <v>551953</v>
      </c>
      <c r="K4823" t="s">
        <v>215</v>
      </c>
      <c r="L4823">
        <v>551953</v>
      </c>
      <c r="M4823" t="s">
        <v>215</v>
      </c>
      <c r="N4823">
        <v>551953</v>
      </c>
      <c r="O4823" t="s">
        <v>215</v>
      </c>
      <c r="P4823">
        <v>551953</v>
      </c>
      <c r="Q4823" t="s">
        <v>215</v>
      </c>
      <c r="R4823" s="9">
        <v>115926.94680124021</v>
      </c>
      <c r="S4823" s="9"/>
      <c r="T4823" s="9"/>
      <c r="U4823" s="9"/>
      <c r="V4823" s="9"/>
      <c r="W4823" s="9"/>
      <c r="X4823" s="9"/>
      <c r="Y4823" s="9"/>
      <c r="Z4823" s="9"/>
      <c r="AA4823" s="9"/>
      <c r="AB4823" s="9"/>
      <c r="AC4823" s="9"/>
      <c r="AD4823" s="9"/>
      <c r="AE4823" s="9"/>
      <c r="AF4823" s="9"/>
      <c r="AG4823" s="9"/>
      <c r="AH4823" s="9"/>
      <c r="AI4823" s="9"/>
      <c r="AJ4823" s="9"/>
      <c r="AK4823" s="9"/>
      <c r="AL4823" s="9"/>
      <c r="AM4823" s="9"/>
      <c r="AN4823" s="9"/>
      <c r="AO4823" s="9"/>
      <c r="AP4823" s="9"/>
      <c r="AQ4823" s="15"/>
      <c r="AR4823" s="9"/>
      <c r="AS4823" s="9"/>
      <c r="AT4823" s="9"/>
      <c r="AU4823" s="9"/>
      <c r="AV4823" s="9"/>
      <c r="AW4823" s="9"/>
      <c r="AX4823" s="9"/>
      <c r="AY4823" s="9"/>
      <c r="AZ4823" s="9"/>
      <c r="BA4823" s="9"/>
      <c r="BB4823" s="9"/>
      <c r="BC4823" s="9"/>
      <c r="BD4823" s="9"/>
      <c r="BE4823" s="9"/>
      <c r="BF4823" s="9"/>
      <c r="BG4823" s="9"/>
      <c r="BH4823" s="9"/>
      <c r="BI4823" s="9"/>
      <c r="BJ4823" s="9"/>
      <c r="BK4823" s="9"/>
      <c r="BL4823" s="9">
        <f t="shared" si="158"/>
        <v>115926.94680124021</v>
      </c>
      <c r="BM4823" s="9">
        <f t="shared" si="159"/>
        <v>115900</v>
      </c>
    </row>
    <row r="4824" spans="1:65" x14ac:dyDescent="0.3">
      <c r="A4824" t="s">
        <v>4423</v>
      </c>
      <c r="B4824" s="9">
        <v>310</v>
      </c>
      <c r="C4824">
        <v>570958</v>
      </c>
      <c r="D4824">
        <v>1</v>
      </c>
      <c r="E4824">
        <v>0</v>
      </c>
      <c r="F4824">
        <v>0</v>
      </c>
      <c r="G4824">
        <v>0</v>
      </c>
      <c r="H4824">
        <v>0</v>
      </c>
      <c r="I4824" t="s">
        <v>90</v>
      </c>
      <c r="J4824">
        <v>570451</v>
      </c>
      <c r="K4824" t="s">
        <v>474</v>
      </c>
      <c r="L4824">
        <v>570451</v>
      </c>
      <c r="M4824" t="s">
        <v>474</v>
      </c>
      <c r="N4824">
        <v>570451</v>
      </c>
      <c r="O4824" t="s">
        <v>474</v>
      </c>
      <c r="P4824">
        <v>569810</v>
      </c>
      <c r="Q4824" t="s">
        <v>284</v>
      </c>
      <c r="R4824" s="9">
        <v>74315.690586406286</v>
      </c>
      <c r="S4824" s="9"/>
      <c r="T4824" s="9"/>
      <c r="U4824" s="9"/>
      <c r="V4824" s="9"/>
      <c r="W4824" s="9"/>
      <c r="X4824" s="9"/>
      <c r="Y4824" s="9"/>
      <c r="Z4824" s="9"/>
      <c r="AA4824" s="9"/>
      <c r="AB4824" s="9"/>
      <c r="AC4824" s="9"/>
      <c r="AD4824" s="9"/>
      <c r="AE4824" s="9"/>
      <c r="AF4824" s="9"/>
      <c r="AG4824" s="9"/>
      <c r="AH4824" s="9"/>
      <c r="AI4824" s="9"/>
      <c r="AJ4824" s="9"/>
      <c r="AK4824" s="9"/>
      <c r="AL4824" s="9"/>
      <c r="AM4824" s="9"/>
      <c r="AN4824" s="9"/>
      <c r="AO4824" s="9"/>
      <c r="AP4824" s="9"/>
      <c r="AQ4824" s="15"/>
      <c r="AR4824" s="9"/>
      <c r="AS4824" s="9"/>
      <c r="AT4824" s="9"/>
      <c r="AU4824" s="9"/>
      <c r="AV4824" s="9"/>
      <c r="AW4824" s="9"/>
      <c r="AX4824" s="9"/>
      <c r="AY4824" s="9"/>
      <c r="AZ4824" s="9"/>
      <c r="BA4824" s="9"/>
      <c r="BB4824" s="9"/>
      <c r="BC4824" s="9"/>
      <c r="BD4824" s="9"/>
      <c r="BE4824" s="9"/>
      <c r="BF4824" s="9"/>
      <c r="BG4824" s="9"/>
      <c r="BH4824" s="9"/>
      <c r="BI4824" s="9"/>
      <c r="BJ4824" s="9"/>
      <c r="BK4824" s="9"/>
      <c r="BL4824" s="9">
        <f t="shared" si="158"/>
        <v>74315.690586406286</v>
      </c>
      <c r="BM4824" s="9">
        <f t="shared" si="159"/>
        <v>74300</v>
      </c>
    </row>
    <row r="4825" spans="1:65" x14ac:dyDescent="0.3">
      <c r="A4825" t="s">
        <v>4424</v>
      </c>
      <c r="B4825" s="9">
        <v>144</v>
      </c>
      <c r="C4825">
        <v>599441</v>
      </c>
      <c r="D4825">
        <v>1</v>
      </c>
      <c r="E4825">
        <v>0</v>
      </c>
      <c r="F4825">
        <v>0</v>
      </c>
      <c r="G4825">
        <v>0</v>
      </c>
      <c r="H4825">
        <v>0</v>
      </c>
      <c r="I4825" t="s">
        <v>86</v>
      </c>
      <c r="J4825">
        <v>533114</v>
      </c>
      <c r="K4825" t="s">
        <v>326</v>
      </c>
      <c r="L4825">
        <v>533114</v>
      </c>
      <c r="M4825" t="s">
        <v>326</v>
      </c>
      <c r="N4825">
        <v>532819</v>
      </c>
      <c r="O4825" t="s">
        <v>327</v>
      </c>
      <c r="P4825">
        <v>532819</v>
      </c>
      <c r="Q4825" t="s">
        <v>327</v>
      </c>
      <c r="R4825" s="9">
        <v>71941.662785630979</v>
      </c>
      <c r="S4825" s="9"/>
      <c r="T4825" s="9"/>
      <c r="U4825" s="9"/>
      <c r="V4825" s="9"/>
      <c r="W4825" s="9"/>
      <c r="X4825" s="9"/>
      <c r="Y4825" s="9"/>
      <c r="Z4825" s="9"/>
      <c r="AA4825" s="9"/>
      <c r="AB4825" s="9"/>
      <c r="AC4825" s="9"/>
      <c r="AD4825" s="9"/>
      <c r="AE4825" s="9"/>
      <c r="AF4825" s="9"/>
      <c r="AG4825" s="9"/>
      <c r="AH4825" s="9"/>
      <c r="AI4825" s="9"/>
      <c r="AJ4825" s="9"/>
      <c r="AK4825" s="9"/>
      <c r="AL4825" s="9"/>
      <c r="AM4825" s="9"/>
      <c r="AN4825" s="9"/>
      <c r="AO4825" s="9"/>
      <c r="AP4825" s="9"/>
      <c r="AQ4825" s="15"/>
      <c r="AR4825" s="9"/>
      <c r="AS4825" s="9"/>
      <c r="AT4825" s="9"/>
      <c r="AU4825" s="9"/>
      <c r="AV4825" s="9"/>
      <c r="AW4825" s="9"/>
      <c r="AX4825" s="9"/>
      <c r="AY4825" s="9"/>
      <c r="AZ4825" s="9"/>
      <c r="BA4825" s="9"/>
      <c r="BB4825" s="9"/>
      <c r="BC4825" s="9"/>
      <c r="BD4825" s="9"/>
      <c r="BE4825" s="9"/>
      <c r="BF4825" s="9"/>
      <c r="BG4825" s="9"/>
      <c r="BH4825" s="9"/>
      <c r="BI4825" s="9"/>
      <c r="BJ4825" s="9"/>
      <c r="BK4825" s="9"/>
      <c r="BL4825" s="9">
        <f t="shared" si="158"/>
        <v>71941.662785630979</v>
      </c>
      <c r="BM4825" s="9">
        <f t="shared" si="159"/>
        <v>71900</v>
      </c>
    </row>
    <row r="4826" spans="1:65" x14ac:dyDescent="0.3">
      <c r="A4826" t="s">
        <v>4425</v>
      </c>
      <c r="B4826" s="9">
        <v>179</v>
      </c>
      <c r="C4826">
        <v>572306</v>
      </c>
      <c r="D4826">
        <v>1</v>
      </c>
      <c r="E4826">
        <v>0</v>
      </c>
      <c r="F4826">
        <v>0</v>
      </c>
      <c r="G4826">
        <v>0</v>
      </c>
      <c r="H4826">
        <v>0</v>
      </c>
      <c r="I4826" t="s">
        <v>96</v>
      </c>
      <c r="J4826">
        <v>581186</v>
      </c>
      <c r="K4826" t="s">
        <v>331</v>
      </c>
      <c r="L4826">
        <v>581186</v>
      </c>
      <c r="M4826" t="s">
        <v>331</v>
      </c>
      <c r="N4826">
        <v>581186</v>
      </c>
      <c r="O4826" t="s">
        <v>331</v>
      </c>
      <c r="P4826">
        <v>581186</v>
      </c>
      <c r="Q4826" t="s">
        <v>331</v>
      </c>
      <c r="R4826" s="9">
        <v>71941.662785630979</v>
      </c>
      <c r="S4826" s="9"/>
      <c r="T4826" s="9"/>
      <c r="U4826" s="9"/>
      <c r="V4826" s="9"/>
      <c r="W4826" s="9"/>
      <c r="X4826" s="9"/>
      <c r="Y4826" s="9"/>
      <c r="Z4826" s="9"/>
      <c r="AA4826" s="9"/>
      <c r="AB4826" s="9"/>
      <c r="AC4826" s="9"/>
      <c r="AD4826" s="9"/>
      <c r="AE4826" s="9"/>
      <c r="AF4826" s="9"/>
      <c r="AG4826" s="9"/>
      <c r="AH4826" s="9"/>
      <c r="AI4826" s="9"/>
      <c r="AJ4826" s="9"/>
      <c r="AK4826" s="9"/>
      <c r="AL4826" s="9"/>
      <c r="AM4826" s="9"/>
      <c r="AN4826" s="9"/>
      <c r="AO4826" s="9"/>
      <c r="AP4826" s="9"/>
      <c r="AQ4826" s="15"/>
      <c r="AR4826" s="9"/>
      <c r="AS4826" s="9"/>
      <c r="AT4826" s="9"/>
      <c r="AU4826" s="9"/>
      <c r="AV4826" s="9"/>
      <c r="AW4826" s="9"/>
      <c r="AX4826" s="9"/>
      <c r="AY4826" s="9"/>
      <c r="AZ4826" s="9"/>
      <c r="BA4826" s="9"/>
      <c r="BB4826" s="9"/>
      <c r="BC4826" s="9"/>
      <c r="BD4826" s="9"/>
      <c r="BE4826" s="9"/>
      <c r="BF4826" s="9"/>
      <c r="BG4826" s="9"/>
      <c r="BH4826" s="9"/>
      <c r="BI4826" s="9"/>
      <c r="BJ4826" s="9"/>
      <c r="BK4826" s="9"/>
      <c r="BL4826" s="9">
        <f t="shared" si="158"/>
        <v>71941.662785630979</v>
      </c>
      <c r="BM4826" s="9">
        <f t="shared" si="159"/>
        <v>71900</v>
      </c>
    </row>
    <row r="4827" spans="1:65" x14ac:dyDescent="0.3">
      <c r="A4827" t="s">
        <v>4426</v>
      </c>
      <c r="B4827" s="9">
        <v>891</v>
      </c>
      <c r="C4827">
        <v>512869</v>
      </c>
      <c r="D4827">
        <v>1</v>
      </c>
      <c r="E4827">
        <v>0</v>
      </c>
      <c r="F4827">
        <v>0</v>
      </c>
      <c r="G4827">
        <v>0</v>
      </c>
      <c r="H4827">
        <v>0</v>
      </c>
      <c r="I4827" t="s">
        <v>94</v>
      </c>
      <c r="J4827">
        <v>507334</v>
      </c>
      <c r="K4827" t="s">
        <v>2071</v>
      </c>
      <c r="L4827">
        <v>506214</v>
      </c>
      <c r="M4827" t="s">
        <v>263</v>
      </c>
      <c r="N4827">
        <v>507580</v>
      </c>
      <c r="O4827" t="s">
        <v>540</v>
      </c>
      <c r="P4827">
        <v>507580</v>
      </c>
      <c r="Q4827" t="s">
        <v>540</v>
      </c>
      <c r="R4827" s="9">
        <v>210685.81144123751</v>
      </c>
      <c r="S4827" s="9"/>
      <c r="T4827" s="9"/>
      <c r="U4827" s="9"/>
      <c r="V4827" s="9"/>
      <c r="W4827" s="9"/>
      <c r="X4827" s="9"/>
      <c r="Y4827" s="9"/>
      <c r="Z4827" s="9"/>
      <c r="AA4827" s="9"/>
      <c r="AB4827" s="9"/>
      <c r="AC4827" s="9"/>
      <c r="AD4827" s="9"/>
      <c r="AE4827" s="9"/>
      <c r="AF4827" s="9"/>
      <c r="AG4827" s="9"/>
      <c r="AH4827" s="9"/>
      <c r="AI4827" s="9"/>
      <c r="AJ4827" s="9"/>
      <c r="AK4827" s="9"/>
      <c r="AL4827" s="9"/>
      <c r="AM4827" s="9"/>
      <c r="AN4827" s="9"/>
      <c r="AO4827" s="9"/>
      <c r="AP4827" s="9"/>
      <c r="AQ4827" s="15"/>
      <c r="AR4827" s="9"/>
      <c r="AS4827" s="9"/>
      <c r="AT4827" s="9"/>
      <c r="AU4827" s="9"/>
      <c r="AV4827" s="9"/>
      <c r="AW4827" s="9"/>
      <c r="AX4827" s="9"/>
      <c r="AY4827" s="9"/>
      <c r="AZ4827" s="9"/>
      <c r="BA4827" s="9"/>
      <c r="BB4827" s="9"/>
      <c r="BC4827" s="9"/>
      <c r="BD4827" s="9"/>
      <c r="BE4827" s="9"/>
      <c r="BF4827" s="9"/>
      <c r="BG4827" s="9"/>
      <c r="BH4827" s="9"/>
      <c r="BI4827" s="9"/>
      <c r="BJ4827" s="9"/>
      <c r="BK4827" s="9"/>
      <c r="BL4827" s="9">
        <f t="shared" si="158"/>
        <v>210685.81144123751</v>
      </c>
      <c r="BM4827" s="9">
        <f t="shared" si="159"/>
        <v>210700</v>
      </c>
    </row>
    <row r="4828" spans="1:65" x14ac:dyDescent="0.3">
      <c r="A4828" t="s">
        <v>4427</v>
      </c>
      <c r="B4828" s="9">
        <v>90</v>
      </c>
      <c r="C4828">
        <v>587940</v>
      </c>
      <c r="D4828">
        <v>1</v>
      </c>
      <c r="E4828">
        <v>0</v>
      </c>
      <c r="F4828">
        <v>0</v>
      </c>
      <c r="G4828">
        <v>0</v>
      </c>
      <c r="H4828">
        <v>0</v>
      </c>
      <c r="I4828" t="s">
        <v>123</v>
      </c>
      <c r="J4828">
        <v>588024</v>
      </c>
      <c r="K4828" t="s">
        <v>507</v>
      </c>
      <c r="L4828">
        <v>588024</v>
      </c>
      <c r="M4828" t="s">
        <v>507</v>
      </c>
      <c r="N4828">
        <v>588024</v>
      </c>
      <c r="O4828" t="s">
        <v>507</v>
      </c>
      <c r="P4828">
        <v>588024</v>
      </c>
      <c r="Q4828" t="s">
        <v>507</v>
      </c>
      <c r="R4828" s="9">
        <v>71941.662785630979</v>
      </c>
      <c r="S4828" s="9"/>
      <c r="T4828" s="9"/>
      <c r="U4828" s="9"/>
      <c r="V4828" s="9"/>
      <c r="W4828" s="9"/>
      <c r="X4828" s="9"/>
      <c r="Y4828" s="9"/>
      <c r="Z4828" s="9"/>
      <c r="AA4828" s="9"/>
      <c r="AB4828" s="9"/>
      <c r="AC4828" s="9"/>
      <c r="AD4828" s="9"/>
      <c r="AE4828" s="9"/>
      <c r="AF4828" s="9"/>
      <c r="AG4828" s="9"/>
      <c r="AH4828" s="9"/>
      <c r="AI4828" s="9"/>
      <c r="AJ4828" s="9"/>
      <c r="AK4828" s="9"/>
      <c r="AL4828" s="9"/>
      <c r="AM4828" s="9"/>
      <c r="AN4828" s="9"/>
      <c r="AO4828" s="9"/>
      <c r="AP4828" s="9"/>
      <c r="AQ4828" s="15"/>
      <c r="AR4828" s="9"/>
      <c r="AS4828" s="9"/>
      <c r="AT4828" s="9"/>
      <c r="AU4828" s="9"/>
      <c r="AV4828" s="9"/>
      <c r="AW4828" s="9"/>
      <c r="AX4828" s="9"/>
      <c r="AY4828" s="9"/>
      <c r="AZ4828" s="9"/>
      <c r="BA4828" s="9"/>
      <c r="BB4828" s="9"/>
      <c r="BC4828" s="9"/>
      <c r="BD4828" s="9"/>
      <c r="BE4828" s="9"/>
      <c r="BF4828" s="9"/>
      <c r="BG4828" s="9"/>
      <c r="BH4828" s="9"/>
      <c r="BI4828" s="9"/>
      <c r="BJ4828" s="9"/>
      <c r="BK4828" s="9"/>
      <c r="BL4828" s="9">
        <f t="shared" si="158"/>
        <v>71941.662785630979</v>
      </c>
      <c r="BM4828" s="9">
        <f t="shared" si="159"/>
        <v>71900</v>
      </c>
    </row>
    <row r="4829" spans="1:65" x14ac:dyDescent="0.3">
      <c r="A4829" t="s">
        <v>4428</v>
      </c>
      <c r="B4829" s="9">
        <v>1032</v>
      </c>
      <c r="C4829">
        <v>594822</v>
      </c>
      <c r="D4829">
        <v>1</v>
      </c>
      <c r="E4829">
        <v>0</v>
      </c>
      <c r="F4829">
        <v>0</v>
      </c>
      <c r="G4829">
        <v>0</v>
      </c>
      <c r="H4829">
        <v>0</v>
      </c>
      <c r="I4829" t="s">
        <v>81</v>
      </c>
      <c r="J4829">
        <v>594199</v>
      </c>
      <c r="K4829" t="s">
        <v>1496</v>
      </c>
      <c r="L4829">
        <v>594199</v>
      </c>
      <c r="M4829" t="s">
        <v>1496</v>
      </c>
      <c r="N4829">
        <v>593711</v>
      </c>
      <c r="O4829" t="s">
        <v>185</v>
      </c>
      <c r="P4829">
        <v>593711</v>
      </c>
      <c r="Q4829" t="s">
        <v>185</v>
      </c>
      <c r="R4829" s="9">
        <v>243410.012828601</v>
      </c>
      <c r="S4829" s="9"/>
      <c r="T4829" s="9"/>
      <c r="U4829" s="9"/>
      <c r="V4829" s="9"/>
      <c r="W4829" s="9"/>
      <c r="X4829" s="9"/>
      <c r="Y4829" s="9"/>
      <c r="Z4829" s="9"/>
      <c r="AA4829" s="9"/>
      <c r="AB4829" s="9"/>
      <c r="AC4829" s="9"/>
      <c r="AD4829" s="9"/>
      <c r="AE4829" s="9"/>
      <c r="AF4829" s="9"/>
      <c r="AG4829" s="9"/>
      <c r="AH4829" s="9"/>
      <c r="AI4829" s="9"/>
      <c r="AJ4829" s="9"/>
      <c r="AK4829" s="9"/>
      <c r="AL4829" s="9"/>
      <c r="AM4829" s="9"/>
      <c r="AN4829" s="9"/>
      <c r="AO4829" s="9"/>
      <c r="AP4829" s="9"/>
      <c r="AQ4829" s="15"/>
      <c r="AR4829" s="9"/>
      <c r="AS4829" s="9"/>
      <c r="AT4829" s="9"/>
      <c r="AU4829" s="9"/>
      <c r="AV4829" s="9"/>
      <c r="AW4829" s="9"/>
      <c r="AX4829" s="9"/>
      <c r="AY4829" s="9"/>
      <c r="AZ4829" s="9"/>
      <c r="BA4829" s="9"/>
      <c r="BB4829" s="9"/>
      <c r="BC4829" s="9"/>
      <c r="BD4829" s="9"/>
      <c r="BE4829" s="9"/>
      <c r="BF4829" s="9"/>
      <c r="BG4829" s="9"/>
      <c r="BH4829" s="9"/>
      <c r="BI4829" s="9"/>
      <c r="BJ4829" s="9"/>
      <c r="BK4829" s="9"/>
      <c r="BL4829" s="9">
        <f t="shared" si="158"/>
        <v>243410.012828601</v>
      </c>
      <c r="BM4829" s="9">
        <f t="shared" si="159"/>
        <v>243400</v>
      </c>
    </row>
    <row r="4830" spans="1:65" x14ac:dyDescent="0.3">
      <c r="A4830" t="s">
        <v>4429</v>
      </c>
      <c r="B4830" s="9">
        <v>838</v>
      </c>
      <c r="C4830">
        <v>584916</v>
      </c>
      <c r="D4830">
        <v>1</v>
      </c>
      <c r="E4830">
        <v>0</v>
      </c>
      <c r="F4830">
        <v>0</v>
      </c>
      <c r="G4830">
        <v>0</v>
      </c>
      <c r="H4830">
        <v>0</v>
      </c>
      <c r="I4830" t="s">
        <v>81</v>
      </c>
      <c r="J4830">
        <v>584819</v>
      </c>
      <c r="K4830" t="s">
        <v>3787</v>
      </c>
      <c r="L4830">
        <v>584495</v>
      </c>
      <c r="M4830" t="s">
        <v>546</v>
      </c>
      <c r="N4830">
        <v>584495</v>
      </c>
      <c r="O4830" t="s">
        <v>546</v>
      </c>
      <c r="P4830">
        <v>584495</v>
      </c>
      <c r="Q4830" t="s">
        <v>546</v>
      </c>
      <c r="R4830" s="9">
        <v>198352.52282288999</v>
      </c>
      <c r="S4830" s="9"/>
      <c r="T4830" s="9"/>
      <c r="U4830" s="9"/>
      <c r="V4830" s="9"/>
      <c r="W4830" s="9"/>
      <c r="X4830" s="9"/>
      <c r="Y4830" s="9"/>
      <c r="Z4830" s="9"/>
      <c r="AA4830" s="9"/>
      <c r="AB4830" s="9"/>
      <c r="AC4830" s="9"/>
      <c r="AD4830" s="9"/>
      <c r="AE4830" s="9"/>
      <c r="AF4830" s="9"/>
      <c r="AG4830" s="9"/>
      <c r="AH4830" s="9"/>
      <c r="AI4830" s="9"/>
      <c r="AJ4830" s="9"/>
      <c r="AK4830" s="9"/>
      <c r="AL4830" s="9"/>
      <c r="AM4830" s="9"/>
      <c r="AN4830" s="9"/>
      <c r="AO4830" s="9"/>
      <c r="AP4830" s="9"/>
      <c r="AQ4830" s="15"/>
      <c r="AR4830" s="9">
        <v>1</v>
      </c>
      <c r="AS4830" s="9">
        <f>AR4830*30500</f>
        <v>30500</v>
      </c>
      <c r="AT4830" s="9"/>
      <c r="AU4830" s="9"/>
      <c r="AV4830" s="9"/>
      <c r="AW4830" s="9"/>
      <c r="AX4830" s="9"/>
      <c r="AY4830" s="9"/>
      <c r="AZ4830" s="9"/>
      <c r="BA4830" s="9"/>
      <c r="BB4830" s="9"/>
      <c r="BC4830" s="9"/>
      <c r="BD4830" s="9"/>
      <c r="BE4830" s="9"/>
      <c r="BF4830" s="9"/>
      <c r="BG4830" s="9"/>
      <c r="BH4830" s="9"/>
      <c r="BI4830" s="9"/>
      <c r="BJ4830" s="9"/>
      <c r="BK4830" s="9"/>
      <c r="BL4830" s="9">
        <f t="shared" si="158"/>
        <v>228852.52282288999</v>
      </c>
      <c r="BM4830" s="9">
        <f t="shared" si="159"/>
        <v>228900</v>
      </c>
    </row>
    <row r="4831" spans="1:65" x14ac:dyDescent="0.3">
      <c r="A4831" t="s">
        <v>4430</v>
      </c>
      <c r="B4831" s="9">
        <v>127</v>
      </c>
      <c r="C4831">
        <v>596809</v>
      </c>
      <c r="D4831">
        <v>1</v>
      </c>
      <c r="E4831">
        <v>0</v>
      </c>
      <c r="F4831">
        <v>0</v>
      </c>
      <c r="G4831">
        <v>0</v>
      </c>
      <c r="H4831">
        <v>0</v>
      </c>
      <c r="I4831" t="s">
        <v>123</v>
      </c>
      <c r="J4831">
        <v>595411</v>
      </c>
      <c r="K4831" t="s">
        <v>446</v>
      </c>
      <c r="L4831">
        <v>595411</v>
      </c>
      <c r="M4831" t="s">
        <v>446</v>
      </c>
      <c r="N4831">
        <v>595411</v>
      </c>
      <c r="O4831" t="s">
        <v>446</v>
      </c>
      <c r="P4831">
        <v>595411</v>
      </c>
      <c r="Q4831" t="s">
        <v>446</v>
      </c>
      <c r="R4831" s="9">
        <v>71941.662785630979</v>
      </c>
      <c r="S4831" s="9"/>
      <c r="T4831" s="9"/>
      <c r="U4831" s="9"/>
      <c r="V4831" s="9"/>
      <c r="W4831" s="9"/>
      <c r="X4831" s="9"/>
      <c r="Y4831" s="9"/>
      <c r="Z4831" s="9"/>
      <c r="AA4831" s="9"/>
      <c r="AB4831" s="9"/>
      <c r="AC4831" s="9"/>
      <c r="AD4831" s="9"/>
      <c r="AE4831" s="9"/>
      <c r="AF4831" s="9"/>
      <c r="AG4831" s="9"/>
      <c r="AH4831" s="9"/>
      <c r="AI4831" s="9"/>
      <c r="AJ4831" s="9"/>
      <c r="AK4831" s="9"/>
      <c r="AL4831" s="9"/>
      <c r="AM4831" s="9"/>
      <c r="AN4831" s="9"/>
      <c r="AO4831" s="9"/>
      <c r="AP4831" s="9"/>
      <c r="AQ4831" s="15"/>
      <c r="AR4831" s="9"/>
      <c r="AS4831" s="9"/>
      <c r="AT4831" s="9"/>
      <c r="AU4831" s="9"/>
      <c r="AV4831" s="9"/>
      <c r="AW4831" s="9"/>
      <c r="AX4831" s="9"/>
      <c r="AY4831" s="9"/>
      <c r="AZ4831" s="9"/>
      <c r="BA4831" s="9"/>
      <c r="BB4831" s="9"/>
      <c r="BC4831" s="9"/>
      <c r="BD4831" s="9"/>
      <c r="BE4831" s="9"/>
      <c r="BF4831" s="9"/>
      <c r="BG4831" s="9"/>
      <c r="BH4831" s="9"/>
      <c r="BI4831" s="9"/>
      <c r="BJ4831" s="9"/>
      <c r="BK4831" s="9"/>
      <c r="BL4831" s="9">
        <f t="shared" si="158"/>
        <v>71941.662785630979</v>
      </c>
      <c r="BM4831" s="9">
        <f t="shared" si="159"/>
        <v>71900</v>
      </c>
    </row>
    <row r="4832" spans="1:65" x14ac:dyDescent="0.3">
      <c r="A4832" s="5" t="s">
        <v>908</v>
      </c>
      <c r="B4832" s="9">
        <v>22355</v>
      </c>
      <c r="C4832">
        <v>550787</v>
      </c>
      <c r="D4832">
        <v>1</v>
      </c>
      <c r="E4832">
        <v>1</v>
      </c>
      <c r="F4832">
        <v>1</v>
      </c>
      <c r="G4832">
        <v>1</v>
      </c>
      <c r="H4832">
        <v>1</v>
      </c>
      <c r="I4832" t="s">
        <v>83</v>
      </c>
      <c r="J4832">
        <v>550787</v>
      </c>
      <c r="K4832" t="s">
        <v>908</v>
      </c>
      <c r="L4832">
        <v>550787</v>
      </c>
      <c r="M4832" t="s">
        <v>908</v>
      </c>
      <c r="N4832">
        <v>550787</v>
      </c>
      <c r="O4832" t="s">
        <v>908</v>
      </c>
      <c r="P4832">
        <v>550787</v>
      </c>
      <c r="Q4832" t="s">
        <v>908</v>
      </c>
      <c r="R4832" s="9">
        <v>992370.65913065011</v>
      </c>
      <c r="S4832" s="9">
        <f>SUMIFS($B:$B,$J:$J,$C4832)</f>
        <v>27373</v>
      </c>
      <c r="T4832" s="9">
        <v>586804.5094813446</v>
      </c>
      <c r="U4832" s="9">
        <v>503</v>
      </c>
      <c r="V4832" s="9">
        <f>U4832*768</f>
        <v>386304</v>
      </c>
      <c r="W4832" s="9">
        <v>124</v>
      </c>
      <c r="X4832" s="9">
        <f>W4832*3072</f>
        <v>380928</v>
      </c>
      <c r="Y4832" s="9">
        <v>592</v>
      </c>
      <c r="Z4832" s="9">
        <f>Y4832*1024</f>
        <v>606208</v>
      </c>
      <c r="AA4832" s="9">
        <v>132</v>
      </c>
      <c r="AB4832" s="9">
        <f>AA4832*256</f>
        <v>33792</v>
      </c>
      <c r="AC4832" s="9">
        <f>SUMIFS($B:$B,$L:$L,$C4832)</f>
        <v>37616</v>
      </c>
      <c r="AD4832" s="9">
        <v>2370401.7779072919</v>
      </c>
      <c r="AE4832" s="9">
        <f>SUMIFS($B:$B,$P:$P,$C4832)</f>
        <v>45205</v>
      </c>
      <c r="AF4832" s="9">
        <v>2694017.5230614678</v>
      </c>
      <c r="AG4832" s="9">
        <f>SUMIFS($B:$B,$N:$N,$C4832)</f>
        <v>37616</v>
      </c>
      <c r="AH4832" s="9">
        <v>6352652.8272524588</v>
      </c>
      <c r="AI4832" s="9">
        <f>SUMIFS($B:$B,$P:$P,$C4832)</f>
        <v>45205</v>
      </c>
      <c r="AJ4832" s="9">
        <v>20865497.566293079</v>
      </c>
      <c r="AK4832" s="9"/>
      <c r="AL4832" s="9">
        <v>5573</v>
      </c>
      <c r="AM4832" s="9">
        <f>AL4832*141</f>
        <v>785793</v>
      </c>
      <c r="AN4832" s="9"/>
      <c r="AO4832" s="9"/>
      <c r="AP4832" s="9"/>
      <c r="AQ4832" s="15"/>
      <c r="AR4832" s="9">
        <v>27</v>
      </c>
      <c r="AS4832" s="9">
        <f>AR4832*30500</f>
        <v>823500</v>
      </c>
      <c r="AT4832" s="9">
        <v>321</v>
      </c>
      <c r="AU4832" s="9">
        <f>AT4832*2742</f>
        <v>880182</v>
      </c>
      <c r="AV4832" s="9">
        <v>0</v>
      </c>
      <c r="AW4832" s="9">
        <f>AV4832*914</f>
        <v>0</v>
      </c>
      <c r="AX4832" s="9">
        <v>1943</v>
      </c>
      <c r="AY4832" s="9">
        <f>AX4832*141</f>
        <v>273963</v>
      </c>
      <c r="AZ4832" s="9">
        <v>1488</v>
      </c>
      <c r="BA4832" s="9">
        <f>AZ4832*343</f>
        <v>510384</v>
      </c>
      <c r="BB4832" s="9">
        <v>554</v>
      </c>
      <c r="BC4832" s="9">
        <f>BB4832*109</f>
        <v>60386</v>
      </c>
      <c r="BD4832" s="9">
        <v>8</v>
      </c>
      <c r="BE4832" s="9">
        <f>BD4832*82</f>
        <v>656</v>
      </c>
      <c r="BF4832" s="9">
        <v>630</v>
      </c>
      <c r="BG4832" s="9">
        <f>BF4832*328</f>
        <v>206640</v>
      </c>
      <c r="BH4832" s="9">
        <v>9</v>
      </c>
      <c r="BI4832" s="9">
        <f>BH4832*410</f>
        <v>3690</v>
      </c>
      <c r="BJ4832" s="9">
        <v>0</v>
      </c>
      <c r="BK4832" s="9">
        <f>BJ4832*219</f>
        <v>0</v>
      </c>
      <c r="BL4832" s="9">
        <f t="shared" si="158"/>
        <v>38814170.863126293</v>
      </c>
      <c r="BM4832" s="9">
        <f t="shared" si="159"/>
        <v>38814200</v>
      </c>
    </row>
    <row r="4833" spans="1:65" x14ac:dyDescent="0.3">
      <c r="A4833" t="s">
        <v>4431</v>
      </c>
      <c r="B4833" s="9">
        <v>266</v>
      </c>
      <c r="C4833">
        <v>578819</v>
      </c>
      <c r="D4833">
        <v>1</v>
      </c>
      <c r="E4833">
        <v>0</v>
      </c>
      <c r="F4833">
        <v>0</v>
      </c>
      <c r="G4833">
        <v>0</v>
      </c>
      <c r="H4833">
        <v>0</v>
      </c>
      <c r="I4833" t="s">
        <v>96</v>
      </c>
      <c r="J4833">
        <v>578347</v>
      </c>
      <c r="K4833" t="s">
        <v>296</v>
      </c>
      <c r="L4833">
        <v>578347</v>
      </c>
      <c r="M4833" t="s">
        <v>296</v>
      </c>
      <c r="N4833">
        <v>578347</v>
      </c>
      <c r="O4833" t="s">
        <v>296</v>
      </c>
      <c r="P4833">
        <v>578347</v>
      </c>
      <c r="Q4833" t="s">
        <v>296</v>
      </c>
      <c r="R4833" s="9">
        <v>71941.662785630979</v>
      </c>
      <c r="S4833" s="9"/>
      <c r="T4833" s="9"/>
      <c r="U4833" s="9"/>
      <c r="V4833" s="9"/>
      <c r="W4833" s="9"/>
      <c r="X4833" s="9"/>
      <c r="Y4833" s="9"/>
      <c r="Z4833" s="9"/>
      <c r="AA4833" s="9"/>
      <c r="AB4833" s="9"/>
      <c r="AC4833" s="9"/>
      <c r="AD4833" s="9"/>
      <c r="AE4833" s="9"/>
      <c r="AF4833" s="9"/>
      <c r="AG4833" s="9"/>
      <c r="AH4833" s="9"/>
      <c r="AI4833" s="9"/>
      <c r="AJ4833" s="9"/>
      <c r="AK4833" s="9"/>
      <c r="AL4833" s="9"/>
      <c r="AM4833" s="9"/>
      <c r="AN4833" s="9"/>
      <c r="AO4833" s="9"/>
      <c r="AP4833" s="9"/>
      <c r="AQ4833" s="15"/>
      <c r="AR4833" s="9"/>
      <c r="AS4833" s="9"/>
      <c r="AT4833" s="9"/>
      <c r="AU4833" s="9"/>
      <c r="AV4833" s="9"/>
      <c r="AW4833" s="9"/>
      <c r="AX4833" s="9"/>
      <c r="AY4833" s="9"/>
      <c r="AZ4833" s="9"/>
      <c r="BA4833" s="9"/>
      <c r="BB4833" s="9"/>
      <c r="BC4833" s="9"/>
      <c r="BD4833" s="9"/>
      <c r="BE4833" s="9"/>
      <c r="BF4833" s="9"/>
      <c r="BG4833" s="9"/>
      <c r="BH4833" s="9"/>
      <c r="BI4833" s="9"/>
      <c r="BJ4833" s="9"/>
      <c r="BK4833" s="9"/>
      <c r="BL4833" s="9">
        <f t="shared" si="158"/>
        <v>71941.662785630979</v>
      </c>
      <c r="BM4833" s="9">
        <f t="shared" si="159"/>
        <v>71900</v>
      </c>
    </row>
    <row r="4834" spans="1:65" x14ac:dyDescent="0.3">
      <c r="A4834" t="s">
        <v>4432</v>
      </c>
      <c r="B4834" s="9">
        <v>526</v>
      </c>
      <c r="C4834">
        <v>537853</v>
      </c>
      <c r="D4834">
        <v>1</v>
      </c>
      <c r="E4834">
        <v>0</v>
      </c>
      <c r="F4834">
        <v>0</v>
      </c>
      <c r="G4834">
        <v>0</v>
      </c>
      <c r="H4834">
        <v>0</v>
      </c>
      <c r="I4834" t="s">
        <v>86</v>
      </c>
      <c r="J4834">
        <v>537004</v>
      </c>
      <c r="K4834" t="s">
        <v>466</v>
      </c>
      <c r="L4834">
        <v>537004</v>
      </c>
      <c r="M4834" t="s">
        <v>466</v>
      </c>
      <c r="N4834">
        <v>537004</v>
      </c>
      <c r="O4834" t="s">
        <v>466</v>
      </c>
      <c r="P4834">
        <v>537004</v>
      </c>
      <c r="Q4834" t="s">
        <v>466</v>
      </c>
      <c r="R4834" s="9">
        <v>125343.05349735259</v>
      </c>
      <c r="S4834" s="9"/>
      <c r="T4834" s="9"/>
      <c r="U4834" s="9"/>
      <c r="V4834" s="9"/>
      <c r="W4834" s="9"/>
      <c r="X4834" s="9"/>
      <c r="Y4834" s="9"/>
      <c r="Z4834" s="9"/>
      <c r="AA4834" s="9"/>
      <c r="AB4834" s="9"/>
      <c r="AC4834" s="9"/>
      <c r="AD4834" s="9"/>
      <c r="AE4834" s="9"/>
      <c r="AF4834" s="9"/>
      <c r="AG4834" s="9"/>
      <c r="AH4834" s="9"/>
      <c r="AI4834" s="9"/>
      <c r="AJ4834" s="9"/>
      <c r="AK4834" s="9"/>
      <c r="AL4834" s="9"/>
      <c r="AM4834" s="9"/>
      <c r="AN4834" s="9"/>
      <c r="AO4834" s="9"/>
      <c r="AP4834" s="9"/>
      <c r="AQ4834" s="15"/>
      <c r="AR4834" s="9"/>
      <c r="AS4834" s="9"/>
      <c r="AT4834" s="9"/>
      <c r="AU4834" s="9"/>
      <c r="AV4834" s="9"/>
      <c r="AW4834" s="9"/>
      <c r="AX4834" s="9"/>
      <c r="AY4834" s="9"/>
      <c r="AZ4834" s="9"/>
      <c r="BA4834" s="9"/>
      <c r="BB4834" s="9"/>
      <c r="BC4834" s="9"/>
      <c r="BD4834" s="9"/>
      <c r="BE4834" s="9"/>
      <c r="BF4834" s="9"/>
      <c r="BG4834" s="9"/>
      <c r="BH4834" s="9"/>
      <c r="BI4834" s="9"/>
      <c r="BJ4834" s="9"/>
      <c r="BK4834" s="9"/>
      <c r="BL4834" s="9">
        <f t="shared" si="158"/>
        <v>125343.05349735259</v>
      </c>
      <c r="BM4834" s="9">
        <f t="shared" si="159"/>
        <v>125300</v>
      </c>
    </row>
    <row r="4835" spans="1:65" x14ac:dyDescent="0.3">
      <c r="A4835" t="s">
        <v>4433</v>
      </c>
      <c r="B4835" s="9">
        <v>2899</v>
      </c>
      <c r="C4835">
        <v>538809</v>
      </c>
      <c r="D4835">
        <v>1</v>
      </c>
      <c r="E4835">
        <v>0</v>
      </c>
      <c r="F4835">
        <v>0</v>
      </c>
      <c r="G4835">
        <v>0</v>
      </c>
      <c r="H4835">
        <v>0</v>
      </c>
      <c r="I4835" t="s">
        <v>86</v>
      </c>
      <c r="J4835">
        <v>538493</v>
      </c>
      <c r="K4835" t="s">
        <v>1900</v>
      </c>
      <c r="L4835">
        <v>538493</v>
      </c>
      <c r="M4835" t="s">
        <v>1900</v>
      </c>
      <c r="N4835">
        <v>538728</v>
      </c>
      <c r="O4835" t="s">
        <v>141</v>
      </c>
      <c r="P4835">
        <v>538728</v>
      </c>
      <c r="Q4835" t="s">
        <v>141</v>
      </c>
      <c r="R4835" s="9">
        <v>667660.07563046657</v>
      </c>
      <c r="S4835" s="9"/>
      <c r="T4835" s="9"/>
      <c r="U4835" s="9"/>
      <c r="V4835" s="9"/>
      <c r="W4835" s="9"/>
      <c r="X4835" s="9"/>
      <c r="Y4835" s="9"/>
      <c r="Z4835" s="9"/>
      <c r="AA4835" s="9"/>
      <c r="AB4835" s="9"/>
      <c r="AC4835" s="9"/>
      <c r="AD4835" s="9"/>
      <c r="AE4835" s="9"/>
      <c r="AF4835" s="9"/>
      <c r="AG4835" s="9"/>
      <c r="AH4835" s="9"/>
      <c r="AI4835" s="9"/>
      <c r="AJ4835" s="9"/>
      <c r="AK4835" s="9"/>
      <c r="AL4835" s="9"/>
      <c r="AM4835" s="9"/>
      <c r="AN4835" s="9"/>
      <c r="AO4835" s="9"/>
      <c r="AP4835" s="9"/>
      <c r="AQ4835" s="15"/>
      <c r="AR4835" s="9">
        <v>2</v>
      </c>
      <c r="AS4835" s="9">
        <f>AR4835*30500</f>
        <v>61000</v>
      </c>
      <c r="AT4835" s="9"/>
      <c r="AU4835" s="9"/>
      <c r="AV4835" s="9"/>
      <c r="AW4835" s="9"/>
      <c r="AX4835" s="9"/>
      <c r="AY4835" s="9"/>
      <c r="AZ4835" s="9"/>
      <c r="BA4835" s="9"/>
      <c r="BB4835" s="9"/>
      <c r="BC4835" s="9"/>
      <c r="BD4835" s="9"/>
      <c r="BE4835" s="9"/>
      <c r="BF4835" s="9"/>
      <c r="BG4835" s="9"/>
      <c r="BH4835" s="9"/>
      <c r="BI4835" s="9"/>
      <c r="BJ4835" s="9"/>
      <c r="BK4835" s="9"/>
      <c r="BL4835" s="9">
        <f t="shared" si="158"/>
        <v>728660.07563046657</v>
      </c>
      <c r="BM4835" s="9">
        <f t="shared" si="159"/>
        <v>728700</v>
      </c>
    </row>
    <row r="4836" spans="1:65" x14ac:dyDescent="0.3">
      <c r="A4836" t="s">
        <v>4434</v>
      </c>
      <c r="B4836" s="9">
        <v>599</v>
      </c>
      <c r="C4836">
        <v>596817</v>
      </c>
      <c r="D4836">
        <v>1</v>
      </c>
      <c r="E4836">
        <v>0</v>
      </c>
      <c r="F4836">
        <v>0</v>
      </c>
      <c r="G4836">
        <v>0</v>
      </c>
      <c r="H4836">
        <v>0</v>
      </c>
      <c r="I4836" t="s">
        <v>123</v>
      </c>
      <c r="J4836">
        <v>596116</v>
      </c>
      <c r="K4836" t="s">
        <v>452</v>
      </c>
      <c r="L4836">
        <v>597007</v>
      </c>
      <c r="M4836" t="s">
        <v>172</v>
      </c>
      <c r="N4836">
        <v>597007</v>
      </c>
      <c r="O4836" t="s">
        <v>172</v>
      </c>
      <c r="P4836">
        <v>597007</v>
      </c>
      <c r="Q4836" t="s">
        <v>172</v>
      </c>
      <c r="R4836" s="9">
        <v>142492.36379538619</v>
      </c>
      <c r="S4836" s="9"/>
      <c r="T4836" s="9"/>
      <c r="U4836" s="9"/>
      <c r="V4836" s="9"/>
      <c r="W4836" s="9"/>
      <c r="X4836" s="9"/>
      <c r="Y4836" s="9"/>
      <c r="Z4836" s="9"/>
      <c r="AA4836" s="9"/>
      <c r="AB4836" s="9"/>
      <c r="AC4836" s="9"/>
      <c r="AD4836" s="9"/>
      <c r="AE4836" s="9"/>
      <c r="AF4836" s="9"/>
      <c r="AG4836" s="9"/>
      <c r="AH4836" s="9"/>
      <c r="AI4836" s="9"/>
      <c r="AJ4836" s="9"/>
      <c r="AK4836" s="9"/>
      <c r="AL4836" s="9"/>
      <c r="AM4836" s="9"/>
      <c r="AN4836" s="9"/>
      <c r="AO4836" s="9"/>
      <c r="AP4836" s="9"/>
      <c r="AQ4836" s="15"/>
      <c r="AR4836" s="9"/>
      <c r="AS4836" s="9"/>
      <c r="AT4836" s="9"/>
      <c r="AU4836" s="9"/>
      <c r="AV4836" s="9"/>
      <c r="AW4836" s="9"/>
      <c r="AX4836" s="9"/>
      <c r="AY4836" s="9"/>
      <c r="AZ4836" s="9"/>
      <c r="BA4836" s="9"/>
      <c r="BB4836" s="9"/>
      <c r="BC4836" s="9"/>
      <c r="BD4836" s="9"/>
      <c r="BE4836" s="9"/>
      <c r="BF4836" s="9"/>
      <c r="BG4836" s="9"/>
      <c r="BH4836" s="9"/>
      <c r="BI4836" s="9"/>
      <c r="BJ4836" s="9"/>
      <c r="BK4836" s="9"/>
      <c r="BL4836" s="9">
        <f t="shared" si="158"/>
        <v>142492.36379538619</v>
      </c>
      <c r="BM4836" s="9">
        <f t="shared" si="159"/>
        <v>142500</v>
      </c>
    </row>
    <row r="4837" spans="1:65" x14ac:dyDescent="0.3">
      <c r="A4837" s="3" t="s">
        <v>768</v>
      </c>
      <c r="B4837" s="9">
        <v>3341</v>
      </c>
      <c r="C4837">
        <v>592617</v>
      </c>
      <c r="D4837">
        <v>1</v>
      </c>
      <c r="E4837">
        <v>1</v>
      </c>
      <c r="F4837">
        <v>1</v>
      </c>
      <c r="G4837">
        <v>0</v>
      </c>
      <c r="H4837">
        <v>0</v>
      </c>
      <c r="I4837" t="s">
        <v>135</v>
      </c>
      <c r="J4837">
        <v>592617</v>
      </c>
      <c r="K4837" t="s">
        <v>768</v>
      </c>
      <c r="L4837">
        <v>592617</v>
      </c>
      <c r="M4837" t="s">
        <v>768</v>
      </c>
      <c r="N4837">
        <v>592731</v>
      </c>
      <c r="O4837" t="s">
        <v>180</v>
      </c>
      <c r="P4837">
        <v>592731</v>
      </c>
      <c r="Q4837" t="s">
        <v>180</v>
      </c>
      <c r="R4837" s="9">
        <v>766166.09634043055</v>
      </c>
      <c r="S4837" s="9">
        <f>SUMIFS($B:$B,$J:$J,$C4837)</f>
        <v>3341</v>
      </c>
      <c r="T4837" s="9">
        <v>181598.43883771871</v>
      </c>
      <c r="U4837" s="9">
        <v>0</v>
      </c>
      <c r="V4837" s="9">
        <f>U4837*768</f>
        <v>0</v>
      </c>
      <c r="W4837" s="9">
        <v>22</v>
      </c>
      <c r="X4837" s="9">
        <f>W4837*3072</f>
        <v>67584</v>
      </c>
      <c r="Y4837" s="9">
        <v>20</v>
      </c>
      <c r="Z4837" s="9">
        <f>Y4837*1024</f>
        <v>20480</v>
      </c>
      <c r="AA4837" s="9">
        <v>8</v>
      </c>
      <c r="AB4837" s="9">
        <f>AA4837*256</f>
        <v>2048</v>
      </c>
      <c r="AC4837" s="9">
        <f>SUMIFS($B:$B,$L:$L,$C4837)</f>
        <v>4537</v>
      </c>
      <c r="AD4837" s="9">
        <v>567410.81811530422</v>
      </c>
      <c r="AE4837" s="9"/>
      <c r="AF4837" s="9"/>
      <c r="AG4837" s="9"/>
      <c r="AH4837" s="9"/>
      <c r="AI4837" s="9"/>
      <c r="AJ4837" s="9"/>
      <c r="AK4837" s="9"/>
      <c r="AL4837" s="9"/>
      <c r="AM4837" s="9"/>
      <c r="AN4837" s="9"/>
      <c r="AO4837" s="9"/>
      <c r="AP4837" s="9"/>
      <c r="AQ4837" s="15"/>
      <c r="AR4837" s="9">
        <v>1</v>
      </c>
      <c r="AS4837" s="9">
        <f>AR4837*30500</f>
        <v>30500</v>
      </c>
      <c r="AT4837" s="9"/>
      <c r="AU4837" s="9"/>
      <c r="AV4837" s="9"/>
      <c r="AW4837" s="9"/>
      <c r="AX4837" s="9"/>
      <c r="AY4837" s="9"/>
      <c r="AZ4837" s="9"/>
      <c r="BA4837" s="9"/>
      <c r="BB4837" s="9"/>
      <c r="BC4837" s="9"/>
      <c r="BD4837" s="9"/>
      <c r="BE4837" s="9"/>
      <c r="BF4837" s="9"/>
      <c r="BG4837" s="9"/>
      <c r="BH4837" s="9"/>
      <c r="BI4837" s="9"/>
      <c r="BJ4837" s="9"/>
      <c r="BK4837" s="9"/>
      <c r="BL4837" s="9">
        <f t="shared" si="158"/>
        <v>1635787.3532934533</v>
      </c>
      <c r="BM4837" s="9">
        <f t="shared" si="159"/>
        <v>1635800</v>
      </c>
    </row>
    <row r="4838" spans="1:65" x14ac:dyDescent="0.3">
      <c r="A4838" t="s">
        <v>4435</v>
      </c>
      <c r="B4838" s="9">
        <v>211</v>
      </c>
      <c r="C4838">
        <v>531731</v>
      </c>
      <c r="D4838">
        <v>1</v>
      </c>
      <c r="E4838">
        <v>0</v>
      </c>
      <c r="F4838">
        <v>0</v>
      </c>
      <c r="G4838">
        <v>0</v>
      </c>
      <c r="H4838">
        <v>0</v>
      </c>
      <c r="I4838" t="s">
        <v>86</v>
      </c>
      <c r="J4838">
        <v>535052</v>
      </c>
      <c r="K4838" t="s">
        <v>2013</v>
      </c>
      <c r="L4838">
        <v>535052</v>
      </c>
      <c r="M4838" t="s">
        <v>2013</v>
      </c>
      <c r="N4838">
        <v>535052</v>
      </c>
      <c r="O4838" t="s">
        <v>2013</v>
      </c>
      <c r="P4838">
        <v>534676</v>
      </c>
      <c r="Q4838" t="s">
        <v>874</v>
      </c>
      <c r="R4838" s="9">
        <v>71941.662785630979</v>
      </c>
      <c r="S4838" s="9"/>
      <c r="T4838" s="9"/>
      <c r="U4838" s="9"/>
      <c r="V4838" s="9"/>
      <c r="W4838" s="9"/>
      <c r="X4838" s="9"/>
      <c r="Y4838" s="9"/>
      <c r="Z4838" s="9"/>
      <c r="AA4838" s="9"/>
      <c r="AB4838" s="9"/>
      <c r="AC4838" s="9"/>
      <c r="AD4838" s="9"/>
      <c r="AE4838" s="9"/>
      <c r="AF4838" s="9"/>
      <c r="AG4838" s="9"/>
      <c r="AH4838" s="9"/>
      <c r="AI4838" s="9"/>
      <c r="AJ4838" s="9"/>
      <c r="AK4838" s="9"/>
      <c r="AL4838" s="9"/>
      <c r="AM4838" s="9"/>
      <c r="AN4838" s="9"/>
      <c r="AO4838" s="9"/>
      <c r="AP4838" s="9"/>
      <c r="AQ4838" s="15"/>
      <c r="AR4838" s="9"/>
      <c r="AS4838" s="9"/>
      <c r="AT4838" s="9"/>
      <c r="AU4838" s="9"/>
      <c r="AV4838" s="9"/>
      <c r="AW4838" s="9"/>
      <c r="AX4838" s="9"/>
      <c r="AY4838" s="9"/>
      <c r="AZ4838" s="9"/>
      <c r="BA4838" s="9"/>
      <c r="BB4838" s="9"/>
      <c r="BC4838" s="9"/>
      <c r="BD4838" s="9"/>
      <c r="BE4838" s="9"/>
      <c r="BF4838" s="9"/>
      <c r="BG4838" s="9"/>
      <c r="BH4838" s="9"/>
      <c r="BI4838" s="9"/>
      <c r="BJ4838" s="9"/>
      <c r="BK4838" s="9"/>
      <c r="BL4838" s="9">
        <f t="shared" si="158"/>
        <v>71941.662785630979</v>
      </c>
      <c r="BM4838" s="9">
        <f t="shared" si="159"/>
        <v>71900</v>
      </c>
    </row>
    <row r="4839" spans="1:65" x14ac:dyDescent="0.3">
      <c r="A4839" t="s">
        <v>4436</v>
      </c>
      <c r="B4839" s="9">
        <v>119</v>
      </c>
      <c r="C4839">
        <v>599379</v>
      </c>
      <c r="D4839">
        <v>1</v>
      </c>
      <c r="E4839">
        <v>0</v>
      </c>
      <c r="F4839">
        <v>0</v>
      </c>
      <c r="G4839">
        <v>0</v>
      </c>
      <c r="H4839">
        <v>0</v>
      </c>
      <c r="I4839" t="s">
        <v>86</v>
      </c>
      <c r="J4839">
        <v>530310</v>
      </c>
      <c r="K4839" t="s">
        <v>2587</v>
      </c>
      <c r="L4839">
        <v>530310</v>
      </c>
      <c r="M4839" t="s">
        <v>2587</v>
      </c>
      <c r="N4839">
        <v>529303</v>
      </c>
      <c r="O4839" t="s">
        <v>301</v>
      </c>
      <c r="P4839">
        <v>529303</v>
      </c>
      <c r="Q4839" t="s">
        <v>301</v>
      </c>
      <c r="R4839" s="9">
        <v>71941.662785630979</v>
      </c>
      <c r="S4839" s="9"/>
      <c r="T4839" s="9"/>
      <c r="U4839" s="9"/>
      <c r="V4839" s="9"/>
      <c r="W4839" s="9"/>
      <c r="X4839" s="9"/>
      <c r="Y4839" s="9"/>
      <c r="Z4839" s="9"/>
      <c r="AA4839" s="9"/>
      <c r="AB4839" s="9"/>
      <c r="AC4839" s="9"/>
      <c r="AD4839" s="9"/>
      <c r="AE4839" s="9"/>
      <c r="AF4839" s="9"/>
      <c r="AG4839" s="9"/>
      <c r="AH4839" s="9"/>
      <c r="AI4839" s="9"/>
      <c r="AJ4839" s="9"/>
      <c r="AK4839" s="9"/>
      <c r="AL4839" s="9"/>
      <c r="AM4839" s="9"/>
      <c r="AN4839" s="9"/>
      <c r="AO4839" s="9"/>
      <c r="AP4839" s="9"/>
      <c r="AQ4839" s="15"/>
      <c r="AR4839" s="9"/>
      <c r="AS4839" s="9"/>
      <c r="AT4839" s="9"/>
      <c r="AU4839" s="9"/>
      <c r="AV4839" s="9"/>
      <c r="AW4839" s="9"/>
      <c r="AX4839" s="9"/>
      <c r="AY4839" s="9"/>
      <c r="AZ4839" s="9"/>
      <c r="BA4839" s="9"/>
      <c r="BB4839" s="9"/>
      <c r="BC4839" s="9"/>
      <c r="BD4839" s="9"/>
      <c r="BE4839" s="9"/>
      <c r="BF4839" s="9"/>
      <c r="BG4839" s="9"/>
      <c r="BH4839" s="9"/>
      <c r="BI4839" s="9"/>
      <c r="BJ4839" s="9"/>
      <c r="BK4839" s="9"/>
      <c r="BL4839" s="9">
        <f t="shared" si="158"/>
        <v>71941.662785630979</v>
      </c>
      <c r="BM4839" s="9">
        <f t="shared" si="159"/>
        <v>71900</v>
      </c>
    </row>
    <row r="4840" spans="1:65" x14ac:dyDescent="0.3">
      <c r="A4840" s="2" t="s">
        <v>4437</v>
      </c>
      <c r="B4840" s="9">
        <v>2811</v>
      </c>
      <c r="C4840">
        <v>560162</v>
      </c>
      <c r="D4840">
        <v>1</v>
      </c>
      <c r="E4840">
        <v>1</v>
      </c>
      <c r="F4840">
        <v>0</v>
      </c>
      <c r="G4840">
        <v>0</v>
      </c>
      <c r="H4840">
        <v>0</v>
      </c>
      <c r="I4840" t="s">
        <v>151</v>
      </c>
      <c r="J4840">
        <v>560162</v>
      </c>
      <c r="K4840" t="s">
        <v>4437</v>
      </c>
      <c r="L4840">
        <v>559717</v>
      </c>
      <c r="M4840" t="s">
        <v>346</v>
      </c>
      <c r="N4840">
        <v>559717</v>
      </c>
      <c r="O4840" t="s">
        <v>346</v>
      </c>
      <c r="P4840">
        <v>559717</v>
      </c>
      <c r="Q4840" t="s">
        <v>346</v>
      </c>
      <c r="R4840" s="9">
        <v>647971.76878482394</v>
      </c>
      <c r="S4840" s="9">
        <f>SUMIFS($B:$B,$J:$J,$C4840)</f>
        <v>3113</v>
      </c>
      <c r="T4840" s="9">
        <v>169238.57178959099</v>
      </c>
      <c r="U4840" s="9">
        <v>0</v>
      </c>
      <c r="V4840" s="9">
        <f>U4840*768</f>
        <v>0</v>
      </c>
      <c r="W4840" s="9">
        <v>13</v>
      </c>
      <c r="X4840" s="9">
        <f>W4840*3072</f>
        <v>39936</v>
      </c>
      <c r="Y4840" s="9">
        <v>16</v>
      </c>
      <c r="Z4840" s="9">
        <f>Y4840*1024</f>
        <v>16384</v>
      </c>
      <c r="AA4840" s="9">
        <v>8</v>
      </c>
      <c r="AB4840" s="9">
        <f>AA4840*256</f>
        <v>2048</v>
      </c>
      <c r="AC4840" s="9"/>
      <c r="AD4840" s="9"/>
      <c r="AE4840" s="9"/>
      <c r="AF4840" s="9"/>
      <c r="AG4840" s="9"/>
      <c r="AH4840" s="9"/>
      <c r="AI4840" s="9"/>
      <c r="AJ4840" s="9"/>
      <c r="AK4840" s="9"/>
      <c r="AL4840" s="9"/>
      <c r="AM4840" s="9"/>
      <c r="AN4840" s="9"/>
      <c r="AO4840" s="9"/>
      <c r="AP4840" s="9"/>
      <c r="AQ4840" s="15"/>
      <c r="AR4840" s="9">
        <v>1</v>
      </c>
      <c r="AS4840" s="9">
        <f>AR4840*30500</f>
        <v>30500</v>
      </c>
      <c r="AT4840" s="9"/>
      <c r="AU4840" s="9"/>
      <c r="AV4840" s="9"/>
      <c r="AW4840" s="9"/>
      <c r="AX4840" s="9"/>
      <c r="AY4840" s="9"/>
      <c r="AZ4840" s="9"/>
      <c r="BA4840" s="9"/>
      <c r="BB4840" s="9"/>
      <c r="BC4840" s="9"/>
      <c r="BD4840" s="9"/>
      <c r="BE4840" s="9"/>
      <c r="BF4840" s="9"/>
      <c r="BG4840" s="9"/>
      <c r="BH4840" s="9"/>
      <c r="BI4840" s="9"/>
      <c r="BJ4840" s="9"/>
      <c r="BK4840" s="9"/>
      <c r="BL4840" s="9">
        <f t="shared" si="158"/>
        <v>906078.34057441493</v>
      </c>
      <c r="BM4840" s="9">
        <f t="shared" si="159"/>
        <v>906100</v>
      </c>
    </row>
    <row r="4841" spans="1:65" x14ac:dyDescent="0.3">
      <c r="A4841" t="s">
        <v>4437</v>
      </c>
      <c r="B4841" s="9">
        <v>175</v>
      </c>
      <c r="C4841">
        <v>551775</v>
      </c>
      <c r="D4841">
        <v>1</v>
      </c>
      <c r="E4841">
        <v>0</v>
      </c>
      <c r="F4841">
        <v>0</v>
      </c>
      <c r="G4841">
        <v>0</v>
      </c>
      <c r="H4841">
        <v>0</v>
      </c>
      <c r="I4841" t="s">
        <v>83</v>
      </c>
      <c r="J4841">
        <v>551201</v>
      </c>
      <c r="K4841" t="s">
        <v>2250</v>
      </c>
      <c r="L4841">
        <v>550787</v>
      </c>
      <c r="M4841" t="s">
        <v>908</v>
      </c>
      <c r="N4841">
        <v>550787</v>
      </c>
      <c r="O4841" t="s">
        <v>908</v>
      </c>
      <c r="P4841">
        <v>550787</v>
      </c>
      <c r="Q4841" t="s">
        <v>908</v>
      </c>
      <c r="R4841" s="9">
        <v>71941.662785630979</v>
      </c>
      <c r="S4841" s="9"/>
      <c r="T4841" s="9"/>
      <c r="U4841" s="9"/>
      <c r="V4841" s="9"/>
      <c r="W4841" s="9"/>
      <c r="X4841" s="9"/>
      <c r="Y4841" s="9"/>
      <c r="Z4841" s="9"/>
      <c r="AA4841" s="9"/>
      <c r="AB4841" s="9"/>
      <c r="AC4841" s="9"/>
      <c r="AD4841" s="9"/>
      <c r="AE4841" s="9"/>
      <c r="AF4841" s="9"/>
      <c r="AG4841" s="9"/>
      <c r="AH4841" s="9"/>
      <c r="AI4841" s="9"/>
      <c r="AJ4841" s="9"/>
      <c r="AK4841" s="9"/>
      <c r="AL4841" s="9"/>
      <c r="AM4841" s="9"/>
      <c r="AN4841" s="9"/>
      <c r="AO4841" s="9"/>
      <c r="AP4841" s="9"/>
      <c r="AQ4841" s="15"/>
      <c r="AR4841" s="9"/>
      <c r="AS4841" s="9"/>
      <c r="AT4841" s="9"/>
      <c r="AU4841" s="9"/>
      <c r="AV4841" s="9"/>
      <c r="AW4841" s="9"/>
      <c r="AX4841" s="9"/>
      <c r="AY4841" s="9"/>
      <c r="AZ4841" s="9"/>
      <c r="BA4841" s="9"/>
      <c r="BB4841" s="9"/>
      <c r="BC4841" s="9"/>
      <c r="BD4841" s="9"/>
      <c r="BE4841" s="9"/>
      <c r="BF4841" s="9"/>
      <c r="BG4841" s="9"/>
      <c r="BH4841" s="9"/>
      <c r="BI4841" s="9"/>
      <c r="BJ4841" s="9"/>
      <c r="BK4841" s="9"/>
      <c r="BL4841" s="9">
        <f t="shared" si="158"/>
        <v>71941.662785630979</v>
      </c>
      <c r="BM4841" s="9">
        <f t="shared" si="159"/>
        <v>71900</v>
      </c>
    </row>
    <row r="4842" spans="1:65" x14ac:dyDescent="0.3">
      <c r="A4842" s="2" t="s">
        <v>855</v>
      </c>
      <c r="B4842" s="9">
        <v>317</v>
      </c>
      <c r="C4842">
        <v>557129</v>
      </c>
      <c r="D4842">
        <v>1</v>
      </c>
      <c r="E4842">
        <v>1</v>
      </c>
      <c r="F4842">
        <v>0</v>
      </c>
      <c r="G4842">
        <v>0</v>
      </c>
      <c r="H4842">
        <v>0</v>
      </c>
      <c r="I4842" t="s">
        <v>151</v>
      </c>
      <c r="J4842">
        <v>557129</v>
      </c>
      <c r="K4842" t="s">
        <v>855</v>
      </c>
      <c r="L4842">
        <v>557153</v>
      </c>
      <c r="M4842" t="s">
        <v>808</v>
      </c>
      <c r="N4842">
        <v>557153</v>
      </c>
      <c r="O4842" t="s">
        <v>808</v>
      </c>
      <c r="P4842">
        <v>557153</v>
      </c>
      <c r="Q4842" t="s">
        <v>808</v>
      </c>
      <c r="R4842" s="9">
        <v>75976.832032674458</v>
      </c>
      <c r="S4842" s="9">
        <f>SUMIFS($B:$B,$J:$J,$C4842)</f>
        <v>1110</v>
      </c>
      <c r="T4842" s="9">
        <v>60477.206393522778</v>
      </c>
      <c r="U4842" s="9">
        <v>0</v>
      </c>
      <c r="V4842" s="9">
        <f>U4842*768</f>
        <v>0</v>
      </c>
      <c r="W4842" s="9">
        <v>7</v>
      </c>
      <c r="X4842" s="9">
        <f>W4842*3072</f>
        <v>21504</v>
      </c>
      <c r="Y4842" s="9">
        <v>5</v>
      </c>
      <c r="Z4842" s="9">
        <f>Y4842*1024</f>
        <v>5120</v>
      </c>
      <c r="AA4842" s="9">
        <v>3</v>
      </c>
      <c r="AB4842" s="9">
        <f>AA4842*256</f>
        <v>768</v>
      </c>
      <c r="AC4842" s="9"/>
      <c r="AD4842" s="9"/>
      <c r="AE4842" s="9"/>
      <c r="AF4842" s="9"/>
      <c r="AG4842" s="9"/>
      <c r="AH4842" s="9"/>
      <c r="AI4842" s="9"/>
      <c r="AJ4842" s="9"/>
      <c r="AK4842" s="9"/>
      <c r="AL4842" s="9"/>
      <c r="AM4842" s="9"/>
      <c r="AN4842" s="9"/>
      <c r="AO4842" s="9"/>
      <c r="AP4842" s="9"/>
      <c r="AQ4842" s="15"/>
      <c r="AR4842" s="9">
        <v>1</v>
      </c>
      <c r="AS4842" s="9">
        <f>AR4842*30500</f>
        <v>30500</v>
      </c>
      <c r="AT4842" s="9"/>
      <c r="AU4842" s="9"/>
      <c r="AV4842" s="9"/>
      <c r="AW4842" s="9"/>
      <c r="AX4842" s="9"/>
      <c r="AY4842" s="9"/>
      <c r="AZ4842" s="9"/>
      <c r="BA4842" s="9"/>
      <c r="BB4842" s="9"/>
      <c r="BC4842" s="9"/>
      <c r="BD4842" s="9"/>
      <c r="BE4842" s="9"/>
      <c r="BF4842" s="9"/>
      <c r="BG4842" s="9"/>
      <c r="BH4842" s="9"/>
      <c r="BI4842" s="9"/>
      <c r="BJ4842" s="9"/>
      <c r="BK4842" s="9"/>
      <c r="BL4842" s="9">
        <f t="shared" si="158"/>
        <v>194346.03842619725</v>
      </c>
      <c r="BM4842" s="9">
        <f t="shared" si="159"/>
        <v>194300</v>
      </c>
    </row>
    <row r="4843" spans="1:65" x14ac:dyDescent="0.3">
      <c r="A4843" t="s">
        <v>4438</v>
      </c>
      <c r="B4843" s="9">
        <v>1108</v>
      </c>
      <c r="C4843">
        <v>565679</v>
      </c>
      <c r="D4843">
        <v>1</v>
      </c>
      <c r="E4843">
        <v>0</v>
      </c>
      <c r="F4843">
        <v>0</v>
      </c>
      <c r="G4843">
        <v>0</v>
      </c>
      <c r="H4843">
        <v>0</v>
      </c>
      <c r="I4843" t="s">
        <v>131</v>
      </c>
      <c r="J4843">
        <v>565555</v>
      </c>
      <c r="K4843" t="s">
        <v>253</v>
      </c>
      <c r="L4843">
        <v>565555</v>
      </c>
      <c r="M4843" t="s">
        <v>253</v>
      </c>
      <c r="N4843">
        <v>565555</v>
      </c>
      <c r="O4843" t="s">
        <v>253</v>
      </c>
      <c r="P4843">
        <v>565555</v>
      </c>
      <c r="Q4843" t="s">
        <v>253</v>
      </c>
      <c r="R4843" s="9">
        <v>260998.73956369751</v>
      </c>
      <c r="S4843" s="9"/>
      <c r="T4843" s="9"/>
      <c r="U4843" s="9"/>
      <c r="V4843" s="9"/>
      <c r="W4843" s="9"/>
      <c r="X4843" s="9"/>
      <c r="Y4843" s="9"/>
      <c r="Z4843" s="9"/>
      <c r="AA4843" s="9"/>
      <c r="AB4843" s="9"/>
      <c r="AC4843" s="9"/>
      <c r="AD4843" s="9"/>
      <c r="AE4843" s="9"/>
      <c r="AF4843" s="9"/>
      <c r="AG4843" s="9"/>
      <c r="AH4843" s="9"/>
      <c r="AI4843" s="9"/>
      <c r="AJ4843" s="9"/>
      <c r="AK4843" s="9"/>
      <c r="AL4843" s="9"/>
      <c r="AM4843" s="9"/>
      <c r="AN4843" s="9"/>
      <c r="AO4843" s="9"/>
      <c r="AP4843" s="9"/>
      <c r="AQ4843" s="15"/>
      <c r="AR4843" s="9"/>
      <c r="AS4843" s="9"/>
      <c r="AT4843" s="9"/>
      <c r="AU4843" s="9"/>
      <c r="AV4843" s="9"/>
      <c r="AW4843" s="9"/>
      <c r="AX4843" s="9"/>
      <c r="AY4843" s="9"/>
      <c r="AZ4843" s="9"/>
      <c r="BA4843" s="9"/>
      <c r="BB4843" s="9"/>
      <c r="BC4843" s="9"/>
      <c r="BD4843" s="9"/>
      <c r="BE4843" s="9"/>
      <c r="BF4843" s="9"/>
      <c r="BG4843" s="9"/>
      <c r="BH4843" s="9"/>
      <c r="BI4843" s="9"/>
      <c r="BJ4843" s="9"/>
      <c r="BK4843" s="9"/>
      <c r="BL4843" s="9">
        <f t="shared" si="158"/>
        <v>260998.73956369751</v>
      </c>
      <c r="BM4843" s="9">
        <f t="shared" si="159"/>
        <v>261000</v>
      </c>
    </row>
    <row r="4844" spans="1:65" x14ac:dyDescent="0.3">
      <c r="A4844" t="s">
        <v>4439</v>
      </c>
      <c r="B4844" s="9">
        <v>309</v>
      </c>
      <c r="C4844">
        <v>536709</v>
      </c>
      <c r="D4844">
        <v>1</v>
      </c>
      <c r="E4844">
        <v>0</v>
      </c>
      <c r="F4844">
        <v>0</v>
      </c>
      <c r="G4844">
        <v>0</v>
      </c>
      <c r="H4844">
        <v>0</v>
      </c>
      <c r="I4844" t="s">
        <v>86</v>
      </c>
      <c r="J4844">
        <v>536172</v>
      </c>
      <c r="K4844" t="s">
        <v>2231</v>
      </c>
      <c r="L4844">
        <v>535419</v>
      </c>
      <c r="M4844" t="s">
        <v>170</v>
      </c>
      <c r="N4844">
        <v>535419</v>
      </c>
      <c r="O4844" t="s">
        <v>170</v>
      </c>
      <c r="P4844">
        <v>535419</v>
      </c>
      <c r="Q4844" t="s">
        <v>170</v>
      </c>
      <c r="R4844" s="9">
        <v>74078.339317696707</v>
      </c>
      <c r="S4844" s="9"/>
      <c r="T4844" s="9"/>
      <c r="U4844" s="9"/>
      <c r="V4844" s="9"/>
      <c r="W4844" s="9"/>
      <c r="X4844" s="9"/>
      <c r="Y4844" s="9"/>
      <c r="Z4844" s="9"/>
      <c r="AA4844" s="9"/>
      <c r="AB4844" s="9"/>
      <c r="AC4844" s="9"/>
      <c r="AD4844" s="9"/>
      <c r="AE4844" s="9"/>
      <c r="AF4844" s="9"/>
      <c r="AG4844" s="9"/>
      <c r="AH4844" s="9"/>
      <c r="AI4844" s="9"/>
      <c r="AJ4844" s="9"/>
      <c r="AK4844" s="9"/>
      <c r="AL4844" s="9"/>
      <c r="AM4844" s="9"/>
      <c r="AN4844" s="9"/>
      <c r="AO4844" s="9"/>
      <c r="AP4844" s="9"/>
      <c r="AQ4844" s="15"/>
      <c r="AR4844" s="9">
        <v>2</v>
      </c>
      <c r="AS4844" s="9">
        <f>AR4844*30500</f>
        <v>61000</v>
      </c>
      <c r="AT4844" s="9"/>
      <c r="AU4844" s="9"/>
      <c r="AV4844" s="9"/>
      <c r="AW4844" s="9"/>
      <c r="AX4844" s="9"/>
      <c r="AY4844" s="9"/>
      <c r="AZ4844" s="9"/>
      <c r="BA4844" s="9"/>
      <c r="BB4844" s="9"/>
      <c r="BC4844" s="9"/>
      <c r="BD4844" s="9"/>
      <c r="BE4844" s="9"/>
      <c r="BF4844" s="9"/>
      <c r="BG4844" s="9"/>
      <c r="BH4844" s="9"/>
      <c r="BI4844" s="9"/>
      <c r="BJ4844" s="9"/>
      <c r="BK4844" s="9"/>
      <c r="BL4844" s="9">
        <f t="shared" si="158"/>
        <v>135078.33931769669</v>
      </c>
      <c r="BM4844" s="9">
        <f t="shared" si="159"/>
        <v>135100</v>
      </c>
    </row>
    <row r="4845" spans="1:65" x14ac:dyDescent="0.3">
      <c r="A4845" t="s">
        <v>4440</v>
      </c>
      <c r="B4845" s="9">
        <v>356</v>
      </c>
      <c r="C4845">
        <v>575763</v>
      </c>
      <c r="D4845">
        <v>1</v>
      </c>
      <c r="E4845">
        <v>0</v>
      </c>
      <c r="F4845">
        <v>0</v>
      </c>
      <c r="G4845">
        <v>0</v>
      </c>
      <c r="H4845">
        <v>0</v>
      </c>
      <c r="I4845" t="s">
        <v>96</v>
      </c>
      <c r="J4845">
        <v>575607</v>
      </c>
      <c r="K4845" t="s">
        <v>1610</v>
      </c>
      <c r="L4845">
        <v>575500</v>
      </c>
      <c r="M4845" t="s">
        <v>701</v>
      </c>
      <c r="N4845">
        <v>575500</v>
      </c>
      <c r="O4845" t="s">
        <v>701</v>
      </c>
      <c r="P4845">
        <v>575500</v>
      </c>
      <c r="Q4845" t="s">
        <v>701</v>
      </c>
      <c r="R4845" s="9">
        <v>85221.849267750324</v>
      </c>
      <c r="S4845" s="9"/>
      <c r="T4845" s="9"/>
      <c r="U4845" s="9"/>
      <c r="V4845" s="9"/>
      <c r="W4845" s="9"/>
      <c r="X4845" s="9"/>
      <c r="Y4845" s="9"/>
      <c r="Z4845" s="9"/>
      <c r="AA4845" s="9"/>
      <c r="AB4845" s="9"/>
      <c r="AC4845" s="9"/>
      <c r="AD4845" s="9"/>
      <c r="AE4845" s="9"/>
      <c r="AF4845" s="9"/>
      <c r="AG4845" s="9"/>
      <c r="AH4845" s="9"/>
      <c r="AI4845" s="9"/>
      <c r="AJ4845" s="9"/>
      <c r="AK4845" s="9"/>
      <c r="AL4845" s="9"/>
      <c r="AM4845" s="9"/>
      <c r="AN4845" s="9"/>
      <c r="AO4845" s="9"/>
      <c r="AP4845" s="9"/>
      <c r="AQ4845" s="15"/>
      <c r="AR4845" s="9"/>
      <c r="AS4845" s="9"/>
      <c r="AT4845" s="9"/>
      <c r="AU4845" s="9"/>
      <c r="AV4845" s="9"/>
      <c r="AW4845" s="9"/>
      <c r="AX4845" s="9"/>
      <c r="AY4845" s="9"/>
      <c r="AZ4845" s="9"/>
      <c r="BA4845" s="9"/>
      <c r="BB4845" s="9"/>
      <c r="BC4845" s="9"/>
      <c r="BD4845" s="9"/>
      <c r="BE4845" s="9"/>
      <c r="BF4845" s="9"/>
      <c r="BG4845" s="9"/>
      <c r="BH4845" s="9"/>
      <c r="BI4845" s="9"/>
      <c r="BJ4845" s="9"/>
      <c r="BK4845" s="9"/>
      <c r="BL4845" s="9">
        <f t="shared" si="158"/>
        <v>85221.849267750324</v>
      </c>
      <c r="BM4845" s="9">
        <f t="shared" si="159"/>
        <v>85200</v>
      </c>
    </row>
    <row r="4846" spans="1:65" x14ac:dyDescent="0.3">
      <c r="A4846" t="s">
        <v>4441</v>
      </c>
      <c r="B4846" s="9">
        <v>750</v>
      </c>
      <c r="C4846">
        <v>537861</v>
      </c>
      <c r="D4846">
        <v>1</v>
      </c>
      <c r="E4846">
        <v>0</v>
      </c>
      <c r="F4846">
        <v>0</v>
      </c>
      <c r="G4846">
        <v>0</v>
      </c>
      <c r="H4846">
        <v>0</v>
      </c>
      <c r="I4846" t="s">
        <v>86</v>
      </c>
      <c r="J4846">
        <v>537454</v>
      </c>
      <c r="K4846" t="s">
        <v>790</v>
      </c>
      <c r="L4846">
        <v>537454</v>
      </c>
      <c r="M4846" t="s">
        <v>790</v>
      </c>
      <c r="N4846">
        <v>537454</v>
      </c>
      <c r="O4846" t="s">
        <v>790</v>
      </c>
      <c r="P4846">
        <v>537454</v>
      </c>
      <c r="Q4846" t="s">
        <v>790</v>
      </c>
      <c r="R4846" s="9">
        <v>177832.77683766969</v>
      </c>
      <c r="S4846" s="9"/>
      <c r="T4846" s="9"/>
      <c r="U4846" s="9"/>
      <c r="V4846" s="9"/>
      <c r="W4846" s="9"/>
      <c r="X4846" s="9"/>
      <c r="Y4846" s="9"/>
      <c r="Z4846" s="9"/>
      <c r="AA4846" s="9"/>
      <c r="AB4846" s="9"/>
      <c r="AC4846" s="9"/>
      <c r="AD4846" s="9"/>
      <c r="AE4846" s="9"/>
      <c r="AF4846" s="9"/>
      <c r="AG4846" s="9"/>
      <c r="AH4846" s="9"/>
      <c r="AI4846" s="9"/>
      <c r="AJ4846" s="9"/>
      <c r="AK4846" s="9"/>
      <c r="AL4846" s="9"/>
      <c r="AM4846" s="9"/>
      <c r="AN4846" s="9"/>
      <c r="AO4846" s="9"/>
      <c r="AP4846" s="9"/>
      <c r="AQ4846" s="15"/>
      <c r="AR4846" s="9"/>
      <c r="AS4846" s="9"/>
      <c r="AT4846" s="9"/>
      <c r="AU4846" s="9"/>
      <c r="AV4846" s="9"/>
      <c r="AW4846" s="9"/>
      <c r="AX4846" s="9"/>
      <c r="AY4846" s="9"/>
      <c r="AZ4846" s="9"/>
      <c r="BA4846" s="9"/>
      <c r="BB4846" s="9"/>
      <c r="BC4846" s="9"/>
      <c r="BD4846" s="9"/>
      <c r="BE4846" s="9"/>
      <c r="BF4846" s="9"/>
      <c r="BG4846" s="9"/>
      <c r="BH4846" s="9"/>
      <c r="BI4846" s="9"/>
      <c r="BJ4846" s="9"/>
      <c r="BK4846" s="9"/>
      <c r="BL4846" s="9">
        <f t="shared" si="158"/>
        <v>177832.77683766969</v>
      </c>
      <c r="BM4846" s="9">
        <f t="shared" si="159"/>
        <v>177800</v>
      </c>
    </row>
    <row r="4847" spans="1:65" x14ac:dyDescent="0.3">
      <c r="A4847" s="2" t="s">
        <v>4385</v>
      </c>
      <c r="B4847" s="9">
        <v>1376</v>
      </c>
      <c r="C4847">
        <v>561207</v>
      </c>
      <c r="D4847">
        <v>1</v>
      </c>
      <c r="E4847">
        <v>1</v>
      </c>
      <c r="F4847">
        <v>0</v>
      </c>
      <c r="G4847">
        <v>0</v>
      </c>
      <c r="H4847">
        <v>0</v>
      </c>
      <c r="I4847" t="s">
        <v>151</v>
      </c>
      <c r="J4847">
        <v>561207</v>
      </c>
      <c r="K4847" t="s">
        <v>4385</v>
      </c>
      <c r="L4847">
        <v>560758</v>
      </c>
      <c r="M4847" t="s">
        <v>552</v>
      </c>
      <c r="N4847">
        <v>560758</v>
      </c>
      <c r="O4847" t="s">
        <v>552</v>
      </c>
      <c r="P4847">
        <v>560715</v>
      </c>
      <c r="Q4847" t="s">
        <v>553</v>
      </c>
      <c r="R4847" s="9">
        <v>322765.07070935948</v>
      </c>
      <c r="S4847" s="9">
        <f>SUMIFS($B:$B,$J:$J,$C4847)</f>
        <v>2032</v>
      </c>
      <c r="T4847" s="9">
        <v>110584.9165006394</v>
      </c>
      <c r="U4847" s="9">
        <v>0</v>
      </c>
      <c r="V4847" s="9">
        <f>U4847*768</f>
        <v>0</v>
      </c>
      <c r="W4847" s="9">
        <v>5</v>
      </c>
      <c r="X4847" s="9">
        <f>W4847*3072</f>
        <v>15360</v>
      </c>
      <c r="Y4847" s="9">
        <v>8</v>
      </c>
      <c r="Z4847" s="9">
        <f>Y4847*1024</f>
        <v>8192</v>
      </c>
      <c r="AA4847" s="9">
        <v>2</v>
      </c>
      <c r="AB4847" s="9">
        <f>AA4847*256</f>
        <v>512</v>
      </c>
      <c r="AC4847" s="9"/>
      <c r="AD4847" s="9"/>
      <c r="AE4847" s="9"/>
      <c r="AF4847" s="9"/>
      <c r="AG4847" s="9"/>
      <c r="AH4847" s="9"/>
      <c r="AI4847" s="9"/>
      <c r="AJ4847" s="9"/>
      <c r="AK4847" s="9"/>
      <c r="AL4847" s="9"/>
      <c r="AM4847" s="9"/>
      <c r="AN4847" s="9"/>
      <c r="AO4847" s="9"/>
      <c r="AP4847" s="9"/>
      <c r="AQ4847" s="15"/>
      <c r="AR4847" s="9"/>
      <c r="AS4847" s="9"/>
      <c r="AT4847" s="9"/>
      <c r="AU4847" s="9"/>
      <c r="AV4847" s="9"/>
      <c r="AW4847" s="9"/>
      <c r="AX4847" s="9"/>
      <c r="AY4847" s="9"/>
      <c r="AZ4847" s="9"/>
      <c r="BA4847" s="9"/>
      <c r="BB4847" s="9"/>
      <c r="BC4847" s="9"/>
      <c r="BD4847" s="9"/>
      <c r="BE4847" s="9"/>
      <c r="BF4847" s="9"/>
      <c r="BG4847" s="9"/>
      <c r="BH4847" s="9"/>
      <c r="BI4847" s="9"/>
      <c r="BJ4847" s="9"/>
      <c r="BK4847" s="9"/>
      <c r="BL4847" s="9">
        <f t="shared" si="158"/>
        <v>457413.98720999889</v>
      </c>
      <c r="BM4847" s="9">
        <f t="shared" si="159"/>
        <v>457400</v>
      </c>
    </row>
    <row r="4848" spans="1:65" x14ac:dyDescent="0.3">
      <c r="A4848" t="s">
        <v>4385</v>
      </c>
      <c r="B4848" s="9">
        <v>223</v>
      </c>
      <c r="C4848">
        <v>554316</v>
      </c>
      <c r="D4848">
        <v>1</v>
      </c>
      <c r="E4848">
        <v>0</v>
      </c>
      <c r="F4848">
        <v>0</v>
      </c>
      <c r="G4848">
        <v>0</v>
      </c>
      <c r="H4848">
        <v>0</v>
      </c>
      <c r="I4848" t="s">
        <v>151</v>
      </c>
      <c r="J4848">
        <v>553425</v>
      </c>
      <c r="K4848" t="s">
        <v>152</v>
      </c>
      <c r="L4848">
        <v>553425</v>
      </c>
      <c r="M4848" t="s">
        <v>152</v>
      </c>
      <c r="N4848">
        <v>553425</v>
      </c>
      <c r="O4848" t="s">
        <v>152</v>
      </c>
      <c r="P4848">
        <v>553425</v>
      </c>
      <c r="Q4848" t="s">
        <v>152</v>
      </c>
      <c r="R4848" s="9">
        <v>71941.662785630979</v>
      </c>
      <c r="S4848" s="9"/>
      <c r="T4848" s="9"/>
      <c r="U4848" s="9"/>
      <c r="V4848" s="9"/>
      <c r="W4848" s="9"/>
      <c r="X4848" s="9"/>
      <c r="Y4848" s="9"/>
      <c r="Z4848" s="9"/>
      <c r="AA4848" s="9"/>
      <c r="AB4848" s="9"/>
      <c r="AC4848" s="9"/>
      <c r="AD4848" s="9"/>
      <c r="AE4848" s="9"/>
      <c r="AF4848" s="9"/>
      <c r="AG4848" s="9"/>
      <c r="AH4848" s="9"/>
      <c r="AI4848" s="9"/>
      <c r="AJ4848" s="9"/>
      <c r="AK4848" s="9"/>
      <c r="AL4848" s="9"/>
      <c r="AM4848" s="9"/>
      <c r="AN4848" s="9"/>
      <c r="AO4848" s="9"/>
      <c r="AP4848" s="9"/>
      <c r="AQ4848" s="15"/>
      <c r="AR4848" s="9"/>
      <c r="AS4848" s="9"/>
      <c r="AT4848" s="9"/>
      <c r="AU4848" s="9"/>
      <c r="AV4848" s="9"/>
      <c r="AW4848" s="9"/>
      <c r="AX4848" s="9"/>
      <c r="AY4848" s="9"/>
      <c r="AZ4848" s="9"/>
      <c r="BA4848" s="9"/>
      <c r="BB4848" s="9"/>
      <c r="BC4848" s="9"/>
      <c r="BD4848" s="9"/>
      <c r="BE4848" s="9"/>
      <c r="BF4848" s="9"/>
      <c r="BG4848" s="9"/>
      <c r="BH4848" s="9"/>
      <c r="BI4848" s="9"/>
      <c r="BJ4848" s="9"/>
      <c r="BK4848" s="9"/>
      <c r="BL4848" s="9">
        <f t="shared" si="158"/>
        <v>71941.662785630979</v>
      </c>
      <c r="BM4848" s="9">
        <f t="shared" si="159"/>
        <v>71900</v>
      </c>
    </row>
    <row r="4849" spans="1:65" x14ac:dyDescent="0.3">
      <c r="A4849" s="2" t="s">
        <v>1361</v>
      </c>
      <c r="B4849" s="9">
        <v>879</v>
      </c>
      <c r="C4849">
        <v>547221</v>
      </c>
      <c r="D4849">
        <v>1</v>
      </c>
      <c r="E4849">
        <v>1</v>
      </c>
      <c r="F4849">
        <v>0</v>
      </c>
      <c r="G4849">
        <v>0</v>
      </c>
      <c r="H4849">
        <v>0</v>
      </c>
      <c r="I4849" t="s">
        <v>83</v>
      </c>
      <c r="J4849">
        <v>547221</v>
      </c>
      <c r="K4849" t="s">
        <v>1361</v>
      </c>
      <c r="L4849">
        <v>545881</v>
      </c>
      <c r="M4849" t="s">
        <v>238</v>
      </c>
      <c r="N4849">
        <v>545881</v>
      </c>
      <c r="O4849" t="s">
        <v>238</v>
      </c>
      <c r="P4849">
        <v>545881</v>
      </c>
      <c r="Q4849" t="s">
        <v>238</v>
      </c>
      <c r="R4849" s="9">
        <v>207894.98169426899</v>
      </c>
      <c r="S4849" s="9">
        <f>SUMIFS($B:$B,$J:$J,$C4849)</f>
        <v>2581</v>
      </c>
      <c r="T4849" s="9">
        <v>140384.33710839789</v>
      </c>
      <c r="U4849" s="9">
        <v>0</v>
      </c>
      <c r="V4849" s="9">
        <f>U4849*768</f>
        <v>0</v>
      </c>
      <c r="W4849" s="9">
        <v>10</v>
      </c>
      <c r="X4849" s="9">
        <f>W4849*3072</f>
        <v>30720</v>
      </c>
      <c r="Y4849" s="9">
        <v>10</v>
      </c>
      <c r="Z4849" s="9">
        <f>Y4849*1024</f>
        <v>10240</v>
      </c>
      <c r="AA4849" s="9">
        <v>4</v>
      </c>
      <c r="AB4849" s="9">
        <f>AA4849*256</f>
        <v>1024</v>
      </c>
      <c r="AC4849" s="9"/>
      <c r="AD4849" s="9"/>
      <c r="AE4849" s="9"/>
      <c r="AF4849" s="9"/>
      <c r="AG4849" s="9"/>
      <c r="AH4849" s="9"/>
      <c r="AI4849" s="9"/>
      <c r="AJ4849" s="9"/>
      <c r="AK4849" s="9"/>
      <c r="AL4849" s="9"/>
      <c r="AM4849" s="9"/>
      <c r="AN4849" s="9"/>
      <c r="AO4849" s="9"/>
      <c r="AP4849" s="9"/>
      <c r="AQ4849" s="15"/>
      <c r="AR4849" s="9">
        <v>1</v>
      </c>
      <c r="AS4849" s="9">
        <f>AR4849*30500</f>
        <v>30500</v>
      </c>
      <c r="AT4849" s="9"/>
      <c r="AU4849" s="9"/>
      <c r="AV4849" s="9"/>
      <c r="AW4849" s="9"/>
      <c r="AX4849" s="9"/>
      <c r="AY4849" s="9"/>
      <c r="AZ4849" s="9"/>
      <c r="BA4849" s="9"/>
      <c r="BB4849" s="9"/>
      <c r="BC4849" s="9"/>
      <c r="BD4849" s="9"/>
      <c r="BE4849" s="9"/>
      <c r="BF4849" s="9"/>
      <c r="BG4849" s="9"/>
      <c r="BH4849" s="9"/>
      <c r="BI4849" s="9"/>
      <c r="BJ4849" s="9"/>
      <c r="BK4849" s="9"/>
      <c r="BL4849" s="9">
        <f t="shared" si="158"/>
        <v>420763.31880266685</v>
      </c>
      <c r="BM4849" s="9">
        <f t="shared" si="159"/>
        <v>420800</v>
      </c>
    </row>
    <row r="4850" spans="1:65" x14ac:dyDescent="0.3">
      <c r="A4850" t="s">
        <v>4442</v>
      </c>
      <c r="B4850" s="9">
        <v>2430</v>
      </c>
      <c r="C4850">
        <v>544477</v>
      </c>
      <c r="D4850">
        <v>1</v>
      </c>
      <c r="E4850">
        <v>0</v>
      </c>
      <c r="F4850">
        <v>0</v>
      </c>
      <c r="G4850">
        <v>0</v>
      </c>
      <c r="H4850">
        <v>0</v>
      </c>
      <c r="I4850" t="s">
        <v>104</v>
      </c>
      <c r="J4850">
        <v>563889</v>
      </c>
      <c r="K4850" t="s">
        <v>370</v>
      </c>
      <c r="L4850">
        <v>563889</v>
      </c>
      <c r="M4850" t="s">
        <v>370</v>
      </c>
      <c r="N4850">
        <v>563889</v>
      </c>
      <c r="O4850" t="s">
        <v>370</v>
      </c>
      <c r="P4850">
        <v>563889</v>
      </c>
      <c r="Q4850" t="s">
        <v>370</v>
      </c>
      <c r="R4850" s="9">
        <v>562419.78842953464</v>
      </c>
      <c r="S4850" s="9"/>
      <c r="T4850" s="9"/>
      <c r="U4850" s="9"/>
      <c r="V4850" s="9"/>
      <c r="W4850" s="9"/>
      <c r="X4850" s="9"/>
      <c r="Y4850" s="9"/>
      <c r="Z4850" s="9"/>
      <c r="AA4850" s="9"/>
      <c r="AB4850" s="9"/>
      <c r="AC4850" s="9"/>
      <c r="AD4850" s="9"/>
      <c r="AE4850" s="9"/>
      <c r="AF4850" s="9"/>
      <c r="AG4850" s="9"/>
      <c r="AH4850" s="9"/>
      <c r="AI4850" s="9"/>
      <c r="AJ4850" s="9"/>
      <c r="AK4850" s="9"/>
      <c r="AL4850" s="9"/>
      <c r="AM4850" s="9"/>
      <c r="AN4850" s="9"/>
      <c r="AO4850" s="9"/>
      <c r="AP4850" s="9"/>
      <c r="AQ4850" s="15"/>
      <c r="AR4850" s="9"/>
      <c r="AS4850" s="9"/>
      <c r="AT4850" s="9"/>
      <c r="AU4850" s="9"/>
      <c r="AV4850" s="9"/>
      <c r="AW4850" s="9"/>
      <c r="AX4850" s="9"/>
      <c r="AY4850" s="9"/>
      <c r="AZ4850" s="9"/>
      <c r="BA4850" s="9"/>
      <c r="BB4850" s="9"/>
      <c r="BC4850" s="9"/>
      <c r="BD4850" s="9"/>
      <c r="BE4850" s="9"/>
      <c r="BF4850" s="9"/>
      <c r="BG4850" s="9"/>
      <c r="BH4850" s="9"/>
      <c r="BI4850" s="9"/>
      <c r="BJ4850" s="9"/>
      <c r="BK4850" s="9"/>
      <c r="BL4850" s="9">
        <f t="shared" si="158"/>
        <v>562419.78842953464</v>
      </c>
      <c r="BM4850" s="9">
        <f t="shared" si="159"/>
        <v>562400</v>
      </c>
    </row>
    <row r="4851" spans="1:65" x14ac:dyDescent="0.3">
      <c r="A4851" t="s">
        <v>4443</v>
      </c>
      <c r="B4851" s="9">
        <v>570</v>
      </c>
      <c r="C4851">
        <v>555584</v>
      </c>
      <c r="D4851">
        <v>1</v>
      </c>
      <c r="E4851">
        <v>0</v>
      </c>
      <c r="F4851">
        <v>0</v>
      </c>
      <c r="G4851">
        <v>0</v>
      </c>
      <c r="H4851">
        <v>0</v>
      </c>
      <c r="I4851" t="s">
        <v>77</v>
      </c>
      <c r="J4851">
        <v>555428</v>
      </c>
      <c r="K4851" t="s">
        <v>79</v>
      </c>
      <c r="L4851">
        <v>555428</v>
      </c>
      <c r="M4851" t="s">
        <v>79</v>
      </c>
      <c r="N4851">
        <v>555428</v>
      </c>
      <c r="O4851" t="s">
        <v>79</v>
      </c>
      <c r="P4851">
        <v>555428</v>
      </c>
      <c r="Q4851" t="s">
        <v>79</v>
      </c>
      <c r="R4851" s="9">
        <v>135684.9030536951</v>
      </c>
      <c r="S4851" s="9"/>
      <c r="T4851" s="9"/>
      <c r="U4851" s="9"/>
      <c r="V4851" s="9"/>
      <c r="W4851" s="9"/>
      <c r="X4851" s="9"/>
      <c r="Y4851" s="9"/>
      <c r="Z4851" s="9"/>
      <c r="AA4851" s="9"/>
      <c r="AB4851" s="9"/>
      <c r="AC4851" s="9"/>
      <c r="AD4851" s="9"/>
      <c r="AE4851" s="9"/>
      <c r="AF4851" s="9"/>
      <c r="AG4851" s="9"/>
      <c r="AH4851" s="9"/>
      <c r="AI4851" s="9"/>
      <c r="AJ4851" s="9"/>
      <c r="AK4851" s="9"/>
      <c r="AL4851" s="9"/>
      <c r="AM4851" s="9"/>
      <c r="AN4851" s="9"/>
      <c r="AO4851" s="9"/>
      <c r="AP4851" s="9"/>
      <c r="AQ4851" s="15"/>
      <c r="AR4851" s="9"/>
      <c r="AS4851" s="9"/>
      <c r="AT4851" s="9"/>
      <c r="AU4851" s="9"/>
      <c r="AV4851" s="9"/>
      <c r="AW4851" s="9"/>
      <c r="AX4851" s="9"/>
      <c r="AY4851" s="9"/>
      <c r="AZ4851" s="9"/>
      <c r="BA4851" s="9"/>
      <c r="BB4851" s="9"/>
      <c r="BC4851" s="9"/>
      <c r="BD4851" s="9"/>
      <c r="BE4851" s="9"/>
      <c r="BF4851" s="9"/>
      <c r="BG4851" s="9"/>
      <c r="BH4851" s="9"/>
      <c r="BI4851" s="9"/>
      <c r="BJ4851" s="9"/>
      <c r="BK4851" s="9"/>
      <c r="BL4851" s="9">
        <f t="shared" si="158"/>
        <v>135684.9030536951</v>
      </c>
      <c r="BM4851" s="9">
        <f t="shared" si="159"/>
        <v>135700</v>
      </c>
    </row>
    <row r="4852" spans="1:65" x14ac:dyDescent="0.3">
      <c r="A4852" s="3" t="s">
        <v>1480</v>
      </c>
      <c r="B4852" s="9">
        <v>3839</v>
      </c>
      <c r="C4852">
        <v>562092</v>
      </c>
      <c r="D4852">
        <v>1</v>
      </c>
      <c r="E4852">
        <v>1</v>
      </c>
      <c r="F4852">
        <v>1</v>
      </c>
      <c r="G4852">
        <v>0</v>
      </c>
      <c r="H4852">
        <v>0</v>
      </c>
      <c r="I4852" t="s">
        <v>104</v>
      </c>
      <c r="J4852">
        <v>562092</v>
      </c>
      <c r="K4852" t="s">
        <v>1480</v>
      </c>
      <c r="L4852">
        <v>562092</v>
      </c>
      <c r="M4852" t="s">
        <v>1480</v>
      </c>
      <c r="N4852">
        <v>561835</v>
      </c>
      <c r="O4852" t="s">
        <v>708</v>
      </c>
      <c r="P4852">
        <v>561380</v>
      </c>
      <c r="Q4852" t="s">
        <v>355</v>
      </c>
      <c r="R4852" s="9">
        <v>876433.00518929516</v>
      </c>
      <c r="S4852" s="9">
        <f>SUMIFS($B:$B,$J:$J,$C4852)</f>
        <v>4950</v>
      </c>
      <c r="T4852" s="9">
        <v>268727.4594790719</v>
      </c>
      <c r="U4852" s="9">
        <v>0</v>
      </c>
      <c r="V4852" s="9">
        <f>U4852*768</f>
        <v>0</v>
      </c>
      <c r="W4852" s="9">
        <v>13</v>
      </c>
      <c r="X4852" s="9">
        <f>W4852*3072</f>
        <v>39936</v>
      </c>
      <c r="Y4852" s="9">
        <v>43</v>
      </c>
      <c r="Z4852" s="9">
        <f>Y4852*1024</f>
        <v>44032</v>
      </c>
      <c r="AA4852" s="9">
        <v>12</v>
      </c>
      <c r="AB4852" s="9">
        <f>AA4852*256</f>
        <v>3072</v>
      </c>
      <c r="AC4852" s="9">
        <f>SUMIFS($B:$B,$L:$L,$C4852)</f>
        <v>5262</v>
      </c>
      <c r="AD4852" s="9">
        <v>657216.70589652529</v>
      </c>
      <c r="AE4852" s="9"/>
      <c r="AF4852" s="9"/>
      <c r="AG4852" s="9"/>
      <c r="AH4852" s="9"/>
      <c r="AI4852" s="9"/>
      <c r="AJ4852" s="9"/>
      <c r="AK4852" s="9"/>
      <c r="AL4852" s="9"/>
      <c r="AM4852" s="9"/>
      <c r="AN4852" s="9"/>
      <c r="AO4852" s="9"/>
      <c r="AP4852" s="9"/>
      <c r="AQ4852" s="15"/>
      <c r="AR4852" s="9">
        <v>19</v>
      </c>
      <c r="AS4852" s="9">
        <f>AR4852*30500</f>
        <v>579500</v>
      </c>
      <c r="AT4852" s="9"/>
      <c r="AU4852" s="9"/>
      <c r="AV4852" s="9"/>
      <c r="AW4852" s="9"/>
      <c r="AX4852" s="9"/>
      <c r="AY4852" s="9"/>
      <c r="AZ4852" s="9"/>
      <c r="BA4852" s="9"/>
      <c r="BB4852" s="9"/>
      <c r="BC4852" s="9"/>
      <c r="BD4852" s="9"/>
      <c r="BE4852" s="9"/>
      <c r="BF4852" s="9"/>
      <c r="BG4852" s="9"/>
      <c r="BH4852" s="9"/>
      <c r="BI4852" s="9"/>
      <c r="BJ4852" s="9"/>
      <c r="BK4852" s="9"/>
      <c r="BL4852" s="9">
        <f t="shared" si="158"/>
        <v>2468917.1705648922</v>
      </c>
      <c r="BM4852" s="9">
        <f t="shared" si="159"/>
        <v>2468900</v>
      </c>
    </row>
    <row r="4853" spans="1:65" x14ac:dyDescent="0.3">
      <c r="A4853" s="2" t="s">
        <v>3980</v>
      </c>
      <c r="B4853" s="9">
        <v>846</v>
      </c>
      <c r="C4853">
        <v>596825</v>
      </c>
      <c r="D4853">
        <v>1</v>
      </c>
      <c r="E4853">
        <v>1</v>
      </c>
      <c r="F4853">
        <v>0</v>
      </c>
      <c r="G4853">
        <v>0</v>
      </c>
      <c r="H4853">
        <v>0</v>
      </c>
      <c r="I4853" t="s">
        <v>123</v>
      </c>
      <c r="J4853">
        <v>596825</v>
      </c>
      <c r="K4853" t="s">
        <v>3980</v>
      </c>
      <c r="L4853">
        <v>595411</v>
      </c>
      <c r="M4853" t="s">
        <v>446</v>
      </c>
      <c r="N4853">
        <v>595411</v>
      </c>
      <c r="O4853" t="s">
        <v>446</v>
      </c>
      <c r="P4853">
        <v>595411</v>
      </c>
      <c r="Q4853" t="s">
        <v>446</v>
      </c>
      <c r="R4853" s="9">
        <v>200215.33971067061</v>
      </c>
      <c r="S4853" s="9">
        <f>SUMIFS($B:$B,$J:$J,$C4853)</f>
        <v>1017</v>
      </c>
      <c r="T4853" s="9">
        <v>55417.885341897258</v>
      </c>
      <c r="U4853" s="9">
        <v>0</v>
      </c>
      <c r="V4853" s="9">
        <f>U4853*768</f>
        <v>0</v>
      </c>
      <c r="W4853" s="9">
        <v>0</v>
      </c>
      <c r="X4853" s="9">
        <f>W4853*3072</f>
        <v>0</v>
      </c>
      <c r="Y4853" s="9">
        <v>32</v>
      </c>
      <c r="Z4853" s="9">
        <f>Y4853*1024</f>
        <v>32768</v>
      </c>
      <c r="AA4853" s="9">
        <v>2</v>
      </c>
      <c r="AB4853" s="9">
        <f>AA4853*256</f>
        <v>512</v>
      </c>
      <c r="AC4853" s="9"/>
      <c r="AD4853" s="9"/>
      <c r="AE4853" s="9"/>
      <c r="AF4853" s="9"/>
      <c r="AG4853" s="9"/>
      <c r="AH4853" s="9"/>
      <c r="AI4853" s="9"/>
      <c r="AJ4853" s="9"/>
      <c r="AK4853" s="9"/>
      <c r="AL4853" s="9"/>
      <c r="AM4853" s="9"/>
      <c r="AN4853" s="9"/>
      <c r="AO4853" s="9"/>
      <c r="AP4853" s="9"/>
      <c r="AQ4853" s="15"/>
      <c r="AR4853" s="9">
        <v>5</v>
      </c>
      <c r="AS4853" s="9">
        <f>AR4853*30500</f>
        <v>152500</v>
      </c>
      <c r="AT4853" s="9"/>
      <c r="AU4853" s="9"/>
      <c r="AV4853" s="9"/>
      <c r="AW4853" s="9"/>
      <c r="AX4853" s="9"/>
      <c r="AY4853" s="9"/>
      <c r="AZ4853" s="9"/>
      <c r="BA4853" s="9"/>
      <c r="BB4853" s="9"/>
      <c r="BC4853" s="9"/>
      <c r="BD4853" s="9"/>
      <c r="BE4853" s="9"/>
      <c r="BF4853" s="9"/>
      <c r="BG4853" s="9"/>
      <c r="BH4853" s="9"/>
      <c r="BI4853" s="9"/>
      <c r="BJ4853" s="9"/>
      <c r="BK4853" s="9"/>
      <c r="BL4853" s="9">
        <f t="shared" si="158"/>
        <v>441413.2250525679</v>
      </c>
      <c r="BM4853" s="9">
        <f t="shared" si="159"/>
        <v>441400</v>
      </c>
    </row>
    <row r="4854" spans="1:65" x14ac:dyDescent="0.3">
      <c r="A4854" t="s">
        <v>4444</v>
      </c>
      <c r="B4854" s="9">
        <v>444</v>
      </c>
      <c r="C4854">
        <v>590070</v>
      </c>
      <c r="D4854">
        <v>1</v>
      </c>
      <c r="E4854">
        <v>0</v>
      </c>
      <c r="F4854">
        <v>0</v>
      </c>
      <c r="G4854">
        <v>0</v>
      </c>
      <c r="H4854">
        <v>0</v>
      </c>
      <c r="I4854" t="s">
        <v>111</v>
      </c>
      <c r="J4854">
        <v>589624</v>
      </c>
      <c r="K4854" t="s">
        <v>505</v>
      </c>
      <c r="L4854">
        <v>589624</v>
      </c>
      <c r="M4854" t="s">
        <v>505</v>
      </c>
      <c r="N4854">
        <v>589624</v>
      </c>
      <c r="O4854" t="s">
        <v>505</v>
      </c>
      <c r="P4854">
        <v>589624</v>
      </c>
      <c r="Q4854" t="s">
        <v>505</v>
      </c>
      <c r="R4854" s="9">
        <v>106024.5785016243</v>
      </c>
      <c r="S4854" s="9"/>
      <c r="T4854" s="9"/>
      <c r="U4854" s="9"/>
      <c r="V4854" s="9"/>
      <c r="W4854" s="9"/>
      <c r="X4854" s="9"/>
      <c r="Y4854" s="9"/>
      <c r="Z4854" s="9"/>
      <c r="AA4854" s="9"/>
      <c r="AB4854" s="9"/>
      <c r="AC4854" s="9"/>
      <c r="AD4854" s="9"/>
      <c r="AE4854" s="9"/>
      <c r="AF4854" s="9"/>
      <c r="AG4854" s="9"/>
      <c r="AH4854" s="9"/>
      <c r="AI4854" s="9"/>
      <c r="AJ4854" s="9"/>
      <c r="AK4854" s="9"/>
      <c r="AL4854" s="9"/>
      <c r="AM4854" s="9"/>
      <c r="AN4854" s="9"/>
      <c r="AO4854" s="9"/>
      <c r="AP4854" s="9"/>
      <c r="AQ4854" s="15"/>
      <c r="AR4854" s="9"/>
      <c r="AS4854" s="9"/>
      <c r="AT4854" s="9"/>
      <c r="AU4854" s="9"/>
      <c r="AV4854" s="9"/>
      <c r="AW4854" s="9"/>
      <c r="AX4854" s="9"/>
      <c r="AY4854" s="9"/>
      <c r="AZ4854" s="9"/>
      <c r="BA4854" s="9"/>
      <c r="BB4854" s="9"/>
      <c r="BC4854" s="9"/>
      <c r="BD4854" s="9"/>
      <c r="BE4854" s="9"/>
      <c r="BF4854" s="9"/>
      <c r="BG4854" s="9"/>
      <c r="BH4854" s="9"/>
      <c r="BI4854" s="9"/>
      <c r="BJ4854" s="9"/>
      <c r="BK4854" s="9"/>
      <c r="BL4854" s="9">
        <f t="shared" si="158"/>
        <v>106024.5785016243</v>
      </c>
      <c r="BM4854" s="9">
        <f t="shared" si="159"/>
        <v>106000</v>
      </c>
    </row>
    <row r="4855" spans="1:65" x14ac:dyDescent="0.3">
      <c r="A4855" t="s">
        <v>4445</v>
      </c>
      <c r="B4855" s="9">
        <v>130</v>
      </c>
      <c r="C4855">
        <v>571881</v>
      </c>
      <c r="D4855">
        <v>1</v>
      </c>
      <c r="E4855">
        <v>0</v>
      </c>
      <c r="F4855">
        <v>0</v>
      </c>
      <c r="G4855">
        <v>0</v>
      </c>
      <c r="H4855">
        <v>0</v>
      </c>
      <c r="I4855" t="s">
        <v>86</v>
      </c>
      <c r="J4855">
        <v>536326</v>
      </c>
      <c r="K4855" t="s">
        <v>372</v>
      </c>
      <c r="L4855">
        <v>536326</v>
      </c>
      <c r="M4855" t="s">
        <v>372</v>
      </c>
      <c r="N4855">
        <v>536326</v>
      </c>
      <c r="O4855" t="s">
        <v>372</v>
      </c>
      <c r="P4855">
        <v>536326</v>
      </c>
      <c r="Q4855" t="s">
        <v>372</v>
      </c>
      <c r="R4855" s="9">
        <v>71941.662785630979</v>
      </c>
      <c r="S4855" s="9"/>
      <c r="T4855" s="9"/>
      <c r="U4855" s="9"/>
      <c r="V4855" s="9"/>
      <c r="W4855" s="9"/>
      <c r="X4855" s="9"/>
      <c r="Y4855" s="9"/>
      <c r="Z4855" s="9"/>
      <c r="AA4855" s="9"/>
      <c r="AB4855" s="9"/>
      <c r="AC4855" s="9"/>
      <c r="AD4855" s="9"/>
      <c r="AE4855" s="9"/>
      <c r="AF4855" s="9"/>
      <c r="AG4855" s="9"/>
      <c r="AH4855" s="9"/>
      <c r="AI4855" s="9"/>
      <c r="AJ4855" s="9"/>
      <c r="AK4855" s="9"/>
      <c r="AL4855" s="9"/>
      <c r="AM4855" s="9"/>
      <c r="AN4855" s="9"/>
      <c r="AO4855" s="9"/>
      <c r="AP4855" s="9"/>
      <c r="AQ4855" s="15"/>
      <c r="AR4855" s="9"/>
      <c r="AS4855" s="9"/>
      <c r="AT4855" s="9"/>
      <c r="AU4855" s="9"/>
      <c r="AV4855" s="9"/>
      <c r="AW4855" s="9"/>
      <c r="AX4855" s="9"/>
      <c r="AY4855" s="9"/>
      <c r="AZ4855" s="9"/>
      <c r="BA4855" s="9"/>
      <c r="BB4855" s="9"/>
      <c r="BC4855" s="9"/>
      <c r="BD4855" s="9"/>
      <c r="BE4855" s="9"/>
      <c r="BF4855" s="9"/>
      <c r="BG4855" s="9"/>
      <c r="BH4855" s="9"/>
      <c r="BI4855" s="9"/>
      <c r="BJ4855" s="9"/>
      <c r="BK4855" s="9"/>
      <c r="BL4855" s="9">
        <f t="shared" si="158"/>
        <v>71941.662785630979</v>
      </c>
      <c r="BM4855" s="9">
        <f t="shared" si="159"/>
        <v>71900</v>
      </c>
    </row>
    <row r="4856" spans="1:65" x14ac:dyDescent="0.3">
      <c r="A4856" t="s">
        <v>4446</v>
      </c>
      <c r="B4856" s="9">
        <v>535</v>
      </c>
      <c r="C4856">
        <v>545082</v>
      </c>
      <c r="D4856">
        <v>1</v>
      </c>
      <c r="E4856">
        <v>0</v>
      </c>
      <c r="F4856">
        <v>0</v>
      </c>
      <c r="G4856">
        <v>0</v>
      </c>
      <c r="H4856">
        <v>0</v>
      </c>
      <c r="I4856" t="s">
        <v>83</v>
      </c>
      <c r="J4856">
        <v>544256</v>
      </c>
      <c r="K4856" t="s">
        <v>85</v>
      </c>
      <c r="L4856">
        <v>544256</v>
      </c>
      <c r="M4856" t="s">
        <v>85</v>
      </c>
      <c r="N4856">
        <v>544256</v>
      </c>
      <c r="O4856" t="s">
        <v>85</v>
      </c>
      <c r="P4856">
        <v>544256</v>
      </c>
      <c r="Q4856" t="s">
        <v>85</v>
      </c>
      <c r="R4856" s="9">
        <v>127459.7619103789</v>
      </c>
      <c r="S4856" s="9"/>
      <c r="T4856" s="9"/>
      <c r="U4856" s="9"/>
      <c r="V4856" s="9"/>
      <c r="W4856" s="9"/>
      <c r="X4856" s="9"/>
      <c r="Y4856" s="9"/>
      <c r="Z4856" s="9"/>
      <c r="AA4856" s="9"/>
      <c r="AB4856" s="9"/>
      <c r="AC4856" s="9"/>
      <c r="AD4856" s="9"/>
      <c r="AE4856" s="9"/>
      <c r="AF4856" s="9"/>
      <c r="AG4856" s="9"/>
      <c r="AH4856" s="9"/>
      <c r="AI4856" s="9"/>
      <c r="AJ4856" s="9"/>
      <c r="AK4856" s="9"/>
      <c r="AL4856" s="9"/>
      <c r="AM4856" s="9"/>
      <c r="AN4856" s="9"/>
      <c r="AO4856" s="9"/>
      <c r="AP4856" s="9"/>
      <c r="AQ4856" s="15"/>
      <c r="AR4856" s="9">
        <v>1</v>
      </c>
      <c r="AS4856" s="9">
        <f>AR4856*30500</f>
        <v>30500</v>
      </c>
      <c r="AT4856" s="9"/>
      <c r="AU4856" s="9"/>
      <c r="AV4856" s="9"/>
      <c r="AW4856" s="9"/>
      <c r="AX4856" s="9"/>
      <c r="AY4856" s="9"/>
      <c r="AZ4856" s="9"/>
      <c r="BA4856" s="9"/>
      <c r="BB4856" s="9"/>
      <c r="BC4856" s="9"/>
      <c r="BD4856" s="9"/>
      <c r="BE4856" s="9"/>
      <c r="BF4856" s="9"/>
      <c r="BG4856" s="9"/>
      <c r="BH4856" s="9"/>
      <c r="BI4856" s="9"/>
      <c r="BJ4856" s="9"/>
      <c r="BK4856" s="9"/>
      <c r="BL4856" s="9">
        <f t="shared" si="158"/>
        <v>157959.7619103789</v>
      </c>
      <c r="BM4856" s="9">
        <f t="shared" si="159"/>
        <v>158000</v>
      </c>
    </row>
    <row r="4857" spans="1:65" x14ac:dyDescent="0.3">
      <c r="A4857" t="s">
        <v>4447</v>
      </c>
      <c r="B4857" s="9">
        <v>106</v>
      </c>
      <c r="C4857">
        <v>580988</v>
      </c>
      <c r="D4857">
        <v>1</v>
      </c>
      <c r="E4857">
        <v>0</v>
      </c>
      <c r="F4857">
        <v>0</v>
      </c>
      <c r="G4857">
        <v>0</v>
      </c>
      <c r="H4857">
        <v>0</v>
      </c>
      <c r="I4857" t="s">
        <v>96</v>
      </c>
      <c r="J4857">
        <v>581046</v>
      </c>
      <c r="K4857" t="s">
        <v>2529</v>
      </c>
      <c r="L4857">
        <v>581046</v>
      </c>
      <c r="M4857" t="s">
        <v>2529</v>
      </c>
      <c r="N4857">
        <v>580511</v>
      </c>
      <c r="O4857" t="s">
        <v>97</v>
      </c>
      <c r="P4857">
        <v>580511</v>
      </c>
      <c r="Q4857" t="s">
        <v>97</v>
      </c>
      <c r="R4857" s="9">
        <v>71941.662785630979</v>
      </c>
      <c r="S4857" s="9"/>
      <c r="T4857" s="9"/>
      <c r="U4857" s="9"/>
      <c r="V4857" s="9"/>
      <c r="W4857" s="9"/>
      <c r="X4857" s="9"/>
      <c r="Y4857" s="9"/>
      <c r="Z4857" s="9"/>
      <c r="AA4857" s="9"/>
      <c r="AB4857" s="9"/>
      <c r="AC4857" s="9"/>
      <c r="AD4857" s="9"/>
      <c r="AE4857" s="9"/>
      <c r="AF4857" s="9"/>
      <c r="AG4857" s="9"/>
      <c r="AH4857" s="9"/>
      <c r="AI4857" s="9"/>
      <c r="AJ4857" s="9"/>
      <c r="AK4857" s="9"/>
      <c r="AL4857" s="9"/>
      <c r="AM4857" s="9"/>
      <c r="AN4857" s="9"/>
      <c r="AO4857" s="9"/>
      <c r="AP4857" s="9"/>
      <c r="AQ4857" s="15"/>
      <c r="AR4857" s="9"/>
      <c r="AS4857" s="9"/>
      <c r="AT4857" s="9"/>
      <c r="AU4857" s="9"/>
      <c r="AV4857" s="9"/>
      <c r="AW4857" s="9"/>
      <c r="AX4857" s="9"/>
      <c r="AY4857" s="9"/>
      <c r="AZ4857" s="9"/>
      <c r="BA4857" s="9"/>
      <c r="BB4857" s="9"/>
      <c r="BC4857" s="9"/>
      <c r="BD4857" s="9"/>
      <c r="BE4857" s="9"/>
      <c r="BF4857" s="9"/>
      <c r="BG4857" s="9"/>
      <c r="BH4857" s="9"/>
      <c r="BI4857" s="9"/>
      <c r="BJ4857" s="9"/>
      <c r="BK4857" s="9"/>
      <c r="BL4857" s="9">
        <f t="shared" si="158"/>
        <v>71941.662785630979</v>
      </c>
      <c r="BM4857" s="9">
        <f t="shared" si="159"/>
        <v>71900</v>
      </c>
    </row>
    <row r="4858" spans="1:65" x14ac:dyDescent="0.3">
      <c r="A4858" t="s">
        <v>4448</v>
      </c>
      <c r="B4858" s="9">
        <v>223</v>
      </c>
      <c r="C4858">
        <v>579696</v>
      </c>
      <c r="D4858">
        <v>1</v>
      </c>
      <c r="E4858">
        <v>0</v>
      </c>
      <c r="F4858">
        <v>0</v>
      </c>
      <c r="G4858">
        <v>0</v>
      </c>
      <c r="H4858">
        <v>0</v>
      </c>
      <c r="I4858" t="s">
        <v>90</v>
      </c>
      <c r="J4858">
        <v>579858</v>
      </c>
      <c r="K4858" t="s">
        <v>1016</v>
      </c>
      <c r="L4858">
        <v>579858</v>
      </c>
      <c r="M4858" t="s">
        <v>1016</v>
      </c>
      <c r="N4858">
        <v>579858</v>
      </c>
      <c r="O4858" t="s">
        <v>1016</v>
      </c>
      <c r="P4858">
        <v>579858</v>
      </c>
      <c r="Q4858" t="s">
        <v>1016</v>
      </c>
      <c r="R4858" s="9">
        <v>71941.662785630979</v>
      </c>
      <c r="S4858" s="9"/>
      <c r="T4858" s="9"/>
      <c r="U4858" s="9"/>
      <c r="V4858" s="9"/>
      <c r="W4858" s="9"/>
      <c r="X4858" s="9"/>
      <c r="Y4858" s="9"/>
      <c r="Z4858" s="9"/>
      <c r="AA4858" s="9"/>
      <c r="AB4858" s="9"/>
      <c r="AC4858" s="9"/>
      <c r="AD4858" s="9"/>
      <c r="AE4858" s="9"/>
      <c r="AF4858" s="9"/>
      <c r="AG4858" s="9"/>
      <c r="AH4858" s="9"/>
      <c r="AI4858" s="9"/>
      <c r="AJ4858" s="9"/>
      <c r="AK4858" s="9"/>
      <c r="AL4858" s="9"/>
      <c r="AM4858" s="9"/>
      <c r="AN4858" s="9"/>
      <c r="AO4858" s="9"/>
      <c r="AP4858" s="9"/>
      <c r="AQ4858" s="15"/>
      <c r="AR4858" s="9"/>
      <c r="AS4858" s="9"/>
      <c r="AT4858" s="9"/>
      <c r="AU4858" s="9"/>
      <c r="AV4858" s="9"/>
      <c r="AW4858" s="9"/>
      <c r="AX4858" s="9"/>
      <c r="AY4858" s="9"/>
      <c r="AZ4858" s="9"/>
      <c r="BA4858" s="9"/>
      <c r="BB4858" s="9"/>
      <c r="BC4858" s="9"/>
      <c r="BD4858" s="9"/>
      <c r="BE4858" s="9"/>
      <c r="BF4858" s="9"/>
      <c r="BG4858" s="9"/>
      <c r="BH4858" s="9"/>
      <c r="BI4858" s="9"/>
      <c r="BJ4858" s="9"/>
      <c r="BK4858" s="9"/>
      <c r="BL4858" s="9">
        <f t="shared" si="158"/>
        <v>71941.662785630979</v>
      </c>
      <c r="BM4858" s="9">
        <f t="shared" si="159"/>
        <v>71900</v>
      </c>
    </row>
    <row r="4859" spans="1:65" x14ac:dyDescent="0.3">
      <c r="A4859" s="4" t="s">
        <v>3663</v>
      </c>
      <c r="B4859" s="9">
        <v>5311</v>
      </c>
      <c r="C4859">
        <v>586587</v>
      </c>
      <c r="D4859">
        <v>1</v>
      </c>
      <c r="E4859">
        <v>1</v>
      </c>
      <c r="F4859">
        <v>1</v>
      </c>
      <c r="G4859">
        <v>1</v>
      </c>
      <c r="H4859">
        <v>0</v>
      </c>
      <c r="I4859" t="s">
        <v>81</v>
      </c>
      <c r="J4859">
        <v>586587</v>
      </c>
      <c r="K4859" t="s">
        <v>3663</v>
      </c>
      <c r="L4859">
        <v>586587</v>
      </c>
      <c r="M4859" t="s">
        <v>3663</v>
      </c>
      <c r="N4859">
        <v>586587</v>
      </c>
      <c r="O4859" t="s">
        <v>3663</v>
      </c>
      <c r="P4859">
        <v>586722</v>
      </c>
      <c r="Q4859" t="s">
        <v>432</v>
      </c>
      <c r="R4859" s="9">
        <v>1198421.2488730459</v>
      </c>
      <c r="S4859" s="9">
        <f>SUMIFS($B:$B,$J:$J,$C4859)</f>
        <v>6160</v>
      </c>
      <c r="T4859" s="9">
        <v>334153.10871228529</v>
      </c>
      <c r="U4859" s="9">
        <v>0</v>
      </c>
      <c r="V4859" s="9">
        <f>U4859*768</f>
        <v>0</v>
      </c>
      <c r="W4859" s="9">
        <v>32</v>
      </c>
      <c r="X4859" s="9">
        <f>W4859*3072</f>
        <v>98304</v>
      </c>
      <c r="Y4859" s="9">
        <v>40</v>
      </c>
      <c r="Z4859" s="9">
        <f>Y4859*1024</f>
        <v>40960</v>
      </c>
      <c r="AA4859" s="9">
        <v>13</v>
      </c>
      <c r="AB4859" s="9">
        <f>AA4859*256</f>
        <v>3328</v>
      </c>
      <c r="AC4859" s="9">
        <f>SUMIFS($B:$B,$L:$L,$C4859)</f>
        <v>9653</v>
      </c>
      <c r="AD4859" s="9">
        <v>1197837.6163718053</v>
      </c>
      <c r="AE4859" s="9"/>
      <c r="AF4859" s="9"/>
      <c r="AG4859" s="9">
        <f>SUMIFS($B:$B,$N:$N,$C4859)</f>
        <v>7081</v>
      </c>
      <c r="AH4859" s="9">
        <v>798352.85941345454</v>
      </c>
      <c r="AI4859" s="9"/>
      <c r="AJ4859" s="9"/>
      <c r="AK4859" s="9"/>
      <c r="AL4859" s="9"/>
      <c r="AM4859" s="9"/>
      <c r="AN4859" s="9"/>
      <c r="AO4859" s="9"/>
      <c r="AP4859" s="9"/>
      <c r="AQ4859" s="15"/>
      <c r="AR4859" s="9">
        <v>8</v>
      </c>
      <c r="AS4859" s="9">
        <f>AR4859*30500</f>
        <v>244000</v>
      </c>
      <c r="AT4859" s="9"/>
      <c r="AU4859" s="9"/>
      <c r="AV4859" s="9"/>
      <c r="AW4859" s="9"/>
      <c r="AX4859" s="9"/>
      <c r="AY4859" s="9"/>
      <c r="AZ4859" s="9"/>
      <c r="BA4859" s="9"/>
      <c r="BB4859" s="9"/>
      <c r="BC4859" s="9"/>
      <c r="BD4859" s="9"/>
      <c r="BE4859" s="9"/>
      <c r="BF4859" s="9"/>
      <c r="BG4859" s="9"/>
      <c r="BH4859" s="9"/>
      <c r="BI4859" s="9"/>
      <c r="BJ4859" s="9"/>
      <c r="BK4859" s="9"/>
      <c r="BL4859" s="9">
        <f t="shared" si="158"/>
        <v>3915356.8333705906</v>
      </c>
      <c r="BM4859" s="9">
        <f t="shared" si="159"/>
        <v>3915400</v>
      </c>
    </row>
    <row r="4860" spans="1:65" x14ac:dyDescent="0.3">
      <c r="A4860" t="s">
        <v>4449</v>
      </c>
      <c r="B4860" s="9">
        <v>392</v>
      </c>
      <c r="C4860">
        <v>550531</v>
      </c>
      <c r="D4860">
        <v>1</v>
      </c>
      <c r="E4860">
        <v>0</v>
      </c>
      <c r="F4860">
        <v>0</v>
      </c>
      <c r="G4860">
        <v>0</v>
      </c>
      <c r="H4860">
        <v>0</v>
      </c>
      <c r="I4860" t="s">
        <v>83</v>
      </c>
      <c r="J4860">
        <v>550647</v>
      </c>
      <c r="K4860" t="s">
        <v>498</v>
      </c>
      <c r="L4860">
        <v>550647</v>
      </c>
      <c r="M4860" t="s">
        <v>498</v>
      </c>
      <c r="N4860">
        <v>550647</v>
      </c>
      <c r="O4860" t="s">
        <v>498</v>
      </c>
      <c r="P4860">
        <v>550647</v>
      </c>
      <c r="Q4860" t="s">
        <v>498</v>
      </c>
      <c r="R4860" s="9">
        <v>93741.403510419361</v>
      </c>
      <c r="S4860" s="9"/>
      <c r="T4860" s="9"/>
      <c r="U4860" s="9"/>
      <c r="V4860" s="9"/>
      <c r="W4860" s="9"/>
      <c r="X4860" s="9"/>
      <c r="Y4860" s="9"/>
      <c r="Z4860" s="9"/>
      <c r="AA4860" s="9"/>
      <c r="AB4860" s="9"/>
      <c r="AC4860" s="9"/>
      <c r="AD4860" s="9"/>
      <c r="AE4860" s="9"/>
      <c r="AF4860" s="9"/>
      <c r="AG4860" s="9"/>
      <c r="AH4860" s="9"/>
      <c r="AI4860" s="9"/>
      <c r="AJ4860" s="9"/>
      <c r="AK4860" s="9"/>
      <c r="AL4860" s="9"/>
      <c r="AM4860" s="9"/>
      <c r="AN4860" s="9"/>
      <c r="AO4860" s="9"/>
      <c r="AP4860" s="9"/>
      <c r="AQ4860" s="15"/>
      <c r="AR4860" s="9"/>
      <c r="AS4860" s="9"/>
      <c r="AT4860" s="9"/>
      <c r="AU4860" s="9"/>
      <c r="AV4860" s="9"/>
      <c r="AW4860" s="9"/>
      <c r="AX4860" s="9"/>
      <c r="AY4860" s="9"/>
      <c r="AZ4860" s="9"/>
      <c r="BA4860" s="9"/>
      <c r="BB4860" s="9"/>
      <c r="BC4860" s="9"/>
      <c r="BD4860" s="9"/>
      <c r="BE4860" s="9"/>
      <c r="BF4860" s="9"/>
      <c r="BG4860" s="9"/>
      <c r="BH4860" s="9"/>
      <c r="BI4860" s="9"/>
      <c r="BJ4860" s="9"/>
      <c r="BK4860" s="9"/>
      <c r="BL4860" s="9">
        <f t="shared" si="158"/>
        <v>93741.403510419361</v>
      </c>
      <c r="BM4860" s="9">
        <f t="shared" si="159"/>
        <v>93700</v>
      </c>
    </row>
    <row r="4861" spans="1:65" x14ac:dyDescent="0.3">
      <c r="A4861" s="2" t="s">
        <v>4450</v>
      </c>
      <c r="B4861" s="9">
        <v>1362</v>
      </c>
      <c r="C4861">
        <v>557137</v>
      </c>
      <c r="D4861">
        <v>1</v>
      </c>
      <c r="E4861">
        <v>1</v>
      </c>
      <c r="F4861">
        <v>0</v>
      </c>
      <c r="G4861">
        <v>0</v>
      </c>
      <c r="H4861">
        <v>0</v>
      </c>
      <c r="I4861" t="s">
        <v>151</v>
      </c>
      <c r="J4861">
        <v>557137</v>
      </c>
      <c r="K4861" t="s">
        <v>4450</v>
      </c>
      <c r="L4861">
        <v>555771</v>
      </c>
      <c r="M4861" t="s">
        <v>247</v>
      </c>
      <c r="N4861">
        <v>555771</v>
      </c>
      <c r="O4861" t="s">
        <v>247</v>
      </c>
      <c r="P4861">
        <v>555771</v>
      </c>
      <c r="Q4861" t="s">
        <v>247</v>
      </c>
      <c r="R4861" s="9">
        <v>319547.9025127879</v>
      </c>
      <c r="S4861" s="9">
        <f>SUMIFS($B:$B,$J:$J,$C4861)</f>
        <v>1362</v>
      </c>
      <c r="T4861" s="9">
        <v>74181.272425954114</v>
      </c>
      <c r="U4861" s="9">
        <v>0</v>
      </c>
      <c r="V4861" s="9">
        <f>U4861*768</f>
        <v>0</v>
      </c>
      <c r="W4861" s="9">
        <v>4</v>
      </c>
      <c r="X4861" s="9">
        <f>W4861*3072</f>
        <v>12288</v>
      </c>
      <c r="Y4861" s="9">
        <v>6</v>
      </c>
      <c r="Z4861" s="9">
        <f>Y4861*1024</f>
        <v>6144</v>
      </c>
      <c r="AA4861" s="9">
        <v>1</v>
      </c>
      <c r="AB4861" s="9">
        <f>AA4861*256</f>
        <v>256</v>
      </c>
      <c r="AC4861" s="9"/>
      <c r="AD4861" s="9"/>
      <c r="AE4861" s="9"/>
      <c r="AF4861" s="9"/>
      <c r="AG4861" s="9"/>
      <c r="AH4861" s="9"/>
      <c r="AI4861" s="9"/>
      <c r="AJ4861" s="9"/>
      <c r="AK4861" s="9"/>
      <c r="AL4861" s="9"/>
      <c r="AM4861" s="9"/>
      <c r="AN4861" s="9"/>
      <c r="AO4861" s="9"/>
      <c r="AP4861" s="9"/>
      <c r="AQ4861" s="15"/>
      <c r="AR4861" s="9">
        <v>2</v>
      </c>
      <c r="AS4861" s="9">
        <f>AR4861*30500</f>
        <v>61000</v>
      </c>
      <c r="AT4861" s="9"/>
      <c r="AU4861" s="9"/>
      <c r="AV4861" s="9"/>
      <c r="AW4861" s="9"/>
      <c r="AX4861" s="9"/>
      <c r="AY4861" s="9"/>
      <c r="AZ4861" s="9"/>
      <c r="BA4861" s="9"/>
      <c r="BB4861" s="9"/>
      <c r="BC4861" s="9"/>
      <c r="BD4861" s="9"/>
      <c r="BE4861" s="9"/>
      <c r="BF4861" s="9"/>
      <c r="BG4861" s="9"/>
      <c r="BH4861" s="9"/>
      <c r="BI4861" s="9"/>
      <c r="BJ4861" s="9"/>
      <c r="BK4861" s="9"/>
      <c r="BL4861" s="9">
        <f t="shared" si="158"/>
        <v>473417.17493874201</v>
      </c>
      <c r="BM4861" s="9">
        <f t="shared" si="159"/>
        <v>473400</v>
      </c>
    </row>
    <row r="4862" spans="1:65" x14ac:dyDescent="0.3">
      <c r="A4862" t="s">
        <v>4451</v>
      </c>
      <c r="B4862" s="9">
        <v>603</v>
      </c>
      <c r="C4862">
        <v>586595</v>
      </c>
      <c r="D4862">
        <v>1</v>
      </c>
      <c r="E4862">
        <v>0</v>
      </c>
      <c r="F4862">
        <v>0</v>
      </c>
      <c r="G4862">
        <v>0</v>
      </c>
      <c r="H4862">
        <v>0</v>
      </c>
      <c r="I4862" t="s">
        <v>81</v>
      </c>
      <c r="J4862">
        <v>586307</v>
      </c>
      <c r="K4862" t="s">
        <v>121</v>
      </c>
      <c r="L4862">
        <v>586307</v>
      </c>
      <c r="M4862" t="s">
        <v>121</v>
      </c>
      <c r="N4862">
        <v>586307</v>
      </c>
      <c r="O4862" t="s">
        <v>121</v>
      </c>
      <c r="P4862">
        <v>586307</v>
      </c>
      <c r="Q4862" t="s">
        <v>121</v>
      </c>
      <c r="R4862" s="9">
        <v>143430.79076293079</v>
      </c>
      <c r="S4862" s="9"/>
      <c r="T4862" s="9"/>
      <c r="U4862" s="9"/>
      <c r="V4862" s="9"/>
      <c r="W4862" s="9"/>
      <c r="X4862" s="9"/>
      <c r="Y4862" s="9"/>
      <c r="Z4862" s="9"/>
      <c r="AA4862" s="9"/>
      <c r="AB4862" s="9"/>
      <c r="AC4862" s="9"/>
      <c r="AD4862" s="9"/>
      <c r="AE4862" s="9"/>
      <c r="AF4862" s="9"/>
      <c r="AG4862" s="9"/>
      <c r="AH4862" s="9"/>
      <c r="AI4862" s="9"/>
      <c r="AJ4862" s="9"/>
      <c r="AK4862" s="9"/>
      <c r="AL4862" s="9"/>
      <c r="AM4862" s="9"/>
      <c r="AN4862" s="9"/>
      <c r="AO4862" s="9"/>
      <c r="AP4862" s="9"/>
      <c r="AQ4862" s="15"/>
      <c r="AR4862" s="9">
        <v>1</v>
      </c>
      <c r="AS4862" s="9">
        <f>AR4862*30500</f>
        <v>30500</v>
      </c>
      <c r="AT4862" s="9"/>
      <c r="AU4862" s="9"/>
      <c r="AV4862" s="9"/>
      <c r="AW4862" s="9"/>
      <c r="AX4862" s="9"/>
      <c r="AY4862" s="9"/>
      <c r="AZ4862" s="9"/>
      <c r="BA4862" s="9"/>
      <c r="BB4862" s="9"/>
      <c r="BC4862" s="9"/>
      <c r="BD4862" s="9"/>
      <c r="BE4862" s="9"/>
      <c r="BF4862" s="9"/>
      <c r="BG4862" s="9"/>
      <c r="BH4862" s="9"/>
      <c r="BI4862" s="9"/>
      <c r="BJ4862" s="9"/>
      <c r="BK4862" s="9"/>
      <c r="BL4862" s="9">
        <f t="shared" si="158"/>
        <v>173930.79076293079</v>
      </c>
      <c r="BM4862" s="9">
        <f t="shared" si="159"/>
        <v>173900</v>
      </c>
    </row>
    <row r="4863" spans="1:65" x14ac:dyDescent="0.3">
      <c r="A4863" t="s">
        <v>4452</v>
      </c>
      <c r="B4863" s="9">
        <v>199</v>
      </c>
      <c r="C4863">
        <v>536717</v>
      </c>
      <c r="D4863">
        <v>1</v>
      </c>
      <c r="E4863">
        <v>0</v>
      </c>
      <c r="F4863">
        <v>0</v>
      </c>
      <c r="G4863">
        <v>0</v>
      </c>
      <c r="H4863">
        <v>0</v>
      </c>
      <c r="I4863" t="s">
        <v>86</v>
      </c>
      <c r="J4863">
        <v>535478</v>
      </c>
      <c r="K4863" t="s">
        <v>359</v>
      </c>
      <c r="L4863">
        <v>535478</v>
      </c>
      <c r="M4863" t="s">
        <v>359</v>
      </c>
      <c r="N4863">
        <v>535419</v>
      </c>
      <c r="O4863" t="s">
        <v>170</v>
      </c>
      <c r="P4863">
        <v>535419</v>
      </c>
      <c r="Q4863" t="s">
        <v>170</v>
      </c>
      <c r="R4863" s="9">
        <v>71941.662785630979</v>
      </c>
      <c r="S4863" s="9"/>
      <c r="T4863" s="9"/>
      <c r="U4863" s="9"/>
      <c r="V4863" s="9"/>
      <c r="W4863" s="9"/>
      <c r="X4863" s="9"/>
      <c r="Y4863" s="9"/>
      <c r="Z4863" s="9"/>
      <c r="AA4863" s="9"/>
      <c r="AB4863" s="9"/>
      <c r="AC4863" s="9"/>
      <c r="AD4863" s="9"/>
      <c r="AE4863" s="9"/>
      <c r="AF4863" s="9"/>
      <c r="AG4863" s="9"/>
      <c r="AH4863" s="9"/>
      <c r="AI4863" s="9"/>
      <c r="AJ4863" s="9"/>
      <c r="AK4863" s="9"/>
      <c r="AL4863" s="9"/>
      <c r="AM4863" s="9"/>
      <c r="AN4863" s="9"/>
      <c r="AO4863" s="9"/>
      <c r="AP4863" s="9"/>
      <c r="AQ4863" s="15"/>
      <c r="AR4863" s="9"/>
      <c r="AS4863" s="9"/>
      <c r="AT4863" s="9"/>
      <c r="AU4863" s="9"/>
      <c r="AV4863" s="9"/>
      <c r="AW4863" s="9"/>
      <c r="AX4863" s="9"/>
      <c r="AY4863" s="9"/>
      <c r="AZ4863" s="9"/>
      <c r="BA4863" s="9"/>
      <c r="BB4863" s="9"/>
      <c r="BC4863" s="9"/>
      <c r="BD4863" s="9"/>
      <c r="BE4863" s="9"/>
      <c r="BF4863" s="9"/>
      <c r="BG4863" s="9"/>
      <c r="BH4863" s="9"/>
      <c r="BI4863" s="9"/>
      <c r="BJ4863" s="9"/>
      <c r="BK4863" s="9"/>
      <c r="BL4863" s="9">
        <f t="shared" si="158"/>
        <v>71941.662785630979</v>
      </c>
      <c r="BM4863" s="9">
        <f t="shared" si="159"/>
        <v>71900</v>
      </c>
    </row>
    <row r="4864" spans="1:65" x14ac:dyDescent="0.3">
      <c r="A4864" t="s">
        <v>4453</v>
      </c>
      <c r="B4864" s="9">
        <v>149</v>
      </c>
      <c r="C4864">
        <v>582379</v>
      </c>
      <c r="D4864">
        <v>1</v>
      </c>
      <c r="E4864">
        <v>0</v>
      </c>
      <c r="F4864">
        <v>0</v>
      </c>
      <c r="G4864">
        <v>0</v>
      </c>
      <c r="H4864">
        <v>0</v>
      </c>
      <c r="I4864" t="s">
        <v>81</v>
      </c>
      <c r="J4864">
        <v>581976</v>
      </c>
      <c r="K4864" t="s">
        <v>277</v>
      </c>
      <c r="L4864">
        <v>581976</v>
      </c>
      <c r="M4864" t="s">
        <v>277</v>
      </c>
      <c r="N4864">
        <v>584002</v>
      </c>
      <c r="O4864" t="s">
        <v>278</v>
      </c>
      <c r="P4864">
        <v>584002</v>
      </c>
      <c r="Q4864" t="s">
        <v>278</v>
      </c>
      <c r="R4864" s="9">
        <v>71941.662785630979</v>
      </c>
      <c r="S4864" s="9"/>
      <c r="T4864" s="9"/>
      <c r="U4864" s="9"/>
      <c r="V4864" s="9"/>
      <c r="W4864" s="9"/>
      <c r="X4864" s="9"/>
      <c r="Y4864" s="9"/>
      <c r="Z4864" s="9"/>
      <c r="AA4864" s="9"/>
      <c r="AB4864" s="9"/>
      <c r="AC4864" s="9"/>
      <c r="AD4864" s="9"/>
      <c r="AE4864" s="9"/>
      <c r="AF4864" s="9"/>
      <c r="AG4864" s="9"/>
      <c r="AH4864" s="9"/>
      <c r="AI4864" s="9"/>
      <c r="AJ4864" s="9"/>
      <c r="AK4864" s="9"/>
      <c r="AL4864" s="9"/>
      <c r="AM4864" s="9"/>
      <c r="AN4864" s="9"/>
      <c r="AO4864" s="9"/>
      <c r="AP4864" s="9"/>
      <c r="AQ4864" s="15"/>
      <c r="AR4864" s="9"/>
      <c r="AS4864" s="9"/>
      <c r="AT4864" s="9"/>
      <c r="AU4864" s="9"/>
      <c r="AV4864" s="9"/>
      <c r="AW4864" s="9"/>
      <c r="AX4864" s="9"/>
      <c r="AY4864" s="9"/>
      <c r="AZ4864" s="9"/>
      <c r="BA4864" s="9"/>
      <c r="BB4864" s="9"/>
      <c r="BC4864" s="9"/>
      <c r="BD4864" s="9"/>
      <c r="BE4864" s="9"/>
      <c r="BF4864" s="9"/>
      <c r="BG4864" s="9"/>
      <c r="BH4864" s="9"/>
      <c r="BI4864" s="9"/>
      <c r="BJ4864" s="9"/>
      <c r="BK4864" s="9"/>
      <c r="BL4864" s="9">
        <f t="shared" si="158"/>
        <v>71941.662785630979</v>
      </c>
      <c r="BM4864" s="9">
        <f t="shared" si="159"/>
        <v>71900</v>
      </c>
    </row>
    <row r="4865" spans="1:65" x14ac:dyDescent="0.3">
      <c r="A4865" s="2" t="s">
        <v>611</v>
      </c>
      <c r="B4865" s="9">
        <v>1403</v>
      </c>
      <c r="C4865">
        <v>547239</v>
      </c>
      <c r="D4865">
        <v>1</v>
      </c>
      <c r="E4865">
        <v>1</v>
      </c>
      <c r="F4865">
        <v>0</v>
      </c>
      <c r="G4865">
        <v>0</v>
      </c>
      <c r="H4865">
        <v>0</v>
      </c>
      <c r="I4865" t="s">
        <v>83</v>
      </c>
      <c r="J4865">
        <v>547239</v>
      </c>
      <c r="K4865" t="s">
        <v>611</v>
      </c>
      <c r="L4865">
        <v>545881</v>
      </c>
      <c r="M4865" t="s">
        <v>238</v>
      </c>
      <c r="N4865">
        <v>545881</v>
      </c>
      <c r="O4865" t="s">
        <v>238</v>
      </c>
      <c r="P4865">
        <v>545881</v>
      </c>
      <c r="Q4865" t="s">
        <v>238</v>
      </c>
      <c r="R4865" s="9">
        <v>328966.79382157518</v>
      </c>
      <c r="S4865" s="9">
        <f>SUMIFS($B:$B,$J:$J,$C4865)</f>
        <v>2008</v>
      </c>
      <c r="T4865" s="9">
        <v>109281.6303605257</v>
      </c>
      <c r="U4865" s="9">
        <v>0</v>
      </c>
      <c r="V4865" s="9">
        <f>U4865*768</f>
        <v>0</v>
      </c>
      <c r="W4865" s="9">
        <v>9</v>
      </c>
      <c r="X4865" s="9">
        <f>W4865*3072</f>
        <v>27648</v>
      </c>
      <c r="Y4865" s="9">
        <v>10</v>
      </c>
      <c r="Z4865" s="9">
        <f>Y4865*1024</f>
        <v>10240</v>
      </c>
      <c r="AA4865" s="9">
        <v>1</v>
      </c>
      <c r="AB4865" s="9">
        <f>AA4865*256</f>
        <v>256</v>
      </c>
      <c r="AC4865" s="9"/>
      <c r="AD4865" s="9"/>
      <c r="AE4865" s="9"/>
      <c r="AF4865" s="9"/>
      <c r="AG4865" s="9"/>
      <c r="AH4865" s="9"/>
      <c r="AI4865" s="9"/>
      <c r="AJ4865" s="9"/>
      <c r="AK4865" s="9"/>
      <c r="AL4865" s="9"/>
      <c r="AM4865" s="9"/>
      <c r="AN4865" s="9"/>
      <c r="AO4865" s="9"/>
      <c r="AP4865" s="9"/>
      <c r="AQ4865" s="15"/>
      <c r="AR4865" s="9"/>
      <c r="AS4865" s="9"/>
      <c r="AT4865" s="9"/>
      <c r="AU4865" s="9"/>
      <c r="AV4865" s="9"/>
      <c r="AW4865" s="9"/>
      <c r="AX4865" s="9"/>
      <c r="AY4865" s="9"/>
      <c r="AZ4865" s="9"/>
      <c r="BA4865" s="9"/>
      <c r="BB4865" s="9"/>
      <c r="BC4865" s="9"/>
      <c r="BD4865" s="9"/>
      <c r="BE4865" s="9"/>
      <c r="BF4865" s="9"/>
      <c r="BG4865" s="9"/>
      <c r="BH4865" s="9"/>
      <c r="BI4865" s="9"/>
      <c r="BJ4865" s="9"/>
      <c r="BK4865" s="9"/>
      <c r="BL4865" s="9">
        <f t="shared" si="158"/>
        <v>476392.42418210086</v>
      </c>
      <c r="BM4865" s="9">
        <f t="shared" si="159"/>
        <v>476400</v>
      </c>
    </row>
    <row r="4866" spans="1:65" x14ac:dyDescent="0.3">
      <c r="A4866" t="s">
        <v>4454</v>
      </c>
      <c r="B4866" s="9">
        <v>140</v>
      </c>
      <c r="C4866">
        <v>599361</v>
      </c>
      <c r="D4866">
        <v>1</v>
      </c>
      <c r="E4866">
        <v>0</v>
      </c>
      <c r="F4866">
        <v>0</v>
      </c>
      <c r="G4866">
        <v>0</v>
      </c>
      <c r="H4866">
        <v>0</v>
      </c>
      <c r="I4866" t="s">
        <v>86</v>
      </c>
      <c r="J4866">
        <v>529486</v>
      </c>
      <c r="K4866" t="s">
        <v>589</v>
      </c>
      <c r="L4866">
        <v>529486</v>
      </c>
      <c r="M4866" t="s">
        <v>589</v>
      </c>
      <c r="N4866">
        <v>530883</v>
      </c>
      <c r="O4866" t="s">
        <v>319</v>
      </c>
      <c r="P4866">
        <v>530883</v>
      </c>
      <c r="Q4866" t="s">
        <v>319</v>
      </c>
      <c r="R4866" s="9">
        <v>71941.662785630979</v>
      </c>
      <c r="S4866" s="9"/>
      <c r="T4866" s="9"/>
      <c r="U4866" s="9"/>
      <c r="V4866" s="9"/>
      <c r="W4866" s="9"/>
      <c r="X4866" s="9"/>
      <c r="Y4866" s="9"/>
      <c r="Z4866" s="9"/>
      <c r="AA4866" s="9"/>
      <c r="AB4866" s="9"/>
      <c r="AC4866" s="9"/>
      <c r="AD4866" s="9"/>
      <c r="AE4866" s="9"/>
      <c r="AF4866" s="9"/>
      <c r="AG4866" s="9"/>
      <c r="AH4866" s="9"/>
      <c r="AI4866" s="9"/>
      <c r="AJ4866" s="9"/>
      <c r="AK4866" s="9"/>
      <c r="AL4866" s="9"/>
      <c r="AM4866" s="9"/>
      <c r="AN4866" s="9"/>
      <c r="AO4866" s="9"/>
      <c r="AP4866" s="9"/>
      <c r="AQ4866" s="15"/>
      <c r="AR4866" s="9"/>
      <c r="AS4866" s="9"/>
      <c r="AT4866" s="9"/>
      <c r="AU4866" s="9"/>
      <c r="AV4866" s="9"/>
      <c r="AW4866" s="9"/>
      <c r="AX4866" s="9"/>
      <c r="AY4866" s="9"/>
      <c r="AZ4866" s="9"/>
      <c r="BA4866" s="9"/>
      <c r="BB4866" s="9"/>
      <c r="BC4866" s="9"/>
      <c r="BD4866" s="9"/>
      <c r="BE4866" s="9"/>
      <c r="BF4866" s="9"/>
      <c r="BG4866" s="9"/>
      <c r="BH4866" s="9"/>
      <c r="BI4866" s="9"/>
      <c r="BJ4866" s="9"/>
      <c r="BK4866" s="9"/>
      <c r="BL4866" s="9">
        <f t="shared" si="158"/>
        <v>71941.662785630979</v>
      </c>
      <c r="BM4866" s="9">
        <f t="shared" si="159"/>
        <v>71900</v>
      </c>
    </row>
    <row r="4867" spans="1:65" x14ac:dyDescent="0.3">
      <c r="A4867" t="s">
        <v>4455</v>
      </c>
      <c r="B4867" s="9">
        <v>126</v>
      </c>
      <c r="C4867">
        <v>587460</v>
      </c>
      <c r="D4867">
        <v>1</v>
      </c>
      <c r="E4867">
        <v>0</v>
      </c>
      <c r="F4867">
        <v>0</v>
      </c>
      <c r="G4867">
        <v>0</v>
      </c>
      <c r="H4867">
        <v>0</v>
      </c>
      <c r="I4867" t="s">
        <v>123</v>
      </c>
      <c r="J4867">
        <v>590673</v>
      </c>
      <c r="K4867" t="s">
        <v>162</v>
      </c>
      <c r="L4867">
        <v>590673</v>
      </c>
      <c r="M4867" t="s">
        <v>162</v>
      </c>
      <c r="N4867">
        <v>590673</v>
      </c>
      <c r="O4867" t="s">
        <v>162</v>
      </c>
      <c r="P4867">
        <v>590266</v>
      </c>
      <c r="Q4867" t="s">
        <v>163</v>
      </c>
      <c r="R4867" s="9">
        <v>71941.662785630979</v>
      </c>
      <c r="S4867" s="9"/>
      <c r="T4867" s="9"/>
      <c r="U4867" s="9"/>
      <c r="V4867" s="9"/>
      <c r="W4867" s="9"/>
      <c r="X4867" s="9"/>
      <c r="Y4867" s="9"/>
      <c r="Z4867" s="9"/>
      <c r="AA4867" s="9"/>
      <c r="AB4867" s="9"/>
      <c r="AC4867" s="9"/>
      <c r="AD4867" s="9"/>
      <c r="AE4867" s="9"/>
      <c r="AF4867" s="9"/>
      <c r="AG4867" s="9"/>
      <c r="AH4867" s="9"/>
      <c r="AI4867" s="9"/>
      <c r="AJ4867" s="9"/>
      <c r="AK4867" s="9"/>
      <c r="AL4867" s="9"/>
      <c r="AM4867" s="9"/>
      <c r="AN4867" s="9"/>
      <c r="AO4867" s="9"/>
      <c r="AP4867" s="9"/>
      <c r="AQ4867" s="15"/>
      <c r="AR4867" s="9"/>
      <c r="AS4867" s="9"/>
      <c r="AT4867" s="9"/>
      <c r="AU4867" s="9"/>
      <c r="AV4867" s="9"/>
      <c r="AW4867" s="9"/>
      <c r="AX4867" s="9"/>
      <c r="AY4867" s="9"/>
      <c r="AZ4867" s="9"/>
      <c r="BA4867" s="9"/>
      <c r="BB4867" s="9"/>
      <c r="BC4867" s="9"/>
      <c r="BD4867" s="9"/>
      <c r="BE4867" s="9"/>
      <c r="BF4867" s="9"/>
      <c r="BG4867" s="9"/>
      <c r="BH4867" s="9"/>
      <c r="BI4867" s="9"/>
      <c r="BJ4867" s="9"/>
      <c r="BK4867" s="9"/>
      <c r="BL4867" s="9">
        <f t="shared" si="158"/>
        <v>71941.662785630979</v>
      </c>
      <c r="BM4867" s="9">
        <f t="shared" si="159"/>
        <v>71900</v>
      </c>
    </row>
    <row r="4868" spans="1:65" x14ac:dyDescent="0.3">
      <c r="A4868" t="s">
        <v>4456</v>
      </c>
      <c r="B4868" s="9">
        <v>1009</v>
      </c>
      <c r="C4868">
        <v>538825</v>
      </c>
      <c r="D4868">
        <v>1</v>
      </c>
      <c r="E4868">
        <v>0</v>
      </c>
      <c r="F4868">
        <v>0</v>
      </c>
      <c r="G4868">
        <v>0</v>
      </c>
      <c r="H4868">
        <v>0</v>
      </c>
      <c r="I4868" t="s">
        <v>86</v>
      </c>
      <c r="J4868">
        <v>538493</v>
      </c>
      <c r="K4868" t="s">
        <v>1900</v>
      </c>
      <c r="L4868">
        <v>538493</v>
      </c>
      <c r="M4868" t="s">
        <v>1900</v>
      </c>
      <c r="N4868">
        <v>538728</v>
      </c>
      <c r="O4868" t="s">
        <v>141</v>
      </c>
      <c r="P4868">
        <v>538728</v>
      </c>
      <c r="Q4868" t="s">
        <v>141</v>
      </c>
      <c r="R4868" s="9">
        <v>238080.3729005944</v>
      </c>
      <c r="S4868" s="9"/>
      <c r="T4868" s="9"/>
      <c r="U4868" s="9"/>
      <c r="V4868" s="9"/>
      <c r="W4868" s="9"/>
      <c r="X4868" s="9"/>
      <c r="Y4868" s="9"/>
      <c r="Z4868" s="9"/>
      <c r="AA4868" s="9"/>
      <c r="AB4868" s="9"/>
      <c r="AC4868" s="9"/>
      <c r="AD4868" s="9"/>
      <c r="AE4868" s="9"/>
      <c r="AF4868" s="9"/>
      <c r="AG4868" s="9"/>
      <c r="AH4868" s="9"/>
      <c r="AI4868" s="9"/>
      <c r="AJ4868" s="9"/>
      <c r="AK4868" s="9"/>
      <c r="AL4868" s="9"/>
      <c r="AM4868" s="9"/>
      <c r="AN4868" s="9"/>
      <c r="AO4868" s="9"/>
      <c r="AP4868" s="9"/>
      <c r="AQ4868" s="15"/>
      <c r="AR4868" s="9"/>
      <c r="AS4868" s="9"/>
      <c r="AT4868" s="9"/>
      <c r="AU4868" s="9"/>
      <c r="AV4868" s="9"/>
      <c r="AW4868" s="9"/>
      <c r="AX4868" s="9"/>
      <c r="AY4868" s="9"/>
      <c r="AZ4868" s="9"/>
      <c r="BA4868" s="9"/>
      <c r="BB4868" s="9"/>
      <c r="BC4868" s="9"/>
      <c r="BD4868" s="9"/>
      <c r="BE4868" s="9"/>
      <c r="BF4868" s="9"/>
      <c r="BG4868" s="9"/>
      <c r="BH4868" s="9"/>
      <c r="BI4868" s="9"/>
      <c r="BJ4868" s="9"/>
      <c r="BK4868" s="9"/>
      <c r="BL4868" s="9">
        <f t="shared" ref="BL4868:BL4931" si="160">SUMIF(R4868:R4868,"&lt;&gt;")+SUMIF(T4868:T4868,"&lt;&gt;")+SUMIF(V4868:V4868,"&lt;&gt;")+SUMIF(X4868:X4868,"&lt;&gt;")+SUMIF(Z4868:Z4868,"&lt;&gt;")+SUMIF(AB4868:AB4868,"&lt;&gt;")+SUMIF(AD4868:AD4868,"&lt;&gt;")+SUMIF(AF4868:AF4868,"&lt;&gt;")+SUMIF(AH4868:AH4868,"&lt;&gt;")+SUMIF(AJ4868:AJ4868,"&lt;&gt;")+SUMIF(AK4868:AK4868,"&lt;&gt;")+SUMIF(AM4868:AM4868,"&lt;&gt;")+SUMIF(AO4868:AO4868,"&lt;&gt;")+SUMIF(AQ4868:AQ4868,"&lt;&gt;")+SUMIF(AS4868:AS4868,"&lt;&gt;")+SUMIF(AU4868:AU4868,"&lt;&gt;")+SUMIF(AW4868:AW4868,"&lt;&gt;")+SUMIF(AY4868:AY4868,"&lt;&gt;")+SUMIF(BA4868:BA4868,"&lt;&gt;")+SUMIF(BC4868:BC4868,"&lt;&gt;")+SUMIF(BE4868:BE4868,"&lt;&gt;")+SUMIF(BG4868:BG4868,"&lt;&gt;")+SUMIF(BI4868:BI4868,"&lt;&gt;")+SUMIF(BK4868:BK4868,"&lt;&gt;")</f>
        <v>238080.3729005944</v>
      </c>
      <c r="BM4868" s="9">
        <f t="shared" ref="BM4868:BM4931" si="161">ROUND(BL4868/100,0)*100</f>
        <v>238100</v>
      </c>
    </row>
    <row r="4869" spans="1:65" x14ac:dyDescent="0.3">
      <c r="A4869" t="s">
        <v>4456</v>
      </c>
      <c r="B4869" s="9">
        <v>1015</v>
      </c>
      <c r="C4869">
        <v>530689</v>
      </c>
      <c r="D4869">
        <v>1</v>
      </c>
      <c r="E4869">
        <v>0</v>
      </c>
      <c r="F4869">
        <v>0</v>
      </c>
      <c r="G4869">
        <v>0</v>
      </c>
      <c r="H4869">
        <v>0</v>
      </c>
      <c r="I4869" t="s">
        <v>86</v>
      </c>
      <c r="J4869">
        <v>529303</v>
      </c>
      <c r="K4869" t="s">
        <v>301</v>
      </c>
      <c r="L4869">
        <v>529303</v>
      </c>
      <c r="M4869" t="s">
        <v>301</v>
      </c>
      <c r="N4869">
        <v>529303</v>
      </c>
      <c r="O4869" t="s">
        <v>301</v>
      </c>
      <c r="P4869">
        <v>529303</v>
      </c>
      <c r="Q4869" t="s">
        <v>301</v>
      </c>
      <c r="R4869" s="9">
        <v>239471.0204309985</v>
      </c>
      <c r="S4869" s="9"/>
      <c r="T4869" s="9"/>
      <c r="U4869" s="9"/>
      <c r="V4869" s="9"/>
      <c r="W4869" s="9"/>
      <c r="X4869" s="9"/>
      <c r="Y4869" s="9"/>
      <c r="Z4869" s="9"/>
      <c r="AA4869" s="9"/>
      <c r="AB4869" s="9"/>
      <c r="AC4869" s="9"/>
      <c r="AD4869" s="9"/>
      <c r="AE4869" s="9"/>
      <c r="AF4869" s="9"/>
      <c r="AG4869" s="9"/>
      <c r="AH4869" s="9"/>
      <c r="AI4869" s="9"/>
      <c r="AJ4869" s="9"/>
      <c r="AK4869" s="9"/>
      <c r="AL4869" s="9"/>
      <c r="AM4869" s="9"/>
      <c r="AN4869" s="9"/>
      <c r="AO4869" s="9"/>
      <c r="AP4869" s="9"/>
      <c r="AQ4869" s="15"/>
      <c r="AR4869" s="9"/>
      <c r="AS4869" s="9"/>
      <c r="AT4869" s="9"/>
      <c r="AU4869" s="9"/>
      <c r="AV4869" s="9"/>
      <c r="AW4869" s="9"/>
      <c r="AX4869" s="9"/>
      <c r="AY4869" s="9"/>
      <c r="AZ4869" s="9"/>
      <c r="BA4869" s="9"/>
      <c r="BB4869" s="9"/>
      <c r="BC4869" s="9"/>
      <c r="BD4869" s="9"/>
      <c r="BE4869" s="9"/>
      <c r="BF4869" s="9"/>
      <c r="BG4869" s="9"/>
      <c r="BH4869" s="9"/>
      <c r="BI4869" s="9"/>
      <c r="BJ4869" s="9"/>
      <c r="BK4869" s="9"/>
      <c r="BL4869" s="9">
        <f t="shared" si="160"/>
        <v>239471.0204309985</v>
      </c>
      <c r="BM4869" s="9">
        <f t="shared" si="161"/>
        <v>239500</v>
      </c>
    </row>
    <row r="4870" spans="1:65" x14ac:dyDescent="0.3">
      <c r="A4870" t="s">
        <v>4457</v>
      </c>
      <c r="B4870" s="9">
        <v>160</v>
      </c>
      <c r="C4870">
        <v>569054</v>
      </c>
      <c r="D4870">
        <v>1</v>
      </c>
      <c r="E4870">
        <v>0</v>
      </c>
      <c r="F4870">
        <v>0</v>
      </c>
      <c r="G4870">
        <v>0</v>
      </c>
      <c r="H4870">
        <v>0</v>
      </c>
      <c r="I4870" t="s">
        <v>111</v>
      </c>
      <c r="J4870">
        <v>505188</v>
      </c>
      <c r="K4870" t="s">
        <v>140</v>
      </c>
      <c r="L4870">
        <v>505188</v>
      </c>
      <c r="M4870" t="s">
        <v>140</v>
      </c>
      <c r="N4870">
        <v>505188</v>
      </c>
      <c r="O4870" t="s">
        <v>140</v>
      </c>
      <c r="P4870">
        <v>505188</v>
      </c>
      <c r="Q4870" t="s">
        <v>140</v>
      </c>
      <c r="R4870" s="9">
        <v>71941.662785630979</v>
      </c>
      <c r="S4870" s="9"/>
      <c r="T4870" s="9"/>
      <c r="U4870" s="9"/>
      <c r="V4870" s="9"/>
      <c r="W4870" s="9"/>
      <c r="X4870" s="9"/>
      <c r="Y4870" s="9"/>
      <c r="Z4870" s="9"/>
      <c r="AA4870" s="9"/>
      <c r="AB4870" s="9"/>
      <c r="AC4870" s="9"/>
      <c r="AD4870" s="9"/>
      <c r="AE4870" s="9"/>
      <c r="AF4870" s="9"/>
      <c r="AG4870" s="9"/>
      <c r="AH4870" s="9"/>
      <c r="AI4870" s="9"/>
      <c r="AJ4870" s="9"/>
      <c r="AK4870" s="9"/>
      <c r="AL4870" s="9"/>
      <c r="AM4870" s="9"/>
      <c r="AN4870" s="9"/>
      <c r="AO4870" s="9"/>
      <c r="AP4870" s="9"/>
      <c r="AQ4870" s="15"/>
      <c r="AR4870" s="9"/>
      <c r="AS4870" s="9"/>
      <c r="AT4870" s="9"/>
      <c r="AU4870" s="9"/>
      <c r="AV4870" s="9"/>
      <c r="AW4870" s="9"/>
      <c r="AX4870" s="9"/>
      <c r="AY4870" s="9"/>
      <c r="AZ4870" s="9"/>
      <c r="BA4870" s="9"/>
      <c r="BB4870" s="9"/>
      <c r="BC4870" s="9"/>
      <c r="BD4870" s="9"/>
      <c r="BE4870" s="9"/>
      <c r="BF4870" s="9"/>
      <c r="BG4870" s="9"/>
      <c r="BH4870" s="9"/>
      <c r="BI4870" s="9"/>
      <c r="BJ4870" s="9"/>
      <c r="BK4870" s="9"/>
      <c r="BL4870" s="9">
        <f t="shared" si="160"/>
        <v>71941.662785630979</v>
      </c>
      <c r="BM4870" s="9">
        <f t="shared" si="161"/>
        <v>71900</v>
      </c>
    </row>
    <row r="4871" spans="1:65" x14ac:dyDescent="0.3">
      <c r="A4871" s="2" t="s">
        <v>1469</v>
      </c>
      <c r="B4871" s="9">
        <v>1317</v>
      </c>
      <c r="C4871">
        <v>550540</v>
      </c>
      <c r="D4871">
        <v>1</v>
      </c>
      <c r="E4871">
        <v>1</v>
      </c>
      <c r="F4871">
        <v>0</v>
      </c>
      <c r="G4871">
        <v>0</v>
      </c>
      <c r="H4871">
        <v>0</v>
      </c>
      <c r="I4871" t="s">
        <v>83</v>
      </c>
      <c r="J4871">
        <v>550540</v>
      </c>
      <c r="K4871" t="s">
        <v>1469</v>
      </c>
      <c r="L4871">
        <v>550094</v>
      </c>
      <c r="M4871" t="s">
        <v>143</v>
      </c>
      <c r="N4871">
        <v>550094</v>
      </c>
      <c r="O4871" t="s">
        <v>143</v>
      </c>
      <c r="P4871">
        <v>550094</v>
      </c>
      <c r="Q4871" t="s">
        <v>143</v>
      </c>
      <c r="R4871" s="9">
        <v>309200.17284468061</v>
      </c>
      <c r="S4871" s="9">
        <f>SUMIFS($B:$B,$J:$J,$C4871)</f>
        <v>2221</v>
      </c>
      <c r="T4871" s="9">
        <v>120846.5525783003</v>
      </c>
      <c r="U4871" s="9">
        <v>0</v>
      </c>
      <c r="V4871" s="9">
        <f>U4871*768</f>
        <v>0</v>
      </c>
      <c r="W4871" s="9">
        <v>6</v>
      </c>
      <c r="X4871" s="9">
        <f>W4871*3072</f>
        <v>18432</v>
      </c>
      <c r="Y4871" s="9">
        <v>4</v>
      </c>
      <c r="Z4871" s="9">
        <f>Y4871*1024</f>
        <v>4096</v>
      </c>
      <c r="AA4871" s="9">
        <v>7</v>
      </c>
      <c r="AB4871" s="9">
        <f>AA4871*256</f>
        <v>1792</v>
      </c>
      <c r="AC4871" s="9"/>
      <c r="AD4871" s="9"/>
      <c r="AE4871" s="9"/>
      <c r="AF4871" s="9"/>
      <c r="AG4871" s="9"/>
      <c r="AH4871" s="9"/>
      <c r="AI4871" s="9"/>
      <c r="AJ4871" s="9"/>
      <c r="AK4871" s="9"/>
      <c r="AL4871" s="9"/>
      <c r="AM4871" s="9"/>
      <c r="AN4871" s="9"/>
      <c r="AO4871" s="9"/>
      <c r="AP4871" s="9"/>
      <c r="AQ4871" s="15"/>
      <c r="AR4871" s="9">
        <v>1</v>
      </c>
      <c r="AS4871" s="9">
        <f>AR4871*30500</f>
        <v>30500</v>
      </c>
      <c r="AT4871" s="9"/>
      <c r="AU4871" s="9"/>
      <c r="AV4871" s="9"/>
      <c r="AW4871" s="9"/>
      <c r="AX4871" s="9"/>
      <c r="AY4871" s="9"/>
      <c r="AZ4871" s="9"/>
      <c r="BA4871" s="9"/>
      <c r="BB4871" s="9"/>
      <c r="BC4871" s="9"/>
      <c r="BD4871" s="9"/>
      <c r="BE4871" s="9"/>
      <c r="BF4871" s="9"/>
      <c r="BG4871" s="9"/>
      <c r="BH4871" s="9"/>
      <c r="BI4871" s="9"/>
      <c r="BJ4871" s="9"/>
      <c r="BK4871" s="9"/>
      <c r="BL4871" s="9">
        <f t="shared" si="160"/>
        <v>484866.7254229809</v>
      </c>
      <c r="BM4871" s="9">
        <f t="shared" si="161"/>
        <v>484900</v>
      </c>
    </row>
    <row r="4872" spans="1:65" x14ac:dyDescent="0.3">
      <c r="A4872" t="s">
        <v>4458</v>
      </c>
      <c r="B4872" s="9">
        <v>130</v>
      </c>
      <c r="C4872">
        <v>536784</v>
      </c>
      <c r="D4872">
        <v>1</v>
      </c>
      <c r="E4872">
        <v>0</v>
      </c>
      <c r="F4872">
        <v>0</v>
      </c>
      <c r="G4872">
        <v>0</v>
      </c>
      <c r="H4872">
        <v>0</v>
      </c>
      <c r="I4872" t="s">
        <v>83</v>
      </c>
      <c r="J4872">
        <v>550787</v>
      </c>
      <c r="K4872" t="s">
        <v>908</v>
      </c>
      <c r="L4872">
        <v>551970</v>
      </c>
      <c r="M4872" t="s">
        <v>1010</v>
      </c>
      <c r="N4872">
        <v>551970</v>
      </c>
      <c r="O4872" t="s">
        <v>1010</v>
      </c>
      <c r="P4872">
        <v>550787</v>
      </c>
      <c r="Q4872" t="s">
        <v>908</v>
      </c>
      <c r="R4872" s="9">
        <v>71941.662785630979</v>
      </c>
      <c r="S4872" s="9"/>
      <c r="T4872" s="9"/>
      <c r="U4872" s="9"/>
      <c r="V4872" s="9"/>
      <c r="W4872" s="9"/>
      <c r="X4872" s="9"/>
      <c r="Y4872" s="9"/>
      <c r="Z4872" s="9"/>
      <c r="AA4872" s="9"/>
      <c r="AB4872" s="9"/>
      <c r="AC4872" s="9"/>
      <c r="AD4872" s="9"/>
      <c r="AE4872" s="9"/>
      <c r="AF4872" s="9"/>
      <c r="AG4872" s="9"/>
      <c r="AH4872" s="9"/>
      <c r="AI4872" s="9"/>
      <c r="AJ4872" s="9"/>
      <c r="AK4872" s="9"/>
      <c r="AL4872" s="9"/>
      <c r="AM4872" s="9"/>
      <c r="AN4872" s="9"/>
      <c r="AO4872" s="9"/>
      <c r="AP4872" s="9"/>
      <c r="AQ4872" s="15"/>
      <c r="AR4872" s="9"/>
      <c r="AS4872" s="9"/>
      <c r="AT4872" s="9"/>
      <c r="AU4872" s="9"/>
      <c r="AV4872" s="9"/>
      <c r="AW4872" s="9"/>
      <c r="AX4872" s="9"/>
      <c r="AY4872" s="9"/>
      <c r="AZ4872" s="9"/>
      <c r="BA4872" s="9"/>
      <c r="BB4872" s="9"/>
      <c r="BC4872" s="9"/>
      <c r="BD4872" s="9"/>
      <c r="BE4872" s="9"/>
      <c r="BF4872" s="9"/>
      <c r="BG4872" s="9"/>
      <c r="BH4872" s="9"/>
      <c r="BI4872" s="9"/>
      <c r="BJ4872" s="9"/>
      <c r="BK4872" s="9"/>
      <c r="BL4872" s="9">
        <f t="shared" si="160"/>
        <v>71941.662785630979</v>
      </c>
      <c r="BM4872" s="9">
        <f t="shared" si="161"/>
        <v>71900</v>
      </c>
    </row>
    <row r="4873" spans="1:65" x14ac:dyDescent="0.3">
      <c r="A4873" t="s">
        <v>4459</v>
      </c>
      <c r="B4873" s="9">
        <v>1178</v>
      </c>
      <c r="C4873">
        <v>563358</v>
      </c>
      <c r="D4873">
        <v>1</v>
      </c>
      <c r="E4873">
        <v>0</v>
      </c>
      <c r="F4873">
        <v>0</v>
      </c>
      <c r="G4873">
        <v>0</v>
      </c>
      <c r="H4873">
        <v>0</v>
      </c>
      <c r="I4873" t="s">
        <v>131</v>
      </c>
      <c r="J4873">
        <v>563099</v>
      </c>
      <c r="K4873" t="s">
        <v>542</v>
      </c>
      <c r="L4873">
        <v>563099</v>
      </c>
      <c r="M4873" t="s">
        <v>542</v>
      </c>
      <c r="N4873">
        <v>563099</v>
      </c>
      <c r="O4873" t="s">
        <v>542</v>
      </c>
      <c r="P4873">
        <v>562971</v>
      </c>
      <c r="Q4873" t="s">
        <v>384</v>
      </c>
      <c r="R4873" s="9">
        <v>277169.50047938857</v>
      </c>
      <c r="S4873" s="9"/>
      <c r="T4873" s="9"/>
      <c r="U4873" s="9"/>
      <c r="V4873" s="9"/>
      <c r="W4873" s="9"/>
      <c r="X4873" s="9"/>
      <c r="Y4873" s="9"/>
      <c r="Z4873" s="9"/>
      <c r="AA4873" s="9"/>
      <c r="AB4873" s="9"/>
      <c r="AC4873" s="9"/>
      <c r="AD4873" s="9"/>
      <c r="AE4873" s="9"/>
      <c r="AF4873" s="9"/>
      <c r="AG4873" s="9"/>
      <c r="AH4873" s="9"/>
      <c r="AI4873" s="9"/>
      <c r="AJ4873" s="9"/>
      <c r="AK4873" s="9"/>
      <c r="AL4873" s="9"/>
      <c r="AM4873" s="9"/>
      <c r="AN4873" s="9"/>
      <c r="AO4873" s="9"/>
      <c r="AP4873" s="9"/>
      <c r="AQ4873" s="15"/>
      <c r="AR4873" s="9"/>
      <c r="AS4873" s="9"/>
      <c r="AT4873" s="9"/>
      <c r="AU4873" s="9"/>
      <c r="AV4873" s="9"/>
      <c r="AW4873" s="9"/>
      <c r="AX4873" s="9"/>
      <c r="AY4873" s="9"/>
      <c r="AZ4873" s="9"/>
      <c r="BA4873" s="9"/>
      <c r="BB4873" s="9"/>
      <c r="BC4873" s="9"/>
      <c r="BD4873" s="9"/>
      <c r="BE4873" s="9"/>
      <c r="BF4873" s="9"/>
      <c r="BG4873" s="9"/>
      <c r="BH4873" s="9"/>
      <c r="BI4873" s="9"/>
      <c r="BJ4873" s="9"/>
      <c r="BK4873" s="9"/>
      <c r="BL4873" s="9">
        <f t="shared" si="160"/>
        <v>277169.50047938857</v>
      </c>
      <c r="BM4873" s="9">
        <f t="shared" si="161"/>
        <v>277200</v>
      </c>
    </row>
    <row r="4874" spans="1:65" x14ac:dyDescent="0.3">
      <c r="A4874" t="s">
        <v>4460</v>
      </c>
      <c r="B4874" s="9">
        <v>693</v>
      </c>
      <c r="C4874">
        <v>577545</v>
      </c>
      <c r="D4874">
        <v>1</v>
      </c>
      <c r="E4874">
        <v>0</v>
      </c>
      <c r="F4874">
        <v>0</v>
      </c>
      <c r="G4874">
        <v>0</v>
      </c>
      <c r="H4874">
        <v>0</v>
      </c>
      <c r="I4874" t="s">
        <v>104</v>
      </c>
      <c r="J4874">
        <v>577308</v>
      </c>
      <c r="K4874" t="s">
        <v>258</v>
      </c>
      <c r="L4874">
        <v>577308</v>
      </c>
      <c r="M4874" t="s">
        <v>258</v>
      </c>
      <c r="N4874">
        <v>577308</v>
      </c>
      <c r="O4874" t="s">
        <v>258</v>
      </c>
      <c r="P4874">
        <v>576964</v>
      </c>
      <c r="Q4874" t="s">
        <v>257</v>
      </c>
      <c r="R4874" s="9">
        <v>164512.42408184291</v>
      </c>
      <c r="S4874" s="9"/>
      <c r="T4874" s="9"/>
      <c r="U4874" s="9"/>
      <c r="V4874" s="9"/>
      <c r="W4874" s="9"/>
      <c r="X4874" s="9"/>
      <c r="Y4874" s="9"/>
      <c r="Z4874" s="9"/>
      <c r="AA4874" s="9"/>
      <c r="AB4874" s="9"/>
      <c r="AC4874" s="9"/>
      <c r="AD4874" s="9"/>
      <c r="AE4874" s="9"/>
      <c r="AF4874" s="9"/>
      <c r="AG4874" s="9"/>
      <c r="AH4874" s="9"/>
      <c r="AI4874" s="9"/>
      <c r="AJ4874" s="9"/>
      <c r="AK4874" s="9"/>
      <c r="AL4874" s="9"/>
      <c r="AM4874" s="9"/>
      <c r="AN4874" s="9"/>
      <c r="AO4874" s="9"/>
      <c r="AP4874" s="9"/>
      <c r="AQ4874" s="15"/>
      <c r="AR4874" s="9">
        <v>1</v>
      </c>
      <c r="AS4874" s="9">
        <f>AR4874*30500</f>
        <v>30500</v>
      </c>
      <c r="AT4874" s="9"/>
      <c r="AU4874" s="9"/>
      <c r="AV4874" s="9"/>
      <c r="AW4874" s="9"/>
      <c r="AX4874" s="9"/>
      <c r="AY4874" s="9"/>
      <c r="AZ4874" s="9"/>
      <c r="BA4874" s="9"/>
      <c r="BB4874" s="9"/>
      <c r="BC4874" s="9"/>
      <c r="BD4874" s="9"/>
      <c r="BE4874" s="9"/>
      <c r="BF4874" s="9"/>
      <c r="BG4874" s="9"/>
      <c r="BH4874" s="9"/>
      <c r="BI4874" s="9"/>
      <c r="BJ4874" s="9"/>
      <c r="BK4874" s="9"/>
      <c r="BL4874" s="9">
        <f t="shared" si="160"/>
        <v>195012.42408184291</v>
      </c>
      <c r="BM4874" s="9">
        <f t="shared" si="161"/>
        <v>195000</v>
      </c>
    </row>
    <row r="4875" spans="1:65" x14ac:dyDescent="0.3">
      <c r="A4875" t="s">
        <v>4461</v>
      </c>
      <c r="B4875" s="9">
        <v>635</v>
      </c>
      <c r="C4875">
        <v>555592</v>
      </c>
      <c r="D4875">
        <v>1</v>
      </c>
      <c r="E4875">
        <v>0</v>
      </c>
      <c r="F4875">
        <v>0</v>
      </c>
      <c r="G4875">
        <v>0</v>
      </c>
      <c r="H4875">
        <v>0</v>
      </c>
      <c r="I4875" t="s">
        <v>77</v>
      </c>
      <c r="J4875">
        <v>555029</v>
      </c>
      <c r="K4875" t="s">
        <v>530</v>
      </c>
      <c r="L4875">
        <v>555029</v>
      </c>
      <c r="M4875" t="s">
        <v>530</v>
      </c>
      <c r="N4875">
        <v>554961</v>
      </c>
      <c r="O4875" t="s">
        <v>117</v>
      </c>
      <c r="P4875">
        <v>554961</v>
      </c>
      <c r="Q4875" t="s">
        <v>117</v>
      </c>
      <c r="R4875" s="9">
        <v>150933.64273070099</v>
      </c>
      <c r="S4875" s="9"/>
      <c r="T4875" s="9"/>
      <c r="U4875" s="9"/>
      <c r="V4875" s="9"/>
      <c r="W4875" s="9"/>
      <c r="X4875" s="9"/>
      <c r="Y4875" s="9"/>
      <c r="Z4875" s="9"/>
      <c r="AA4875" s="9"/>
      <c r="AB4875" s="9"/>
      <c r="AC4875" s="9"/>
      <c r="AD4875" s="9"/>
      <c r="AE4875" s="9"/>
      <c r="AF4875" s="9"/>
      <c r="AG4875" s="9"/>
      <c r="AH4875" s="9"/>
      <c r="AI4875" s="9"/>
      <c r="AJ4875" s="9"/>
      <c r="AK4875" s="9"/>
      <c r="AL4875" s="9"/>
      <c r="AM4875" s="9"/>
      <c r="AN4875" s="9"/>
      <c r="AO4875" s="9"/>
      <c r="AP4875" s="9"/>
      <c r="AQ4875" s="15"/>
      <c r="AR4875" s="9"/>
      <c r="AS4875" s="9"/>
      <c r="AT4875" s="9"/>
      <c r="AU4875" s="9"/>
      <c r="AV4875" s="9"/>
      <c r="AW4875" s="9"/>
      <c r="AX4875" s="9"/>
      <c r="AY4875" s="9"/>
      <c r="AZ4875" s="9"/>
      <c r="BA4875" s="9"/>
      <c r="BB4875" s="9"/>
      <c r="BC4875" s="9"/>
      <c r="BD4875" s="9"/>
      <c r="BE4875" s="9"/>
      <c r="BF4875" s="9"/>
      <c r="BG4875" s="9"/>
      <c r="BH4875" s="9"/>
      <c r="BI4875" s="9"/>
      <c r="BJ4875" s="9"/>
      <c r="BK4875" s="9"/>
      <c r="BL4875" s="9">
        <f t="shared" si="160"/>
        <v>150933.64273070099</v>
      </c>
      <c r="BM4875" s="9">
        <f t="shared" si="161"/>
        <v>150900</v>
      </c>
    </row>
    <row r="4876" spans="1:65" x14ac:dyDescent="0.3">
      <c r="A4876" t="s">
        <v>4462</v>
      </c>
      <c r="B4876" s="9">
        <v>1021</v>
      </c>
      <c r="C4876">
        <v>562106</v>
      </c>
      <c r="D4876">
        <v>1</v>
      </c>
      <c r="E4876">
        <v>0</v>
      </c>
      <c r="F4876">
        <v>0</v>
      </c>
      <c r="G4876">
        <v>0</v>
      </c>
      <c r="H4876">
        <v>0</v>
      </c>
      <c r="I4876" t="s">
        <v>104</v>
      </c>
      <c r="J4876">
        <v>561380</v>
      </c>
      <c r="K4876" t="s">
        <v>355</v>
      </c>
      <c r="L4876">
        <v>561380</v>
      </c>
      <c r="M4876" t="s">
        <v>355</v>
      </c>
      <c r="N4876">
        <v>561380</v>
      </c>
      <c r="O4876" t="s">
        <v>355</v>
      </c>
      <c r="P4876">
        <v>561380</v>
      </c>
      <c r="Q4876" t="s">
        <v>355</v>
      </c>
      <c r="R4876" s="9">
        <v>240861.4510556969</v>
      </c>
      <c r="S4876" s="9"/>
      <c r="T4876" s="9"/>
      <c r="U4876" s="9"/>
      <c r="V4876" s="9"/>
      <c r="W4876" s="9"/>
      <c r="X4876" s="9"/>
      <c r="Y4876" s="9"/>
      <c r="Z4876" s="9"/>
      <c r="AA4876" s="9"/>
      <c r="AB4876" s="9"/>
      <c r="AC4876" s="9"/>
      <c r="AD4876" s="9"/>
      <c r="AE4876" s="9"/>
      <c r="AF4876" s="9"/>
      <c r="AG4876" s="9"/>
      <c r="AH4876" s="9"/>
      <c r="AI4876" s="9"/>
      <c r="AJ4876" s="9"/>
      <c r="AK4876" s="9"/>
      <c r="AL4876" s="9"/>
      <c r="AM4876" s="9"/>
      <c r="AN4876" s="9"/>
      <c r="AO4876" s="9"/>
      <c r="AP4876" s="9"/>
      <c r="AQ4876" s="15"/>
      <c r="AR4876" s="9"/>
      <c r="AS4876" s="9"/>
      <c r="AT4876" s="9"/>
      <c r="AU4876" s="9"/>
      <c r="AV4876" s="9"/>
      <c r="AW4876" s="9"/>
      <c r="AX4876" s="9"/>
      <c r="AY4876" s="9"/>
      <c r="AZ4876" s="9"/>
      <c r="BA4876" s="9"/>
      <c r="BB4876" s="9"/>
      <c r="BC4876" s="9"/>
      <c r="BD4876" s="9"/>
      <c r="BE4876" s="9"/>
      <c r="BF4876" s="9"/>
      <c r="BG4876" s="9"/>
      <c r="BH4876" s="9"/>
      <c r="BI4876" s="9"/>
      <c r="BJ4876" s="9"/>
      <c r="BK4876" s="9"/>
      <c r="BL4876" s="9">
        <f t="shared" si="160"/>
        <v>240861.4510556969</v>
      </c>
      <c r="BM4876" s="9">
        <f t="shared" si="161"/>
        <v>240900</v>
      </c>
    </row>
    <row r="4877" spans="1:65" x14ac:dyDescent="0.3">
      <c r="A4877" t="s">
        <v>4463</v>
      </c>
      <c r="B4877" s="9">
        <v>54</v>
      </c>
      <c r="C4877">
        <v>536032</v>
      </c>
      <c r="D4877">
        <v>1</v>
      </c>
      <c r="E4877">
        <v>0</v>
      </c>
      <c r="F4877">
        <v>0</v>
      </c>
      <c r="G4877">
        <v>0</v>
      </c>
      <c r="H4877">
        <v>0</v>
      </c>
      <c r="I4877" t="s">
        <v>83</v>
      </c>
      <c r="J4877">
        <v>544442</v>
      </c>
      <c r="K4877" t="s">
        <v>663</v>
      </c>
      <c r="L4877">
        <v>544256</v>
      </c>
      <c r="M4877" t="s">
        <v>85</v>
      </c>
      <c r="N4877">
        <v>544256</v>
      </c>
      <c r="O4877" t="s">
        <v>85</v>
      </c>
      <c r="P4877">
        <v>544256</v>
      </c>
      <c r="Q4877" t="s">
        <v>85</v>
      </c>
      <c r="R4877" s="9">
        <v>71941.662785630979</v>
      </c>
      <c r="S4877" s="9"/>
      <c r="T4877" s="9"/>
      <c r="U4877" s="9"/>
      <c r="V4877" s="9"/>
      <c r="W4877" s="9"/>
      <c r="X4877" s="9"/>
      <c r="Y4877" s="9"/>
      <c r="Z4877" s="9"/>
      <c r="AA4877" s="9"/>
      <c r="AB4877" s="9"/>
      <c r="AC4877" s="9"/>
      <c r="AD4877" s="9"/>
      <c r="AE4877" s="9"/>
      <c r="AF4877" s="9"/>
      <c r="AG4877" s="9"/>
      <c r="AH4877" s="9"/>
      <c r="AI4877" s="9"/>
      <c r="AJ4877" s="9"/>
      <c r="AK4877" s="9"/>
      <c r="AL4877" s="9"/>
      <c r="AM4877" s="9"/>
      <c r="AN4877" s="9"/>
      <c r="AO4877" s="9"/>
      <c r="AP4877" s="9"/>
      <c r="AQ4877" s="15"/>
      <c r="AR4877" s="9"/>
      <c r="AS4877" s="9"/>
      <c r="AT4877" s="9"/>
      <c r="AU4877" s="9"/>
      <c r="AV4877" s="9"/>
      <c r="AW4877" s="9"/>
      <c r="AX4877" s="9"/>
      <c r="AY4877" s="9"/>
      <c r="AZ4877" s="9"/>
      <c r="BA4877" s="9"/>
      <c r="BB4877" s="9"/>
      <c r="BC4877" s="9"/>
      <c r="BD4877" s="9"/>
      <c r="BE4877" s="9"/>
      <c r="BF4877" s="9"/>
      <c r="BG4877" s="9"/>
      <c r="BH4877" s="9"/>
      <c r="BI4877" s="9"/>
      <c r="BJ4877" s="9"/>
      <c r="BK4877" s="9"/>
      <c r="BL4877" s="9">
        <f t="shared" si="160"/>
        <v>71941.662785630979</v>
      </c>
      <c r="BM4877" s="9">
        <f t="shared" si="161"/>
        <v>71900</v>
      </c>
    </row>
    <row r="4878" spans="1:65" x14ac:dyDescent="0.3">
      <c r="A4878" t="s">
        <v>4464</v>
      </c>
      <c r="B4878" s="9">
        <v>1292</v>
      </c>
      <c r="C4878">
        <v>539708</v>
      </c>
      <c r="D4878">
        <v>1</v>
      </c>
      <c r="E4878">
        <v>0</v>
      </c>
      <c r="F4878">
        <v>0</v>
      </c>
      <c r="G4878">
        <v>0</v>
      </c>
      <c r="H4878">
        <v>0</v>
      </c>
      <c r="I4878" t="s">
        <v>86</v>
      </c>
      <c r="J4878">
        <v>539767</v>
      </c>
      <c r="K4878" t="s">
        <v>1102</v>
      </c>
      <c r="L4878">
        <v>539244</v>
      </c>
      <c r="M4878" t="s">
        <v>1072</v>
      </c>
      <c r="N4878">
        <v>539244</v>
      </c>
      <c r="O4878" t="s">
        <v>1072</v>
      </c>
      <c r="P4878">
        <v>539139</v>
      </c>
      <c r="Q4878" t="s">
        <v>537</v>
      </c>
      <c r="R4878" s="9">
        <v>303446.8784495868</v>
      </c>
      <c r="S4878" s="9"/>
      <c r="T4878" s="9"/>
      <c r="U4878" s="9"/>
      <c r="V4878" s="9"/>
      <c r="W4878" s="9"/>
      <c r="X4878" s="9"/>
      <c r="Y4878" s="9"/>
      <c r="Z4878" s="9"/>
      <c r="AA4878" s="9"/>
      <c r="AB4878" s="9"/>
      <c r="AC4878" s="9"/>
      <c r="AD4878" s="9"/>
      <c r="AE4878" s="9"/>
      <c r="AF4878" s="9"/>
      <c r="AG4878" s="9"/>
      <c r="AH4878" s="9"/>
      <c r="AI4878" s="9"/>
      <c r="AJ4878" s="9"/>
      <c r="AK4878" s="9"/>
      <c r="AL4878" s="9"/>
      <c r="AM4878" s="9"/>
      <c r="AN4878" s="9"/>
      <c r="AO4878" s="9"/>
      <c r="AP4878" s="9"/>
      <c r="AQ4878" s="15"/>
      <c r="AR4878" s="9"/>
      <c r="AS4878" s="9"/>
      <c r="AT4878" s="9"/>
      <c r="AU4878" s="9"/>
      <c r="AV4878" s="9"/>
      <c r="AW4878" s="9"/>
      <c r="AX4878" s="9"/>
      <c r="AY4878" s="9"/>
      <c r="AZ4878" s="9"/>
      <c r="BA4878" s="9"/>
      <c r="BB4878" s="9"/>
      <c r="BC4878" s="9"/>
      <c r="BD4878" s="9"/>
      <c r="BE4878" s="9"/>
      <c r="BF4878" s="9"/>
      <c r="BG4878" s="9"/>
      <c r="BH4878" s="9"/>
      <c r="BI4878" s="9"/>
      <c r="BJ4878" s="9"/>
      <c r="BK4878" s="9"/>
      <c r="BL4878" s="9">
        <f t="shared" si="160"/>
        <v>303446.8784495868</v>
      </c>
      <c r="BM4878" s="9">
        <f t="shared" si="161"/>
        <v>303400</v>
      </c>
    </row>
    <row r="4879" spans="1:65" x14ac:dyDescent="0.3">
      <c r="A4879" t="s">
        <v>3274</v>
      </c>
      <c r="B4879" s="9">
        <v>172</v>
      </c>
      <c r="C4879">
        <v>594831</v>
      </c>
      <c r="D4879">
        <v>1</v>
      </c>
      <c r="E4879">
        <v>0</v>
      </c>
      <c r="F4879">
        <v>0</v>
      </c>
      <c r="G4879">
        <v>0</v>
      </c>
      <c r="H4879">
        <v>0</v>
      </c>
      <c r="I4879" t="s">
        <v>81</v>
      </c>
      <c r="J4879">
        <v>594202</v>
      </c>
      <c r="K4879" t="s">
        <v>535</v>
      </c>
      <c r="L4879">
        <v>594202</v>
      </c>
      <c r="M4879" t="s">
        <v>535</v>
      </c>
      <c r="N4879">
        <v>593711</v>
      </c>
      <c r="O4879" t="s">
        <v>185</v>
      </c>
      <c r="P4879">
        <v>593711</v>
      </c>
      <c r="Q4879" t="s">
        <v>185</v>
      </c>
      <c r="R4879" s="9">
        <v>71941.662785630979</v>
      </c>
      <c r="S4879" s="9"/>
      <c r="T4879" s="9"/>
      <c r="U4879" s="9"/>
      <c r="V4879" s="9"/>
      <c r="W4879" s="9"/>
      <c r="X4879" s="9"/>
      <c r="Y4879" s="9"/>
      <c r="Z4879" s="9"/>
      <c r="AA4879" s="9"/>
      <c r="AB4879" s="9"/>
      <c r="AC4879" s="9"/>
      <c r="AD4879" s="9"/>
      <c r="AE4879" s="9"/>
      <c r="AF4879" s="9"/>
      <c r="AG4879" s="9"/>
      <c r="AH4879" s="9"/>
      <c r="AI4879" s="9"/>
      <c r="AJ4879" s="9"/>
      <c r="AK4879" s="9"/>
      <c r="AL4879" s="9"/>
      <c r="AM4879" s="9"/>
      <c r="AN4879" s="9"/>
      <c r="AO4879" s="9"/>
      <c r="AP4879" s="9"/>
      <c r="AQ4879" s="15"/>
      <c r="AR4879" s="9"/>
      <c r="AS4879" s="9"/>
      <c r="AT4879" s="9"/>
      <c r="AU4879" s="9"/>
      <c r="AV4879" s="9"/>
      <c r="AW4879" s="9"/>
      <c r="AX4879" s="9"/>
      <c r="AY4879" s="9"/>
      <c r="AZ4879" s="9"/>
      <c r="BA4879" s="9"/>
      <c r="BB4879" s="9"/>
      <c r="BC4879" s="9"/>
      <c r="BD4879" s="9"/>
      <c r="BE4879" s="9"/>
      <c r="BF4879" s="9"/>
      <c r="BG4879" s="9"/>
      <c r="BH4879" s="9"/>
      <c r="BI4879" s="9"/>
      <c r="BJ4879" s="9"/>
      <c r="BK4879" s="9"/>
      <c r="BL4879" s="9">
        <f t="shared" si="160"/>
        <v>71941.662785630979</v>
      </c>
      <c r="BM4879" s="9">
        <f t="shared" si="161"/>
        <v>71900</v>
      </c>
    </row>
    <row r="4880" spans="1:65" x14ac:dyDescent="0.3">
      <c r="A4880" s="3" t="s">
        <v>3274</v>
      </c>
      <c r="B4880" s="9">
        <v>3283</v>
      </c>
      <c r="C4880">
        <v>583910</v>
      </c>
      <c r="D4880">
        <v>1</v>
      </c>
      <c r="E4880">
        <v>1</v>
      </c>
      <c r="F4880">
        <v>1</v>
      </c>
      <c r="G4880">
        <v>0</v>
      </c>
      <c r="H4880">
        <v>0</v>
      </c>
      <c r="I4880" t="s">
        <v>81</v>
      </c>
      <c r="J4880">
        <v>583910</v>
      </c>
      <c r="K4880" t="s">
        <v>3274</v>
      </c>
      <c r="L4880">
        <v>583910</v>
      </c>
      <c r="M4880" t="s">
        <v>3274</v>
      </c>
      <c r="N4880">
        <v>583952</v>
      </c>
      <c r="O4880" t="s">
        <v>146</v>
      </c>
      <c r="P4880">
        <v>583952</v>
      </c>
      <c r="Q4880" t="s">
        <v>146</v>
      </c>
      <c r="R4880" s="9">
        <v>753275.31269773701</v>
      </c>
      <c r="S4880" s="9">
        <f>SUMIFS($B:$B,$J:$J,$C4880)</f>
        <v>3283</v>
      </c>
      <c r="T4880" s="9">
        <v>178454.603282052</v>
      </c>
      <c r="U4880" s="9">
        <v>0</v>
      </c>
      <c r="V4880" s="9">
        <f>U4880*768</f>
        <v>0</v>
      </c>
      <c r="W4880" s="9">
        <v>5</v>
      </c>
      <c r="X4880" s="9">
        <f>W4880*3072</f>
        <v>15360</v>
      </c>
      <c r="Y4880" s="9">
        <v>9</v>
      </c>
      <c r="Z4880" s="9">
        <f>Y4880*1024</f>
        <v>9216</v>
      </c>
      <c r="AA4880" s="9">
        <v>11</v>
      </c>
      <c r="AB4880" s="9">
        <f>AA4880*256</f>
        <v>2816</v>
      </c>
      <c r="AC4880" s="9">
        <f>SUMIFS($B:$B,$L:$L,$C4880)</f>
        <v>16551</v>
      </c>
      <c r="AD4880" s="9">
        <v>2038197.8967519877</v>
      </c>
      <c r="AE4880" s="9"/>
      <c r="AF4880" s="9"/>
      <c r="AG4880" s="9"/>
      <c r="AH4880" s="9"/>
      <c r="AI4880" s="9"/>
      <c r="AJ4880" s="9"/>
      <c r="AK4880" s="9"/>
      <c r="AL4880" s="9"/>
      <c r="AM4880" s="9"/>
      <c r="AN4880" s="9"/>
      <c r="AO4880" s="9"/>
      <c r="AP4880" s="9"/>
      <c r="AQ4880" s="15"/>
      <c r="AR4880" s="9">
        <v>27</v>
      </c>
      <c r="AS4880" s="9">
        <f>AR4880*30500</f>
        <v>823500</v>
      </c>
      <c r="AT4880" s="9"/>
      <c r="AU4880" s="9"/>
      <c r="AV4880" s="9"/>
      <c r="AW4880" s="9"/>
      <c r="AX4880" s="9"/>
      <c r="AY4880" s="9"/>
      <c r="AZ4880" s="9"/>
      <c r="BA4880" s="9"/>
      <c r="BB4880" s="9"/>
      <c r="BC4880" s="9"/>
      <c r="BD4880" s="9"/>
      <c r="BE4880" s="9"/>
      <c r="BF4880" s="9"/>
      <c r="BG4880" s="9"/>
      <c r="BH4880" s="9"/>
      <c r="BI4880" s="9"/>
      <c r="BJ4880" s="9"/>
      <c r="BK4880" s="9"/>
      <c r="BL4880" s="9">
        <f t="shared" si="160"/>
        <v>3820819.8127317769</v>
      </c>
      <c r="BM4880" s="9">
        <f t="shared" si="161"/>
        <v>3820800</v>
      </c>
    </row>
    <row r="4881" spans="1:65" x14ac:dyDescent="0.3">
      <c r="A4881" t="s">
        <v>3274</v>
      </c>
      <c r="B4881" s="9">
        <v>149</v>
      </c>
      <c r="C4881">
        <v>540056</v>
      </c>
      <c r="D4881">
        <v>1</v>
      </c>
      <c r="E4881">
        <v>0</v>
      </c>
      <c r="F4881">
        <v>0</v>
      </c>
      <c r="G4881">
        <v>0</v>
      </c>
      <c r="H4881">
        <v>0</v>
      </c>
      <c r="I4881" t="s">
        <v>151</v>
      </c>
      <c r="J4881">
        <v>558389</v>
      </c>
      <c r="K4881" t="s">
        <v>835</v>
      </c>
      <c r="L4881">
        <v>558389</v>
      </c>
      <c r="M4881" t="s">
        <v>835</v>
      </c>
      <c r="N4881">
        <v>558389</v>
      </c>
      <c r="O4881" t="s">
        <v>835</v>
      </c>
      <c r="P4881">
        <v>558389</v>
      </c>
      <c r="Q4881" t="s">
        <v>835</v>
      </c>
      <c r="R4881" s="9">
        <v>71941.662785630979</v>
      </c>
      <c r="S4881" s="9"/>
      <c r="T4881" s="9"/>
      <c r="U4881" s="9"/>
      <c r="V4881" s="9"/>
      <c r="W4881" s="9"/>
      <c r="X4881" s="9"/>
      <c r="Y4881" s="9"/>
      <c r="Z4881" s="9"/>
      <c r="AA4881" s="9"/>
      <c r="AB4881" s="9"/>
      <c r="AC4881" s="9"/>
      <c r="AD4881" s="9"/>
      <c r="AE4881" s="9"/>
      <c r="AF4881" s="9"/>
      <c r="AG4881" s="9"/>
      <c r="AH4881" s="9"/>
      <c r="AI4881" s="9"/>
      <c r="AJ4881" s="9"/>
      <c r="AK4881" s="9"/>
      <c r="AL4881" s="9"/>
      <c r="AM4881" s="9"/>
      <c r="AN4881" s="9"/>
      <c r="AO4881" s="9"/>
      <c r="AP4881" s="9"/>
      <c r="AQ4881" s="15"/>
      <c r="AR4881" s="9"/>
      <c r="AS4881" s="9"/>
      <c r="AT4881" s="9"/>
      <c r="AU4881" s="9"/>
      <c r="AV4881" s="9"/>
      <c r="AW4881" s="9"/>
      <c r="AX4881" s="9"/>
      <c r="AY4881" s="9"/>
      <c r="AZ4881" s="9"/>
      <c r="BA4881" s="9"/>
      <c r="BB4881" s="9"/>
      <c r="BC4881" s="9"/>
      <c r="BD4881" s="9"/>
      <c r="BE4881" s="9"/>
      <c r="BF4881" s="9"/>
      <c r="BG4881" s="9"/>
      <c r="BH4881" s="9"/>
      <c r="BI4881" s="9"/>
      <c r="BJ4881" s="9"/>
      <c r="BK4881" s="9"/>
      <c r="BL4881" s="9">
        <f t="shared" si="160"/>
        <v>71941.662785630979</v>
      </c>
      <c r="BM4881" s="9">
        <f t="shared" si="161"/>
        <v>71900</v>
      </c>
    </row>
    <row r="4882" spans="1:65" x14ac:dyDescent="0.3">
      <c r="A4882" t="s">
        <v>4465</v>
      </c>
      <c r="B4882" s="9">
        <v>542</v>
      </c>
      <c r="C4882">
        <v>544914</v>
      </c>
      <c r="D4882">
        <v>1</v>
      </c>
      <c r="E4882">
        <v>0</v>
      </c>
      <c r="F4882">
        <v>0</v>
      </c>
      <c r="G4882">
        <v>0</v>
      </c>
      <c r="H4882">
        <v>0</v>
      </c>
      <c r="I4882" t="s">
        <v>135</v>
      </c>
      <c r="J4882">
        <v>542725</v>
      </c>
      <c r="K4882" t="s">
        <v>1515</v>
      </c>
      <c r="L4882">
        <v>542725</v>
      </c>
      <c r="M4882" t="s">
        <v>1515</v>
      </c>
      <c r="N4882">
        <v>542725</v>
      </c>
      <c r="O4882" t="s">
        <v>1515</v>
      </c>
      <c r="P4882">
        <v>541630</v>
      </c>
      <c r="Q4882" t="s">
        <v>895</v>
      </c>
      <c r="R4882" s="9">
        <v>129105.61340563851</v>
      </c>
      <c r="S4882" s="9"/>
      <c r="T4882" s="9"/>
      <c r="U4882" s="9"/>
      <c r="V4882" s="9"/>
      <c r="W4882" s="9"/>
      <c r="X4882" s="9"/>
      <c r="Y4882" s="9"/>
      <c r="Z4882" s="9"/>
      <c r="AA4882" s="9"/>
      <c r="AB4882" s="9"/>
      <c r="AC4882" s="9"/>
      <c r="AD4882" s="9"/>
      <c r="AE4882" s="9"/>
      <c r="AF4882" s="9"/>
      <c r="AG4882" s="9"/>
      <c r="AH4882" s="9"/>
      <c r="AI4882" s="9"/>
      <c r="AJ4882" s="9"/>
      <c r="AK4882" s="9"/>
      <c r="AL4882" s="9"/>
      <c r="AM4882" s="9"/>
      <c r="AN4882" s="9"/>
      <c r="AO4882" s="9"/>
      <c r="AP4882" s="9"/>
      <c r="AQ4882" s="15"/>
      <c r="AR4882" s="9">
        <v>1</v>
      </c>
      <c r="AS4882" s="9">
        <f>AR4882*30500</f>
        <v>30500</v>
      </c>
      <c r="AT4882" s="9"/>
      <c r="AU4882" s="9"/>
      <c r="AV4882" s="9"/>
      <c r="AW4882" s="9"/>
      <c r="AX4882" s="9"/>
      <c r="AY4882" s="9"/>
      <c r="AZ4882" s="9"/>
      <c r="BA4882" s="9"/>
      <c r="BB4882" s="9"/>
      <c r="BC4882" s="9"/>
      <c r="BD4882" s="9"/>
      <c r="BE4882" s="9"/>
      <c r="BF4882" s="9"/>
      <c r="BG4882" s="9"/>
      <c r="BH4882" s="9"/>
      <c r="BI4882" s="9"/>
      <c r="BJ4882" s="9"/>
      <c r="BK4882" s="9"/>
      <c r="BL4882" s="9">
        <f t="shared" si="160"/>
        <v>159605.61340563849</v>
      </c>
      <c r="BM4882" s="9">
        <f t="shared" si="161"/>
        <v>159600</v>
      </c>
    </row>
    <row r="4883" spans="1:65" x14ac:dyDescent="0.3">
      <c r="A4883" s="2" t="s">
        <v>1639</v>
      </c>
      <c r="B4883" s="9">
        <v>905</v>
      </c>
      <c r="C4883">
        <v>551791</v>
      </c>
      <c r="D4883">
        <v>1</v>
      </c>
      <c r="E4883">
        <v>1</v>
      </c>
      <c r="F4883">
        <v>0</v>
      </c>
      <c r="G4883">
        <v>0</v>
      </c>
      <c r="H4883">
        <v>0</v>
      </c>
      <c r="I4883" t="s">
        <v>83</v>
      </c>
      <c r="J4883">
        <v>551791</v>
      </c>
      <c r="K4883" t="s">
        <v>1639</v>
      </c>
      <c r="L4883">
        <v>550787</v>
      </c>
      <c r="M4883" t="s">
        <v>908</v>
      </c>
      <c r="N4883">
        <v>550787</v>
      </c>
      <c r="O4883" t="s">
        <v>908</v>
      </c>
      <c r="P4883">
        <v>550787</v>
      </c>
      <c r="Q4883" t="s">
        <v>908</v>
      </c>
      <c r="R4883" s="9">
        <v>213940.6025689989</v>
      </c>
      <c r="S4883" s="9">
        <f>SUMIFS($B:$B,$J:$J,$C4883)</f>
        <v>1592</v>
      </c>
      <c r="T4883" s="9">
        <v>86682.971937919807</v>
      </c>
      <c r="U4883" s="9">
        <v>0</v>
      </c>
      <c r="V4883" s="9">
        <f>U4883*768</f>
        <v>0</v>
      </c>
      <c r="W4883" s="9">
        <v>5</v>
      </c>
      <c r="X4883" s="9">
        <f>W4883*3072</f>
        <v>15360</v>
      </c>
      <c r="Y4883" s="9">
        <v>7</v>
      </c>
      <c r="Z4883" s="9">
        <f>Y4883*1024</f>
        <v>7168</v>
      </c>
      <c r="AA4883" s="9">
        <v>2</v>
      </c>
      <c r="AB4883" s="9">
        <f>AA4883*256</f>
        <v>512</v>
      </c>
      <c r="AC4883" s="9"/>
      <c r="AD4883" s="9"/>
      <c r="AE4883" s="9"/>
      <c r="AF4883" s="9"/>
      <c r="AG4883" s="9"/>
      <c r="AH4883" s="9"/>
      <c r="AI4883" s="9"/>
      <c r="AJ4883" s="9"/>
      <c r="AK4883" s="9"/>
      <c r="AL4883" s="9"/>
      <c r="AM4883" s="9"/>
      <c r="AN4883" s="9"/>
      <c r="AO4883" s="9"/>
      <c r="AP4883" s="9"/>
      <c r="AQ4883" s="15"/>
      <c r="AR4883" s="9">
        <v>1</v>
      </c>
      <c r="AS4883" s="9">
        <f>AR4883*30500</f>
        <v>30500</v>
      </c>
      <c r="AT4883" s="9"/>
      <c r="AU4883" s="9"/>
      <c r="AV4883" s="9"/>
      <c r="AW4883" s="9"/>
      <c r="AX4883" s="9"/>
      <c r="AY4883" s="9"/>
      <c r="AZ4883" s="9"/>
      <c r="BA4883" s="9"/>
      <c r="BB4883" s="9"/>
      <c r="BC4883" s="9"/>
      <c r="BD4883" s="9"/>
      <c r="BE4883" s="9"/>
      <c r="BF4883" s="9"/>
      <c r="BG4883" s="9"/>
      <c r="BH4883" s="9"/>
      <c r="BI4883" s="9"/>
      <c r="BJ4883" s="9"/>
      <c r="BK4883" s="9"/>
      <c r="BL4883" s="9">
        <f t="shared" si="160"/>
        <v>354163.57450691873</v>
      </c>
      <c r="BM4883" s="9">
        <f t="shared" si="161"/>
        <v>354200</v>
      </c>
    </row>
    <row r="4884" spans="1:65" x14ac:dyDescent="0.3">
      <c r="A4884" t="s">
        <v>4466</v>
      </c>
      <c r="B4884" s="9">
        <v>183</v>
      </c>
      <c r="C4884">
        <v>572314</v>
      </c>
      <c r="D4884">
        <v>1</v>
      </c>
      <c r="E4884">
        <v>0</v>
      </c>
      <c r="F4884">
        <v>0</v>
      </c>
      <c r="G4884">
        <v>0</v>
      </c>
      <c r="H4884">
        <v>0</v>
      </c>
      <c r="I4884" t="s">
        <v>96</v>
      </c>
      <c r="J4884">
        <v>571776</v>
      </c>
      <c r="K4884" t="s">
        <v>2967</v>
      </c>
      <c r="L4884">
        <v>571776</v>
      </c>
      <c r="M4884" t="s">
        <v>2967</v>
      </c>
      <c r="N4884">
        <v>572241</v>
      </c>
      <c r="O4884" t="s">
        <v>556</v>
      </c>
      <c r="P4884">
        <v>571164</v>
      </c>
      <c r="Q4884" t="s">
        <v>334</v>
      </c>
      <c r="R4884" s="9">
        <v>71941.662785630979</v>
      </c>
      <c r="S4884" s="9"/>
      <c r="T4884" s="9"/>
      <c r="U4884" s="9"/>
      <c r="V4884" s="9"/>
      <c r="W4884" s="9"/>
      <c r="X4884" s="9"/>
      <c r="Y4884" s="9"/>
      <c r="Z4884" s="9"/>
      <c r="AA4884" s="9"/>
      <c r="AB4884" s="9"/>
      <c r="AC4884" s="9"/>
      <c r="AD4884" s="9"/>
      <c r="AE4884" s="9"/>
      <c r="AF4884" s="9"/>
      <c r="AG4884" s="9"/>
      <c r="AH4884" s="9"/>
      <c r="AI4884" s="9"/>
      <c r="AJ4884" s="9"/>
      <c r="AK4884" s="9"/>
      <c r="AL4884" s="9"/>
      <c r="AM4884" s="9"/>
      <c r="AN4884" s="9"/>
      <c r="AO4884" s="9"/>
      <c r="AP4884" s="9"/>
      <c r="AQ4884" s="15"/>
      <c r="AR4884" s="9">
        <v>1</v>
      </c>
      <c r="AS4884" s="9">
        <f>AR4884*30500</f>
        <v>30500</v>
      </c>
      <c r="AT4884" s="9"/>
      <c r="AU4884" s="9"/>
      <c r="AV4884" s="9"/>
      <c r="AW4884" s="9"/>
      <c r="AX4884" s="9"/>
      <c r="AY4884" s="9"/>
      <c r="AZ4884" s="9"/>
      <c r="BA4884" s="9"/>
      <c r="BB4884" s="9"/>
      <c r="BC4884" s="9"/>
      <c r="BD4884" s="9"/>
      <c r="BE4884" s="9"/>
      <c r="BF4884" s="9"/>
      <c r="BG4884" s="9"/>
      <c r="BH4884" s="9"/>
      <c r="BI4884" s="9"/>
      <c r="BJ4884" s="9"/>
      <c r="BK4884" s="9"/>
      <c r="BL4884" s="9">
        <f t="shared" si="160"/>
        <v>102441.66278563098</v>
      </c>
      <c r="BM4884" s="9">
        <f t="shared" si="161"/>
        <v>102400</v>
      </c>
    </row>
    <row r="4885" spans="1:65" x14ac:dyDescent="0.3">
      <c r="A4885" t="s">
        <v>4467</v>
      </c>
      <c r="B4885" s="9">
        <v>491</v>
      </c>
      <c r="C4885">
        <v>535214</v>
      </c>
      <c r="D4885">
        <v>1</v>
      </c>
      <c r="E4885">
        <v>0</v>
      </c>
      <c r="F4885">
        <v>0</v>
      </c>
      <c r="G4885">
        <v>0</v>
      </c>
      <c r="H4885">
        <v>0</v>
      </c>
      <c r="I4885" t="s">
        <v>86</v>
      </c>
      <c r="J4885">
        <v>534676</v>
      </c>
      <c r="K4885" t="s">
        <v>874</v>
      </c>
      <c r="L4885">
        <v>534676</v>
      </c>
      <c r="M4885" t="s">
        <v>874</v>
      </c>
      <c r="N4885">
        <v>534676</v>
      </c>
      <c r="O4885" t="s">
        <v>874</v>
      </c>
      <c r="P4885">
        <v>534676</v>
      </c>
      <c r="Q4885" t="s">
        <v>874</v>
      </c>
      <c r="R4885" s="9">
        <v>117104.73205419449</v>
      </c>
      <c r="S4885" s="9"/>
      <c r="T4885" s="9"/>
      <c r="U4885" s="9"/>
      <c r="V4885" s="9"/>
      <c r="W4885" s="9"/>
      <c r="X4885" s="9"/>
      <c r="Y4885" s="9"/>
      <c r="Z4885" s="9"/>
      <c r="AA4885" s="9"/>
      <c r="AB4885" s="9"/>
      <c r="AC4885" s="9"/>
      <c r="AD4885" s="9"/>
      <c r="AE4885" s="9"/>
      <c r="AF4885" s="9"/>
      <c r="AG4885" s="9"/>
      <c r="AH4885" s="9"/>
      <c r="AI4885" s="9"/>
      <c r="AJ4885" s="9"/>
      <c r="AK4885" s="9"/>
      <c r="AL4885" s="9"/>
      <c r="AM4885" s="9"/>
      <c r="AN4885" s="9"/>
      <c r="AO4885" s="9"/>
      <c r="AP4885" s="9"/>
      <c r="AQ4885" s="15"/>
      <c r="AR4885" s="9"/>
      <c r="AS4885" s="9"/>
      <c r="AT4885" s="9"/>
      <c r="AU4885" s="9"/>
      <c r="AV4885" s="9"/>
      <c r="AW4885" s="9"/>
      <c r="AX4885" s="9"/>
      <c r="AY4885" s="9"/>
      <c r="AZ4885" s="9"/>
      <c r="BA4885" s="9"/>
      <c r="BB4885" s="9"/>
      <c r="BC4885" s="9"/>
      <c r="BD4885" s="9"/>
      <c r="BE4885" s="9"/>
      <c r="BF4885" s="9"/>
      <c r="BG4885" s="9"/>
      <c r="BH4885" s="9"/>
      <c r="BI4885" s="9"/>
      <c r="BJ4885" s="9"/>
      <c r="BK4885" s="9"/>
      <c r="BL4885" s="9">
        <f t="shared" si="160"/>
        <v>117104.73205419449</v>
      </c>
      <c r="BM4885" s="9">
        <f t="shared" si="161"/>
        <v>117100</v>
      </c>
    </row>
    <row r="4886" spans="1:65" x14ac:dyDescent="0.3">
      <c r="A4886" t="s">
        <v>4468</v>
      </c>
      <c r="B4886" s="9">
        <v>609</v>
      </c>
      <c r="C4886">
        <v>547018</v>
      </c>
      <c r="D4886">
        <v>1</v>
      </c>
      <c r="E4886">
        <v>0</v>
      </c>
      <c r="F4886">
        <v>0</v>
      </c>
      <c r="G4886">
        <v>0</v>
      </c>
      <c r="H4886">
        <v>0</v>
      </c>
      <c r="I4886" t="s">
        <v>111</v>
      </c>
      <c r="J4886">
        <v>504441</v>
      </c>
      <c r="K4886" t="s">
        <v>3260</v>
      </c>
      <c r="L4886">
        <v>503444</v>
      </c>
      <c r="M4886" t="s">
        <v>374</v>
      </c>
      <c r="N4886">
        <v>503444</v>
      </c>
      <c r="O4886" t="s">
        <v>374</v>
      </c>
      <c r="P4886">
        <v>503444</v>
      </c>
      <c r="Q4886" t="s">
        <v>374</v>
      </c>
      <c r="R4886" s="9">
        <v>144838.1917076945</v>
      </c>
      <c r="S4886" s="9"/>
      <c r="T4886" s="9"/>
      <c r="U4886" s="9"/>
      <c r="V4886" s="9"/>
      <c r="W4886" s="9"/>
      <c r="X4886" s="9"/>
      <c r="Y4886" s="9"/>
      <c r="Z4886" s="9"/>
      <c r="AA4886" s="9"/>
      <c r="AB4886" s="9"/>
      <c r="AC4886" s="9"/>
      <c r="AD4886" s="9"/>
      <c r="AE4886" s="9"/>
      <c r="AF4886" s="9"/>
      <c r="AG4886" s="9"/>
      <c r="AH4886" s="9"/>
      <c r="AI4886" s="9"/>
      <c r="AJ4886" s="9"/>
      <c r="AK4886" s="9"/>
      <c r="AL4886" s="9"/>
      <c r="AM4886" s="9"/>
      <c r="AN4886" s="9"/>
      <c r="AO4886" s="9"/>
      <c r="AP4886" s="9"/>
      <c r="AQ4886" s="15"/>
      <c r="AR4886" s="9"/>
      <c r="AS4886" s="9"/>
      <c r="AT4886" s="9"/>
      <c r="AU4886" s="9"/>
      <c r="AV4886" s="9"/>
      <c r="AW4886" s="9"/>
      <c r="AX4886" s="9"/>
      <c r="AY4886" s="9"/>
      <c r="AZ4886" s="9"/>
      <c r="BA4886" s="9"/>
      <c r="BB4886" s="9"/>
      <c r="BC4886" s="9"/>
      <c r="BD4886" s="9"/>
      <c r="BE4886" s="9"/>
      <c r="BF4886" s="9"/>
      <c r="BG4886" s="9"/>
      <c r="BH4886" s="9"/>
      <c r="BI4886" s="9"/>
      <c r="BJ4886" s="9"/>
      <c r="BK4886" s="9"/>
      <c r="BL4886" s="9">
        <f t="shared" si="160"/>
        <v>144838.1917076945</v>
      </c>
      <c r="BM4886" s="9">
        <f t="shared" si="161"/>
        <v>144800</v>
      </c>
    </row>
    <row r="4887" spans="1:65" x14ac:dyDescent="0.3">
      <c r="A4887" t="s">
        <v>4469</v>
      </c>
      <c r="B4887" s="9">
        <v>279</v>
      </c>
      <c r="C4887">
        <v>573540</v>
      </c>
      <c r="D4887">
        <v>1</v>
      </c>
      <c r="E4887">
        <v>0</v>
      </c>
      <c r="F4887">
        <v>0</v>
      </c>
      <c r="G4887">
        <v>0</v>
      </c>
      <c r="H4887">
        <v>0</v>
      </c>
      <c r="I4887" t="s">
        <v>90</v>
      </c>
      <c r="J4887">
        <v>572659</v>
      </c>
      <c r="K4887" t="s">
        <v>158</v>
      </c>
      <c r="L4887">
        <v>572659</v>
      </c>
      <c r="M4887" t="s">
        <v>158</v>
      </c>
      <c r="N4887">
        <v>572659</v>
      </c>
      <c r="O4887" t="s">
        <v>158</v>
      </c>
      <c r="P4887">
        <v>572659</v>
      </c>
      <c r="Q4887" t="s">
        <v>158</v>
      </c>
      <c r="R4887" s="9">
        <v>71941.662785630979</v>
      </c>
      <c r="S4887" s="9"/>
      <c r="T4887" s="9"/>
      <c r="U4887" s="9"/>
      <c r="V4887" s="9"/>
      <c r="W4887" s="9"/>
      <c r="X4887" s="9"/>
      <c r="Y4887" s="9"/>
      <c r="Z4887" s="9"/>
      <c r="AA4887" s="9"/>
      <c r="AB4887" s="9"/>
      <c r="AC4887" s="9"/>
      <c r="AD4887" s="9"/>
      <c r="AE4887" s="9"/>
      <c r="AF4887" s="9"/>
      <c r="AG4887" s="9"/>
      <c r="AH4887" s="9"/>
      <c r="AI4887" s="9"/>
      <c r="AJ4887" s="9"/>
      <c r="AK4887" s="9"/>
      <c r="AL4887" s="9"/>
      <c r="AM4887" s="9"/>
      <c r="AN4887" s="9"/>
      <c r="AO4887" s="9"/>
      <c r="AP4887" s="9"/>
      <c r="AQ4887" s="15"/>
      <c r="AR4887" s="9"/>
      <c r="AS4887" s="9"/>
      <c r="AT4887" s="9"/>
      <c r="AU4887" s="9"/>
      <c r="AV4887" s="9"/>
      <c r="AW4887" s="9"/>
      <c r="AX4887" s="9"/>
      <c r="AY4887" s="9"/>
      <c r="AZ4887" s="9"/>
      <c r="BA4887" s="9"/>
      <c r="BB4887" s="9"/>
      <c r="BC4887" s="9"/>
      <c r="BD4887" s="9"/>
      <c r="BE4887" s="9"/>
      <c r="BF4887" s="9"/>
      <c r="BG4887" s="9"/>
      <c r="BH4887" s="9"/>
      <c r="BI4887" s="9"/>
      <c r="BJ4887" s="9"/>
      <c r="BK4887" s="9"/>
      <c r="BL4887" s="9">
        <f t="shared" si="160"/>
        <v>71941.662785630979</v>
      </c>
      <c r="BM4887" s="9">
        <f t="shared" si="161"/>
        <v>71900</v>
      </c>
    </row>
    <row r="4888" spans="1:65" x14ac:dyDescent="0.3">
      <c r="A4888" t="s">
        <v>4470</v>
      </c>
      <c r="B4888" s="9">
        <v>377</v>
      </c>
      <c r="C4888">
        <v>570966</v>
      </c>
      <c r="D4888">
        <v>1</v>
      </c>
      <c r="E4888">
        <v>0</v>
      </c>
      <c r="F4888">
        <v>0</v>
      </c>
      <c r="G4888">
        <v>0</v>
      </c>
      <c r="H4888">
        <v>0</v>
      </c>
      <c r="I4888" t="s">
        <v>90</v>
      </c>
      <c r="J4888">
        <v>571091</v>
      </c>
      <c r="K4888" t="s">
        <v>1127</v>
      </c>
      <c r="L4888">
        <v>569810</v>
      </c>
      <c r="M4888" t="s">
        <v>284</v>
      </c>
      <c r="N4888">
        <v>569810</v>
      </c>
      <c r="O4888" t="s">
        <v>284</v>
      </c>
      <c r="P4888">
        <v>569810</v>
      </c>
      <c r="Q4888" t="s">
        <v>284</v>
      </c>
      <c r="R4888" s="9">
        <v>90193.209865306228</v>
      </c>
      <c r="S4888" s="9"/>
      <c r="T4888" s="9"/>
      <c r="U4888" s="9"/>
      <c r="V4888" s="9"/>
      <c r="W4888" s="9"/>
      <c r="X4888" s="9"/>
      <c r="Y4888" s="9"/>
      <c r="Z4888" s="9"/>
      <c r="AA4888" s="9"/>
      <c r="AB4888" s="9"/>
      <c r="AC4888" s="9"/>
      <c r="AD4888" s="9"/>
      <c r="AE4888" s="9"/>
      <c r="AF4888" s="9"/>
      <c r="AG4888" s="9"/>
      <c r="AH4888" s="9"/>
      <c r="AI4888" s="9"/>
      <c r="AJ4888" s="9"/>
      <c r="AK4888" s="9"/>
      <c r="AL4888" s="9"/>
      <c r="AM4888" s="9"/>
      <c r="AN4888" s="9"/>
      <c r="AO4888" s="9"/>
      <c r="AP4888" s="9"/>
      <c r="AQ4888" s="15"/>
      <c r="AR4888" s="9"/>
      <c r="AS4888" s="9"/>
      <c r="AT4888" s="9"/>
      <c r="AU4888" s="9"/>
      <c r="AV4888" s="9"/>
      <c r="AW4888" s="9"/>
      <c r="AX4888" s="9"/>
      <c r="AY4888" s="9"/>
      <c r="AZ4888" s="9"/>
      <c r="BA4888" s="9"/>
      <c r="BB4888" s="9"/>
      <c r="BC4888" s="9"/>
      <c r="BD4888" s="9"/>
      <c r="BE4888" s="9"/>
      <c r="BF4888" s="9"/>
      <c r="BG4888" s="9"/>
      <c r="BH4888" s="9"/>
      <c r="BI4888" s="9"/>
      <c r="BJ4888" s="9"/>
      <c r="BK4888" s="9"/>
      <c r="BL4888" s="9">
        <f t="shared" si="160"/>
        <v>90193.209865306228</v>
      </c>
      <c r="BM4888" s="9">
        <f t="shared" si="161"/>
        <v>90200</v>
      </c>
    </row>
    <row r="4889" spans="1:65" x14ac:dyDescent="0.3">
      <c r="A4889" t="s">
        <v>4471</v>
      </c>
      <c r="B4889" s="9">
        <v>307</v>
      </c>
      <c r="C4889">
        <v>530701</v>
      </c>
      <c r="D4889">
        <v>1</v>
      </c>
      <c r="E4889">
        <v>0</v>
      </c>
      <c r="F4889">
        <v>0</v>
      </c>
      <c r="G4889">
        <v>0</v>
      </c>
      <c r="H4889">
        <v>0</v>
      </c>
      <c r="I4889" t="s">
        <v>86</v>
      </c>
      <c r="J4889">
        <v>530905</v>
      </c>
      <c r="K4889" t="s">
        <v>1073</v>
      </c>
      <c r="L4889">
        <v>530905</v>
      </c>
      <c r="M4889" t="s">
        <v>1073</v>
      </c>
      <c r="N4889">
        <v>530905</v>
      </c>
      <c r="O4889" t="s">
        <v>1073</v>
      </c>
      <c r="P4889">
        <v>530905</v>
      </c>
      <c r="Q4889" t="s">
        <v>1073</v>
      </c>
      <c r="R4889" s="9">
        <v>73603.602576925958</v>
      </c>
      <c r="S4889" s="9"/>
      <c r="T4889" s="9"/>
      <c r="U4889" s="9"/>
      <c r="V4889" s="9"/>
      <c r="W4889" s="9"/>
      <c r="X4889" s="9"/>
      <c r="Y4889" s="9"/>
      <c r="Z4889" s="9"/>
      <c r="AA4889" s="9"/>
      <c r="AB4889" s="9"/>
      <c r="AC4889" s="9"/>
      <c r="AD4889" s="9"/>
      <c r="AE4889" s="9"/>
      <c r="AF4889" s="9"/>
      <c r="AG4889" s="9"/>
      <c r="AH4889" s="9"/>
      <c r="AI4889" s="9"/>
      <c r="AJ4889" s="9"/>
      <c r="AK4889" s="9"/>
      <c r="AL4889" s="9"/>
      <c r="AM4889" s="9"/>
      <c r="AN4889" s="9"/>
      <c r="AO4889" s="9"/>
      <c r="AP4889" s="9"/>
      <c r="AQ4889" s="15"/>
      <c r="AR4889" s="9"/>
      <c r="AS4889" s="9"/>
      <c r="AT4889" s="9"/>
      <c r="AU4889" s="9"/>
      <c r="AV4889" s="9"/>
      <c r="AW4889" s="9"/>
      <c r="AX4889" s="9"/>
      <c r="AY4889" s="9"/>
      <c r="AZ4889" s="9"/>
      <c r="BA4889" s="9"/>
      <c r="BB4889" s="9"/>
      <c r="BC4889" s="9"/>
      <c r="BD4889" s="9"/>
      <c r="BE4889" s="9"/>
      <c r="BF4889" s="9"/>
      <c r="BG4889" s="9"/>
      <c r="BH4889" s="9"/>
      <c r="BI4889" s="9"/>
      <c r="BJ4889" s="9"/>
      <c r="BK4889" s="9"/>
      <c r="BL4889" s="9">
        <f t="shared" si="160"/>
        <v>73603.602576925958</v>
      </c>
      <c r="BM4889" s="9">
        <f t="shared" si="161"/>
        <v>73600</v>
      </c>
    </row>
    <row r="4890" spans="1:65" x14ac:dyDescent="0.3">
      <c r="A4890" t="s">
        <v>4472</v>
      </c>
      <c r="B4890" s="9">
        <v>441</v>
      </c>
      <c r="C4890">
        <v>560651</v>
      </c>
      <c r="D4890">
        <v>1</v>
      </c>
      <c r="E4890">
        <v>0</v>
      </c>
      <c r="F4890">
        <v>0</v>
      </c>
      <c r="G4890">
        <v>0</v>
      </c>
      <c r="H4890">
        <v>0</v>
      </c>
      <c r="I4890" t="s">
        <v>77</v>
      </c>
      <c r="J4890">
        <v>560472</v>
      </c>
      <c r="K4890" t="s">
        <v>797</v>
      </c>
      <c r="L4890">
        <v>560472</v>
      </c>
      <c r="M4890" t="s">
        <v>797</v>
      </c>
      <c r="N4890">
        <v>560472</v>
      </c>
      <c r="O4890" t="s">
        <v>797</v>
      </c>
      <c r="P4890">
        <v>560472</v>
      </c>
      <c r="Q4890" t="s">
        <v>797</v>
      </c>
      <c r="R4890" s="9">
        <v>105316.6410709083</v>
      </c>
      <c r="S4890" s="9"/>
      <c r="T4890" s="9"/>
      <c r="U4890" s="9"/>
      <c r="V4890" s="9"/>
      <c r="W4890" s="9"/>
      <c r="X4890" s="9"/>
      <c r="Y4890" s="9"/>
      <c r="Z4890" s="9"/>
      <c r="AA4890" s="9"/>
      <c r="AB4890" s="9"/>
      <c r="AC4890" s="9"/>
      <c r="AD4890" s="9"/>
      <c r="AE4890" s="9"/>
      <c r="AF4890" s="9"/>
      <c r="AG4890" s="9"/>
      <c r="AH4890" s="9"/>
      <c r="AI4890" s="9"/>
      <c r="AJ4890" s="9"/>
      <c r="AK4890" s="9"/>
      <c r="AL4890" s="9"/>
      <c r="AM4890" s="9"/>
      <c r="AN4890" s="9"/>
      <c r="AO4890" s="9"/>
      <c r="AP4890" s="9"/>
      <c r="AQ4890" s="15"/>
      <c r="AR4890" s="9"/>
      <c r="AS4890" s="9"/>
      <c r="AT4890" s="9"/>
      <c r="AU4890" s="9"/>
      <c r="AV4890" s="9"/>
      <c r="AW4890" s="9"/>
      <c r="AX4890" s="9"/>
      <c r="AY4890" s="9"/>
      <c r="AZ4890" s="9"/>
      <c r="BA4890" s="9"/>
      <c r="BB4890" s="9"/>
      <c r="BC4890" s="9"/>
      <c r="BD4890" s="9"/>
      <c r="BE4890" s="9"/>
      <c r="BF4890" s="9"/>
      <c r="BG4890" s="9"/>
      <c r="BH4890" s="9"/>
      <c r="BI4890" s="9"/>
      <c r="BJ4890" s="9"/>
      <c r="BK4890" s="9"/>
      <c r="BL4890" s="9">
        <f t="shared" si="160"/>
        <v>105316.6410709083</v>
      </c>
      <c r="BM4890" s="9">
        <f t="shared" si="161"/>
        <v>105300</v>
      </c>
    </row>
    <row r="4891" spans="1:65" x14ac:dyDescent="0.3">
      <c r="A4891" t="s">
        <v>4473</v>
      </c>
      <c r="B4891" s="9">
        <v>1553</v>
      </c>
      <c r="C4891">
        <v>533718</v>
      </c>
      <c r="D4891">
        <v>1</v>
      </c>
      <c r="E4891">
        <v>0</v>
      </c>
      <c r="F4891">
        <v>0</v>
      </c>
      <c r="G4891">
        <v>0</v>
      </c>
      <c r="H4891">
        <v>0</v>
      </c>
      <c r="I4891" t="s">
        <v>86</v>
      </c>
      <c r="J4891">
        <f>L4891</f>
        <v>533416</v>
      </c>
      <c r="K4891" t="str">
        <f>M4891</f>
        <v>Kostelec nad Černými Lesy</v>
      </c>
      <c r="L4891">
        <v>533416</v>
      </c>
      <c r="M4891" t="s">
        <v>1030</v>
      </c>
      <c r="N4891">
        <v>533416</v>
      </c>
      <c r="O4891" t="s">
        <v>1030</v>
      </c>
      <c r="P4891">
        <v>538728</v>
      </c>
      <c r="Q4891" t="s">
        <v>141</v>
      </c>
      <c r="R4891" s="9">
        <v>363354.93414361501</v>
      </c>
      <c r="S4891" s="9"/>
      <c r="T4891" s="9"/>
      <c r="U4891" s="9">
        <v>0</v>
      </c>
      <c r="V4891" s="9"/>
      <c r="W4891" s="9">
        <v>5</v>
      </c>
      <c r="X4891" s="9">
        <f>W4891*3072</f>
        <v>15360</v>
      </c>
      <c r="Y4891" s="9">
        <v>6</v>
      </c>
      <c r="Z4891" s="9">
        <f>Y4891*1024</f>
        <v>6144</v>
      </c>
      <c r="AA4891" s="9">
        <v>3</v>
      </c>
      <c r="AB4891" s="9">
        <f>AA4891*256</f>
        <v>768</v>
      </c>
      <c r="AC4891" s="9"/>
      <c r="AD4891" s="9"/>
      <c r="AE4891" s="9"/>
      <c r="AF4891" s="9"/>
      <c r="AG4891" s="9"/>
      <c r="AH4891" s="9"/>
      <c r="AI4891" s="9"/>
      <c r="AJ4891" s="9"/>
      <c r="AK4891" s="9"/>
      <c r="AL4891" s="9"/>
      <c r="AM4891" s="9"/>
      <c r="AN4891" s="9"/>
      <c r="AO4891" s="9"/>
      <c r="AP4891" s="9"/>
      <c r="AQ4891" s="15"/>
      <c r="AR4891" s="9"/>
      <c r="AS4891" s="9"/>
      <c r="AT4891" s="9"/>
      <c r="AU4891" s="9"/>
      <c r="AV4891" s="9"/>
      <c r="AW4891" s="9"/>
      <c r="AX4891" s="9"/>
      <c r="AY4891" s="9"/>
      <c r="AZ4891" s="9"/>
      <c r="BA4891" s="9"/>
      <c r="BB4891" s="9"/>
      <c r="BC4891" s="9"/>
      <c r="BD4891" s="9"/>
      <c r="BE4891" s="9"/>
      <c r="BF4891" s="9"/>
      <c r="BG4891" s="9"/>
      <c r="BH4891" s="9"/>
      <c r="BI4891" s="9"/>
      <c r="BJ4891" s="9"/>
      <c r="BK4891" s="9"/>
      <c r="BL4891" s="9">
        <f t="shared" si="160"/>
        <v>385626.93414361501</v>
      </c>
      <c r="BM4891" s="9">
        <f t="shared" si="161"/>
        <v>385600</v>
      </c>
    </row>
    <row r="4892" spans="1:65" x14ac:dyDescent="0.3">
      <c r="A4892" t="s">
        <v>4474</v>
      </c>
      <c r="B4892" s="9">
        <v>238</v>
      </c>
      <c r="C4892">
        <v>569534</v>
      </c>
      <c r="D4892">
        <v>1</v>
      </c>
      <c r="E4892">
        <v>0</v>
      </c>
      <c r="F4892">
        <v>0</v>
      </c>
      <c r="G4892">
        <v>0</v>
      </c>
      <c r="H4892">
        <v>0</v>
      </c>
      <c r="I4892" t="s">
        <v>123</v>
      </c>
      <c r="J4892">
        <v>569321</v>
      </c>
      <c r="K4892" t="s">
        <v>1214</v>
      </c>
      <c r="L4892">
        <v>569321</v>
      </c>
      <c r="M4892" t="s">
        <v>1214</v>
      </c>
      <c r="N4892">
        <v>569321</v>
      </c>
      <c r="O4892" t="s">
        <v>1214</v>
      </c>
      <c r="P4892">
        <v>568414</v>
      </c>
      <c r="Q4892" t="s">
        <v>166</v>
      </c>
      <c r="R4892" s="9">
        <v>71941.662785630979</v>
      </c>
      <c r="S4892" s="9"/>
      <c r="T4892" s="9"/>
      <c r="U4892" s="9"/>
      <c r="V4892" s="9"/>
      <c r="W4892" s="9"/>
      <c r="X4892" s="9"/>
      <c r="Y4892" s="9"/>
      <c r="Z4892" s="9"/>
      <c r="AA4892" s="9"/>
      <c r="AB4892" s="9"/>
      <c r="AC4892" s="9"/>
      <c r="AD4892" s="9"/>
      <c r="AE4892" s="9"/>
      <c r="AF4892" s="9"/>
      <c r="AG4892" s="9"/>
      <c r="AH4892" s="9"/>
      <c r="AI4892" s="9"/>
      <c r="AJ4892" s="9"/>
      <c r="AK4892" s="9"/>
      <c r="AL4892" s="9"/>
      <c r="AM4892" s="9"/>
      <c r="AN4892" s="9"/>
      <c r="AO4892" s="9"/>
      <c r="AP4892" s="9"/>
      <c r="AQ4892" s="15"/>
      <c r="AR4892" s="9"/>
      <c r="AS4892" s="9"/>
      <c r="AT4892" s="9"/>
      <c r="AU4892" s="9"/>
      <c r="AV4892" s="9"/>
      <c r="AW4892" s="9"/>
      <c r="AX4892" s="9"/>
      <c r="AY4892" s="9"/>
      <c r="AZ4892" s="9"/>
      <c r="BA4892" s="9"/>
      <c r="BB4892" s="9"/>
      <c r="BC4892" s="9"/>
      <c r="BD4892" s="9"/>
      <c r="BE4892" s="9"/>
      <c r="BF4892" s="9"/>
      <c r="BG4892" s="9"/>
      <c r="BH4892" s="9"/>
      <c r="BI4892" s="9"/>
      <c r="BJ4892" s="9"/>
      <c r="BK4892" s="9"/>
      <c r="BL4892" s="9">
        <f t="shared" si="160"/>
        <v>71941.662785630979</v>
      </c>
      <c r="BM4892" s="9">
        <f t="shared" si="161"/>
        <v>71900</v>
      </c>
    </row>
    <row r="4893" spans="1:65" x14ac:dyDescent="0.3">
      <c r="A4893" t="s">
        <v>4475</v>
      </c>
      <c r="B4893" s="9">
        <v>429</v>
      </c>
      <c r="C4893">
        <v>592625</v>
      </c>
      <c r="D4893">
        <v>1</v>
      </c>
      <c r="E4893">
        <v>0</v>
      </c>
      <c r="F4893">
        <v>0</v>
      </c>
      <c r="G4893">
        <v>0</v>
      </c>
      <c r="H4893">
        <v>0</v>
      </c>
      <c r="I4893" t="s">
        <v>135</v>
      </c>
      <c r="J4893">
        <v>592064</v>
      </c>
      <c r="K4893" t="s">
        <v>596</v>
      </c>
      <c r="L4893">
        <v>592064</v>
      </c>
      <c r="M4893" t="s">
        <v>596</v>
      </c>
      <c r="N4893">
        <v>592005</v>
      </c>
      <c r="O4893" t="s">
        <v>136</v>
      </c>
      <c r="P4893">
        <v>592005</v>
      </c>
      <c r="Q4893" t="s">
        <v>136</v>
      </c>
      <c r="R4893" s="9">
        <v>102484.03858091991</v>
      </c>
      <c r="S4893" s="9"/>
      <c r="T4893" s="9"/>
      <c r="U4893" s="9"/>
      <c r="V4893" s="9"/>
      <c r="W4893" s="9"/>
      <c r="X4893" s="9"/>
      <c r="Y4893" s="9"/>
      <c r="Z4893" s="9"/>
      <c r="AA4893" s="9"/>
      <c r="AB4893" s="9"/>
      <c r="AC4893" s="9"/>
      <c r="AD4893" s="9"/>
      <c r="AE4893" s="9"/>
      <c r="AF4893" s="9"/>
      <c r="AG4893" s="9"/>
      <c r="AH4893" s="9"/>
      <c r="AI4893" s="9"/>
      <c r="AJ4893" s="9"/>
      <c r="AK4893" s="9"/>
      <c r="AL4893" s="9"/>
      <c r="AM4893" s="9"/>
      <c r="AN4893" s="9"/>
      <c r="AO4893" s="9"/>
      <c r="AP4893" s="9"/>
      <c r="AQ4893" s="15"/>
      <c r="AR4893" s="9">
        <v>1</v>
      </c>
      <c r="AS4893" s="9">
        <f>AR4893*30500</f>
        <v>30500</v>
      </c>
      <c r="AT4893" s="9"/>
      <c r="AU4893" s="9"/>
      <c r="AV4893" s="9"/>
      <c r="AW4893" s="9"/>
      <c r="AX4893" s="9"/>
      <c r="AY4893" s="9"/>
      <c r="AZ4893" s="9"/>
      <c r="BA4893" s="9"/>
      <c r="BB4893" s="9"/>
      <c r="BC4893" s="9"/>
      <c r="BD4893" s="9"/>
      <c r="BE4893" s="9"/>
      <c r="BF4893" s="9"/>
      <c r="BG4893" s="9"/>
      <c r="BH4893" s="9"/>
      <c r="BI4893" s="9"/>
      <c r="BJ4893" s="9"/>
      <c r="BK4893" s="9"/>
      <c r="BL4893" s="9">
        <f t="shared" si="160"/>
        <v>132984.03858091991</v>
      </c>
      <c r="BM4893" s="9">
        <f t="shared" si="161"/>
        <v>133000</v>
      </c>
    </row>
    <row r="4894" spans="1:65" x14ac:dyDescent="0.3">
      <c r="A4894" t="s">
        <v>4475</v>
      </c>
      <c r="B4894" s="9">
        <v>236</v>
      </c>
      <c r="C4894">
        <v>552887</v>
      </c>
      <c r="D4894">
        <v>1</v>
      </c>
      <c r="E4894">
        <v>0</v>
      </c>
      <c r="F4894">
        <v>0</v>
      </c>
      <c r="G4894">
        <v>0</v>
      </c>
      <c r="H4894">
        <v>0</v>
      </c>
      <c r="I4894" t="s">
        <v>111</v>
      </c>
      <c r="J4894">
        <v>514055</v>
      </c>
      <c r="K4894" t="s">
        <v>2383</v>
      </c>
      <c r="L4894">
        <v>514055</v>
      </c>
      <c r="M4894" t="s">
        <v>2383</v>
      </c>
      <c r="N4894">
        <v>514055</v>
      </c>
      <c r="O4894" t="s">
        <v>2383</v>
      </c>
      <c r="P4894">
        <v>511382</v>
      </c>
      <c r="Q4894" t="s">
        <v>311</v>
      </c>
      <c r="R4894" s="9">
        <v>71941.662785630979</v>
      </c>
      <c r="S4894" s="9"/>
      <c r="T4894" s="9"/>
      <c r="U4894" s="9"/>
      <c r="V4894" s="9"/>
      <c r="W4894" s="9"/>
      <c r="X4894" s="9"/>
      <c r="Y4894" s="9"/>
      <c r="Z4894" s="9"/>
      <c r="AA4894" s="9"/>
      <c r="AB4894" s="9"/>
      <c r="AC4894" s="9"/>
      <c r="AD4894" s="9"/>
      <c r="AE4894" s="9"/>
      <c r="AF4894" s="9"/>
      <c r="AG4894" s="9"/>
      <c r="AH4894" s="9"/>
      <c r="AI4894" s="9"/>
      <c r="AJ4894" s="9"/>
      <c r="AK4894" s="9"/>
      <c r="AL4894" s="9"/>
      <c r="AM4894" s="9"/>
      <c r="AN4894" s="9"/>
      <c r="AO4894" s="9"/>
      <c r="AP4894" s="9"/>
      <c r="AQ4894" s="15"/>
      <c r="AR4894" s="9">
        <v>2</v>
      </c>
      <c r="AS4894" s="9">
        <f>AR4894*30500</f>
        <v>61000</v>
      </c>
      <c r="AT4894" s="9"/>
      <c r="AU4894" s="9"/>
      <c r="AV4894" s="9"/>
      <c r="AW4894" s="9"/>
      <c r="AX4894" s="9"/>
      <c r="AY4894" s="9"/>
      <c r="AZ4894" s="9"/>
      <c r="BA4894" s="9"/>
      <c r="BB4894" s="9"/>
      <c r="BC4894" s="9"/>
      <c r="BD4894" s="9"/>
      <c r="BE4894" s="9"/>
      <c r="BF4894" s="9"/>
      <c r="BG4894" s="9"/>
      <c r="BH4894" s="9"/>
      <c r="BI4894" s="9"/>
      <c r="BJ4894" s="9"/>
      <c r="BK4894" s="9"/>
      <c r="BL4894" s="9">
        <f t="shared" si="160"/>
        <v>132941.66278563096</v>
      </c>
      <c r="BM4894" s="9">
        <f t="shared" si="161"/>
        <v>132900</v>
      </c>
    </row>
    <row r="4895" spans="1:65" x14ac:dyDescent="0.3">
      <c r="A4895" s="5" t="s">
        <v>307</v>
      </c>
      <c r="B4895" s="9">
        <v>8060</v>
      </c>
      <c r="C4895">
        <v>561215</v>
      </c>
      <c r="D4895">
        <v>1</v>
      </c>
      <c r="E4895">
        <v>1</v>
      </c>
      <c r="F4895">
        <v>1</v>
      </c>
      <c r="G4895">
        <v>1</v>
      </c>
      <c r="H4895">
        <v>1</v>
      </c>
      <c r="I4895" t="s">
        <v>151</v>
      </c>
      <c r="J4895">
        <v>561215</v>
      </c>
      <c r="K4895" t="s">
        <v>307</v>
      </c>
      <c r="L4895">
        <v>561215</v>
      </c>
      <c r="M4895" t="s">
        <v>307</v>
      </c>
      <c r="N4895">
        <v>561215</v>
      </c>
      <c r="O4895" t="s">
        <v>307</v>
      </c>
      <c r="P4895">
        <v>561215</v>
      </c>
      <c r="Q4895" t="s">
        <v>307</v>
      </c>
      <c r="R4895" s="9">
        <v>378731.89912380109</v>
      </c>
      <c r="S4895" s="9">
        <f>SUMIFS($B:$B,$J:$J,$C4895)</f>
        <v>10499</v>
      </c>
      <c r="T4895" s="9">
        <v>228898.56540306631</v>
      </c>
      <c r="U4895" s="9">
        <v>0</v>
      </c>
      <c r="V4895" s="9">
        <f>U4895*768</f>
        <v>0</v>
      </c>
      <c r="W4895" s="9">
        <v>27</v>
      </c>
      <c r="X4895" s="9">
        <f>W4895*3072</f>
        <v>82944</v>
      </c>
      <c r="Y4895" s="9">
        <v>39</v>
      </c>
      <c r="Z4895" s="9">
        <f>Y4895*1024</f>
        <v>39936</v>
      </c>
      <c r="AA4895" s="9">
        <v>41</v>
      </c>
      <c r="AB4895" s="9">
        <f>AA4895*256</f>
        <v>10496</v>
      </c>
      <c r="AC4895" s="9">
        <f>SUMIFS($B:$B,$L:$L,$C4895)</f>
        <v>15234</v>
      </c>
      <c r="AD4895" s="9">
        <v>995017.53133116849</v>
      </c>
      <c r="AE4895" s="9">
        <f>SUMIFS($B:$B,$P:$P,$C4895)</f>
        <v>17849</v>
      </c>
      <c r="AF4895" s="9">
        <v>1098569.8198267079</v>
      </c>
      <c r="AG4895" s="9">
        <f>SUMIFS($B:$B,$N:$N,$C4895)</f>
        <v>15234</v>
      </c>
      <c r="AH4895" s="9">
        <v>2692179.089189623</v>
      </c>
      <c r="AI4895" s="9">
        <f>SUMIFS($B:$B,$P:$P,$C4895)</f>
        <v>17849</v>
      </c>
      <c r="AJ4895" s="9">
        <v>11848792.825236609</v>
      </c>
      <c r="AK4895" s="9"/>
      <c r="AL4895" s="9">
        <v>2661</v>
      </c>
      <c r="AM4895" s="9">
        <f>AL4895*141</f>
        <v>375201</v>
      </c>
      <c r="AN4895" s="9"/>
      <c r="AO4895" s="9"/>
      <c r="AP4895" s="9"/>
      <c r="AQ4895" s="15"/>
      <c r="AR4895" s="9">
        <v>10</v>
      </c>
      <c r="AS4895" s="9">
        <f>AR4895*30500</f>
        <v>305000</v>
      </c>
      <c r="AT4895" s="9">
        <v>114</v>
      </c>
      <c r="AU4895" s="9">
        <f>AT4895*2742</f>
        <v>312588</v>
      </c>
      <c r="AV4895" s="9">
        <v>0</v>
      </c>
      <c r="AW4895" s="9">
        <f>AV4895*914</f>
        <v>0</v>
      </c>
      <c r="AX4895" s="9">
        <v>876</v>
      </c>
      <c r="AY4895" s="9">
        <f>AX4895*141</f>
        <v>123516</v>
      </c>
      <c r="AZ4895" s="9">
        <v>692</v>
      </c>
      <c r="BA4895" s="9">
        <f>AZ4895*343</f>
        <v>237356</v>
      </c>
      <c r="BB4895" s="9">
        <v>352</v>
      </c>
      <c r="BC4895" s="9">
        <f>BB4895*109</f>
        <v>38368</v>
      </c>
      <c r="BD4895" s="9">
        <v>0</v>
      </c>
      <c r="BE4895" s="9">
        <f>BD4895*82</f>
        <v>0</v>
      </c>
      <c r="BF4895" s="9">
        <v>347</v>
      </c>
      <c r="BG4895" s="9">
        <f>BF4895*328</f>
        <v>113816</v>
      </c>
      <c r="BH4895" s="9">
        <v>0</v>
      </c>
      <c r="BI4895" s="9">
        <f>BH4895*410</f>
        <v>0</v>
      </c>
      <c r="BJ4895" s="9">
        <v>1</v>
      </c>
      <c r="BK4895" s="9">
        <f>BJ4895*219</f>
        <v>219</v>
      </c>
      <c r="BL4895" s="9">
        <f t="shared" si="160"/>
        <v>18881629.730110977</v>
      </c>
      <c r="BM4895" s="9">
        <f t="shared" si="161"/>
        <v>18881600</v>
      </c>
    </row>
    <row r="4896" spans="1:65" x14ac:dyDescent="0.3">
      <c r="A4896" t="s">
        <v>4476</v>
      </c>
      <c r="B4896" s="9">
        <v>425</v>
      </c>
      <c r="C4896">
        <v>547247</v>
      </c>
      <c r="D4896">
        <v>1</v>
      </c>
      <c r="E4896">
        <v>0</v>
      </c>
      <c r="F4896">
        <v>0</v>
      </c>
      <c r="G4896">
        <v>0</v>
      </c>
      <c r="H4896">
        <v>0</v>
      </c>
      <c r="I4896" t="s">
        <v>83</v>
      </c>
      <c r="J4896">
        <v>547336</v>
      </c>
      <c r="K4896" t="s">
        <v>914</v>
      </c>
      <c r="L4896">
        <v>547336</v>
      </c>
      <c r="M4896" t="s">
        <v>914</v>
      </c>
      <c r="N4896">
        <v>547336</v>
      </c>
      <c r="O4896" t="s">
        <v>914</v>
      </c>
      <c r="P4896">
        <v>547336</v>
      </c>
      <c r="Q4896" t="s">
        <v>914</v>
      </c>
      <c r="R4896" s="9">
        <v>101539.5321889257</v>
      </c>
      <c r="S4896" s="9"/>
      <c r="T4896" s="9"/>
      <c r="U4896" s="9"/>
      <c r="V4896" s="9"/>
      <c r="W4896" s="9"/>
      <c r="X4896" s="9"/>
      <c r="Y4896" s="9"/>
      <c r="Z4896" s="9"/>
      <c r="AA4896" s="9"/>
      <c r="AB4896" s="9"/>
      <c r="AC4896" s="9"/>
      <c r="AD4896" s="9"/>
      <c r="AE4896" s="9"/>
      <c r="AF4896" s="9"/>
      <c r="AG4896" s="9"/>
      <c r="AH4896" s="9"/>
      <c r="AI4896" s="9"/>
      <c r="AJ4896" s="9"/>
      <c r="AK4896" s="9"/>
      <c r="AL4896" s="9"/>
      <c r="AM4896" s="9"/>
      <c r="AN4896" s="9"/>
      <c r="AO4896" s="9"/>
      <c r="AP4896" s="9"/>
      <c r="AQ4896" s="15"/>
      <c r="AR4896" s="9"/>
      <c r="AS4896" s="9"/>
      <c r="AT4896" s="9"/>
      <c r="AU4896" s="9"/>
      <c r="AV4896" s="9"/>
      <c r="AW4896" s="9"/>
      <c r="AX4896" s="9"/>
      <c r="AY4896" s="9"/>
      <c r="AZ4896" s="9"/>
      <c r="BA4896" s="9"/>
      <c r="BB4896" s="9"/>
      <c r="BC4896" s="9"/>
      <c r="BD4896" s="9"/>
      <c r="BE4896" s="9"/>
      <c r="BF4896" s="9"/>
      <c r="BG4896" s="9"/>
      <c r="BH4896" s="9"/>
      <c r="BI4896" s="9"/>
      <c r="BJ4896" s="9"/>
      <c r="BK4896" s="9"/>
      <c r="BL4896" s="9">
        <f t="shared" si="160"/>
        <v>101539.5321889257</v>
      </c>
      <c r="BM4896" s="9">
        <f t="shared" si="161"/>
        <v>101500</v>
      </c>
    </row>
    <row r="4897" spans="1:65" x14ac:dyDescent="0.3">
      <c r="A4897" t="s">
        <v>4477</v>
      </c>
      <c r="B4897" s="9">
        <v>607</v>
      </c>
      <c r="C4897">
        <v>589039</v>
      </c>
      <c r="D4897">
        <v>1</v>
      </c>
      <c r="E4897">
        <v>0</v>
      </c>
      <c r="F4897">
        <v>0</v>
      </c>
      <c r="G4897">
        <v>0</v>
      </c>
      <c r="H4897">
        <v>0</v>
      </c>
      <c r="I4897" t="s">
        <v>135</v>
      </c>
      <c r="J4897">
        <v>588601</v>
      </c>
      <c r="K4897" t="s">
        <v>924</v>
      </c>
      <c r="L4897">
        <v>588601</v>
      </c>
      <c r="M4897" t="s">
        <v>924</v>
      </c>
      <c r="N4897">
        <v>588601</v>
      </c>
      <c r="O4897" t="s">
        <v>924</v>
      </c>
      <c r="P4897">
        <v>588296</v>
      </c>
      <c r="Q4897" t="s">
        <v>199</v>
      </c>
      <c r="R4897" s="9">
        <v>144369.08991810499</v>
      </c>
      <c r="S4897" s="9"/>
      <c r="T4897" s="9"/>
      <c r="U4897" s="9"/>
      <c r="V4897" s="9"/>
      <c r="W4897" s="9"/>
      <c r="X4897" s="9"/>
      <c r="Y4897" s="9"/>
      <c r="Z4897" s="9"/>
      <c r="AA4897" s="9"/>
      <c r="AB4897" s="9"/>
      <c r="AC4897" s="9"/>
      <c r="AD4897" s="9"/>
      <c r="AE4897" s="9"/>
      <c r="AF4897" s="9"/>
      <c r="AG4897" s="9"/>
      <c r="AH4897" s="9"/>
      <c r="AI4897" s="9"/>
      <c r="AJ4897" s="9"/>
      <c r="AK4897" s="9"/>
      <c r="AL4897" s="9"/>
      <c r="AM4897" s="9"/>
      <c r="AN4897" s="9"/>
      <c r="AO4897" s="9"/>
      <c r="AP4897" s="9"/>
      <c r="AQ4897" s="15"/>
      <c r="AR4897" s="9">
        <v>2</v>
      </c>
      <c r="AS4897" s="9">
        <f>AR4897*30500</f>
        <v>61000</v>
      </c>
      <c r="AT4897" s="9"/>
      <c r="AU4897" s="9"/>
      <c r="AV4897" s="9"/>
      <c r="AW4897" s="9"/>
      <c r="AX4897" s="9"/>
      <c r="AY4897" s="9"/>
      <c r="AZ4897" s="9"/>
      <c r="BA4897" s="9"/>
      <c r="BB4897" s="9"/>
      <c r="BC4897" s="9"/>
      <c r="BD4897" s="9"/>
      <c r="BE4897" s="9"/>
      <c r="BF4897" s="9"/>
      <c r="BG4897" s="9"/>
      <c r="BH4897" s="9"/>
      <c r="BI4897" s="9"/>
      <c r="BJ4897" s="9"/>
      <c r="BK4897" s="9"/>
      <c r="BL4897" s="9">
        <f t="shared" si="160"/>
        <v>205369.08991810499</v>
      </c>
      <c r="BM4897" s="9">
        <f t="shared" si="161"/>
        <v>205400</v>
      </c>
    </row>
    <row r="4898" spans="1:65" x14ac:dyDescent="0.3">
      <c r="A4898" t="s">
        <v>4478</v>
      </c>
      <c r="B4898" s="9">
        <v>481</v>
      </c>
      <c r="C4898">
        <v>587958</v>
      </c>
      <c r="D4898">
        <v>1</v>
      </c>
      <c r="E4898">
        <v>0</v>
      </c>
      <c r="F4898">
        <v>0</v>
      </c>
      <c r="G4898">
        <v>0</v>
      </c>
      <c r="H4898">
        <v>0</v>
      </c>
      <c r="I4898" t="s">
        <v>123</v>
      </c>
      <c r="J4898">
        <v>587028</v>
      </c>
      <c r="K4898" t="s">
        <v>1250</v>
      </c>
      <c r="L4898">
        <v>586846</v>
      </c>
      <c r="M4898" t="s">
        <v>129</v>
      </c>
      <c r="N4898">
        <v>586846</v>
      </c>
      <c r="O4898" t="s">
        <v>129</v>
      </c>
      <c r="P4898">
        <v>586846</v>
      </c>
      <c r="Q4898" t="s">
        <v>129</v>
      </c>
      <c r="R4898" s="9">
        <v>114748.9374237247</v>
      </c>
      <c r="S4898" s="9"/>
      <c r="T4898" s="9"/>
      <c r="U4898" s="9"/>
      <c r="V4898" s="9"/>
      <c r="W4898" s="9"/>
      <c r="X4898" s="9"/>
      <c r="Y4898" s="9"/>
      <c r="Z4898" s="9"/>
      <c r="AA4898" s="9"/>
      <c r="AB4898" s="9"/>
      <c r="AC4898" s="9"/>
      <c r="AD4898" s="9"/>
      <c r="AE4898" s="9"/>
      <c r="AF4898" s="9"/>
      <c r="AG4898" s="9"/>
      <c r="AH4898" s="9"/>
      <c r="AI4898" s="9"/>
      <c r="AJ4898" s="9"/>
      <c r="AK4898" s="9"/>
      <c r="AL4898" s="9"/>
      <c r="AM4898" s="9"/>
      <c r="AN4898" s="9"/>
      <c r="AO4898" s="9"/>
      <c r="AP4898" s="9"/>
      <c r="AQ4898" s="15"/>
      <c r="AR4898" s="9"/>
      <c r="AS4898" s="9"/>
      <c r="AT4898" s="9"/>
      <c r="AU4898" s="9"/>
      <c r="AV4898" s="9"/>
      <c r="AW4898" s="9"/>
      <c r="AX4898" s="9"/>
      <c r="AY4898" s="9"/>
      <c r="AZ4898" s="9"/>
      <c r="BA4898" s="9"/>
      <c r="BB4898" s="9"/>
      <c r="BC4898" s="9"/>
      <c r="BD4898" s="9"/>
      <c r="BE4898" s="9"/>
      <c r="BF4898" s="9"/>
      <c r="BG4898" s="9"/>
      <c r="BH4898" s="9"/>
      <c r="BI4898" s="9"/>
      <c r="BJ4898" s="9"/>
      <c r="BK4898" s="9"/>
      <c r="BL4898" s="9">
        <f t="shared" si="160"/>
        <v>114748.9374237247</v>
      </c>
      <c r="BM4898" s="9">
        <f t="shared" si="161"/>
        <v>114700</v>
      </c>
    </row>
    <row r="4899" spans="1:65" x14ac:dyDescent="0.3">
      <c r="A4899" t="s">
        <v>4478</v>
      </c>
      <c r="B4899" s="9">
        <v>554</v>
      </c>
      <c r="C4899">
        <v>554871</v>
      </c>
      <c r="D4899">
        <v>1</v>
      </c>
      <c r="E4899">
        <v>0</v>
      </c>
      <c r="F4899">
        <v>0</v>
      </c>
      <c r="G4899">
        <v>0</v>
      </c>
      <c r="H4899">
        <v>0</v>
      </c>
      <c r="I4899" t="s">
        <v>123</v>
      </c>
      <c r="J4899">
        <v>590266</v>
      </c>
      <c r="K4899" t="s">
        <v>163</v>
      </c>
      <c r="L4899">
        <v>590266</v>
      </c>
      <c r="M4899" t="s">
        <v>163</v>
      </c>
      <c r="N4899">
        <v>590266</v>
      </c>
      <c r="O4899" t="s">
        <v>163</v>
      </c>
      <c r="P4899">
        <v>590266</v>
      </c>
      <c r="Q4899" t="s">
        <v>163</v>
      </c>
      <c r="R4899" s="9">
        <v>131926.11047362181</v>
      </c>
      <c r="S4899" s="9"/>
      <c r="T4899" s="9"/>
      <c r="U4899" s="9"/>
      <c r="V4899" s="9"/>
      <c r="W4899" s="9"/>
      <c r="X4899" s="9"/>
      <c r="Y4899" s="9"/>
      <c r="Z4899" s="9"/>
      <c r="AA4899" s="9"/>
      <c r="AB4899" s="9"/>
      <c r="AC4899" s="9"/>
      <c r="AD4899" s="9"/>
      <c r="AE4899" s="9"/>
      <c r="AF4899" s="9"/>
      <c r="AG4899" s="9"/>
      <c r="AH4899" s="9"/>
      <c r="AI4899" s="9"/>
      <c r="AJ4899" s="9"/>
      <c r="AK4899" s="9"/>
      <c r="AL4899" s="9"/>
      <c r="AM4899" s="9"/>
      <c r="AN4899" s="9"/>
      <c r="AO4899" s="9"/>
      <c r="AP4899" s="9"/>
      <c r="AQ4899" s="15"/>
      <c r="AR4899" s="9"/>
      <c r="AS4899" s="9"/>
      <c r="AT4899" s="9"/>
      <c r="AU4899" s="9"/>
      <c r="AV4899" s="9"/>
      <c r="AW4899" s="9"/>
      <c r="AX4899" s="9"/>
      <c r="AY4899" s="9"/>
      <c r="AZ4899" s="9"/>
      <c r="BA4899" s="9"/>
      <c r="BB4899" s="9"/>
      <c r="BC4899" s="9"/>
      <c r="BD4899" s="9"/>
      <c r="BE4899" s="9"/>
      <c r="BF4899" s="9"/>
      <c r="BG4899" s="9"/>
      <c r="BH4899" s="9"/>
      <c r="BI4899" s="9"/>
      <c r="BJ4899" s="9"/>
      <c r="BK4899" s="9"/>
      <c r="BL4899" s="9">
        <f t="shared" si="160"/>
        <v>131926.11047362181</v>
      </c>
      <c r="BM4899" s="9">
        <f t="shared" si="161"/>
        <v>131900</v>
      </c>
    </row>
    <row r="4900" spans="1:65" x14ac:dyDescent="0.3">
      <c r="A4900" t="s">
        <v>4478</v>
      </c>
      <c r="B4900" s="9">
        <v>1076</v>
      </c>
      <c r="C4900">
        <v>552674</v>
      </c>
      <c r="D4900">
        <v>1</v>
      </c>
      <c r="E4900">
        <v>0</v>
      </c>
      <c r="F4900">
        <v>0</v>
      </c>
      <c r="G4900">
        <v>0</v>
      </c>
      <c r="H4900">
        <v>0</v>
      </c>
      <c r="I4900" t="s">
        <v>94</v>
      </c>
      <c r="J4900">
        <v>598160</v>
      </c>
      <c r="K4900" t="s">
        <v>1349</v>
      </c>
      <c r="L4900">
        <v>598160</v>
      </c>
      <c r="M4900" t="s">
        <v>1349</v>
      </c>
      <c r="N4900">
        <v>598810</v>
      </c>
      <c r="O4900" t="s">
        <v>891</v>
      </c>
      <c r="P4900">
        <v>598810</v>
      </c>
      <c r="Q4900" t="s">
        <v>891</v>
      </c>
      <c r="R4900" s="9">
        <v>253597.07690015531</v>
      </c>
      <c r="S4900" s="9"/>
      <c r="T4900" s="9"/>
      <c r="U4900" s="9"/>
      <c r="V4900" s="9"/>
      <c r="W4900" s="9"/>
      <c r="X4900" s="9"/>
      <c r="Y4900" s="9"/>
      <c r="Z4900" s="9"/>
      <c r="AA4900" s="9"/>
      <c r="AB4900" s="9"/>
      <c r="AC4900" s="9"/>
      <c r="AD4900" s="9"/>
      <c r="AE4900" s="9"/>
      <c r="AF4900" s="9"/>
      <c r="AG4900" s="9"/>
      <c r="AH4900" s="9"/>
      <c r="AI4900" s="9"/>
      <c r="AJ4900" s="9"/>
      <c r="AK4900" s="9"/>
      <c r="AL4900" s="9"/>
      <c r="AM4900" s="9"/>
      <c r="AN4900" s="9"/>
      <c r="AO4900" s="9"/>
      <c r="AP4900" s="9"/>
      <c r="AQ4900" s="15"/>
      <c r="AR4900" s="9"/>
      <c r="AS4900" s="9"/>
      <c r="AT4900" s="9"/>
      <c r="AU4900" s="9"/>
      <c r="AV4900" s="9"/>
      <c r="AW4900" s="9"/>
      <c r="AX4900" s="9"/>
      <c r="AY4900" s="9"/>
      <c r="AZ4900" s="9"/>
      <c r="BA4900" s="9"/>
      <c r="BB4900" s="9"/>
      <c r="BC4900" s="9"/>
      <c r="BD4900" s="9"/>
      <c r="BE4900" s="9"/>
      <c r="BF4900" s="9"/>
      <c r="BG4900" s="9"/>
      <c r="BH4900" s="9"/>
      <c r="BI4900" s="9"/>
      <c r="BJ4900" s="9"/>
      <c r="BK4900" s="9"/>
      <c r="BL4900" s="9">
        <f t="shared" si="160"/>
        <v>253597.07690015531</v>
      </c>
      <c r="BM4900" s="9">
        <f t="shared" si="161"/>
        <v>253600</v>
      </c>
    </row>
    <row r="4901" spans="1:65" x14ac:dyDescent="0.3">
      <c r="A4901" t="s">
        <v>4478</v>
      </c>
      <c r="B4901" s="9">
        <v>422</v>
      </c>
      <c r="C4901">
        <v>551538</v>
      </c>
      <c r="D4901">
        <v>1</v>
      </c>
      <c r="E4901">
        <v>0</v>
      </c>
      <c r="F4901">
        <v>0</v>
      </c>
      <c r="G4901">
        <v>0</v>
      </c>
      <c r="H4901">
        <v>0</v>
      </c>
      <c r="I4901" t="s">
        <v>83</v>
      </c>
      <c r="J4901">
        <v>545562</v>
      </c>
      <c r="K4901" t="s">
        <v>303</v>
      </c>
      <c r="L4901">
        <v>545562</v>
      </c>
      <c r="M4901" t="s">
        <v>303</v>
      </c>
      <c r="N4901">
        <v>545562</v>
      </c>
      <c r="O4901" t="s">
        <v>303</v>
      </c>
      <c r="P4901">
        <v>545562</v>
      </c>
      <c r="Q4901" t="s">
        <v>303</v>
      </c>
      <c r="R4901" s="9">
        <v>100831.0513444518</v>
      </c>
      <c r="S4901" s="9"/>
      <c r="T4901" s="9"/>
      <c r="U4901" s="9"/>
      <c r="V4901" s="9"/>
      <c r="W4901" s="9"/>
      <c r="X4901" s="9"/>
      <c r="Y4901" s="9"/>
      <c r="Z4901" s="9"/>
      <c r="AA4901" s="9"/>
      <c r="AB4901" s="9"/>
      <c r="AC4901" s="9"/>
      <c r="AD4901" s="9"/>
      <c r="AE4901" s="9"/>
      <c r="AF4901" s="9"/>
      <c r="AG4901" s="9"/>
      <c r="AH4901" s="9"/>
      <c r="AI4901" s="9"/>
      <c r="AJ4901" s="9"/>
      <c r="AK4901" s="9"/>
      <c r="AL4901" s="9"/>
      <c r="AM4901" s="9"/>
      <c r="AN4901" s="9"/>
      <c r="AO4901" s="9"/>
      <c r="AP4901" s="9"/>
      <c r="AQ4901" s="15"/>
      <c r="AR4901" s="9"/>
      <c r="AS4901" s="9"/>
      <c r="AT4901" s="9"/>
      <c r="AU4901" s="9"/>
      <c r="AV4901" s="9"/>
      <c r="AW4901" s="9"/>
      <c r="AX4901" s="9"/>
      <c r="AY4901" s="9"/>
      <c r="AZ4901" s="9"/>
      <c r="BA4901" s="9"/>
      <c r="BB4901" s="9"/>
      <c r="BC4901" s="9"/>
      <c r="BD4901" s="9"/>
      <c r="BE4901" s="9"/>
      <c r="BF4901" s="9"/>
      <c r="BG4901" s="9"/>
      <c r="BH4901" s="9"/>
      <c r="BI4901" s="9"/>
      <c r="BJ4901" s="9"/>
      <c r="BK4901" s="9"/>
      <c r="BL4901" s="9">
        <f t="shared" si="160"/>
        <v>100831.0513444518</v>
      </c>
      <c r="BM4901" s="9">
        <f t="shared" si="161"/>
        <v>100800</v>
      </c>
    </row>
    <row r="4902" spans="1:65" x14ac:dyDescent="0.3">
      <c r="A4902" t="s">
        <v>4478</v>
      </c>
      <c r="B4902" s="9">
        <v>101</v>
      </c>
      <c r="C4902">
        <v>549886</v>
      </c>
      <c r="D4902">
        <v>1</v>
      </c>
      <c r="E4902">
        <v>0</v>
      </c>
      <c r="F4902">
        <v>0</v>
      </c>
      <c r="G4902">
        <v>0</v>
      </c>
      <c r="H4902">
        <v>0</v>
      </c>
      <c r="I4902" t="s">
        <v>123</v>
      </c>
      <c r="J4902">
        <v>595535</v>
      </c>
      <c r="K4902" t="s">
        <v>445</v>
      </c>
      <c r="L4902">
        <v>595411</v>
      </c>
      <c r="M4902" t="s">
        <v>446</v>
      </c>
      <c r="N4902">
        <v>595411</v>
      </c>
      <c r="O4902" t="s">
        <v>446</v>
      </c>
      <c r="P4902">
        <v>595411</v>
      </c>
      <c r="Q4902" t="s">
        <v>446</v>
      </c>
      <c r="R4902" s="9">
        <v>71941.662785630979</v>
      </c>
      <c r="S4902" s="9"/>
      <c r="T4902" s="9"/>
      <c r="U4902" s="9"/>
      <c r="V4902" s="9"/>
      <c r="W4902" s="9"/>
      <c r="X4902" s="9"/>
      <c r="Y4902" s="9"/>
      <c r="Z4902" s="9"/>
      <c r="AA4902" s="9"/>
      <c r="AB4902" s="9"/>
      <c r="AC4902" s="9"/>
      <c r="AD4902" s="9"/>
      <c r="AE4902" s="9"/>
      <c r="AF4902" s="9"/>
      <c r="AG4902" s="9"/>
      <c r="AH4902" s="9"/>
      <c r="AI4902" s="9"/>
      <c r="AJ4902" s="9"/>
      <c r="AK4902" s="9"/>
      <c r="AL4902" s="9"/>
      <c r="AM4902" s="9"/>
      <c r="AN4902" s="9"/>
      <c r="AO4902" s="9"/>
      <c r="AP4902" s="9"/>
      <c r="AQ4902" s="15"/>
      <c r="AR4902" s="9"/>
      <c r="AS4902" s="9"/>
      <c r="AT4902" s="9"/>
      <c r="AU4902" s="9"/>
      <c r="AV4902" s="9"/>
      <c r="AW4902" s="9"/>
      <c r="AX4902" s="9"/>
      <c r="AY4902" s="9"/>
      <c r="AZ4902" s="9"/>
      <c r="BA4902" s="9"/>
      <c r="BB4902" s="9"/>
      <c r="BC4902" s="9"/>
      <c r="BD4902" s="9"/>
      <c r="BE4902" s="9"/>
      <c r="BF4902" s="9"/>
      <c r="BG4902" s="9"/>
      <c r="BH4902" s="9"/>
      <c r="BI4902" s="9"/>
      <c r="BJ4902" s="9"/>
      <c r="BK4902" s="9"/>
      <c r="BL4902" s="9">
        <f t="shared" si="160"/>
        <v>71941.662785630979</v>
      </c>
      <c r="BM4902" s="9">
        <f t="shared" si="161"/>
        <v>71900</v>
      </c>
    </row>
    <row r="4903" spans="1:65" x14ac:dyDescent="0.3">
      <c r="A4903" t="s">
        <v>4478</v>
      </c>
      <c r="B4903" s="9">
        <v>110</v>
      </c>
      <c r="C4903">
        <v>537594</v>
      </c>
      <c r="D4903">
        <v>1</v>
      </c>
      <c r="E4903">
        <v>0</v>
      </c>
      <c r="F4903">
        <v>0</v>
      </c>
      <c r="G4903">
        <v>0</v>
      </c>
      <c r="H4903">
        <v>0</v>
      </c>
      <c r="I4903" t="s">
        <v>123</v>
      </c>
      <c r="J4903">
        <v>547492</v>
      </c>
      <c r="K4903" t="s">
        <v>125</v>
      </c>
      <c r="L4903">
        <v>547492</v>
      </c>
      <c r="M4903" t="s">
        <v>125</v>
      </c>
      <c r="N4903">
        <v>547492</v>
      </c>
      <c r="O4903" t="s">
        <v>125</v>
      </c>
      <c r="P4903">
        <v>547492</v>
      </c>
      <c r="Q4903" t="s">
        <v>125</v>
      </c>
      <c r="R4903" s="9">
        <v>71941.662785630979</v>
      </c>
      <c r="S4903" s="9"/>
      <c r="T4903" s="9"/>
      <c r="U4903" s="9"/>
      <c r="V4903" s="9"/>
      <c r="W4903" s="9"/>
      <c r="X4903" s="9"/>
      <c r="Y4903" s="9"/>
      <c r="Z4903" s="9"/>
      <c r="AA4903" s="9"/>
      <c r="AB4903" s="9"/>
      <c r="AC4903" s="9"/>
      <c r="AD4903" s="9"/>
      <c r="AE4903" s="9"/>
      <c r="AF4903" s="9"/>
      <c r="AG4903" s="9"/>
      <c r="AH4903" s="9"/>
      <c r="AI4903" s="9"/>
      <c r="AJ4903" s="9"/>
      <c r="AK4903" s="9"/>
      <c r="AL4903" s="9"/>
      <c r="AM4903" s="9"/>
      <c r="AN4903" s="9"/>
      <c r="AO4903" s="9"/>
      <c r="AP4903" s="9"/>
      <c r="AQ4903" s="15"/>
      <c r="AR4903" s="9"/>
      <c r="AS4903" s="9"/>
      <c r="AT4903" s="9"/>
      <c r="AU4903" s="9"/>
      <c r="AV4903" s="9"/>
      <c r="AW4903" s="9"/>
      <c r="AX4903" s="9"/>
      <c r="AY4903" s="9"/>
      <c r="AZ4903" s="9"/>
      <c r="BA4903" s="9"/>
      <c r="BB4903" s="9"/>
      <c r="BC4903" s="9"/>
      <c r="BD4903" s="9"/>
      <c r="BE4903" s="9"/>
      <c r="BF4903" s="9"/>
      <c r="BG4903" s="9"/>
      <c r="BH4903" s="9"/>
      <c r="BI4903" s="9"/>
      <c r="BJ4903" s="9"/>
      <c r="BK4903" s="9"/>
      <c r="BL4903" s="9">
        <f t="shared" si="160"/>
        <v>71941.662785630979</v>
      </c>
      <c r="BM4903" s="9">
        <f t="shared" si="161"/>
        <v>71900</v>
      </c>
    </row>
    <row r="4904" spans="1:65" x14ac:dyDescent="0.3">
      <c r="A4904" t="s">
        <v>4479</v>
      </c>
      <c r="B4904" s="9">
        <v>900</v>
      </c>
      <c r="C4904">
        <v>544922</v>
      </c>
      <c r="D4904">
        <v>1</v>
      </c>
      <c r="E4904">
        <v>0</v>
      </c>
      <c r="F4904">
        <v>0</v>
      </c>
      <c r="G4904">
        <v>0</v>
      </c>
      <c r="H4904">
        <v>0</v>
      </c>
      <c r="I4904" t="s">
        <v>135</v>
      </c>
      <c r="J4904">
        <v>545236</v>
      </c>
      <c r="K4904" t="s">
        <v>4480</v>
      </c>
      <c r="L4904">
        <v>545058</v>
      </c>
      <c r="M4904" t="s">
        <v>671</v>
      </c>
      <c r="N4904">
        <v>545058</v>
      </c>
      <c r="O4904" t="s">
        <v>671</v>
      </c>
      <c r="P4904">
        <v>545058</v>
      </c>
      <c r="Q4904" t="s">
        <v>671</v>
      </c>
      <c r="R4904" s="9">
        <v>212778.3220439427</v>
      </c>
      <c r="S4904" s="9"/>
      <c r="T4904" s="9"/>
      <c r="U4904" s="9"/>
      <c r="V4904" s="9"/>
      <c r="W4904" s="9"/>
      <c r="X4904" s="9"/>
      <c r="Y4904" s="9"/>
      <c r="Z4904" s="9"/>
      <c r="AA4904" s="9"/>
      <c r="AB4904" s="9"/>
      <c r="AC4904" s="9"/>
      <c r="AD4904" s="9"/>
      <c r="AE4904" s="9"/>
      <c r="AF4904" s="9"/>
      <c r="AG4904" s="9"/>
      <c r="AH4904" s="9"/>
      <c r="AI4904" s="9"/>
      <c r="AJ4904" s="9"/>
      <c r="AK4904" s="9"/>
      <c r="AL4904" s="9"/>
      <c r="AM4904" s="9"/>
      <c r="AN4904" s="9"/>
      <c r="AO4904" s="9"/>
      <c r="AP4904" s="9"/>
      <c r="AQ4904" s="15"/>
      <c r="AR4904" s="9"/>
      <c r="AS4904" s="9"/>
      <c r="AT4904" s="9"/>
      <c r="AU4904" s="9"/>
      <c r="AV4904" s="9"/>
      <c r="AW4904" s="9"/>
      <c r="AX4904" s="9"/>
      <c r="AY4904" s="9"/>
      <c r="AZ4904" s="9"/>
      <c r="BA4904" s="9"/>
      <c r="BB4904" s="9"/>
      <c r="BC4904" s="9"/>
      <c r="BD4904" s="9"/>
      <c r="BE4904" s="9"/>
      <c r="BF4904" s="9"/>
      <c r="BG4904" s="9"/>
      <c r="BH4904" s="9"/>
      <c r="BI4904" s="9"/>
      <c r="BJ4904" s="9"/>
      <c r="BK4904" s="9"/>
      <c r="BL4904" s="9">
        <f t="shared" si="160"/>
        <v>212778.3220439427</v>
      </c>
      <c r="BM4904" s="9">
        <f t="shared" si="161"/>
        <v>212800</v>
      </c>
    </row>
    <row r="4905" spans="1:65" x14ac:dyDescent="0.3">
      <c r="A4905" t="s">
        <v>4481</v>
      </c>
      <c r="B4905" s="9">
        <v>866</v>
      </c>
      <c r="C4905">
        <v>517909</v>
      </c>
      <c r="D4905">
        <v>1</v>
      </c>
      <c r="E4905">
        <v>0</v>
      </c>
      <c r="F4905">
        <v>0</v>
      </c>
      <c r="G4905">
        <v>0</v>
      </c>
      <c r="H4905">
        <v>0</v>
      </c>
      <c r="I4905" t="s">
        <v>111</v>
      </c>
      <c r="J4905">
        <v>513750</v>
      </c>
      <c r="K4905" t="s">
        <v>290</v>
      </c>
      <c r="L4905">
        <v>513750</v>
      </c>
      <c r="M4905" t="s">
        <v>290</v>
      </c>
      <c r="N4905">
        <v>513750</v>
      </c>
      <c r="O4905" t="s">
        <v>290</v>
      </c>
      <c r="P4905">
        <v>513750</v>
      </c>
      <c r="Q4905" t="s">
        <v>290</v>
      </c>
      <c r="R4905" s="9">
        <v>204870.52355964799</v>
      </c>
      <c r="S4905" s="9"/>
      <c r="T4905" s="9"/>
      <c r="U4905" s="9"/>
      <c r="V4905" s="9"/>
      <c r="W4905" s="9"/>
      <c r="X4905" s="9"/>
      <c r="Y4905" s="9"/>
      <c r="Z4905" s="9"/>
      <c r="AA4905" s="9"/>
      <c r="AB4905" s="9"/>
      <c r="AC4905" s="9"/>
      <c r="AD4905" s="9"/>
      <c r="AE4905" s="9"/>
      <c r="AF4905" s="9"/>
      <c r="AG4905" s="9"/>
      <c r="AH4905" s="9"/>
      <c r="AI4905" s="9"/>
      <c r="AJ4905" s="9"/>
      <c r="AK4905" s="9"/>
      <c r="AL4905" s="9"/>
      <c r="AM4905" s="9"/>
      <c r="AN4905" s="9"/>
      <c r="AO4905" s="9"/>
      <c r="AP4905" s="9"/>
      <c r="AQ4905" s="15"/>
      <c r="AR4905" s="9"/>
      <c r="AS4905" s="9"/>
      <c r="AT4905" s="9"/>
      <c r="AU4905" s="9"/>
      <c r="AV4905" s="9"/>
      <c r="AW4905" s="9"/>
      <c r="AX4905" s="9"/>
      <c r="AY4905" s="9"/>
      <c r="AZ4905" s="9"/>
      <c r="BA4905" s="9"/>
      <c r="BB4905" s="9"/>
      <c r="BC4905" s="9"/>
      <c r="BD4905" s="9"/>
      <c r="BE4905" s="9"/>
      <c r="BF4905" s="9"/>
      <c r="BG4905" s="9"/>
      <c r="BH4905" s="9"/>
      <c r="BI4905" s="9"/>
      <c r="BJ4905" s="9"/>
      <c r="BK4905" s="9"/>
      <c r="BL4905" s="9">
        <f t="shared" si="160"/>
        <v>204870.52355964799</v>
      </c>
      <c r="BM4905" s="9">
        <f t="shared" si="161"/>
        <v>204900</v>
      </c>
    </row>
    <row r="4906" spans="1:65" x14ac:dyDescent="0.3">
      <c r="A4906" t="s">
        <v>4482</v>
      </c>
      <c r="B4906" s="9">
        <v>64</v>
      </c>
      <c r="C4906">
        <v>561487</v>
      </c>
      <c r="D4906">
        <v>1</v>
      </c>
      <c r="E4906">
        <v>0</v>
      </c>
      <c r="F4906">
        <v>0</v>
      </c>
      <c r="G4906">
        <v>0</v>
      </c>
      <c r="H4906">
        <v>0</v>
      </c>
      <c r="I4906" t="s">
        <v>123</v>
      </c>
      <c r="J4906">
        <v>549142</v>
      </c>
      <c r="K4906" t="s">
        <v>2115</v>
      </c>
      <c r="L4906">
        <v>547492</v>
      </c>
      <c r="M4906" t="s">
        <v>125</v>
      </c>
      <c r="N4906">
        <v>547492</v>
      </c>
      <c r="O4906" t="s">
        <v>125</v>
      </c>
      <c r="P4906">
        <v>547492</v>
      </c>
      <c r="Q4906" t="s">
        <v>125</v>
      </c>
      <c r="R4906" s="9">
        <v>71941.662785630979</v>
      </c>
      <c r="S4906" s="9"/>
      <c r="T4906" s="9"/>
      <c r="U4906" s="9"/>
      <c r="V4906" s="9"/>
      <c r="W4906" s="9"/>
      <c r="X4906" s="9"/>
      <c r="Y4906" s="9"/>
      <c r="Z4906" s="9"/>
      <c r="AA4906" s="9"/>
      <c r="AB4906" s="9"/>
      <c r="AC4906" s="9"/>
      <c r="AD4906" s="9"/>
      <c r="AE4906" s="9"/>
      <c r="AF4906" s="9"/>
      <c r="AG4906" s="9"/>
      <c r="AH4906" s="9"/>
      <c r="AI4906" s="9"/>
      <c r="AJ4906" s="9"/>
      <c r="AK4906" s="9"/>
      <c r="AL4906" s="9"/>
      <c r="AM4906" s="9"/>
      <c r="AN4906" s="9"/>
      <c r="AO4906" s="9"/>
      <c r="AP4906" s="9"/>
      <c r="AQ4906" s="15"/>
      <c r="AR4906" s="9"/>
      <c r="AS4906" s="9"/>
      <c r="AT4906" s="9"/>
      <c r="AU4906" s="9"/>
      <c r="AV4906" s="9"/>
      <c r="AW4906" s="9"/>
      <c r="AX4906" s="9"/>
      <c r="AY4906" s="9"/>
      <c r="AZ4906" s="9"/>
      <c r="BA4906" s="9"/>
      <c r="BB4906" s="9"/>
      <c r="BC4906" s="9"/>
      <c r="BD4906" s="9"/>
      <c r="BE4906" s="9"/>
      <c r="BF4906" s="9"/>
      <c r="BG4906" s="9"/>
      <c r="BH4906" s="9"/>
      <c r="BI4906" s="9"/>
      <c r="BJ4906" s="9"/>
      <c r="BK4906" s="9"/>
      <c r="BL4906" s="9">
        <f t="shared" si="160"/>
        <v>71941.662785630979</v>
      </c>
      <c r="BM4906" s="9">
        <f t="shared" si="161"/>
        <v>71900</v>
      </c>
    </row>
    <row r="4907" spans="1:65" x14ac:dyDescent="0.3">
      <c r="A4907" t="s">
        <v>4483</v>
      </c>
      <c r="B4907" s="9">
        <v>220</v>
      </c>
      <c r="C4907">
        <v>545091</v>
      </c>
      <c r="D4907">
        <v>1</v>
      </c>
      <c r="E4907">
        <v>0</v>
      </c>
      <c r="F4907">
        <v>0</v>
      </c>
      <c r="G4907">
        <v>0</v>
      </c>
      <c r="H4907">
        <v>0</v>
      </c>
      <c r="I4907" t="s">
        <v>83</v>
      </c>
      <c r="J4907">
        <v>544256</v>
      </c>
      <c r="K4907" t="s">
        <v>85</v>
      </c>
      <c r="L4907">
        <v>544256</v>
      </c>
      <c r="M4907" t="s">
        <v>85</v>
      </c>
      <c r="N4907">
        <v>544256</v>
      </c>
      <c r="O4907" t="s">
        <v>85</v>
      </c>
      <c r="P4907">
        <v>544256</v>
      </c>
      <c r="Q4907" t="s">
        <v>85</v>
      </c>
      <c r="R4907" s="9">
        <v>71941.662785630979</v>
      </c>
      <c r="S4907" s="9"/>
      <c r="T4907" s="9"/>
      <c r="U4907" s="9"/>
      <c r="V4907" s="9"/>
      <c r="W4907" s="9"/>
      <c r="X4907" s="9"/>
      <c r="Y4907" s="9"/>
      <c r="Z4907" s="9"/>
      <c r="AA4907" s="9"/>
      <c r="AB4907" s="9"/>
      <c r="AC4907" s="9"/>
      <c r="AD4907" s="9"/>
      <c r="AE4907" s="9"/>
      <c r="AF4907" s="9"/>
      <c r="AG4907" s="9"/>
      <c r="AH4907" s="9"/>
      <c r="AI4907" s="9"/>
      <c r="AJ4907" s="9"/>
      <c r="AK4907" s="9"/>
      <c r="AL4907" s="9"/>
      <c r="AM4907" s="9"/>
      <c r="AN4907" s="9"/>
      <c r="AO4907" s="9"/>
      <c r="AP4907" s="9"/>
      <c r="AQ4907" s="15"/>
      <c r="AR4907" s="9"/>
      <c r="AS4907" s="9"/>
      <c r="AT4907" s="9"/>
      <c r="AU4907" s="9"/>
      <c r="AV4907" s="9"/>
      <c r="AW4907" s="9"/>
      <c r="AX4907" s="9"/>
      <c r="AY4907" s="9"/>
      <c r="AZ4907" s="9"/>
      <c r="BA4907" s="9"/>
      <c r="BB4907" s="9"/>
      <c r="BC4907" s="9"/>
      <c r="BD4907" s="9"/>
      <c r="BE4907" s="9"/>
      <c r="BF4907" s="9"/>
      <c r="BG4907" s="9"/>
      <c r="BH4907" s="9"/>
      <c r="BI4907" s="9"/>
      <c r="BJ4907" s="9"/>
      <c r="BK4907" s="9"/>
      <c r="BL4907" s="9">
        <f t="shared" si="160"/>
        <v>71941.662785630979</v>
      </c>
      <c r="BM4907" s="9">
        <f t="shared" si="161"/>
        <v>71900</v>
      </c>
    </row>
    <row r="4908" spans="1:65" x14ac:dyDescent="0.3">
      <c r="A4908" t="s">
        <v>4484</v>
      </c>
      <c r="B4908" s="9">
        <v>249</v>
      </c>
      <c r="C4908">
        <v>589047</v>
      </c>
      <c r="D4908">
        <v>1</v>
      </c>
      <c r="E4908">
        <v>0</v>
      </c>
      <c r="F4908">
        <v>0</v>
      </c>
      <c r="G4908">
        <v>0</v>
      </c>
      <c r="H4908">
        <v>0</v>
      </c>
      <c r="I4908" t="s">
        <v>135</v>
      </c>
      <c r="J4908">
        <v>588644</v>
      </c>
      <c r="K4908" t="s">
        <v>2289</v>
      </c>
      <c r="L4908">
        <v>588644</v>
      </c>
      <c r="M4908" t="s">
        <v>2289</v>
      </c>
      <c r="N4908">
        <v>588296</v>
      </c>
      <c r="O4908" t="s">
        <v>199</v>
      </c>
      <c r="P4908">
        <v>588296</v>
      </c>
      <c r="Q4908" t="s">
        <v>199</v>
      </c>
      <c r="R4908" s="9">
        <v>71941.662785630979</v>
      </c>
      <c r="S4908" s="9"/>
      <c r="T4908" s="9"/>
      <c r="U4908" s="9"/>
      <c r="V4908" s="9"/>
      <c r="W4908" s="9"/>
      <c r="X4908" s="9"/>
      <c r="Y4908" s="9"/>
      <c r="Z4908" s="9"/>
      <c r="AA4908" s="9"/>
      <c r="AB4908" s="9"/>
      <c r="AC4908" s="9"/>
      <c r="AD4908" s="9"/>
      <c r="AE4908" s="9"/>
      <c r="AF4908" s="9"/>
      <c r="AG4908" s="9"/>
      <c r="AH4908" s="9"/>
      <c r="AI4908" s="9"/>
      <c r="AJ4908" s="9"/>
      <c r="AK4908" s="9"/>
      <c r="AL4908" s="9"/>
      <c r="AM4908" s="9"/>
      <c r="AN4908" s="9"/>
      <c r="AO4908" s="9"/>
      <c r="AP4908" s="9"/>
      <c r="AQ4908" s="15"/>
      <c r="AR4908" s="9"/>
      <c r="AS4908" s="9"/>
      <c r="AT4908" s="9"/>
      <c r="AU4908" s="9"/>
      <c r="AV4908" s="9"/>
      <c r="AW4908" s="9"/>
      <c r="AX4908" s="9"/>
      <c r="AY4908" s="9"/>
      <c r="AZ4908" s="9"/>
      <c r="BA4908" s="9"/>
      <c r="BB4908" s="9"/>
      <c r="BC4908" s="9"/>
      <c r="BD4908" s="9"/>
      <c r="BE4908" s="9"/>
      <c r="BF4908" s="9"/>
      <c r="BG4908" s="9"/>
      <c r="BH4908" s="9"/>
      <c r="BI4908" s="9"/>
      <c r="BJ4908" s="9"/>
      <c r="BK4908" s="9"/>
      <c r="BL4908" s="9">
        <f t="shared" si="160"/>
        <v>71941.662785630979</v>
      </c>
      <c r="BM4908" s="9">
        <f t="shared" si="161"/>
        <v>71900</v>
      </c>
    </row>
    <row r="4909" spans="1:65" x14ac:dyDescent="0.3">
      <c r="A4909" t="s">
        <v>4484</v>
      </c>
      <c r="B4909" s="9">
        <v>372</v>
      </c>
      <c r="C4909">
        <v>558401</v>
      </c>
      <c r="D4909">
        <v>1</v>
      </c>
      <c r="E4909">
        <v>0</v>
      </c>
      <c r="F4909">
        <v>0</v>
      </c>
      <c r="G4909">
        <v>0</v>
      </c>
      <c r="H4909">
        <v>0</v>
      </c>
      <c r="I4909" t="s">
        <v>151</v>
      </c>
      <c r="J4909">
        <v>557587</v>
      </c>
      <c r="K4909" t="s">
        <v>456</v>
      </c>
      <c r="L4909">
        <v>557587</v>
      </c>
      <c r="M4909" t="s">
        <v>456</v>
      </c>
      <c r="N4909">
        <v>557587</v>
      </c>
      <c r="O4909" t="s">
        <v>456</v>
      </c>
      <c r="P4909">
        <v>557587</v>
      </c>
      <c r="Q4909" t="s">
        <v>456</v>
      </c>
      <c r="R4909" s="9">
        <v>89009.968050677679</v>
      </c>
      <c r="S4909" s="9"/>
      <c r="T4909" s="9"/>
      <c r="U4909" s="9"/>
      <c r="V4909" s="9"/>
      <c r="W4909" s="9"/>
      <c r="X4909" s="9"/>
      <c r="Y4909" s="9"/>
      <c r="Z4909" s="9"/>
      <c r="AA4909" s="9"/>
      <c r="AB4909" s="9"/>
      <c r="AC4909" s="9"/>
      <c r="AD4909" s="9"/>
      <c r="AE4909" s="9"/>
      <c r="AF4909" s="9"/>
      <c r="AG4909" s="9"/>
      <c r="AH4909" s="9"/>
      <c r="AI4909" s="9"/>
      <c r="AJ4909" s="9"/>
      <c r="AK4909" s="9"/>
      <c r="AL4909" s="9"/>
      <c r="AM4909" s="9"/>
      <c r="AN4909" s="9"/>
      <c r="AO4909" s="9"/>
      <c r="AP4909" s="9"/>
      <c r="AQ4909" s="15"/>
      <c r="AR4909" s="9"/>
      <c r="AS4909" s="9"/>
      <c r="AT4909" s="9"/>
      <c r="AU4909" s="9"/>
      <c r="AV4909" s="9"/>
      <c r="AW4909" s="9"/>
      <c r="AX4909" s="9"/>
      <c r="AY4909" s="9"/>
      <c r="AZ4909" s="9"/>
      <c r="BA4909" s="9"/>
      <c r="BB4909" s="9"/>
      <c r="BC4909" s="9"/>
      <c r="BD4909" s="9"/>
      <c r="BE4909" s="9"/>
      <c r="BF4909" s="9"/>
      <c r="BG4909" s="9"/>
      <c r="BH4909" s="9"/>
      <c r="BI4909" s="9"/>
      <c r="BJ4909" s="9"/>
      <c r="BK4909" s="9"/>
      <c r="BL4909" s="9">
        <f t="shared" si="160"/>
        <v>89009.968050677679</v>
      </c>
      <c r="BM4909" s="9">
        <f t="shared" si="161"/>
        <v>89000</v>
      </c>
    </row>
    <row r="4910" spans="1:65" x14ac:dyDescent="0.3">
      <c r="A4910" t="s">
        <v>4484</v>
      </c>
      <c r="B4910" s="9">
        <v>563</v>
      </c>
      <c r="C4910">
        <v>508152</v>
      </c>
      <c r="D4910">
        <v>1</v>
      </c>
      <c r="E4910">
        <v>0</v>
      </c>
      <c r="F4910">
        <v>0</v>
      </c>
      <c r="G4910">
        <v>0</v>
      </c>
      <c r="H4910">
        <v>0</v>
      </c>
      <c r="I4910" t="s">
        <v>83</v>
      </c>
      <c r="J4910">
        <v>546615</v>
      </c>
      <c r="K4910" t="s">
        <v>1138</v>
      </c>
      <c r="L4910">
        <v>545881</v>
      </c>
      <c r="M4910" t="s">
        <v>238</v>
      </c>
      <c r="N4910">
        <v>545881</v>
      </c>
      <c r="O4910" t="s">
        <v>238</v>
      </c>
      <c r="P4910">
        <v>545881</v>
      </c>
      <c r="Q4910" t="s">
        <v>238</v>
      </c>
      <c r="R4910" s="9">
        <v>134040.69252852959</v>
      </c>
      <c r="S4910" s="9"/>
      <c r="T4910" s="9"/>
      <c r="U4910" s="9"/>
      <c r="V4910" s="9"/>
      <c r="W4910" s="9"/>
      <c r="X4910" s="9"/>
      <c r="Y4910" s="9"/>
      <c r="Z4910" s="9"/>
      <c r="AA4910" s="9"/>
      <c r="AB4910" s="9"/>
      <c r="AC4910" s="9"/>
      <c r="AD4910" s="9"/>
      <c r="AE4910" s="9"/>
      <c r="AF4910" s="9"/>
      <c r="AG4910" s="9"/>
      <c r="AH4910" s="9"/>
      <c r="AI4910" s="9"/>
      <c r="AJ4910" s="9"/>
      <c r="AK4910" s="9"/>
      <c r="AL4910" s="9"/>
      <c r="AM4910" s="9"/>
      <c r="AN4910" s="9"/>
      <c r="AO4910" s="9"/>
      <c r="AP4910" s="9"/>
      <c r="AQ4910" s="15"/>
      <c r="AR4910" s="9"/>
      <c r="AS4910" s="9"/>
      <c r="AT4910" s="9"/>
      <c r="AU4910" s="9"/>
      <c r="AV4910" s="9"/>
      <c r="AW4910" s="9"/>
      <c r="AX4910" s="9"/>
      <c r="AY4910" s="9"/>
      <c r="AZ4910" s="9"/>
      <c r="BA4910" s="9"/>
      <c r="BB4910" s="9"/>
      <c r="BC4910" s="9"/>
      <c r="BD4910" s="9"/>
      <c r="BE4910" s="9"/>
      <c r="BF4910" s="9"/>
      <c r="BG4910" s="9"/>
      <c r="BH4910" s="9"/>
      <c r="BI4910" s="9"/>
      <c r="BJ4910" s="9"/>
      <c r="BK4910" s="9"/>
      <c r="BL4910" s="9">
        <f t="shared" si="160"/>
        <v>134040.69252852959</v>
      </c>
      <c r="BM4910" s="9">
        <f t="shared" si="161"/>
        <v>134000</v>
      </c>
    </row>
    <row r="4911" spans="1:65" x14ac:dyDescent="0.3">
      <c r="A4911" t="s">
        <v>4485</v>
      </c>
      <c r="B4911" s="9">
        <v>576</v>
      </c>
      <c r="C4911">
        <v>561223</v>
      </c>
      <c r="D4911">
        <v>1</v>
      </c>
      <c r="E4911">
        <v>0</v>
      </c>
      <c r="F4911">
        <v>0</v>
      </c>
      <c r="G4911">
        <v>0</v>
      </c>
      <c r="H4911">
        <v>0</v>
      </c>
      <c r="I4911" t="s">
        <v>151</v>
      </c>
      <c r="J4911">
        <v>560715</v>
      </c>
      <c r="K4911" t="s">
        <v>553</v>
      </c>
      <c r="L4911">
        <v>560715</v>
      </c>
      <c r="M4911" t="s">
        <v>553</v>
      </c>
      <c r="N4911">
        <v>560715</v>
      </c>
      <c r="O4911" t="s">
        <v>553</v>
      </c>
      <c r="P4911">
        <v>560715</v>
      </c>
      <c r="Q4911" t="s">
        <v>553</v>
      </c>
      <c r="R4911" s="9">
        <v>137093.90517281281</v>
      </c>
      <c r="S4911" s="9"/>
      <c r="T4911" s="9"/>
      <c r="U4911" s="9"/>
      <c r="V4911" s="9"/>
      <c r="W4911" s="9"/>
      <c r="X4911" s="9"/>
      <c r="Y4911" s="9"/>
      <c r="Z4911" s="9"/>
      <c r="AA4911" s="9"/>
      <c r="AB4911" s="9"/>
      <c r="AC4911" s="9"/>
      <c r="AD4911" s="9"/>
      <c r="AE4911" s="9"/>
      <c r="AF4911" s="9"/>
      <c r="AG4911" s="9"/>
      <c r="AH4911" s="9"/>
      <c r="AI4911" s="9"/>
      <c r="AJ4911" s="9"/>
      <c r="AK4911" s="9"/>
      <c r="AL4911" s="9"/>
      <c r="AM4911" s="9"/>
      <c r="AN4911" s="9"/>
      <c r="AO4911" s="9"/>
      <c r="AP4911" s="9"/>
      <c r="AQ4911" s="15"/>
      <c r="AR4911" s="9">
        <v>1</v>
      </c>
      <c r="AS4911" s="9">
        <f>AR4911*30500</f>
        <v>30500</v>
      </c>
      <c r="AT4911" s="9"/>
      <c r="AU4911" s="9"/>
      <c r="AV4911" s="9"/>
      <c r="AW4911" s="9"/>
      <c r="AX4911" s="9"/>
      <c r="AY4911" s="9"/>
      <c r="AZ4911" s="9"/>
      <c r="BA4911" s="9"/>
      <c r="BB4911" s="9"/>
      <c r="BC4911" s="9"/>
      <c r="BD4911" s="9"/>
      <c r="BE4911" s="9"/>
      <c r="BF4911" s="9"/>
      <c r="BG4911" s="9"/>
      <c r="BH4911" s="9"/>
      <c r="BI4911" s="9"/>
      <c r="BJ4911" s="9"/>
      <c r="BK4911" s="9"/>
      <c r="BL4911" s="9">
        <f t="shared" si="160"/>
        <v>167593.90517281281</v>
      </c>
      <c r="BM4911" s="9">
        <f t="shared" si="161"/>
        <v>167600</v>
      </c>
    </row>
    <row r="4912" spans="1:65" x14ac:dyDescent="0.3">
      <c r="A4912" t="s">
        <v>1590</v>
      </c>
      <c r="B4912" s="9">
        <v>37</v>
      </c>
      <c r="C4912">
        <v>553603</v>
      </c>
      <c r="D4912">
        <v>1</v>
      </c>
      <c r="E4912">
        <v>0</v>
      </c>
      <c r="F4912">
        <v>0</v>
      </c>
      <c r="G4912">
        <v>0</v>
      </c>
      <c r="H4912">
        <v>0</v>
      </c>
      <c r="I4912" t="s">
        <v>151</v>
      </c>
      <c r="J4912">
        <v>559075</v>
      </c>
      <c r="K4912" t="s">
        <v>364</v>
      </c>
      <c r="L4912">
        <v>559075</v>
      </c>
      <c r="M4912" t="s">
        <v>364</v>
      </c>
      <c r="N4912">
        <v>559075</v>
      </c>
      <c r="O4912" t="s">
        <v>364</v>
      </c>
      <c r="P4912">
        <v>559075</v>
      </c>
      <c r="Q4912" t="s">
        <v>364</v>
      </c>
      <c r="R4912" s="9">
        <v>71941.662785630979</v>
      </c>
      <c r="S4912" s="9"/>
      <c r="T4912" s="9"/>
      <c r="U4912" s="9"/>
      <c r="V4912" s="9"/>
      <c r="W4912" s="9"/>
      <c r="X4912" s="9"/>
      <c r="Y4912" s="9"/>
      <c r="Z4912" s="9"/>
      <c r="AA4912" s="9"/>
      <c r="AB4912" s="9"/>
      <c r="AC4912" s="9"/>
      <c r="AD4912" s="9"/>
      <c r="AE4912" s="9"/>
      <c r="AF4912" s="9"/>
      <c r="AG4912" s="9"/>
      <c r="AH4912" s="9"/>
      <c r="AI4912" s="9"/>
      <c r="AJ4912" s="9"/>
      <c r="AK4912" s="9"/>
      <c r="AL4912" s="9"/>
      <c r="AM4912" s="9"/>
      <c r="AN4912" s="9"/>
      <c r="AO4912" s="9"/>
      <c r="AP4912" s="9"/>
      <c r="AQ4912" s="15"/>
      <c r="AR4912" s="9"/>
      <c r="AS4912" s="9"/>
      <c r="AT4912" s="9"/>
      <c r="AU4912" s="9"/>
      <c r="AV4912" s="9"/>
      <c r="AW4912" s="9"/>
      <c r="AX4912" s="9"/>
      <c r="AY4912" s="9"/>
      <c r="AZ4912" s="9"/>
      <c r="BA4912" s="9"/>
      <c r="BB4912" s="9"/>
      <c r="BC4912" s="9"/>
      <c r="BD4912" s="9"/>
      <c r="BE4912" s="9"/>
      <c r="BF4912" s="9"/>
      <c r="BG4912" s="9"/>
      <c r="BH4912" s="9"/>
      <c r="BI4912" s="9"/>
      <c r="BJ4912" s="9"/>
      <c r="BK4912" s="9"/>
      <c r="BL4912" s="9">
        <f t="shared" si="160"/>
        <v>71941.662785630979</v>
      </c>
      <c r="BM4912" s="9">
        <f t="shared" si="161"/>
        <v>71900</v>
      </c>
    </row>
    <row r="4913" spans="1:65" x14ac:dyDescent="0.3">
      <c r="A4913" s="3" t="s">
        <v>1590</v>
      </c>
      <c r="B4913" s="9">
        <v>2190</v>
      </c>
      <c r="C4913">
        <v>547263</v>
      </c>
      <c r="D4913">
        <v>1</v>
      </c>
      <c r="E4913">
        <v>1</v>
      </c>
      <c r="F4913">
        <v>1</v>
      </c>
      <c r="G4913">
        <v>0</v>
      </c>
      <c r="H4913">
        <v>0</v>
      </c>
      <c r="I4913" t="s">
        <v>83</v>
      </c>
      <c r="J4913">
        <v>547263</v>
      </c>
      <c r="K4913" t="s">
        <v>1590</v>
      </c>
      <c r="L4913">
        <v>547263</v>
      </c>
      <c r="M4913" t="s">
        <v>1590</v>
      </c>
      <c r="N4913">
        <v>546127</v>
      </c>
      <c r="O4913" t="s">
        <v>182</v>
      </c>
      <c r="P4913">
        <v>546127</v>
      </c>
      <c r="Q4913" t="s">
        <v>182</v>
      </c>
      <c r="R4913" s="9">
        <v>508255.70522233029</v>
      </c>
      <c r="S4913" s="9">
        <f>SUMIFS($B:$B,$J:$J,$C4913)</f>
        <v>2475</v>
      </c>
      <c r="T4913" s="9">
        <v>134632.62502775271</v>
      </c>
      <c r="U4913" s="9">
        <v>0</v>
      </c>
      <c r="V4913" s="9">
        <f>U4913*768</f>
        <v>0</v>
      </c>
      <c r="W4913" s="9">
        <v>9</v>
      </c>
      <c r="X4913" s="9">
        <f>W4913*3072</f>
        <v>27648</v>
      </c>
      <c r="Y4913" s="9">
        <v>14</v>
      </c>
      <c r="Z4913" s="9">
        <f>Y4913*1024</f>
        <v>14336</v>
      </c>
      <c r="AA4913" s="9">
        <v>5</v>
      </c>
      <c r="AB4913" s="9">
        <f>AA4913*256</f>
        <v>1280</v>
      </c>
      <c r="AC4913" s="9">
        <f>SUMIFS($B:$B,$L:$L,$C4913)</f>
        <v>2608</v>
      </c>
      <c r="AD4913" s="9">
        <v>327518.8363771119</v>
      </c>
      <c r="AE4913" s="9"/>
      <c r="AF4913" s="9"/>
      <c r="AG4913" s="9"/>
      <c r="AH4913" s="9"/>
      <c r="AI4913" s="9"/>
      <c r="AJ4913" s="9"/>
      <c r="AK4913" s="9"/>
      <c r="AL4913" s="9"/>
      <c r="AM4913" s="9"/>
      <c r="AN4913" s="9"/>
      <c r="AO4913" s="9"/>
      <c r="AP4913" s="9"/>
      <c r="AQ4913" s="15"/>
      <c r="AR4913" s="9"/>
      <c r="AS4913" s="9"/>
      <c r="AT4913" s="9"/>
      <c r="AU4913" s="9"/>
      <c r="AV4913" s="9"/>
      <c r="AW4913" s="9"/>
      <c r="AX4913" s="9"/>
      <c r="AY4913" s="9"/>
      <c r="AZ4913" s="9"/>
      <c r="BA4913" s="9"/>
      <c r="BB4913" s="9"/>
      <c r="BC4913" s="9"/>
      <c r="BD4913" s="9"/>
      <c r="BE4913" s="9"/>
      <c r="BF4913" s="9"/>
      <c r="BG4913" s="9"/>
      <c r="BH4913" s="9"/>
      <c r="BI4913" s="9"/>
      <c r="BJ4913" s="9"/>
      <c r="BK4913" s="9"/>
      <c r="BL4913" s="9">
        <f t="shared" si="160"/>
        <v>1013671.166627195</v>
      </c>
      <c r="BM4913" s="9">
        <f t="shared" si="161"/>
        <v>1013700</v>
      </c>
    </row>
    <row r="4914" spans="1:65" x14ac:dyDescent="0.3">
      <c r="A4914" t="s">
        <v>4486</v>
      </c>
      <c r="B4914" s="9">
        <v>188</v>
      </c>
      <c r="C4914">
        <v>580996</v>
      </c>
      <c r="D4914">
        <v>1</v>
      </c>
      <c r="E4914">
        <v>0</v>
      </c>
      <c r="F4914">
        <v>0</v>
      </c>
      <c r="G4914">
        <v>0</v>
      </c>
      <c r="H4914">
        <v>0</v>
      </c>
      <c r="I4914" t="s">
        <v>96</v>
      </c>
      <c r="J4914">
        <v>580376</v>
      </c>
      <c r="K4914" t="s">
        <v>888</v>
      </c>
      <c r="L4914">
        <v>580376</v>
      </c>
      <c r="M4914" t="s">
        <v>888</v>
      </c>
      <c r="N4914">
        <v>580376</v>
      </c>
      <c r="O4914" t="s">
        <v>888</v>
      </c>
      <c r="P4914">
        <v>581259</v>
      </c>
      <c r="Q4914" t="s">
        <v>889</v>
      </c>
      <c r="R4914" s="9">
        <v>71941.662785630979</v>
      </c>
      <c r="S4914" s="9"/>
      <c r="T4914" s="9"/>
      <c r="U4914" s="9"/>
      <c r="V4914" s="9"/>
      <c r="W4914" s="9"/>
      <c r="X4914" s="9"/>
      <c r="Y4914" s="9"/>
      <c r="Z4914" s="9"/>
      <c r="AA4914" s="9"/>
      <c r="AB4914" s="9"/>
      <c r="AC4914" s="9"/>
      <c r="AD4914" s="9"/>
      <c r="AE4914" s="9"/>
      <c r="AF4914" s="9"/>
      <c r="AG4914" s="9"/>
      <c r="AH4914" s="9"/>
      <c r="AI4914" s="9"/>
      <c r="AJ4914" s="9"/>
      <c r="AK4914" s="9"/>
      <c r="AL4914" s="9"/>
      <c r="AM4914" s="9"/>
      <c r="AN4914" s="9"/>
      <c r="AO4914" s="9"/>
      <c r="AP4914" s="9"/>
      <c r="AQ4914" s="15"/>
      <c r="AR4914" s="9"/>
      <c r="AS4914" s="9"/>
      <c r="AT4914" s="9"/>
      <c r="AU4914" s="9"/>
      <c r="AV4914" s="9"/>
      <c r="AW4914" s="9"/>
      <c r="AX4914" s="9"/>
      <c r="AY4914" s="9"/>
      <c r="AZ4914" s="9"/>
      <c r="BA4914" s="9"/>
      <c r="BB4914" s="9"/>
      <c r="BC4914" s="9"/>
      <c r="BD4914" s="9"/>
      <c r="BE4914" s="9"/>
      <c r="BF4914" s="9"/>
      <c r="BG4914" s="9"/>
      <c r="BH4914" s="9"/>
      <c r="BI4914" s="9"/>
      <c r="BJ4914" s="9"/>
      <c r="BK4914" s="9"/>
      <c r="BL4914" s="9">
        <f t="shared" si="160"/>
        <v>71941.662785630979</v>
      </c>
      <c r="BM4914" s="9">
        <f t="shared" si="161"/>
        <v>71900</v>
      </c>
    </row>
    <row r="4915" spans="1:65" x14ac:dyDescent="0.3">
      <c r="A4915" t="s">
        <v>4487</v>
      </c>
      <c r="B4915" s="9">
        <v>631</v>
      </c>
      <c r="C4915">
        <v>591769</v>
      </c>
      <c r="D4915">
        <v>1</v>
      </c>
      <c r="E4915">
        <v>0</v>
      </c>
      <c r="F4915">
        <v>0</v>
      </c>
      <c r="G4915">
        <v>0</v>
      </c>
      <c r="H4915">
        <v>0</v>
      </c>
      <c r="I4915" t="s">
        <v>123</v>
      </c>
      <c r="J4915">
        <v>591211</v>
      </c>
      <c r="K4915" t="s">
        <v>764</v>
      </c>
      <c r="L4915">
        <v>591211</v>
      </c>
      <c r="M4915" t="s">
        <v>764</v>
      </c>
      <c r="N4915">
        <v>591211</v>
      </c>
      <c r="O4915" t="s">
        <v>764</v>
      </c>
      <c r="P4915">
        <v>591211</v>
      </c>
      <c r="Q4915" t="s">
        <v>764</v>
      </c>
      <c r="R4915" s="9">
        <v>149996.22583169799</v>
      </c>
      <c r="S4915" s="9"/>
      <c r="T4915" s="9"/>
      <c r="U4915" s="9"/>
      <c r="V4915" s="9"/>
      <c r="W4915" s="9"/>
      <c r="X4915" s="9"/>
      <c r="Y4915" s="9"/>
      <c r="Z4915" s="9"/>
      <c r="AA4915" s="9"/>
      <c r="AB4915" s="9"/>
      <c r="AC4915" s="9"/>
      <c r="AD4915" s="9"/>
      <c r="AE4915" s="9"/>
      <c r="AF4915" s="9"/>
      <c r="AG4915" s="9"/>
      <c r="AH4915" s="9"/>
      <c r="AI4915" s="9"/>
      <c r="AJ4915" s="9"/>
      <c r="AK4915" s="9"/>
      <c r="AL4915" s="9"/>
      <c r="AM4915" s="9"/>
      <c r="AN4915" s="9"/>
      <c r="AO4915" s="9"/>
      <c r="AP4915" s="9"/>
      <c r="AQ4915" s="15"/>
      <c r="AR4915" s="9"/>
      <c r="AS4915" s="9"/>
      <c r="AT4915" s="9"/>
      <c r="AU4915" s="9"/>
      <c r="AV4915" s="9"/>
      <c r="AW4915" s="9"/>
      <c r="AX4915" s="9"/>
      <c r="AY4915" s="9"/>
      <c r="AZ4915" s="9"/>
      <c r="BA4915" s="9"/>
      <c r="BB4915" s="9"/>
      <c r="BC4915" s="9"/>
      <c r="BD4915" s="9"/>
      <c r="BE4915" s="9"/>
      <c r="BF4915" s="9"/>
      <c r="BG4915" s="9"/>
      <c r="BH4915" s="9"/>
      <c r="BI4915" s="9"/>
      <c r="BJ4915" s="9"/>
      <c r="BK4915" s="9"/>
      <c r="BL4915" s="9">
        <f t="shared" si="160"/>
        <v>149996.22583169799</v>
      </c>
      <c r="BM4915" s="9">
        <f t="shared" si="161"/>
        <v>150000</v>
      </c>
    </row>
    <row r="4916" spans="1:65" x14ac:dyDescent="0.3">
      <c r="A4916" t="s">
        <v>4487</v>
      </c>
      <c r="B4916" s="9">
        <v>1826</v>
      </c>
      <c r="C4916">
        <v>577553</v>
      </c>
      <c r="D4916">
        <v>1</v>
      </c>
      <c r="E4916">
        <v>0</v>
      </c>
      <c r="F4916">
        <v>0</v>
      </c>
      <c r="G4916">
        <v>0</v>
      </c>
      <c r="H4916">
        <v>0</v>
      </c>
      <c r="I4916" t="s">
        <v>104</v>
      </c>
      <c r="J4916">
        <v>577197</v>
      </c>
      <c r="K4916" t="s">
        <v>300</v>
      </c>
      <c r="L4916">
        <v>577197</v>
      </c>
      <c r="M4916" t="s">
        <v>300</v>
      </c>
      <c r="N4916">
        <v>577197</v>
      </c>
      <c r="O4916" t="s">
        <v>300</v>
      </c>
      <c r="P4916">
        <v>577197</v>
      </c>
      <c r="Q4916" t="s">
        <v>300</v>
      </c>
      <c r="R4916" s="9">
        <v>425669.90578256128</v>
      </c>
      <c r="S4916" s="9"/>
      <c r="T4916" s="9"/>
      <c r="U4916" s="9"/>
      <c r="V4916" s="9"/>
      <c r="W4916" s="9"/>
      <c r="X4916" s="9"/>
      <c r="Y4916" s="9"/>
      <c r="Z4916" s="9"/>
      <c r="AA4916" s="9"/>
      <c r="AB4916" s="9"/>
      <c r="AC4916" s="9"/>
      <c r="AD4916" s="9"/>
      <c r="AE4916" s="9"/>
      <c r="AF4916" s="9"/>
      <c r="AG4916" s="9"/>
      <c r="AH4916" s="9"/>
      <c r="AI4916" s="9"/>
      <c r="AJ4916" s="9"/>
      <c r="AK4916" s="9"/>
      <c r="AL4916" s="9"/>
      <c r="AM4916" s="9"/>
      <c r="AN4916" s="9"/>
      <c r="AO4916" s="9"/>
      <c r="AP4916" s="9"/>
      <c r="AQ4916" s="15"/>
      <c r="AR4916" s="9"/>
      <c r="AS4916" s="9"/>
      <c r="AT4916" s="9"/>
      <c r="AU4916" s="9"/>
      <c r="AV4916" s="9"/>
      <c r="AW4916" s="9"/>
      <c r="AX4916" s="9"/>
      <c r="AY4916" s="9"/>
      <c r="AZ4916" s="9"/>
      <c r="BA4916" s="9"/>
      <c r="BB4916" s="9"/>
      <c r="BC4916" s="9"/>
      <c r="BD4916" s="9"/>
      <c r="BE4916" s="9"/>
      <c r="BF4916" s="9"/>
      <c r="BG4916" s="9"/>
      <c r="BH4916" s="9"/>
      <c r="BI4916" s="9"/>
      <c r="BJ4916" s="9"/>
      <c r="BK4916" s="9"/>
      <c r="BL4916" s="9">
        <f t="shared" si="160"/>
        <v>425669.90578256128</v>
      </c>
      <c r="BM4916" s="9">
        <f t="shared" si="161"/>
        <v>425700</v>
      </c>
    </row>
    <row r="4917" spans="1:65" x14ac:dyDescent="0.3">
      <c r="A4917" t="s">
        <v>4488</v>
      </c>
      <c r="B4917" s="9">
        <v>517</v>
      </c>
      <c r="C4917">
        <v>551457</v>
      </c>
      <c r="D4917">
        <v>1</v>
      </c>
      <c r="E4917">
        <v>0</v>
      </c>
      <c r="F4917">
        <v>0</v>
      </c>
      <c r="G4917">
        <v>0</v>
      </c>
      <c r="H4917">
        <v>0</v>
      </c>
      <c r="I4917" t="s">
        <v>86</v>
      </c>
      <c r="J4917">
        <v>532819</v>
      </c>
      <c r="K4917" t="s">
        <v>327</v>
      </c>
      <c r="L4917">
        <v>532819</v>
      </c>
      <c r="M4917" t="s">
        <v>327</v>
      </c>
      <c r="N4917">
        <v>532819</v>
      </c>
      <c r="O4917" t="s">
        <v>327</v>
      </c>
      <c r="P4917">
        <v>532819</v>
      </c>
      <c r="Q4917" t="s">
        <v>327</v>
      </c>
      <c r="R4917" s="9">
        <v>123225.6489206377</v>
      </c>
      <c r="S4917" s="9"/>
      <c r="T4917" s="9"/>
      <c r="U4917" s="9"/>
      <c r="V4917" s="9"/>
      <c r="W4917" s="9"/>
      <c r="X4917" s="9"/>
      <c r="Y4917" s="9"/>
      <c r="Z4917" s="9"/>
      <c r="AA4917" s="9"/>
      <c r="AB4917" s="9"/>
      <c r="AC4917" s="9"/>
      <c r="AD4917" s="9"/>
      <c r="AE4917" s="9"/>
      <c r="AF4917" s="9"/>
      <c r="AG4917" s="9"/>
      <c r="AH4917" s="9"/>
      <c r="AI4917" s="9"/>
      <c r="AJ4917" s="9"/>
      <c r="AK4917" s="9"/>
      <c r="AL4917" s="9"/>
      <c r="AM4917" s="9"/>
      <c r="AN4917" s="9"/>
      <c r="AO4917" s="9"/>
      <c r="AP4917" s="9"/>
      <c r="AQ4917" s="15"/>
      <c r="AR4917" s="9"/>
      <c r="AS4917" s="9"/>
      <c r="AT4917" s="9"/>
      <c r="AU4917" s="9"/>
      <c r="AV4917" s="9"/>
      <c r="AW4917" s="9"/>
      <c r="AX4917" s="9"/>
      <c r="AY4917" s="9"/>
      <c r="AZ4917" s="9"/>
      <c r="BA4917" s="9"/>
      <c r="BB4917" s="9"/>
      <c r="BC4917" s="9"/>
      <c r="BD4917" s="9"/>
      <c r="BE4917" s="9"/>
      <c r="BF4917" s="9"/>
      <c r="BG4917" s="9"/>
      <c r="BH4917" s="9"/>
      <c r="BI4917" s="9"/>
      <c r="BJ4917" s="9"/>
      <c r="BK4917" s="9"/>
      <c r="BL4917" s="9">
        <f t="shared" si="160"/>
        <v>123225.6489206377</v>
      </c>
      <c r="BM4917" s="9">
        <f t="shared" si="161"/>
        <v>123200</v>
      </c>
    </row>
    <row r="4918" spans="1:65" x14ac:dyDescent="0.3">
      <c r="A4918" s="4" t="s">
        <v>108</v>
      </c>
      <c r="B4918" s="9">
        <v>9302</v>
      </c>
      <c r="C4918">
        <v>599921</v>
      </c>
      <c r="D4918">
        <v>1</v>
      </c>
      <c r="E4918">
        <v>1</v>
      </c>
      <c r="F4918">
        <v>1</v>
      </c>
      <c r="G4918">
        <v>1</v>
      </c>
      <c r="H4918">
        <v>0</v>
      </c>
      <c r="I4918" t="s">
        <v>94</v>
      </c>
      <c r="J4918">
        <v>599921</v>
      </c>
      <c r="K4918" t="s">
        <v>108</v>
      </c>
      <c r="L4918">
        <v>599921</v>
      </c>
      <c r="M4918" t="s">
        <v>108</v>
      </c>
      <c r="N4918">
        <v>599921</v>
      </c>
      <c r="O4918" t="s">
        <v>108</v>
      </c>
      <c r="P4918">
        <v>599247</v>
      </c>
      <c r="Q4918" t="s">
        <v>109</v>
      </c>
      <c r="R4918" s="9">
        <v>2047699.7723636851</v>
      </c>
      <c r="S4918" s="9">
        <f>SUMIFS($B:$B,$J:$J,$C4918)</f>
        <v>10989</v>
      </c>
      <c r="T4918" s="9">
        <v>594588.37887150189</v>
      </c>
      <c r="U4918" s="9">
        <v>0</v>
      </c>
      <c r="V4918" s="9">
        <f>U4918*768</f>
        <v>0</v>
      </c>
      <c r="W4918" s="9">
        <v>20</v>
      </c>
      <c r="X4918" s="9">
        <f>W4918*3072</f>
        <v>61440</v>
      </c>
      <c r="Y4918" s="9">
        <v>40</v>
      </c>
      <c r="Z4918" s="9">
        <f>Y4918*1024</f>
        <v>40960</v>
      </c>
      <c r="AA4918" s="9">
        <v>27</v>
      </c>
      <c r="AB4918" s="9">
        <f>AA4918*256</f>
        <v>6912</v>
      </c>
      <c r="AC4918" s="9">
        <f>SUMIFS($B:$B,$L:$L,$C4918)</f>
        <v>13285</v>
      </c>
      <c r="AD4918" s="9">
        <v>1641496.6414702558</v>
      </c>
      <c r="AE4918" s="9"/>
      <c r="AF4918" s="9"/>
      <c r="AG4918" s="9">
        <f>SUMIFS($B:$B,$N:$N,$C4918)</f>
        <v>10989</v>
      </c>
      <c r="AH4918" s="9">
        <v>1234534.8416512969</v>
      </c>
      <c r="AI4918" s="9"/>
      <c r="AJ4918" s="9"/>
      <c r="AK4918" s="9"/>
      <c r="AL4918" s="9"/>
      <c r="AM4918" s="9"/>
      <c r="AN4918" s="9"/>
      <c r="AO4918" s="9"/>
      <c r="AP4918" s="9"/>
      <c r="AQ4918" s="15"/>
      <c r="AR4918" s="9">
        <v>10</v>
      </c>
      <c r="AS4918" s="9">
        <f>AR4918*30500</f>
        <v>305000</v>
      </c>
      <c r="AT4918" s="9"/>
      <c r="AU4918" s="9"/>
      <c r="AV4918" s="9"/>
      <c r="AW4918" s="9"/>
      <c r="AX4918" s="9"/>
      <c r="AY4918" s="9"/>
      <c r="AZ4918" s="9"/>
      <c r="BA4918" s="9"/>
      <c r="BB4918" s="9"/>
      <c r="BC4918" s="9"/>
      <c r="BD4918" s="9"/>
      <c r="BE4918" s="9"/>
      <c r="BF4918" s="9"/>
      <c r="BG4918" s="9"/>
      <c r="BH4918" s="9"/>
      <c r="BI4918" s="9"/>
      <c r="BJ4918" s="9"/>
      <c r="BK4918" s="9"/>
      <c r="BL4918" s="9">
        <f t="shared" si="160"/>
        <v>5932631.6343567399</v>
      </c>
      <c r="BM4918" s="9">
        <f t="shared" si="161"/>
        <v>5932600</v>
      </c>
    </row>
    <row r="4919" spans="1:65" x14ac:dyDescent="0.3">
      <c r="A4919" t="s">
        <v>4489</v>
      </c>
      <c r="B4919" s="9">
        <v>106</v>
      </c>
      <c r="C4919">
        <v>530719</v>
      </c>
      <c r="D4919">
        <v>1</v>
      </c>
      <c r="E4919">
        <v>0</v>
      </c>
      <c r="F4919">
        <v>0</v>
      </c>
      <c r="G4919">
        <v>0</v>
      </c>
      <c r="H4919">
        <v>0</v>
      </c>
      <c r="I4919" t="s">
        <v>86</v>
      </c>
      <c r="J4919">
        <v>529648</v>
      </c>
      <c r="K4919" t="s">
        <v>318</v>
      </c>
      <c r="L4919">
        <v>530883</v>
      </c>
      <c r="M4919" t="s">
        <v>319</v>
      </c>
      <c r="N4919">
        <v>530883</v>
      </c>
      <c r="O4919" t="s">
        <v>319</v>
      </c>
      <c r="P4919">
        <v>530883</v>
      </c>
      <c r="Q4919" t="s">
        <v>319</v>
      </c>
      <c r="R4919" s="9">
        <v>71941.662785630979</v>
      </c>
      <c r="S4919" s="9"/>
      <c r="T4919" s="9"/>
      <c r="U4919" s="9"/>
      <c r="V4919" s="9"/>
      <c r="W4919" s="9"/>
      <c r="X4919" s="9"/>
      <c r="Y4919" s="9"/>
      <c r="Z4919" s="9"/>
      <c r="AA4919" s="9"/>
      <c r="AB4919" s="9"/>
      <c r="AC4919" s="9"/>
      <c r="AD4919" s="9"/>
      <c r="AE4919" s="9"/>
      <c r="AF4919" s="9"/>
      <c r="AG4919" s="9"/>
      <c r="AH4919" s="9"/>
      <c r="AI4919" s="9"/>
      <c r="AJ4919" s="9"/>
      <c r="AK4919" s="9"/>
      <c r="AL4919" s="9"/>
      <c r="AM4919" s="9"/>
      <c r="AN4919" s="9"/>
      <c r="AO4919" s="9"/>
      <c r="AP4919" s="9"/>
      <c r="AQ4919" s="15"/>
      <c r="AR4919" s="9"/>
      <c r="AS4919" s="9"/>
      <c r="AT4919" s="9"/>
      <c r="AU4919" s="9"/>
      <c r="AV4919" s="9"/>
      <c r="AW4919" s="9"/>
      <c r="AX4919" s="9"/>
      <c r="AY4919" s="9"/>
      <c r="AZ4919" s="9"/>
      <c r="BA4919" s="9"/>
      <c r="BB4919" s="9"/>
      <c r="BC4919" s="9"/>
      <c r="BD4919" s="9"/>
      <c r="BE4919" s="9"/>
      <c r="BF4919" s="9"/>
      <c r="BG4919" s="9"/>
      <c r="BH4919" s="9"/>
      <c r="BI4919" s="9"/>
      <c r="BJ4919" s="9"/>
      <c r="BK4919" s="9"/>
      <c r="BL4919" s="9">
        <f t="shared" si="160"/>
        <v>71941.662785630979</v>
      </c>
      <c r="BM4919" s="9">
        <f t="shared" si="161"/>
        <v>71900</v>
      </c>
    </row>
    <row r="4920" spans="1:65" x14ac:dyDescent="0.3">
      <c r="A4920" t="s">
        <v>4490</v>
      </c>
      <c r="B4920" s="9">
        <v>503</v>
      </c>
      <c r="C4920">
        <v>593605</v>
      </c>
      <c r="D4920">
        <v>1</v>
      </c>
      <c r="E4920">
        <v>0</v>
      </c>
      <c r="F4920">
        <v>0</v>
      </c>
      <c r="G4920">
        <v>0</v>
      </c>
      <c r="H4920">
        <v>0</v>
      </c>
      <c r="I4920" t="s">
        <v>81</v>
      </c>
      <c r="J4920">
        <v>592889</v>
      </c>
      <c r="K4920" t="s">
        <v>482</v>
      </c>
      <c r="L4920">
        <v>592889</v>
      </c>
      <c r="M4920" t="s">
        <v>482</v>
      </c>
      <c r="N4920">
        <v>592889</v>
      </c>
      <c r="O4920" t="s">
        <v>482</v>
      </c>
      <c r="P4920">
        <v>592889</v>
      </c>
      <c r="Q4920" t="s">
        <v>482</v>
      </c>
      <c r="R4920" s="9">
        <v>119930.509491775</v>
      </c>
      <c r="S4920" s="9"/>
      <c r="T4920" s="9"/>
      <c r="U4920" s="9"/>
      <c r="V4920" s="9"/>
      <c r="W4920" s="9"/>
      <c r="X4920" s="9"/>
      <c r="Y4920" s="9"/>
      <c r="Z4920" s="9"/>
      <c r="AA4920" s="9"/>
      <c r="AB4920" s="9"/>
      <c r="AC4920" s="9"/>
      <c r="AD4920" s="9"/>
      <c r="AE4920" s="9"/>
      <c r="AF4920" s="9"/>
      <c r="AG4920" s="9"/>
      <c r="AH4920" s="9"/>
      <c r="AI4920" s="9"/>
      <c r="AJ4920" s="9"/>
      <c r="AK4920" s="9"/>
      <c r="AL4920" s="9"/>
      <c r="AM4920" s="9"/>
      <c r="AN4920" s="9"/>
      <c r="AO4920" s="9"/>
      <c r="AP4920" s="9"/>
      <c r="AQ4920" s="15"/>
      <c r="AR4920" s="9"/>
      <c r="AS4920" s="9"/>
      <c r="AT4920" s="9"/>
      <c r="AU4920" s="9"/>
      <c r="AV4920" s="9"/>
      <c r="AW4920" s="9"/>
      <c r="AX4920" s="9"/>
      <c r="AY4920" s="9"/>
      <c r="AZ4920" s="9"/>
      <c r="BA4920" s="9"/>
      <c r="BB4920" s="9"/>
      <c r="BC4920" s="9"/>
      <c r="BD4920" s="9"/>
      <c r="BE4920" s="9"/>
      <c r="BF4920" s="9"/>
      <c r="BG4920" s="9"/>
      <c r="BH4920" s="9"/>
      <c r="BI4920" s="9"/>
      <c r="BJ4920" s="9"/>
      <c r="BK4920" s="9"/>
      <c r="BL4920" s="9">
        <f t="shared" si="160"/>
        <v>119930.509491775</v>
      </c>
      <c r="BM4920" s="9">
        <f t="shared" si="161"/>
        <v>119900</v>
      </c>
    </row>
    <row r="4921" spans="1:65" x14ac:dyDescent="0.3">
      <c r="A4921" t="s">
        <v>4490</v>
      </c>
      <c r="B4921" s="9">
        <v>132</v>
      </c>
      <c r="C4921">
        <v>591777</v>
      </c>
      <c r="D4921">
        <v>1</v>
      </c>
      <c r="E4921">
        <v>0</v>
      </c>
      <c r="F4921">
        <v>0</v>
      </c>
      <c r="G4921">
        <v>0</v>
      </c>
      <c r="H4921">
        <v>0</v>
      </c>
      <c r="I4921" t="s">
        <v>123</v>
      </c>
      <c r="J4921">
        <v>590401</v>
      </c>
      <c r="K4921" t="s">
        <v>817</v>
      </c>
      <c r="L4921">
        <v>590266</v>
      </c>
      <c r="M4921" t="s">
        <v>163</v>
      </c>
      <c r="N4921">
        <v>590266</v>
      </c>
      <c r="O4921" t="s">
        <v>163</v>
      </c>
      <c r="P4921">
        <v>590266</v>
      </c>
      <c r="Q4921" t="s">
        <v>163</v>
      </c>
      <c r="R4921" s="9">
        <v>71941.662785630979</v>
      </c>
      <c r="S4921" s="9"/>
      <c r="T4921" s="9"/>
      <c r="U4921" s="9"/>
      <c r="V4921" s="9"/>
      <c r="W4921" s="9"/>
      <c r="X4921" s="9"/>
      <c r="Y4921" s="9"/>
      <c r="Z4921" s="9"/>
      <c r="AA4921" s="9"/>
      <c r="AB4921" s="9"/>
      <c r="AC4921" s="9"/>
      <c r="AD4921" s="9"/>
      <c r="AE4921" s="9"/>
      <c r="AF4921" s="9"/>
      <c r="AG4921" s="9"/>
      <c r="AH4921" s="9"/>
      <c r="AI4921" s="9"/>
      <c r="AJ4921" s="9"/>
      <c r="AK4921" s="9"/>
      <c r="AL4921" s="9"/>
      <c r="AM4921" s="9"/>
      <c r="AN4921" s="9"/>
      <c r="AO4921" s="9"/>
      <c r="AP4921" s="9"/>
      <c r="AQ4921" s="15"/>
      <c r="AR4921" s="9"/>
      <c r="AS4921" s="9"/>
      <c r="AT4921" s="9"/>
      <c r="AU4921" s="9"/>
      <c r="AV4921" s="9"/>
      <c r="AW4921" s="9"/>
      <c r="AX4921" s="9"/>
      <c r="AY4921" s="9"/>
      <c r="AZ4921" s="9"/>
      <c r="BA4921" s="9"/>
      <c r="BB4921" s="9"/>
      <c r="BC4921" s="9"/>
      <c r="BD4921" s="9"/>
      <c r="BE4921" s="9"/>
      <c r="BF4921" s="9"/>
      <c r="BG4921" s="9"/>
      <c r="BH4921" s="9"/>
      <c r="BI4921" s="9"/>
      <c r="BJ4921" s="9"/>
      <c r="BK4921" s="9"/>
      <c r="BL4921" s="9">
        <f t="shared" si="160"/>
        <v>71941.662785630979</v>
      </c>
      <c r="BM4921" s="9">
        <f t="shared" si="161"/>
        <v>71900</v>
      </c>
    </row>
    <row r="4922" spans="1:65" x14ac:dyDescent="0.3">
      <c r="A4922" t="s">
        <v>4490</v>
      </c>
      <c r="B4922" s="9">
        <v>1167</v>
      </c>
      <c r="C4922">
        <v>574481</v>
      </c>
      <c r="D4922">
        <v>1</v>
      </c>
      <c r="E4922">
        <v>0</v>
      </c>
      <c r="F4922">
        <v>0</v>
      </c>
      <c r="G4922">
        <v>0</v>
      </c>
      <c r="H4922">
        <v>0</v>
      </c>
      <c r="I4922" t="s">
        <v>90</v>
      </c>
      <c r="J4922">
        <v>573868</v>
      </c>
      <c r="K4922" t="s">
        <v>349</v>
      </c>
      <c r="L4922">
        <v>573868</v>
      </c>
      <c r="M4922" t="s">
        <v>349</v>
      </c>
      <c r="N4922">
        <v>573868</v>
      </c>
      <c r="O4922" t="s">
        <v>349</v>
      </c>
      <c r="P4922">
        <v>573868</v>
      </c>
      <c r="Q4922" t="s">
        <v>349</v>
      </c>
      <c r="R4922" s="9">
        <v>274630.20589935291</v>
      </c>
      <c r="S4922" s="9"/>
      <c r="T4922" s="9"/>
      <c r="U4922" s="9"/>
      <c r="V4922" s="9"/>
      <c r="W4922" s="9"/>
      <c r="X4922" s="9"/>
      <c r="Y4922" s="9"/>
      <c r="Z4922" s="9"/>
      <c r="AA4922" s="9"/>
      <c r="AB4922" s="9"/>
      <c r="AC4922" s="9"/>
      <c r="AD4922" s="9"/>
      <c r="AE4922" s="9"/>
      <c r="AF4922" s="9"/>
      <c r="AG4922" s="9"/>
      <c r="AH4922" s="9"/>
      <c r="AI4922" s="9"/>
      <c r="AJ4922" s="9"/>
      <c r="AK4922" s="9"/>
      <c r="AL4922" s="9"/>
      <c r="AM4922" s="9"/>
      <c r="AN4922" s="9"/>
      <c r="AO4922" s="9"/>
      <c r="AP4922" s="9"/>
      <c r="AQ4922" s="15"/>
      <c r="AR4922" s="9">
        <v>1</v>
      </c>
      <c r="AS4922" s="9">
        <f>AR4922*30500</f>
        <v>30500</v>
      </c>
      <c r="AT4922" s="9"/>
      <c r="AU4922" s="9"/>
      <c r="AV4922" s="9"/>
      <c r="AW4922" s="9"/>
      <c r="AX4922" s="9"/>
      <c r="AY4922" s="9"/>
      <c r="AZ4922" s="9"/>
      <c r="BA4922" s="9"/>
      <c r="BB4922" s="9"/>
      <c r="BC4922" s="9"/>
      <c r="BD4922" s="9"/>
      <c r="BE4922" s="9"/>
      <c r="BF4922" s="9"/>
      <c r="BG4922" s="9"/>
      <c r="BH4922" s="9"/>
      <c r="BI4922" s="9"/>
      <c r="BJ4922" s="9"/>
      <c r="BK4922" s="9"/>
      <c r="BL4922" s="9">
        <f t="shared" si="160"/>
        <v>305130.20589935291</v>
      </c>
      <c r="BM4922" s="9">
        <f t="shared" si="161"/>
        <v>305100</v>
      </c>
    </row>
    <row r="4923" spans="1:65" x14ac:dyDescent="0.3">
      <c r="A4923" t="s">
        <v>4490</v>
      </c>
      <c r="B4923" s="9">
        <v>452</v>
      </c>
      <c r="C4923">
        <v>572322</v>
      </c>
      <c r="D4923">
        <v>1</v>
      </c>
      <c r="E4923">
        <v>0</v>
      </c>
      <c r="F4923">
        <v>0</v>
      </c>
      <c r="G4923">
        <v>0</v>
      </c>
      <c r="H4923">
        <v>0</v>
      </c>
      <c r="I4923" t="s">
        <v>96</v>
      </c>
      <c r="J4923">
        <v>571393</v>
      </c>
      <c r="K4923" t="s">
        <v>1167</v>
      </c>
      <c r="L4923">
        <v>571393</v>
      </c>
      <c r="M4923" t="s">
        <v>1167</v>
      </c>
      <c r="N4923">
        <v>571393</v>
      </c>
      <c r="O4923" t="s">
        <v>1167</v>
      </c>
      <c r="P4923">
        <v>571393</v>
      </c>
      <c r="Q4923" t="s">
        <v>1167</v>
      </c>
      <c r="R4923" s="9">
        <v>107911.9985734637</v>
      </c>
      <c r="S4923" s="9"/>
      <c r="T4923" s="9"/>
      <c r="U4923" s="9"/>
      <c r="V4923" s="9"/>
      <c r="W4923" s="9"/>
      <c r="X4923" s="9"/>
      <c r="Y4923" s="9"/>
      <c r="Z4923" s="9"/>
      <c r="AA4923" s="9"/>
      <c r="AB4923" s="9"/>
      <c r="AC4923" s="9"/>
      <c r="AD4923" s="9"/>
      <c r="AE4923" s="9"/>
      <c r="AF4923" s="9"/>
      <c r="AG4923" s="9"/>
      <c r="AH4923" s="9"/>
      <c r="AI4923" s="9"/>
      <c r="AJ4923" s="9"/>
      <c r="AK4923" s="9"/>
      <c r="AL4923" s="9"/>
      <c r="AM4923" s="9"/>
      <c r="AN4923" s="9"/>
      <c r="AO4923" s="9"/>
      <c r="AP4923" s="9"/>
      <c r="AQ4923" s="15"/>
      <c r="AR4923" s="9"/>
      <c r="AS4923" s="9"/>
      <c r="AT4923" s="9"/>
      <c r="AU4923" s="9"/>
      <c r="AV4923" s="9"/>
      <c r="AW4923" s="9"/>
      <c r="AX4923" s="9"/>
      <c r="AY4923" s="9"/>
      <c r="AZ4923" s="9"/>
      <c r="BA4923" s="9"/>
      <c r="BB4923" s="9"/>
      <c r="BC4923" s="9"/>
      <c r="BD4923" s="9"/>
      <c r="BE4923" s="9"/>
      <c r="BF4923" s="9"/>
      <c r="BG4923" s="9"/>
      <c r="BH4923" s="9"/>
      <c r="BI4923" s="9"/>
      <c r="BJ4923" s="9"/>
      <c r="BK4923" s="9"/>
      <c r="BL4923" s="9">
        <f t="shared" si="160"/>
        <v>107911.9985734637</v>
      </c>
      <c r="BM4923" s="9">
        <f t="shared" si="161"/>
        <v>107900</v>
      </c>
    </row>
    <row r="4924" spans="1:65" x14ac:dyDescent="0.3">
      <c r="A4924" t="s">
        <v>4491</v>
      </c>
      <c r="B4924" s="9">
        <v>166</v>
      </c>
      <c r="C4924">
        <v>592633</v>
      </c>
      <c r="D4924">
        <v>1</v>
      </c>
      <c r="E4924">
        <v>0</v>
      </c>
      <c r="F4924">
        <v>0</v>
      </c>
      <c r="G4924">
        <v>0</v>
      </c>
      <c r="H4924">
        <v>0</v>
      </c>
      <c r="I4924" t="s">
        <v>135</v>
      </c>
      <c r="J4924">
        <v>592102</v>
      </c>
      <c r="K4924" t="s">
        <v>748</v>
      </c>
      <c r="L4924">
        <v>592102</v>
      </c>
      <c r="M4924" t="s">
        <v>748</v>
      </c>
      <c r="N4924">
        <v>592005</v>
      </c>
      <c r="O4924" t="s">
        <v>136</v>
      </c>
      <c r="P4924">
        <v>592005</v>
      </c>
      <c r="Q4924" t="s">
        <v>136</v>
      </c>
      <c r="R4924" s="9">
        <v>71941.662785630979</v>
      </c>
      <c r="S4924" s="9"/>
      <c r="T4924" s="9"/>
      <c r="U4924" s="9"/>
      <c r="V4924" s="9"/>
      <c r="W4924" s="9"/>
      <c r="X4924" s="9"/>
      <c r="Y4924" s="9"/>
      <c r="Z4924" s="9"/>
      <c r="AA4924" s="9"/>
      <c r="AB4924" s="9"/>
      <c r="AC4924" s="9"/>
      <c r="AD4924" s="9"/>
      <c r="AE4924" s="9"/>
      <c r="AF4924" s="9"/>
      <c r="AG4924" s="9"/>
      <c r="AH4924" s="9"/>
      <c r="AI4924" s="9"/>
      <c r="AJ4924" s="9"/>
      <c r="AK4924" s="9"/>
      <c r="AL4924" s="9"/>
      <c r="AM4924" s="9"/>
      <c r="AN4924" s="9"/>
      <c r="AO4924" s="9"/>
      <c r="AP4924" s="9"/>
      <c r="AQ4924" s="15"/>
      <c r="AR4924" s="9"/>
      <c r="AS4924" s="9"/>
      <c r="AT4924" s="9"/>
      <c r="AU4924" s="9"/>
      <c r="AV4924" s="9"/>
      <c r="AW4924" s="9"/>
      <c r="AX4924" s="9"/>
      <c r="AY4924" s="9"/>
      <c r="AZ4924" s="9"/>
      <c r="BA4924" s="9"/>
      <c r="BB4924" s="9"/>
      <c r="BC4924" s="9"/>
      <c r="BD4924" s="9"/>
      <c r="BE4924" s="9"/>
      <c r="BF4924" s="9"/>
      <c r="BG4924" s="9"/>
      <c r="BH4924" s="9"/>
      <c r="BI4924" s="9"/>
      <c r="BJ4924" s="9"/>
      <c r="BK4924" s="9"/>
      <c r="BL4924" s="9">
        <f t="shared" si="160"/>
        <v>71941.662785630979</v>
      </c>
      <c r="BM4924" s="9">
        <f t="shared" si="161"/>
        <v>71900</v>
      </c>
    </row>
    <row r="4925" spans="1:65" x14ac:dyDescent="0.3">
      <c r="A4925" t="s">
        <v>4492</v>
      </c>
      <c r="B4925" s="9">
        <v>325</v>
      </c>
      <c r="C4925">
        <v>562114</v>
      </c>
      <c r="D4925">
        <v>1</v>
      </c>
      <c r="E4925">
        <v>0</v>
      </c>
      <c r="F4925">
        <v>0</v>
      </c>
      <c r="G4925">
        <v>0</v>
      </c>
      <c r="H4925">
        <v>0</v>
      </c>
      <c r="I4925" t="s">
        <v>104</v>
      </c>
      <c r="J4925">
        <v>561380</v>
      </c>
      <c r="K4925" t="s">
        <v>355</v>
      </c>
      <c r="L4925">
        <v>561380</v>
      </c>
      <c r="M4925" t="s">
        <v>355</v>
      </c>
      <c r="N4925">
        <v>561380</v>
      </c>
      <c r="O4925" t="s">
        <v>355</v>
      </c>
      <c r="P4925">
        <v>561380</v>
      </c>
      <c r="Q4925" t="s">
        <v>355</v>
      </c>
      <c r="R4925" s="9">
        <v>77874.605211360598</v>
      </c>
      <c r="S4925" s="9"/>
      <c r="T4925" s="9"/>
      <c r="U4925" s="9"/>
      <c r="V4925" s="9"/>
      <c r="W4925" s="9"/>
      <c r="X4925" s="9"/>
      <c r="Y4925" s="9"/>
      <c r="Z4925" s="9"/>
      <c r="AA4925" s="9"/>
      <c r="AB4925" s="9"/>
      <c r="AC4925" s="9"/>
      <c r="AD4925" s="9"/>
      <c r="AE4925" s="9"/>
      <c r="AF4925" s="9"/>
      <c r="AG4925" s="9"/>
      <c r="AH4925" s="9"/>
      <c r="AI4925" s="9"/>
      <c r="AJ4925" s="9"/>
      <c r="AK4925" s="9"/>
      <c r="AL4925" s="9"/>
      <c r="AM4925" s="9"/>
      <c r="AN4925" s="9"/>
      <c r="AO4925" s="9"/>
      <c r="AP4925" s="9"/>
      <c r="AQ4925" s="15"/>
      <c r="AR4925" s="9"/>
      <c r="AS4925" s="9"/>
      <c r="AT4925" s="9"/>
      <c r="AU4925" s="9"/>
      <c r="AV4925" s="9"/>
      <c r="AW4925" s="9"/>
      <c r="AX4925" s="9"/>
      <c r="AY4925" s="9"/>
      <c r="AZ4925" s="9"/>
      <c r="BA4925" s="9"/>
      <c r="BB4925" s="9"/>
      <c r="BC4925" s="9"/>
      <c r="BD4925" s="9"/>
      <c r="BE4925" s="9"/>
      <c r="BF4925" s="9"/>
      <c r="BG4925" s="9"/>
      <c r="BH4925" s="9"/>
      <c r="BI4925" s="9"/>
      <c r="BJ4925" s="9"/>
      <c r="BK4925" s="9"/>
      <c r="BL4925" s="9">
        <f t="shared" si="160"/>
        <v>77874.605211360598</v>
      </c>
      <c r="BM4925" s="9">
        <f t="shared" si="161"/>
        <v>77900</v>
      </c>
    </row>
    <row r="4926" spans="1:65" x14ac:dyDescent="0.3">
      <c r="A4926" t="s">
        <v>4493</v>
      </c>
      <c r="B4926" s="9">
        <v>164</v>
      </c>
      <c r="C4926">
        <v>582620</v>
      </c>
      <c r="D4926">
        <v>1</v>
      </c>
      <c r="E4926">
        <v>0</v>
      </c>
      <c r="F4926">
        <v>0</v>
      </c>
      <c r="G4926">
        <v>0</v>
      </c>
      <c r="H4926">
        <v>0</v>
      </c>
      <c r="I4926" t="s">
        <v>81</v>
      </c>
      <c r="J4926">
        <v>581917</v>
      </c>
      <c r="K4926" t="s">
        <v>1179</v>
      </c>
      <c r="L4926">
        <v>581917</v>
      </c>
      <c r="M4926" t="s">
        <v>1179</v>
      </c>
      <c r="N4926">
        <v>581917</v>
      </c>
      <c r="O4926" t="s">
        <v>1179</v>
      </c>
      <c r="P4926">
        <v>581372</v>
      </c>
      <c r="Q4926" t="s">
        <v>243</v>
      </c>
      <c r="R4926" s="9">
        <v>71941.662785630979</v>
      </c>
      <c r="S4926" s="9"/>
      <c r="T4926" s="9"/>
      <c r="U4926" s="9"/>
      <c r="V4926" s="9"/>
      <c r="W4926" s="9"/>
      <c r="X4926" s="9"/>
      <c r="Y4926" s="9"/>
      <c r="Z4926" s="9"/>
      <c r="AA4926" s="9"/>
      <c r="AB4926" s="9"/>
      <c r="AC4926" s="9"/>
      <c r="AD4926" s="9"/>
      <c r="AE4926" s="9"/>
      <c r="AF4926" s="9"/>
      <c r="AG4926" s="9"/>
      <c r="AH4926" s="9"/>
      <c r="AI4926" s="9"/>
      <c r="AJ4926" s="9"/>
      <c r="AK4926" s="9"/>
      <c r="AL4926" s="9"/>
      <c r="AM4926" s="9"/>
      <c r="AN4926" s="9"/>
      <c r="AO4926" s="9"/>
      <c r="AP4926" s="9"/>
      <c r="AQ4926" s="15"/>
      <c r="AR4926" s="9"/>
      <c r="AS4926" s="9"/>
      <c r="AT4926" s="9"/>
      <c r="AU4926" s="9"/>
      <c r="AV4926" s="9"/>
      <c r="AW4926" s="9"/>
      <c r="AX4926" s="9"/>
      <c r="AY4926" s="9"/>
      <c r="AZ4926" s="9"/>
      <c r="BA4926" s="9"/>
      <c r="BB4926" s="9"/>
      <c r="BC4926" s="9"/>
      <c r="BD4926" s="9"/>
      <c r="BE4926" s="9"/>
      <c r="BF4926" s="9"/>
      <c r="BG4926" s="9"/>
      <c r="BH4926" s="9"/>
      <c r="BI4926" s="9"/>
      <c r="BJ4926" s="9"/>
      <c r="BK4926" s="9"/>
      <c r="BL4926" s="9">
        <f t="shared" si="160"/>
        <v>71941.662785630979</v>
      </c>
      <c r="BM4926" s="9">
        <f t="shared" si="161"/>
        <v>71900</v>
      </c>
    </row>
    <row r="4927" spans="1:65" x14ac:dyDescent="0.3">
      <c r="A4927" t="s">
        <v>4494</v>
      </c>
      <c r="B4927" s="9">
        <v>82</v>
      </c>
      <c r="C4927">
        <v>531391</v>
      </c>
      <c r="D4927">
        <v>1</v>
      </c>
      <c r="E4927">
        <v>0</v>
      </c>
      <c r="F4927">
        <v>0</v>
      </c>
      <c r="G4927">
        <v>0</v>
      </c>
      <c r="H4927">
        <v>0</v>
      </c>
      <c r="I4927" t="s">
        <v>86</v>
      </c>
      <c r="J4927">
        <v>534498</v>
      </c>
      <c r="K4927" t="s">
        <v>1097</v>
      </c>
      <c r="L4927">
        <v>534498</v>
      </c>
      <c r="M4927" t="s">
        <v>1097</v>
      </c>
      <c r="N4927">
        <v>534498</v>
      </c>
      <c r="O4927" t="s">
        <v>1097</v>
      </c>
      <c r="P4927">
        <v>533955</v>
      </c>
      <c r="Q4927" t="s">
        <v>314</v>
      </c>
      <c r="R4927" s="9">
        <v>71941.662785630979</v>
      </c>
      <c r="S4927" s="9"/>
      <c r="T4927" s="9"/>
      <c r="U4927" s="9"/>
      <c r="V4927" s="9"/>
      <c r="W4927" s="9"/>
      <c r="X4927" s="9"/>
      <c r="Y4927" s="9"/>
      <c r="Z4927" s="9"/>
      <c r="AA4927" s="9"/>
      <c r="AB4927" s="9"/>
      <c r="AC4927" s="9"/>
      <c r="AD4927" s="9"/>
      <c r="AE4927" s="9"/>
      <c r="AF4927" s="9"/>
      <c r="AG4927" s="9"/>
      <c r="AH4927" s="9"/>
      <c r="AI4927" s="9"/>
      <c r="AJ4927" s="9"/>
      <c r="AK4927" s="9"/>
      <c r="AL4927" s="9"/>
      <c r="AM4927" s="9"/>
      <c r="AN4927" s="9"/>
      <c r="AO4927" s="9"/>
      <c r="AP4927" s="9"/>
      <c r="AQ4927" s="15"/>
      <c r="AR4927" s="9"/>
      <c r="AS4927" s="9"/>
      <c r="AT4927" s="9"/>
      <c r="AU4927" s="9"/>
      <c r="AV4927" s="9"/>
      <c r="AW4927" s="9"/>
      <c r="AX4927" s="9"/>
      <c r="AY4927" s="9"/>
      <c r="AZ4927" s="9"/>
      <c r="BA4927" s="9"/>
      <c r="BB4927" s="9"/>
      <c r="BC4927" s="9"/>
      <c r="BD4927" s="9"/>
      <c r="BE4927" s="9"/>
      <c r="BF4927" s="9"/>
      <c r="BG4927" s="9"/>
      <c r="BH4927" s="9"/>
      <c r="BI4927" s="9"/>
      <c r="BJ4927" s="9"/>
      <c r="BK4927" s="9"/>
      <c r="BL4927" s="9">
        <f t="shared" si="160"/>
        <v>71941.662785630979</v>
      </c>
      <c r="BM4927" s="9">
        <f t="shared" si="161"/>
        <v>71900</v>
      </c>
    </row>
    <row r="4928" spans="1:65" x14ac:dyDescent="0.3">
      <c r="A4928" t="s">
        <v>4045</v>
      </c>
      <c r="B4928" s="9">
        <v>343</v>
      </c>
      <c r="C4928">
        <v>591785</v>
      </c>
      <c r="D4928">
        <v>1</v>
      </c>
      <c r="E4928">
        <v>0</v>
      </c>
      <c r="F4928">
        <v>0</v>
      </c>
      <c r="G4928">
        <v>0</v>
      </c>
      <c r="H4928">
        <v>0</v>
      </c>
      <c r="I4928" t="s">
        <v>123</v>
      </c>
      <c r="J4928">
        <v>591211</v>
      </c>
      <c r="K4928" t="s">
        <v>764</v>
      </c>
      <c r="L4928">
        <v>591211</v>
      </c>
      <c r="M4928" t="s">
        <v>764</v>
      </c>
      <c r="N4928">
        <v>591211</v>
      </c>
      <c r="O4928" t="s">
        <v>764</v>
      </c>
      <c r="P4928">
        <v>591211</v>
      </c>
      <c r="Q4928" t="s">
        <v>764</v>
      </c>
      <c r="R4928" s="9">
        <v>82142.012140304039</v>
      </c>
      <c r="S4928" s="9"/>
      <c r="T4928" s="9"/>
      <c r="U4928" s="9"/>
      <c r="V4928" s="9"/>
      <c r="W4928" s="9"/>
      <c r="X4928" s="9"/>
      <c r="Y4928" s="9"/>
      <c r="Z4928" s="9"/>
      <c r="AA4928" s="9"/>
      <c r="AB4928" s="9"/>
      <c r="AC4928" s="9"/>
      <c r="AD4928" s="9"/>
      <c r="AE4928" s="9"/>
      <c r="AF4928" s="9"/>
      <c r="AG4928" s="9"/>
      <c r="AH4928" s="9"/>
      <c r="AI4928" s="9"/>
      <c r="AJ4928" s="9"/>
      <c r="AK4928" s="9"/>
      <c r="AL4928" s="9"/>
      <c r="AM4928" s="9"/>
      <c r="AN4928" s="9"/>
      <c r="AO4928" s="9"/>
      <c r="AP4928" s="9"/>
      <c r="AQ4928" s="15"/>
      <c r="AR4928" s="9"/>
      <c r="AS4928" s="9"/>
      <c r="AT4928" s="9"/>
      <c r="AU4928" s="9"/>
      <c r="AV4928" s="9"/>
      <c r="AW4928" s="9"/>
      <c r="AX4928" s="9"/>
      <c r="AY4928" s="9"/>
      <c r="AZ4928" s="9"/>
      <c r="BA4928" s="9"/>
      <c r="BB4928" s="9"/>
      <c r="BC4928" s="9"/>
      <c r="BD4928" s="9"/>
      <c r="BE4928" s="9"/>
      <c r="BF4928" s="9"/>
      <c r="BG4928" s="9"/>
      <c r="BH4928" s="9"/>
      <c r="BI4928" s="9"/>
      <c r="BJ4928" s="9"/>
      <c r="BK4928" s="9"/>
      <c r="BL4928" s="9">
        <f t="shared" si="160"/>
        <v>82142.012140304039</v>
      </c>
      <c r="BM4928" s="9">
        <f t="shared" si="161"/>
        <v>82100</v>
      </c>
    </row>
    <row r="4929" spans="1:65" x14ac:dyDescent="0.3">
      <c r="A4929" t="s">
        <v>4045</v>
      </c>
      <c r="B4929" s="9">
        <v>465</v>
      </c>
      <c r="C4929">
        <v>582395</v>
      </c>
      <c r="D4929">
        <v>1</v>
      </c>
      <c r="E4929">
        <v>0</v>
      </c>
      <c r="F4929">
        <v>0</v>
      </c>
      <c r="G4929">
        <v>0</v>
      </c>
      <c r="H4929">
        <v>0</v>
      </c>
      <c r="I4929" t="s">
        <v>81</v>
      </c>
      <c r="J4929">
        <v>581372</v>
      </c>
      <c r="K4929" t="s">
        <v>243</v>
      </c>
      <c r="L4929">
        <v>581372</v>
      </c>
      <c r="M4929" t="s">
        <v>243</v>
      </c>
      <c r="N4929">
        <v>581372</v>
      </c>
      <c r="O4929" t="s">
        <v>243</v>
      </c>
      <c r="P4929">
        <v>581372</v>
      </c>
      <c r="Q4929" t="s">
        <v>243</v>
      </c>
      <c r="R4929" s="9">
        <v>110977.7867469535</v>
      </c>
      <c r="S4929" s="9"/>
      <c r="T4929" s="9"/>
      <c r="U4929" s="9"/>
      <c r="V4929" s="9"/>
      <c r="W4929" s="9"/>
      <c r="X4929" s="9"/>
      <c r="Y4929" s="9"/>
      <c r="Z4929" s="9"/>
      <c r="AA4929" s="9"/>
      <c r="AB4929" s="9"/>
      <c r="AC4929" s="9"/>
      <c r="AD4929" s="9"/>
      <c r="AE4929" s="9"/>
      <c r="AF4929" s="9"/>
      <c r="AG4929" s="9"/>
      <c r="AH4929" s="9"/>
      <c r="AI4929" s="9"/>
      <c r="AJ4929" s="9"/>
      <c r="AK4929" s="9"/>
      <c r="AL4929" s="9"/>
      <c r="AM4929" s="9"/>
      <c r="AN4929" s="9"/>
      <c r="AO4929" s="9"/>
      <c r="AP4929" s="9"/>
      <c r="AQ4929" s="15"/>
      <c r="AR4929" s="9"/>
      <c r="AS4929" s="9"/>
      <c r="AT4929" s="9"/>
      <c r="AU4929" s="9"/>
      <c r="AV4929" s="9"/>
      <c r="AW4929" s="9"/>
      <c r="AX4929" s="9"/>
      <c r="AY4929" s="9"/>
      <c r="AZ4929" s="9"/>
      <c r="BA4929" s="9"/>
      <c r="BB4929" s="9"/>
      <c r="BC4929" s="9"/>
      <c r="BD4929" s="9"/>
      <c r="BE4929" s="9"/>
      <c r="BF4929" s="9"/>
      <c r="BG4929" s="9"/>
      <c r="BH4929" s="9"/>
      <c r="BI4929" s="9"/>
      <c r="BJ4929" s="9"/>
      <c r="BK4929" s="9"/>
      <c r="BL4929" s="9">
        <f t="shared" si="160"/>
        <v>110977.7867469535</v>
      </c>
      <c r="BM4929" s="9">
        <f t="shared" si="161"/>
        <v>111000</v>
      </c>
    </row>
    <row r="4930" spans="1:65" x14ac:dyDescent="0.3">
      <c r="A4930" s="2" t="s">
        <v>4045</v>
      </c>
      <c r="B4930" s="9">
        <v>639</v>
      </c>
      <c r="C4930">
        <v>510378</v>
      </c>
      <c r="D4930">
        <v>1</v>
      </c>
      <c r="E4930">
        <v>1</v>
      </c>
      <c r="F4930">
        <v>0</v>
      </c>
      <c r="G4930">
        <v>0</v>
      </c>
      <c r="H4930">
        <v>0</v>
      </c>
      <c r="I4930" t="s">
        <v>94</v>
      </c>
      <c r="J4930">
        <v>510378</v>
      </c>
      <c r="K4930" t="s">
        <v>4045</v>
      </c>
      <c r="L4930">
        <v>507504</v>
      </c>
      <c r="M4930" t="s">
        <v>1649</v>
      </c>
      <c r="N4930">
        <v>507580</v>
      </c>
      <c r="O4930" t="s">
        <v>540</v>
      </c>
      <c r="P4930">
        <v>507580</v>
      </c>
      <c r="Q4930" t="s">
        <v>540</v>
      </c>
      <c r="R4930" s="9">
        <v>151870.93531785521</v>
      </c>
      <c r="S4930" s="9">
        <f>SUMIFS($B:$B,$J:$J,$C4930)</f>
        <v>1436</v>
      </c>
      <c r="T4930" s="9">
        <v>78204.156282127093</v>
      </c>
      <c r="U4930" s="9">
        <v>0</v>
      </c>
      <c r="V4930" s="9">
        <f>U4930*768</f>
        <v>0</v>
      </c>
      <c r="W4930" s="9">
        <v>8</v>
      </c>
      <c r="X4930" s="9">
        <f>W4930*3072</f>
        <v>24576</v>
      </c>
      <c r="Y4930" s="9">
        <v>3</v>
      </c>
      <c r="Z4930" s="9">
        <f>Y4930*1024</f>
        <v>3072</v>
      </c>
      <c r="AA4930" s="9">
        <v>2</v>
      </c>
      <c r="AB4930" s="9">
        <f>AA4930*256</f>
        <v>512</v>
      </c>
      <c r="AC4930" s="9"/>
      <c r="AD4930" s="9"/>
      <c r="AE4930" s="9"/>
      <c r="AF4930" s="9"/>
      <c r="AG4930" s="9"/>
      <c r="AH4930" s="9"/>
      <c r="AI4930" s="9"/>
      <c r="AJ4930" s="9"/>
      <c r="AK4930" s="9"/>
      <c r="AL4930" s="9"/>
      <c r="AM4930" s="9"/>
      <c r="AN4930" s="9"/>
      <c r="AO4930" s="9"/>
      <c r="AP4930" s="9"/>
      <c r="AQ4930" s="15"/>
      <c r="AR4930" s="9"/>
      <c r="AS4930" s="9"/>
      <c r="AT4930" s="9"/>
      <c r="AU4930" s="9"/>
      <c r="AV4930" s="9"/>
      <c r="AW4930" s="9"/>
      <c r="AX4930" s="9"/>
      <c r="AY4930" s="9"/>
      <c r="AZ4930" s="9"/>
      <c r="BA4930" s="9"/>
      <c r="BB4930" s="9"/>
      <c r="BC4930" s="9"/>
      <c r="BD4930" s="9"/>
      <c r="BE4930" s="9"/>
      <c r="BF4930" s="9"/>
      <c r="BG4930" s="9"/>
      <c r="BH4930" s="9"/>
      <c r="BI4930" s="9"/>
      <c r="BJ4930" s="9"/>
      <c r="BK4930" s="9"/>
      <c r="BL4930" s="9">
        <f t="shared" si="160"/>
        <v>258235.09159998229</v>
      </c>
      <c r="BM4930" s="9">
        <f t="shared" si="161"/>
        <v>258200</v>
      </c>
    </row>
    <row r="4931" spans="1:65" x14ac:dyDescent="0.3">
      <c r="A4931" t="s">
        <v>4495</v>
      </c>
      <c r="B4931" s="9">
        <v>148</v>
      </c>
      <c r="C4931">
        <v>581003</v>
      </c>
      <c r="D4931">
        <v>1</v>
      </c>
      <c r="E4931">
        <v>0</v>
      </c>
      <c r="F4931">
        <v>0</v>
      </c>
      <c r="G4931">
        <v>0</v>
      </c>
      <c r="H4931">
        <v>0</v>
      </c>
      <c r="I4931" t="s">
        <v>96</v>
      </c>
      <c r="J4931">
        <v>579947</v>
      </c>
      <c r="K4931" t="s">
        <v>657</v>
      </c>
      <c r="L4931">
        <v>579891</v>
      </c>
      <c r="M4931" t="s">
        <v>658</v>
      </c>
      <c r="N4931">
        <v>579891</v>
      </c>
      <c r="O4931" t="s">
        <v>658</v>
      </c>
      <c r="P4931">
        <v>579891</v>
      </c>
      <c r="Q4931" t="s">
        <v>658</v>
      </c>
      <c r="R4931" s="9">
        <v>71941.662785630979</v>
      </c>
      <c r="S4931" s="9"/>
      <c r="T4931" s="9"/>
      <c r="U4931" s="9"/>
      <c r="V4931" s="9"/>
      <c r="W4931" s="9"/>
      <c r="X4931" s="9"/>
      <c r="Y4931" s="9"/>
      <c r="Z4931" s="9"/>
      <c r="AA4931" s="9"/>
      <c r="AB4931" s="9"/>
      <c r="AC4931" s="9"/>
      <c r="AD4931" s="9"/>
      <c r="AE4931" s="9"/>
      <c r="AF4931" s="9"/>
      <c r="AG4931" s="9"/>
      <c r="AH4931" s="9"/>
      <c r="AI4931" s="9"/>
      <c r="AJ4931" s="9"/>
      <c r="AK4931" s="9"/>
      <c r="AL4931" s="9"/>
      <c r="AM4931" s="9"/>
      <c r="AN4931" s="9"/>
      <c r="AO4931" s="9"/>
      <c r="AP4931" s="9"/>
      <c r="AQ4931" s="15"/>
      <c r="AR4931" s="9"/>
      <c r="AS4931" s="9"/>
      <c r="AT4931" s="9"/>
      <c r="AU4931" s="9"/>
      <c r="AV4931" s="9"/>
      <c r="AW4931" s="9"/>
      <c r="AX4931" s="9"/>
      <c r="AY4931" s="9"/>
      <c r="AZ4931" s="9"/>
      <c r="BA4931" s="9"/>
      <c r="BB4931" s="9"/>
      <c r="BC4931" s="9"/>
      <c r="BD4931" s="9"/>
      <c r="BE4931" s="9"/>
      <c r="BF4931" s="9"/>
      <c r="BG4931" s="9"/>
      <c r="BH4931" s="9"/>
      <c r="BI4931" s="9"/>
      <c r="BJ4931" s="9"/>
      <c r="BK4931" s="9"/>
      <c r="BL4931" s="9">
        <f t="shared" si="160"/>
        <v>71941.662785630979</v>
      </c>
      <c r="BM4931" s="9">
        <f t="shared" si="161"/>
        <v>71900</v>
      </c>
    </row>
    <row r="4932" spans="1:65" x14ac:dyDescent="0.3">
      <c r="A4932" t="s">
        <v>4496</v>
      </c>
      <c r="B4932" s="9">
        <v>1182</v>
      </c>
      <c r="C4932">
        <v>541109</v>
      </c>
      <c r="D4932">
        <v>1</v>
      </c>
      <c r="E4932">
        <v>0</v>
      </c>
      <c r="F4932">
        <v>0</v>
      </c>
      <c r="G4932">
        <v>0</v>
      </c>
      <c r="H4932">
        <v>0</v>
      </c>
      <c r="I4932" t="s">
        <v>111</v>
      </c>
      <c r="J4932">
        <v>523704</v>
      </c>
      <c r="K4932" t="s">
        <v>464</v>
      </c>
      <c r="L4932">
        <v>523704</v>
      </c>
      <c r="M4932" t="s">
        <v>464</v>
      </c>
      <c r="N4932">
        <v>523704</v>
      </c>
      <c r="O4932" t="s">
        <v>464</v>
      </c>
      <c r="P4932">
        <v>523704</v>
      </c>
      <c r="Q4932" t="s">
        <v>464</v>
      </c>
      <c r="R4932" s="9">
        <v>278092.71357522713</v>
      </c>
      <c r="S4932" s="9"/>
      <c r="T4932" s="9"/>
      <c r="U4932" s="9"/>
      <c r="V4932" s="9"/>
      <c r="W4932" s="9"/>
      <c r="X4932" s="9"/>
      <c r="Y4932" s="9"/>
      <c r="Z4932" s="9"/>
      <c r="AA4932" s="9"/>
      <c r="AB4932" s="9"/>
      <c r="AC4932" s="9"/>
      <c r="AD4932" s="9"/>
      <c r="AE4932" s="9"/>
      <c r="AF4932" s="9"/>
      <c r="AG4932" s="9"/>
      <c r="AH4932" s="9"/>
      <c r="AI4932" s="9"/>
      <c r="AJ4932" s="9"/>
      <c r="AK4932" s="9"/>
      <c r="AL4932" s="9"/>
      <c r="AM4932" s="9"/>
      <c r="AN4932" s="9"/>
      <c r="AO4932" s="9"/>
      <c r="AP4932" s="9"/>
      <c r="AQ4932" s="15"/>
      <c r="AR4932" s="9">
        <v>2</v>
      </c>
      <c r="AS4932" s="9">
        <f>AR4932*30500</f>
        <v>61000</v>
      </c>
      <c r="AT4932" s="9"/>
      <c r="AU4932" s="9"/>
      <c r="AV4932" s="9"/>
      <c r="AW4932" s="9"/>
      <c r="AX4932" s="9"/>
      <c r="AY4932" s="9"/>
      <c r="AZ4932" s="9"/>
      <c r="BA4932" s="9"/>
      <c r="BB4932" s="9"/>
      <c r="BC4932" s="9"/>
      <c r="BD4932" s="9"/>
      <c r="BE4932" s="9"/>
      <c r="BF4932" s="9"/>
      <c r="BG4932" s="9"/>
      <c r="BH4932" s="9"/>
      <c r="BI4932" s="9"/>
      <c r="BJ4932" s="9"/>
      <c r="BK4932" s="9"/>
      <c r="BL4932" s="9">
        <f t="shared" ref="BL4932:BL4995" si="162">SUMIF(R4932:R4932,"&lt;&gt;")+SUMIF(T4932:T4932,"&lt;&gt;")+SUMIF(V4932:V4932,"&lt;&gt;")+SUMIF(X4932:X4932,"&lt;&gt;")+SUMIF(Z4932:Z4932,"&lt;&gt;")+SUMIF(AB4932:AB4932,"&lt;&gt;")+SUMIF(AD4932:AD4932,"&lt;&gt;")+SUMIF(AF4932:AF4932,"&lt;&gt;")+SUMIF(AH4932:AH4932,"&lt;&gt;")+SUMIF(AJ4932:AJ4932,"&lt;&gt;")+SUMIF(AK4932:AK4932,"&lt;&gt;")+SUMIF(AM4932:AM4932,"&lt;&gt;")+SUMIF(AO4932:AO4932,"&lt;&gt;")+SUMIF(AQ4932:AQ4932,"&lt;&gt;")+SUMIF(AS4932:AS4932,"&lt;&gt;")+SUMIF(AU4932:AU4932,"&lt;&gt;")+SUMIF(AW4932:AW4932,"&lt;&gt;")+SUMIF(AY4932:AY4932,"&lt;&gt;")+SUMIF(BA4932:BA4932,"&lt;&gt;")+SUMIF(BC4932:BC4932,"&lt;&gt;")+SUMIF(BE4932:BE4932,"&lt;&gt;")+SUMIF(BG4932:BG4932,"&lt;&gt;")+SUMIF(BI4932:BI4932,"&lt;&gt;")+SUMIF(BK4932:BK4932,"&lt;&gt;")</f>
        <v>339092.71357522713</v>
      </c>
      <c r="BM4932" s="9">
        <f t="shared" ref="BM4932:BM4995" si="163">ROUND(BL4932/100,0)*100</f>
        <v>339100</v>
      </c>
    </row>
    <row r="4933" spans="1:65" x14ac:dyDescent="0.3">
      <c r="A4933" t="s">
        <v>4497</v>
      </c>
      <c r="B4933" s="9">
        <v>102</v>
      </c>
      <c r="C4933">
        <v>565920</v>
      </c>
      <c r="D4933">
        <v>1</v>
      </c>
      <c r="E4933">
        <v>0</v>
      </c>
      <c r="F4933">
        <v>0</v>
      </c>
      <c r="G4933">
        <v>0</v>
      </c>
      <c r="H4933">
        <v>0</v>
      </c>
      <c r="I4933" t="s">
        <v>86</v>
      </c>
      <c r="J4933">
        <v>536008</v>
      </c>
      <c r="K4933" t="s">
        <v>2299</v>
      </c>
      <c r="L4933">
        <v>535419</v>
      </c>
      <c r="M4933" t="s">
        <v>170</v>
      </c>
      <c r="N4933">
        <v>535419</v>
      </c>
      <c r="O4933" t="s">
        <v>170</v>
      </c>
      <c r="P4933">
        <v>535419</v>
      </c>
      <c r="Q4933" t="s">
        <v>170</v>
      </c>
      <c r="R4933" s="9">
        <v>71941.662785630979</v>
      </c>
      <c r="S4933" s="9"/>
      <c r="T4933" s="9"/>
      <c r="U4933" s="9"/>
      <c r="V4933" s="9"/>
      <c r="W4933" s="9"/>
      <c r="X4933" s="9"/>
      <c r="Y4933" s="9"/>
      <c r="Z4933" s="9"/>
      <c r="AA4933" s="9"/>
      <c r="AB4933" s="9"/>
      <c r="AC4933" s="9"/>
      <c r="AD4933" s="9"/>
      <c r="AE4933" s="9"/>
      <c r="AF4933" s="9"/>
      <c r="AG4933" s="9"/>
      <c r="AH4933" s="9"/>
      <c r="AI4933" s="9"/>
      <c r="AJ4933" s="9"/>
      <c r="AK4933" s="9"/>
      <c r="AL4933" s="9"/>
      <c r="AM4933" s="9"/>
      <c r="AN4933" s="9"/>
      <c r="AO4933" s="9"/>
      <c r="AP4933" s="9"/>
      <c r="AQ4933" s="15"/>
      <c r="AR4933" s="9"/>
      <c r="AS4933" s="9"/>
      <c r="AT4933" s="9"/>
      <c r="AU4933" s="9"/>
      <c r="AV4933" s="9"/>
      <c r="AW4933" s="9"/>
      <c r="AX4933" s="9"/>
      <c r="AY4933" s="9"/>
      <c r="AZ4933" s="9"/>
      <c r="BA4933" s="9"/>
      <c r="BB4933" s="9"/>
      <c r="BC4933" s="9"/>
      <c r="BD4933" s="9"/>
      <c r="BE4933" s="9"/>
      <c r="BF4933" s="9"/>
      <c r="BG4933" s="9"/>
      <c r="BH4933" s="9"/>
      <c r="BI4933" s="9"/>
      <c r="BJ4933" s="9"/>
      <c r="BK4933" s="9"/>
      <c r="BL4933" s="9">
        <f t="shared" si="162"/>
        <v>71941.662785630979</v>
      </c>
      <c r="BM4933" s="9">
        <f t="shared" si="163"/>
        <v>71900</v>
      </c>
    </row>
    <row r="4934" spans="1:65" x14ac:dyDescent="0.3">
      <c r="A4934" t="s">
        <v>4498</v>
      </c>
      <c r="B4934" s="9">
        <v>1257</v>
      </c>
      <c r="C4934">
        <v>586609</v>
      </c>
      <c r="D4934">
        <v>1</v>
      </c>
      <c r="E4934">
        <v>0</v>
      </c>
      <c r="F4934">
        <v>0</v>
      </c>
      <c r="G4934">
        <v>0</v>
      </c>
      <c r="H4934">
        <v>0</v>
      </c>
      <c r="I4934" t="s">
        <v>81</v>
      </c>
      <c r="J4934">
        <v>586528</v>
      </c>
      <c r="K4934" t="s">
        <v>3662</v>
      </c>
      <c r="L4934">
        <v>586587</v>
      </c>
      <c r="M4934" t="s">
        <v>3663</v>
      </c>
      <c r="N4934">
        <v>586021</v>
      </c>
      <c r="O4934" t="s">
        <v>987</v>
      </c>
      <c r="P4934">
        <v>586021</v>
      </c>
      <c r="Q4934" t="s">
        <v>987</v>
      </c>
      <c r="R4934" s="9">
        <v>295386.717901761</v>
      </c>
      <c r="S4934" s="9"/>
      <c r="T4934" s="9"/>
      <c r="U4934" s="9"/>
      <c r="V4934" s="9"/>
      <c r="W4934" s="9"/>
      <c r="X4934" s="9"/>
      <c r="Y4934" s="9"/>
      <c r="Z4934" s="9"/>
      <c r="AA4934" s="9"/>
      <c r="AB4934" s="9"/>
      <c r="AC4934" s="9"/>
      <c r="AD4934" s="9"/>
      <c r="AE4934" s="9"/>
      <c r="AF4934" s="9"/>
      <c r="AG4934" s="9"/>
      <c r="AH4934" s="9"/>
      <c r="AI4934" s="9"/>
      <c r="AJ4934" s="9"/>
      <c r="AK4934" s="9"/>
      <c r="AL4934" s="9"/>
      <c r="AM4934" s="9"/>
      <c r="AN4934" s="9"/>
      <c r="AO4934" s="9"/>
      <c r="AP4934" s="9"/>
      <c r="AQ4934" s="15"/>
      <c r="AR4934" s="9">
        <v>3</v>
      </c>
      <c r="AS4934" s="9">
        <f>AR4934*30500</f>
        <v>91500</v>
      </c>
      <c r="AT4934" s="9"/>
      <c r="AU4934" s="9"/>
      <c r="AV4934" s="9"/>
      <c r="AW4934" s="9"/>
      <c r="AX4934" s="9"/>
      <c r="AY4934" s="9"/>
      <c r="AZ4934" s="9"/>
      <c r="BA4934" s="9"/>
      <c r="BB4934" s="9"/>
      <c r="BC4934" s="9"/>
      <c r="BD4934" s="9"/>
      <c r="BE4934" s="9"/>
      <c r="BF4934" s="9"/>
      <c r="BG4934" s="9"/>
      <c r="BH4934" s="9"/>
      <c r="BI4934" s="9"/>
      <c r="BJ4934" s="9"/>
      <c r="BK4934" s="9"/>
      <c r="BL4934" s="9">
        <f t="shared" si="162"/>
        <v>386886.717901761</v>
      </c>
      <c r="BM4934" s="9">
        <f t="shared" si="163"/>
        <v>386900</v>
      </c>
    </row>
    <row r="4935" spans="1:65" x14ac:dyDescent="0.3">
      <c r="A4935" t="s">
        <v>4499</v>
      </c>
      <c r="B4935" s="9">
        <v>776</v>
      </c>
      <c r="C4935">
        <v>553166</v>
      </c>
      <c r="D4935">
        <v>1</v>
      </c>
      <c r="E4935">
        <v>0</v>
      </c>
      <c r="F4935">
        <v>0</v>
      </c>
      <c r="G4935">
        <v>0</v>
      </c>
      <c r="H4935">
        <v>0</v>
      </c>
      <c r="I4935" t="s">
        <v>83</v>
      </c>
      <c r="J4935">
        <v>552054</v>
      </c>
      <c r="K4935" t="s">
        <v>254</v>
      </c>
      <c r="L4935">
        <v>552054</v>
      </c>
      <c r="M4935" t="s">
        <v>254</v>
      </c>
      <c r="N4935">
        <v>552054</v>
      </c>
      <c r="O4935" t="s">
        <v>254</v>
      </c>
      <c r="P4935">
        <v>552046</v>
      </c>
      <c r="Q4935" t="s">
        <v>174</v>
      </c>
      <c r="R4935" s="9">
        <v>183901.00398417501</v>
      </c>
      <c r="S4935" s="9"/>
      <c r="T4935" s="9"/>
      <c r="U4935" s="9"/>
      <c r="V4935" s="9"/>
      <c r="W4935" s="9"/>
      <c r="X4935" s="9"/>
      <c r="Y4935" s="9"/>
      <c r="Z4935" s="9"/>
      <c r="AA4935" s="9"/>
      <c r="AB4935" s="9"/>
      <c r="AC4935" s="9"/>
      <c r="AD4935" s="9"/>
      <c r="AE4935" s="9"/>
      <c r="AF4935" s="9"/>
      <c r="AG4935" s="9"/>
      <c r="AH4935" s="9"/>
      <c r="AI4935" s="9"/>
      <c r="AJ4935" s="9"/>
      <c r="AK4935" s="9"/>
      <c r="AL4935" s="9"/>
      <c r="AM4935" s="9"/>
      <c r="AN4935" s="9"/>
      <c r="AO4935" s="9"/>
      <c r="AP4935" s="9"/>
      <c r="AQ4935" s="15"/>
      <c r="AR4935" s="9"/>
      <c r="AS4935" s="9"/>
      <c r="AT4935" s="9"/>
      <c r="AU4935" s="9"/>
      <c r="AV4935" s="9"/>
      <c r="AW4935" s="9"/>
      <c r="AX4935" s="9"/>
      <c r="AY4935" s="9"/>
      <c r="AZ4935" s="9"/>
      <c r="BA4935" s="9"/>
      <c r="BB4935" s="9"/>
      <c r="BC4935" s="9"/>
      <c r="BD4935" s="9"/>
      <c r="BE4935" s="9"/>
      <c r="BF4935" s="9"/>
      <c r="BG4935" s="9"/>
      <c r="BH4935" s="9"/>
      <c r="BI4935" s="9"/>
      <c r="BJ4935" s="9"/>
      <c r="BK4935" s="9"/>
      <c r="BL4935" s="9">
        <f t="shared" si="162"/>
        <v>183901.00398417501</v>
      </c>
      <c r="BM4935" s="9">
        <f t="shared" si="163"/>
        <v>183900</v>
      </c>
    </row>
    <row r="4936" spans="1:65" x14ac:dyDescent="0.3">
      <c r="A4936" t="s">
        <v>4500</v>
      </c>
      <c r="B4936" s="9">
        <v>330</v>
      </c>
      <c r="C4936">
        <v>553174</v>
      </c>
      <c r="D4936">
        <v>1</v>
      </c>
      <c r="E4936">
        <v>0</v>
      </c>
      <c r="F4936">
        <v>0</v>
      </c>
      <c r="G4936">
        <v>0</v>
      </c>
      <c r="H4936">
        <v>0</v>
      </c>
      <c r="I4936" t="s">
        <v>83</v>
      </c>
      <c r="J4936">
        <v>552461</v>
      </c>
      <c r="K4936" t="s">
        <v>2034</v>
      </c>
      <c r="L4936">
        <v>552046</v>
      </c>
      <c r="M4936" t="s">
        <v>174</v>
      </c>
      <c r="N4936">
        <v>552046</v>
      </c>
      <c r="O4936" t="s">
        <v>174</v>
      </c>
      <c r="P4936">
        <v>552046</v>
      </c>
      <c r="Q4936" t="s">
        <v>174</v>
      </c>
      <c r="R4936" s="9">
        <v>79060.352244789989</v>
      </c>
      <c r="S4936" s="9"/>
      <c r="T4936" s="9"/>
      <c r="U4936" s="9"/>
      <c r="V4936" s="9"/>
      <c r="W4936" s="9"/>
      <c r="X4936" s="9"/>
      <c r="Y4936" s="9"/>
      <c r="Z4936" s="9"/>
      <c r="AA4936" s="9"/>
      <c r="AB4936" s="9"/>
      <c r="AC4936" s="9"/>
      <c r="AD4936" s="9"/>
      <c r="AE4936" s="9"/>
      <c r="AF4936" s="9"/>
      <c r="AG4936" s="9"/>
      <c r="AH4936" s="9"/>
      <c r="AI4936" s="9"/>
      <c r="AJ4936" s="9"/>
      <c r="AK4936" s="9"/>
      <c r="AL4936" s="9"/>
      <c r="AM4936" s="9"/>
      <c r="AN4936" s="9"/>
      <c r="AO4936" s="9"/>
      <c r="AP4936" s="9"/>
      <c r="AQ4936" s="15"/>
      <c r="AR4936" s="9"/>
      <c r="AS4936" s="9"/>
      <c r="AT4936" s="9"/>
      <c r="AU4936" s="9"/>
      <c r="AV4936" s="9"/>
      <c r="AW4936" s="9"/>
      <c r="AX4936" s="9"/>
      <c r="AY4936" s="9"/>
      <c r="AZ4936" s="9"/>
      <c r="BA4936" s="9"/>
      <c r="BB4936" s="9"/>
      <c r="BC4936" s="9"/>
      <c r="BD4936" s="9"/>
      <c r="BE4936" s="9"/>
      <c r="BF4936" s="9"/>
      <c r="BG4936" s="9"/>
      <c r="BH4936" s="9"/>
      <c r="BI4936" s="9"/>
      <c r="BJ4936" s="9"/>
      <c r="BK4936" s="9"/>
      <c r="BL4936" s="9">
        <f t="shared" si="162"/>
        <v>79060.352244789989</v>
      </c>
      <c r="BM4936" s="9">
        <f t="shared" si="163"/>
        <v>79100</v>
      </c>
    </row>
    <row r="4937" spans="1:65" x14ac:dyDescent="0.3">
      <c r="A4937" t="s">
        <v>4501</v>
      </c>
      <c r="B4937" s="9">
        <v>517</v>
      </c>
      <c r="C4937">
        <v>571954</v>
      </c>
      <c r="D4937">
        <v>1</v>
      </c>
      <c r="E4937">
        <v>0</v>
      </c>
      <c r="F4937">
        <v>0</v>
      </c>
      <c r="G4937">
        <v>0</v>
      </c>
      <c r="H4937">
        <v>0</v>
      </c>
      <c r="I4937" t="s">
        <v>86</v>
      </c>
      <c r="J4937">
        <v>538094</v>
      </c>
      <c r="K4937" t="s">
        <v>207</v>
      </c>
      <c r="L4937">
        <v>535451</v>
      </c>
      <c r="M4937" t="s">
        <v>298</v>
      </c>
      <c r="N4937">
        <v>538094</v>
      </c>
      <c r="O4937" t="s">
        <v>207</v>
      </c>
      <c r="P4937">
        <v>538094</v>
      </c>
      <c r="Q4937" t="s">
        <v>207</v>
      </c>
      <c r="R4937" s="9">
        <v>123225.6489206377</v>
      </c>
      <c r="S4937" s="9"/>
      <c r="T4937" s="9"/>
      <c r="U4937" s="9"/>
      <c r="V4937" s="9"/>
      <c r="W4937" s="9"/>
      <c r="X4937" s="9"/>
      <c r="Y4937" s="9"/>
      <c r="Z4937" s="9"/>
      <c r="AA4937" s="9"/>
      <c r="AB4937" s="9"/>
      <c r="AC4937" s="9"/>
      <c r="AD4937" s="9"/>
      <c r="AE4937" s="9"/>
      <c r="AF4937" s="9"/>
      <c r="AG4937" s="9"/>
      <c r="AH4937" s="9"/>
      <c r="AI4937" s="9"/>
      <c r="AJ4937" s="9"/>
      <c r="AK4937" s="9"/>
      <c r="AL4937" s="9"/>
      <c r="AM4937" s="9"/>
      <c r="AN4937" s="9"/>
      <c r="AO4937" s="9"/>
      <c r="AP4937" s="9"/>
      <c r="AQ4937" s="15"/>
      <c r="AR4937" s="9"/>
      <c r="AS4937" s="9"/>
      <c r="AT4937" s="9"/>
      <c r="AU4937" s="9"/>
      <c r="AV4937" s="9"/>
      <c r="AW4937" s="9"/>
      <c r="AX4937" s="9"/>
      <c r="AY4937" s="9"/>
      <c r="AZ4937" s="9"/>
      <c r="BA4937" s="9"/>
      <c r="BB4937" s="9"/>
      <c r="BC4937" s="9"/>
      <c r="BD4937" s="9"/>
      <c r="BE4937" s="9"/>
      <c r="BF4937" s="9"/>
      <c r="BG4937" s="9"/>
      <c r="BH4937" s="9"/>
      <c r="BI4937" s="9"/>
      <c r="BJ4937" s="9"/>
      <c r="BK4937" s="9"/>
      <c r="BL4937" s="9">
        <f t="shared" si="162"/>
        <v>123225.6489206377</v>
      </c>
      <c r="BM4937" s="9">
        <f t="shared" si="163"/>
        <v>123200</v>
      </c>
    </row>
    <row r="4938" spans="1:65" x14ac:dyDescent="0.3">
      <c r="A4938" t="s">
        <v>4502</v>
      </c>
      <c r="B4938" s="9">
        <v>167</v>
      </c>
      <c r="C4938">
        <v>581011</v>
      </c>
      <c r="D4938">
        <v>1</v>
      </c>
      <c r="E4938">
        <v>0</v>
      </c>
      <c r="F4938">
        <v>0</v>
      </c>
      <c r="G4938">
        <v>0</v>
      </c>
      <c r="H4938">
        <v>0</v>
      </c>
      <c r="I4938" t="s">
        <v>96</v>
      </c>
      <c r="J4938">
        <v>580350</v>
      </c>
      <c r="K4938" t="s">
        <v>330</v>
      </c>
      <c r="L4938">
        <v>580350</v>
      </c>
      <c r="M4938" t="s">
        <v>330</v>
      </c>
      <c r="N4938">
        <v>580350</v>
      </c>
      <c r="O4938" t="s">
        <v>330</v>
      </c>
      <c r="P4938">
        <v>581186</v>
      </c>
      <c r="Q4938" t="s">
        <v>331</v>
      </c>
      <c r="R4938" s="9">
        <v>71941.662785630979</v>
      </c>
      <c r="S4938" s="9"/>
      <c r="T4938" s="9"/>
      <c r="U4938" s="9"/>
      <c r="V4938" s="9"/>
      <c r="W4938" s="9"/>
      <c r="X4938" s="9"/>
      <c r="Y4938" s="9"/>
      <c r="Z4938" s="9"/>
      <c r="AA4938" s="9"/>
      <c r="AB4938" s="9"/>
      <c r="AC4938" s="9"/>
      <c r="AD4938" s="9"/>
      <c r="AE4938" s="9"/>
      <c r="AF4938" s="9"/>
      <c r="AG4938" s="9"/>
      <c r="AH4938" s="9"/>
      <c r="AI4938" s="9"/>
      <c r="AJ4938" s="9"/>
      <c r="AK4938" s="9"/>
      <c r="AL4938" s="9"/>
      <c r="AM4938" s="9"/>
      <c r="AN4938" s="9"/>
      <c r="AO4938" s="9"/>
      <c r="AP4938" s="9"/>
      <c r="AQ4938" s="15"/>
      <c r="AR4938" s="9"/>
      <c r="AS4938" s="9"/>
      <c r="AT4938" s="9"/>
      <c r="AU4938" s="9"/>
      <c r="AV4938" s="9"/>
      <c r="AW4938" s="9"/>
      <c r="AX4938" s="9"/>
      <c r="AY4938" s="9"/>
      <c r="AZ4938" s="9"/>
      <c r="BA4938" s="9"/>
      <c r="BB4938" s="9"/>
      <c r="BC4938" s="9"/>
      <c r="BD4938" s="9"/>
      <c r="BE4938" s="9"/>
      <c r="BF4938" s="9"/>
      <c r="BG4938" s="9"/>
      <c r="BH4938" s="9"/>
      <c r="BI4938" s="9"/>
      <c r="BJ4938" s="9"/>
      <c r="BK4938" s="9"/>
      <c r="BL4938" s="9">
        <f t="shared" si="162"/>
        <v>71941.662785630979</v>
      </c>
      <c r="BM4938" s="9">
        <f t="shared" si="163"/>
        <v>71900</v>
      </c>
    </row>
    <row r="4939" spans="1:65" x14ac:dyDescent="0.3">
      <c r="A4939" t="s">
        <v>4503</v>
      </c>
      <c r="B4939" s="9">
        <v>245</v>
      </c>
      <c r="C4939">
        <v>587982</v>
      </c>
      <c r="D4939">
        <v>1</v>
      </c>
      <c r="E4939">
        <v>0</v>
      </c>
      <c r="F4939">
        <v>0</v>
      </c>
      <c r="G4939">
        <v>0</v>
      </c>
      <c r="H4939">
        <v>0</v>
      </c>
      <c r="I4939" t="s">
        <v>123</v>
      </c>
      <c r="J4939">
        <v>587931</v>
      </c>
      <c r="K4939" t="s">
        <v>726</v>
      </c>
      <c r="L4939">
        <v>588032</v>
      </c>
      <c r="M4939" t="s">
        <v>209</v>
      </c>
      <c r="N4939">
        <v>586846</v>
      </c>
      <c r="O4939" t="s">
        <v>129</v>
      </c>
      <c r="P4939">
        <v>586846</v>
      </c>
      <c r="Q4939" t="s">
        <v>129</v>
      </c>
      <c r="R4939" s="9">
        <v>71941.662785630979</v>
      </c>
      <c r="S4939" s="9"/>
      <c r="T4939" s="9"/>
      <c r="U4939" s="9"/>
      <c r="V4939" s="9"/>
      <c r="W4939" s="9"/>
      <c r="X4939" s="9"/>
      <c r="Y4939" s="9"/>
      <c r="Z4939" s="9"/>
      <c r="AA4939" s="9"/>
      <c r="AB4939" s="9"/>
      <c r="AC4939" s="9"/>
      <c r="AD4939" s="9"/>
      <c r="AE4939" s="9"/>
      <c r="AF4939" s="9"/>
      <c r="AG4939" s="9"/>
      <c r="AH4939" s="9"/>
      <c r="AI4939" s="9"/>
      <c r="AJ4939" s="9"/>
      <c r="AK4939" s="9"/>
      <c r="AL4939" s="9"/>
      <c r="AM4939" s="9"/>
      <c r="AN4939" s="9"/>
      <c r="AO4939" s="9"/>
      <c r="AP4939" s="9"/>
      <c r="AQ4939" s="15"/>
      <c r="AR4939" s="9"/>
      <c r="AS4939" s="9"/>
      <c r="AT4939" s="9"/>
      <c r="AU4939" s="9"/>
      <c r="AV4939" s="9"/>
      <c r="AW4939" s="9"/>
      <c r="AX4939" s="9"/>
      <c r="AY4939" s="9"/>
      <c r="AZ4939" s="9"/>
      <c r="BA4939" s="9"/>
      <c r="BB4939" s="9"/>
      <c r="BC4939" s="9"/>
      <c r="BD4939" s="9"/>
      <c r="BE4939" s="9"/>
      <c r="BF4939" s="9"/>
      <c r="BG4939" s="9"/>
      <c r="BH4939" s="9"/>
      <c r="BI4939" s="9"/>
      <c r="BJ4939" s="9"/>
      <c r="BK4939" s="9"/>
      <c r="BL4939" s="9">
        <f t="shared" si="162"/>
        <v>71941.662785630979</v>
      </c>
      <c r="BM4939" s="9">
        <f t="shared" si="163"/>
        <v>71900</v>
      </c>
    </row>
    <row r="4940" spans="1:65" x14ac:dyDescent="0.3">
      <c r="A4940" t="s">
        <v>4504</v>
      </c>
      <c r="B4940" s="9">
        <v>80</v>
      </c>
      <c r="C4940">
        <v>578835</v>
      </c>
      <c r="D4940">
        <v>1</v>
      </c>
      <c r="E4940">
        <v>0</v>
      </c>
      <c r="F4940">
        <v>0</v>
      </c>
      <c r="G4940">
        <v>0</v>
      </c>
      <c r="H4940">
        <v>0</v>
      </c>
      <c r="I4940" t="s">
        <v>96</v>
      </c>
      <c r="J4940">
        <v>578347</v>
      </c>
      <c r="K4940" t="s">
        <v>296</v>
      </c>
      <c r="L4940">
        <v>578347</v>
      </c>
      <c r="M4940" t="s">
        <v>296</v>
      </c>
      <c r="N4940">
        <v>578347</v>
      </c>
      <c r="O4940" t="s">
        <v>296</v>
      </c>
      <c r="P4940">
        <v>578347</v>
      </c>
      <c r="Q4940" t="s">
        <v>296</v>
      </c>
      <c r="R4940" s="9">
        <v>71941.662785630979</v>
      </c>
      <c r="S4940" s="9"/>
      <c r="T4940" s="9"/>
      <c r="U4940" s="9"/>
      <c r="V4940" s="9"/>
      <c r="W4940" s="9"/>
      <c r="X4940" s="9"/>
      <c r="Y4940" s="9"/>
      <c r="Z4940" s="9"/>
      <c r="AA4940" s="9"/>
      <c r="AB4940" s="9"/>
      <c r="AC4940" s="9"/>
      <c r="AD4940" s="9"/>
      <c r="AE4940" s="9"/>
      <c r="AF4940" s="9"/>
      <c r="AG4940" s="9"/>
      <c r="AH4940" s="9"/>
      <c r="AI4940" s="9"/>
      <c r="AJ4940" s="9"/>
      <c r="AK4940" s="9"/>
      <c r="AL4940" s="9"/>
      <c r="AM4940" s="9"/>
      <c r="AN4940" s="9"/>
      <c r="AO4940" s="9"/>
      <c r="AP4940" s="9"/>
      <c r="AQ4940" s="15"/>
      <c r="AR4940" s="9"/>
      <c r="AS4940" s="9"/>
      <c r="AT4940" s="9"/>
      <c r="AU4940" s="9"/>
      <c r="AV4940" s="9"/>
      <c r="AW4940" s="9"/>
      <c r="AX4940" s="9"/>
      <c r="AY4940" s="9"/>
      <c r="AZ4940" s="9"/>
      <c r="BA4940" s="9"/>
      <c r="BB4940" s="9"/>
      <c r="BC4940" s="9"/>
      <c r="BD4940" s="9"/>
      <c r="BE4940" s="9"/>
      <c r="BF4940" s="9"/>
      <c r="BG4940" s="9"/>
      <c r="BH4940" s="9"/>
      <c r="BI4940" s="9"/>
      <c r="BJ4940" s="9"/>
      <c r="BK4940" s="9"/>
      <c r="BL4940" s="9">
        <f t="shared" si="162"/>
        <v>71941.662785630979</v>
      </c>
      <c r="BM4940" s="9">
        <f t="shared" si="163"/>
        <v>71900</v>
      </c>
    </row>
    <row r="4941" spans="1:65" x14ac:dyDescent="0.3">
      <c r="A4941" t="s">
        <v>4505</v>
      </c>
      <c r="B4941" s="9">
        <v>1176</v>
      </c>
      <c r="C4941">
        <v>592641</v>
      </c>
      <c r="D4941">
        <v>1</v>
      </c>
      <c r="E4941">
        <v>0</v>
      </c>
      <c r="F4941">
        <v>0</v>
      </c>
      <c r="G4941">
        <v>0</v>
      </c>
      <c r="H4941">
        <v>0</v>
      </c>
      <c r="I4941" t="s">
        <v>135</v>
      </c>
      <c r="J4941">
        <v>592021</v>
      </c>
      <c r="K4941" t="s">
        <v>179</v>
      </c>
      <c r="L4941">
        <v>592731</v>
      </c>
      <c r="M4941" t="s">
        <v>180</v>
      </c>
      <c r="N4941">
        <v>592731</v>
      </c>
      <c r="O4941" t="s">
        <v>180</v>
      </c>
      <c r="P4941">
        <v>592731</v>
      </c>
      <c r="Q4941" t="s">
        <v>180</v>
      </c>
      <c r="R4941" s="9">
        <v>276707.86062802281</v>
      </c>
      <c r="S4941" s="9"/>
      <c r="T4941" s="9"/>
      <c r="U4941" s="9"/>
      <c r="V4941" s="9"/>
      <c r="W4941" s="9"/>
      <c r="X4941" s="9"/>
      <c r="Y4941" s="9"/>
      <c r="Z4941" s="9"/>
      <c r="AA4941" s="9"/>
      <c r="AB4941" s="9"/>
      <c r="AC4941" s="9"/>
      <c r="AD4941" s="9"/>
      <c r="AE4941" s="9"/>
      <c r="AF4941" s="9"/>
      <c r="AG4941" s="9"/>
      <c r="AH4941" s="9"/>
      <c r="AI4941" s="9"/>
      <c r="AJ4941" s="9"/>
      <c r="AK4941" s="9"/>
      <c r="AL4941" s="9"/>
      <c r="AM4941" s="9"/>
      <c r="AN4941" s="9"/>
      <c r="AO4941" s="9"/>
      <c r="AP4941" s="9"/>
      <c r="AQ4941" s="15"/>
      <c r="AR4941" s="9"/>
      <c r="AS4941" s="9"/>
      <c r="AT4941" s="9"/>
      <c r="AU4941" s="9"/>
      <c r="AV4941" s="9"/>
      <c r="AW4941" s="9"/>
      <c r="AX4941" s="9"/>
      <c r="AY4941" s="9"/>
      <c r="AZ4941" s="9"/>
      <c r="BA4941" s="9"/>
      <c r="BB4941" s="9"/>
      <c r="BC4941" s="9"/>
      <c r="BD4941" s="9"/>
      <c r="BE4941" s="9"/>
      <c r="BF4941" s="9"/>
      <c r="BG4941" s="9"/>
      <c r="BH4941" s="9"/>
      <c r="BI4941" s="9"/>
      <c r="BJ4941" s="9"/>
      <c r="BK4941" s="9"/>
      <c r="BL4941" s="9">
        <f t="shared" si="162"/>
        <v>276707.86062802281</v>
      </c>
      <c r="BM4941" s="9">
        <f t="shared" si="163"/>
        <v>276700</v>
      </c>
    </row>
    <row r="4942" spans="1:65" x14ac:dyDescent="0.3">
      <c r="A4942" t="s">
        <v>4506</v>
      </c>
      <c r="B4942" s="9">
        <v>575</v>
      </c>
      <c r="C4942">
        <v>590088</v>
      </c>
      <c r="D4942">
        <v>1</v>
      </c>
      <c r="E4942">
        <v>0</v>
      </c>
      <c r="F4942">
        <v>0</v>
      </c>
      <c r="G4942">
        <v>0</v>
      </c>
      <c r="H4942">
        <v>0</v>
      </c>
      <c r="I4942" t="s">
        <v>111</v>
      </c>
      <c r="J4942">
        <v>589314</v>
      </c>
      <c r="K4942" t="s">
        <v>717</v>
      </c>
      <c r="L4942">
        <v>589624</v>
      </c>
      <c r="M4942" t="s">
        <v>505</v>
      </c>
      <c r="N4942">
        <v>589624</v>
      </c>
      <c r="O4942" t="s">
        <v>505</v>
      </c>
      <c r="P4942">
        <v>589624</v>
      </c>
      <c r="Q4942" t="s">
        <v>505</v>
      </c>
      <c r="R4942" s="9">
        <v>136859.09199811841</v>
      </c>
      <c r="S4942" s="9"/>
      <c r="T4942" s="9"/>
      <c r="U4942" s="9"/>
      <c r="V4942" s="9"/>
      <c r="W4942" s="9"/>
      <c r="X4942" s="9"/>
      <c r="Y4942" s="9"/>
      <c r="Z4942" s="9"/>
      <c r="AA4942" s="9"/>
      <c r="AB4942" s="9"/>
      <c r="AC4942" s="9"/>
      <c r="AD4942" s="9"/>
      <c r="AE4942" s="9"/>
      <c r="AF4942" s="9"/>
      <c r="AG4942" s="9"/>
      <c r="AH4942" s="9"/>
      <c r="AI4942" s="9"/>
      <c r="AJ4942" s="9"/>
      <c r="AK4942" s="9"/>
      <c r="AL4942" s="9"/>
      <c r="AM4942" s="9"/>
      <c r="AN4942" s="9"/>
      <c r="AO4942" s="9"/>
      <c r="AP4942" s="9"/>
      <c r="AQ4942" s="15"/>
      <c r="AR4942" s="9"/>
      <c r="AS4942" s="9"/>
      <c r="AT4942" s="9"/>
      <c r="AU4942" s="9"/>
      <c r="AV4942" s="9"/>
      <c r="AW4942" s="9"/>
      <c r="AX4942" s="9"/>
      <c r="AY4942" s="9"/>
      <c r="AZ4942" s="9"/>
      <c r="BA4942" s="9"/>
      <c r="BB4942" s="9"/>
      <c r="BC4942" s="9"/>
      <c r="BD4942" s="9"/>
      <c r="BE4942" s="9"/>
      <c r="BF4942" s="9"/>
      <c r="BG4942" s="9"/>
      <c r="BH4942" s="9"/>
      <c r="BI4942" s="9"/>
      <c r="BJ4942" s="9"/>
      <c r="BK4942" s="9"/>
      <c r="BL4942" s="9">
        <f t="shared" si="162"/>
        <v>136859.09199811841</v>
      </c>
      <c r="BM4942" s="9">
        <f t="shared" si="163"/>
        <v>136900</v>
      </c>
    </row>
    <row r="4943" spans="1:65" x14ac:dyDescent="0.3">
      <c r="A4943" s="2" t="s">
        <v>4506</v>
      </c>
      <c r="B4943" s="9">
        <v>1119</v>
      </c>
      <c r="C4943">
        <v>534439</v>
      </c>
      <c r="D4943">
        <v>1</v>
      </c>
      <c r="E4943">
        <v>1</v>
      </c>
      <c r="F4943">
        <v>0</v>
      </c>
      <c r="G4943">
        <v>0</v>
      </c>
      <c r="H4943">
        <v>0</v>
      </c>
      <c r="I4943" t="s">
        <v>86</v>
      </c>
      <c r="J4943">
        <v>534439</v>
      </c>
      <c r="K4943" t="s">
        <v>4506</v>
      </c>
      <c r="L4943">
        <v>533955</v>
      </c>
      <c r="M4943" t="s">
        <v>314</v>
      </c>
      <c r="N4943">
        <v>533955</v>
      </c>
      <c r="O4943" t="s">
        <v>314</v>
      </c>
      <c r="P4943">
        <v>533955</v>
      </c>
      <c r="Q4943" t="s">
        <v>314</v>
      </c>
      <c r="R4943" s="9">
        <v>263541.69823112199</v>
      </c>
      <c r="S4943" s="9">
        <f>SUMIFS($B:$B,$J:$J,$C4943)</f>
        <v>1119</v>
      </c>
      <c r="T4943" s="9">
        <v>60966.762748258363</v>
      </c>
      <c r="U4943" s="9">
        <v>0</v>
      </c>
      <c r="V4943" s="9">
        <f>U4943*768</f>
        <v>0</v>
      </c>
      <c r="W4943" s="9">
        <v>5</v>
      </c>
      <c r="X4943" s="9">
        <f>W4943*3072</f>
        <v>15360</v>
      </c>
      <c r="Y4943" s="9">
        <v>6</v>
      </c>
      <c r="Z4943" s="9">
        <f>Y4943*1024</f>
        <v>6144</v>
      </c>
      <c r="AA4943" s="9">
        <v>0</v>
      </c>
      <c r="AB4943" s="9">
        <f>AA4943*256</f>
        <v>0</v>
      </c>
      <c r="AC4943" s="9"/>
      <c r="AD4943" s="9"/>
      <c r="AE4943" s="9"/>
      <c r="AF4943" s="9"/>
      <c r="AG4943" s="9"/>
      <c r="AH4943" s="9"/>
      <c r="AI4943" s="9"/>
      <c r="AJ4943" s="9"/>
      <c r="AK4943" s="9"/>
      <c r="AL4943" s="9"/>
      <c r="AM4943" s="9"/>
      <c r="AN4943" s="9"/>
      <c r="AO4943" s="9"/>
      <c r="AP4943" s="9"/>
      <c r="AQ4943" s="15"/>
      <c r="AR4943" s="9"/>
      <c r="AS4943" s="9"/>
      <c r="AT4943" s="9"/>
      <c r="AU4943" s="9"/>
      <c r="AV4943" s="9"/>
      <c r="AW4943" s="9"/>
      <c r="AX4943" s="9"/>
      <c r="AY4943" s="9"/>
      <c r="AZ4943" s="9"/>
      <c r="BA4943" s="9"/>
      <c r="BB4943" s="9"/>
      <c r="BC4943" s="9"/>
      <c r="BD4943" s="9"/>
      <c r="BE4943" s="9"/>
      <c r="BF4943" s="9"/>
      <c r="BG4943" s="9"/>
      <c r="BH4943" s="9"/>
      <c r="BI4943" s="9"/>
      <c r="BJ4943" s="9"/>
      <c r="BK4943" s="9"/>
      <c r="BL4943" s="9">
        <f t="shared" si="162"/>
        <v>346012.46097938035</v>
      </c>
      <c r="BM4943" s="9">
        <f t="shared" si="163"/>
        <v>346000</v>
      </c>
    </row>
    <row r="4944" spans="1:65" x14ac:dyDescent="0.3">
      <c r="A4944" s="4" t="s">
        <v>1494</v>
      </c>
      <c r="B4944" s="9">
        <v>3597</v>
      </c>
      <c r="C4944">
        <v>547280</v>
      </c>
      <c r="D4944">
        <v>1</v>
      </c>
      <c r="E4944">
        <v>1</v>
      </c>
      <c r="F4944">
        <v>1</v>
      </c>
      <c r="G4944">
        <v>1</v>
      </c>
      <c r="H4944">
        <v>0</v>
      </c>
      <c r="I4944" t="s">
        <v>83</v>
      </c>
      <c r="J4944">
        <v>547280</v>
      </c>
      <c r="K4944" t="s">
        <v>1494</v>
      </c>
      <c r="L4944">
        <v>547280</v>
      </c>
      <c r="M4944" t="s">
        <v>1494</v>
      </c>
      <c r="N4944">
        <v>547280</v>
      </c>
      <c r="O4944" t="s">
        <v>1494</v>
      </c>
      <c r="P4944">
        <v>547336</v>
      </c>
      <c r="Q4944" t="s">
        <v>914</v>
      </c>
      <c r="R4944" s="9">
        <v>822940.95570891933</v>
      </c>
      <c r="S4944" s="9">
        <f>SUMIFS($B:$B,$J:$J,$C4944)</f>
        <v>4740</v>
      </c>
      <c r="T4944" s="9">
        <v>257364.5308821176</v>
      </c>
      <c r="U4944" s="9">
        <v>0</v>
      </c>
      <c r="V4944" s="9">
        <f>U4944*768</f>
        <v>0</v>
      </c>
      <c r="W4944" s="9">
        <v>14</v>
      </c>
      <c r="X4944" s="9">
        <f>W4944*3072</f>
        <v>43008</v>
      </c>
      <c r="Y4944" s="9">
        <v>20</v>
      </c>
      <c r="Z4944" s="9">
        <f>Y4944*1024</f>
        <v>20480</v>
      </c>
      <c r="AA4944" s="9">
        <v>11</v>
      </c>
      <c r="AB4944" s="9">
        <f>AA4944*256</f>
        <v>2816</v>
      </c>
      <c r="AC4944" s="9">
        <f>SUMIFS($B:$B,$L:$L,$C4944)</f>
        <v>4740</v>
      </c>
      <c r="AD4944" s="9">
        <v>592574.36511558294</v>
      </c>
      <c r="AE4944" s="9"/>
      <c r="AF4944" s="9"/>
      <c r="AG4944" s="9">
        <f>SUMIFS($B:$B,$N:$N,$C4944)</f>
        <v>4740</v>
      </c>
      <c r="AH4944" s="9">
        <v>535837.19981179235</v>
      </c>
      <c r="AI4944" s="9"/>
      <c r="AJ4944" s="9"/>
      <c r="AK4944" s="9"/>
      <c r="AL4944" s="9"/>
      <c r="AM4944" s="9"/>
      <c r="AN4944" s="9"/>
      <c r="AO4944" s="9"/>
      <c r="AP4944" s="9"/>
      <c r="AQ4944" s="15"/>
      <c r="AR4944" s="9">
        <v>2</v>
      </c>
      <c r="AS4944" s="9">
        <f>AR4944*30500</f>
        <v>61000</v>
      </c>
      <c r="AT4944" s="9"/>
      <c r="AU4944" s="9"/>
      <c r="AV4944" s="9"/>
      <c r="AW4944" s="9"/>
      <c r="AX4944" s="9"/>
      <c r="AY4944" s="9"/>
      <c r="AZ4944" s="9"/>
      <c r="BA4944" s="9"/>
      <c r="BB4944" s="9"/>
      <c r="BC4944" s="9"/>
      <c r="BD4944" s="9"/>
      <c r="BE4944" s="9"/>
      <c r="BF4944" s="9"/>
      <c r="BG4944" s="9"/>
      <c r="BH4944" s="9"/>
      <c r="BI4944" s="9"/>
      <c r="BJ4944" s="9"/>
      <c r="BK4944" s="9"/>
      <c r="BL4944" s="9">
        <f t="shared" si="162"/>
        <v>2336021.0515184123</v>
      </c>
      <c r="BM4944" s="9">
        <f t="shared" si="163"/>
        <v>2336000</v>
      </c>
    </row>
    <row r="4945" spans="1:65" x14ac:dyDescent="0.3">
      <c r="A4945" s="18" t="s">
        <v>4507</v>
      </c>
      <c r="B4945" s="9">
        <v>2850</v>
      </c>
      <c r="C4945">
        <v>599930</v>
      </c>
      <c r="D4945">
        <v>1</v>
      </c>
      <c r="E4945">
        <v>1</v>
      </c>
      <c r="F4945">
        <v>0</v>
      </c>
      <c r="G4945">
        <v>0</v>
      </c>
      <c r="H4945">
        <v>0</v>
      </c>
      <c r="I4945" t="s">
        <v>94</v>
      </c>
      <c r="J4945">
        <v>599930</v>
      </c>
      <c r="K4945" t="s">
        <v>4507</v>
      </c>
      <c r="L4945">
        <v>599191</v>
      </c>
      <c r="M4945" t="s">
        <v>193</v>
      </c>
      <c r="N4945">
        <v>599191</v>
      </c>
      <c r="O4945" t="s">
        <v>193</v>
      </c>
      <c r="P4945">
        <v>599191</v>
      </c>
      <c r="Q4945" t="s">
        <v>193</v>
      </c>
      <c r="R4945" s="9">
        <v>656700.4929038363</v>
      </c>
      <c r="S4945" s="9">
        <f>SUMIFS($B:$B,$J:$J,$C4945)</f>
        <v>2850</v>
      </c>
      <c r="T4945" s="9">
        <v>154976.78307531719</v>
      </c>
      <c r="U4945" s="9">
        <v>0</v>
      </c>
      <c r="V4945" s="9">
        <f>U4945*768</f>
        <v>0</v>
      </c>
      <c r="W4945" s="9">
        <v>14</v>
      </c>
      <c r="X4945" s="9">
        <f>W4945*3072</f>
        <v>43008</v>
      </c>
      <c r="Y4945" s="9">
        <v>6</v>
      </c>
      <c r="Z4945" s="9">
        <f>Y4945*1024</f>
        <v>6144</v>
      </c>
      <c r="AA4945" s="9">
        <v>7</v>
      </c>
      <c r="AB4945" s="9">
        <f>AA4945*256</f>
        <v>1792</v>
      </c>
      <c r="AC4945" s="9"/>
      <c r="AD4945" s="9"/>
      <c r="AE4945" s="9"/>
      <c r="AF4945" s="9"/>
      <c r="AG4945" s="9"/>
      <c r="AH4945" s="9"/>
      <c r="AI4945" s="9"/>
      <c r="AJ4945" s="9"/>
      <c r="AK4945" s="9"/>
      <c r="AL4945" s="9"/>
      <c r="AM4945" s="9"/>
      <c r="AN4945" s="9"/>
      <c r="AO4945" s="9"/>
      <c r="AP4945" s="9"/>
      <c r="AQ4945" s="15"/>
      <c r="AR4945" s="9">
        <v>7</v>
      </c>
      <c r="AS4945" s="9">
        <f>AR4945*30500</f>
        <v>213500</v>
      </c>
      <c r="AT4945" s="9"/>
      <c r="AU4945" s="9"/>
      <c r="AV4945" s="9"/>
      <c r="AW4945" s="9"/>
      <c r="AX4945" s="9"/>
      <c r="AY4945" s="9"/>
      <c r="AZ4945" s="9"/>
      <c r="BA4945" s="9"/>
      <c r="BB4945" s="9"/>
      <c r="BC4945" s="9"/>
      <c r="BD4945" s="9"/>
      <c r="BE4945" s="9"/>
      <c r="BF4945" s="9"/>
      <c r="BG4945" s="9"/>
      <c r="BH4945" s="9"/>
      <c r="BI4945" s="9"/>
      <c r="BJ4945" s="9"/>
      <c r="BK4945" s="9"/>
      <c r="BL4945" s="9">
        <f t="shared" si="162"/>
        <v>1076121.2759791533</v>
      </c>
      <c r="BM4945" s="9">
        <f t="shared" si="163"/>
        <v>1076100</v>
      </c>
    </row>
    <row r="4946" spans="1:65" x14ac:dyDescent="0.3">
      <c r="A4946" t="s">
        <v>4508</v>
      </c>
      <c r="B4946" s="9">
        <v>426</v>
      </c>
      <c r="C4946">
        <v>541371</v>
      </c>
      <c r="D4946">
        <v>1</v>
      </c>
      <c r="E4946">
        <v>0</v>
      </c>
      <c r="F4946">
        <v>0</v>
      </c>
      <c r="G4946">
        <v>0</v>
      </c>
      <c r="H4946">
        <v>0</v>
      </c>
      <c r="I4946" t="s">
        <v>86</v>
      </c>
      <c r="J4946">
        <v>539911</v>
      </c>
      <c r="K4946" t="s">
        <v>352</v>
      </c>
      <c r="L4946">
        <v>539911</v>
      </c>
      <c r="M4946" t="s">
        <v>352</v>
      </c>
      <c r="N4946">
        <v>539911</v>
      </c>
      <c r="O4946" t="s">
        <v>352</v>
      </c>
      <c r="P4946">
        <v>539911</v>
      </c>
      <c r="Q4946" t="s">
        <v>352</v>
      </c>
      <c r="R4946" s="9">
        <v>101775.673198697</v>
      </c>
      <c r="S4946" s="9"/>
      <c r="T4946" s="9"/>
      <c r="U4946" s="9"/>
      <c r="V4946" s="9"/>
      <c r="W4946" s="9"/>
      <c r="X4946" s="9"/>
      <c r="Y4946" s="9"/>
      <c r="Z4946" s="9"/>
      <c r="AA4946" s="9"/>
      <c r="AB4946" s="9"/>
      <c r="AC4946" s="9"/>
      <c r="AD4946" s="9"/>
      <c r="AE4946" s="9"/>
      <c r="AF4946" s="9"/>
      <c r="AG4946" s="9"/>
      <c r="AH4946" s="9"/>
      <c r="AI4946" s="9"/>
      <c r="AJ4946" s="9"/>
      <c r="AK4946" s="9"/>
      <c r="AL4946" s="9"/>
      <c r="AM4946" s="9"/>
      <c r="AN4946" s="9"/>
      <c r="AO4946" s="9"/>
      <c r="AP4946" s="9"/>
      <c r="AQ4946" s="15"/>
      <c r="AR4946" s="9"/>
      <c r="AS4946" s="9"/>
      <c r="AT4946" s="9"/>
      <c r="AU4946" s="9"/>
      <c r="AV4946" s="9"/>
      <c r="AW4946" s="9"/>
      <c r="AX4946" s="9"/>
      <c r="AY4946" s="9"/>
      <c r="AZ4946" s="9"/>
      <c r="BA4946" s="9"/>
      <c r="BB4946" s="9"/>
      <c r="BC4946" s="9"/>
      <c r="BD4946" s="9"/>
      <c r="BE4946" s="9"/>
      <c r="BF4946" s="9"/>
      <c r="BG4946" s="9"/>
      <c r="BH4946" s="9"/>
      <c r="BI4946" s="9"/>
      <c r="BJ4946" s="9"/>
      <c r="BK4946" s="9"/>
      <c r="BL4946" s="9">
        <f t="shared" si="162"/>
        <v>101775.673198697</v>
      </c>
      <c r="BM4946" s="9">
        <f t="shared" si="163"/>
        <v>101800</v>
      </c>
    </row>
    <row r="4947" spans="1:65" x14ac:dyDescent="0.3">
      <c r="A4947" t="s">
        <v>4509</v>
      </c>
      <c r="B4947" s="9">
        <v>1419</v>
      </c>
      <c r="C4947">
        <v>555231</v>
      </c>
      <c r="D4947">
        <v>1</v>
      </c>
      <c r="E4947">
        <v>0</v>
      </c>
      <c r="F4947">
        <v>0</v>
      </c>
      <c r="G4947">
        <v>0</v>
      </c>
      <c r="H4947">
        <v>0</v>
      </c>
      <c r="I4947" t="s">
        <v>81</v>
      </c>
      <c r="J4947">
        <v>593711</v>
      </c>
      <c r="K4947" t="s">
        <v>185</v>
      </c>
      <c r="L4947">
        <v>593711</v>
      </c>
      <c r="M4947" t="s">
        <v>185</v>
      </c>
      <c r="N4947">
        <v>593711</v>
      </c>
      <c r="O4947" t="s">
        <v>185</v>
      </c>
      <c r="P4947">
        <v>593711</v>
      </c>
      <c r="Q4947" t="s">
        <v>185</v>
      </c>
      <c r="R4947" s="9">
        <v>332640.15235232649</v>
      </c>
      <c r="S4947" s="9"/>
      <c r="T4947" s="9"/>
      <c r="U4947" s="9"/>
      <c r="V4947" s="9"/>
      <c r="W4947" s="9"/>
      <c r="X4947" s="9"/>
      <c r="Y4947" s="9"/>
      <c r="Z4947" s="9"/>
      <c r="AA4947" s="9"/>
      <c r="AB4947" s="9"/>
      <c r="AC4947" s="9"/>
      <c r="AD4947" s="9"/>
      <c r="AE4947" s="9"/>
      <c r="AF4947" s="9"/>
      <c r="AG4947" s="9"/>
      <c r="AH4947" s="9"/>
      <c r="AI4947" s="9"/>
      <c r="AJ4947" s="9"/>
      <c r="AK4947" s="9"/>
      <c r="AL4947" s="9"/>
      <c r="AM4947" s="9"/>
      <c r="AN4947" s="9"/>
      <c r="AO4947" s="9"/>
      <c r="AP4947" s="9"/>
      <c r="AQ4947" s="15"/>
      <c r="AR4947" s="9"/>
      <c r="AS4947" s="9"/>
      <c r="AT4947" s="9"/>
      <c r="AU4947" s="9"/>
      <c r="AV4947" s="9"/>
      <c r="AW4947" s="9"/>
      <c r="AX4947" s="9"/>
      <c r="AY4947" s="9"/>
      <c r="AZ4947" s="9"/>
      <c r="BA4947" s="9"/>
      <c r="BB4947" s="9"/>
      <c r="BC4947" s="9"/>
      <c r="BD4947" s="9"/>
      <c r="BE4947" s="9"/>
      <c r="BF4947" s="9"/>
      <c r="BG4947" s="9"/>
      <c r="BH4947" s="9"/>
      <c r="BI4947" s="9"/>
      <c r="BJ4947" s="9"/>
      <c r="BK4947" s="9"/>
      <c r="BL4947" s="9">
        <f t="shared" si="162"/>
        <v>332640.15235232649</v>
      </c>
      <c r="BM4947" s="9">
        <f t="shared" si="163"/>
        <v>332600</v>
      </c>
    </row>
    <row r="4948" spans="1:65" x14ac:dyDescent="0.3">
      <c r="A4948" t="s">
        <v>4510</v>
      </c>
      <c r="B4948" s="9">
        <v>526</v>
      </c>
      <c r="C4948">
        <v>594849</v>
      </c>
      <c r="D4948">
        <v>1</v>
      </c>
      <c r="E4948">
        <v>0</v>
      </c>
      <c r="F4948">
        <v>0</v>
      </c>
      <c r="G4948">
        <v>0</v>
      </c>
      <c r="H4948">
        <v>0</v>
      </c>
      <c r="I4948" t="s">
        <v>81</v>
      </c>
      <c r="J4948">
        <v>594458</v>
      </c>
      <c r="K4948" t="s">
        <v>1151</v>
      </c>
      <c r="L4948">
        <v>594458</v>
      </c>
      <c r="M4948" t="s">
        <v>1151</v>
      </c>
      <c r="N4948">
        <v>594458</v>
      </c>
      <c r="O4948" t="s">
        <v>1151</v>
      </c>
      <c r="P4948">
        <v>594482</v>
      </c>
      <c r="Q4948" t="s">
        <v>526</v>
      </c>
      <c r="R4948" s="9">
        <v>125343.05349735259</v>
      </c>
      <c r="S4948" s="9"/>
      <c r="T4948" s="9"/>
      <c r="U4948" s="9"/>
      <c r="V4948" s="9"/>
      <c r="W4948" s="9"/>
      <c r="X4948" s="9"/>
      <c r="Y4948" s="9"/>
      <c r="Z4948" s="9"/>
      <c r="AA4948" s="9"/>
      <c r="AB4948" s="9"/>
      <c r="AC4948" s="9"/>
      <c r="AD4948" s="9"/>
      <c r="AE4948" s="9"/>
      <c r="AF4948" s="9"/>
      <c r="AG4948" s="9"/>
      <c r="AH4948" s="9"/>
      <c r="AI4948" s="9"/>
      <c r="AJ4948" s="9"/>
      <c r="AK4948" s="9"/>
      <c r="AL4948" s="9"/>
      <c r="AM4948" s="9"/>
      <c r="AN4948" s="9"/>
      <c r="AO4948" s="9"/>
      <c r="AP4948" s="9"/>
      <c r="AQ4948" s="15"/>
      <c r="AR4948" s="9">
        <v>1</v>
      </c>
      <c r="AS4948" s="9">
        <f>AR4948*30500</f>
        <v>30500</v>
      </c>
      <c r="AT4948" s="9"/>
      <c r="AU4948" s="9"/>
      <c r="AV4948" s="9"/>
      <c r="AW4948" s="9"/>
      <c r="AX4948" s="9"/>
      <c r="AY4948" s="9"/>
      <c r="AZ4948" s="9"/>
      <c r="BA4948" s="9"/>
      <c r="BB4948" s="9"/>
      <c r="BC4948" s="9"/>
      <c r="BD4948" s="9"/>
      <c r="BE4948" s="9"/>
      <c r="BF4948" s="9"/>
      <c r="BG4948" s="9"/>
      <c r="BH4948" s="9"/>
      <c r="BI4948" s="9"/>
      <c r="BJ4948" s="9"/>
      <c r="BK4948" s="9"/>
      <c r="BL4948" s="9">
        <f t="shared" si="162"/>
        <v>155843.05349735258</v>
      </c>
      <c r="BM4948" s="9">
        <f t="shared" si="163"/>
        <v>155800</v>
      </c>
    </row>
    <row r="4949" spans="1:65" x14ac:dyDescent="0.3">
      <c r="A4949" t="s">
        <v>4511</v>
      </c>
      <c r="B4949" s="9">
        <v>545</v>
      </c>
      <c r="C4949">
        <v>531782</v>
      </c>
      <c r="D4949">
        <v>1</v>
      </c>
      <c r="E4949">
        <v>0</v>
      </c>
      <c r="F4949">
        <v>0</v>
      </c>
      <c r="G4949">
        <v>0</v>
      </c>
      <c r="H4949">
        <v>0</v>
      </c>
      <c r="I4949" t="s">
        <v>86</v>
      </c>
      <c r="J4949">
        <v>531057</v>
      </c>
      <c r="K4949" t="s">
        <v>220</v>
      </c>
      <c r="L4949">
        <v>533203</v>
      </c>
      <c r="M4949" t="s">
        <v>722</v>
      </c>
      <c r="N4949">
        <v>531057</v>
      </c>
      <c r="O4949" t="s">
        <v>220</v>
      </c>
      <c r="P4949">
        <v>531057</v>
      </c>
      <c r="Q4949" t="s">
        <v>220</v>
      </c>
      <c r="R4949" s="9">
        <v>129810.851295803</v>
      </c>
      <c r="S4949" s="9"/>
      <c r="T4949" s="9"/>
      <c r="U4949" s="9"/>
      <c r="V4949" s="9"/>
      <c r="W4949" s="9"/>
      <c r="X4949" s="9"/>
      <c r="Y4949" s="9"/>
      <c r="Z4949" s="9"/>
      <c r="AA4949" s="9"/>
      <c r="AB4949" s="9"/>
      <c r="AC4949" s="9"/>
      <c r="AD4949" s="9"/>
      <c r="AE4949" s="9"/>
      <c r="AF4949" s="9"/>
      <c r="AG4949" s="9"/>
      <c r="AH4949" s="9"/>
      <c r="AI4949" s="9"/>
      <c r="AJ4949" s="9"/>
      <c r="AK4949" s="9"/>
      <c r="AL4949" s="9"/>
      <c r="AM4949" s="9"/>
      <c r="AN4949" s="9"/>
      <c r="AO4949" s="9"/>
      <c r="AP4949" s="9"/>
      <c r="AQ4949" s="15"/>
      <c r="AR4949" s="9">
        <v>20</v>
      </c>
      <c r="AS4949" s="9">
        <f>AR4949*30500</f>
        <v>610000</v>
      </c>
      <c r="AT4949" s="9"/>
      <c r="AU4949" s="9"/>
      <c r="AV4949" s="9"/>
      <c r="AW4949" s="9"/>
      <c r="AX4949" s="9"/>
      <c r="AY4949" s="9"/>
      <c r="AZ4949" s="9"/>
      <c r="BA4949" s="9"/>
      <c r="BB4949" s="9"/>
      <c r="BC4949" s="9"/>
      <c r="BD4949" s="9"/>
      <c r="BE4949" s="9"/>
      <c r="BF4949" s="9"/>
      <c r="BG4949" s="9"/>
      <c r="BH4949" s="9"/>
      <c r="BI4949" s="9"/>
      <c r="BJ4949" s="9"/>
      <c r="BK4949" s="9"/>
      <c r="BL4949" s="9">
        <f t="shared" si="162"/>
        <v>739810.85129580298</v>
      </c>
      <c r="BM4949" s="9">
        <f t="shared" si="163"/>
        <v>739800</v>
      </c>
    </row>
    <row r="4950" spans="1:65" x14ac:dyDescent="0.3">
      <c r="A4950" t="s">
        <v>4512</v>
      </c>
      <c r="B4950" s="9">
        <v>180</v>
      </c>
      <c r="C4950">
        <v>569771</v>
      </c>
      <c r="D4950">
        <v>1</v>
      </c>
      <c r="E4950">
        <v>0</v>
      </c>
      <c r="F4950">
        <v>0</v>
      </c>
      <c r="G4950">
        <v>0</v>
      </c>
      <c r="H4950">
        <v>0</v>
      </c>
      <c r="I4950" t="s">
        <v>111</v>
      </c>
      <c r="J4950">
        <v>505366</v>
      </c>
      <c r="K4950" t="s">
        <v>1364</v>
      </c>
      <c r="L4950">
        <v>505366</v>
      </c>
      <c r="M4950" t="s">
        <v>1364</v>
      </c>
      <c r="N4950">
        <v>500496</v>
      </c>
      <c r="O4950" t="s">
        <v>287</v>
      </c>
      <c r="P4950">
        <v>500496</v>
      </c>
      <c r="Q4950" t="s">
        <v>287</v>
      </c>
      <c r="R4950" s="9">
        <v>71941.662785630979</v>
      </c>
      <c r="S4950" s="9"/>
      <c r="T4950" s="9"/>
      <c r="U4950" s="9"/>
      <c r="V4950" s="9"/>
      <c r="W4950" s="9"/>
      <c r="X4950" s="9"/>
      <c r="Y4950" s="9"/>
      <c r="Z4950" s="9"/>
      <c r="AA4950" s="9"/>
      <c r="AB4950" s="9"/>
      <c r="AC4950" s="9"/>
      <c r="AD4950" s="9"/>
      <c r="AE4950" s="9"/>
      <c r="AF4950" s="9"/>
      <c r="AG4950" s="9"/>
      <c r="AH4950" s="9"/>
      <c r="AI4950" s="9"/>
      <c r="AJ4950" s="9"/>
      <c r="AK4950" s="9"/>
      <c r="AL4950" s="9"/>
      <c r="AM4950" s="9"/>
      <c r="AN4950" s="9"/>
      <c r="AO4950" s="9"/>
      <c r="AP4950" s="9"/>
      <c r="AQ4950" s="15"/>
      <c r="AR4950" s="9"/>
      <c r="AS4950" s="9"/>
      <c r="AT4950" s="9"/>
      <c r="AU4950" s="9"/>
      <c r="AV4950" s="9"/>
      <c r="AW4950" s="9"/>
      <c r="AX4950" s="9"/>
      <c r="AY4950" s="9"/>
      <c r="AZ4950" s="9"/>
      <c r="BA4950" s="9"/>
      <c r="BB4950" s="9"/>
      <c r="BC4950" s="9"/>
      <c r="BD4950" s="9"/>
      <c r="BE4950" s="9"/>
      <c r="BF4950" s="9"/>
      <c r="BG4950" s="9"/>
      <c r="BH4950" s="9"/>
      <c r="BI4950" s="9"/>
      <c r="BJ4950" s="9"/>
      <c r="BK4950" s="9"/>
      <c r="BL4950" s="9">
        <f t="shared" si="162"/>
        <v>71941.662785630979</v>
      </c>
      <c r="BM4950" s="9">
        <f t="shared" si="163"/>
        <v>71900</v>
      </c>
    </row>
    <row r="4951" spans="1:65" x14ac:dyDescent="0.3">
      <c r="A4951" t="s">
        <v>4513</v>
      </c>
      <c r="B4951" s="9">
        <v>500</v>
      </c>
      <c r="C4951">
        <v>586617</v>
      </c>
      <c r="D4951">
        <v>1</v>
      </c>
      <c r="E4951">
        <v>0</v>
      </c>
      <c r="F4951">
        <v>0</v>
      </c>
      <c r="G4951">
        <v>0</v>
      </c>
      <c r="H4951">
        <v>0</v>
      </c>
      <c r="I4951" t="s">
        <v>81</v>
      </c>
      <c r="J4951">
        <v>586048</v>
      </c>
      <c r="K4951" t="s">
        <v>431</v>
      </c>
      <c r="L4951">
        <v>586722</v>
      </c>
      <c r="M4951" t="s">
        <v>432</v>
      </c>
      <c r="N4951">
        <v>586722</v>
      </c>
      <c r="O4951" t="s">
        <v>432</v>
      </c>
      <c r="P4951">
        <v>586722</v>
      </c>
      <c r="Q4951" t="s">
        <v>432</v>
      </c>
      <c r="R4951" s="9">
        <v>119224.1845963868</v>
      </c>
      <c r="S4951" s="9"/>
      <c r="T4951" s="9"/>
      <c r="U4951" s="9"/>
      <c r="V4951" s="9"/>
      <c r="W4951" s="9"/>
      <c r="X4951" s="9"/>
      <c r="Y4951" s="9"/>
      <c r="Z4951" s="9"/>
      <c r="AA4951" s="9"/>
      <c r="AB4951" s="9"/>
      <c r="AC4951" s="9"/>
      <c r="AD4951" s="9"/>
      <c r="AE4951" s="9"/>
      <c r="AF4951" s="9"/>
      <c r="AG4951" s="9"/>
      <c r="AH4951" s="9"/>
      <c r="AI4951" s="9"/>
      <c r="AJ4951" s="9"/>
      <c r="AK4951" s="9"/>
      <c r="AL4951" s="9"/>
      <c r="AM4951" s="9"/>
      <c r="AN4951" s="9"/>
      <c r="AO4951" s="9"/>
      <c r="AP4951" s="9"/>
      <c r="AQ4951" s="15"/>
      <c r="AR4951" s="9"/>
      <c r="AS4951" s="9"/>
      <c r="AT4951" s="9"/>
      <c r="AU4951" s="9"/>
      <c r="AV4951" s="9"/>
      <c r="AW4951" s="9"/>
      <c r="AX4951" s="9"/>
      <c r="AY4951" s="9"/>
      <c r="AZ4951" s="9"/>
      <c r="BA4951" s="9"/>
      <c r="BB4951" s="9"/>
      <c r="BC4951" s="9"/>
      <c r="BD4951" s="9"/>
      <c r="BE4951" s="9"/>
      <c r="BF4951" s="9"/>
      <c r="BG4951" s="9"/>
      <c r="BH4951" s="9"/>
      <c r="BI4951" s="9"/>
      <c r="BJ4951" s="9"/>
      <c r="BK4951" s="9"/>
      <c r="BL4951" s="9">
        <f t="shared" si="162"/>
        <v>119224.1845963868</v>
      </c>
      <c r="BM4951" s="9">
        <f t="shared" si="163"/>
        <v>119200</v>
      </c>
    </row>
    <row r="4952" spans="1:65" x14ac:dyDescent="0.3">
      <c r="A4952" t="s">
        <v>4514</v>
      </c>
      <c r="B4952" s="9">
        <v>368</v>
      </c>
      <c r="C4952">
        <v>579726</v>
      </c>
      <c r="D4952">
        <v>1</v>
      </c>
      <c r="E4952">
        <v>0</v>
      </c>
      <c r="F4952">
        <v>0</v>
      </c>
      <c r="G4952">
        <v>0</v>
      </c>
      <c r="H4952">
        <v>0</v>
      </c>
      <c r="I4952" t="s">
        <v>90</v>
      </c>
      <c r="J4952">
        <v>579777</v>
      </c>
      <c r="K4952" t="s">
        <v>211</v>
      </c>
      <c r="L4952">
        <v>579777</v>
      </c>
      <c r="M4952" t="s">
        <v>211</v>
      </c>
      <c r="N4952">
        <v>579777</v>
      </c>
      <c r="O4952" t="s">
        <v>211</v>
      </c>
      <c r="P4952">
        <v>579025</v>
      </c>
      <c r="Q4952" t="s">
        <v>213</v>
      </c>
      <c r="R4952" s="9">
        <v>88063.188711347175</v>
      </c>
      <c r="S4952" s="9"/>
      <c r="T4952" s="9"/>
      <c r="U4952" s="9"/>
      <c r="V4952" s="9"/>
      <c r="W4952" s="9"/>
      <c r="X4952" s="9"/>
      <c r="Y4952" s="9"/>
      <c r="Z4952" s="9"/>
      <c r="AA4952" s="9"/>
      <c r="AB4952" s="9"/>
      <c r="AC4952" s="9"/>
      <c r="AD4952" s="9"/>
      <c r="AE4952" s="9"/>
      <c r="AF4952" s="9"/>
      <c r="AG4952" s="9"/>
      <c r="AH4952" s="9"/>
      <c r="AI4952" s="9"/>
      <c r="AJ4952" s="9"/>
      <c r="AK4952" s="9"/>
      <c r="AL4952" s="9"/>
      <c r="AM4952" s="9"/>
      <c r="AN4952" s="9"/>
      <c r="AO4952" s="9"/>
      <c r="AP4952" s="9"/>
      <c r="AQ4952" s="15"/>
      <c r="AR4952" s="9"/>
      <c r="AS4952" s="9"/>
      <c r="AT4952" s="9"/>
      <c r="AU4952" s="9"/>
      <c r="AV4952" s="9"/>
      <c r="AW4952" s="9"/>
      <c r="AX4952" s="9"/>
      <c r="AY4952" s="9"/>
      <c r="AZ4952" s="9"/>
      <c r="BA4952" s="9"/>
      <c r="BB4952" s="9"/>
      <c r="BC4952" s="9"/>
      <c r="BD4952" s="9"/>
      <c r="BE4952" s="9"/>
      <c r="BF4952" s="9"/>
      <c r="BG4952" s="9"/>
      <c r="BH4952" s="9"/>
      <c r="BI4952" s="9"/>
      <c r="BJ4952" s="9"/>
      <c r="BK4952" s="9"/>
      <c r="BL4952" s="9">
        <f t="shared" si="162"/>
        <v>88063.188711347175</v>
      </c>
      <c r="BM4952" s="9">
        <f t="shared" si="163"/>
        <v>88100</v>
      </c>
    </row>
    <row r="4953" spans="1:65" x14ac:dyDescent="0.3">
      <c r="A4953" t="s">
        <v>4515</v>
      </c>
      <c r="B4953" s="9">
        <v>471</v>
      </c>
      <c r="C4953">
        <v>582409</v>
      </c>
      <c r="D4953">
        <v>1</v>
      </c>
      <c r="E4953">
        <v>0</v>
      </c>
      <c r="F4953">
        <v>0</v>
      </c>
      <c r="G4953">
        <v>0</v>
      </c>
      <c r="H4953">
        <v>0</v>
      </c>
      <c r="I4953" t="s">
        <v>81</v>
      </c>
      <c r="J4953">
        <v>582751</v>
      </c>
      <c r="K4953" t="s">
        <v>4516</v>
      </c>
      <c r="L4953">
        <v>581372</v>
      </c>
      <c r="M4953" t="s">
        <v>243</v>
      </c>
      <c r="N4953">
        <v>581372</v>
      </c>
      <c r="O4953" t="s">
        <v>243</v>
      </c>
      <c r="P4953">
        <v>581372</v>
      </c>
      <c r="Q4953" t="s">
        <v>243</v>
      </c>
      <c r="R4953" s="9">
        <v>112392.24132154509</v>
      </c>
      <c r="S4953" s="9"/>
      <c r="T4953" s="9"/>
      <c r="U4953" s="9"/>
      <c r="V4953" s="9"/>
      <c r="W4953" s="9"/>
      <c r="X4953" s="9"/>
      <c r="Y4953" s="9"/>
      <c r="Z4953" s="9"/>
      <c r="AA4953" s="9"/>
      <c r="AB4953" s="9"/>
      <c r="AC4953" s="9"/>
      <c r="AD4953" s="9"/>
      <c r="AE4953" s="9"/>
      <c r="AF4953" s="9"/>
      <c r="AG4953" s="9"/>
      <c r="AH4953" s="9"/>
      <c r="AI4953" s="9"/>
      <c r="AJ4953" s="9"/>
      <c r="AK4953" s="9"/>
      <c r="AL4953" s="9"/>
      <c r="AM4953" s="9"/>
      <c r="AN4953" s="9"/>
      <c r="AO4953" s="9"/>
      <c r="AP4953" s="9"/>
      <c r="AQ4953" s="15"/>
      <c r="AR4953" s="9"/>
      <c r="AS4953" s="9"/>
      <c r="AT4953" s="9"/>
      <c r="AU4953" s="9"/>
      <c r="AV4953" s="9"/>
      <c r="AW4953" s="9"/>
      <c r="AX4953" s="9"/>
      <c r="AY4953" s="9"/>
      <c r="AZ4953" s="9"/>
      <c r="BA4953" s="9"/>
      <c r="BB4953" s="9"/>
      <c r="BC4953" s="9"/>
      <c r="BD4953" s="9"/>
      <c r="BE4953" s="9"/>
      <c r="BF4953" s="9"/>
      <c r="BG4953" s="9"/>
      <c r="BH4953" s="9"/>
      <c r="BI4953" s="9"/>
      <c r="BJ4953" s="9"/>
      <c r="BK4953" s="9"/>
      <c r="BL4953" s="9">
        <f t="shared" si="162"/>
        <v>112392.24132154509</v>
      </c>
      <c r="BM4953" s="9">
        <f t="shared" si="163"/>
        <v>112400</v>
      </c>
    </row>
    <row r="4954" spans="1:65" x14ac:dyDescent="0.3">
      <c r="A4954" t="s">
        <v>4517</v>
      </c>
      <c r="B4954" s="9">
        <v>403</v>
      </c>
      <c r="C4954">
        <v>574490</v>
      </c>
      <c r="D4954">
        <v>1</v>
      </c>
      <c r="E4954">
        <v>0</v>
      </c>
      <c r="F4954">
        <v>0</v>
      </c>
      <c r="G4954">
        <v>0</v>
      </c>
      <c r="H4954">
        <v>0</v>
      </c>
      <c r="I4954" t="s">
        <v>90</v>
      </c>
      <c r="J4954">
        <v>574341</v>
      </c>
      <c r="K4954" t="s">
        <v>348</v>
      </c>
      <c r="L4954">
        <v>574341</v>
      </c>
      <c r="M4954" t="s">
        <v>348</v>
      </c>
      <c r="N4954">
        <v>574341</v>
      </c>
      <c r="O4954" t="s">
        <v>348</v>
      </c>
      <c r="P4954">
        <v>573868</v>
      </c>
      <c r="Q4954" t="s">
        <v>349</v>
      </c>
      <c r="R4954" s="9">
        <v>96341.972411822921</v>
      </c>
      <c r="S4954" s="9"/>
      <c r="T4954" s="9"/>
      <c r="U4954" s="9"/>
      <c r="V4954" s="9"/>
      <c r="W4954" s="9"/>
      <c r="X4954" s="9"/>
      <c r="Y4954" s="9"/>
      <c r="Z4954" s="9"/>
      <c r="AA4954" s="9"/>
      <c r="AB4954" s="9"/>
      <c r="AC4954" s="9"/>
      <c r="AD4954" s="9"/>
      <c r="AE4954" s="9"/>
      <c r="AF4954" s="9"/>
      <c r="AG4954" s="9"/>
      <c r="AH4954" s="9"/>
      <c r="AI4954" s="9"/>
      <c r="AJ4954" s="9"/>
      <c r="AK4954" s="9"/>
      <c r="AL4954" s="9"/>
      <c r="AM4954" s="9"/>
      <c r="AN4954" s="9"/>
      <c r="AO4954" s="9"/>
      <c r="AP4954" s="9"/>
      <c r="AQ4954" s="15"/>
      <c r="AR4954" s="9"/>
      <c r="AS4954" s="9"/>
      <c r="AT4954" s="9"/>
      <c r="AU4954" s="9"/>
      <c r="AV4954" s="9"/>
      <c r="AW4954" s="9"/>
      <c r="AX4954" s="9"/>
      <c r="AY4954" s="9"/>
      <c r="AZ4954" s="9"/>
      <c r="BA4954" s="9"/>
      <c r="BB4954" s="9"/>
      <c r="BC4954" s="9"/>
      <c r="BD4954" s="9"/>
      <c r="BE4954" s="9"/>
      <c r="BF4954" s="9"/>
      <c r="BG4954" s="9"/>
      <c r="BH4954" s="9"/>
      <c r="BI4954" s="9"/>
      <c r="BJ4954" s="9"/>
      <c r="BK4954" s="9"/>
      <c r="BL4954" s="9">
        <f t="shared" si="162"/>
        <v>96341.972411822921</v>
      </c>
      <c r="BM4954" s="9">
        <f t="shared" si="163"/>
        <v>96300</v>
      </c>
    </row>
    <row r="4955" spans="1:65" x14ac:dyDescent="0.3">
      <c r="A4955" t="s">
        <v>4518</v>
      </c>
      <c r="B4955" s="9">
        <v>225</v>
      </c>
      <c r="C4955">
        <v>548880</v>
      </c>
      <c r="D4955">
        <v>1</v>
      </c>
      <c r="E4955">
        <v>0</v>
      </c>
      <c r="F4955">
        <v>0</v>
      </c>
      <c r="G4955">
        <v>0</v>
      </c>
      <c r="H4955">
        <v>0</v>
      </c>
      <c r="I4955" t="s">
        <v>90</v>
      </c>
      <c r="J4955">
        <v>572926</v>
      </c>
      <c r="K4955" t="s">
        <v>203</v>
      </c>
      <c r="L4955">
        <v>572926</v>
      </c>
      <c r="M4955" t="s">
        <v>203</v>
      </c>
      <c r="N4955">
        <v>572926</v>
      </c>
      <c r="O4955" t="s">
        <v>203</v>
      </c>
      <c r="P4955">
        <v>572926</v>
      </c>
      <c r="Q4955" t="s">
        <v>203</v>
      </c>
      <c r="R4955" s="9">
        <v>71941.662785630979</v>
      </c>
      <c r="S4955" s="9"/>
      <c r="T4955" s="9"/>
      <c r="U4955" s="9"/>
      <c r="V4955" s="9"/>
      <c r="W4955" s="9"/>
      <c r="X4955" s="9"/>
      <c r="Y4955" s="9"/>
      <c r="Z4955" s="9"/>
      <c r="AA4955" s="9"/>
      <c r="AB4955" s="9"/>
      <c r="AC4955" s="9"/>
      <c r="AD4955" s="9"/>
      <c r="AE4955" s="9"/>
      <c r="AF4955" s="9"/>
      <c r="AG4955" s="9"/>
      <c r="AH4955" s="9"/>
      <c r="AI4955" s="9"/>
      <c r="AJ4955" s="9"/>
      <c r="AK4955" s="9"/>
      <c r="AL4955" s="9"/>
      <c r="AM4955" s="9"/>
      <c r="AN4955" s="9"/>
      <c r="AO4955" s="9"/>
      <c r="AP4955" s="9"/>
      <c r="AQ4955" s="15"/>
      <c r="AR4955" s="9"/>
      <c r="AS4955" s="9"/>
      <c r="AT4955" s="9"/>
      <c r="AU4955" s="9"/>
      <c r="AV4955" s="9"/>
      <c r="AW4955" s="9"/>
      <c r="AX4955" s="9"/>
      <c r="AY4955" s="9"/>
      <c r="AZ4955" s="9"/>
      <c r="BA4955" s="9"/>
      <c r="BB4955" s="9"/>
      <c r="BC4955" s="9"/>
      <c r="BD4955" s="9"/>
      <c r="BE4955" s="9"/>
      <c r="BF4955" s="9"/>
      <c r="BG4955" s="9"/>
      <c r="BH4955" s="9"/>
      <c r="BI4955" s="9"/>
      <c r="BJ4955" s="9"/>
      <c r="BK4955" s="9"/>
      <c r="BL4955" s="9">
        <f t="shared" si="162"/>
        <v>71941.662785630979</v>
      </c>
      <c r="BM4955" s="9">
        <f t="shared" si="163"/>
        <v>71900</v>
      </c>
    </row>
    <row r="4956" spans="1:65" x14ac:dyDescent="0.3">
      <c r="A4956" t="s">
        <v>4518</v>
      </c>
      <c r="B4956" s="9">
        <v>390</v>
      </c>
      <c r="C4956">
        <v>536768</v>
      </c>
      <c r="D4956">
        <v>1</v>
      </c>
      <c r="E4956">
        <v>0</v>
      </c>
      <c r="F4956">
        <v>0</v>
      </c>
      <c r="G4956">
        <v>0</v>
      </c>
      <c r="H4956">
        <v>0</v>
      </c>
      <c r="I4956" t="s">
        <v>86</v>
      </c>
      <c r="J4956">
        <v>535419</v>
      </c>
      <c r="K4956" t="s">
        <v>170</v>
      </c>
      <c r="L4956">
        <v>535583</v>
      </c>
      <c r="M4956" t="s">
        <v>765</v>
      </c>
      <c r="N4956">
        <v>535419</v>
      </c>
      <c r="O4956" t="s">
        <v>170</v>
      </c>
      <c r="P4956">
        <v>535419</v>
      </c>
      <c r="Q4956" t="s">
        <v>170</v>
      </c>
      <c r="R4956" s="9">
        <v>93268.442682260167</v>
      </c>
      <c r="S4956" s="9"/>
      <c r="T4956" s="9"/>
      <c r="U4956" s="9"/>
      <c r="V4956" s="9"/>
      <c r="W4956" s="9"/>
      <c r="X4956" s="9"/>
      <c r="Y4956" s="9"/>
      <c r="Z4956" s="9"/>
      <c r="AA4956" s="9"/>
      <c r="AB4956" s="9"/>
      <c r="AC4956" s="9"/>
      <c r="AD4956" s="9"/>
      <c r="AE4956" s="9"/>
      <c r="AF4956" s="9"/>
      <c r="AG4956" s="9"/>
      <c r="AH4956" s="9"/>
      <c r="AI4956" s="9"/>
      <c r="AJ4956" s="9"/>
      <c r="AK4956" s="9"/>
      <c r="AL4956" s="9"/>
      <c r="AM4956" s="9"/>
      <c r="AN4956" s="9"/>
      <c r="AO4956" s="9"/>
      <c r="AP4956" s="9"/>
      <c r="AQ4956" s="15"/>
      <c r="AR4956" s="9"/>
      <c r="AS4956" s="9"/>
      <c r="AT4956" s="9"/>
      <c r="AU4956" s="9"/>
      <c r="AV4956" s="9"/>
      <c r="AW4956" s="9"/>
      <c r="AX4956" s="9"/>
      <c r="AY4956" s="9"/>
      <c r="AZ4956" s="9"/>
      <c r="BA4956" s="9"/>
      <c r="BB4956" s="9"/>
      <c r="BC4956" s="9"/>
      <c r="BD4956" s="9"/>
      <c r="BE4956" s="9"/>
      <c r="BF4956" s="9"/>
      <c r="BG4956" s="9"/>
      <c r="BH4956" s="9"/>
      <c r="BI4956" s="9"/>
      <c r="BJ4956" s="9"/>
      <c r="BK4956" s="9"/>
      <c r="BL4956" s="9">
        <f t="shared" si="162"/>
        <v>93268.442682260167</v>
      </c>
      <c r="BM4956" s="9">
        <f t="shared" si="163"/>
        <v>93300</v>
      </c>
    </row>
    <row r="4957" spans="1:65" x14ac:dyDescent="0.3">
      <c r="A4957" t="s">
        <v>4519</v>
      </c>
      <c r="B4957" s="9">
        <v>701</v>
      </c>
      <c r="C4957">
        <v>565695</v>
      </c>
      <c r="D4957">
        <v>1</v>
      </c>
      <c r="E4957">
        <v>0</v>
      </c>
      <c r="F4957">
        <v>0</v>
      </c>
      <c r="G4957">
        <v>0</v>
      </c>
      <c r="H4957">
        <v>0</v>
      </c>
      <c r="I4957" t="s">
        <v>131</v>
      </c>
      <c r="J4957">
        <v>565229</v>
      </c>
      <c r="K4957" t="s">
        <v>1041</v>
      </c>
      <c r="L4957">
        <v>565229</v>
      </c>
      <c r="M4957" t="s">
        <v>1041</v>
      </c>
      <c r="N4957">
        <v>565229</v>
      </c>
      <c r="O4957" t="s">
        <v>1041</v>
      </c>
      <c r="P4957">
        <v>565229</v>
      </c>
      <c r="Q4957" t="s">
        <v>1041</v>
      </c>
      <c r="R4957" s="9">
        <v>166383.3763505177</v>
      </c>
      <c r="S4957" s="9"/>
      <c r="T4957" s="9"/>
      <c r="U4957" s="9"/>
      <c r="V4957" s="9"/>
      <c r="W4957" s="9"/>
      <c r="X4957" s="9"/>
      <c r="Y4957" s="9"/>
      <c r="Z4957" s="9"/>
      <c r="AA4957" s="9"/>
      <c r="AB4957" s="9"/>
      <c r="AC4957" s="9"/>
      <c r="AD4957" s="9"/>
      <c r="AE4957" s="9"/>
      <c r="AF4957" s="9"/>
      <c r="AG4957" s="9"/>
      <c r="AH4957" s="9"/>
      <c r="AI4957" s="9"/>
      <c r="AJ4957" s="9"/>
      <c r="AK4957" s="9"/>
      <c r="AL4957" s="9"/>
      <c r="AM4957" s="9"/>
      <c r="AN4957" s="9"/>
      <c r="AO4957" s="9"/>
      <c r="AP4957" s="9"/>
      <c r="AQ4957" s="15"/>
      <c r="AR4957" s="9"/>
      <c r="AS4957" s="9"/>
      <c r="AT4957" s="9"/>
      <c r="AU4957" s="9"/>
      <c r="AV4957" s="9"/>
      <c r="AW4957" s="9"/>
      <c r="AX4957" s="9"/>
      <c r="AY4957" s="9"/>
      <c r="AZ4957" s="9"/>
      <c r="BA4957" s="9"/>
      <c r="BB4957" s="9"/>
      <c r="BC4957" s="9"/>
      <c r="BD4957" s="9"/>
      <c r="BE4957" s="9"/>
      <c r="BF4957" s="9"/>
      <c r="BG4957" s="9"/>
      <c r="BH4957" s="9"/>
      <c r="BI4957" s="9"/>
      <c r="BJ4957" s="9"/>
      <c r="BK4957" s="9"/>
      <c r="BL4957" s="9">
        <f t="shared" si="162"/>
        <v>166383.3763505177</v>
      </c>
      <c r="BM4957" s="9">
        <f t="shared" si="163"/>
        <v>166400</v>
      </c>
    </row>
    <row r="4958" spans="1:65" x14ac:dyDescent="0.3">
      <c r="A4958" t="s">
        <v>4520</v>
      </c>
      <c r="B4958" s="9">
        <v>2635</v>
      </c>
      <c r="C4958">
        <v>538833</v>
      </c>
      <c r="D4958">
        <v>1</v>
      </c>
      <c r="E4958">
        <v>0</v>
      </c>
      <c r="F4958">
        <v>0</v>
      </c>
      <c r="G4958">
        <v>0</v>
      </c>
      <c r="H4958">
        <v>0</v>
      </c>
      <c r="I4958" t="s">
        <v>86</v>
      </c>
      <c r="J4958">
        <v>538981</v>
      </c>
      <c r="K4958" t="s">
        <v>2619</v>
      </c>
      <c r="L4958">
        <v>538299</v>
      </c>
      <c r="M4958" t="s">
        <v>2260</v>
      </c>
      <c r="N4958">
        <v>538299</v>
      </c>
      <c r="O4958" t="s">
        <v>2260</v>
      </c>
      <c r="P4958">
        <v>538728</v>
      </c>
      <c r="Q4958" t="s">
        <v>141</v>
      </c>
      <c r="R4958" s="9">
        <v>608515.58457356866</v>
      </c>
      <c r="S4958" s="9"/>
      <c r="T4958" s="9"/>
      <c r="U4958" s="9"/>
      <c r="V4958" s="9"/>
      <c r="W4958" s="9"/>
      <c r="X4958" s="9"/>
      <c r="Y4958" s="9"/>
      <c r="Z4958" s="9"/>
      <c r="AA4958" s="9"/>
      <c r="AB4958" s="9"/>
      <c r="AC4958" s="9"/>
      <c r="AD4958" s="9"/>
      <c r="AE4958" s="9"/>
      <c r="AF4958" s="9"/>
      <c r="AG4958" s="9"/>
      <c r="AH4958" s="9"/>
      <c r="AI4958" s="9"/>
      <c r="AJ4958" s="9"/>
      <c r="AK4958" s="9"/>
      <c r="AL4958" s="9"/>
      <c r="AM4958" s="9"/>
      <c r="AN4958" s="9"/>
      <c r="AO4958" s="9"/>
      <c r="AP4958" s="9"/>
      <c r="AQ4958" s="15"/>
      <c r="AR4958" s="9"/>
      <c r="AS4958" s="9"/>
      <c r="AT4958" s="9"/>
      <c r="AU4958" s="9"/>
      <c r="AV4958" s="9"/>
      <c r="AW4958" s="9"/>
      <c r="AX4958" s="9"/>
      <c r="AY4958" s="9"/>
      <c r="AZ4958" s="9"/>
      <c r="BA4958" s="9"/>
      <c r="BB4958" s="9"/>
      <c r="BC4958" s="9"/>
      <c r="BD4958" s="9"/>
      <c r="BE4958" s="9"/>
      <c r="BF4958" s="9"/>
      <c r="BG4958" s="9"/>
      <c r="BH4958" s="9"/>
      <c r="BI4958" s="9"/>
      <c r="BJ4958" s="9"/>
      <c r="BK4958" s="9"/>
      <c r="BL4958" s="9">
        <f t="shared" si="162"/>
        <v>608515.58457356866</v>
      </c>
      <c r="BM4958" s="9">
        <f t="shared" si="163"/>
        <v>608500</v>
      </c>
    </row>
    <row r="4959" spans="1:65" x14ac:dyDescent="0.3">
      <c r="A4959" t="s">
        <v>4521</v>
      </c>
      <c r="B4959" s="9">
        <v>309</v>
      </c>
      <c r="C4959">
        <v>582417</v>
      </c>
      <c r="D4959">
        <v>1</v>
      </c>
      <c r="E4959">
        <v>0</v>
      </c>
      <c r="F4959">
        <v>0</v>
      </c>
      <c r="G4959">
        <v>0</v>
      </c>
      <c r="H4959">
        <v>0</v>
      </c>
      <c r="I4959" t="s">
        <v>81</v>
      </c>
      <c r="J4959">
        <v>581879</v>
      </c>
      <c r="K4959" t="s">
        <v>2662</v>
      </c>
      <c r="L4959">
        <v>581917</v>
      </c>
      <c r="M4959" t="s">
        <v>1179</v>
      </c>
      <c r="N4959">
        <v>581917</v>
      </c>
      <c r="O4959" t="s">
        <v>1179</v>
      </c>
      <c r="P4959">
        <v>581372</v>
      </c>
      <c r="Q4959" t="s">
        <v>243</v>
      </c>
      <c r="R4959" s="9">
        <v>74078.339317696707</v>
      </c>
      <c r="S4959" s="9"/>
      <c r="T4959" s="9"/>
      <c r="U4959" s="9"/>
      <c r="V4959" s="9"/>
      <c r="W4959" s="9"/>
      <c r="X4959" s="9"/>
      <c r="Y4959" s="9"/>
      <c r="Z4959" s="9"/>
      <c r="AA4959" s="9"/>
      <c r="AB4959" s="9"/>
      <c r="AC4959" s="9"/>
      <c r="AD4959" s="9"/>
      <c r="AE4959" s="9"/>
      <c r="AF4959" s="9"/>
      <c r="AG4959" s="9"/>
      <c r="AH4959" s="9"/>
      <c r="AI4959" s="9"/>
      <c r="AJ4959" s="9"/>
      <c r="AK4959" s="9"/>
      <c r="AL4959" s="9"/>
      <c r="AM4959" s="9"/>
      <c r="AN4959" s="9"/>
      <c r="AO4959" s="9"/>
      <c r="AP4959" s="9"/>
      <c r="AQ4959" s="15"/>
      <c r="AR4959" s="9"/>
      <c r="AS4959" s="9"/>
      <c r="AT4959" s="9"/>
      <c r="AU4959" s="9"/>
      <c r="AV4959" s="9"/>
      <c r="AW4959" s="9"/>
      <c r="AX4959" s="9"/>
      <c r="AY4959" s="9"/>
      <c r="AZ4959" s="9"/>
      <c r="BA4959" s="9"/>
      <c r="BB4959" s="9"/>
      <c r="BC4959" s="9"/>
      <c r="BD4959" s="9"/>
      <c r="BE4959" s="9"/>
      <c r="BF4959" s="9"/>
      <c r="BG4959" s="9"/>
      <c r="BH4959" s="9"/>
      <c r="BI4959" s="9"/>
      <c r="BJ4959" s="9"/>
      <c r="BK4959" s="9"/>
      <c r="BL4959" s="9">
        <f t="shared" si="162"/>
        <v>74078.339317696707</v>
      </c>
      <c r="BM4959" s="9">
        <f t="shared" si="163"/>
        <v>74100</v>
      </c>
    </row>
    <row r="4960" spans="1:65" x14ac:dyDescent="0.3">
      <c r="A4960" t="s">
        <v>4522</v>
      </c>
      <c r="B4960" s="9">
        <v>152</v>
      </c>
      <c r="C4960">
        <v>589055</v>
      </c>
      <c r="D4960">
        <v>1</v>
      </c>
      <c r="E4960">
        <v>0</v>
      </c>
      <c r="F4960">
        <v>0</v>
      </c>
      <c r="G4960">
        <v>0</v>
      </c>
      <c r="H4960">
        <v>0</v>
      </c>
      <c r="I4960" t="s">
        <v>135</v>
      </c>
      <c r="J4960">
        <v>588644</v>
      </c>
      <c r="K4960" t="s">
        <v>2289</v>
      </c>
      <c r="L4960">
        <v>588644</v>
      </c>
      <c r="M4960" t="s">
        <v>2289</v>
      </c>
      <c r="N4960">
        <v>588296</v>
      </c>
      <c r="O4960" t="s">
        <v>199</v>
      </c>
      <c r="P4960">
        <v>588296</v>
      </c>
      <c r="Q4960" t="s">
        <v>199</v>
      </c>
      <c r="R4960" s="9">
        <v>71941.662785630979</v>
      </c>
      <c r="S4960" s="9"/>
      <c r="T4960" s="9"/>
      <c r="U4960" s="9"/>
      <c r="V4960" s="9"/>
      <c r="W4960" s="9"/>
      <c r="X4960" s="9"/>
      <c r="Y4960" s="9"/>
      <c r="Z4960" s="9"/>
      <c r="AA4960" s="9"/>
      <c r="AB4960" s="9"/>
      <c r="AC4960" s="9"/>
      <c r="AD4960" s="9"/>
      <c r="AE4960" s="9"/>
      <c r="AF4960" s="9"/>
      <c r="AG4960" s="9"/>
      <c r="AH4960" s="9"/>
      <c r="AI4960" s="9"/>
      <c r="AJ4960" s="9"/>
      <c r="AK4960" s="9"/>
      <c r="AL4960" s="9"/>
      <c r="AM4960" s="9"/>
      <c r="AN4960" s="9"/>
      <c r="AO4960" s="9"/>
      <c r="AP4960" s="9"/>
      <c r="AQ4960" s="15"/>
      <c r="AR4960" s="9"/>
      <c r="AS4960" s="9"/>
      <c r="AT4960" s="9"/>
      <c r="AU4960" s="9"/>
      <c r="AV4960" s="9"/>
      <c r="AW4960" s="9"/>
      <c r="AX4960" s="9"/>
      <c r="AY4960" s="9"/>
      <c r="AZ4960" s="9"/>
      <c r="BA4960" s="9"/>
      <c r="BB4960" s="9"/>
      <c r="BC4960" s="9"/>
      <c r="BD4960" s="9"/>
      <c r="BE4960" s="9"/>
      <c r="BF4960" s="9"/>
      <c r="BG4960" s="9"/>
      <c r="BH4960" s="9"/>
      <c r="BI4960" s="9"/>
      <c r="BJ4960" s="9"/>
      <c r="BK4960" s="9"/>
      <c r="BL4960" s="9">
        <f t="shared" si="162"/>
        <v>71941.662785630979</v>
      </c>
      <c r="BM4960" s="9">
        <f t="shared" si="163"/>
        <v>71900</v>
      </c>
    </row>
    <row r="4961" spans="1:65" x14ac:dyDescent="0.3">
      <c r="A4961" t="s">
        <v>4523</v>
      </c>
      <c r="B4961" s="9">
        <v>224</v>
      </c>
      <c r="C4961">
        <v>561231</v>
      </c>
      <c r="D4961">
        <v>1</v>
      </c>
      <c r="E4961">
        <v>0</v>
      </c>
      <c r="F4961">
        <v>0</v>
      </c>
      <c r="G4961">
        <v>0</v>
      </c>
      <c r="H4961">
        <v>0</v>
      </c>
      <c r="I4961" t="s">
        <v>151</v>
      </c>
      <c r="J4961">
        <v>561215</v>
      </c>
      <c r="K4961" t="s">
        <v>307</v>
      </c>
      <c r="L4961">
        <v>561215</v>
      </c>
      <c r="M4961" t="s">
        <v>307</v>
      </c>
      <c r="N4961">
        <v>561215</v>
      </c>
      <c r="O4961" t="s">
        <v>307</v>
      </c>
      <c r="P4961">
        <v>561215</v>
      </c>
      <c r="Q4961" t="s">
        <v>307</v>
      </c>
      <c r="R4961" s="9">
        <v>71941.662785630979</v>
      </c>
      <c r="S4961" s="9"/>
      <c r="T4961" s="9"/>
      <c r="U4961" s="9"/>
      <c r="V4961" s="9"/>
      <c r="W4961" s="9"/>
      <c r="X4961" s="9"/>
      <c r="Y4961" s="9"/>
      <c r="Z4961" s="9"/>
      <c r="AA4961" s="9"/>
      <c r="AB4961" s="9"/>
      <c r="AC4961" s="9"/>
      <c r="AD4961" s="9"/>
      <c r="AE4961" s="9"/>
      <c r="AF4961" s="9"/>
      <c r="AG4961" s="9"/>
      <c r="AH4961" s="9"/>
      <c r="AI4961" s="9"/>
      <c r="AJ4961" s="9"/>
      <c r="AK4961" s="9"/>
      <c r="AL4961" s="9"/>
      <c r="AM4961" s="9"/>
      <c r="AN4961" s="9"/>
      <c r="AO4961" s="9"/>
      <c r="AP4961" s="9"/>
      <c r="AQ4961" s="15"/>
      <c r="AR4961" s="9"/>
      <c r="AS4961" s="9"/>
      <c r="AT4961" s="9"/>
      <c r="AU4961" s="9"/>
      <c r="AV4961" s="9"/>
      <c r="AW4961" s="9"/>
      <c r="AX4961" s="9"/>
      <c r="AY4961" s="9"/>
      <c r="AZ4961" s="9"/>
      <c r="BA4961" s="9"/>
      <c r="BB4961" s="9"/>
      <c r="BC4961" s="9"/>
      <c r="BD4961" s="9"/>
      <c r="BE4961" s="9"/>
      <c r="BF4961" s="9"/>
      <c r="BG4961" s="9"/>
      <c r="BH4961" s="9"/>
      <c r="BI4961" s="9"/>
      <c r="BJ4961" s="9"/>
      <c r="BK4961" s="9"/>
      <c r="BL4961" s="9">
        <f t="shared" si="162"/>
        <v>71941.662785630979</v>
      </c>
      <c r="BM4961" s="9">
        <f t="shared" si="163"/>
        <v>71900</v>
      </c>
    </row>
    <row r="4962" spans="1:65" x14ac:dyDescent="0.3">
      <c r="A4962" t="s">
        <v>4524</v>
      </c>
      <c r="B4962" s="9">
        <v>155</v>
      </c>
      <c r="C4962">
        <v>596833</v>
      </c>
      <c r="D4962">
        <v>1</v>
      </c>
      <c r="E4962">
        <v>0</v>
      </c>
      <c r="F4962">
        <v>0</v>
      </c>
      <c r="G4962">
        <v>0</v>
      </c>
      <c r="H4962">
        <v>0</v>
      </c>
      <c r="I4962" t="s">
        <v>123</v>
      </c>
      <c r="J4962">
        <v>596612</v>
      </c>
      <c r="K4962" t="s">
        <v>3436</v>
      </c>
      <c r="L4962">
        <v>595411</v>
      </c>
      <c r="M4962" t="s">
        <v>446</v>
      </c>
      <c r="N4962">
        <v>595411</v>
      </c>
      <c r="O4962" t="s">
        <v>446</v>
      </c>
      <c r="P4962">
        <v>595411</v>
      </c>
      <c r="Q4962" t="s">
        <v>446</v>
      </c>
      <c r="R4962" s="9">
        <v>71941.662785630979</v>
      </c>
      <c r="S4962" s="9"/>
      <c r="T4962" s="9"/>
      <c r="U4962" s="9"/>
      <c r="V4962" s="9"/>
      <c r="W4962" s="9"/>
      <c r="X4962" s="9"/>
      <c r="Y4962" s="9"/>
      <c r="Z4962" s="9"/>
      <c r="AA4962" s="9"/>
      <c r="AB4962" s="9"/>
      <c r="AC4962" s="9"/>
      <c r="AD4962" s="9"/>
      <c r="AE4962" s="9"/>
      <c r="AF4962" s="9"/>
      <c r="AG4962" s="9"/>
      <c r="AH4962" s="9"/>
      <c r="AI4962" s="9"/>
      <c r="AJ4962" s="9"/>
      <c r="AK4962" s="9"/>
      <c r="AL4962" s="9"/>
      <c r="AM4962" s="9"/>
      <c r="AN4962" s="9"/>
      <c r="AO4962" s="9"/>
      <c r="AP4962" s="9"/>
      <c r="AQ4962" s="15"/>
      <c r="AR4962" s="9"/>
      <c r="AS4962" s="9"/>
      <c r="AT4962" s="9"/>
      <c r="AU4962" s="9"/>
      <c r="AV4962" s="9"/>
      <c r="AW4962" s="9"/>
      <c r="AX4962" s="9"/>
      <c r="AY4962" s="9"/>
      <c r="AZ4962" s="9"/>
      <c r="BA4962" s="9"/>
      <c r="BB4962" s="9"/>
      <c r="BC4962" s="9"/>
      <c r="BD4962" s="9"/>
      <c r="BE4962" s="9"/>
      <c r="BF4962" s="9"/>
      <c r="BG4962" s="9"/>
      <c r="BH4962" s="9"/>
      <c r="BI4962" s="9"/>
      <c r="BJ4962" s="9"/>
      <c r="BK4962" s="9"/>
      <c r="BL4962" s="9">
        <f t="shared" si="162"/>
        <v>71941.662785630979</v>
      </c>
      <c r="BM4962" s="9">
        <f t="shared" si="163"/>
        <v>71900</v>
      </c>
    </row>
    <row r="4963" spans="1:65" x14ac:dyDescent="0.3">
      <c r="A4963" t="s">
        <v>4525</v>
      </c>
      <c r="B4963" s="9">
        <v>623</v>
      </c>
      <c r="C4963">
        <v>541117</v>
      </c>
      <c r="D4963">
        <v>1</v>
      </c>
      <c r="E4963">
        <v>0</v>
      </c>
      <c r="F4963">
        <v>0</v>
      </c>
      <c r="G4963">
        <v>0</v>
      </c>
      <c r="H4963">
        <v>0</v>
      </c>
      <c r="I4963" t="s">
        <v>111</v>
      </c>
      <c r="J4963">
        <v>540382</v>
      </c>
      <c r="K4963" t="s">
        <v>249</v>
      </c>
      <c r="L4963">
        <v>536385</v>
      </c>
      <c r="M4963" t="s">
        <v>270</v>
      </c>
      <c r="N4963">
        <v>536385</v>
      </c>
      <c r="O4963" t="s">
        <v>270</v>
      </c>
      <c r="P4963">
        <v>536385</v>
      </c>
      <c r="Q4963" t="s">
        <v>270</v>
      </c>
      <c r="R4963" s="9">
        <v>148121.0174024147</v>
      </c>
      <c r="S4963" s="9"/>
      <c r="T4963" s="9"/>
      <c r="U4963" s="9"/>
      <c r="V4963" s="9"/>
      <c r="W4963" s="9"/>
      <c r="X4963" s="9"/>
      <c r="Y4963" s="9"/>
      <c r="Z4963" s="9"/>
      <c r="AA4963" s="9"/>
      <c r="AB4963" s="9"/>
      <c r="AC4963" s="9"/>
      <c r="AD4963" s="9"/>
      <c r="AE4963" s="9"/>
      <c r="AF4963" s="9"/>
      <c r="AG4963" s="9"/>
      <c r="AH4963" s="9"/>
      <c r="AI4963" s="9"/>
      <c r="AJ4963" s="9"/>
      <c r="AK4963" s="9"/>
      <c r="AL4963" s="9"/>
      <c r="AM4963" s="9"/>
      <c r="AN4963" s="9"/>
      <c r="AO4963" s="9"/>
      <c r="AP4963" s="9"/>
      <c r="AQ4963" s="15"/>
      <c r="AR4963" s="9"/>
      <c r="AS4963" s="9"/>
      <c r="AT4963" s="9"/>
      <c r="AU4963" s="9"/>
      <c r="AV4963" s="9"/>
      <c r="AW4963" s="9"/>
      <c r="AX4963" s="9"/>
      <c r="AY4963" s="9"/>
      <c r="AZ4963" s="9"/>
      <c r="BA4963" s="9"/>
      <c r="BB4963" s="9"/>
      <c r="BC4963" s="9"/>
      <c r="BD4963" s="9"/>
      <c r="BE4963" s="9"/>
      <c r="BF4963" s="9"/>
      <c r="BG4963" s="9"/>
      <c r="BH4963" s="9"/>
      <c r="BI4963" s="9"/>
      <c r="BJ4963" s="9"/>
      <c r="BK4963" s="9"/>
      <c r="BL4963" s="9">
        <f t="shared" si="162"/>
        <v>148121.0174024147</v>
      </c>
      <c r="BM4963" s="9">
        <f t="shared" si="163"/>
        <v>148100</v>
      </c>
    </row>
    <row r="4964" spans="1:65" x14ac:dyDescent="0.3">
      <c r="A4964" t="s">
        <v>808</v>
      </c>
      <c r="B4964" s="9">
        <v>668</v>
      </c>
      <c r="C4964">
        <v>592650</v>
      </c>
      <c r="D4964">
        <v>1</v>
      </c>
      <c r="E4964">
        <v>0</v>
      </c>
      <c r="F4964">
        <v>0</v>
      </c>
      <c r="G4964">
        <v>0</v>
      </c>
      <c r="H4964">
        <v>0</v>
      </c>
      <c r="I4964" t="s">
        <v>135</v>
      </c>
      <c r="J4964">
        <v>592013</v>
      </c>
      <c r="K4964" t="s">
        <v>134</v>
      </c>
      <c r="L4964">
        <v>592005</v>
      </c>
      <c r="M4964" t="s">
        <v>136</v>
      </c>
      <c r="N4964">
        <v>550752</v>
      </c>
      <c r="O4964" t="s">
        <v>2110</v>
      </c>
      <c r="P4964">
        <v>592005</v>
      </c>
      <c r="Q4964" t="s">
        <v>136</v>
      </c>
      <c r="R4964" s="9">
        <v>158662.62694725519</v>
      </c>
      <c r="S4964" s="9"/>
      <c r="T4964" s="9"/>
      <c r="U4964" s="9"/>
      <c r="V4964" s="9"/>
      <c r="W4964" s="9"/>
      <c r="X4964" s="9"/>
      <c r="Y4964" s="9"/>
      <c r="Z4964" s="9"/>
      <c r="AA4964" s="9"/>
      <c r="AB4964" s="9"/>
      <c r="AC4964" s="9"/>
      <c r="AD4964" s="9"/>
      <c r="AE4964" s="9"/>
      <c r="AF4964" s="9"/>
      <c r="AG4964" s="9"/>
      <c r="AH4964" s="9"/>
      <c r="AI4964" s="9"/>
      <c r="AJ4964" s="9"/>
      <c r="AK4964" s="9"/>
      <c r="AL4964" s="9"/>
      <c r="AM4964" s="9"/>
      <c r="AN4964" s="9"/>
      <c r="AO4964" s="9"/>
      <c r="AP4964" s="9"/>
      <c r="AQ4964" s="15"/>
      <c r="AR4964" s="9"/>
      <c r="AS4964" s="9"/>
      <c r="AT4964" s="9"/>
      <c r="AU4964" s="9"/>
      <c r="AV4964" s="9"/>
      <c r="AW4964" s="9"/>
      <c r="AX4964" s="9"/>
      <c r="AY4964" s="9"/>
      <c r="AZ4964" s="9"/>
      <c r="BA4964" s="9"/>
      <c r="BB4964" s="9"/>
      <c r="BC4964" s="9"/>
      <c r="BD4964" s="9"/>
      <c r="BE4964" s="9"/>
      <c r="BF4964" s="9"/>
      <c r="BG4964" s="9"/>
      <c r="BH4964" s="9"/>
      <c r="BI4964" s="9"/>
      <c r="BJ4964" s="9"/>
      <c r="BK4964" s="9"/>
      <c r="BL4964" s="9">
        <f t="shared" si="162"/>
        <v>158662.62694725519</v>
      </c>
      <c r="BM4964" s="9">
        <f t="shared" si="163"/>
        <v>158700</v>
      </c>
    </row>
    <row r="4965" spans="1:65" x14ac:dyDescent="0.3">
      <c r="A4965" s="5" t="s">
        <v>808</v>
      </c>
      <c r="B4965" s="9">
        <v>10740</v>
      </c>
      <c r="C4965">
        <v>557153</v>
      </c>
      <c r="D4965">
        <v>1</v>
      </c>
      <c r="E4965">
        <v>1</v>
      </c>
      <c r="F4965">
        <v>1</v>
      </c>
      <c r="G4965">
        <v>1</v>
      </c>
      <c r="H4965">
        <v>1</v>
      </c>
      <c r="I4965" t="s">
        <v>151</v>
      </c>
      <c r="J4965">
        <v>557153</v>
      </c>
      <c r="K4965" t="s">
        <v>808</v>
      </c>
      <c r="L4965">
        <v>557153</v>
      </c>
      <c r="M4965" t="s">
        <v>808</v>
      </c>
      <c r="N4965">
        <v>557153</v>
      </c>
      <c r="O4965" t="s">
        <v>808</v>
      </c>
      <c r="P4965">
        <v>557153</v>
      </c>
      <c r="Q4965" t="s">
        <v>808</v>
      </c>
      <c r="R4965" s="9">
        <v>497904.53034557938</v>
      </c>
      <c r="S4965" s="9">
        <f>SUMIFS($B:$B,$J:$J,$C4965)</f>
        <v>13864</v>
      </c>
      <c r="T4965" s="9">
        <v>301388.80126330449</v>
      </c>
      <c r="U4965" s="9">
        <v>0</v>
      </c>
      <c r="V4965" s="9">
        <f>U4965*768</f>
        <v>0</v>
      </c>
      <c r="W4965" s="9">
        <v>60</v>
      </c>
      <c r="X4965" s="9">
        <f>W4965*3072</f>
        <v>184320</v>
      </c>
      <c r="Y4965" s="9">
        <v>163</v>
      </c>
      <c r="Z4965" s="9">
        <f>Y4965*1024</f>
        <v>166912</v>
      </c>
      <c r="AA4965" s="9">
        <v>56</v>
      </c>
      <c r="AB4965" s="9">
        <f>AA4965*256</f>
        <v>14336</v>
      </c>
      <c r="AC4965" s="9">
        <f>SUMIFS($B:$B,$L:$L,$C4965)</f>
        <v>23680</v>
      </c>
      <c r="AD4965" s="9">
        <v>1546949.3193897239</v>
      </c>
      <c r="AE4965" s="9">
        <f>SUMIFS($B:$B,$P:$P,$C4965)</f>
        <v>23680</v>
      </c>
      <c r="AF4965" s="9">
        <v>1447276.7338475259</v>
      </c>
      <c r="AG4965" s="9">
        <f>SUMIFS($B:$B,$N:$N,$C4965)</f>
        <v>21628</v>
      </c>
      <c r="AH4965" s="9">
        <v>3777581.879426281</v>
      </c>
      <c r="AI4965" s="9">
        <f>SUMIFS($B:$B,$P:$P,$C4965)</f>
        <v>23680</v>
      </c>
      <c r="AJ4965" s="9">
        <v>14130007.94481194</v>
      </c>
      <c r="AK4965" s="9"/>
      <c r="AL4965" s="9">
        <v>3175</v>
      </c>
      <c r="AM4965" s="9">
        <f>AL4965*141</f>
        <v>447675</v>
      </c>
      <c r="AN4965" s="9"/>
      <c r="AO4965" s="9"/>
      <c r="AP4965" s="9"/>
      <c r="AQ4965" s="15"/>
      <c r="AR4965" s="9">
        <v>15</v>
      </c>
      <c r="AS4965" s="9">
        <f>AR4965*30500</f>
        <v>457500</v>
      </c>
      <c r="AT4965" s="9">
        <v>257</v>
      </c>
      <c r="AU4965" s="9">
        <f>AT4965*2742</f>
        <v>704694</v>
      </c>
      <c r="AV4965" s="9">
        <v>0</v>
      </c>
      <c r="AW4965" s="9">
        <f>AV4965*914</f>
        <v>0</v>
      </c>
      <c r="AX4965" s="9">
        <v>963</v>
      </c>
      <c r="AY4965" s="9">
        <f>AX4965*141</f>
        <v>135783</v>
      </c>
      <c r="AZ4965" s="9">
        <v>933</v>
      </c>
      <c r="BA4965" s="9">
        <f>AZ4965*343</f>
        <v>320019</v>
      </c>
      <c r="BB4965" s="9">
        <v>440</v>
      </c>
      <c r="BC4965" s="9">
        <f>BB4965*109</f>
        <v>47960</v>
      </c>
      <c r="BD4965" s="9">
        <v>75</v>
      </c>
      <c r="BE4965" s="9">
        <f>BD4965*82</f>
        <v>6150</v>
      </c>
      <c r="BF4965" s="9">
        <v>623</v>
      </c>
      <c r="BG4965" s="9">
        <f>BF4965*328</f>
        <v>204344</v>
      </c>
      <c r="BH4965" s="9">
        <v>71</v>
      </c>
      <c r="BI4965" s="9">
        <f>BH4965*410</f>
        <v>29110</v>
      </c>
      <c r="BJ4965" s="9">
        <v>13</v>
      </c>
      <c r="BK4965" s="9">
        <f>BJ4965*219</f>
        <v>2847</v>
      </c>
      <c r="BL4965" s="9">
        <f t="shared" si="162"/>
        <v>24422759.209084354</v>
      </c>
      <c r="BM4965" s="9">
        <f t="shared" si="163"/>
        <v>24422800</v>
      </c>
    </row>
    <row r="4966" spans="1:65" x14ac:dyDescent="0.3">
      <c r="A4966" t="s">
        <v>808</v>
      </c>
      <c r="B4966" s="9">
        <v>315</v>
      </c>
      <c r="C4966">
        <v>518026</v>
      </c>
      <c r="D4966">
        <v>1</v>
      </c>
      <c r="E4966">
        <v>0</v>
      </c>
      <c r="F4966">
        <v>0</v>
      </c>
      <c r="G4966">
        <v>0</v>
      </c>
      <c r="H4966">
        <v>0</v>
      </c>
      <c r="I4966" t="s">
        <v>111</v>
      </c>
      <c r="J4966">
        <v>517534</v>
      </c>
      <c r="K4966" t="s">
        <v>831</v>
      </c>
      <c r="L4966">
        <v>511382</v>
      </c>
      <c r="M4966" t="s">
        <v>311</v>
      </c>
      <c r="N4966">
        <v>511382</v>
      </c>
      <c r="O4966" t="s">
        <v>311</v>
      </c>
      <c r="P4966">
        <v>511382</v>
      </c>
      <c r="Q4966" t="s">
        <v>311</v>
      </c>
      <c r="R4966" s="9">
        <v>75502.276685008284</v>
      </c>
      <c r="S4966" s="9"/>
      <c r="T4966" s="9"/>
      <c r="U4966" s="9"/>
      <c r="V4966" s="9"/>
      <c r="W4966" s="9"/>
      <c r="X4966" s="9"/>
      <c r="Y4966" s="9"/>
      <c r="Z4966" s="9"/>
      <c r="AA4966" s="9"/>
      <c r="AB4966" s="9"/>
      <c r="AC4966" s="9"/>
      <c r="AD4966" s="9"/>
      <c r="AE4966" s="9"/>
      <c r="AF4966" s="9"/>
      <c r="AG4966" s="9"/>
      <c r="AH4966" s="9"/>
      <c r="AI4966" s="9"/>
      <c r="AJ4966" s="9"/>
      <c r="AK4966" s="9"/>
      <c r="AL4966" s="9"/>
      <c r="AM4966" s="9"/>
      <c r="AN4966" s="9"/>
      <c r="AO4966" s="9"/>
      <c r="AP4966" s="9"/>
      <c r="AQ4966" s="15"/>
      <c r="AR4966" s="9"/>
      <c r="AS4966" s="9"/>
      <c r="AT4966" s="9"/>
      <c r="AU4966" s="9"/>
      <c r="AV4966" s="9"/>
      <c r="AW4966" s="9"/>
      <c r="AX4966" s="9"/>
      <c r="AY4966" s="9"/>
      <c r="AZ4966" s="9"/>
      <c r="BA4966" s="9"/>
      <c r="BB4966" s="9"/>
      <c r="BC4966" s="9"/>
      <c r="BD4966" s="9"/>
      <c r="BE4966" s="9"/>
      <c r="BF4966" s="9"/>
      <c r="BG4966" s="9"/>
      <c r="BH4966" s="9"/>
      <c r="BI4966" s="9"/>
      <c r="BJ4966" s="9"/>
      <c r="BK4966" s="9"/>
      <c r="BL4966" s="9">
        <f t="shared" si="162"/>
        <v>75502.276685008284</v>
      </c>
      <c r="BM4966" s="9">
        <f t="shared" si="163"/>
        <v>75500</v>
      </c>
    </row>
    <row r="4967" spans="1:65" x14ac:dyDescent="0.3">
      <c r="A4967" t="s">
        <v>4526</v>
      </c>
      <c r="B4967" s="9">
        <v>616</v>
      </c>
      <c r="C4967">
        <v>599433</v>
      </c>
      <c r="D4967">
        <v>1</v>
      </c>
      <c r="E4967">
        <v>0</v>
      </c>
      <c r="F4967">
        <v>0</v>
      </c>
      <c r="G4967">
        <v>0</v>
      </c>
      <c r="H4967">
        <v>0</v>
      </c>
      <c r="I4967" t="s">
        <v>86</v>
      </c>
      <c r="J4967">
        <v>533017</v>
      </c>
      <c r="K4967" t="s">
        <v>681</v>
      </c>
      <c r="L4967">
        <v>533017</v>
      </c>
      <c r="M4967" t="s">
        <v>681</v>
      </c>
      <c r="N4967">
        <v>533017</v>
      </c>
      <c r="O4967" t="s">
        <v>681</v>
      </c>
      <c r="P4967">
        <v>532053</v>
      </c>
      <c r="Q4967" t="s">
        <v>281</v>
      </c>
      <c r="R4967" s="9">
        <v>146479.79804084991</v>
      </c>
      <c r="S4967" s="9"/>
      <c r="T4967" s="9"/>
      <c r="U4967" s="9"/>
      <c r="V4967" s="9"/>
      <c r="W4967" s="9"/>
      <c r="X4967" s="9"/>
      <c r="Y4967" s="9"/>
      <c r="Z4967" s="9"/>
      <c r="AA4967" s="9"/>
      <c r="AB4967" s="9"/>
      <c r="AC4967" s="9"/>
      <c r="AD4967" s="9"/>
      <c r="AE4967" s="9"/>
      <c r="AF4967" s="9"/>
      <c r="AG4967" s="9"/>
      <c r="AH4967" s="9"/>
      <c r="AI4967" s="9"/>
      <c r="AJ4967" s="9"/>
      <c r="AK4967" s="9"/>
      <c r="AL4967" s="9"/>
      <c r="AM4967" s="9"/>
      <c r="AN4967" s="9"/>
      <c r="AO4967" s="9"/>
      <c r="AP4967" s="9"/>
      <c r="AQ4967" s="15"/>
      <c r="AR4967" s="9"/>
      <c r="AS4967" s="9"/>
      <c r="AT4967" s="9"/>
      <c r="AU4967" s="9"/>
      <c r="AV4967" s="9"/>
      <c r="AW4967" s="9"/>
      <c r="AX4967" s="9"/>
      <c r="AY4967" s="9"/>
      <c r="AZ4967" s="9"/>
      <c r="BA4967" s="9"/>
      <c r="BB4967" s="9"/>
      <c r="BC4967" s="9"/>
      <c r="BD4967" s="9"/>
      <c r="BE4967" s="9"/>
      <c r="BF4967" s="9"/>
      <c r="BG4967" s="9"/>
      <c r="BH4967" s="9"/>
      <c r="BI4967" s="9"/>
      <c r="BJ4967" s="9"/>
      <c r="BK4967" s="9"/>
      <c r="BL4967" s="9">
        <f t="shared" si="162"/>
        <v>146479.79804084991</v>
      </c>
      <c r="BM4967" s="9">
        <f t="shared" si="163"/>
        <v>146500</v>
      </c>
    </row>
    <row r="4968" spans="1:65" x14ac:dyDescent="0.3">
      <c r="A4968" t="s">
        <v>4526</v>
      </c>
      <c r="B4968" s="9">
        <v>222</v>
      </c>
      <c r="C4968">
        <v>592668</v>
      </c>
      <c r="D4968">
        <v>1</v>
      </c>
      <c r="E4968">
        <v>0</v>
      </c>
      <c r="F4968">
        <v>0</v>
      </c>
      <c r="G4968">
        <v>0</v>
      </c>
      <c r="H4968">
        <v>0</v>
      </c>
      <c r="I4968" t="s">
        <v>135</v>
      </c>
      <c r="J4968">
        <v>592081</v>
      </c>
      <c r="K4968" t="s">
        <v>766</v>
      </c>
      <c r="L4968">
        <v>592030</v>
      </c>
      <c r="M4968" t="s">
        <v>390</v>
      </c>
      <c r="N4968">
        <v>592005</v>
      </c>
      <c r="O4968" t="s">
        <v>136</v>
      </c>
      <c r="P4968">
        <v>592005</v>
      </c>
      <c r="Q4968" t="s">
        <v>136</v>
      </c>
      <c r="R4968" s="9">
        <v>71941.662785630979</v>
      </c>
      <c r="S4968" s="9"/>
      <c r="T4968" s="9"/>
      <c r="U4968" s="9"/>
      <c r="V4968" s="9"/>
      <c r="W4968" s="9"/>
      <c r="X4968" s="9"/>
      <c r="Y4968" s="9"/>
      <c r="Z4968" s="9"/>
      <c r="AA4968" s="9"/>
      <c r="AB4968" s="9"/>
      <c r="AC4968" s="9"/>
      <c r="AD4968" s="9"/>
      <c r="AE4968" s="9"/>
      <c r="AF4968" s="9"/>
      <c r="AG4968" s="9"/>
      <c r="AH4968" s="9"/>
      <c r="AI4968" s="9"/>
      <c r="AJ4968" s="9"/>
      <c r="AK4968" s="9"/>
      <c r="AL4968" s="9"/>
      <c r="AM4968" s="9"/>
      <c r="AN4968" s="9"/>
      <c r="AO4968" s="9"/>
      <c r="AP4968" s="9"/>
      <c r="AQ4968" s="15"/>
      <c r="AR4968" s="9">
        <v>1</v>
      </c>
      <c r="AS4968" s="9">
        <f>AR4968*30500</f>
        <v>30500</v>
      </c>
      <c r="AT4968" s="9"/>
      <c r="AU4968" s="9"/>
      <c r="AV4968" s="9"/>
      <c r="AW4968" s="9"/>
      <c r="AX4968" s="9"/>
      <c r="AY4968" s="9"/>
      <c r="AZ4968" s="9"/>
      <c r="BA4968" s="9"/>
      <c r="BB4968" s="9"/>
      <c r="BC4968" s="9"/>
      <c r="BD4968" s="9"/>
      <c r="BE4968" s="9"/>
      <c r="BF4968" s="9"/>
      <c r="BG4968" s="9"/>
      <c r="BH4968" s="9"/>
      <c r="BI4968" s="9"/>
      <c r="BJ4968" s="9"/>
      <c r="BK4968" s="9"/>
      <c r="BL4968" s="9">
        <f t="shared" si="162"/>
        <v>102441.66278563098</v>
      </c>
      <c r="BM4968" s="9">
        <f t="shared" si="163"/>
        <v>102400</v>
      </c>
    </row>
    <row r="4969" spans="1:65" x14ac:dyDescent="0.3">
      <c r="A4969" t="s">
        <v>4527</v>
      </c>
      <c r="B4969" s="9">
        <v>533</v>
      </c>
      <c r="C4969">
        <v>531791</v>
      </c>
      <c r="D4969">
        <v>1</v>
      </c>
      <c r="E4969">
        <v>0</v>
      </c>
      <c r="F4969">
        <v>0</v>
      </c>
      <c r="G4969">
        <v>0</v>
      </c>
      <c r="H4969">
        <v>0</v>
      </c>
      <c r="I4969" t="s">
        <v>86</v>
      </c>
      <c r="J4969">
        <v>533203</v>
      </c>
      <c r="K4969" t="s">
        <v>722</v>
      </c>
      <c r="L4969">
        <v>533203</v>
      </c>
      <c r="M4969" t="s">
        <v>722</v>
      </c>
      <c r="N4969">
        <v>531057</v>
      </c>
      <c r="O4969" t="s">
        <v>220</v>
      </c>
      <c r="P4969">
        <v>531057</v>
      </c>
      <c r="Q4969" t="s">
        <v>220</v>
      </c>
      <c r="R4969" s="9">
        <v>126989.44210104919</v>
      </c>
      <c r="S4969" s="9"/>
      <c r="T4969" s="9"/>
      <c r="U4969" s="9"/>
      <c r="V4969" s="9"/>
      <c r="W4969" s="9"/>
      <c r="X4969" s="9"/>
      <c r="Y4969" s="9"/>
      <c r="Z4969" s="9"/>
      <c r="AA4969" s="9"/>
      <c r="AB4969" s="9"/>
      <c r="AC4969" s="9"/>
      <c r="AD4969" s="9"/>
      <c r="AE4969" s="9"/>
      <c r="AF4969" s="9"/>
      <c r="AG4969" s="9"/>
      <c r="AH4969" s="9"/>
      <c r="AI4969" s="9"/>
      <c r="AJ4969" s="9"/>
      <c r="AK4969" s="9"/>
      <c r="AL4969" s="9"/>
      <c r="AM4969" s="9"/>
      <c r="AN4969" s="9"/>
      <c r="AO4969" s="9"/>
      <c r="AP4969" s="9"/>
      <c r="AQ4969" s="15"/>
      <c r="AR4969" s="9"/>
      <c r="AS4969" s="9"/>
      <c r="AT4969" s="9"/>
      <c r="AU4969" s="9"/>
      <c r="AV4969" s="9"/>
      <c r="AW4969" s="9"/>
      <c r="AX4969" s="9"/>
      <c r="AY4969" s="9"/>
      <c r="AZ4969" s="9"/>
      <c r="BA4969" s="9"/>
      <c r="BB4969" s="9"/>
      <c r="BC4969" s="9"/>
      <c r="BD4969" s="9"/>
      <c r="BE4969" s="9"/>
      <c r="BF4969" s="9"/>
      <c r="BG4969" s="9"/>
      <c r="BH4969" s="9"/>
      <c r="BI4969" s="9"/>
      <c r="BJ4969" s="9"/>
      <c r="BK4969" s="9"/>
      <c r="BL4969" s="9">
        <f t="shared" si="162"/>
        <v>126989.44210104919</v>
      </c>
      <c r="BM4969" s="9">
        <f t="shared" si="163"/>
        <v>127000</v>
      </c>
    </row>
    <row r="4970" spans="1:65" x14ac:dyDescent="0.3">
      <c r="A4970" t="s">
        <v>4528</v>
      </c>
      <c r="B4970" s="9">
        <v>615</v>
      </c>
      <c r="C4970">
        <v>550558</v>
      </c>
      <c r="D4970">
        <v>1</v>
      </c>
      <c r="E4970">
        <v>0</v>
      </c>
      <c r="F4970">
        <v>0</v>
      </c>
      <c r="G4970">
        <v>0</v>
      </c>
      <c r="H4970">
        <v>0</v>
      </c>
      <c r="I4970" t="s">
        <v>83</v>
      </c>
      <c r="J4970">
        <v>550647</v>
      </c>
      <c r="K4970" t="s">
        <v>498</v>
      </c>
      <c r="L4970">
        <v>550647</v>
      </c>
      <c r="M4970" t="s">
        <v>498</v>
      </c>
      <c r="N4970">
        <v>550647</v>
      </c>
      <c r="O4970" t="s">
        <v>498</v>
      </c>
      <c r="P4970">
        <v>550647</v>
      </c>
      <c r="Q4970" t="s">
        <v>498</v>
      </c>
      <c r="R4970" s="9">
        <v>146245.3065976451</v>
      </c>
      <c r="S4970" s="9"/>
      <c r="T4970" s="9"/>
      <c r="U4970" s="9"/>
      <c r="V4970" s="9"/>
      <c r="W4970" s="9"/>
      <c r="X4970" s="9"/>
      <c r="Y4970" s="9"/>
      <c r="Z4970" s="9"/>
      <c r="AA4970" s="9"/>
      <c r="AB4970" s="9"/>
      <c r="AC4970" s="9"/>
      <c r="AD4970" s="9"/>
      <c r="AE4970" s="9"/>
      <c r="AF4970" s="9"/>
      <c r="AG4970" s="9"/>
      <c r="AH4970" s="9"/>
      <c r="AI4970" s="9"/>
      <c r="AJ4970" s="9"/>
      <c r="AK4970" s="9"/>
      <c r="AL4970" s="9"/>
      <c r="AM4970" s="9"/>
      <c r="AN4970" s="9"/>
      <c r="AO4970" s="9"/>
      <c r="AP4970" s="9"/>
      <c r="AQ4970" s="15"/>
      <c r="AR4970" s="9">
        <v>1</v>
      </c>
      <c r="AS4970" s="9">
        <f>AR4970*30500</f>
        <v>30500</v>
      </c>
      <c r="AT4970" s="9"/>
      <c r="AU4970" s="9"/>
      <c r="AV4970" s="9"/>
      <c r="AW4970" s="9"/>
      <c r="AX4970" s="9"/>
      <c r="AY4970" s="9"/>
      <c r="AZ4970" s="9"/>
      <c r="BA4970" s="9"/>
      <c r="BB4970" s="9"/>
      <c r="BC4970" s="9"/>
      <c r="BD4970" s="9"/>
      <c r="BE4970" s="9"/>
      <c r="BF4970" s="9"/>
      <c r="BG4970" s="9"/>
      <c r="BH4970" s="9"/>
      <c r="BI4970" s="9"/>
      <c r="BJ4970" s="9"/>
      <c r="BK4970" s="9"/>
      <c r="BL4970" s="9">
        <f t="shared" si="162"/>
        <v>176745.3065976451</v>
      </c>
      <c r="BM4970" s="9">
        <f t="shared" si="163"/>
        <v>176700</v>
      </c>
    </row>
    <row r="4971" spans="1:65" x14ac:dyDescent="0.3">
      <c r="A4971" t="s">
        <v>4529</v>
      </c>
      <c r="B4971" s="9">
        <v>1619</v>
      </c>
      <c r="C4971">
        <v>538434</v>
      </c>
      <c r="D4971">
        <v>1</v>
      </c>
      <c r="E4971">
        <v>0</v>
      </c>
      <c r="F4971">
        <v>0</v>
      </c>
      <c r="G4971">
        <v>0</v>
      </c>
      <c r="H4971">
        <v>0</v>
      </c>
      <c r="I4971" t="s">
        <v>77</v>
      </c>
      <c r="J4971">
        <v>560286</v>
      </c>
      <c r="K4971" t="s">
        <v>770</v>
      </c>
      <c r="L4971">
        <v>560286</v>
      </c>
      <c r="M4971" t="s">
        <v>770</v>
      </c>
      <c r="N4971">
        <v>560286</v>
      </c>
      <c r="O4971" t="s">
        <v>770</v>
      </c>
      <c r="P4971">
        <v>560286</v>
      </c>
      <c r="Q4971" t="s">
        <v>770</v>
      </c>
      <c r="R4971" s="9">
        <v>378451.39894104109</v>
      </c>
      <c r="S4971" s="9"/>
      <c r="T4971" s="9"/>
      <c r="U4971" s="9"/>
      <c r="V4971" s="9"/>
      <c r="W4971" s="9"/>
      <c r="X4971" s="9"/>
      <c r="Y4971" s="9"/>
      <c r="Z4971" s="9"/>
      <c r="AA4971" s="9"/>
      <c r="AB4971" s="9"/>
      <c r="AC4971" s="9"/>
      <c r="AD4971" s="9"/>
      <c r="AE4971" s="9"/>
      <c r="AF4971" s="9"/>
      <c r="AG4971" s="9"/>
      <c r="AH4971" s="9"/>
      <c r="AI4971" s="9"/>
      <c r="AJ4971" s="9"/>
      <c r="AK4971" s="9"/>
      <c r="AL4971" s="9"/>
      <c r="AM4971" s="9"/>
      <c r="AN4971" s="9"/>
      <c r="AO4971" s="9"/>
      <c r="AP4971" s="9"/>
      <c r="AQ4971" s="15"/>
      <c r="AR4971" s="9"/>
      <c r="AS4971" s="9"/>
      <c r="AT4971" s="9"/>
      <c r="AU4971" s="9"/>
      <c r="AV4971" s="9"/>
      <c r="AW4971" s="9"/>
      <c r="AX4971" s="9"/>
      <c r="AY4971" s="9"/>
      <c r="AZ4971" s="9"/>
      <c r="BA4971" s="9"/>
      <c r="BB4971" s="9"/>
      <c r="BC4971" s="9"/>
      <c r="BD4971" s="9"/>
      <c r="BE4971" s="9"/>
      <c r="BF4971" s="9"/>
      <c r="BG4971" s="9"/>
      <c r="BH4971" s="9"/>
      <c r="BI4971" s="9"/>
      <c r="BJ4971" s="9"/>
      <c r="BK4971" s="9"/>
      <c r="BL4971" s="9">
        <f t="shared" si="162"/>
        <v>378451.39894104109</v>
      </c>
      <c r="BM4971" s="9">
        <f t="shared" si="163"/>
        <v>378500</v>
      </c>
    </row>
    <row r="4972" spans="1:65" x14ac:dyDescent="0.3">
      <c r="A4972" t="s">
        <v>4530</v>
      </c>
      <c r="B4972" s="9">
        <v>545</v>
      </c>
      <c r="C4972">
        <v>541389</v>
      </c>
      <c r="D4972">
        <v>1</v>
      </c>
      <c r="E4972">
        <v>0</v>
      </c>
      <c r="F4972">
        <v>0</v>
      </c>
      <c r="G4972">
        <v>0</v>
      </c>
      <c r="H4972">
        <v>0</v>
      </c>
      <c r="I4972" t="s">
        <v>86</v>
      </c>
      <c r="J4972">
        <v>540111</v>
      </c>
      <c r="K4972" t="s">
        <v>576</v>
      </c>
      <c r="L4972">
        <v>540111</v>
      </c>
      <c r="M4972" t="s">
        <v>576</v>
      </c>
      <c r="N4972">
        <v>540111</v>
      </c>
      <c r="O4972" t="s">
        <v>576</v>
      </c>
      <c r="P4972">
        <v>540111</v>
      </c>
      <c r="Q4972" t="s">
        <v>576</v>
      </c>
      <c r="R4972" s="9">
        <v>129810.851295803</v>
      </c>
      <c r="S4972" s="9"/>
      <c r="T4972" s="9"/>
      <c r="U4972" s="9"/>
      <c r="V4972" s="9"/>
      <c r="W4972" s="9"/>
      <c r="X4972" s="9"/>
      <c r="Y4972" s="9"/>
      <c r="Z4972" s="9"/>
      <c r="AA4972" s="9"/>
      <c r="AB4972" s="9"/>
      <c r="AC4972" s="9"/>
      <c r="AD4972" s="9"/>
      <c r="AE4972" s="9"/>
      <c r="AF4972" s="9"/>
      <c r="AG4972" s="9"/>
      <c r="AH4972" s="9"/>
      <c r="AI4972" s="9"/>
      <c r="AJ4972" s="9"/>
      <c r="AK4972" s="9"/>
      <c r="AL4972" s="9"/>
      <c r="AM4972" s="9"/>
      <c r="AN4972" s="9"/>
      <c r="AO4972" s="9"/>
      <c r="AP4972" s="9"/>
      <c r="AQ4972" s="15"/>
      <c r="AR4972" s="9"/>
      <c r="AS4972" s="9"/>
      <c r="AT4972" s="9"/>
      <c r="AU4972" s="9"/>
      <c r="AV4972" s="9"/>
      <c r="AW4972" s="9"/>
      <c r="AX4972" s="9"/>
      <c r="AY4972" s="9"/>
      <c r="AZ4972" s="9"/>
      <c r="BA4972" s="9"/>
      <c r="BB4972" s="9"/>
      <c r="BC4972" s="9"/>
      <c r="BD4972" s="9"/>
      <c r="BE4972" s="9"/>
      <c r="BF4972" s="9"/>
      <c r="BG4972" s="9"/>
      <c r="BH4972" s="9"/>
      <c r="BI4972" s="9"/>
      <c r="BJ4972" s="9"/>
      <c r="BK4972" s="9"/>
      <c r="BL4972" s="9">
        <f t="shared" si="162"/>
        <v>129810.851295803</v>
      </c>
      <c r="BM4972" s="9">
        <f t="shared" si="163"/>
        <v>129800</v>
      </c>
    </row>
    <row r="4973" spans="1:65" x14ac:dyDescent="0.3">
      <c r="A4973" s="2" t="s">
        <v>4531</v>
      </c>
      <c r="B4973" s="9">
        <v>3549</v>
      </c>
      <c r="C4973">
        <v>586625</v>
      </c>
      <c r="D4973">
        <v>1</v>
      </c>
      <c r="E4973">
        <v>1</v>
      </c>
      <c r="F4973">
        <v>0</v>
      </c>
      <c r="G4973">
        <v>0</v>
      </c>
      <c r="H4973">
        <v>0</v>
      </c>
      <c r="I4973" t="s">
        <v>81</v>
      </c>
      <c r="J4973">
        <v>586625</v>
      </c>
      <c r="K4973" t="s">
        <v>4531</v>
      </c>
      <c r="L4973">
        <v>586307</v>
      </c>
      <c r="M4973" t="s">
        <v>121</v>
      </c>
      <c r="N4973">
        <v>586307</v>
      </c>
      <c r="O4973" t="s">
        <v>121</v>
      </c>
      <c r="P4973">
        <v>586307</v>
      </c>
      <c r="Q4973" t="s">
        <v>121</v>
      </c>
      <c r="R4973" s="9">
        <v>812310.6438575004</v>
      </c>
      <c r="S4973" s="9">
        <f>SUMIFS($B:$B,$J:$J,$C4973)</f>
        <v>3549</v>
      </c>
      <c r="T4973" s="9">
        <v>192871.0113172514</v>
      </c>
      <c r="U4973" s="9">
        <v>0</v>
      </c>
      <c r="V4973" s="9">
        <f>U4973*768</f>
        <v>0</v>
      </c>
      <c r="W4973" s="9">
        <v>12</v>
      </c>
      <c r="X4973" s="9">
        <f>W4973*3072</f>
        <v>36864</v>
      </c>
      <c r="Y4973" s="9">
        <v>17</v>
      </c>
      <c r="Z4973" s="9">
        <f>Y4973*1024</f>
        <v>17408</v>
      </c>
      <c r="AA4973" s="9">
        <v>9</v>
      </c>
      <c r="AB4973" s="9">
        <f>AA4973*256</f>
        <v>2304</v>
      </c>
      <c r="AC4973" s="9"/>
      <c r="AD4973" s="9"/>
      <c r="AE4973" s="9"/>
      <c r="AF4973" s="9"/>
      <c r="AG4973" s="9"/>
      <c r="AH4973" s="9"/>
      <c r="AI4973" s="9"/>
      <c r="AJ4973" s="9"/>
      <c r="AK4973" s="9"/>
      <c r="AL4973" s="9"/>
      <c r="AM4973" s="9"/>
      <c r="AN4973" s="9"/>
      <c r="AO4973" s="9"/>
      <c r="AP4973" s="9"/>
      <c r="AQ4973" s="15"/>
      <c r="AR4973" s="9"/>
      <c r="AS4973" s="9"/>
      <c r="AT4973" s="9"/>
      <c r="AU4973" s="9"/>
      <c r="AV4973" s="9"/>
      <c r="AW4973" s="9"/>
      <c r="AX4973" s="9"/>
      <c r="AY4973" s="9"/>
      <c r="AZ4973" s="9"/>
      <c r="BA4973" s="9"/>
      <c r="BB4973" s="9"/>
      <c r="BC4973" s="9"/>
      <c r="BD4973" s="9"/>
      <c r="BE4973" s="9"/>
      <c r="BF4973" s="9"/>
      <c r="BG4973" s="9"/>
      <c r="BH4973" s="9"/>
      <c r="BI4973" s="9"/>
      <c r="BJ4973" s="9"/>
      <c r="BK4973" s="9"/>
      <c r="BL4973" s="9">
        <f t="shared" si="162"/>
        <v>1061757.6551747518</v>
      </c>
      <c r="BM4973" s="9">
        <f t="shared" si="163"/>
        <v>1061800</v>
      </c>
    </row>
    <row r="4974" spans="1:65" x14ac:dyDescent="0.3">
      <c r="A4974" t="s">
        <v>4532</v>
      </c>
      <c r="B4974" s="9">
        <v>95</v>
      </c>
      <c r="C4974">
        <v>573302</v>
      </c>
      <c r="D4974">
        <v>1</v>
      </c>
      <c r="E4974">
        <v>0</v>
      </c>
      <c r="F4974">
        <v>0</v>
      </c>
      <c r="G4974">
        <v>0</v>
      </c>
      <c r="H4974">
        <v>0</v>
      </c>
      <c r="I4974" t="s">
        <v>90</v>
      </c>
      <c r="J4974">
        <v>573094</v>
      </c>
      <c r="K4974" t="s">
        <v>2020</v>
      </c>
      <c r="L4974">
        <v>573094</v>
      </c>
      <c r="M4974" t="s">
        <v>2020</v>
      </c>
      <c r="N4974">
        <v>573094</v>
      </c>
      <c r="O4974" t="s">
        <v>2020</v>
      </c>
      <c r="P4974">
        <v>572659</v>
      </c>
      <c r="Q4974" t="s">
        <v>158</v>
      </c>
      <c r="R4974" s="9">
        <v>71941.662785630979</v>
      </c>
      <c r="S4974" s="9"/>
      <c r="T4974" s="9"/>
      <c r="U4974" s="9"/>
      <c r="V4974" s="9"/>
      <c r="W4974" s="9"/>
      <c r="X4974" s="9"/>
      <c r="Y4974" s="9"/>
      <c r="Z4974" s="9"/>
      <c r="AA4974" s="9"/>
      <c r="AB4974" s="9"/>
      <c r="AC4974" s="9"/>
      <c r="AD4974" s="9"/>
      <c r="AE4974" s="9"/>
      <c r="AF4974" s="9"/>
      <c r="AG4974" s="9"/>
      <c r="AH4974" s="9"/>
      <c r="AI4974" s="9"/>
      <c r="AJ4974" s="9"/>
      <c r="AK4974" s="9"/>
      <c r="AL4974" s="9"/>
      <c r="AM4974" s="9"/>
      <c r="AN4974" s="9"/>
      <c r="AO4974" s="9"/>
      <c r="AP4974" s="9"/>
      <c r="AQ4974" s="15"/>
      <c r="AR4974" s="9"/>
      <c r="AS4974" s="9"/>
      <c r="AT4974" s="9"/>
      <c r="AU4974" s="9"/>
      <c r="AV4974" s="9"/>
      <c r="AW4974" s="9"/>
      <c r="AX4974" s="9"/>
      <c r="AY4974" s="9"/>
      <c r="AZ4974" s="9"/>
      <c r="BA4974" s="9"/>
      <c r="BB4974" s="9"/>
      <c r="BC4974" s="9"/>
      <c r="BD4974" s="9"/>
      <c r="BE4974" s="9"/>
      <c r="BF4974" s="9"/>
      <c r="BG4974" s="9"/>
      <c r="BH4974" s="9"/>
      <c r="BI4974" s="9"/>
      <c r="BJ4974" s="9"/>
      <c r="BK4974" s="9"/>
      <c r="BL4974" s="9">
        <f t="shared" si="162"/>
        <v>71941.662785630979</v>
      </c>
      <c r="BM4974" s="9">
        <f t="shared" si="163"/>
        <v>71900</v>
      </c>
    </row>
    <row r="4975" spans="1:65" x14ac:dyDescent="0.3">
      <c r="A4975" t="s">
        <v>4533</v>
      </c>
      <c r="B4975" s="9">
        <v>252</v>
      </c>
      <c r="C4975">
        <v>547131</v>
      </c>
      <c r="D4975">
        <v>1</v>
      </c>
      <c r="E4975">
        <v>0</v>
      </c>
      <c r="F4975">
        <v>0</v>
      </c>
      <c r="G4975">
        <v>0</v>
      </c>
      <c r="H4975">
        <v>0</v>
      </c>
      <c r="I4975" t="s">
        <v>94</v>
      </c>
      <c r="J4975">
        <v>506460</v>
      </c>
      <c r="K4975" t="s">
        <v>818</v>
      </c>
      <c r="L4975">
        <v>506460</v>
      </c>
      <c r="M4975" t="s">
        <v>818</v>
      </c>
      <c r="N4975">
        <v>511021</v>
      </c>
      <c r="O4975" t="s">
        <v>772</v>
      </c>
      <c r="P4975">
        <v>511021</v>
      </c>
      <c r="Q4975" t="s">
        <v>772</v>
      </c>
      <c r="R4975" s="9">
        <v>71941.662785630979</v>
      </c>
      <c r="S4975" s="9"/>
      <c r="T4975" s="9"/>
      <c r="U4975" s="9"/>
      <c r="V4975" s="9"/>
      <c r="W4975" s="9"/>
      <c r="X4975" s="9"/>
      <c r="Y4975" s="9"/>
      <c r="Z4975" s="9"/>
      <c r="AA4975" s="9"/>
      <c r="AB4975" s="9"/>
      <c r="AC4975" s="9"/>
      <c r="AD4975" s="9"/>
      <c r="AE4975" s="9"/>
      <c r="AF4975" s="9"/>
      <c r="AG4975" s="9"/>
      <c r="AH4975" s="9"/>
      <c r="AI4975" s="9"/>
      <c r="AJ4975" s="9"/>
      <c r="AK4975" s="9"/>
      <c r="AL4975" s="9"/>
      <c r="AM4975" s="9"/>
      <c r="AN4975" s="9"/>
      <c r="AO4975" s="9"/>
      <c r="AP4975" s="9"/>
      <c r="AQ4975" s="15"/>
      <c r="AR4975" s="9"/>
      <c r="AS4975" s="9"/>
      <c r="AT4975" s="9"/>
      <c r="AU4975" s="9"/>
      <c r="AV4975" s="9"/>
      <c r="AW4975" s="9"/>
      <c r="AX4975" s="9"/>
      <c r="AY4975" s="9"/>
      <c r="AZ4975" s="9"/>
      <c r="BA4975" s="9"/>
      <c r="BB4975" s="9"/>
      <c r="BC4975" s="9"/>
      <c r="BD4975" s="9"/>
      <c r="BE4975" s="9"/>
      <c r="BF4975" s="9"/>
      <c r="BG4975" s="9"/>
      <c r="BH4975" s="9"/>
      <c r="BI4975" s="9"/>
      <c r="BJ4975" s="9"/>
      <c r="BK4975" s="9"/>
      <c r="BL4975" s="9">
        <f t="shared" si="162"/>
        <v>71941.662785630979</v>
      </c>
      <c r="BM4975" s="9">
        <f t="shared" si="163"/>
        <v>71900</v>
      </c>
    </row>
    <row r="4976" spans="1:65" x14ac:dyDescent="0.3">
      <c r="A4976" t="s">
        <v>4534</v>
      </c>
      <c r="B4976" s="9">
        <v>267</v>
      </c>
      <c r="C4976">
        <v>591793</v>
      </c>
      <c r="D4976">
        <v>1</v>
      </c>
      <c r="E4976">
        <v>0</v>
      </c>
      <c r="F4976">
        <v>0</v>
      </c>
      <c r="G4976">
        <v>0</v>
      </c>
      <c r="H4976">
        <v>0</v>
      </c>
      <c r="I4976" t="s">
        <v>123</v>
      </c>
      <c r="J4976">
        <v>590266</v>
      </c>
      <c r="K4976" t="s">
        <v>163</v>
      </c>
      <c r="L4976">
        <v>590266</v>
      </c>
      <c r="M4976" t="s">
        <v>163</v>
      </c>
      <c r="N4976">
        <v>590266</v>
      </c>
      <c r="O4976" t="s">
        <v>163</v>
      </c>
      <c r="P4976">
        <v>590266</v>
      </c>
      <c r="Q4976" t="s">
        <v>163</v>
      </c>
      <c r="R4976" s="9">
        <v>71941.662785630979</v>
      </c>
      <c r="S4976" s="9"/>
      <c r="T4976" s="9"/>
      <c r="U4976" s="9"/>
      <c r="V4976" s="9"/>
      <c r="W4976" s="9"/>
      <c r="X4976" s="9"/>
      <c r="Y4976" s="9"/>
      <c r="Z4976" s="9"/>
      <c r="AA4976" s="9"/>
      <c r="AB4976" s="9"/>
      <c r="AC4976" s="9"/>
      <c r="AD4976" s="9"/>
      <c r="AE4976" s="9"/>
      <c r="AF4976" s="9"/>
      <c r="AG4976" s="9"/>
      <c r="AH4976" s="9"/>
      <c r="AI4976" s="9"/>
      <c r="AJ4976" s="9"/>
      <c r="AK4976" s="9"/>
      <c r="AL4976" s="9"/>
      <c r="AM4976" s="9"/>
      <c r="AN4976" s="9"/>
      <c r="AO4976" s="9"/>
      <c r="AP4976" s="9"/>
      <c r="AQ4976" s="15"/>
      <c r="AR4976" s="9"/>
      <c r="AS4976" s="9"/>
      <c r="AT4976" s="9"/>
      <c r="AU4976" s="9"/>
      <c r="AV4976" s="9"/>
      <c r="AW4976" s="9"/>
      <c r="AX4976" s="9"/>
      <c r="AY4976" s="9"/>
      <c r="AZ4976" s="9"/>
      <c r="BA4976" s="9"/>
      <c r="BB4976" s="9"/>
      <c r="BC4976" s="9"/>
      <c r="BD4976" s="9"/>
      <c r="BE4976" s="9"/>
      <c r="BF4976" s="9"/>
      <c r="BG4976" s="9"/>
      <c r="BH4976" s="9"/>
      <c r="BI4976" s="9"/>
      <c r="BJ4976" s="9"/>
      <c r="BK4976" s="9"/>
      <c r="BL4976" s="9">
        <f t="shared" si="162"/>
        <v>71941.662785630979</v>
      </c>
      <c r="BM4976" s="9">
        <f t="shared" si="163"/>
        <v>71900</v>
      </c>
    </row>
    <row r="4977" spans="1:65" x14ac:dyDescent="0.3">
      <c r="A4977" t="s">
        <v>4534</v>
      </c>
      <c r="B4977" s="9">
        <v>461</v>
      </c>
      <c r="C4977">
        <v>583928</v>
      </c>
      <c r="D4977">
        <v>1</v>
      </c>
      <c r="E4977">
        <v>0</v>
      </c>
      <c r="F4977">
        <v>0</v>
      </c>
      <c r="G4977">
        <v>0</v>
      </c>
      <c r="H4977">
        <v>0</v>
      </c>
      <c r="I4977" t="s">
        <v>81</v>
      </c>
      <c r="J4977">
        <v>582948</v>
      </c>
      <c r="K4977" t="s">
        <v>661</v>
      </c>
      <c r="L4977">
        <v>584002</v>
      </c>
      <c r="M4977" t="s">
        <v>278</v>
      </c>
      <c r="N4977">
        <v>584002</v>
      </c>
      <c r="O4977" t="s">
        <v>278</v>
      </c>
      <c r="P4977">
        <v>584002</v>
      </c>
      <c r="Q4977" t="s">
        <v>278</v>
      </c>
      <c r="R4977" s="9">
        <v>110034.6336025952</v>
      </c>
      <c r="S4977" s="9"/>
      <c r="T4977" s="9"/>
      <c r="U4977" s="9"/>
      <c r="V4977" s="9"/>
      <c r="W4977" s="9"/>
      <c r="X4977" s="9"/>
      <c r="Y4977" s="9"/>
      <c r="Z4977" s="9"/>
      <c r="AA4977" s="9"/>
      <c r="AB4977" s="9"/>
      <c r="AC4977" s="9"/>
      <c r="AD4977" s="9"/>
      <c r="AE4977" s="9"/>
      <c r="AF4977" s="9"/>
      <c r="AG4977" s="9"/>
      <c r="AH4977" s="9"/>
      <c r="AI4977" s="9"/>
      <c r="AJ4977" s="9"/>
      <c r="AK4977" s="9"/>
      <c r="AL4977" s="9"/>
      <c r="AM4977" s="9"/>
      <c r="AN4977" s="9"/>
      <c r="AO4977" s="9"/>
      <c r="AP4977" s="9"/>
      <c r="AQ4977" s="15"/>
      <c r="AR4977" s="9"/>
      <c r="AS4977" s="9"/>
      <c r="AT4977" s="9"/>
      <c r="AU4977" s="9"/>
      <c r="AV4977" s="9"/>
      <c r="AW4977" s="9"/>
      <c r="AX4977" s="9"/>
      <c r="AY4977" s="9"/>
      <c r="AZ4977" s="9"/>
      <c r="BA4977" s="9"/>
      <c r="BB4977" s="9"/>
      <c r="BC4977" s="9"/>
      <c r="BD4977" s="9"/>
      <c r="BE4977" s="9"/>
      <c r="BF4977" s="9"/>
      <c r="BG4977" s="9"/>
      <c r="BH4977" s="9"/>
      <c r="BI4977" s="9"/>
      <c r="BJ4977" s="9"/>
      <c r="BK4977" s="9"/>
      <c r="BL4977" s="9">
        <f t="shared" si="162"/>
        <v>110034.6336025952</v>
      </c>
      <c r="BM4977" s="9">
        <f t="shared" si="163"/>
        <v>110000</v>
      </c>
    </row>
    <row r="4978" spans="1:65" x14ac:dyDescent="0.3">
      <c r="A4978" t="s">
        <v>4535</v>
      </c>
      <c r="B4978" s="9">
        <v>651</v>
      </c>
      <c r="C4978">
        <v>541397</v>
      </c>
      <c r="D4978">
        <v>1</v>
      </c>
      <c r="E4978">
        <v>0</v>
      </c>
      <c r="F4978">
        <v>0</v>
      </c>
      <c r="G4978">
        <v>0</v>
      </c>
      <c r="H4978">
        <v>0</v>
      </c>
      <c r="I4978" t="s">
        <v>86</v>
      </c>
      <c r="J4978">
        <v>541281</v>
      </c>
      <c r="K4978" t="s">
        <v>1477</v>
      </c>
      <c r="L4978">
        <v>540439</v>
      </c>
      <c r="M4978" t="s">
        <v>1301</v>
      </c>
      <c r="N4978">
        <v>541281</v>
      </c>
      <c r="O4978" t="s">
        <v>1477</v>
      </c>
      <c r="P4978">
        <v>541281</v>
      </c>
      <c r="Q4978" t="s">
        <v>1477</v>
      </c>
      <c r="R4978" s="9">
        <v>154682.07137799179</v>
      </c>
      <c r="S4978" s="9"/>
      <c r="T4978" s="9"/>
      <c r="U4978" s="9"/>
      <c r="V4978" s="9"/>
      <c r="W4978" s="9"/>
      <c r="X4978" s="9"/>
      <c r="Y4978" s="9"/>
      <c r="Z4978" s="9"/>
      <c r="AA4978" s="9"/>
      <c r="AB4978" s="9"/>
      <c r="AC4978" s="9"/>
      <c r="AD4978" s="9"/>
      <c r="AE4978" s="9"/>
      <c r="AF4978" s="9"/>
      <c r="AG4978" s="9"/>
      <c r="AH4978" s="9"/>
      <c r="AI4978" s="9"/>
      <c r="AJ4978" s="9"/>
      <c r="AK4978" s="9"/>
      <c r="AL4978" s="9"/>
      <c r="AM4978" s="9"/>
      <c r="AN4978" s="9"/>
      <c r="AO4978" s="9"/>
      <c r="AP4978" s="9"/>
      <c r="AQ4978" s="15"/>
      <c r="AR4978" s="9">
        <v>21</v>
      </c>
      <c r="AS4978" s="9">
        <f>AR4978*30500</f>
        <v>640500</v>
      </c>
      <c r="AT4978" s="9"/>
      <c r="AU4978" s="9"/>
      <c r="AV4978" s="9"/>
      <c r="AW4978" s="9"/>
      <c r="AX4978" s="9"/>
      <c r="AY4978" s="9"/>
      <c r="AZ4978" s="9"/>
      <c r="BA4978" s="9"/>
      <c r="BB4978" s="9"/>
      <c r="BC4978" s="9"/>
      <c r="BD4978" s="9"/>
      <c r="BE4978" s="9"/>
      <c r="BF4978" s="9"/>
      <c r="BG4978" s="9"/>
      <c r="BH4978" s="9"/>
      <c r="BI4978" s="9"/>
      <c r="BJ4978" s="9"/>
      <c r="BK4978" s="9"/>
      <c r="BL4978" s="9">
        <f t="shared" si="162"/>
        <v>795182.07137799182</v>
      </c>
      <c r="BM4978" s="9">
        <f t="shared" si="163"/>
        <v>795200</v>
      </c>
    </row>
    <row r="4979" spans="1:65" x14ac:dyDescent="0.3">
      <c r="A4979" t="s">
        <v>4536</v>
      </c>
      <c r="B4979" s="9">
        <v>640</v>
      </c>
      <c r="C4979">
        <v>545104</v>
      </c>
      <c r="D4979">
        <v>1</v>
      </c>
      <c r="E4979">
        <v>0</v>
      </c>
      <c r="F4979">
        <v>0</v>
      </c>
      <c r="G4979">
        <v>0</v>
      </c>
      <c r="H4979">
        <v>0</v>
      </c>
      <c r="I4979" t="s">
        <v>83</v>
      </c>
      <c r="J4979">
        <v>545171</v>
      </c>
      <c r="K4979" t="s">
        <v>584</v>
      </c>
      <c r="L4979">
        <v>545171</v>
      </c>
      <c r="M4979" t="s">
        <v>584</v>
      </c>
      <c r="N4979">
        <v>545171</v>
      </c>
      <c r="O4979" t="s">
        <v>584</v>
      </c>
      <c r="P4979">
        <v>545171</v>
      </c>
      <c r="Q4979" t="s">
        <v>584</v>
      </c>
      <c r="R4979" s="9">
        <v>152105.23909009781</v>
      </c>
      <c r="S4979" s="9"/>
      <c r="T4979" s="9"/>
      <c r="U4979" s="9"/>
      <c r="V4979" s="9"/>
      <c r="W4979" s="9"/>
      <c r="X4979" s="9"/>
      <c r="Y4979" s="9"/>
      <c r="Z4979" s="9"/>
      <c r="AA4979" s="9"/>
      <c r="AB4979" s="9"/>
      <c r="AC4979" s="9"/>
      <c r="AD4979" s="9"/>
      <c r="AE4979" s="9"/>
      <c r="AF4979" s="9"/>
      <c r="AG4979" s="9"/>
      <c r="AH4979" s="9"/>
      <c r="AI4979" s="9"/>
      <c r="AJ4979" s="9"/>
      <c r="AK4979" s="9"/>
      <c r="AL4979" s="9"/>
      <c r="AM4979" s="9"/>
      <c r="AN4979" s="9"/>
      <c r="AO4979" s="9"/>
      <c r="AP4979" s="9"/>
      <c r="AQ4979" s="15"/>
      <c r="AR4979" s="9"/>
      <c r="AS4979" s="9"/>
      <c r="AT4979" s="9"/>
      <c r="AU4979" s="9"/>
      <c r="AV4979" s="9"/>
      <c r="AW4979" s="9"/>
      <c r="AX4979" s="9"/>
      <c r="AY4979" s="9"/>
      <c r="AZ4979" s="9"/>
      <c r="BA4979" s="9"/>
      <c r="BB4979" s="9"/>
      <c r="BC4979" s="9"/>
      <c r="BD4979" s="9"/>
      <c r="BE4979" s="9"/>
      <c r="BF4979" s="9"/>
      <c r="BG4979" s="9"/>
      <c r="BH4979" s="9"/>
      <c r="BI4979" s="9"/>
      <c r="BJ4979" s="9"/>
      <c r="BK4979" s="9"/>
      <c r="BL4979" s="9">
        <f t="shared" si="162"/>
        <v>152105.23909009781</v>
      </c>
      <c r="BM4979" s="9">
        <f t="shared" si="163"/>
        <v>152100</v>
      </c>
    </row>
    <row r="4980" spans="1:65" x14ac:dyDescent="0.3">
      <c r="A4980" t="s">
        <v>4537</v>
      </c>
      <c r="B4980" s="9">
        <v>204</v>
      </c>
      <c r="C4980">
        <v>531804</v>
      </c>
      <c r="D4980">
        <v>1</v>
      </c>
      <c r="E4980">
        <v>0</v>
      </c>
      <c r="F4980">
        <v>0</v>
      </c>
      <c r="G4980">
        <v>0</v>
      </c>
      <c r="H4980">
        <v>0</v>
      </c>
      <c r="I4980" t="s">
        <v>86</v>
      </c>
      <c r="J4980">
        <v>531464</v>
      </c>
      <c r="K4980" t="s">
        <v>799</v>
      </c>
      <c r="L4980">
        <v>531057</v>
      </c>
      <c r="M4980" t="s">
        <v>220</v>
      </c>
      <c r="N4980">
        <v>531057</v>
      </c>
      <c r="O4980" t="s">
        <v>220</v>
      </c>
      <c r="P4980">
        <v>531057</v>
      </c>
      <c r="Q4980" t="s">
        <v>220</v>
      </c>
      <c r="R4980" s="9">
        <v>71941.662785630979</v>
      </c>
      <c r="S4980" s="9"/>
      <c r="T4980" s="9"/>
      <c r="U4980" s="9"/>
      <c r="V4980" s="9"/>
      <c r="W4980" s="9"/>
      <c r="X4980" s="9"/>
      <c r="Y4980" s="9"/>
      <c r="Z4980" s="9"/>
      <c r="AA4980" s="9"/>
      <c r="AB4980" s="9"/>
      <c r="AC4980" s="9"/>
      <c r="AD4980" s="9"/>
      <c r="AE4980" s="9"/>
      <c r="AF4980" s="9"/>
      <c r="AG4980" s="9"/>
      <c r="AH4980" s="9"/>
      <c r="AI4980" s="9"/>
      <c r="AJ4980" s="9"/>
      <c r="AK4980" s="9"/>
      <c r="AL4980" s="9"/>
      <c r="AM4980" s="9"/>
      <c r="AN4980" s="9"/>
      <c r="AO4980" s="9"/>
      <c r="AP4980" s="9"/>
      <c r="AQ4980" s="15"/>
      <c r="AR4980" s="9"/>
      <c r="AS4980" s="9"/>
      <c r="AT4980" s="9"/>
      <c r="AU4980" s="9"/>
      <c r="AV4980" s="9"/>
      <c r="AW4980" s="9"/>
      <c r="AX4980" s="9"/>
      <c r="AY4980" s="9"/>
      <c r="AZ4980" s="9"/>
      <c r="BA4980" s="9"/>
      <c r="BB4980" s="9"/>
      <c r="BC4980" s="9"/>
      <c r="BD4980" s="9"/>
      <c r="BE4980" s="9"/>
      <c r="BF4980" s="9"/>
      <c r="BG4980" s="9"/>
      <c r="BH4980" s="9"/>
      <c r="BI4980" s="9"/>
      <c r="BJ4980" s="9"/>
      <c r="BK4980" s="9"/>
      <c r="BL4980" s="9">
        <f t="shared" si="162"/>
        <v>71941.662785630979</v>
      </c>
      <c r="BM4980" s="9">
        <f t="shared" si="163"/>
        <v>71900</v>
      </c>
    </row>
    <row r="4981" spans="1:65" x14ac:dyDescent="0.3">
      <c r="A4981" t="s">
        <v>4538</v>
      </c>
      <c r="B4981" s="9">
        <v>292</v>
      </c>
      <c r="C4981">
        <v>580708</v>
      </c>
      <c r="D4981">
        <v>1</v>
      </c>
      <c r="E4981">
        <v>0</v>
      </c>
      <c r="F4981">
        <v>0</v>
      </c>
      <c r="G4981">
        <v>0</v>
      </c>
      <c r="H4981">
        <v>0</v>
      </c>
      <c r="I4981" t="s">
        <v>96</v>
      </c>
      <c r="J4981">
        <v>580350</v>
      </c>
      <c r="K4981" t="s">
        <v>330</v>
      </c>
      <c r="L4981">
        <v>580350</v>
      </c>
      <c r="M4981" t="s">
        <v>330</v>
      </c>
      <c r="N4981">
        <v>580350</v>
      </c>
      <c r="O4981" t="s">
        <v>330</v>
      </c>
      <c r="P4981">
        <v>581186</v>
      </c>
      <c r="Q4981" t="s">
        <v>331</v>
      </c>
      <c r="R4981" s="9">
        <v>71941.662785630979</v>
      </c>
      <c r="S4981" s="9"/>
      <c r="T4981" s="9"/>
      <c r="U4981" s="9"/>
      <c r="V4981" s="9"/>
      <c r="W4981" s="9"/>
      <c r="X4981" s="9"/>
      <c r="Y4981" s="9"/>
      <c r="Z4981" s="9"/>
      <c r="AA4981" s="9"/>
      <c r="AB4981" s="9"/>
      <c r="AC4981" s="9"/>
      <c r="AD4981" s="9"/>
      <c r="AE4981" s="9"/>
      <c r="AF4981" s="9"/>
      <c r="AG4981" s="9"/>
      <c r="AH4981" s="9"/>
      <c r="AI4981" s="9"/>
      <c r="AJ4981" s="9"/>
      <c r="AK4981" s="9"/>
      <c r="AL4981" s="9"/>
      <c r="AM4981" s="9"/>
      <c r="AN4981" s="9"/>
      <c r="AO4981" s="9"/>
      <c r="AP4981" s="9"/>
      <c r="AQ4981" s="15"/>
      <c r="AR4981" s="9"/>
      <c r="AS4981" s="9"/>
      <c r="AT4981" s="9"/>
      <c r="AU4981" s="9"/>
      <c r="AV4981" s="9"/>
      <c r="AW4981" s="9"/>
      <c r="AX4981" s="9"/>
      <c r="AY4981" s="9"/>
      <c r="AZ4981" s="9"/>
      <c r="BA4981" s="9"/>
      <c r="BB4981" s="9"/>
      <c r="BC4981" s="9"/>
      <c r="BD4981" s="9"/>
      <c r="BE4981" s="9"/>
      <c r="BF4981" s="9"/>
      <c r="BG4981" s="9"/>
      <c r="BH4981" s="9"/>
      <c r="BI4981" s="9"/>
      <c r="BJ4981" s="9"/>
      <c r="BK4981" s="9"/>
      <c r="BL4981" s="9">
        <f t="shared" si="162"/>
        <v>71941.662785630979</v>
      </c>
      <c r="BM4981" s="9">
        <f t="shared" si="163"/>
        <v>71900</v>
      </c>
    </row>
    <row r="4982" spans="1:65" x14ac:dyDescent="0.3">
      <c r="A4982" s="2" t="s">
        <v>313</v>
      </c>
      <c r="B4982" s="9">
        <v>983</v>
      </c>
      <c r="C4982">
        <v>534196</v>
      </c>
      <c r="D4982">
        <v>1</v>
      </c>
      <c r="E4982">
        <v>1</v>
      </c>
      <c r="F4982">
        <v>0</v>
      </c>
      <c r="G4982">
        <v>0</v>
      </c>
      <c r="H4982">
        <v>0</v>
      </c>
      <c r="I4982" t="s">
        <v>86</v>
      </c>
      <c r="J4982">
        <v>534196</v>
      </c>
      <c r="K4982" t="s">
        <v>313</v>
      </c>
      <c r="L4982">
        <v>533955</v>
      </c>
      <c r="M4982" t="s">
        <v>314</v>
      </c>
      <c r="N4982">
        <v>533955</v>
      </c>
      <c r="O4982" t="s">
        <v>314</v>
      </c>
      <c r="P4982">
        <v>533955</v>
      </c>
      <c r="Q4982" t="s">
        <v>314</v>
      </c>
      <c r="R4982" s="9">
        <v>232051.70981837879</v>
      </c>
      <c r="S4982" s="9">
        <f>SUMIFS($B:$B,$J:$J,$C4982)</f>
        <v>2189</v>
      </c>
      <c r="T4982" s="9">
        <v>119109.34702176751</v>
      </c>
      <c r="U4982" s="9">
        <v>1</v>
      </c>
      <c r="V4982" s="9">
        <f>U4982*768</f>
        <v>768</v>
      </c>
      <c r="W4982" s="9">
        <v>24</v>
      </c>
      <c r="X4982" s="9">
        <f>W4982*3072</f>
        <v>73728</v>
      </c>
      <c r="Y4982" s="9">
        <v>12</v>
      </c>
      <c r="Z4982" s="9">
        <f>Y4982*1024</f>
        <v>12288</v>
      </c>
      <c r="AA4982" s="9">
        <v>1</v>
      </c>
      <c r="AB4982" s="9">
        <f>AA4982*256</f>
        <v>256</v>
      </c>
      <c r="AC4982" s="9"/>
      <c r="AD4982" s="9"/>
      <c r="AE4982" s="9"/>
      <c r="AF4982" s="9"/>
      <c r="AG4982" s="9"/>
      <c r="AH4982" s="9"/>
      <c r="AI4982" s="9"/>
      <c r="AJ4982" s="9"/>
      <c r="AK4982" s="9"/>
      <c r="AL4982" s="9"/>
      <c r="AM4982" s="9"/>
      <c r="AN4982" s="9"/>
      <c r="AO4982" s="9"/>
      <c r="AP4982" s="9"/>
      <c r="AQ4982" s="15"/>
      <c r="AR4982" s="9"/>
      <c r="AS4982" s="9"/>
      <c r="AT4982" s="9"/>
      <c r="AU4982" s="9"/>
      <c r="AV4982" s="9"/>
      <c r="AW4982" s="9"/>
      <c r="AX4982" s="9"/>
      <c r="AY4982" s="9"/>
      <c r="AZ4982" s="9"/>
      <c r="BA4982" s="9"/>
      <c r="BB4982" s="9"/>
      <c r="BC4982" s="9"/>
      <c r="BD4982" s="9"/>
      <c r="BE4982" s="9"/>
      <c r="BF4982" s="9"/>
      <c r="BG4982" s="9"/>
      <c r="BH4982" s="9"/>
      <c r="BI4982" s="9"/>
      <c r="BJ4982" s="9"/>
      <c r="BK4982" s="9"/>
      <c r="BL4982" s="9">
        <f t="shared" si="162"/>
        <v>438201.05684014631</v>
      </c>
      <c r="BM4982" s="9">
        <f t="shared" si="163"/>
        <v>438200</v>
      </c>
    </row>
    <row r="4983" spans="1:65" x14ac:dyDescent="0.3">
      <c r="A4983" t="s">
        <v>4539</v>
      </c>
      <c r="B4983" s="9">
        <v>424</v>
      </c>
      <c r="C4983">
        <v>541125</v>
      </c>
      <c r="D4983">
        <v>1</v>
      </c>
      <c r="E4983">
        <v>0</v>
      </c>
      <c r="F4983">
        <v>0</v>
      </c>
      <c r="G4983">
        <v>0</v>
      </c>
      <c r="H4983">
        <v>0</v>
      </c>
      <c r="I4983" t="s">
        <v>111</v>
      </c>
      <c r="J4983">
        <v>541354</v>
      </c>
      <c r="K4983" t="s">
        <v>510</v>
      </c>
      <c r="L4983">
        <v>541354</v>
      </c>
      <c r="M4983" t="s">
        <v>510</v>
      </c>
      <c r="N4983">
        <v>541354</v>
      </c>
      <c r="O4983" t="s">
        <v>510</v>
      </c>
      <c r="P4983">
        <v>541354</v>
      </c>
      <c r="Q4983" t="s">
        <v>510</v>
      </c>
      <c r="R4983" s="9">
        <v>101303.38155133319</v>
      </c>
      <c r="S4983" s="9"/>
      <c r="T4983" s="9"/>
      <c r="U4983" s="9"/>
      <c r="V4983" s="9"/>
      <c r="W4983" s="9"/>
      <c r="X4983" s="9"/>
      <c r="Y4983" s="9"/>
      <c r="Z4983" s="9"/>
      <c r="AA4983" s="9"/>
      <c r="AB4983" s="9"/>
      <c r="AC4983" s="9"/>
      <c r="AD4983" s="9"/>
      <c r="AE4983" s="9"/>
      <c r="AF4983" s="9"/>
      <c r="AG4983" s="9"/>
      <c r="AH4983" s="9"/>
      <c r="AI4983" s="9"/>
      <c r="AJ4983" s="9"/>
      <c r="AK4983" s="9"/>
      <c r="AL4983" s="9"/>
      <c r="AM4983" s="9"/>
      <c r="AN4983" s="9"/>
      <c r="AO4983" s="9"/>
      <c r="AP4983" s="9"/>
      <c r="AQ4983" s="15"/>
      <c r="AR4983" s="9"/>
      <c r="AS4983" s="9"/>
      <c r="AT4983" s="9"/>
      <c r="AU4983" s="9"/>
      <c r="AV4983" s="9"/>
      <c r="AW4983" s="9"/>
      <c r="AX4983" s="9"/>
      <c r="AY4983" s="9"/>
      <c r="AZ4983" s="9"/>
      <c r="BA4983" s="9"/>
      <c r="BB4983" s="9"/>
      <c r="BC4983" s="9"/>
      <c r="BD4983" s="9"/>
      <c r="BE4983" s="9"/>
      <c r="BF4983" s="9"/>
      <c r="BG4983" s="9"/>
      <c r="BH4983" s="9"/>
      <c r="BI4983" s="9"/>
      <c r="BJ4983" s="9"/>
      <c r="BK4983" s="9"/>
      <c r="BL4983" s="9">
        <f t="shared" si="162"/>
        <v>101303.38155133319</v>
      </c>
      <c r="BM4983" s="9">
        <f t="shared" si="163"/>
        <v>101300</v>
      </c>
    </row>
    <row r="4984" spans="1:65" x14ac:dyDescent="0.3">
      <c r="A4984" t="s">
        <v>4540</v>
      </c>
      <c r="B4984" s="9">
        <v>597</v>
      </c>
      <c r="C4984">
        <v>598305</v>
      </c>
      <c r="D4984">
        <v>1</v>
      </c>
      <c r="E4984">
        <v>0</v>
      </c>
      <c r="F4984">
        <v>0</v>
      </c>
      <c r="G4984">
        <v>0</v>
      </c>
      <c r="H4984">
        <v>0</v>
      </c>
      <c r="I4984" t="s">
        <v>86</v>
      </c>
      <c r="J4984">
        <v>538132</v>
      </c>
      <c r="K4984" t="s">
        <v>993</v>
      </c>
      <c r="L4984">
        <v>538132</v>
      </c>
      <c r="M4984" t="s">
        <v>993</v>
      </c>
      <c r="N4984">
        <v>538132</v>
      </c>
      <c r="O4984" t="s">
        <v>993</v>
      </c>
      <c r="P4984">
        <v>538094</v>
      </c>
      <c r="Q4984" t="s">
        <v>207</v>
      </c>
      <c r="R4984" s="9">
        <v>142023.10223927029</v>
      </c>
      <c r="S4984" s="9"/>
      <c r="T4984" s="9"/>
      <c r="U4984" s="9"/>
      <c r="V4984" s="9"/>
      <c r="W4984" s="9"/>
      <c r="X4984" s="9"/>
      <c r="Y4984" s="9"/>
      <c r="Z4984" s="9"/>
      <c r="AA4984" s="9"/>
      <c r="AB4984" s="9"/>
      <c r="AC4984" s="9"/>
      <c r="AD4984" s="9"/>
      <c r="AE4984" s="9"/>
      <c r="AF4984" s="9"/>
      <c r="AG4984" s="9"/>
      <c r="AH4984" s="9"/>
      <c r="AI4984" s="9"/>
      <c r="AJ4984" s="9"/>
      <c r="AK4984" s="9"/>
      <c r="AL4984" s="9"/>
      <c r="AM4984" s="9"/>
      <c r="AN4984" s="9"/>
      <c r="AO4984" s="9"/>
      <c r="AP4984" s="9"/>
      <c r="AQ4984" s="15"/>
      <c r="AR4984" s="9"/>
      <c r="AS4984" s="9"/>
      <c r="AT4984" s="9"/>
      <c r="AU4984" s="9"/>
      <c r="AV4984" s="9"/>
      <c r="AW4984" s="9"/>
      <c r="AX4984" s="9"/>
      <c r="AY4984" s="9"/>
      <c r="AZ4984" s="9"/>
      <c r="BA4984" s="9"/>
      <c r="BB4984" s="9"/>
      <c r="BC4984" s="9"/>
      <c r="BD4984" s="9"/>
      <c r="BE4984" s="9"/>
      <c r="BF4984" s="9"/>
      <c r="BG4984" s="9"/>
      <c r="BH4984" s="9"/>
      <c r="BI4984" s="9"/>
      <c r="BJ4984" s="9"/>
      <c r="BK4984" s="9"/>
      <c r="BL4984" s="9">
        <f t="shared" si="162"/>
        <v>142023.10223927029</v>
      </c>
      <c r="BM4984" s="9">
        <f t="shared" si="163"/>
        <v>142000</v>
      </c>
    </row>
    <row r="4985" spans="1:65" x14ac:dyDescent="0.3">
      <c r="A4985" t="s">
        <v>4541</v>
      </c>
      <c r="B4985" s="9">
        <v>115</v>
      </c>
      <c r="C4985">
        <v>598763</v>
      </c>
      <c r="D4985">
        <v>1</v>
      </c>
      <c r="E4985">
        <v>0</v>
      </c>
      <c r="F4985">
        <v>0</v>
      </c>
      <c r="G4985">
        <v>0</v>
      </c>
      <c r="H4985">
        <v>0</v>
      </c>
      <c r="I4985" t="s">
        <v>123</v>
      </c>
      <c r="J4985">
        <v>547492</v>
      </c>
      <c r="K4985" t="s">
        <v>125</v>
      </c>
      <c r="L4985">
        <v>547492</v>
      </c>
      <c r="M4985" t="s">
        <v>125</v>
      </c>
      <c r="N4985">
        <v>547492</v>
      </c>
      <c r="O4985" t="s">
        <v>125</v>
      </c>
      <c r="P4985">
        <v>547492</v>
      </c>
      <c r="Q4985" t="s">
        <v>125</v>
      </c>
      <c r="R4985" s="9">
        <v>71941.662785630979</v>
      </c>
      <c r="S4985" s="9"/>
      <c r="T4985" s="9"/>
      <c r="U4985" s="9"/>
      <c r="V4985" s="9"/>
      <c r="W4985" s="9"/>
      <c r="X4985" s="9"/>
      <c r="Y4985" s="9"/>
      <c r="Z4985" s="9"/>
      <c r="AA4985" s="9"/>
      <c r="AB4985" s="9"/>
      <c r="AC4985" s="9"/>
      <c r="AD4985" s="9"/>
      <c r="AE4985" s="9"/>
      <c r="AF4985" s="9"/>
      <c r="AG4985" s="9"/>
      <c r="AH4985" s="9"/>
      <c r="AI4985" s="9"/>
      <c r="AJ4985" s="9"/>
      <c r="AK4985" s="9"/>
      <c r="AL4985" s="9"/>
      <c r="AM4985" s="9"/>
      <c r="AN4985" s="9"/>
      <c r="AO4985" s="9"/>
      <c r="AP4985" s="9"/>
      <c r="AQ4985" s="15"/>
      <c r="AR4985" s="9"/>
      <c r="AS4985" s="9"/>
      <c r="AT4985" s="9"/>
      <c r="AU4985" s="9"/>
      <c r="AV4985" s="9"/>
      <c r="AW4985" s="9"/>
      <c r="AX4985" s="9"/>
      <c r="AY4985" s="9"/>
      <c r="AZ4985" s="9"/>
      <c r="BA4985" s="9"/>
      <c r="BB4985" s="9"/>
      <c r="BC4985" s="9"/>
      <c r="BD4985" s="9"/>
      <c r="BE4985" s="9"/>
      <c r="BF4985" s="9"/>
      <c r="BG4985" s="9"/>
      <c r="BH4985" s="9"/>
      <c r="BI4985" s="9"/>
      <c r="BJ4985" s="9"/>
      <c r="BK4985" s="9"/>
      <c r="BL4985" s="9">
        <f t="shared" si="162"/>
        <v>71941.662785630979</v>
      </c>
      <c r="BM4985" s="9">
        <f t="shared" si="163"/>
        <v>71900</v>
      </c>
    </row>
    <row r="4986" spans="1:65" x14ac:dyDescent="0.3">
      <c r="A4986" t="s">
        <v>4542</v>
      </c>
      <c r="B4986" s="9">
        <v>299</v>
      </c>
      <c r="C4986">
        <v>557161</v>
      </c>
      <c r="D4986">
        <v>1</v>
      </c>
      <c r="E4986">
        <v>0</v>
      </c>
      <c r="F4986">
        <v>0</v>
      </c>
      <c r="G4986">
        <v>0</v>
      </c>
      <c r="H4986">
        <v>0</v>
      </c>
      <c r="I4986" t="s">
        <v>151</v>
      </c>
      <c r="J4986">
        <v>556254</v>
      </c>
      <c r="K4986" t="s">
        <v>782</v>
      </c>
      <c r="L4986">
        <v>556254</v>
      </c>
      <c r="M4986" t="s">
        <v>782</v>
      </c>
      <c r="N4986">
        <v>556254</v>
      </c>
      <c r="O4986" t="s">
        <v>782</v>
      </c>
      <c r="P4986">
        <v>556254</v>
      </c>
      <c r="Q4986" t="s">
        <v>782</v>
      </c>
      <c r="R4986" s="9">
        <v>71941.662785630979</v>
      </c>
      <c r="S4986" s="9"/>
      <c r="T4986" s="9"/>
      <c r="U4986" s="9"/>
      <c r="V4986" s="9"/>
      <c r="W4986" s="9"/>
      <c r="X4986" s="9"/>
      <c r="Y4986" s="9"/>
      <c r="Z4986" s="9"/>
      <c r="AA4986" s="9"/>
      <c r="AB4986" s="9"/>
      <c r="AC4986" s="9"/>
      <c r="AD4986" s="9"/>
      <c r="AE4986" s="9"/>
      <c r="AF4986" s="9"/>
      <c r="AG4986" s="9"/>
      <c r="AH4986" s="9"/>
      <c r="AI4986" s="9"/>
      <c r="AJ4986" s="9"/>
      <c r="AK4986" s="9"/>
      <c r="AL4986" s="9"/>
      <c r="AM4986" s="9"/>
      <c r="AN4986" s="9"/>
      <c r="AO4986" s="9"/>
      <c r="AP4986" s="9"/>
      <c r="AQ4986" s="15"/>
      <c r="AR4986" s="9"/>
      <c r="AS4986" s="9"/>
      <c r="AT4986" s="9"/>
      <c r="AU4986" s="9"/>
      <c r="AV4986" s="9"/>
      <c r="AW4986" s="9"/>
      <c r="AX4986" s="9"/>
      <c r="AY4986" s="9"/>
      <c r="AZ4986" s="9"/>
      <c r="BA4986" s="9"/>
      <c r="BB4986" s="9"/>
      <c r="BC4986" s="9"/>
      <c r="BD4986" s="9"/>
      <c r="BE4986" s="9"/>
      <c r="BF4986" s="9"/>
      <c r="BG4986" s="9"/>
      <c r="BH4986" s="9"/>
      <c r="BI4986" s="9"/>
      <c r="BJ4986" s="9"/>
      <c r="BK4986" s="9"/>
      <c r="BL4986" s="9">
        <f t="shared" si="162"/>
        <v>71941.662785630979</v>
      </c>
      <c r="BM4986" s="9">
        <f t="shared" si="163"/>
        <v>71900</v>
      </c>
    </row>
    <row r="4987" spans="1:65" x14ac:dyDescent="0.3">
      <c r="A4987" t="s">
        <v>4543</v>
      </c>
      <c r="B4987" s="9">
        <v>298</v>
      </c>
      <c r="C4987">
        <v>552429</v>
      </c>
      <c r="D4987">
        <v>1</v>
      </c>
      <c r="E4987">
        <v>0</v>
      </c>
      <c r="F4987">
        <v>0</v>
      </c>
      <c r="G4987">
        <v>0</v>
      </c>
      <c r="H4987">
        <v>0</v>
      </c>
      <c r="I4987" t="s">
        <v>111</v>
      </c>
      <c r="J4987">
        <v>505609</v>
      </c>
      <c r="K4987" t="s">
        <v>838</v>
      </c>
      <c r="L4987">
        <v>505609</v>
      </c>
      <c r="M4987" t="s">
        <v>838</v>
      </c>
      <c r="N4987">
        <v>500496</v>
      </c>
      <c r="O4987" t="s">
        <v>287</v>
      </c>
      <c r="P4987">
        <v>500496</v>
      </c>
      <c r="Q4987" t="s">
        <v>287</v>
      </c>
      <c r="R4987" s="9">
        <v>71941.662785630979</v>
      </c>
      <c r="S4987" s="9"/>
      <c r="T4987" s="9"/>
      <c r="U4987" s="9"/>
      <c r="V4987" s="9"/>
      <c r="W4987" s="9"/>
      <c r="X4987" s="9"/>
      <c r="Y4987" s="9"/>
      <c r="Z4987" s="9"/>
      <c r="AA4987" s="9"/>
      <c r="AB4987" s="9"/>
      <c r="AC4987" s="9"/>
      <c r="AD4987" s="9"/>
      <c r="AE4987" s="9"/>
      <c r="AF4987" s="9"/>
      <c r="AG4987" s="9"/>
      <c r="AH4987" s="9"/>
      <c r="AI4987" s="9"/>
      <c r="AJ4987" s="9"/>
      <c r="AK4987" s="9"/>
      <c r="AL4987" s="9"/>
      <c r="AM4987" s="9"/>
      <c r="AN4987" s="9"/>
      <c r="AO4987" s="9"/>
      <c r="AP4987" s="9"/>
      <c r="AQ4987" s="15"/>
      <c r="AR4987" s="9">
        <v>1</v>
      </c>
      <c r="AS4987" s="9">
        <f>AR4987*30500</f>
        <v>30500</v>
      </c>
      <c r="AT4987" s="9"/>
      <c r="AU4987" s="9"/>
      <c r="AV4987" s="9"/>
      <c r="AW4987" s="9"/>
      <c r="AX4987" s="9"/>
      <c r="AY4987" s="9"/>
      <c r="AZ4987" s="9"/>
      <c r="BA4987" s="9"/>
      <c r="BB4987" s="9"/>
      <c r="BC4987" s="9"/>
      <c r="BD4987" s="9"/>
      <c r="BE4987" s="9"/>
      <c r="BF4987" s="9"/>
      <c r="BG4987" s="9"/>
      <c r="BH4987" s="9"/>
      <c r="BI4987" s="9"/>
      <c r="BJ4987" s="9"/>
      <c r="BK4987" s="9"/>
      <c r="BL4987" s="9">
        <f t="shared" si="162"/>
        <v>102441.66278563098</v>
      </c>
      <c r="BM4987" s="9">
        <f t="shared" si="163"/>
        <v>102400</v>
      </c>
    </row>
    <row r="4988" spans="1:65" x14ac:dyDescent="0.3">
      <c r="A4988" t="s">
        <v>4544</v>
      </c>
      <c r="B4988" s="9">
        <v>141</v>
      </c>
      <c r="C4988">
        <v>561029</v>
      </c>
      <c r="D4988">
        <v>1</v>
      </c>
      <c r="E4988">
        <v>0</v>
      </c>
      <c r="F4988">
        <v>0</v>
      </c>
      <c r="G4988">
        <v>0</v>
      </c>
      <c r="H4988">
        <v>0</v>
      </c>
      <c r="I4988" t="s">
        <v>83</v>
      </c>
      <c r="J4988">
        <v>546151</v>
      </c>
      <c r="K4988" t="s">
        <v>759</v>
      </c>
      <c r="L4988">
        <v>545881</v>
      </c>
      <c r="M4988" t="s">
        <v>238</v>
      </c>
      <c r="N4988">
        <v>545881</v>
      </c>
      <c r="O4988" t="s">
        <v>238</v>
      </c>
      <c r="P4988">
        <v>545881</v>
      </c>
      <c r="Q4988" t="s">
        <v>238</v>
      </c>
      <c r="R4988" s="9">
        <v>71941.662785630979</v>
      </c>
      <c r="S4988" s="9"/>
      <c r="T4988" s="9"/>
      <c r="U4988" s="9"/>
      <c r="V4988" s="9"/>
      <c r="W4988" s="9"/>
      <c r="X4988" s="9"/>
      <c r="Y4988" s="9"/>
      <c r="Z4988" s="9"/>
      <c r="AA4988" s="9"/>
      <c r="AB4988" s="9"/>
      <c r="AC4988" s="9"/>
      <c r="AD4988" s="9"/>
      <c r="AE4988" s="9"/>
      <c r="AF4988" s="9"/>
      <c r="AG4988" s="9"/>
      <c r="AH4988" s="9"/>
      <c r="AI4988" s="9"/>
      <c r="AJ4988" s="9"/>
      <c r="AK4988" s="9"/>
      <c r="AL4988" s="9"/>
      <c r="AM4988" s="9"/>
      <c r="AN4988" s="9"/>
      <c r="AO4988" s="9"/>
      <c r="AP4988" s="9"/>
      <c r="AQ4988" s="15"/>
      <c r="AR4988" s="9">
        <v>1</v>
      </c>
      <c r="AS4988" s="9">
        <f>AR4988*30500</f>
        <v>30500</v>
      </c>
      <c r="AT4988" s="9"/>
      <c r="AU4988" s="9"/>
      <c r="AV4988" s="9"/>
      <c r="AW4988" s="9"/>
      <c r="AX4988" s="9"/>
      <c r="AY4988" s="9"/>
      <c r="AZ4988" s="9"/>
      <c r="BA4988" s="9"/>
      <c r="BB4988" s="9"/>
      <c r="BC4988" s="9"/>
      <c r="BD4988" s="9"/>
      <c r="BE4988" s="9"/>
      <c r="BF4988" s="9"/>
      <c r="BG4988" s="9"/>
      <c r="BH4988" s="9"/>
      <c r="BI4988" s="9"/>
      <c r="BJ4988" s="9"/>
      <c r="BK4988" s="9"/>
      <c r="BL4988" s="9">
        <f t="shared" si="162"/>
        <v>102441.66278563098</v>
      </c>
      <c r="BM4988" s="9">
        <f t="shared" si="163"/>
        <v>102400</v>
      </c>
    </row>
    <row r="4989" spans="1:65" x14ac:dyDescent="0.3">
      <c r="A4989" s="2" t="s">
        <v>4545</v>
      </c>
      <c r="B4989" s="9">
        <v>981</v>
      </c>
      <c r="C4989">
        <v>567841</v>
      </c>
      <c r="D4989">
        <v>1</v>
      </c>
      <c r="E4989">
        <v>1</v>
      </c>
      <c r="F4989">
        <v>0</v>
      </c>
      <c r="G4989">
        <v>0</v>
      </c>
      <c r="H4989">
        <v>0</v>
      </c>
      <c r="I4989" t="s">
        <v>131</v>
      </c>
      <c r="J4989">
        <v>567841</v>
      </c>
      <c r="K4989" t="s">
        <v>4545</v>
      </c>
      <c r="L4989">
        <v>567451</v>
      </c>
      <c r="M4989" t="s">
        <v>386</v>
      </c>
      <c r="N4989">
        <v>567451</v>
      </c>
      <c r="O4989" t="s">
        <v>386</v>
      </c>
      <c r="P4989">
        <v>567451</v>
      </c>
      <c r="Q4989" t="s">
        <v>386</v>
      </c>
      <c r="R4989" s="9">
        <v>231587.79557557171</v>
      </c>
      <c r="S4989" s="9">
        <f>SUMIFS($B:$B,$J:$J,$C4989)</f>
        <v>981</v>
      </c>
      <c r="T4989" s="9">
        <v>53459.152200376317</v>
      </c>
      <c r="U4989" s="9">
        <v>0</v>
      </c>
      <c r="V4989" s="9">
        <f>U4989*768</f>
        <v>0</v>
      </c>
      <c r="W4989" s="9">
        <v>7</v>
      </c>
      <c r="X4989" s="9">
        <f>W4989*3072</f>
        <v>21504</v>
      </c>
      <c r="Y4989" s="9">
        <v>4</v>
      </c>
      <c r="Z4989" s="9">
        <f>Y4989*1024</f>
        <v>4096</v>
      </c>
      <c r="AA4989" s="9">
        <v>1</v>
      </c>
      <c r="AB4989" s="9">
        <f>AA4989*256</f>
        <v>256</v>
      </c>
      <c r="AC4989" s="9"/>
      <c r="AD4989" s="9"/>
      <c r="AE4989" s="9"/>
      <c r="AF4989" s="9"/>
      <c r="AG4989" s="9"/>
      <c r="AH4989" s="9"/>
      <c r="AI4989" s="9"/>
      <c r="AJ4989" s="9"/>
      <c r="AK4989" s="9"/>
      <c r="AL4989" s="9"/>
      <c r="AM4989" s="9"/>
      <c r="AN4989" s="9"/>
      <c r="AO4989" s="9"/>
      <c r="AP4989" s="9"/>
      <c r="AQ4989" s="15"/>
      <c r="AR4989" s="9">
        <v>1</v>
      </c>
      <c r="AS4989" s="9">
        <f>AR4989*30500</f>
        <v>30500</v>
      </c>
      <c r="AT4989" s="9"/>
      <c r="AU4989" s="9"/>
      <c r="AV4989" s="9"/>
      <c r="AW4989" s="9"/>
      <c r="AX4989" s="9"/>
      <c r="AY4989" s="9"/>
      <c r="AZ4989" s="9"/>
      <c r="BA4989" s="9"/>
      <c r="BB4989" s="9"/>
      <c r="BC4989" s="9"/>
      <c r="BD4989" s="9"/>
      <c r="BE4989" s="9"/>
      <c r="BF4989" s="9"/>
      <c r="BG4989" s="9"/>
      <c r="BH4989" s="9"/>
      <c r="BI4989" s="9"/>
      <c r="BJ4989" s="9"/>
      <c r="BK4989" s="9"/>
      <c r="BL4989" s="9">
        <f t="shared" si="162"/>
        <v>341402.94777594804</v>
      </c>
      <c r="BM4989" s="9">
        <f t="shared" si="163"/>
        <v>341400</v>
      </c>
    </row>
    <row r="4990" spans="1:65" x14ac:dyDescent="0.3">
      <c r="A4990" t="s">
        <v>4546</v>
      </c>
      <c r="B4990" s="9">
        <v>348</v>
      </c>
      <c r="C4990">
        <v>548154</v>
      </c>
      <c r="D4990">
        <v>1</v>
      </c>
      <c r="E4990">
        <v>0</v>
      </c>
      <c r="F4990">
        <v>0</v>
      </c>
      <c r="G4990">
        <v>0</v>
      </c>
      <c r="H4990">
        <v>0</v>
      </c>
      <c r="I4990" t="s">
        <v>90</v>
      </c>
      <c r="J4990">
        <v>571091</v>
      </c>
      <c r="K4990" t="s">
        <v>1127</v>
      </c>
      <c r="L4990">
        <v>569810</v>
      </c>
      <c r="M4990" t="s">
        <v>284</v>
      </c>
      <c r="N4990">
        <v>569810</v>
      </c>
      <c r="O4990" t="s">
        <v>284</v>
      </c>
      <c r="P4990">
        <v>569810</v>
      </c>
      <c r="Q4990" t="s">
        <v>284</v>
      </c>
      <c r="R4990" s="9">
        <v>83326.778612713635</v>
      </c>
      <c r="S4990" s="9"/>
      <c r="T4990" s="9"/>
      <c r="U4990" s="9"/>
      <c r="V4990" s="9"/>
      <c r="W4990" s="9"/>
      <c r="X4990" s="9"/>
      <c r="Y4990" s="9"/>
      <c r="Z4990" s="9"/>
      <c r="AA4990" s="9"/>
      <c r="AB4990" s="9"/>
      <c r="AC4990" s="9"/>
      <c r="AD4990" s="9"/>
      <c r="AE4990" s="9"/>
      <c r="AF4990" s="9"/>
      <c r="AG4990" s="9"/>
      <c r="AH4990" s="9"/>
      <c r="AI4990" s="9"/>
      <c r="AJ4990" s="9"/>
      <c r="AK4990" s="9"/>
      <c r="AL4990" s="9"/>
      <c r="AM4990" s="9"/>
      <c r="AN4990" s="9"/>
      <c r="AO4990" s="9"/>
      <c r="AP4990" s="9"/>
      <c r="AQ4990" s="15"/>
      <c r="AR4990" s="9"/>
      <c r="AS4990" s="9"/>
      <c r="AT4990" s="9"/>
      <c r="AU4990" s="9"/>
      <c r="AV4990" s="9"/>
      <c r="AW4990" s="9"/>
      <c r="AX4990" s="9"/>
      <c r="AY4990" s="9"/>
      <c r="AZ4990" s="9"/>
      <c r="BA4990" s="9"/>
      <c r="BB4990" s="9"/>
      <c r="BC4990" s="9"/>
      <c r="BD4990" s="9"/>
      <c r="BE4990" s="9"/>
      <c r="BF4990" s="9"/>
      <c r="BG4990" s="9"/>
      <c r="BH4990" s="9"/>
      <c r="BI4990" s="9"/>
      <c r="BJ4990" s="9"/>
      <c r="BK4990" s="9"/>
      <c r="BL4990" s="9">
        <f t="shared" si="162"/>
        <v>83326.778612713635</v>
      </c>
      <c r="BM4990" s="9">
        <f t="shared" si="163"/>
        <v>83300</v>
      </c>
    </row>
    <row r="4991" spans="1:65" x14ac:dyDescent="0.3">
      <c r="A4991" t="s">
        <v>4547</v>
      </c>
      <c r="B4991" s="9">
        <v>1458</v>
      </c>
      <c r="C4991">
        <v>538841</v>
      </c>
      <c r="D4991">
        <v>1</v>
      </c>
      <c r="E4991">
        <v>0</v>
      </c>
      <c r="F4991">
        <v>0</v>
      </c>
      <c r="G4991">
        <v>0</v>
      </c>
      <c r="H4991">
        <v>0</v>
      </c>
      <c r="I4991" t="s">
        <v>86</v>
      </c>
      <c r="J4991">
        <v>538728</v>
      </c>
      <c r="K4991" t="s">
        <v>141</v>
      </c>
      <c r="L4991">
        <v>538728</v>
      </c>
      <c r="M4991" t="s">
        <v>141</v>
      </c>
      <c r="N4991">
        <v>538728</v>
      </c>
      <c r="O4991" t="s">
        <v>141</v>
      </c>
      <c r="P4991">
        <v>538728</v>
      </c>
      <c r="Q4991" t="s">
        <v>141</v>
      </c>
      <c r="R4991" s="9">
        <v>341588.60714804858</v>
      </c>
      <c r="S4991" s="9"/>
      <c r="T4991" s="9"/>
      <c r="U4991" s="9"/>
      <c r="V4991" s="9"/>
      <c r="W4991" s="9"/>
      <c r="X4991" s="9"/>
      <c r="Y4991" s="9"/>
      <c r="Z4991" s="9"/>
      <c r="AA4991" s="9"/>
      <c r="AB4991" s="9"/>
      <c r="AC4991" s="9"/>
      <c r="AD4991" s="9"/>
      <c r="AE4991" s="9"/>
      <c r="AF4991" s="9"/>
      <c r="AG4991" s="9"/>
      <c r="AH4991" s="9"/>
      <c r="AI4991" s="9"/>
      <c r="AJ4991" s="9"/>
      <c r="AK4991" s="9"/>
      <c r="AL4991" s="9"/>
      <c r="AM4991" s="9"/>
      <c r="AN4991" s="9"/>
      <c r="AO4991" s="9"/>
      <c r="AP4991" s="9"/>
      <c r="AQ4991" s="15"/>
      <c r="AR4991" s="9"/>
      <c r="AS4991" s="9"/>
      <c r="AT4991" s="9"/>
      <c r="AU4991" s="9"/>
      <c r="AV4991" s="9"/>
      <c r="AW4991" s="9"/>
      <c r="AX4991" s="9"/>
      <c r="AY4991" s="9"/>
      <c r="AZ4991" s="9"/>
      <c r="BA4991" s="9"/>
      <c r="BB4991" s="9"/>
      <c r="BC4991" s="9"/>
      <c r="BD4991" s="9"/>
      <c r="BE4991" s="9"/>
      <c r="BF4991" s="9"/>
      <c r="BG4991" s="9"/>
      <c r="BH4991" s="9"/>
      <c r="BI4991" s="9"/>
      <c r="BJ4991" s="9"/>
      <c r="BK4991" s="9"/>
      <c r="BL4991" s="9">
        <f t="shared" si="162"/>
        <v>341588.60714804858</v>
      </c>
      <c r="BM4991" s="9">
        <f t="shared" si="163"/>
        <v>341600</v>
      </c>
    </row>
    <row r="4992" spans="1:65" x14ac:dyDescent="0.3">
      <c r="A4992" t="s">
        <v>4548</v>
      </c>
      <c r="B4992" s="9">
        <v>253</v>
      </c>
      <c r="C4992">
        <v>586064</v>
      </c>
      <c r="D4992">
        <v>1</v>
      </c>
      <c r="E4992">
        <v>0</v>
      </c>
      <c r="F4992">
        <v>0</v>
      </c>
      <c r="G4992">
        <v>0</v>
      </c>
      <c r="H4992">
        <v>0</v>
      </c>
      <c r="I4992" t="s">
        <v>81</v>
      </c>
      <c r="J4992">
        <v>581739</v>
      </c>
      <c r="K4992" t="s">
        <v>2357</v>
      </c>
      <c r="L4992">
        <v>581372</v>
      </c>
      <c r="M4992" t="s">
        <v>243</v>
      </c>
      <c r="N4992">
        <v>581372</v>
      </c>
      <c r="O4992" t="s">
        <v>243</v>
      </c>
      <c r="P4992">
        <v>581372</v>
      </c>
      <c r="Q4992" t="s">
        <v>243</v>
      </c>
      <c r="R4992" s="9">
        <v>71941.662785630979</v>
      </c>
      <c r="S4992" s="9"/>
      <c r="T4992" s="9"/>
      <c r="U4992" s="9"/>
      <c r="V4992" s="9"/>
      <c r="W4992" s="9"/>
      <c r="X4992" s="9"/>
      <c r="Y4992" s="9"/>
      <c r="Z4992" s="9"/>
      <c r="AA4992" s="9"/>
      <c r="AB4992" s="9"/>
      <c r="AC4992" s="9"/>
      <c r="AD4992" s="9"/>
      <c r="AE4992" s="9"/>
      <c r="AF4992" s="9"/>
      <c r="AG4992" s="9"/>
      <c r="AH4992" s="9"/>
      <c r="AI4992" s="9"/>
      <c r="AJ4992" s="9"/>
      <c r="AK4992" s="9"/>
      <c r="AL4992" s="9"/>
      <c r="AM4992" s="9"/>
      <c r="AN4992" s="9"/>
      <c r="AO4992" s="9"/>
      <c r="AP4992" s="9"/>
      <c r="AQ4992" s="15"/>
      <c r="AR4992" s="9"/>
      <c r="AS4992" s="9"/>
      <c r="AT4992" s="9"/>
      <c r="AU4992" s="9"/>
      <c r="AV4992" s="9"/>
      <c r="AW4992" s="9"/>
      <c r="AX4992" s="9"/>
      <c r="AY4992" s="9"/>
      <c r="AZ4992" s="9"/>
      <c r="BA4992" s="9"/>
      <c r="BB4992" s="9"/>
      <c r="BC4992" s="9"/>
      <c r="BD4992" s="9"/>
      <c r="BE4992" s="9"/>
      <c r="BF4992" s="9"/>
      <c r="BG4992" s="9"/>
      <c r="BH4992" s="9"/>
      <c r="BI4992" s="9"/>
      <c r="BJ4992" s="9"/>
      <c r="BK4992" s="9"/>
      <c r="BL4992" s="9">
        <f t="shared" si="162"/>
        <v>71941.662785630979</v>
      </c>
      <c r="BM4992" s="9">
        <f t="shared" si="163"/>
        <v>71900</v>
      </c>
    </row>
    <row r="4993" spans="1:65" x14ac:dyDescent="0.3">
      <c r="A4993" s="2" t="s">
        <v>115</v>
      </c>
      <c r="B4993" s="9">
        <v>1362</v>
      </c>
      <c r="C4993">
        <v>597872</v>
      </c>
      <c r="D4993">
        <v>1</v>
      </c>
      <c r="E4993">
        <v>1</v>
      </c>
      <c r="F4993">
        <v>0</v>
      </c>
      <c r="G4993">
        <v>0</v>
      </c>
      <c r="H4993">
        <v>0</v>
      </c>
      <c r="I4993" t="s">
        <v>94</v>
      </c>
      <c r="J4993">
        <v>597872</v>
      </c>
      <c r="K4993" t="s">
        <v>115</v>
      </c>
      <c r="L4993">
        <v>597180</v>
      </c>
      <c r="M4993" t="s">
        <v>116</v>
      </c>
      <c r="N4993">
        <v>597180</v>
      </c>
      <c r="O4993" t="s">
        <v>116</v>
      </c>
      <c r="P4993">
        <v>597180</v>
      </c>
      <c r="Q4993" t="s">
        <v>116</v>
      </c>
      <c r="R4993" s="9">
        <v>319547.9025127879</v>
      </c>
      <c r="S4993" s="9">
        <f>SUMIFS($B:$B,$J:$J,$C4993)</f>
        <v>2078</v>
      </c>
      <c r="T4993" s="9">
        <v>113082.74063119041</v>
      </c>
      <c r="U4993" s="9">
        <v>0</v>
      </c>
      <c r="V4993" s="9">
        <f>U4993*768</f>
        <v>0</v>
      </c>
      <c r="W4993" s="9">
        <v>8</v>
      </c>
      <c r="X4993" s="9">
        <f>W4993*3072</f>
        <v>24576</v>
      </c>
      <c r="Y4993" s="9">
        <v>7</v>
      </c>
      <c r="Z4993" s="9">
        <f>Y4993*1024</f>
        <v>7168</v>
      </c>
      <c r="AA4993" s="9">
        <v>0</v>
      </c>
      <c r="AB4993" s="9">
        <f>AA4993*256</f>
        <v>0</v>
      </c>
      <c r="AC4993" s="9"/>
      <c r="AD4993" s="9"/>
      <c r="AE4993" s="9"/>
      <c r="AF4993" s="9"/>
      <c r="AG4993" s="9"/>
      <c r="AH4993" s="9"/>
      <c r="AI4993" s="9"/>
      <c r="AJ4993" s="9"/>
      <c r="AK4993" s="9"/>
      <c r="AL4993" s="9"/>
      <c r="AM4993" s="9"/>
      <c r="AN4993" s="9"/>
      <c r="AO4993" s="9"/>
      <c r="AP4993" s="9"/>
      <c r="AQ4993" s="15"/>
      <c r="AR4993" s="9">
        <v>1</v>
      </c>
      <c r="AS4993" s="9">
        <f>AR4993*30500</f>
        <v>30500</v>
      </c>
      <c r="AT4993" s="9"/>
      <c r="AU4993" s="9"/>
      <c r="AV4993" s="9"/>
      <c r="AW4993" s="9"/>
      <c r="AX4993" s="9"/>
      <c r="AY4993" s="9"/>
      <c r="AZ4993" s="9"/>
      <c r="BA4993" s="9"/>
      <c r="BB4993" s="9"/>
      <c r="BC4993" s="9"/>
      <c r="BD4993" s="9"/>
      <c r="BE4993" s="9"/>
      <c r="BF4993" s="9"/>
      <c r="BG4993" s="9"/>
      <c r="BH4993" s="9"/>
      <c r="BI4993" s="9"/>
      <c r="BJ4993" s="9"/>
      <c r="BK4993" s="9"/>
      <c r="BL4993" s="9">
        <f t="shared" si="162"/>
        <v>494874.64314397832</v>
      </c>
      <c r="BM4993" s="9">
        <f t="shared" si="163"/>
        <v>494900</v>
      </c>
    </row>
    <row r="4994" spans="1:65" x14ac:dyDescent="0.3">
      <c r="A4994" s="5" t="s">
        <v>260</v>
      </c>
      <c r="B4994" s="9">
        <v>6394</v>
      </c>
      <c r="C4994">
        <v>569569</v>
      </c>
      <c r="D4994">
        <v>1</v>
      </c>
      <c r="E4994">
        <v>1</v>
      </c>
      <c r="F4994">
        <v>1</v>
      </c>
      <c r="G4994">
        <v>1</v>
      </c>
      <c r="H4994">
        <v>1</v>
      </c>
      <c r="I4994" t="s">
        <v>123</v>
      </c>
      <c r="J4994">
        <v>569569</v>
      </c>
      <c r="K4994" t="s">
        <v>260</v>
      </c>
      <c r="L4994">
        <v>569569</v>
      </c>
      <c r="M4994" t="s">
        <v>260</v>
      </c>
      <c r="N4994">
        <v>569569</v>
      </c>
      <c r="O4994" t="s">
        <v>260</v>
      </c>
      <c r="P4994">
        <v>569569</v>
      </c>
      <c r="Q4994" t="s">
        <v>260</v>
      </c>
      <c r="R4994" s="9">
        <v>303364.73227777687</v>
      </c>
      <c r="S4994" s="9">
        <f>SUMIFS($B:$B,$J:$J,$C4994)</f>
        <v>10249</v>
      </c>
      <c r="T4994" s="9">
        <v>231148.73039998079</v>
      </c>
      <c r="U4994" s="9">
        <v>0</v>
      </c>
      <c r="V4994" s="9">
        <f>U4994*768</f>
        <v>0</v>
      </c>
      <c r="W4994" s="9">
        <v>31</v>
      </c>
      <c r="X4994" s="9">
        <f>W4994*3072</f>
        <v>95232</v>
      </c>
      <c r="Y4994" s="9">
        <v>56</v>
      </c>
      <c r="Z4994" s="9">
        <f>Y4994*1024</f>
        <v>57344</v>
      </c>
      <c r="AA4994" s="9">
        <v>40</v>
      </c>
      <c r="AB4994" s="9">
        <f>AA4994*256</f>
        <v>10240</v>
      </c>
      <c r="AC4994" s="9">
        <f>SUMIFS($B:$B,$L:$L,$C4994)</f>
        <v>10309</v>
      </c>
      <c r="AD4994" s="9">
        <v>669641.51377340627</v>
      </c>
      <c r="AE4994" s="9">
        <f>SUMIFS($B:$B,$P:$P,$C4994)</f>
        <v>19575</v>
      </c>
      <c r="AF4994" s="9">
        <v>1223853.5239232201</v>
      </c>
      <c r="AG4994" s="9">
        <f>SUMIFS($B:$B,$N:$N,$C4994)</f>
        <v>10309</v>
      </c>
      <c r="AH4994" s="9">
        <v>1834800.370602174</v>
      </c>
      <c r="AI4994" s="9">
        <f>SUMIFS($B:$B,$P:$P,$C4994)</f>
        <v>19575</v>
      </c>
      <c r="AJ4994" s="9">
        <v>12653750.309817949</v>
      </c>
      <c r="AK4994" s="9"/>
      <c r="AL4994" s="9">
        <v>2640</v>
      </c>
      <c r="AM4994" s="9">
        <f>AL4994*141</f>
        <v>372240</v>
      </c>
      <c r="AN4994" s="9"/>
      <c r="AO4994" s="9"/>
      <c r="AP4994" s="9"/>
      <c r="AQ4994" s="15"/>
      <c r="AR4994" s="9">
        <v>23</v>
      </c>
      <c r="AS4994" s="9">
        <f>AR4994*30500</f>
        <v>701500</v>
      </c>
      <c r="AT4994" s="9">
        <v>128</v>
      </c>
      <c r="AU4994" s="9">
        <f>AT4994*2742</f>
        <v>350976</v>
      </c>
      <c r="AV4994" s="9">
        <v>0</v>
      </c>
      <c r="AW4994" s="9">
        <f>AV4994*914</f>
        <v>0</v>
      </c>
      <c r="AX4994" s="9">
        <v>827</v>
      </c>
      <c r="AY4994" s="9">
        <f>AX4994*141</f>
        <v>116607</v>
      </c>
      <c r="AZ4994" s="9">
        <v>788</v>
      </c>
      <c r="BA4994" s="9">
        <f>AZ4994*343</f>
        <v>270284</v>
      </c>
      <c r="BB4994" s="9">
        <v>569</v>
      </c>
      <c r="BC4994" s="9">
        <f>BB4994*109</f>
        <v>62021</v>
      </c>
      <c r="BD4994" s="9">
        <v>34</v>
      </c>
      <c r="BE4994" s="9">
        <f>BD4994*82</f>
        <v>2788</v>
      </c>
      <c r="BF4994" s="9">
        <v>831</v>
      </c>
      <c r="BG4994" s="9">
        <f>BF4994*328</f>
        <v>272568</v>
      </c>
      <c r="BH4994" s="9">
        <v>41</v>
      </c>
      <c r="BI4994" s="9">
        <f>BH4994*410</f>
        <v>16810</v>
      </c>
      <c r="BJ4994" s="9">
        <v>0</v>
      </c>
      <c r="BK4994" s="9">
        <f>BJ4994*219</f>
        <v>0</v>
      </c>
      <c r="BL4994" s="9">
        <f t="shared" si="162"/>
        <v>19245169.180794507</v>
      </c>
      <c r="BM4994" s="9">
        <f t="shared" si="163"/>
        <v>19245200</v>
      </c>
    </row>
    <row r="4995" spans="1:65" x14ac:dyDescent="0.3">
      <c r="A4995" t="s">
        <v>4549</v>
      </c>
      <c r="B4995" s="9">
        <v>983</v>
      </c>
      <c r="C4995">
        <v>564427</v>
      </c>
      <c r="D4995">
        <v>1</v>
      </c>
      <c r="E4995">
        <v>0</v>
      </c>
      <c r="F4995">
        <v>0</v>
      </c>
      <c r="G4995">
        <v>0</v>
      </c>
      <c r="H4995">
        <v>0</v>
      </c>
      <c r="I4995" t="s">
        <v>104</v>
      </c>
      <c r="J4995">
        <v>563960</v>
      </c>
      <c r="K4995" t="s">
        <v>369</v>
      </c>
      <c r="L4995">
        <v>563960</v>
      </c>
      <c r="M4995" t="s">
        <v>369</v>
      </c>
      <c r="N4995">
        <v>563960</v>
      </c>
      <c r="O4995" t="s">
        <v>369</v>
      </c>
      <c r="P4995">
        <v>563889</v>
      </c>
      <c r="Q4995" t="s">
        <v>370</v>
      </c>
      <c r="R4995" s="9">
        <v>232051.70981837879</v>
      </c>
      <c r="S4995" s="9"/>
      <c r="T4995" s="9"/>
      <c r="U4995" s="9"/>
      <c r="V4995" s="9"/>
      <c r="W4995" s="9"/>
      <c r="X4995" s="9"/>
      <c r="Y4995" s="9"/>
      <c r="Z4995" s="9"/>
      <c r="AA4995" s="9"/>
      <c r="AB4995" s="9"/>
      <c r="AC4995" s="9"/>
      <c r="AD4995" s="9"/>
      <c r="AE4995" s="9"/>
      <c r="AF4995" s="9"/>
      <c r="AG4995" s="9"/>
      <c r="AH4995" s="9"/>
      <c r="AI4995" s="9"/>
      <c r="AJ4995" s="9"/>
      <c r="AK4995" s="9"/>
      <c r="AL4995" s="9"/>
      <c r="AM4995" s="9"/>
      <c r="AN4995" s="9"/>
      <c r="AO4995" s="9"/>
      <c r="AP4995" s="9"/>
      <c r="AQ4995" s="15"/>
      <c r="AR4995" s="9"/>
      <c r="AS4995" s="9"/>
      <c r="AT4995" s="9"/>
      <c r="AU4995" s="9"/>
      <c r="AV4995" s="9"/>
      <c r="AW4995" s="9"/>
      <c r="AX4995" s="9"/>
      <c r="AY4995" s="9"/>
      <c r="AZ4995" s="9"/>
      <c r="BA4995" s="9"/>
      <c r="BB4995" s="9"/>
      <c r="BC4995" s="9"/>
      <c r="BD4995" s="9"/>
      <c r="BE4995" s="9"/>
      <c r="BF4995" s="9"/>
      <c r="BG4995" s="9"/>
      <c r="BH4995" s="9"/>
      <c r="BI4995" s="9"/>
      <c r="BJ4995" s="9"/>
      <c r="BK4995" s="9"/>
      <c r="BL4995" s="9">
        <f t="shared" si="162"/>
        <v>232051.70981837879</v>
      </c>
      <c r="BM4995" s="9">
        <f t="shared" si="163"/>
        <v>232100</v>
      </c>
    </row>
    <row r="4996" spans="1:65" x14ac:dyDescent="0.3">
      <c r="A4996" t="s">
        <v>4550</v>
      </c>
      <c r="B4996" s="9">
        <v>234</v>
      </c>
      <c r="C4996">
        <v>545813</v>
      </c>
      <c r="D4996">
        <v>1</v>
      </c>
      <c r="E4996">
        <v>0</v>
      </c>
      <c r="F4996">
        <v>0</v>
      </c>
      <c r="G4996">
        <v>0</v>
      </c>
      <c r="H4996">
        <v>0</v>
      </c>
      <c r="I4996" t="s">
        <v>83</v>
      </c>
      <c r="J4996">
        <v>545830</v>
      </c>
      <c r="K4996" t="s">
        <v>487</v>
      </c>
      <c r="L4996">
        <v>545392</v>
      </c>
      <c r="M4996" t="s">
        <v>488</v>
      </c>
      <c r="N4996">
        <v>545392</v>
      </c>
      <c r="O4996" t="s">
        <v>488</v>
      </c>
      <c r="P4996">
        <v>545392</v>
      </c>
      <c r="Q4996" t="s">
        <v>488</v>
      </c>
      <c r="R4996" s="9">
        <v>71941.662785630979</v>
      </c>
      <c r="S4996" s="9"/>
      <c r="T4996" s="9"/>
      <c r="U4996" s="9"/>
      <c r="V4996" s="9"/>
      <c r="W4996" s="9"/>
      <c r="X4996" s="9"/>
      <c r="Y4996" s="9"/>
      <c r="Z4996" s="9"/>
      <c r="AA4996" s="9"/>
      <c r="AB4996" s="9"/>
      <c r="AC4996" s="9"/>
      <c r="AD4996" s="9"/>
      <c r="AE4996" s="9"/>
      <c r="AF4996" s="9"/>
      <c r="AG4996" s="9"/>
      <c r="AH4996" s="9"/>
      <c r="AI4996" s="9"/>
      <c r="AJ4996" s="9"/>
      <c r="AK4996" s="9"/>
      <c r="AL4996" s="9"/>
      <c r="AM4996" s="9"/>
      <c r="AN4996" s="9"/>
      <c r="AO4996" s="9"/>
      <c r="AP4996" s="9"/>
      <c r="AQ4996" s="15"/>
      <c r="AR4996" s="9"/>
      <c r="AS4996" s="9"/>
      <c r="AT4996" s="9"/>
      <c r="AU4996" s="9"/>
      <c r="AV4996" s="9"/>
      <c r="AW4996" s="9"/>
      <c r="AX4996" s="9"/>
      <c r="AY4996" s="9"/>
      <c r="AZ4996" s="9"/>
      <c r="BA4996" s="9"/>
      <c r="BB4996" s="9"/>
      <c r="BC4996" s="9"/>
      <c r="BD4996" s="9"/>
      <c r="BE4996" s="9"/>
      <c r="BF4996" s="9"/>
      <c r="BG4996" s="9"/>
      <c r="BH4996" s="9"/>
      <c r="BI4996" s="9"/>
      <c r="BJ4996" s="9"/>
      <c r="BK4996" s="9"/>
      <c r="BL4996" s="9">
        <f t="shared" ref="BL4996:BL5059" si="164">SUMIF(R4996:R4996,"&lt;&gt;")+SUMIF(T4996:T4996,"&lt;&gt;")+SUMIF(V4996:V4996,"&lt;&gt;")+SUMIF(X4996:X4996,"&lt;&gt;")+SUMIF(Z4996:Z4996,"&lt;&gt;")+SUMIF(AB4996:AB4996,"&lt;&gt;")+SUMIF(AD4996:AD4996,"&lt;&gt;")+SUMIF(AF4996:AF4996,"&lt;&gt;")+SUMIF(AH4996:AH4996,"&lt;&gt;")+SUMIF(AJ4996:AJ4996,"&lt;&gt;")+SUMIF(AK4996:AK4996,"&lt;&gt;")+SUMIF(AM4996:AM4996,"&lt;&gt;")+SUMIF(AO4996:AO4996,"&lt;&gt;")+SUMIF(AQ4996:AQ4996,"&lt;&gt;")+SUMIF(AS4996:AS4996,"&lt;&gt;")+SUMIF(AU4996:AU4996,"&lt;&gt;")+SUMIF(AW4996:AW4996,"&lt;&gt;")+SUMIF(AY4996:AY4996,"&lt;&gt;")+SUMIF(BA4996:BA4996,"&lt;&gt;")+SUMIF(BC4996:BC4996,"&lt;&gt;")+SUMIF(BE4996:BE4996,"&lt;&gt;")+SUMIF(BG4996:BG4996,"&lt;&gt;")+SUMIF(BI4996:BI4996,"&lt;&gt;")+SUMIF(BK4996:BK4996,"&lt;&gt;")</f>
        <v>71941.662785630979</v>
      </c>
      <c r="BM4996" s="9">
        <f t="shared" ref="BM4996:BM5059" si="165">ROUND(BL4996/100,0)*100</f>
        <v>71900</v>
      </c>
    </row>
    <row r="4997" spans="1:65" x14ac:dyDescent="0.3">
      <c r="A4997" t="s">
        <v>4551</v>
      </c>
      <c r="B4997" s="9">
        <v>449</v>
      </c>
      <c r="C4997">
        <v>596841</v>
      </c>
      <c r="D4997">
        <v>1</v>
      </c>
      <c r="E4997">
        <v>0</v>
      </c>
      <c r="F4997">
        <v>0</v>
      </c>
      <c r="G4997">
        <v>0</v>
      </c>
      <c r="H4997">
        <v>0</v>
      </c>
      <c r="I4997" t="s">
        <v>123</v>
      </c>
      <c r="J4997">
        <v>595209</v>
      </c>
      <c r="K4997" t="s">
        <v>480</v>
      </c>
      <c r="L4997">
        <v>595209</v>
      </c>
      <c r="M4997" t="s">
        <v>480</v>
      </c>
      <c r="N4997">
        <v>595209</v>
      </c>
      <c r="O4997" t="s">
        <v>480</v>
      </c>
      <c r="P4997">
        <v>595209</v>
      </c>
      <c r="Q4997" t="s">
        <v>480</v>
      </c>
      <c r="R4997" s="9">
        <v>107204.2862339929</v>
      </c>
      <c r="S4997" s="9"/>
      <c r="T4997" s="9"/>
      <c r="U4997" s="9"/>
      <c r="V4997" s="9"/>
      <c r="W4997" s="9"/>
      <c r="X4997" s="9"/>
      <c r="Y4997" s="9"/>
      <c r="Z4997" s="9"/>
      <c r="AA4997" s="9"/>
      <c r="AB4997" s="9"/>
      <c r="AC4997" s="9"/>
      <c r="AD4997" s="9"/>
      <c r="AE4997" s="9"/>
      <c r="AF4997" s="9"/>
      <c r="AG4997" s="9"/>
      <c r="AH4997" s="9"/>
      <c r="AI4997" s="9"/>
      <c r="AJ4997" s="9"/>
      <c r="AK4997" s="9"/>
      <c r="AL4997" s="9"/>
      <c r="AM4997" s="9"/>
      <c r="AN4997" s="9"/>
      <c r="AO4997" s="9"/>
      <c r="AP4997" s="9"/>
      <c r="AQ4997" s="15"/>
      <c r="AR4997" s="9"/>
      <c r="AS4997" s="9"/>
      <c r="AT4997" s="9"/>
      <c r="AU4997" s="9"/>
      <c r="AV4997" s="9"/>
      <c r="AW4997" s="9"/>
      <c r="AX4997" s="9"/>
      <c r="AY4997" s="9"/>
      <c r="AZ4997" s="9"/>
      <c r="BA4997" s="9"/>
      <c r="BB4997" s="9"/>
      <c r="BC4997" s="9"/>
      <c r="BD4997" s="9"/>
      <c r="BE4997" s="9"/>
      <c r="BF4997" s="9"/>
      <c r="BG4997" s="9"/>
      <c r="BH4997" s="9"/>
      <c r="BI4997" s="9"/>
      <c r="BJ4997" s="9"/>
      <c r="BK4997" s="9"/>
      <c r="BL4997" s="9">
        <f t="shared" si="164"/>
        <v>107204.2862339929</v>
      </c>
      <c r="BM4997" s="9">
        <f t="shared" si="165"/>
        <v>107200</v>
      </c>
    </row>
    <row r="4998" spans="1:65" x14ac:dyDescent="0.3">
      <c r="A4998" t="s">
        <v>4552</v>
      </c>
      <c r="B4998" s="9">
        <v>2229</v>
      </c>
      <c r="C4998">
        <v>569631</v>
      </c>
      <c r="D4998">
        <v>1</v>
      </c>
      <c r="E4998">
        <v>0</v>
      </c>
      <c r="F4998">
        <v>0</v>
      </c>
      <c r="G4998">
        <v>0</v>
      </c>
      <c r="H4998">
        <v>0</v>
      </c>
      <c r="I4998" t="s">
        <v>94</v>
      </c>
      <c r="J4998">
        <v>598003</v>
      </c>
      <c r="K4998" t="s">
        <v>201</v>
      </c>
      <c r="L4998">
        <v>598003</v>
      </c>
      <c r="M4998" t="s">
        <v>201</v>
      </c>
      <c r="N4998">
        <v>598003</v>
      </c>
      <c r="O4998" t="s">
        <v>201</v>
      </c>
      <c r="P4998">
        <v>598003</v>
      </c>
      <c r="Q4998" t="s">
        <v>201</v>
      </c>
      <c r="R4998" s="9">
        <v>517072.40173750313</v>
      </c>
      <c r="S4998" s="9"/>
      <c r="T4998" s="9"/>
      <c r="U4998" s="9"/>
      <c r="V4998" s="9"/>
      <c r="W4998" s="9"/>
      <c r="X4998" s="9"/>
      <c r="Y4998" s="9"/>
      <c r="Z4998" s="9"/>
      <c r="AA4998" s="9"/>
      <c r="AB4998" s="9"/>
      <c r="AC4998" s="9"/>
      <c r="AD4998" s="9"/>
      <c r="AE4998" s="9"/>
      <c r="AF4998" s="9"/>
      <c r="AG4998" s="9"/>
      <c r="AH4998" s="9"/>
      <c r="AI4998" s="9"/>
      <c r="AJ4998" s="9"/>
      <c r="AK4998" s="9"/>
      <c r="AL4998" s="9"/>
      <c r="AM4998" s="9"/>
      <c r="AN4998" s="9"/>
      <c r="AO4998" s="9"/>
      <c r="AP4998" s="9"/>
      <c r="AQ4998" s="15"/>
      <c r="AR4998" s="9">
        <v>2</v>
      </c>
      <c r="AS4998" s="9">
        <f>AR4998*30500</f>
        <v>61000</v>
      </c>
      <c r="AT4998" s="9"/>
      <c r="AU4998" s="9"/>
      <c r="AV4998" s="9"/>
      <c r="AW4998" s="9"/>
      <c r="AX4998" s="9"/>
      <c r="AY4998" s="9"/>
      <c r="AZ4998" s="9"/>
      <c r="BA4998" s="9"/>
      <c r="BB4998" s="9"/>
      <c r="BC4998" s="9"/>
      <c r="BD4998" s="9"/>
      <c r="BE4998" s="9"/>
      <c r="BF4998" s="9"/>
      <c r="BG4998" s="9"/>
      <c r="BH4998" s="9"/>
      <c r="BI4998" s="9"/>
      <c r="BJ4998" s="9"/>
      <c r="BK4998" s="9"/>
      <c r="BL4998" s="9">
        <f t="shared" si="164"/>
        <v>578072.40173750313</v>
      </c>
      <c r="BM4998" s="9">
        <f t="shared" si="165"/>
        <v>578100</v>
      </c>
    </row>
    <row r="4999" spans="1:65" x14ac:dyDescent="0.3">
      <c r="A4999" t="s">
        <v>4553</v>
      </c>
      <c r="B4999" s="9">
        <v>420</v>
      </c>
      <c r="C4999">
        <v>572331</v>
      </c>
      <c r="D4999">
        <v>1</v>
      </c>
      <c r="E4999">
        <v>0</v>
      </c>
      <c r="F4999">
        <v>0</v>
      </c>
      <c r="G4999">
        <v>0</v>
      </c>
      <c r="H4999">
        <v>0</v>
      </c>
      <c r="I4999" t="s">
        <v>96</v>
      </c>
      <c r="J4999">
        <v>571164</v>
      </c>
      <c r="K4999" t="s">
        <v>334</v>
      </c>
      <c r="L4999">
        <v>571164</v>
      </c>
      <c r="M4999" t="s">
        <v>334</v>
      </c>
      <c r="N4999">
        <v>571164</v>
      </c>
      <c r="O4999" t="s">
        <v>334</v>
      </c>
      <c r="P4999">
        <v>571164</v>
      </c>
      <c r="Q4999" t="s">
        <v>334</v>
      </c>
      <c r="R4999" s="9">
        <v>100358.68248115919</v>
      </c>
      <c r="S4999" s="9"/>
      <c r="T4999" s="9"/>
      <c r="U4999" s="9"/>
      <c r="V4999" s="9"/>
      <c r="W4999" s="9"/>
      <c r="X4999" s="9"/>
      <c r="Y4999" s="9"/>
      <c r="Z4999" s="9"/>
      <c r="AA4999" s="9"/>
      <c r="AB4999" s="9"/>
      <c r="AC4999" s="9"/>
      <c r="AD4999" s="9"/>
      <c r="AE4999" s="9"/>
      <c r="AF4999" s="9"/>
      <c r="AG4999" s="9"/>
      <c r="AH4999" s="9"/>
      <c r="AI4999" s="9"/>
      <c r="AJ4999" s="9"/>
      <c r="AK4999" s="9"/>
      <c r="AL4999" s="9"/>
      <c r="AM4999" s="9"/>
      <c r="AN4999" s="9"/>
      <c r="AO4999" s="9"/>
      <c r="AP4999" s="9"/>
      <c r="AQ4999" s="15"/>
      <c r="AR4999" s="9"/>
      <c r="AS4999" s="9"/>
      <c r="AT4999" s="9"/>
      <c r="AU4999" s="9"/>
      <c r="AV4999" s="9"/>
      <c r="AW4999" s="9"/>
      <c r="AX4999" s="9"/>
      <c r="AY4999" s="9"/>
      <c r="AZ4999" s="9"/>
      <c r="BA4999" s="9"/>
      <c r="BB4999" s="9"/>
      <c r="BC4999" s="9"/>
      <c r="BD4999" s="9"/>
      <c r="BE4999" s="9"/>
      <c r="BF4999" s="9"/>
      <c r="BG4999" s="9"/>
      <c r="BH4999" s="9"/>
      <c r="BI4999" s="9"/>
      <c r="BJ4999" s="9"/>
      <c r="BK4999" s="9"/>
      <c r="BL4999" s="9">
        <f t="shared" si="164"/>
        <v>100358.68248115919</v>
      </c>
      <c r="BM4999" s="9">
        <f t="shared" si="165"/>
        <v>100400</v>
      </c>
    </row>
    <row r="5000" spans="1:65" x14ac:dyDescent="0.3">
      <c r="A5000" t="s">
        <v>4553</v>
      </c>
      <c r="B5000" s="9">
        <v>169</v>
      </c>
      <c r="C5000">
        <v>548693</v>
      </c>
      <c r="D5000">
        <v>1</v>
      </c>
      <c r="E5000">
        <v>0</v>
      </c>
      <c r="F5000">
        <v>0</v>
      </c>
      <c r="G5000">
        <v>0</v>
      </c>
      <c r="H5000">
        <v>0</v>
      </c>
      <c r="I5000" t="s">
        <v>90</v>
      </c>
      <c r="J5000">
        <v>576361</v>
      </c>
      <c r="K5000" t="s">
        <v>100</v>
      </c>
      <c r="L5000">
        <v>576361</v>
      </c>
      <c r="M5000" t="s">
        <v>100</v>
      </c>
      <c r="N5000">
        <v>576361</v>
      </c>
      <c r="O5000" t="s">
        <v>100</v>
      </c>
      <c r="P5000">
        <v>576361</v>
      </c>
      <c r="Q5000" t="s">
        <v>100</v>
      </c>
      <c r="R5000" s="9">
        <v>71941.662785630979</v>
      </c>
      <c r="S5000" s="9"/>
      <c r="T5000" s="9"/>
      <c r="U5000" s="9"/>
      <c r="V5000" s="9"/>
      <c r="W5000" s="9"/>
      <c r="X5000" s="9"/>
      <c r="Y5000" s="9"/>
      <c r="Z5000" s="9"/>
      <c r="AA5000" s="9"/>
      <c r="AB5000" s="9"/>
      <c r="AC5000" s="9"/>
      <c r="AD5000" s="9"/>
      <c r="AE5000" s="9"/>
      <c r="AF5000" s="9"/>
      <c r="AG5000" s="9"/>
      <c r="AH5000" s="9"/>
      <c r="AI5000" s="9"/>
      <c r="AJ5000" s="9"/>
      <c r="AK5000" s="9"/>
      <c r="AL5000" s="9"/>
      <c r="AM5000" s="9"/>
      <c r="AN5000" s="9"/>
      <c r="AO5000" s="9"/>
      <c r="AP5000" s="9"/>
      <c r="AQ5000" s="15"/>
      <c r="AR5000" s="9"/>
      <c r="AS5000" s="9"/>
      <c r="AT5000" s="9"/>
      <c r="AU5000" s="9"/>
      <c r="AV5000" s="9"/>
      <c r="AW5000" s="9"/>
      <c r="AX5000" s="9"/>
      <c r="AY5000" s="9"/>
      <c r="AZ5000" s="9"/>
      <c r="BA5000" s="9"/>
      <c r="BB5000" s="9"/>
      <c r="BC5000" s="9"/>
      <c r="BD5000" s="9"/>
      <c r="BE5000" s="9"/>
      <c r="BF5000" s="9"/>
      <c r="BG5000" s="9"/>
      <c r="BH5000" s="9"/>
      <c r="BI5000" s="9"/>
      <c r="BJ5000" s="9"/>
      <c r="BK5000" s="9"/>
      <c r="BL5000" s="9">
        <f t="shared" si="164"/>
        <v>71941.662785630979</v>
      </c>
      <c r="BM5000" s="9">
        <f t="shared" si="165"/>
        <v>71900</v>
      </c>
    </row>
    <row r="5001" spans="1:65" x14ac:dyDescent="0.3">
      <c r="A5001" t="s">
        <v>4554</v>
      </c>
      <c r="B5001" s="9">
        <v>443</v>
      </c>
      <c r="C5001">
        <v>564435</v>
      </c>
      <c r="D5001">
        <v>1</v>
      </c>
      <c r="E5001">
        <v>0</v>
      </c>
      <c r="F5001">
        <v>0</v>
      </c>
      <c r="G5001">
        <v>0</v>
      </c>
      <c r="H5001">
        <v>0</v>
      </c>
      <c r="I5001" t="s">
        <v>104</v>
      </c>
      <c r="J5001">
        <v>564354</v>
      </c>
      <c r="K5001" t="s">
        <v>2368</v>
      </c>
      <c r="L5001">
        <v>564354</v>
      </c>
      <c r="M5001" t="s">
        <v>2368</v>
      </c>
      <c r="N5001">
        <v>577626</v>
      </c>
      <c r="O5001" t="s">
        <v>1142</v>
      </c>
      <c r="P5001">
        <v>577626</v>
      </c>
      <c r="Q5001" t="s">
        <v>1142</v>
      </c>
      <c r="R5001" s="9">
        <v>105788.60877983049</v>
      </c>
      <c r="S5001" s="9"/>
      <c r="T5001" s="9"/>
      <c r="U5001" s="9"/>
      <c r="V5001" s="9"/>
      <c r="W5001" s="9"/>
      <c r="X5001" s="9"/>
      <c r="Y5001" s="9"/>
      <c r="Z5001" s="9"/>
      <c r="AA5001" s="9"/>
      <c r="AB5001" s="9"/>
      <c r="AC5001" s="9"/>
      <c r="AD5001" s="9"/>
      <c r="AE5001" s="9"/>
      <c r="AF5001" s="9"/>
      <c r="AG5001" s="9"/>
      <c r="AH5001" s="9"/>
      <c r="AI5001" s="9"/>
      <c r="AJ5001" s="9"/>
      <c r="AK5001" s="9"/>
      <c r="AL5001" s="9"/>
      <c r="AM5001" s="9"/>
      <c r="AN5001" s="9"/>
      <c r="AO5001" s="9"/>
      <c r="AP5001" s="9"/>
      <c r="AQ5001" s="15"/>
      <c r="AR5001" s="9"/>
      <c r="AS5001" s="9"/>
      <c r="AT5001" s="9"/>
      <c r="AU5001" s="9"/>
      <c r="AV5001" s="9"/>
      <c r="AW5001" s="9"/>
      <c r="AX5001" s="9"/>
      <c r="AY5001" s="9"/>
      <c r="AZ5001" s="9"/>
      <c r="BA5001" s="9"/>
      <c r="BB5001" s="9"/>
      <c r="BC5001" s="9"/>
      <c r="BD5001" s="9"/>
      <c r="BE5001" s="9"/>
      <c r="BF5001" s="9"/>
      <c r="BG5001" s="9"/>
      <c r="BH5001" s="9"/>
      <c r="BI5001" s="9"/>
      <c r="BJ5001" s="9"/>
      <c r="BK5001" s="9"/>
      <c r="BL5001" s="9">
        <f t="shared" si="164"/>
        <v>105788.60877983049</v>
      </c>
      <c r="BM5001" s="9">
        <f t="shared" si="165"/>
        <v>105800</v>
      </c>
    </row>
    <row r="5002" spans="1:65" x14ac:dyDescent="0.3">
      <c r="A5002" t="s">
        <v>4555</v>
      </c>
      <c r="B5002" s="9">
        <v>369</v>
      </c>
      <c r="C5002">
        <v>564443</v>
      </c>
      <c r="D5002">
        <v>1</v>
      </c>
      <c r="E5002">
        <v>0</v>
      </c>
      <c r="F5002">
        <v>0</v>
      </c>
      <c r="G5002">
        <v>0</v>
      </c>
      <c r="H5002">
        <v>0</v>
      </c>
      <c r="I5002" t="s">
        <v>104</v>
      </c>
      <c r="J5002">
        <v>564354</v>
      </c>
      <c r="K5002" t="s">
        <v>2368</v>
      </c>
      <c r="L5002">
        <v>564354</v>
      </c>
      <c r="M5002" t="s">
        <v>2368</v>
      </c>
      <c r="N5002">
        <v>577626</v>
      </c>
      <c r="O5002" t="s">
        <v>1142</v>
      </c>
      <c r="P5002">
        <v>577626</v>
      </c>
      <c r="Q5002" t="s">
        <v>1142</v>
      </c>
      <c r="R5002" s="9">
        <v>88299.899095697212</v>
      </c>
      <c r="S5002" s="9"/>
      <c r="T5002" s="9"/>
      <c r="U5002" s="9"/>
      <c r="V5002" s="9"/>
      <c r="W5002" s="9"/>
      <c r="X5002" s="9"/>
      <c r="Y5002" s="9"/>
      <c r="Z5002" s="9"/>
      <c r="AA5002" s="9"/>
      <c r="AB5002" s="9"/>
      <c r="AC5002" s="9"/>
      <c r="AD5002" s="9"/>
      <c r="AE5002" s="9"/>
      <c r="AF5002" s="9"/>
      <c r="AG5002" s="9"/>
      <c r="AH5002" s="9"/>
      <c r="AI5002" s="9"/>
      <c r="AJ5002" s="9"/>
      <c r="AK5002" s="9"/>
      <c r="AL5002" s="9"/>
      <c r="AM5002" s="9"/>
      <c r="AN5002" s="9"/>
      <c r="AO5002" s="9"/>
      <c r="AP5002" s="9"/>
      <c r="AQ5002" s="15"/>
      <c r="AR5002" s="9"/>
      <c r="AS5002" s="9"/>
      <c r="AT5002" s="9"/>
      <c r="AU5002" s="9"/>
      <c r="AV5002" s="9"/>
      <c r="AW5002" s="9"/>
      <c r="AX5002" s="9"/>
      <c r="AY5002" s="9"/>
      <c r="AZ5002" s="9"/>
      <c r="BA5002" s="9"/>
      <c r="BB5002" s="9"/>
      <c r="BC5002" s="9"/>
      <c r="BD5002" s="9"/>
      <c r="BE5002" s="9"/>
      <c r="BF5002" s="9"/>
      <c r="BG5002" s="9"/>
      <c r="BH5002" s="9"/>
      <c r="BI5002" s="9"/>
      <c r="BJ5002" s="9"/>
      <c r="BK5002" s="9"/>
      <c r="BL5002" s="9">
        <f t="shared" si="164"/>
        <v>88299.899095697212</v>
      </c>
      <c r="BM5002" s="9">
        <f t="shared" si="165"/>
        <v>88300</v>
      </c>
    </row>
    <row r="5003" spans="1:65" x14ac:dyDescent="0.3">
      <c r="A5003" t="s">
        <v>4556</v>
      </c>
      <c r="B5003" s="9">
        <v>975</v>
      </c>
      <c r="C5003">
        <v>531812</v>
      </c>
      <c r="D5003">
        <v>1</v>
      </c>
      <c r="E5003">
        <v>0</v>
      </c>
      <c r="F5003">
        <v>0</v>
      </c>
      <c r="G5003">
        <v>0</v>
      </c>
      <c r="H5003">
        <v>0</v>
      </c>
      <c r="I5003" t="s">
        <v>86</v>
      </c>
      <c r="J5003">
        <v>531456</v>
      </c>
      <c r="K5003" t="s">
        <v>2418</v>
      </c>
      <c r="L5003">
        <v>531057</v>
      </c>
      <c r="M5003" t="s">
        <v>220</v>
      </c>
      <c r="N5003">
        <v>531057</v>
      </c>
      <c r="O5003" t="s">
        <v>220</v>
      </c>
      <c r="P5003">
        <v>531057</v>
      </c>
      <c r="Q5003" t="s">
        <v>220</v>
      </c>
      <c r="R5003" s="9">
        <v>230195.90541542019</v>
      </c>
      <c r="S5003" s="9"/>
      <c r="T5003" s="9"/>
      <c r="U5003" s="9"/>
      <c r="V5003" s="9"/>
      <c r="W5003" s="9"/>
      <c r="X5003" s="9"/>
      <c r="Y5003" s="9"/>
      <c r="Z5003" s="9"/>
      <c r="AA5003" s="9"/>
      <c r="AB5003" s="9"/>
      <c r="AC5003" s="9"/>
      <c r="AD5003" s="9"/>
      <c r="AE5003" s="9"/>
      <c r="AF5003" s="9"/>
      <c r="AG5003" s="9"/>
      <c r="AH5003" s="9"/>
      <c r="AI5003" s="9"/>
      <c r="AJ5003" s="9"/>
      <c r="AK5003" s="9"/>
      <c r="AL5003" s="9"/>
      <c r="AM5003" s="9"/>
      <c r="AN5003" s="9"/>
      <c r="AO5003" s="9"/>
      <c r="AP5003" s="9"/>
      <c r="AQ5003" s="15"/>
      <c r="AR5003" s="9"/>
      <c r="AS5003" s="9"/>
      <c r="AT5003" s="9"/>
      <c r="AU5003" s="9"/>
      <c r="AV5003" s="9"/>
      <c r="AW5003" s="9"/>
      <c r="AX5003" s="9"/>
      <c r="AY5003" s="9"/>
      <c r="AZ5003" s="9"/>
      <c r="BA5003" s="9"/>
      <c r="BB5003" s="9"/>
      <c r="BC5003" s="9"/>
      <c r="BD5003" s="9"/>
      <c r="BE5003" s="9"/>
      <c r="BF5003" s="9"/>
      <c r="BG5003" s="9"/>
      <c r="BH5003" s="9"/>
      <c r="BI5003" s="9"/>
      <c r="BJ5003" s="9"/>
      <c r="BK5003" s="9"/>
      <c r="BL5003" s="9">
        <f t="shared" si="164"/>
        <v>230195.90541542019</v>
      </c>
      <c r="BM5003" s="9">
        <f t="shared" si="165"/>
        <v>230200</v>
      </c>
    </row>
    <row r="5004" spans="1:65" x14ac:dyDescent="0.3">
      <c r="A5004" t="s">
        <v>4557</v>
      </c>
      <c r="B5004" s="9">
        <v>734</v>
      </c>
      <c r="C5004">
        <v>532908</v>
      </c>
      <c r="D5004">
        <v>1</v>
      </c>
      <c r="E5004">
        <v>0</v>
      </c>
      <c r="F5004">
        <v>0</v>
      </c>
      <c r="G5004">
        <v>0</v>
      </c>
      <c r="H5004">
        <v>0</v>
      </c>
      <c r="I5004" t="s">
        <v>86</v>
      </c>
      <c r="J5004">
        <v>532576</v>
      </c>
      <c r="K5004" t="s">
        <v>2833</v>
      </c>
      <c r="L5004">
        <v>532819</v>
      </c>
      <c r="M5004" t="s">
        <v>327</v>
      </c>
      <c r="N5004">
        <v>532053</v>
      </c>
      <c r="O5004" t="s">
        <v>281</v>
      </c>
      <c r="P5004">
        <v>532053</v>
      </c>
      <c r="Q5004" t="s">
        <v>281</v>
      </c>
      <c r="R5004" s="9">
        <v>174096.10229100299</v>
      </c>
      <c r="S5004" s="9"/>
      <c r="T5004" s="9"/>
      <c r="U5004" s="9"/>
      <c r="V5004" s="9"/>
      <c r="W5004" s="9"/>
      <c r="X5004" s="9"/>
      <c r="Y5004" s="9"/>
      <c r="Z5004" s="9"/>
      <c r="AA5004" s="9"/>
      <c r="AB5004" s="9"/>
      <c r="AC5004" s="9"/>
      <c r="AD5004" s="9"/>
      <c r="AE5004" s="9"/>
      <c r="AF5004" s="9"/>
      <c r="AG5004" s="9"/>
      <c r="AH5004" s="9"/>
      <c r="AI5004" s="9"/>
      <c r="AJ5004" s="9"/>
      <c r="AK5004" s="9"/>
      <c r="AL5004" s="9"/>
      <c r="AM5004" s="9"/>
      <c r="AN5004" s="9"/>
      <c r="AO5004" s="9"/>
      <c r="AP5004" s="9"/>
      <c r="AQ5004" s="15"/>
      <c r="AR5004" s="9"/>
      <c r="AS5004" s="9"/>
      <c r="AT5004" s="9"/>
      <c r="AU5004" s="9"/>
      <c r="AV5004" s="9"/>
      <c r="AW5004" s="9"/>
      <c r="AX5004" s="9"/>
      <c r="AY5004" s="9"/>
      <c r="AZ5004" s="9"/>
      <c r="BA5004" s="9"/>
      <c r="BB5004" s="9"/>
      <c r="BC5004" s="9"/>
      <c r="BD5004" s="9"/>
      <c r="BE5004" s="9"/>
      <c r="BF5004" s="9"/>
      <c r="BG5004" s="9"/>
      <c r="BH5004" s="9"/>
      <c r="BI5004" s="9"/>
      <c r="BJ5004" s="9"/>
      <c r="BK5004" s="9"/>
      <c r="BL5004" s="9">
        <f t="shared" si="164"/>
        <v>174096.10229100299</v>
      </c>
      <c r="BM5004" s="9">
        <f t="shared" si="165"/>
        <v>174100</v>
      </c>
    </row>
    <row r="5005" spans="1:65" x14ac:dyDescent="0.3">
      <c r="A5005" t="s">
        <v>4558</v>
      </c>
      <c r="B5005" s="9">
        <v>589</v>
      </c>
      <c r="C5005">
        <v>575771</v>
      </c>
      <c r="D5005">
        <v>1</v>
      </c>
      <c r="E5005">
        <v>0</v>
      </c>
      <c r="F5005">
        <v>0</v>
      </c>
      <c r="G5005">
        <v>0</v>
      </c>
      <c r="H5005">
        <v>0</v>
      </c>
      <c r="I5005" t="s">
        <v>96</v>
      </c>
      <c r="J5005">
        <v>575054</v>
      </c>
      <c r="K5005" t="s">
        <v>849</v>
      </c>
      <c r="L5005">
        <v>575500</v>
      </c>
      <c r="M5005" t="s">
        <v>701</v>
      </c>
      <c r="N5005">
        <v>575500</v>
      </c>
      <c r="O5005" t="s">
        <v>701</v>
      </c>
      <c r="P5005">
        <v>575500</v>
      </c>
      <c r="Q5005" t="s">
        <v>701</v>
      </c>
      <c r="R5005" s="9">
        <v>140145.73418546439</v>
      </c>
      <c r="S5005" s="9"/>
      <c r="T5005" s="9"/>
      <c r="U5005" s="9"/>
      <c r="V5005" s="9"/>
      <c r="W5005" s="9"/>
      <c r="X5005" s="9"/>
      <c r="Y5005" s="9"/>
      <c r="Z5005" s="9"/>
      <c r="AA5005" s="9"/>
      <c r="AB5005" s="9"/>
      <c r="AC5005" s="9"/>
      <c r="AD5005" s="9"/>
      <c r="AE5005" s="9"/>
      <c r="AF5005" s="9"/>
      <c r="AG5005" s="9"/>
      <c r="AH5005" s="9"/>
      <c r="AI5005" s="9"/>
      <c r="AJ5005" s="9"/>
      <c r="AK5005" s="9"/>
      <c r="AL5005" s="9"/>
      <c r="AM5005" s="9"/>
      <c r="AN5005" s="9"/>
      <c r="AO5005" s="9"/>
      <c r="AP5005" s="9"/>
      <c r="AQ5005" s="15"/>
      <c r="AR5005" s="9"/>
      <c r="AS5005" s="9"/>
      <c r="AT5005" s="9"/>
      <c r="AU5005" s="9"/>
      <c r="AV5005" s="9"/>
      <c r="AW5005" s="9"/>
      <c r="AX5005" s="9"/>
      <c r="AY5005" s="9"/>
      <c r="AZ5005" s="9"/>
      <c r="BA5005" s="9"/>
      <c r="BB5005" s="9"/>
      <c r="BC5005" s="9"/>
      <c r="BD5005" s="9"/>
      <c r="BE5005" s="9"/>
      <c r="BF5005" s="9"/>
      <c r="BG5005" s="9"/>
      <c r="BH5005" s="9"/>
      <c r="BI5005" s="9"/>
      <c r="BJ5005" s="9"/>
      <c r="BK5005" s="9"/>
      <c r="BL5005" s="9">
        <f t="shared" si="164"/>
        <v>140145.73418546439</v>
      </c>
      <c r="BM5005" s="9">
        <f t="shared" si="165"/>
        <v>140100</v>
      </c>
    </row>
    <row r="5006" spans="1:65" x14ac:dyDescent="0.3">
      <c r="A5006" t="s">
        <v>4559</v>
      </c>
      <c r="B5006" s="9">
        <v>395</v>
      </c>
      <c r="C5006">
        <v>582433</v>
      </c>
      <c r="D5006">
        <v>1</v>
      </c>
      <c r="E5006">
        <v>0</v>
      </c>
      <c r="F5006">
        <v>0</v>
      </c>
      <c r="G5006">
        <v>0</v>
      </c>
      <c r="H5006">
        <v>0</v>
      </c>
      <c r="I5006" t="s">
        <v>81</v>
      </c>
      <c r="J5006">
        <v>581968</v>
      </c>
      <c r="K5006" t="s">
        <v>2724</v>
      </c>
      <c r="L5006">
        <v>581283</v>
      </c>
      <c r="M5006" t="s">
        <v>82</v>
      </c>
      <c r="N5006">
        <v>581283</v>
      </c>
      <c r="O5006" t="s">
        <v>82</v>
      </c>
      <c r="P5006">
        <v>581283</v>
      </c>
      <c r="Q5006" t="s">
        <v>82</v>
      </c>
      <c r="R5006" s="9">
        <v>94450.769415612522</v>
      </c>
      <c r="S5006" s="9"/>
      <c r="T5006" s="9"/>
      <c r="U5006" s="9"/>
      <c r="V5006" s="9"/>
      <c r="W5006" s="9"/>
      <c r="X5006" s="9"/>
      <c r="Y5006" s="9"/>
      <c r="Z5006" s="9"/>
      <c r="AA5006" s="9"/>
      <c r="AB5006" s="9"/>
      <c r="AC5006" s="9"/>
      <c r="AD5006" s="9"/>
      <c r="AE5006" s="9"/>
      <c r="AF5006" s="9"/>
      <c r="AG5006" s="9"/>
      <c r="AH5006" s="9"/>
      <c r="AI5006" s="9"/>
      <c r="AJ5006" s="9"/>
      <c r="AK5006" s="9"/>
      <c r="AL5006" s="9"/>
      <c r="AM5006" s="9"/>
      <c r="AN5006" s="9"/>
      <c r="AO5006" s="9"/>
      <c r="AP5006" s="9"/>
      <c r="AQ5006" s="15"/>
      <c r="AR5006" s="9"/>
      <c r="AS5006" s="9"/>
      <c r="AT5006" s="9"/>
      <c r="AU5006" s="9"/>
      <c r="AV5006" s="9"/>
      <c r="AW5006" s="9"/>
      <c r="AX5006" s="9"/>
      <c r="AY5006" s="9"/>
      <c r="AZ5006" s="9"/>
      <c r="BA5006" s="9"/>
      <c r="BB5006" s="9"/>
      <c r="BC5006" s="9"/>
      <c r="BD5006" s="9"/>
      <c r="BE5006" s="9"/>
      <c r="BF5006" s="9"/>
      <c r="BG5006" s="9"/>
      <c r="BH5006" s="9"/>
      <c r="BI5006" s="9"/>
      <c r="BJ5006" s="9"/>
      <c r="BK5006" s="9"/>
      <c r="BL5006" s="9">
        <f t="shared" si="164"/>
        <v>94450.769415612522</v>
      </c>
      <c r="BM5006" s="9">
        <f t="shared" si="165"/>
        <v>94500</v>
      </c>
    </row>
    <row r="5007" spans="1:65" x14ac:dyDescent="0.3">
      <c r="A5007" t="s">
        <v>4560</v>
      </c>
      <c r="B5007" s="9">
        <v>118</v>
      </c>
      <c r="C5007">
        <v>596850</v>
      </c>
      <c r="D5007">
        <v>1</v>
      </c>
      <c r="E5007">
        <v>0</v>
      </c>
      <c r="F5007">
        <v>0</v>
      </c>
      <c r="G5007">
        <v>0</v>
      </c>
      <c r="H5007">
        <v>0</v>
      </c>
      <c r="I5007" t="s">
        <v>123</v>
      </c>
      <c r="J5007">
        <v>595926</v>
      </c>
      <c r="K5007" t="s">
        <v>1228</v>
      </c>
      <c r="L5007">
        <v>597007</v>
      </c>
      <c r="M5007" t="s">
        <v>172</v>
      </c>
      <c r="N5007">
        <v>597007</v>
      </c>
      <c r="O5007" t="s">
        <v>172</v>
      </c>
      <c r="P5007">
        <v>597007</v>
      </c>
      <c r="Q5007" t="s">
        <v>172</v>
      </c>
      <c r="R5007" s="9">
        <v>71941.662785630979</v>
      </c>
      <c r="S5007" s="9"/>
      <c r="T5007" s="9"/>
      <c r="U5007" s="9"/>
      <c r="V5007" s="9"/>
      <c r="W5007" s="9"/>
      <c r="X5007" s="9"/>
      <c r="Y5007" s="9"/>
      <c r="Z5007" s="9"/>
      <c r="AA5007" s="9"/>
      <c r="AB5007" s="9"/>
      <c r="AC5007" s="9"/>
      <c r="AD5007" s="9"/>
      <c r="AE5007" s="9"/>
      <c r="AF5007" s="9"/>
      <c r="AG5007" s="9"/>
      <c r="AH5007" s="9"/>
      <c r="AI5007" s="9"/>
      <c r="AJ5007" s="9"/>
      <c r="AK5007" s="9"/>
      <c r="AL5007" s="9"/>
      <c r="AM5007" s="9"/>
      <c r="AN5007" s="9"/>
      <c r="AO5007" s="9"/>
      <c r="AP5007" s="9"/>
      <c r="AQ5007" s="15"/>
      <c r="AR5007" s="9"/>
      <c r="AS5007" s="9"/>
      <c r="AT5007" s="9"/>
      <c r="AU5007" s="9"/>
      <c r="AV5007" s="9"/>
      <c r="AW5007" s="9"/>
      <c r="AX5007" s="9"/>
      <c r="AY5007" s="9"/>
      <c r="AZ5007" s="9"/>
      <c r="BA5007" s="9"/>
      <c r="BB5007" s="9"/>
      <c r="BC5007" s="9"/>
      <c r="BD5007" s="9"/>
      <c r="BE5007" s="9"/>
      <c r="BF5007" s="9"/>
      <c r="BG5007" s="9"/>
      <c r="BH5007" s="9"/>
      <c r="BI5007" s="9"/>
      <c r="BJ5007" s="9"/>
      <c r="BK5007" s="9"/>
      <c r="BL5007" s="9">
        <f t="shared" si="164"/>
        <v>71941.662785630979</v>
      </c>
      <c r="BM5007" s="9">
        <f t="shared" si="165"/>
        <v>71900</v>
      </c>
    </row>
    <row r="5008" spans="1:65" x14ac:dyDescent="0.3">
      <c r="A5008" t="s">
        <v>4560</v>
      </c>
      <c r="B5008" s="9">
        <v>334</v>
      </c>
      <c r="C5008">
        <v>553182</v>
      </c>
      <c r="D5008">
        <v>1</v>
      </c>
      <c r="E5008">
        <v>0</v>
      </c>
      <c r="F5008">
        <v>0</v>
      </c>
      <c r="G5008">
        <v>0</v>
      </c>
      <c r="H5008">
        <v>0</v>
      </c>
      <c r="I5008" t="s">
        <v>83</v>
      </c>
      <c r="J5008">
        <v>553271</v>
      </c>
      <c r="K5008" t="s">
        <v>570</v>
      </c>
      <c r="L5008">
        <v>553271</v>
      </c>
      <c r="M5008" t="s">
        <v>570</v>
      </c>
      <c r="N5008">
        <v>553271</v>
      </c>
      <c r="O5008" t="s">
        <v>570</v>
      </c>
      <c r="P5008">
        <v>553131</v>
      </c>
      <c r="Q5008" t="s">
        <v>571</v>
      </c>
      <c r="R5008" s="9">
        <v>80008.751643555675</v>
      </c>
      <c r="S5008" s="9"/>
      <c r="T5008" s="9"/>
      <c r="U5008" s="9"/>
      <c r="V5008" s="9"/>
      <c r="W5008" s="9"/>
      <c r="X5008" s="9"/>
      <c r="Y5008" s="9"/>
      <c r="Z5008" s="9"/>
      <c r="AA5008" s="9"/>
      <c r="AB5008" s="9"/>
      <c r="AC5008" s="9"/>
      <c r="AD5008" s="9"/>
      <c r="AE5008" s="9"/>
      <c r="AF5008" s="9"/>
      <c r="AG5008" s="9"/>
      <c r="AH5008" s="9"/>
      <c r="AI5008" s="9"/>
      <c r="AJ5008" s="9"/>
      <c r="AK5008" s="9"/>
      <c r="AL5008" s="9"/>
      <c r="AM5008" s="9"/>
      <c r="AN5008" s="9"/>
      <c r="AO5008" s="9"/>
      <c r="AP5008" s="9"/>
      <c r="AQ5008" s="15"/>
      <c r="AR5008" s="9"/>
      <c r="AS5008" s="9"/>
      <c r="AT5008" s="9"/>
      <c r="AU5008" s="9"/>
      <c r="AV5008" s="9"/>
      <c r="AW5008" s="9"/>
      <c r="AX5008" s="9"/>
      <c r="AY5008" s="9"/>
      <c r="AZ5008" s="9"/>
      <c r="BA5008" s="9"/>
      <c r="BB5008" s="9"/>
      <c r="BC5008" s="9"/>
      <c r="BD5008" s="9"/>
      <c r="BE5008" s="9"/>
      <c r="BF5008" s="9"/>
      <c r="BG5008" s="9"/>
      <c r="BH5008" s="9"/>
      <c r="BI5008" s="9"/>
      <c r="BJ5008" s="9"/>
      <c r="BK5008" s="9"/>
      <c r="BL5008" s="9">
        <f t="shared" si="164"/>
        <v>80008.751643555675</v>
      </c>
      <c r="BM5008" s="9">
        <f t="shared" si="165"/>
        <v>80000</v>
      </c>
    </row>
    <row r="5009" spans="1:65" x14ac:dyDescent="0.3">
      <c r="A5009" s="2" t="s">
        <v>4178</v>
      </c>
      <c r="B5009" s="9">
        <v>1925</v>
      </c>
      <c r="C5009">
        <v>582441</v>
      </c>
      <c r="D5009">
        <v>1</v>
      </c>
      <c r="E5009">
        <v>1</v>
      </c>
      <c r="F5009">
        <v>0</v>
      </c>
      <c r="G5009">
        <v>0</v>
      </c>
      <c r="H5009">
        <v>0</v>
      </c>
      <c r="I5009" t="s">
        <v>81</v>
      </c>
      <c r="J5009">
        <v>582441</v>
      </c>
      <c r="K5009" t="s">
        <v>4178</v>
      </c>
      <c r="L5009">
        <v>581372</v>
      </c>
      <c r="M5009" t="s">
        <v>243</v>
      </c>
      <c r="N5009">
        <v>581372</v>
      </c>
      <c r="O5009" t="s">
        <v>243</v>
      </c>
      <c r="P5009">
        <v>581372</v>
      </c>
      <c r="Q5009" t="s">
        <v>243</v>
      </c>
      <c r="R5009" s="9">
        <v>448185.98679172317</v>
      </c>
      <c r="S5009" s="9">
        <f>SUMIFS($B:$B,$J:$J,$C5009)</f>
        <v>3292</v>
      </c>
      <c r="T5009" s="9">
        <v>178942.454950521</v>
      </c>
      <c r="U5009" s="9">
        <v>0</v>
      </c>
      <c r="V5009" s="9">
        <f>U5009*768</f>
        <v>0</v>
      </c>
      <c r="W5009" s="9">
        <v>11</v>
      </c>
      <c r="X5009" s="9">
        <f>W5009*3072</f>
        <v>33792</v>
      </c>
      <c r="Y5009" s="9">
        <v>7</v>
      </c>
      <c r="Z5009" s="9">
        <f>Y5009*1024</f>
        <v>7168</v>
      </c>
      <c r="AA5009" s="9">
        <v>0</v>
      </c>
      <c r="AB5009" s="9">
        <f>AA5009*256</f>
        <v>0</v>
      </c>
      <c r="AC5009" s="9"/>
      <c r="AD5009" s="9"/>
      <c r="AE5009" s="9"/>
      <c r="AF5009" s="9"/>
      <c r="AG5009" s="9"/>
      <c r="AH5009" s="9"/>
      <c r="AI5009" s="9"/>
      <c r="AJ5009" s="9"/>
      <c r="AK5009" s="9"/>
      <c r="AL5009" s="9"/>
      <c r="AM5009" s="9"/>
      <c r="AN5009" s="9"/>
      <c r="AO5009" s="9"/>
      <c r="AP5009" s="9"/>
      <c r="AQ5009" s="15"/>
      <c r="AR5009" s="9"/>
      <c r="AS5009" s="9"/>
      <c r="AT5009" s="9"/>
      <c r="AU5009" s="9"/>
      <c r="AV5009" s="9"/>
      <c r="AW5009" s="9"/>
      <c r="AX5009" s="9"/>
      <c r="AY5009" s="9"/>
      <c r="AZ5009" s="9"/>
      <c r="BA5009" s="9"/>
      <c r="BB5009" s="9"/>
      <c r="BC5009" s="9"/>
      <c r="BD5009" s="9"/>
      <c r="BE5009" s="9"/>
      <c r="BF5009" s="9"/>
      <c r="BG5009" s="9"/>
      <c r="BH5009" s="9"/>
      <c r="BI5009" s="9"/>
      <c r="BJ5009" s="9"/>
      <c r="BK5009" s="9"/>
      <c r="BL5009" s="9">
        <f t="shared" si="164"/>
        <v>668088.44174224418</v>
      </c>
      <c r="BM5009" s="9">
        <f t="shared" si="165"/>
        <v>668100</v>
      </c>
    </row>
    <row r="5010" spans="1:65" x14ac:dyDescent="0.3">
      <c r="A5010" s="5" t="s">
        <v>178</v>
      </c>
      <c r="B5010" s="9">
        <v>16073</v>
      </c>
      <c r="C5010">
        <v>577731</v>
      </c>
      <c r="D5010">
        <v>1</v>
      </c>
      <c r="E5010">
        <v>1</v>
      </c>
      <c r="F5010">
        <v>1</v>
      </c>
      <c r="G5010">
        <v>1</v>
      </c>
      <c r="H5010">
        <v>1</v>
      </c>
      <c r="I5010" t="s">
        <v>96</v>
      </c>
      <c r="J5010">
        <v>577731</v>
      </c>
      <c r="K5010" t="s">
        <v>178</v>
      </c>
      <c r="L5010">
        <v>577731</v>
      </c>
      <c r="M5010" t="s">
        <v>178</v>
      </c>
      <c r="N5010">
        <v>577731</v>
      </c>
      <c r="O5010" t="s">
        <v>178</v>
      </c>
      <c r="P5010">
        <v>577731</v>
      </c>
      <c r="Q5010" t="s">
        <v>178</v>
      </c>
      <c r="R5010" s="9">
        <v>728838.58860611345</v>
      </c>
      <c r="S5010" s="9">
        <f>SUMIFS($B:$B,$J:$J,$C5010)</f>
        <v>25393</v>
      </c>
      <c r="T5010" s="9">
        <v>568926.67977146315</v>
      </c>
      <c r="U5010" s="9">
        <v>606</v>
      </c>
      <c r="V5010" s="9">
        <f>U5010*768</f>
        <v>465408</v>
      </c>
      <c r="W5010" s="9">
        <v>98</v>
      </c>
      <c r="X5010" s="9">
        <f>W5010*3072</f>
        <v>301056</v>
      </c>
      <c r="Y5010" s="9">
        <v>425</v>
      </c>
      <c r="Z5010" s="9">
        <f>Y5010*1024</f>
        <v>435200</v>
      </c>
      <c r="AA5010" s="9">
        <v>94</v>
      </c>
      <c r="AB5010" s="9">
        <f>AA5010*256</f>
        <v>24064</v>
      </c>
      <c r="AC5010" s="9">
        <f>SUMIFS($B:$B,$L:$L,$C5010)</f>
        <v>25393</v>
      </c>
      <c r="AD5010" s="9">
        <v>1610930.998181836</v>
      </c>
      <c r="AE5010" s="9">
        <f>SUMIFS($B:$B,$P:$P,$C5010)</f>
        <v>30775</v>
      </c>
      <c r="AF5010" s="9">
        <v>1848967.7302683601</v>
      </c>
      <c r="AG5010" s="9">
        <f>SUMIFS($B:$B,$N:$N,$C5010)</f>
        <v>30775</v>
      </c>
      <c r="AH5010" s="9">
        <v>5278663.9067459051</v>
      </c>
      <c r="AI5010" s="9">
        <f>SUMIFS($B:$B,$P:$P,$C5010)</f>
        <v>30775</v>
      </c>
      <c r="AJ5010" s="9">
        <v>16511198.599366309</v>
      </c>
      <c r="AK5010" s="9"/>
      <c r="AL5010" s="9">
        <v>3673</v>
      </c>
      <c r="AM5010" s="9">
        <f>AL5010*141</f>
        <v>517893</v>
      </c>
      <c r="AN5010" s="9"/>
      <c r="AO5010" s="9"/>
      <c r="AP5010" s="9"/>
      <c r="AQ5010" s="15"/>
      <c r="AR5010" s="9">
        <v>78</v>
      </c>
      <c r="AS5010" s="9">
        <f>AR5010*30500</f>
        <v>2379000</v>
      </c>
      <c r="AT5010" s="9">
        <v>139</v>
      </c>
      <c r="AU5010" s="9">
        <f>AT5010*2742</f>
        <v>381138</v>
      </c>
      <c r="AV5010" s="9">
        <v>0</v>
      </c>
      <c r="AW5010" s="9">
        <f>AV5010*914</f>
        <v>0</v>
      </c>
      <c r="AX5010" s="9">
        <v>1044</v>
      </c>
      <c r="AY5010" s="9">
        <f>AX5010*141</f>
        <v>147204</v>
      </c>
      <c r="AZ5010" s="9">
        <v>1144</v>
      </c>
      <c r="BA5010" s="9">
        <f>AZ5010*343</f>
        <v>392392</v>
      </c>
      <c r="BB5010" s="9">
        <v>157</v>
      </c>
      <c r="BC5010" s="9">
        <f>BB5010*109</f>
        <v>17113</v>
      </c>
      <c r="BD5010" s="9">
        <v>30</v>
      </c>
      <c r="BE5010" s="9">
        <f>BD5010*82</f>
        <v>2460</v>
      </c>
      <c r="BF5010" s="9">
        <v>177</v>
      </c>
      <c r="BG5010" s="9">
        <f>BF5010*328</f>
        <v>58056</v>
      </c>
      <c r="BH5010" s="9">
        <v>36</v>
      </c>
      <c r="BI5010" s="9">
        <f>BH5010*410</f>
        <v>14760</v>
      </c>
      <c r="BJ5010" s="9">
        <v>17</v>
      </c>
      <c r="BK5010" s="9">
        <f>BJ5010*219</f>
        <v>3723</v>
      </c>
      <c r="BL5010" s="9">
        <f t="shared" si="164"/>
        <v>31686993.502939984</v>
      </c>
      <c r="BM5010" s="9">
        <f t="shared" si="165"/>
        <v>31687000</v>
      </c>
    </row>
    <row r="5011" spans="1:65" x14ac:dyDescent="0.3">
      <c r="A5011" s="4" t="s">
        <v>1737</v>
      </c>
      <c r="B5011" s="9">
        <v>1951</v>
      </c>
      <c r="C5011">
        <v>579734</v>
      </c>
      <c r="D5011">
        <v>1</v>
      </c>
      <c r="E5011">
        <v>1</v>
      </c>
      <c r="F5011">
        <v>1</v>
      </c>
      <c r="G5011">
        <v>1</v>
      </c>
      <c r="H5011">
        <v>0</v>
      </c>
      <c r="I5011" t="s">
        <v>90</v>
      </c>
      <c r="J5011">
        <v>579734</v>
      </c>
      <c r="K5011" t="s">
        <v>1737</v>
      </c>
      <c r="L5011">
        <v>579734</v>
      </c>
      <c r="M5011" t="s">
        <v>1737</v>
      </c>
      <c r="N5011">
        <v>579734</v>
      </c>
      <c r="O5011" t="s">
        <v>1737</v>
      </c>
      <c r="P5011">
        <v>579025</v>
      </c>
      <c r="Q5011" t="s">
        <v>213</v>
      </c>
      <c r="R5011" s="9">
        <v>454092.38767701399</v>
      </c>
      <c r="S5011" s="9">
        <f>SUMIFS($B:$B,$J:$J,$C5011)</f>
        <v>1951</v>
      </c>
      <c r="T5011" s="9">
        <v>106186.12148804381</v>
      </c>
      <c r="U5011" s="9">
        <v>0</v>
      </c>
      <c r="V5011" s="9">
        <f>U5011*768</f>
        <v>0</v>
      </c>
      <c r="W5011" s="9">
        <v>3</v>
      </c>
      <c r="X5011" s="9">
        <f>W5011*3072</f>
        <v>9216</v>
      </c>
      <c r="Y5011" s="9">
        <v>28</v>
      </c>
      <c r="Z5011" s="9">
        <f>Y5011*1024</f>
        <v>28672</v>
      </c>
      <c r="AA5011" s="9">
        <v>4</v>
      </c>
      <c r="AB5011" s="9">
        <f>AA5011*256</f>
        <v>1024</v>
      </c>
      <c r="AC5011" s="9">
        <f>SUMIFS($B:$B,$L:$L,$C5011)</f>
        <v>2108</v>
      </c>
      <c r="AD5011" s="9">
        <v>265076.08283734287</v>
      </c>
      <c r="AE5011" s="9"/>
      <c r="AF5011" s="9"/>
      <c r="AG5011" s="9">
        <f>SUMIFS($B:$B,$N:$N,$C5011)</f>
        <v>4391</v>
      </c>
      <c r="AH5011" s="9">
        <v>496607.31198626931</v>
      </c>
      <c r="AI5011" s="9"/>
      <c r="AJ5011" s="9"/>
      <c r="AK5011" s="9"/>
      <c r="AL5011" s="9"/>
      <c r="AM5011" s="9"/>
      <c r="AN5011" s="9"/>
      <c r="AO5011" s="9"/>
      <c r="AP5011" s="9"/>
      <c r="AQ5011" s="15"/>
      <c r="AR5011" s="9">
        <v>4</v>
      </c>
      <c r="AS5011" s="9">
        <f>AR5011*30500</f>
        <v>122000</v>
      </c>
      <c r="AT5011" s="9"/>
      <c r="AU5011" s="9"/>
      <c r="AV5011" s="9"/>
      <c r="AW5011" s="9"/>
      <c r="AX5011" s="9"/>
      <c r="AY5011" s="9"/>
      <c r="AZ5011" s="9"/>
      <c r="BA5011" s="9"/>
      <c r="BB5011" s="9"/>
      <c r="BC5011" s="9"/>
      <c r="BD5011" s="9"/>
      <c r="BE5011" s="9"/>
      <c r="BF5011" s="9"/>
      <c r="BG5011" s="9"/>
      <c r="BH5011" s="9"/>
      <c r="BI5011" s="9"/>
      <c r="BJ5011" s="9"/>
      <c r="BK5011" s="9"/>
      <c r="BL5011" s="9">
        <f t="shared" si="164"/>
        <v>1482873.9039886701</v>
      </c>
      <c r="BM5011" s="9">
        <f t="shared" si="165"/>
        <v>1482900</v>
      </c>
    </row>
    <row r="5012" spans="1:65" x14ac:dyDescent="0.3">
      <c r="A5012" t="s">
        <v>4561</v>
      </c>
      <c r="B5012" s="9">
        <v>552</v>
      </c>
      <c r="C5012">
        <v>597881</v>
      </c>
      <c r="D5012">
        <v>1</v>
      </c>
      <c r="E5012">
        <v>0</v>
      </c>
      <c r="F5012">
        <v>0</v>
      </c>
      <c r="G5012">
        <v>0</v>
      </c>
      <c r="H5012">
        <v>0</v>
      </c>
      <c r="I5012" t="s">
        <v>94</v>
      </c>
      <c r="J5012">
        <v>597350</v>
      </c>
      <c r="K5012" t="s">
        <v>1700</v>
      </c>
      <c r="L5012">
        <v>597350</v>
      </c>
      <c r="M5012" t="s">
        <v>1700</v>
      </c>
      <c r="N5012">
        <v>597350</v>
      </c>
      <c r="O5012" t="s">
        <v>1700</v>
      </c>
      <c r="P5012">
        <v>597180</v>
      </c>
      <c r="Q5012" t="s">
        <v>116</v>
      </c>
      <c r="R5012" s="9">
        <v>131456.11160288111</v>
      </c>
      <c r="S5012" s="9"/>
      <c r="T5012" s="9"/>
      <c r="U5012" s="9"/>
      <c r="V5012" s="9"/>
      <c r="W5012" s="9"/>
      <c r="X5012" s="9"/>
      <c r="Y5012" s="9"/>
      <c r="Z5012" s="9"/>
      <c r="AA5012" s="9"/>
      <c r="AB5012" s="9"/>
      <c r="AC5012" s="9"/>
      <c r="AD5012" s="9"/>
      <c r="AE5012" s="9"/>
      <c r="AF5012" s="9"/>
      <c r="AG5012" s="9"/>
      <c r="AH5012" s="9"/>
      <c r="AI5012" s="9"/>
      <c r="AJ5012" s="9"/>
      <c r="AK5012" s="9"/>
      <c r="AL5012" s="9"/>
      <c r="AM5012" s="9"/>
      <c r="AN5012" s="9"/>
      <c r="AO5012" s="9"/>
      <c r="AP5012" s="9"/>
      <c r="AQ5012" s="15"/>
      <c r="AR5012" s="9"/>
      <c r="AS5012" s="9"/>
      <c r="AT5012" s="9"/>
      <c r="AU5012" s="9"/>
      <c r="AV5012" s="9"/>
      <c r="AW5012" s="9"/>
      <c r="AX5012" s="9"/>
      <c r="AY5012" s="9"/>
      <c r="AZ5012" s="9"/>
      <c r="BA5012" s="9"/>
      <c r="BB5012" s="9"/>
      <c r="BC5012" s="9"/>
      <c r="BD5012" s="9"/>
      <c r="BE5012" s="9"/>
      <c r="BF5012" s="9"/>
      <c r="BG5012" s="9"/>
      <c r="BH5012" s="9"/>
      <c r="BI5012" s="9"/>
      <c r="BJ5012" s="9"/>
      <c r="BK5012" s="9"/>
      <c r="BL5012" s="9">
        <f t="shared" si="164"/>
        <v>131456.11160288111</v>
      </c>
      <c r="BM5012" s="9">
        <f t="shared" si="165"/>
        <v>131500</v>
      </c>
    </row>
    <row r="5013" spans="1:65" x14ac:dyDescent="0.3">
      <c r="A5013" t="s">
        <v>4562</v>
      </c>
      <c r="B5013" s="9">
        <v>355</v>
      </c>
      <c r="C5013">
        <v>578843</v>
      </c>
      <c r="D5013">
        <v>1</v>
      </c>
      <c r="E5013">
        <v>0</v>
      </c>
      <c r="F5013">
        <v>0</v>
      </c>
      <c r="G5013">
        <v>0</v>
      </c>
      <c r="H5013">
        <v>0</v>
      </c>
      <c r="I5013" t="s">
        <v>96</v>
      </c>
      <c r="J5013">
        <v>577928</v>
      </c>
      <c r="K5013" t="s">
        <v>882</v>
      </c>
      <c r="L5013">
        <v>577928</v>
      </c>
      <c r="M5013" t="s">
        <v>882</v>
      </c>
      <c r="N5013">
        <v>578576</v>
      </c>
      <c r="O5013" t="s">
        <v>580</v>
      </c>
      <c r="P5013">
        <v>578576</v>
      </c>
      <c r="Q5013" t="s">
        <v>580</v>
      </c>
      <c r="R5013" s="9">
        <v>84985.002613887918</v>
      </c>
      <c r="S5013" s="9"/>
      <c r="T5013" s="9"/>
      <c r="U5013" s="9"/>
      <c r="V5013" s="9"/>
      <c r="W5013" s="9"/>
      <c r="X5013" s="9"/>
      <c r="Y5013" s="9"/>
      <c r="Z5013" s="9"/>
      <c r="AA5013" s="9"/>
      <c r="AB5013" s="9"/>
      <c r="AC5013" s="9"/>
      <c r="AD5013" s="9"/>
      <c r="AE5013" s="9"/>
      <c r="AF5013" s="9"/>
      <c r="AG5013" s="9"/>
      <c r="AH5013" s="9"/>
      <c r="AI5013" s="9"/>
      <c r="AJ5013" s="9"/>
      <c r="AK5013" s="9"/>
      <c r="AL5013" s="9"/>
      <c r="AM5013" s="9"/>
      <c r="AN5013" s="9"/>
      <c r="AO5013" s="9"/>
      <c r="AP5013" s="9"/>
      <c r="AQ5013" s="15"/>
      <c r="AR5013" s="9"/>
      <c r="AS5013" s="9"/>
      <c r="AT5013" s="9"/>
      <c r="AU5013" s="9"/>
      <c r="AV5013" s="9"/>
      <c r="AW5013" s="9"/>
      <c r="AX5013" s="9"/>
      <c r="AY5013" s="9"/>
      <c r="AZ5013" s="9"/>
      <c r="BA5013" s="9"/>
      <c r="BB5013" s="9"/>
      <c r="BC5013" s="9"/>
      <c r="BD5013" s="9"/>
      <c r="BE5013" s="9"/>
      <c r="BF5013" s="9"/>
      <c r="BG5013" s="9"/>
      <c r="BH5013" s="9"/>
      <c r="BI5013" s="9"/>
      <c r="BJ5013" s="9"/>
      <c r="BK5013" s="9"/>
      <c r="BL5013" s="9">
        <f t="shared" si="164"/>
        <v>84985.002613887918</v>
      </c>
      <c r="BM5013" s="9">
        <f t="shared" si="165"/>
        <v>85000</v>
      </c>
    </row>
    <row r="5014" spans="1:65" x14ac:dyDescent="0.3">
      <c r="A5014" t="s">
        <v>4563</v>
      </c>
      <c r="B5014" s="9">
        <v>182</v>
      </c>
      <c r="C5014">
        <v>577561</v>
      </c>
      <c r="D5014">
        <v>1</v>
      </c>
      <c r="E5014">
        <v>0</v>
      </c>
      <c r="F5014">
        <v>0</v>
      </c>
      <c r="G5014">
        <v>0</v>
      </c>
      <c r="H5014">
        <v>0</v>
      </c>
      <c r="I5014" t="s">
        <v>104</v>
      </c>
      <c r="J5014">
        <v>577197</v>
      </c>
      <c r="K5014" t="s">
        <v>300</v>
      </c>
      <c r="L5014">
        <v>577197</v>
      </c>
      <c r="M5014" t="s">
        <v>300</v>
      </c>
      <c r="N5014">
        <v>577197</v>
      </c>
      <c r="O5014" t="s">
        <v>300</v>
      </c>
      <c r="P5014">
        <v>577197</v>
      </c>
      <c r="Q5014" t="s">
        <v>300</v>
      </c>
      <c r="R5014" s="9">
        <v>71941.662785630979</v>
      </c>
      <c r="S5014" s="9"/>
      <c r="T5014" s="9"/>
      <c r="U5014" s="9"/>
      <c r="V5014" s="9"/>
      <c r="W5014" s="9"/>
      <c r="X5014" s="9"/>
      <c r="Y5014" s="9"/>
      <c r="Z5014" s="9"/>
      <c r="AA5014" s="9"/>
      <c r="AB5014" s="9"/>
      <c r="AC5014" s="9"/>
      <c r="AD5014" s="9"/>
      <c r="AE5014" s="9"/>
      <c r="AF5014" s="9"/>
      <c r="AG5014" s="9"/>
      <c r="AH5014" s="9"/>
      <c r="AI5014" s="9"/>
      <c r="AJ5014" s="9"/>
      <c r="AK5014" s="9"/>
      <c r="AL5014" s="9"/>
      <c r="AM5014" s="9"/>
      <c r="AN5014" s="9"/>
      <c r="AO5014" s="9"/>
      <c r="AP5014" s="9"/>
      <c r="AQ5014" s="15"/>
      <c r="AR5014" s="9"/>
      <c r="AS5014" s="9"/>
      <c r="AT5014" s="9"/>
      <c r="AU5014" s="9"/>
      <c r="AV5014" s="9"/>
      <c r="AW5014" s="9"/>
      <c r="AX5014" s="9"/>
      <c r="AY5014" s="9"/>
      <c r="AZ5014" s="9"/>
      <c r="BA5014" s="9"/>
      <c r="BB5014" s="9"/>
      <c r="BC5014" s="9"/>
      <c r="BD5014" s="9"/>
      <c r="BE5014" s="9"/>
      <c r="BF5014" s="9"/>
      <c r="BG5014" s="9"/>
      <c r="BH5014" s="9"/>
      <c r="BI5014" s="9"/>
      <c r="BJ5014" s="9"/>
      <c r="BK5014" s="9"/>
      <c r="BL5014" s="9">
        <f t="shared" si="164"/>
        <v>71941.662785630979</v>
      </c>
      <c r="BM5014" s="9">
        <f t="shared" si="165"/>
        <v>71900</v>
      </c>
    </row>
    <row r="5015" spans="1:65" x14ac:dyDescent="0.3">
      <c r="A5015" t="s">
        <v>4564</v>
      </c>
      <c r="B5015" s="9">
        <v>1341</v>
      </c>
      <c r="C5015">
        <v>538850</v>
      </c>
      <c r="D5015">
        <v>1</v>
      </c>
      <c r="E5015">
        <v>0</v>
      </c>
      <c r="F5015">
        <v>0</v>
      </c>
      <c r="G5015">
        <v>0</v>
      </c>
      <c r="H5015">
        <v>0</v>
      </c>
      <c r="I5015" t="s">
        <v>86</v>
      </c>
      <c r="J5015">
        <v>538728</v>
      </c>
      <c r="K5015" t="s">
        <v>141</v>
      </c>
      <c r="L5015">
        <v>538728</v>
      </c>
      <c r="M5015" t="s">
        <v>141</v>
      </c>
      <c r="N5015">
        <v>538728</v>
      </c>
      <c r="O5015" t="s">
        <v>141</v>
      </c>
      <c r="P5015">
        <v>538728</v>
      </c>
      <c r="Q5015" t="s">
        <v>141</v>
      </c>
      <c r="R5015" s="9">
        <v>314720.26512293081</v>
      </c>
      <c r="S5015" s="9"/>
      <c r="T5015" s="9"/>
      <c r="U5015" s="9"/>
      <c r="V5015" s="9"/>
      <c r="W5015" s="9"/>
      <c r="X5015" s="9"/>
      <c r="Y5015" s="9"/>
      <c r="Z5015" s="9"/>
      <c r="AA5015" s="9"/>
      <c r="AB5015" s="9"/>
      <c r="AC5015" s="9"/>
      <c r="AD5015" s="9"/>
      <c r="AE5015" s="9"/>
      <c r="AF5015" s="9"/>
      <c r="AG5015" s="9"/>
      <c r="AH5015" s="9"/>
      <c r="AI5015" s="9"/>
      <c r="AJ5015" s="9"/>
      <c r="AK5015" s="9"/>
      <c r="AL5015" s="9"/>
      <c r="AM5015" s="9"/>
      <c r="AN5015" s="9"/>
      <c r="AO5015" s="9"/>
      <c r="AP5015" s="9"/>
      <c r="AQ5015" s="15"/>
      <c r="AR5015" s="9"/>
      <c r="AS5015" s="9"/>
      <c r="AT5015" s="9"/>
      <c r="AU5015" s="9"/>
      <c r="AV5015" s="9"/>
      <c r="AW5015" s="9"/>
      <c r="AX5015" s="9"/>
      <c r="AY5015" s="9"/>
      <c r="AZ5015" s="9"/>
      <c r="BA5015" s="9"/>
      <c r="BB5015" s="9"/>
      <c r="BC5015" s="9"/>
      <c r="BD5015" s="9"/>
      <c r="BE5015" s="9"/>
      <c r="BF5015" s="9"/>
      <c r="BG5015" s="9"/>
      <c r="BH5015" s="9"/>
      <c r="BI5015" s="9"/>
      <c r="BJ5015" s="9"/>
      <c r="BK5015" s="9"/>
      <c r="BL5015" s="9">
        <f t="shared" si="164"/>
        <v>314720.26512293081</v>
      </c>
      <c r="BM5015" s="9">
        <f t="shared" si="165"/>
        <v>314700</v>
      </c>
    </row>
    <row r="5016" spans="1:65" x14ac:dyDescent="0.3">
      <c r="A5016" t="s">
        <v>4565</v>
      </c>
      <c r="B5016" s="9">
        <v>362</v>
      </c>
      <c r="C5016">
        <v>542458</v>
      </c>
      <c r="D5016">
        <v>1</v>
      </c>
      <c r="E5016">
        <v>0</v>
      </c>
      <c r="F5016">
        <v>0</v>
      </c>
      <c r="G5016">
        <v>0</v>
      </c>
      <c r="H5016">
        <v>0</v>
      </c>
      <c r="I5016" t="s">
        <v>86</v>
      </c>
      <c r="J5016">
        <v>541877</v>
      </c>
      <c r="K5016" t="s">
        <v>2046</v>
      </c>
      <c r="L5016">
        <v>541656</v>
      </c>
      <c r="M5016" t="s">
        <v>227</v>
      </c>
      <c r="N5016">
        <v>541656</v>
      </c>
      <c r="O5016" t="s">
        <v>227</v>
      </c>
      <c r="P5016">
        <v>541656</v>
      </c>
      <c r="Q5016" t="s">
        <v>227</v>
      </c>
      <c r="R5016" s="9">
        <v>86642.707665743423</v>
      </c>
      <c r="S5016" s="9"/>
      <c r="T5016" s="9"/>
      <c r="U5016" s="9"/>
      <c r="V5016" s="9"/>
      <c r="W5016" s="9"/>
      <c r="X5016" s="9"/>
      <c r="Y5016" s="9"/>
      <c r="Z5016" s="9"/>
      <c r="AA5016" s="9"/>
      <c r="AB5016" s="9"/>
      <c r="AC5016" s="9"/>
      <c r="AD5016" s="9"/>
      <c r="AE5016" s="9"/>
      <c r="AF5016" s="9"/>
      <c r="AG5016" s="9"/>
      <c r="AH5016" s="9"/>
      <c r="AI5016" s="9"/>
      <c r="AJ5016" s="9"/>
      <c r="AK5016" s="9"/>
      <c r="AL5016" s="9"/>
      <c r="AM5016" s="9"/>
      <c r="AN5016" s="9"/>
      <c r="AO5016" s="9"/>
      <c r="AP5016" s="9"/>
      <c r="AQ5016" s="15"/>
      <c r="AR5016" s="9">
        <v>1</v>
      </c>
      <c r="AS5016" s="9">
        <f>AR5016*30500</f>
        <v>30500</v>
      </c>
      <c r="AT5016" s="9"/>
      <c r="AU5016" s="9"/>
      <c r="AV5016" s="9"/>
      <c r="AW5016" s="9"/>
      <c r="AX5016" s="9"/>
      <c r="AY5016" s="9"/>
      <c r="AZ5016" s="9"/>
      <c r="BA5016" s="9"/>
      <c r="BB5016" s="9"/>
      <c r="BC5016" s="9"/>
      <c r="BD5016" s="9"/>
      <c r="BE5016" s="9"/>
      <c r="BF5016" s="9"/>
      <c r="BG5016" s="9"/>
      <c r="BH5016" s="9"/>
      <c r="BI5016" s="9"/>
      <c r="BJ5016" s="9"/>
      <c r="BK5016" s="9"/>
      <c r="BL5016" s="9">
        <f t="shared" si="164"/>
        <v>117142.70766574342</v>
      </c>
      <c r="BM5016" s="9">
        <f t="shared" si="165"/>
        <v>117100</v>
      </c>
    </row>
    <row r="5017" spans="1:65" x14ac:dyDescent="0.3">
      <c r="A5017" t="s">
        <v>4566</v>
      </c>
      <c r="B5017" s="9">
        <v>291</v>
      </c>
      <c r="C5017">
        <v>546283</v>
      </c>
      <c r="D5017">
        <v>1</v>
      </c>
      <c r="E5017">
        <v>0</v>
      </c>
      <c r="F5017">
        <v>0</v>
      </c>
      <c r="G5017">
        <v>0</v>
      </c>
      <c r="H5017">
        <v>0</v>
      </c>
      <c r="I5017" t="s">
        <v>104</v>
      </c>
      <c r="J5017">
        <v>561860</v>
      </c>
      <c r="K5017" t="s">
        <v>951</v>
      </c>
      <c r="L5017">
        <v>561860</v>
      </c>
      <c r="M5017" t="s">
        <v>951</v>
      </c>
      <c r="N5017">
        <v>561860</v>
      </c>
      <c r="O5017" t="s">
        <v>951</v>
      </c>
      <c r="P5017">
        <v>561860</v>
      </c>
      <c r="Q5017" t="s">
        <v>951</v>
      </c>
      <c r="R5017" s="9">
        <v>71941.662785630979</v>
      </c>
      <c r="S5017" s="9"/>
      <c r="T5017" s="9"/>
      <c r="U5017" s="9"/>
      <c r="V5017" s="9"/>
      <c r="W5017" s="9"/>
      <c r="X5017" s="9"/>
      <c r="Y5017" s="9"/>
      <c r="Z5017" s="9"/>
      <c r="AA5017" s="9"/>
      <c r="AB5017" s="9"/>
      <c r="AC5017" s="9"/>
      <c r="AD5017" s="9"/>
      <c r="AE5017" s="9"/>
      <c r="AF5017" s="9"/>
      <c r="AG5017" s="9"/>
      <c r="AH5017" s="9"/>
      <c r="AI5017" s="9"/>
      <c r="AJ5017" s="9"/>
      <c r="AK5017" s="9"/>
      <c r="AL5017" s="9"/>
      <c r="AM5017" s="9"/>
      <c r="AN5017" s="9"/>
      <c r="AO5017" s="9"/>
      <c r="AP5017" s="9"/>
      <c r="AQ5017" s="15"/>
      <c r="AR5017" s="9"/>
      <c r="AS5017" s="9"/>
      <c r="AT5017" s="9"/>
      <c r="AU5017" s="9"/>
      <c r="AV5017" s="9"/>
      <c r="AW5017" s="9"/>
      <c r="AX5017" s="9"/>
      <c r="AY5017" s="9"/>
      <c r="AZ5017" s="9"/>
      <c r="BA5017" s="9"/>
      <c r="BB5017" s="9"/>
      <c r="BC5017" s="9"/>
      <c r="BD5017" s="9"/>
      <c r="BE5017" s="9"/>
      <c r="BF5017" s="9"/>
      <c r="BG5017" s="9"/>
      <c r="BH5017" s="9"/>
      <c r="BI5017" s="9"/>
      <c r="BJ5017" s="9"/>
      <c r="BK5017" s="9"/>
      <c r="BL5017" s="9">
        <f t="shared" si="164"/>
        <v>71941.662785630979</v>
      </c>
      <c r="BM5017" s="9">
        <f t="shared" si="165"/>
        <v>71900</v>
      </c>
    </row>
    <row r="5018" spans="1:65" x14ac:dyDescent="0.3">
      <c r="A5018" t="s">
        <v>4567</v>
      </c>
      <c r="B5018" s="9">
        <v>48</v>
      </c>
      <c r="C5018">
        <v>587991</v>
      </c>
      <c r="D5018">
        <v>1</v>
      </c>
      <c r="E5018">
        <v>0</v>
      </c>
      <c r="F5018">
        <v>0</v>
      </c>
      <c r="G5018">
        <v>0</v>
      </c>
      <c r="H5018">
        <v>0</v>
      </c>
      <c r="I5018" t="s">
        <v>123</v>
      </c>
      <c r="J5018">
        <v>587591</v>
      </c>
      <c r="K5018" t="s">
        <v>506</v>
      </c>
      <c r="L5018">
        <v>587591</v>
      </c>
      <c r="M5018" t="s">
        <v>506</v>
      </c>
      <c r="N5018">
        <v>588024</v>
      </c>
      <c r="O5018" t="s">
        <v>507</v>
      </c>
      <c r="P5018">
        <v>588024</v>
      </c>
      <c r="Q5018" t="s">
        <v>507</v>
      </c>
      <c r="R5018" s="9">
        <v>71941.662785630979</v>
      </c>
      <c r="S5018" s="9"/>
      <c r="T5018" s="9"/>
      <c r="U5018" s="9"/>
      <c r="V5018" s="9"/>
      <c r="W5018" s="9"/>
      <c r="X5018" s="9"/>
      <c r="Y5018" s="9"/>
      <c r="Z5018" s="9"/>
      <c r="AA5018" s="9"/>
      <c r="AB5018" s="9"/>
      <c r="AC5018" s="9"/>
      <c r="AD5018" s="9"/>
      <c r="AE5018" s="9"/>
      <c r="AF5018" s="9"/>
      <c r="AG5018" s="9"/>
      <c r="AH5018" s="9"/>
      <c r="AI5018" s="9"/>
      <c r="AJ5018" s="9"/>
      <c r="AK5018" s="9"/>
      <c r="AL5018" s="9"/>
      <c r="AM5018" s="9"/>
      <c r="AN5018" s="9"/>
      <c r="AO5018" s="9"/>
      <c r="AP5018" s="9"/>
      <c r="AQ5018" s="15"/>
      <c r="AR5018" s="9"/>
      <c r="AS5018" s="9"/>
      <c r="AT5018" s="9"/>
      <c r="AU5018" s="9"/>
      <c r="AV5018" s="9"/>
      <c r="AW5018" s="9"/>
      <c r="AX5018" s="9"/>
      <c r="AY5018" s="9"/>
      <c r="AZ5018" s="9"/>
      <c r="BA5018" s="9"/>
      <c r="BB5018" s="9"/>
      <c r="BC5018" s="9"/>
      <c r="BD5018" s="9"/>
      <c r="BE5018" s="9"/>
      <c r="BF5018" s="9"/>
      <c r="BG5018" s="9"/>
      <c r="BH5018" s="9"/>
      <c r="BI5018" s="9"/>
      <c r="BJ5018" s="9"/>
      <c r="BK5018" s="9"/>
      <c r="BL5018" s="9">
        <f t="shared" si="164"/>
        <v>71941.662785630979</v>
      </c>
      <c r="BM5018" s="9">
        <f t="shared" si="165"/>
        <v>71900</v>
      </c>
    </row>
    <row r="5019" spans="1:65" x14ac:dyDescent="0.3">
      <c r="A5019" t="s">
        <v>4567</v>
      </c>
      <c r="B5019" s="9">
        <v>492</v>
      </c>
      <c r="C5019">
        <v>541176</v>
      </c>
      <c r="D5019">
        <v>1</v>
      </c>
      <c r="E5019">
        <v>0</v>
      </c>
      <c r="F5019">
        <v>0</v>
      </c>
      <c r="G5019">
        <v>0</v>
      </c>
      <c r="H5019">
        <v>0</v>
      </c>
      <c r="I5019" t="s">
        <v>151</v>
      </c>
      <c r="J5019">
        <v>559717</v>
      </c>
      <c r="K5019" t="s">
        <v>346</v>
      </c>
      <c r="L5019">
        <v>559717</v>
      </c>
      <c r="M5019" t="s">
        <v>346</v>
      </c>
      <c r="N5019">
        <v>559717</v>
      </c>
      <c r="O5019" t="s">
        <v>346</v>
      </c>
      <c r="P5019">
        <v>559717</v>
      </c>
      <c r="Q5019" t="s">
        <v>346</v>
      </c>
      <c r="R5019" s="9">
        <v>117340.2623174819</v>
      </c>
      <c r="S5019" s="9"/>
      <c r="T5019" s="9"/>
      <c r="U5019" s="9"/>
      <c r="V5019" s="9"/>
      <c r="W5019" s="9"/>
      <c r="X5019" s="9"/>
      <c r="Y5019" s="9"/>
      <c r="Z5019" s="9"/>
      <c r="AA5019" s="9"/>
      <c r="AB5019" s="9"/>
      <c r="AC5019" s="9"/>
      <c r="AD5019" s="9"/>
      <c r="AE5019" s="9"/>
      <c r="AF5019" s="9"/>
      <c r="AG5019" s="9"/>
      <c r="AH5019" s="9"/>
      <c r="AI5019" s="9"/>
      <c r="AJ5019" s="9"/>
      <c r="AK5019" s="9"/>
      <c r="AL5019" s="9"/>
      <c r="AM5019" s="9"/>
      <c r="AN5019" s="9"/>
      <c r="AO5019" s="9"/>
      <c r="AP5019" s="9"/>
      <c r="AQ5019" s="15"/>
      <c r="AR5019" s="9"/>
      <c r="AS5019" s="9"/>
      <c r="AT5019" s="9"/>
      <c r="AU5019" s="9"/>
      <c r="AV5019" s="9"/>
      <c r="AW5019" s="9"/>
      <c r="AX5019" s="9"/>
      <c r="AY5019" s="9"/>
      <c r="AZ5019" s="9"/>
      <c r="BA5019" s="9"/>
      <c r="BB5019" s="9"/>
      <c r="BC5019" s="9"/>
      <c r="BD5019" s="9"/>
      <c r="BE5019" s="9"/>
      <c r="BF5019" s="9"/>
      <c r="BG5019" s="9"/>
      <c r="BH5019" s="9"/>
      <c r="BI5019" s="9"/>
      <c r="BJ5019" s="9"/>
      <c r="BK5019" s="9"/>
      <c r="BL5019" s="9">
        <f t="shared" si="164"/>
        <v>117340.2623174819</v>
      </c>
      <c r="BM5019" s="9">
        <f t="shared" si="165"/>
        <v>117300</v>
      </c>
    </row>
    <row r="5020" spans="1:65" x14ac:dyDescent="0.3">
      <c r="A5020" t="s">
        <v>4568</v>
      </c>
      <c r="B5020" s="9">
        <v>288</v>
      </c>
      <c r="C5020">
        <v>575780</v>
      </c>
      <c r="D5020">
        <v>1</v>
      </c>
      <c r="E5020">
        <v>0</v>
      </c>
      <c r="F5020">
        <v>0</v>
      </c>
      <c r="G5020">
        <v>0</v>
      </c>
      <c r="H5020">
        <v>0</v>
      </c>
      <c r="I5020" t="s">
        <v>96</v>
      </c>
      <c r="J5020">
        <v>575054</v>
      </c>
      <c r="K5020" t="s">
        <v>849</v>
      </c>
      <c r="L5020">
        <v>575500</v>
      </c>
      <c r="M5020" t="s">
        <v>701</v>
      </c>
      <c r="N5020">
        <v>575500</v>
      </c>
      <c r="O5020" t="s">
        <v>701</v>
      </c>
      <c r="P5020">
        <v>575500</v>
      </c>
      <c r="Q5020" t="s">
        <v>701</v>
      </c>
      <c r="R5020" s="9">
        <v>71941.662785630979</v>
      </c>
      <c r="S5020" s="9"/>
      <c r="T5020" s="9"/>
      <c r="U5020" s="9"/>
      <c r="V5020" s="9"/>
      <c r="W5020" s="9"/>
      <c r="X5020" s="9"/>
      <c r="Y5020" s="9"/>
      <c r="Z5020" s="9"/>
      <c r="AA5020" s="9"/>
      <c r="AB5020" s="9"/>
      <c r="AC5020" s="9"/>
      <c r="AD5020" s="9"/>
      <c r="AE5020" s="9"/>
      <c r="AF5020" s="9"/>
      <c r="AG5020" s="9"/>
      <c r="AH5020" s="9"/>
      <c r="AI5020" s="9"/>
      <c r="AJ5020" s="9"/>
      <c r="AK5020" s="9"/>
      <c r="AL5020" s="9"/>
      <c r="AM5020" s="9"/>
      <c r="AN5020" s="9"/>
      <c r="AO5020" s="9"/>
      <c r="AP5020" s="9"/>
      <c r="AQ5020" s="15"/>
      <c r="AR5020" s="9"/>
      <c r="AS5020" s="9"/>
      <c r="AT5020" s="9"/>
      <c r="AU5020" s="9"/>
      <c r="AV5020" s="9"/>
      <c r="AW5020" s="9"/>
      <c r="AX5020" s="9"/>
      <c r="AY5020" s="9"/>
      <c r="AZ5020" s="9"/>
      <c r="BA5020" s="9"/>
      <c r="BB5020" s="9"/>
      <c r="BC5020" s="9"/>
      <c r="BD5020" s="9"/>
      <c r="BE5020" s="9"/>
      <c r="BF5020" s="9"/>
      <c r="BG5020" s="9"/>
      <c r="BH5020" s="9"/>
      <c r="BI5020" s="9"/>
      <c r="BJ5020" s="9"/>
      <c r="BK5020" s="9"/>
      <c r="BL5020" s="9">
        <f t="shared" si="164"/>
        <v>71941.662785630979</v>
      </c>
      <c r="BM5020" s="9">
        <f t="shared" si="165"/>
        <v>71900</v>
      </c>
    </row>
    <row r="5021" spans="1:65" x14ac:dyDescent="0.3">
      <c r="A5021" t="s">
        <v>4568</v>
      </c>
      <c r="B5021" s="9">
        <v>114</v>
      </c>
      <c r="C5021">
        <v>564273</v>
      </c>
      <c r="D5021">
        <v>1</v>
      </c>
      <c r="E5021">
        <v>0</v>
      </c>
      <c r="F5021">
        <v>0</v>
      </c>
      <c r="G5021">
        <v>0</v>
      </c>
      <c r="H5021">
        <v>0</v>
      </c>
      <c r="I5021" t="s">
        <v>86</v>
      </c>
      <c r="J5021">
        <v>540013</v>
      </c>
      <c r="K5021" t="s">
        <v>762</v>
      </c>
      <c r="L5021">
        <v>540013</v>
      </c>
      <c r="M5021" t="s">
        <v>762</v>
      </c>
      <c r="N5021">
        <v>540013</v>
      </c>
      <c r="O5021" t="s">
        <v>762</v>
      </c>
      <c r="P5021">
        <v>539911</v>
      </c>
      <c r="Q5021" t="s">
        <v>352</v>
      </c>
      <c r="R5021" s="9">
        <v>71941.662785630979</v>
      </c>
      <c r="S5021" s="9"/>
      <c r="T5021" s="9"/>
      <c r="U5021" s="9"/>
      <c r="V5021" s="9"/>
      <c r="W5021" s="9"/>
      <c r="X5021" s="9"/>
      <c r="Y5021" s="9"/>
      <c r="Z5021" s="9"/>
      <c r="AA5021" s="9"/>
      <c r="AB5021" s="9"/>
      <c r="AC5021" s="9"/>
      <c r="AD5021" s="9"/>
      <c r="AE5021" s="9"/>
      <c r="AF5021" s="9"/>
      <c r="AG5021" s="9"/>
      <c r="AH5021" s="9"/>
      <c r="AI5021" s="9"/>
      <c r="AJ5021" s="9"/>
      <c r="AK5021" s="9"/>
      <c r="AL5021" s="9"/>
      <c r="AM5021" s="9"/>
      <c r="AN5021" s="9"/>
      <c r="AO5021" s="9"/>
      <c r="AP5021" s="9"/>
      <c r="AQ5021" s="15"/>
      <c r="AR5021" s="9"/>
      <c r="AS5021" s="9"/>
      <c r="AT5021" s="9"/>
      <c r="AU5021" s="9"/>
      <c r="AV5021" s="9"/>
      <c r="AW5021" s="9"/>
      <c r="AX5021" s="9"/>
      <c r="AY5021" s="9"/>
      <c r="AZ5021" s="9"/>
      <c r="BA5021" s="9"/>
      <c r="BB5021" s="9"/>
      <c r="BC5021" s="9"/>
      <c r="BD5021" s="9"/>
      <c r="BE5021" s="9"/>
      <c r="BF5021" s="9"/>
      <c r="BG5021" s="9"/>
      <c r="BH5021" s="9"/>
      <c r="BI5021" s="9"/>
      <c r="BJ5021" s="9"/>
      <c r="BK5021" s="9"/>
      <c r="BL5021" s="9">
        <f t="shared" si="164"/>
        <v>71941.662785630979</v>
      </c>
      <c r="BM5021" s="9">
        <f t="shared" si="165"/>
        <v>71900</v>
      </c>
    </row>
    <row r="5022" spans="1:65" x14ac:dyDescent="0.3">
      <c r="A5022" t="s">
        <v>4568</v>
      </c>
      <c r="B5022" s="9">
        <v>519</v>
      </c>
      <c r="C5022">
        <v>533726</v>
      </c>
      <c r="D5022">
        <v>1</v>
      </c>
      <c r="E5022">
        <v>0</v>
      </c>
      <c r="F5022">
        <v>0</v>
      </c>
      <c r="G5022">
        <v>0</v>
      </c>
      <c r="H5022">
        <v>0</v>
      </c>
      <c r="I5022" t="s">
        <v>86</v>
      </c>
      <c r="J5022">
        <v>533424</v>
      </c>
      <c r="K5022" t="s">
        <v>190</v>
      </c>
      <c r="L5022">
        <v>533424</v>
      </c>
      <c r="M5022" t="s">
        <v>190</v>
      </c>
      <c r="N5022">
        <v>533424</v>
      </c>
      <c r="O5022" t="s">
        <v>190</v>
      </c>
      <c r="P5022">
        <v>533165</v>
      </c>
      <c r="Q5022" t="s">
        <v>191</v>
      </c>
      <c r="R5022" s="9">
        <v>123696.24376085721</v>
      </c>
      <c r="S5022" s="9"/>
      <c r="T5022" s="9"/>
      <c r="U5022" s="9"/>
      <c r="V5022" s="9"/>
      <c r="W5022" s="9"/>
      <c r="X5022" s="9"/>
      <c r="Y5022" s="9"/>
      <c r="Z5022" s="9"/>
      <c r="AA5022" s="9"/>
      <c r="AB5022" s="9"/>
      <c r="AC5022" s="9"/>
      <c r="AD5022" s="9"/>
      <c r="AE5022" s="9"/>
      <c r="AF5022" s="9"/>
      <c r="AG5022" s="9"/>
      <c r="AH5022" s="9"/>
      <c r="AI5022" s="9"/>
      <c r="AJ5022" s="9"/>
      <c r="AK5022" s="9"/>
      <c r="AL5022" s="9"/>
      <c r="AM5022" s="9"/>
      <c r="AN5022" s="9"/>
      <c r="AO5022" s="9"/>
      <c r="AP5022" s="9"/>
      <c r="AQ5022" s="15"/>
      <c r="AR5022" s="9"/>
      <c r="AS5022" s="9"/>
      <c r="AT5022" s="9"/>
      <c r="AU5022" s="9"/>
      <c r="AV5022" s="9"/>
      <c r="AW5022" s="9"/>
      <c r="AX5022" s="9"/>
      <c r="AY5022" s="9"/>
      <c r="AZ5022" s="9"/>
      <c r="BA5022" s="9"/>
      <c r="BB5022" s="9"/>
      <c r="BC5022" s="9"/>
      <c r="BD5022" s="9"/>
      <c r="BE5022" s="9"/>
      <c r="BF5022" s="9"/>
      <c r="BG5022" s="9"/>
      <c r="BH5022" s="9"/>
      <c r="BI5022" s="9"/>
      <c r="BJ5022" s="9"/>
      <c r="BK5022" s="9"/>
      <c r="BL5022" s="9">
        <f t="shared" si="164"/>
        <v>123696.24376085721</v>
      </c>
      <c r="BM5022" s="9">
        <f t="shared" si="165"/>
        <v>123700</v>
      </c>
    </row>
    <row r="5023" spans="1:65" x14ac:dyDescent="0.3">
      <c r="A5023" t="s">
        <v>4569</v>
      </c>
      <c r="B5023" s="9">
        <v>459</v>
      </c>
      <c r="C5023">
        <v>561258</v>
      </c>
      <c r="D5023">
        <v>1</v>
      </c>
      <c r="E5023">
        <v>0</v>
      </c>
      <c r="F5023">
        <v>0</v>
      </c>
      <c r="G5023">
        <v>0</v>
      </c>
      <c r="H5023">
        <v>0</v>
      </c>
      <c r="I5023" t="s">
        <v>151</v>
      </c>
      <c r="J5023">
        <v>560812</v>
      </c>
      <c r="K5023" t="s">
        <v>1044</v>
      </c>
      <c r="L5023">
        <v>561215</v>
      </c>
      <c r="M5023" t="s">
        <v>307</v>
      </c>
      <c r="N5023">
        <v>561215</v>
      </c>
      <c r="O5023" t="s">
        <v>307</v>
      </c>
      <c r="P5023">
        <v>561215</v>
      </c>
      <c r="Q5023" t="s">
        <v>307</v>
      </c>
      <c r="R5023" s="9">
        <v>109563.0017490645</v>
      </c>
      <c r="S5023" s="9"/>
      <c r="T5023" s="9"/>
      <c r="U5023" s="9"/>
      <c r="V5023" s="9"/>
      <c r="W5023" s="9"/>
      <c r="X5023" s="9"/>
      <c r="Y5023" s="9"/>
      <c r="Z5023" s="9"/>
      <c r="AA5023" s="9"/>
      <c r="AB5023" s="9"/>
      <c r="AC5023" s="9"/>
      <c r="AD5023" s="9"/>
      <c r="AE5023" s="9"/>
      <c r="AF5023" s="9"/>
      <c r="AG5023" s="9"/>
      <c r="AH5023" s="9"/>
      <c r="AI5023" s="9"/>
      <c r="AJ5023" s="9"/>
      <c r="AK5023" s="9"/>
      <c r="AL5023" s="9"/>
      <c r="AM5023" s="9"/>
      <c r="AN5023" s="9"/>
      <c r="AO5023" s="9"/>
      <c r="AP5023" s="9"/>
      <c r="AQ5023" s="15"/>
      <c r="AR5023" s="9"/>
      <c r="AS5023" s="9"/>
      <c r="AT5023" s="9"/>
      <c r="AU5023" s="9"/>
      <c r="AV5023" s="9"/>
      <c r="AW5023" s="9"/>
      <c r="AX5023" s="9"/>
      <c r="AY5023" s="9"/>
      <c r="AZ5023" s="9"/>
      <c r="BA5023" s="9"/>
      <c r="BB5023" s="9"/>
      <c r="BC5023" s="9"/>
      <c r="BD5023" s="9"/>
      <c r="BE5023" s="9"/>
      <c r="BF5023" s="9"/>
      <c r="BG5023" s="9"/>
      <c r="BH5023" s="9"/>
      <c r="BI5023" s="9"/>
      <c r="BJ5023" s="9"/>
      <c r="BK5023" s="9"/>
      <c r="BL5023" s="9">
        <f t="shared" si="164"/>
        <v>109563.0017490645</v>
      </c>
      <c r="BM5023" s="9">
        <f t="shared" si="165"/>
        <v>109600</v>
      </c>
    </row>
    <row r="5024" spans="1:65" x14ac:dyDescent="0.3">
      <c r="A5024" t="s">
        <v>4570</v>
      </c>
      <c r="B5024" s="9">
        <v>710</v>
      </c>
      <c r="C5024">
        <v>562131</v>
      </c>
      <c r="D5024">
        <v>1</v>
      </c>
      <c r="E5024">
        <v>0</v>
      </c>
      <c r="F5024">
        <v>0</v>
      </c>
      <c r="G5024">
        <v>0</v>
      </c>
      <c r="H5024">
        <v>0</v>
      </c>
      <c r="I5024" t="s">
        <v>104</v>
      </c>
      <c r="J5024">
        <v>561479</v>
      </c>
      <c r="K5024" t="s">
        <v>950</v>
      </c>
      <c r="L5024">
        <v>561479</v>
      </c>
      <c r="M5024" t="s">
        <v>950</v>
      </c>
      <c r="N5024">
        <v>561479</v>
      </c>
      <c r="O5024" t="s">
        <v>950</v>
      </c>
      <c r="P5024">
        <v>561860</v>
      </c>
      <c r="Q5024" t="s">
        <v>951</v>
      </c>
      <c r="R5024" s="9">
        <v>168487.63424445689</v>
      </c>
      <c r="S5024" s="9"/>
      <c r="T5024" s="9"/>
      <c r="U5024" s="9"/>
      <c r="V5024" s="9"/>
      <c r="W5024" s="9"/>
      <c r="X5024" s="9"/>
      <c r="Y5024" s="9"/>
      <c r="Z5024" s="9"/>
      <c r="AA5024" s="9"/>
      <c r="AB5024" s="9"/>
      <c r="AC5024" s="9"/>
      <c r="AD5024" s="9"/>
      <c r="AE5024" s="9"/>
      <c r="AF5024" s="9"/>
      <c r="AG5024" s="9"/>
      <c r="AH5024" s="9"/>
      <c r="AI5024" s="9"/>
      <c r="AJ5024" s="9"/>
      <c r="AK5024" s="9"/>
      <c r="AL5024" s="9"/>
      <c r="AM5024" s="9"/>
      <c r="AN5024" s="9"/>
      <c r="AO5024" s="9"/>
      <c r="AP5024" s="9"/>
      <c r="AQ5024" s="15"/>
      <c r="AR5024" s="9"/>
      <c r="AS5024" s="9"/>
      <c r="AT5024" s="9"/>
      <c r="AU5024" s="9"/>
      <c r="AV5024" s="9"/>
      <c r="AW5024" s="9"/>
      <c r="AX5024" s="9"/>
      <c r="AY5024" s="9"/>
      <c r="AZ5024" s="9"/>
      <c r="BA5024" s="9"/>
      <c r="BB5024" s="9"/>
      <c r="BC5024" s="9"/>
      <c r="BD5024" s="9"/>
      <c r="BE5024" s="9"/>
      <c r="BF5024" s="9"/>
      <c r="BG5024" s="9"/>
      <c r="BH5024" s="9"/>
      <c r="BI5024" s="9"/>
      <c r="BJ5024" s="9"/>
      <c r="BK5024" s="9"/>
      <c r="BL5024" s="9">
        <f t="shared" si="164"/>
        <v>168487.63424445689</v>
      </c>
      <c r="BM5024" s="9">
        <f t="shared" si="165"/>
        <v>168500</v>
      </c>
    </row>
    <row r="5025" spans="1:65" x14ac:dyDescent="0.3">
      <c r="A5025" t="s">
        <v>4571</v>
      </c>
      <c r="B5025" s="9">
        <v>51</v>
      </c>
      <c r="C5025">
        <v>563170</v>
      </c>
      <c r="D5025">
        <v>1</v>
      </c>
      <c r="E5025">
        <v>0</v>
      </c>
      <c r="F5025">
        <v>0</v>
      </c>
      <c r="G5025">
        <v>0</v>
      </c>
      <c r="H5025">
        <v>0</v>
      </c>
      <c r="I5025" t="s">
        <v>83</v>
      </c>
      <c r="J5025">
        <v>552046</v>
      </c>
      <c r="K5025" t="s">
        <v>174</v>
      </c>
      <c r="L5025">
        <v>552046</v>
      </c>
      <c r="M5025" t="s">
        <v>174</v>
      </c>
      <c r="N5025">
        <v>552046</v>
      </c>
      <c r="O5025" t="s">
        <v>174</v>
      </c>
      <c r="P5025">
        <v>552046</v>
      </c>
      <c r="Q5025" t="s">
        <v>174</v>
      </c>
      <c r="R5025" s="9">
        <v>71941.662785630979</v>
      </c>
      <c r="S5025" s="9"/>
      <c r="T5025" s="9"/>
      <c r="U5025" s="9"/>
      <c r="V5025" s="9"/>
      <c r="W5025" s="9"/>
      <c r="X5025" s="9"/>
      <c r="Y5025" s="9"/>
      <c r="Z5025" s="9"/>
      <c r="AA5025" s="9"/>
      <c r="AB5025" s="9"/>
      <c r="AC5025" s="9"/>
      <c r="AD5025" s="9"/>
      <c r="AE5025" s="9"/>
      <c r="AF5025" s="9"/>
      <c r="AG5025" s="9"/>
      <c r="AH5025" s="9"/>
      <c r="AI5025" s="9"/>
      <c r="AJ5025" s="9"/>
      <c r="AK5025" s="9"/>
      <c r="AL5025" s="9"/>
      <c r="AM5025" s="9"/>
      <c r="AN5025" s="9"/>
      <c r="AO5025" s="9"/>
      <c r="AP5025" s="9"/>
      <c r="AQ5025" s="15"/>
      <c r="AR5025" s="9"/>
      <c r="AS5025" s="9"/>
      <c r="AT5025" s="9"/>
      <c r="AU5025" s="9"/>
      <c r="AV5025" s="9"/>
      <c r="AW5025" s="9"/>
      <c r="AX5025" s="9"/>
      <c r="AY5025" s="9"/>
      <c r="AZ5025" s="9"/>
      <c r="BA5025" s="9"/>
      <c r="BB5025" s="9"/>
      <c r="BC5025" s="9"/>
      <c r="BD5025" s="9"/>
      <c r="BE5025" s="9"/>
      <c r="BF5025" s="9"/>
      <c r="BG5025" s="9"/>
      <c r="BH5025" s="9"/>
      <c r="BI5025" s="9"/>
      <c r="BJ5025" s="9"/>
      <c r="BK5025" s="9"/>
      <c r="BL5025" s="9">
        <f t="shared" si="164"/>
        <v>71941.662785630979</v>
      </c>
      <c r="BM5025" s="9">
        <f t="shared" si="165"/>
        <v>71900</v>
      </c>
    </row>
    <row r="5026" spans="1:65" x14ac:dyDescent="0.3">
      <c r="A5026" s="2" t="s">
        <v>1986</v>
      </c>
      <c r="B5026" s="9">
        <v>1367</v>
      </c>
      <c r="C5026">
        <v>596868</v>
      </c>
      <c r="D5026">
        <v>1</v>
      </c>
      <c r="E5026">
        <v>1</v>
      </c>
      <c r="F5026">
        <v>0</v>
      </c>
      <c r="G5026">
        <v>0</v>
      </c>
      <c r="H5026">
        <v>0</v>
      </c>
      <c r="I5026" t="s">
        <v>123</v>
      </c>
      <c r="J5026">
        <v>596868</v>
      </c>
      <c r="K5026" t="s">
        <v>1986</v>
      </c>
      <c r="L5026">
        <v>595209</v>
      </c>
      <c r="M5026" t="s">
        <v>480</v>
      </c>
      <c r="N5026">
        <v>595209</v>
      </c>
      <c r="O5026" t="s">
        <v>480</v>
      </c>
      <c r="P5026">
        <v>595209</v>
      </c>
      <c r="Q5026" t="s">
        <v>480</v>
      </c>
      <c r="R5026" s="9">
        <v>320697.00616156543</v>
      </c>
      <c r="S5026" s="9">
        <f>SUMIFS($B:$B,$J:$J,$C5026)</f>
        <v>1598</v>
      </c>
      <c r="T5026" s="9">
        <v>87009.031209805005</v>
      </c>
      <c r="U5026" s="9">
        <v>0</v>
      </c>
      <c r="V5026" s="9">
        <f>U5026*768</f>
        <v>0</v>
      </c>
      <c r="W5026" s="9">
        <v>0</v>
      </c>
      <c r="X5026" s="9">
        <f>W5026*3072</f>
        <v>0</v>
      </c>
      <c r="Y5026" s="9">
        <v>8</v>
      </c>
      <c r="Z5026" s="9">
        <f>Y5026*1024</f>
        <v>8192</v>
      </c>
      <c r="AA5026" s="9">
        <v>4</v>
      </c>
      <c r="AB5026" s="9">
        <f>AA5026*256</f>
        <v>1024</v>
      </c>
      <c r="AC5026" s="9"/>
      <c r="AD5026" s="9"/>
      <c r="AE5026" s="9"/>
      <c r="AF5026" s="9"/>
      <c r="AG5026" s="9"/>
      <c r="AH5026" s="9"/>
      <c r="AI5026" s="9"/>
      <c r="AJ5026" s="9"/>
      <c r="AK5026" s="9"/>
      <c r="AL5026" s="9"/>
      <c r="AM5026" s="9"/>
      <c r="AN5026" s="9"/>
      <c r="AO5026" s="9"/>
      <c r="AP5026" s="9"/>
      <c r="AQ5026" s="15"/>
      <c r="AR5026" s="9"/>
      <c r="AS5026" s="9"/>
      <c r="AT5026" s="9"/>
      <c r="AU5026" s="9"/>
      <c r="AV5026" s="9"/>
      <c r="AW5026" s="9"/>
      <c r="AX5026" s="9"/>
      <c r="AY5026" s="9"/>
      <c r="AZ5026" s="9"/>
      <c r="BA5026" s="9"/>
      <c r="BB5026" s="9"/>
      <c r="BC5026" s="9"/>
      <c r="BD5026" s="9"/>
      <c r="BE5026" s="9"/>
      <c r="BF5026" s="9"/>
      <c r="BG5026" s="9"/>
      <c r="BH5026" s="9"/>
      <c r="BI5026" s="9"/>
      <c r="BJ5026" s="9"/>
      <c r="BK5026" s="9"/>
      <c r="BL5026" s="9">
        <f t="shared" si="164"/>
        <v>416922.03737137042</v>
      </c>
      <c r="BM5026" s="9">
        <f t="shared" si="165"/>
        <v>416900</v>
      </c>
    </row>
    <row r="5027" spans="1:65" x14ac:dyDescent="0.3">
      <c r="A5027" t="s">
        <v>4572</v>
      </c>
      <c r="B5027" s="9">
        <v>924</v>
      </c>
      <c r="C5027">
        <v>572349</v>
      </c>
      <c r="D5027">
        <v>1</v>
      </c>
      <c r="E5027">
        <v>0</v>
      </c>
      <c r="F5027">
        <v>0</v>
      </c>
      <c r="G5027">
        <v>0</v>
      </c>
      <c r="H5027">
        <v>0</v>
      </c>
      <c r="I5027" t="s">
        <v>96</v>
      </c>
      <c r="J5027">
        <v>571393</v>
      </c>
      <c r="K5027" t="s">
        <v>1167</v>
      </c>
      <c r="L5027">
        <v>571393</v>
      </c>
      <c r="M5027" t="s">
        <v>1167</v>
      </c>
      <c r="N5027">
        <v>571393</v>
      </c>
      <c r="O5027" t="s">
        <v>1167</v>
      </c>
      <c r="P5027">
        <v>571393</v>
      </c>
      <c r="Q5027" t="s">
        <v>1167</v>
      </c>
      <c r="R5027" s="9">
        <v>218355.81015018141</v>
      </c>
      <c r="S5027" s="9"/>
      <c r="T5027" s="9"/>
      <c r="U5027" s="9"/>
      <c r="V5027" s="9"/>
      <c r="W5027" s="9"/>
      <c r="X5027" s="9"/>
      <c r="Y5027" s="9"/>
      <c r="Z5027" s="9"/>
      <c r="AA5027" s="9"/>
      <c r="AB5027" s="9"/>
      <c r="AC5027" s="9"/>
      <c r="AD5027" s="9"/>
      <c r="AE5027" s="9"/>
      <c r="AF5027" s="9"/>
      <c r="AG5027" s="9"/>
      <c r="AH5027" s="9"/>
      <c r="AI5027" s="9"/>
      <c r="AJ5027" s="9"/>
      <c r="AK5027" s="9"/>
      <c r="AL5027" s="9"/>
      <c r="AM5027" s="9"/>
      <c r="AN5027" s="9"/>
      <c r="AO5027" s="9"/>
      <c r="AP5027" s="9"/>
      <c r="AQ5027" s="15"/>
      <c r="AR5027" s="9"/>
      <c r="AS5027" s="9"/>
      <c r="AT5027" s="9"/>
      <c r="AU5027" s="9"/>
      <c r="AV5027" s="9"/>
      <c r="AW5027" s="9"/>
      <c r="AX5027" s="9"/>
      <c r="AY5027" s="9"/>
      <c r="AZ5027" s="9"/>
      <c r="BA5027" s="9"/>
      <c r="BB5027" s="9"/>
      <c r="BC5027" s="9"/>
      <c r="BD5027" s="9"/>
      <c r="BE5027" s="9"/>
      <c r="BF5027" s="9"/>
      <c r="BG5027" s="9"/>
      <c r="BH5027" s="9"/>
      <c r="BI5027" s="9"/>
      <c r="BJ5027" s="9"/>
      <c r="BK5027" s="9"/>
      <c r="BL5027" s="9">
        <f t="shared" si="164"/>
        <v>218355.81015018141</v>
      </c>
      <c r="BM5027" s="9">
        <f t="shared" si="165"/>
        <v>218400</v>
      </c>
    </row>
    <row r="5028" spans="1:65" x14ac:dyDescent="0.3">
      <c r="A5028" t="s">
        <v>4573</v>
      </c>
      <c r="B5028" s="9">
        <v>322</v>
      </c>
      <c r="C5028">
        <v>571342</v>
      </c>
      <c r="D5028">
        <v>1</v>
      </c>
      <c r="E5028">
        <v>0</v>
      </c>
      <c r="F5028">
        <v>0</v>
      </c>
      <c r="G5028">
        <v>0</v>
      </c>
      <c r="H5028">
        <v>0</v>
      </c>
      <c r="I5028" t="s">
        <v>86</v>
      </c>
      <c r="J5028">
        <v>539813</v>
      </c>
      <c r="K5028" t="s">
        <v>1103</v>
      </c>
      <c r="L5028">
        <v>539813</v>
      </c>
      <c r="M5028" t="s">
        <v>1103</v>
      </c>
      <c r="N5028">
        <v>539627</v>
      </c>
      <c r="O5028" t="s">
        <v>1104</v>
      </c>
      <c r="P5028">
        <v>539139</v>
      </c>
      <c r="Q5028" t="s">
        <v>537</v>
      </c>
      <c r="R5028" s="9">
        <v>77163.023986378481</v>
      </c>
      <c r="S5028" s="9"/>
      <c r="T5028" s="9"/>
      <c r="U5028" s="9"/>
      <c r="V5028" s="9"/>
      <c r="W5028" s="9"/>
      <c r="X5028" s="9"/>
      <c r="Y5028" s="9"/>
      <c r="Z5028" s="9"/>
      <c r="AA5028" s="9"/>
      <c r="AB5028" s="9"/>
      <c r="AC5028" s="9"/>
      <c r="AD5028" s="9"/>
      <c r="AE5028" s="9"/>
      <c r="AF5028" s="9"/>
      <c r="AG5028" s="9"/>
      <c r="AH5028" s="9"/>
      <c r="AI5028" s="9"/>
      <c r="AJ5028" s="9"/>
      <c r="AK5028" s="9"/>
      <c r="AL5028" s="9"/>
      <c r="AM5028" s="9"/>
      <c r="AN5028" s="9"/>
      <c r="AO5028" s="9"/>
      <c r="AP5028" s="9"/>
      <c r="AQ5028" s="15"/>
      <c r="AR5028" s="9"/>
      <c r="AS5028" s="9"/>
      <c r="AT5028" s="9"/>
      <c r="AU5028" s="9"/>
      <c r="AV5028" s="9"/>
      <c r="AW5028" s="9"/>
      <c r="AX5028" s="9"/>
      <c r="AY5028" s="9"/>
      <c r="AZ5028" s="9"/>
      <c r="BA5028" s="9"/>
      <c r="BB5028" s="9"/>
      <c r="BC5028" s="9"/>
      <c r="BD5028" s="9"/>
      <c r="BE5028" s="9"/>
      <c r="BF5028" s="9"/>
      <c r="BG5028" s="9"/>
      <c r="BH5028" s="9"/>
      <c r="BI5028" s="9"/>
      <c r="BJ5028" s="9"/>
      <c r="BK5028" s="9"/>
      <c r="BL5028" s="9">
        <f t="shared" si="164"/>
        <v>77163.023986378481</v>
      </c>
      <c r="BM5028" s="9">
        <f t="shared" si="165"/>
        <v>77200</v>
      </c>
    </row>
    <row r="5029" spans="1:65" x14ac:dyDescent="0.3">
      <c r="A5029" s="2" t="s">
        <v>1141</v>
      </c>
      <c r="B5029" s="9">
        <v>218</v>
      </c>
      <c r="C5029">
        <v>564451</v>
      </c>
      <c r="D5029">
        <v>1</v>
      </c>
      <c r="E5029">
        <v>1</v>
      </c>
      <c r="F5029">
        <v>0</v>
      </c>
      <c r="G5029">
        <v>0</v>
      </c>
      <c r="H5029">
        <v>0</v>
      </c>
      <c r="I5029" t="s">
        <v>104</v>
      </c>
      <c r="J5029">
        <v>564451</v>
      </c>
      <c r="K5029" t="s">
        <v>1141</v>
      </c>
      <c r="L5029">
        <v>577626</v>
      </c>
      <c r="M5029" t="s">
        <v>1142</v>
      </c>
      <c r="N5029">
        <v>577626</v>
      </c>
      <c r="O5029" t="s">
        <v>1142</v>
      </c>
      <c r="P5029">
        <v>577626</v>
      </c>
      <c r="Q5029" t="s">
        <v>1142</v>
      </c>
      <c r="R5029" s="9">
        <v>71941.662785630979</v>
      </c>
      <c r="S5029" s="9">
        <f>SUMIFS($B:$B,$J:$J,$C5029)</f>
        <v>2334</v>
      </c>
      <c r="T5029" s="9">
        <v>126980.37683161729</v>
      </c>
      <c r="U5029" s="9">
        <v>0</v>
      </c>
      <c r="V5029" s="9">
        <f>U5029*768</f>
        <v>0</v>
      </c>
      <c r="W5029" s="9">
        <v>34</v>
      </c>
      <c r="X5029" s="9">
        <f>W5029*3072</f>
        <v>104448</v>
      </c>
      <c r="Y5029" s="9">
        <v>17</v>
      </c>
      <c r="Z5029" s="9">
        <f>Y5029*1024</f>
        <v>17408</v>
      </c>
      <c r="AA5029" s="9">
        <v>8</v>
      </c>
      <c r="AB5029" s="9">
        <f>AA5029*256</f>
        <v>2048</v>
      </c>
      <c r="AC5029" s="9"/>
      <c r="AD5029" s="9"/>
      <c r="AE5029" s="9"/>
      <c r="AF5029" s="9"/>
      <c r="AG5029" s="9"/>
      <c r="AH5029" s="9"/>
      <c r="AI5029" s="9"/>
      <c r="AJ5029" s="9"/>
      <c r="AK5029" s="9"/>
      <c r="AL5029" s="9"/>
      <c r="AM5029" s="9"/>
      <c r="AN5029" s="9"/>
      <c r="AO5029" s="9"/>
      <c r="AP5029" s="9"/>
      <c r="AQ5029" s="15"/>
      <c r="AR5029" s="9"/>
      <c r="AS5029" s="9"/>
      <c r="AT5029" s="9"/>
      <c r="AU5029" s="9"/>
      <c r="AV5029" s="9"/>
      <c r="AW5029" s="9"/>
      <c r="AX5029" s="9"/>
      <c r="AY5029" s="9"/>
      <c r="AZ5029" s="9"/>
      <c r="BA5029" s="9"/>
      <c r="BB5029" s="9"/>
      <c r="BC5029" s="9"/>
      <c r="BD5029" s="9"/>
      <c r="BE5029" s="9"/>
      <c r="BF5029" s="9"/>
      <c r="BG5029" s="9"/>
      <c r="BH5029" s="9"/>
      <c r="BI5029" s="9"/>
      <c r="BJ5029" s="9"/>
      <c r="BK5029" s="9"/>
      <c r="BL5029" s="9">
        <f t="shared" si="164"/>
        <v>322826.03961724829</v>
      </c>
      <c r="BM5029" s="9">
        <f t="shared" si="165"/>
        <v>322800</v>
      </c>
    </row>
    <row r="5030" spans="1:65" x14ac:dyDescent="0.3">
      <c r="A5030" t="s">
        <v>4574</v>
      </c>
      <c r="B5030" s="9">
        <v>584</v>
      </c>
      <c r="C5030">
        <v>542466</v>
      </c>
      <c r="D5030">
        <v>1</v>
      </c>
      <c r="E5030">
        <v>0</v>
      </c>
      <c r="F5030">
        <v>0</v>
      </c>
      <c r="G5030">
        <v>0</v>
      </c>
      <c r="H5030">
        <v>0</v>
      </c>
      <c r="I5030" t="s">
        <v>86</v>
      </c>
      <c r="J5030">
        <v>542610</v>
      </c>
      <c r="K5030" t="s">
        <v>3956</v>
      </c>
      <c r="L5030">
        <v>541982</v>
      </c>
      <c r="M5030" t="s">
        <v>675</v>
      </c>
      <c r="N5030">
        <v>541982</v>
      </c>
      <c r="O5030" t="s">
        <v>675</v>
      </c>
      <c r="P5030">
        <v>541656</v>
      </c>
      <c r="Q5030" t="s">
        <v>227</v>
      </c>
      <c r="R5030" s="9">
        <v>138972.11647865691</v>
      </c>
      <c r="S5030" s="9"/>
      <c r="T5030" s="9"/>
      <c r="U5030" s="9"/>
      <c r="V5030" s="9"/>
      <c r="W5030" s="9"/>
      <c r="X5030" s="9"/>
      <c r="Y5030" s="9"/>
      <c r="Z5030" s="9"/>
      <c r="AA5030" s="9"/>
      <c r="AB5030" s="9"/>
      <c r="AC5030" s="9"/>
      <c r="AD5030" s="9"/>
      <c r="AE5030" s="9"/>
      <c r="AF5030" s="9"/>
      <c r="AG5030" s="9"/>
      <c r="AH5030" s="9"/>
      <c r="AI5030" s="9"/>
      <c r="AJ5030" s="9"/>
      <c r="AK5030" s="9"/>
      <c r="AL5030" s="9"/>
      <c r="AM5030" s="9"/>
      <c r="AN5030" s="9"/>
      <c r="AO5030" s="9"/>
      <c r="AP5030" s="9"/>
      <c r="AQ5030" s="15"/>
      <c r="AR5030" s="9"/>
      <c r="AS5030" s="9"/>
      <c r="AT5030" s="9"/>
      <c r="AU5030" s="9"/>
      <c r="AV5030" s="9"/>
      <c r="AW5030" s="9"/>
      <c r="AX5030" s="9"/>
      <c r="AY5030" s="9"/>
      <c r="AZ5030" s="9"/>
      <c r="BA5030" s="9"/>
      <c r="BB5030" s="9"/>
      <c r="BC5030" s="9"/>
      <c r="BD5030" s="9"/>
      <c r="BE5030" s="9"/>
      <c r="BF5030" s="9"/>
      <c r="BG5030" s="9"/>
      <c r="BH5030" s="9"/>
      <c r="BI5030" s="9"/>
      <c r="BJ5030" s="9"/>
      <c r="BK5030" s="9"/>
      <c r="BL5030" s="9">
        <f t="shared" si="164"/>
        <v>138972.11647865691</v>
      </c>
      <c r="BM5030" s="9">
        <f t="shared" si="165"/>
        <v>139000</v>
      </c>
    </row>
    <row r="5031" spans="1:65" x14ac:dyDescent="0.3">
      <c r="A5031" t="s">
        <v>4575</v>
      </c>
      <c r="B5031" s="9">
        <v>118</v>
      </c>
      <c r="C5031">
        <v>582450</v>
      </c>
      <c r="D5031">
        <v>1</v>
      </c>
      <c r="E5031">
        <v>0</v>
      </c>
      <c r="F5031">
        <v>0</v>
      </c>
      <c r="G5031">
        <v>0</v>
      </c>
      <c r="H5031">
        <v>0</v>
      </c>
      <c r="I5031" t="s">
        <v>81</v>
      </c>
      <c r="J5031">
        <v>581976</v>
      </c>
      <c r="K5031" t="s">
        <v>277</v>
      </c>
      <c r="L5031">
        <v>581976</v>
      </c>
      <c r="M5031" t="s">
        <v>277</v>
      </c>
      <c r="N5031">
        <v>584002</v>
      </c>
      <c r="O5031" t="s">
        <v>278</v>
      </c>
      <c r="P5031">
        <v>584002</v>
      </c>
      <c r="Q5031" t="s">
        <v>278</v>
      </c>
      <c r="R5031" s="9">
        <v>71941.662785630979</v>
      </c>
      <c r="S5031" s="9"/>
      <c r="T5031" s="9"/>
      <c r="U5031" s="9"/>
      <c r="V5031" s="9"/>
      <c r="W5031" s="9"/>
      <c r="X5031" s="9"/>
      <c r="Y5031" s="9"/>
      <c r="Z5031" s="9"/>
      <c r="AA5031" s="9"/>
      <c r="AB5031" s="9"/>
      <c r="AC5031" s="9"/>
      <c r="AD5031" s="9"/>
      <c r="AE5031" s="9"/>
      <c r="AF5031" s="9"/>
      <c r="AG5031" s="9"/>
      <c r="AH5031" s="9"/>
      <c r="AI5031" s="9"/>
      <c r="AJ5031" s="9"/>
      <c r="AK5031" s="9"/>
      <c r="AL5031" s="9"/>
      <c r="AM5031" s="9"/>
      <c r="AN5031" s="9"/>
      <c r="AO5031" s="9"/>
      <c r="AP5031" s="9"/>
      <c r="AQ5031" s="15"/>
      <c r="AR5031" s="9"/>
      <c r="AS5031" s="9"/>
      <c r="AT5031" s="9"/>
      <c r="AU5031" s="9"/>
      <c r="AV5031" s="9"/>
      <c r="AW5031" s="9"/>
      <c r="AX5031" s="9"/>
      <c r="AY5031" s="9"/>
      <c r="AZ5031" s="9"/>
      <c r="BA5031" s="9"/>
      <c r="BB5031" s="9"/>
      <c r="BC5031" s="9"/>
      <c r="BD5031" s="9"/>
      <c r="BE5031" s="9"/>
      <c r="BF5031" s="9"/>
      <c r="BG5031" s="9"/>
      <c r="BH5031" s="9"/>
      <c r="BI5031" s="9"/>
      <c r="BJ5031" s="9"/>
      <c r="BK5031" s="9"/>
      <c r="BL5031" s="9">
        <f t="shared" si="164"/>
        <v>71941.662785630979</v>
      </c>
      <c r="BM5031" s="9">
        <f t="shared" si="165"/>
        <v>71900</v>
      </c>
    </row>
    <row r="5032" spans="1:65" x14ac:dyDescent="0.3">
      <c r="A5032" t="s">
        <v>4576</v>
      </c>
      <c r="B5032" s="9">
        <v>476</v>
      </c>
      <c r="C5032">
        <v>576816</v>
      </c>
      <c r="D5032">
        <v>1</v>
      </c>
      <c r="E5032">
        <v>0</v>
      </c>
      <c r="F5032">
        <v>0</v>
      </c>
      <c r="G5032">
        <v>0</v>
      </c>
      <c r="H5032">
        <v>0</v>
      </c>
      <c r="I5032" t="s">
        <v>90</v>
      </c>
      <c r="J5032">
        <v>576069</v>
      </c>
      <c r="K5032" t="s">
        <v>196</v>
      </c>
      <c r="L5032">
        <v>576069</v>
      </c>
      <c r="M5032" t="s">
        <v>196</v>
      </c>
      <c r="N5032">
        <v>576069</v>
      </c>
      <c r="O5032" t="s">
        <v>196</v>
      </c>
      <c r="P5032">
        <v>576069</v>
      </c>
      <c r="Q5032" t="s">
        <v>196</v>
      </c>
      <c r="R5032" s="9">
        <v>113570.7026831571</v>
      </c>
      <c r="S5032" s="9"/>
      <c r="T5032" s="9"/>
      <c r="U5032" s="9"/>
      <c r="V5032" s="9"/>
      <c r="W5032" s="9"/>
      <c r="X5032" s="9"/>
      <c r="Y5032" s="9"/>
      <c r="Z5032" s="9"/>
      <c r="AA5032" s="9"/>
      <c r="AB5032" s="9"/>
      <c r="AC5032" s="9"/>
      <c r="AD5032" s="9"/>
      <c r="AE5032" s="9"/>
      <c r="AF5032" s="9"/>
      <c r="AG5032" s="9"/>
      <c r="AH5032" s="9"/>
      <c r="AI5032" s="9"/>
      <c r="AJ5032" s="9"/>
      <c r="AK5032" s="9"/>
      <c r="AL5032" s="9"/>
      <c r="AM5032" s="9"/>
      <c r="AN5032" s="9"/>
      <c r="AO5032" s="9"/>
      <c r="AP5032" s="9"/>
      <c r="AQ5032" s="15"/>
      <c r="AR5032" s="9"/>
      <c r="AS5032" s="9"/>
      <c r="AT5032" s="9"/>
      <c r="AU5032" s="9"/>
      <c r="AV5032" s="9"/>
      <c r="AW5032" s="9"/>
      <c r="AX5032" s="9"/>
      <c r="AY5032" s="9"/>
      <c r="AZ5032" s="9"/>
      <c r="BA5032" s="9"/>
      <c r="BB5032" s="9"/>
      <c r="BC5032" s="9"/>
      <c r="BD5032" s="9"/>
      <c r="BE5032" s="9"/>
      <c r="BF5032" s="9"/>
      <c r="BG5032" s="9"/>
      <c r="BH5032" s="9"/>
      <c r="BI5032" s="9"/>
      <c r="BJ5032" s="9"/>
      <c r="BK5032" s="9"/>
      <c r="BL5032" s="9">
        <f t="shared" si="164"/>
        <v>113570.7026831571</v>
      </c>
      <c r="BM5032" s="9">
        <f t="shared" si="165"/>
        <v>113600</v>
      </c>
    </row>
    <row r="5033" spans="1:65" x14ac:dyDescent="0.3">
      <c r="A5033" t="s">
        <v>4577</v>
      </c>
      <c r="B5033" s="9">
        <v>59</v>
      </c>
      <c r="C5033">
        <v>598771</v>
      </c>
      <c r="D5033">
        <v>1</v>
      </c>
      <c r="E5033">
        <v>0</v>
      </c>
      <c r="F5033">
        <v>0</v>
      </c>
      <c r="G5033">
        <v>0</v>
      </c>
      <c r="H5033">
        <v>0</v>
      </c>
      <c r="I5033" t="s">
        <v>123</v>
      </c>
      <c r="J5033">
        <v>547999</v>
      </c>
      <c r="K5033" t="s">
        <v>811</v>
      </c>
      <c r="L5033">
        <v>547999</v>
      </c>
      <c r="M5033" t="s">
        <v>811</v>
      </c>
      <c r="N5033">
        <v>547999</v>
      </c>
      <c r="O5033" t="s">
        <v>811</v>
      </c>
      <c r="P5033">
        <v>547999</v>
      </c>
      <c r="Q5033" t="s">
        <v>811</v>
      </c>
      <c r="R5033" s="9">
        <v>71941.662785630979</v>
      </c>
      <c r="S5033" s="9"/>
      <c r="T5033" s="9"/>
      <c r="U5033" s="9"/>
      <c r="V5033" s="9"/>
      <c r="W5033" s="9"/>
      <c r="X5033" s="9"/>
      <c r="Y5033" s="9"/>
      <c r="Z5033" s="9"/>
      <c r="AA5033" s="9"/>
      <c r="AB5033" s="9"/>
      <c r="AC5033" s="9"/>
      <c r="AD5033" s="9"/>
      <c r="AE5033" s="9"/>
      <c r="AF5033" s="9"/>
      <c r="AG5033" s="9"/>
      <c r="AH5033" s="9"/>
      <c r="AI5033" s="9"/>
      <c r="AJ5033" s="9"/>
      <c r="AK5033" s="9"/>
      <c r="AL5033" s="9"/>
      <c r="AM5033" s="9"/>
      <c r="AN5033" s="9"/>
      <c r="AO5033" s="9"/>
      <c r="AP5033" s="9"/>
      <c r="AQ5033" s="15"/>
      <c r="AR5033" s="9"/>
      <c r="AS5033" s="9"/>
      <c r="AT5033" s="9"/>
      <c r="AU5033" s="9"/>
      <c r="AV5033" s="9"/>
      <c r="AW5033" s="9"/>
      <c r="AX5033" s="9"/>
      <c r="AY5033" s="9"/>
      <c r="AZ5033" s="9"/>
      <c r="BA5033" s="9"/>
      <c r="BB5033" s="9"/>
      <c r="BC5033" s="9"/>
      <c r="BD5033" s="9"/>
      <c r="BE5033" s="9"/>
      <c r="BF5033" s="9"/>
      <c r="BG5033" s="9"/>
      <c r="BH5033" s="9"/>
      <c r="BI5033" s="9"/>
      <c r="BJ5033" s="9"/>
      <c r="BK5033" s="9"/>
      <c r="BL5033" s="9">
        <f t="shared" si="164"/>
        <v>71941.662785630979</v>
      </c>
      <c r="BM5033" s="9">
        <f t="shared" si="165"/>
        <v>71900</v>
      </c>
    </row>
    <row r="5034" spans="1:65" x14ac:dyDescent="0.3">
      <c r="A5034" t="s">
        <v>4578</v>
      </c>
      <c r="B5034" s="9">
        <v>463</v>
      </c>
      <c r="C5034">
        <v>571008</v>
      </c>
      <c r="D5034">
        <v>1</v>
      </c>
      <c r="E5034">
        <v>0</v>
      </c>
      <c r="F5034">
        <v>0</v>
      </c>
      <c r="G5034">
        <v>0</v>
      </c>
      <c r="H5034">
        <v>0</v>
      </c>
      <c r="I5034" t="s">
        <v>90</v>
      </c>
      <c r="J5034">
        <v>570656</v>
      </c>
      <c r="K5034" t="s">
        <v>1260</v>
      </c>
      <c r="L5034">
        <v>569810</v>
      </c>
      <c r="M5034" t="s">
        <v>284</v>
      </c>
      <c r="N5034">
        <v>569810</v>
      </c>
      <c r="O5034" t="s">
        <v>284</v>
      </c>
      <c r="P5034">
        <v>569810</v>
      </c>
      <c r="Q5034" t="s">
        <v>284</v>
      </c>
      <c r="R5034" s="9">
        <v>110506.2285736023</v>
      </c>
      <c r="S5034" s="9"/>
      <c r="T5034" s="9"/>
      <c r="U5034" s="9"/>
      <c r="V5034" s="9"/>
      <c r="W5034" s="9"/>
      <c r="X5034" s="9"/>
      <c r="Y5034" s="9"/>
      <c r="Z5034" s="9"/>
      <c r="AA5034" s="9"/>
      <c r="AB5034" s="9"/>
      <c r="AC5034" s="9"/>
      <c r="AD5034" s="9"/>
      <c r="AE5034" s="9"/>
      <c r="AF5034" s="9"/>
      <c r="AG5034" s="9"/>
      <c r="AH5034" s="9"/>
      <c r="AI5034" s="9"/>
      <c r="AJ5034" s="9"/>
      <c r="AK5034" s="9"/>
      <c r="AL5034" s="9"/>
      <c r="AM5034" s="9"/>
      <c r="AN5034" s="9"/>
      <c r="AO5034" s="9"/>
      <c r="AP5034" s="9"/>
      <c r="AQ5034" s="15"/>
      <c r="AR5034" s="9"/>
      <c r="AS5034" s="9"/>
      <c r="AT5034" s="9"/>
      <c r="AU5034" s="9"/>
      <c r="AV5034" s="9"/>
      <c r="AW5034" s="9"/>
      <c r="AX5034" s="9"/>
      <c r="AY5034" s="9"/>
      <c r="AZ5034" s="9"/>
      <c r="BA5034" s="9"/>
      <c r="BB5034" s="9"/>
      <c r="BC5034" s="9"/>
      <c r="BD5034" s="9"/>
      <c r="BE5034" s="9"/>
      <c r="BF5034" s="9"/>
      <c r="BG5034" s="9"/>
      <c r="BH5034" s="9"/>
      <c r="BI5034" s="9"/>
      <c r="BJ5034" s="9"/>
      <c r="BK5034" s="9"/>
      <c r="BL5034" s="9">
        <f t="shared" si="164"/>
        <v>110506.2285736023</v>
      </c>
      <c r="BM5034" s="9">
        <f t="shared" si="165"/>
        <v>110500</v>
      </c>
    </row>
    <row r="5035" spans="1:65" x14ac:dyDescent="0.3">
      <c r="A5035" t="s">
        <v>4579</v>
      </c>
      <c r="B5035" s="9">
        <v>2097</v>
      </c>
      <c r="C5035">
        <v>583936</v>
      </c>
      <c r="D5035">
        <v>1</v>
      </c>
      <c r="E5035">
        <v>0</v>
      </c>
      <c r="F5035">
        <v>0</v>
      </c>
      <c r="G5035">
        <v>0</v>
      </c>
      <c r="H5035">
        <v>0</v>
      </c>
      <c r="I5035" t="s">
        <v>81</v>
      </c>
      <c r="J5035">
        <v>583758</v>
      </c>
      <c r="K5035" t="s">
        <v>683</v>
      </c>
      <c r="L5035">
        <v>583758</v>
      </c>
      <c r="M5035" t="s">
        <v>683</v>
      </c>
      <c r="N5035">
        <v>584282</v>
      </c>
      <c r="O5035" t="s">
        <v>461</v>
      </c>
      <c r="P5035">
        <v>584282</v>
      </c>
      <c r="Q5035" t="s">
        <v>461</v>
      </c>
      <c r="R5035" s="9">
        <v>487207.06042438198</v>
      </c>
      <c r="S5035" s="9"/>
      <c r="T5035" s="9"/>
      <c r="U5035" s="9"/>
      <c r="V5035" s="9"/>
      <c r="W5035" s="9"/>
      <c r="X5035" s="9"/>
      <c r="Y5035" s="9"/>
      <c r="Z5035" s="9"/>
      <c r="AA5035" s="9"/>
      <c r="AB5035" s="9"/>
      <c r="AC5035" s="9"/>
      <c r="AD5035" s="9"/>
      <c r="AE5035" s="9"/>
      <c r="AF5035" s="9"/>
      <c r="AG5035" s="9"/>
      <c r="AH5035" s="9"/>
      <c r="AI5035" s="9"/>
      <c r="AJ5035" s="9"/>
      <c r="AK5035" s="9"/>
      <c r="AL5035" s="9"/>
      <c r="AM5035" s="9"/>
      <c r="AN5035" s="9"/>
      <c r="AO5035" s="9"/>
      <c r="AP5035" s="9"/>
      <c r="AQ5035" s="15"/>
      <c r="AR5035" s="9">
        <v>1</v>
      </c>
      <c r="AS5035" s="9">
        <f>AR5035*30500</f>
        <v>30500</v>
      </c>
      <c r="AT5035" s="9"/>
      <c r="AU5035" s="9"/>
      <c r="AV5035" s="9"/>
      <c r="AW5035" s="9"/>
      <c r="AX5035" s="9"/>
      <c r="AY5035" s="9"/>
      <c r="AZ5035" s="9"/>
      <c r="BA5035" s="9"/>
      <c r="BB5035" s="9"/>
      <c r="BC5035" s="9"/>
      <c r="BD5035" s="9"/>
      <c r="BE5035" s="9"/>
      <c r="BF5035" s="9"/>
      <c r="BG5035" s="9"/>
      <c r="BH5035" s="9"/>
      <c r="BI5035" s="9"/>
      <c r="BJ5035" s="9"/>
      <c r="BK5035" s="9"/>
      <c r="BL5035" s="9">
        <f t="shared" si="164"/>
        <v>517707.06042438198</v>
      </c>
      <c r="BM5035" s="9">
        <f t="shared" si="165"/>
        <v>517700</v>
      </c>
    </row>
    <row r="5036" spans="1:65" x14ac:dyDescent="0.3">
      <c r="A5036" t="s">
        <v>4580</v>
      </c>
      <c r="B5036" s="9">
        <v>357</v>
      </c>
      <c r="C5036">
        <v>586633</v>
      </c>
      <c r="D5036">
        <v>1</v>
      </c>
      <c r="E5036">
        <v>0</v>
      </c>
      <c r="F5036">
        <v>0</v>
      </c>
      <c r="G5036">
        <v>0</v>
      </c>
      <c r="H5036">
        <v>0</v>
      </c>
      <c r="I5036" t="s">
        <v>81</v>
      </c>
      <c r="J5036">
        <v>586081</v>
      </c>
      <c r="K5036" t="s">
        <v>903</v>
      </c>
      <c r="L5036">
        <v>586081</v>
      </c>
      <c r="M5036" t="s">
        <v>903</v>
      </c>
      <c r="N5036">
        <v>586081</v>
      </c>
      <c r="O5036" t="s">
        <v>903</v>
      </c>
      <c r="P5036">
        <v>586307</v>
      </c>
      <c r="Q5036" t="s">
        <v>121</v>
      </c>
      <c r="R5036" s="9">
        <v>85458.685346803439</v>
      </c>
      <c r="S5036" s="9"/>
      <c r="T5036" s="9"/>
      <c r="U5036" s="9"/>
      <c r="V5036" s="9"/>
      <c r="W5036" s="9"/>
      <c r="X5036" s="9"/>
      <c r="Y5036" s="9"/>
      <c r="Z5036" s="9"/>
      <c r="AA5036" s="9"/>
      <c r="AB5036" s="9"/>
      <c r="AC5036" s="9"/>
      <c r="AD5036" s="9"/>
      <c r="AE5036" s="9"/>
      <c r="AF5036" s="9"/>
      <c r="AG5036" s="9"/>
      <c r="AH5036" s="9"/>
      <c r="AI5036" s="9"/>
      <c r="AJ5036" s="9"/>
      <c r="AK5036" s="9"/>
      <c r="AL5036" s="9"/>
      <c r="AM5036" s="9"/>
      <c r="AN5036" s="9"/>
      <c r="AO5036" s="9"/>
      <c r="AP5036" s="9"/>
      <c r="AQ5036" s="15"/>
      <c r="AR5036" s="9"/>
      <c r="AS5036" s="9"/>
      <c r="AT5036" s="9"/>
      <c r="AU5036" s="9"/>
      <c r="AV5036" s="9"/>
      <c r="AW5036" s="9"/>
      <c r="AX5036" s="9"/>
      <c r="AY5036" s="9"/>
      <c r="AZ5036" s="9"/>
      <c r="BA5036" s="9"/>
      <c r="BB5036" s="9"/>
      <c r="BC5036" s="9"/>
      <c r="BD5036" s="9"/>
      <c r="BE5036" s="9"/>
      <c r="BF5036" s="9"/>
      <c r="BG5036" s="9"/>
      <c r="BH5036" s="9"/>
      <c r="BI5036" s="9"/>
      <c r="BJ5036" s="9"/>
      <c r="BK5036" s="9"/>
      <c r="BL5036" s="9">
        <f t="shared" si="164"/>
        <v>85458.685346803439</v>
      </c>
      <c r="BM5036" s="9">
        <f t="shared" si="165"/>
        <v>85500</v>
      </c>
    </row>
    <row r="5037" spans="1:65" x14ac:dyDescent="0.3">
      <c r="A5037" t="s">
        <v>4581</v>
      </c>
      <c r="B5037" s="9">
        <v>234</v>
      </c>
      <c r="C5037">
        <v>577570</v>
      </c>
      <c r="D5037">
        <v>1</v>
      </c>
      <c r="E5037">
        <v>0</v>
      </c>
      <c r="F5037">
        <v>0</v>
      </c>
      <c r="G5037">
        <v>0</v>
      </c>
      <c r="H5037">
        <v>0</v>
      </c>
      <c r="I5037" t="s">
        <v>104</v>
      </c>
      <c r="J5037">
        <v>577308</v>
      </c>
      <c r="K5037" t="s">
        <v>258</v>
      </c>
      <c r="L5037">
        <v>577308</v>
      </c>
      <c r="M5037" t="s">
        <v>258</v>
      </c>
      <c r="N5037">
        <v>577308</v>
      </c>
      <c r="O5037" t="s">
        <v>258</v>
      </c>
      <c r="P5037">
        <v>576964</v>
      </c>
      <c r="Q5037" t="s">
        <v>257</v>
      </c>
      <c r="R5037" s="9">
        <v>71941.662785630979</v>
      </c>
      <c r="S5037" s="9"/>
      <c r="T5037" s="9"/>
      <c r="U5037" s="9"/>
      <c r="V5037" s="9"/>
      <c r="W5037" s="9"/>
      <c r="X5037" s="9"/>
      <c r="Y5037" s="9"/>
      <c r="Z5037" s="9"/>
      <c r="AA5037" s="9"/>
      <c r="AB5037" s="9"/>
      <c r="AC5037" s="9"/>
      <c r="AD5037" s="9"/>
      <c r="AE5037" s="9"/>
      <c r="AF5037" s="9"/>
      <c r="AG5037" s="9"/>
      <c r="AH5037" s="9"/>
      <c r="AI5037" s="9"/>
      <c r="AJ5037" s="9"/>
      <c r="AK5037" s="9"/>
      <c r="AL5037" s="9"/>
      <c r="AM5037" s="9"/>
      <c r="AN5037" s="9"/>
      <c r="AO5037" s="9"/>
      <c r="AP5037" s="9"/>
      <c r="AQ5037" s="15"/>
      <c r="AR5037" s="9"/>
      <c r="AS5037" s="9"/>
      <c r="AT5037" s="9"/>
      <c r="AU5037" s="9"/>
      <c r="AV5037" s="9"/>
      <c r="AW5037" s="9"/>
      <c r="AX5037" s="9"/>
      <c r="AY5037" s="9"/>
      <c r="AZ5037" s="9"/>
      <c r="BA5037" s="9"/>
      <c r="BB5037" s="9"/>
      <c r="BC5037" s="9"/>
      <c r="BD5037" s="9"/>
      <c r="BE5037" s="9"/>
      <c r="BF5037" s="9"/>
      <c r="BG5037" s="9"/>
      <c r="BH5037" s="9"/>
      <c r="BI5037" s="9"/>
      <c r="BJ5037" s="9"/>
      <c r="BK5037" s="9"/>
      <c r="BL5037" s="9">
        <f t="shared" si="164"/>
        <v>71941.662785630979</v>
      </c>
      <c r="BM5037" s="9">
        <f t="shared" si="165"/>
        <v>71900</v>
      </c>
    </row>
    <row r="5038" spans="1:65" x14ac:dyDescent="0.3">
      <c r="A5038" t="s">
        <v>4582</v>
      </c>
      <c r="B5038" s="9">
        <v>281</v>
      </c>
      <c r="C5038">
        <v>557081</v>
      </c>
      <c r="D5038">
        <v>1</v>
      </c>
      <c r="E5038">
        <v>0</v>
      </c>
      <c r="F5038">
        <v>0</v>
      </c>
      <c r="G5038">
        <v>0</v>
      </c>
      <c r="H5038">
        <v>0</v>
      </c>
      <c r="I5038" t="s">
        <v>151</v>
      </c>
      <c r="J5038">
        <v>561215</v>
      </c>
      <c r="K5038" t="s">
        <v>307</v>
      </c>
      <c r="L5038">
        <v>561215</v>
      </c>
      <c r="M5038" t="s">
        <v>307</v>
      </c>
      <c r="N5038">
        <v>561215</v>
      </c>
      <c r="O5038" t="s">
        <v>307</v>
      </c>
      <c r="P5038">
        <v>561215</v>
      </c>
      <c r="Q5038" t="s">
        <v>307</v>
      </c>
      <c r="R5038" s="9">
        <v>71941.662785630979</v>
      </c>
      <c r="S5038" s="9"/>
      <c r="T5038" s="9"/>
      <c r="U5038" s="9"/>
      <c r="V5038" s="9"/>
      <c r="W5038" s="9"/>
      <c r="X5038" s="9"/>
      <c r="Y5038" s="9"/>
      <c r="Z5038" s="9"/>
      <c r="AA5038" s="9"/>
      <c r="AB5038" s="9"/>
      <c r="AC5038" s="9"/>
      <c r="AD5038" s="9"/>
      <c r="AE5038" s="9"/>
      <c r="AF5038" s="9"/>
      <c r="AG5038" s="9"/>
      <c r="AH5038" s="9"/>
      <c r="AI5038" s="9"/>
      <c r="AJ5038" s="9"/>
      <c r="AK5038" s="9"/>
      <c r="AL5038" s="9"/>
      <c r="AM5038" s="9"/>
      <c r="AN5038" s="9"/>
      <c r="AO5038" s="9"/>
      <c r="AP5038" s="9"/>
      <c r="AQ5038" s="15"/>
      <c r="AR5038" s="9"/>
      <c r="AS5038" s="9"/>
      <c r="AT5038" s="9"/>
      <c r="AU5038" s="9"/>
      <c r="AV5038" s="9"/>
      <c r="AW5038" s="9"/>
      <c r="AX5038" s="9"/>
      <c r="AY5038" s="9"/>
      <c r="AZ5038" s="9"/>
      <c r="BA5038" s="9"/>
      <c r="BB5038" s="9"/>
      <c r="BC5038" s="9"/>
      <c r="BD5038" s="9"/>
      <c r="BE5038" s="9"/>
      <c r="BF5038" s="9"/>
      <c r="BG5038" s="9"/>
      <c r="BH5038" s="9"/>
      <c r="BI5038" s="9"/>
      <c r="BJ5038" s="9"/>
      <c r="BK5038" s="9"/>
      <c r="BL5038" s="9">
        <f t="shared" si="164"/>
        <v>71941.662785630979</v>
      </c>
      <c r="BM5038" s="9">
        <f t="shared" si="165"/>
        <v>71900</v>
      </c>
    </row>
    <row r="5039" spans="1:65" x14ac:dyDescent="0.3">
      <c r="A5039" t="s">
        <v>4583</v>
      </c>
      <c r="B5039" s="9">
        <v>407</v>
      </c>
      <c r="C5039">
        <v>538396</v>
      </c>
      <c r="D5039">
        <v>1</v>
      </c>
      <c r="E5039">
        <v>0</v>
      </c>
      <c r="F5039">
        <v>0</v>
      </c>
      <c r="G5039">
        <v>0</v>
      </c>
      <c r="H5039">
        <v>0</v>
      </c>
      <c r="I5039" t="s">
        <v>77</v>
      </c>
      <c r="J5039">
        <v>560499</v>
      </c>
      <c r="K5039" t="s">
        <v>1159</v>
      </c>
      <c r="L5039">
        <v>560499</v>
      </c>
      <c r="M5039" t="s">
        <v>1159</v>
      </c>
      <c r="N5039">
        <v>560499</v>
      </c>
      <c r="O5039" t="s">
        <v>1159</v>
      </c>
      <c r="P5039">
        <v>560286</v>
      </c>
      <c r="Q5039" t="s">
        <v>770</v>
      </c>
      <c r="R5039" s="9">
        <v>97287.335812924561</v>
      </c>
      <c r="S5039" s="9"/>
      <c r="T5039" s="9"/>
      <c r="U5039" s="9"/>
      <c r="V5039" s="9"/>
      <c r="W5039" s="9"/>
      <c r="X5039" s="9"/>
      <c r="Y5039" s="9"/>
      <c r="Z5039" s="9"/>
      <c r="AA5039" s="9"/>
      <c r="AB5039" s="9"/>
      <c r="AC5039" s="9"/>
      <c r="AD5039" s="9"/>
      <c r="AE5039" s="9"/>
      <c r="AF5039" s="9"/>
      <c r="AG5039" s="9"/>
      <c r="AH5039" s="9"/>
      <c r="AI5039" s="9"/>
      <c r="AJ5039" s="9"/>
      <c r="AK5039" s="9"/>
      <c r="AL5039" s="9"/>
      <c r="AM5039" s="9"/>
      <c r="AN5039" s="9"/>
      <c r="AO5039" s="9"/>
      <c r="AP5039" s="9"/>
      <c r="AQ5039" s="15"/>
      <c r="AR5039" s="9"/>
      <c r="AS5039" s="9"/>
      <c r="AT5039" s="9"/>
      <c r="AU5039" s="9"/>
      <c r="AV5039" s="9"/>
      <c r="AW5039" s="9"/>
      <c r="AX5039" s="9"/>
      <c r="AY5039" s="9"/>
      <c r="AZ5039" s="9"/>
      <c r="BA5039" s="9"/>
      <c r="BB5039" s="9"/>
      <c r="BC5039" s="9"/>
      <c r="BD5039" s="9"/>
      <c r="BE5039" s="9"/>
      <c r="BF5039" s="9"/>
      <c r="BG5039" s="9"/>
      <c r="BH5039" s="9"/>
      <c r="BI5039" s="9"/>
      <c r="BJ5039" s="9"/>
      <c r="BK5039" s="9"/>
      <c r="BL5039" s="9">
        <f t="shared" si="164"/>
        <v>97287.335812924561</v>
      </c>
      <c r="BM5039" s="9">
        <f t="shared" si="165"/>
        <v>97300</v>
      </c>
    </row>
    <row r="5040" spans="1:65" x14ac:dyDescent="0.3">
      <c r="A5040" t="s">
        <v>4584</v>
      </c>
      <c r="B5040" s="9">
        <v>139</v>
      </c>
      <c r="C5040">
        <v>594865</v>
      </c>
      <c r="D5040">
        <v>1</v>
      </c>
      <c r="E5040">
        <v>0</v>
      </c>
      <c r="F5040">
        <v>0</v>
      </c>
      <c r="G5040">
        <v>0</v>
      </c>
      <c r="H5040">
        <v>0</v>
      </c>
      <c r="I5040" t="s">
        <v>81</v>
      </c>
      <c r="J5040">
        <v>595098</v>
      </c>
      <c r="K5040" t="s">
        <v>417</v>
      </c>
      <c r="L5040">
        <v>595098</v>
      </c>
      <c r="M5040" t="s">
        <v>417</v>
      </c>
      <c r="N5040">
        <v>595098</v>
      </c>
      <c r="O5040" t="s">
        <v>417</v>
      </c>
      <c r="P5040">
        <v>593711</v>
      </c>
      <c r="Q5040" t="s">
        <v>185</v>
      </c>
      <c r="R5040" s="9">
        <v>71941.662785630979</v>
      </c>
      <c r="S5040" s="9"/>
      <c r="T5040" s="9"/>
      <c r="U5040" s="9"/>
      <c r="V5040" s="9"/>
      <c r="W5040" s="9"/>
      <c r="X5040" s="9"/>
      <c r="Y5040" s="9"/>
      <c r="Z5040" s="9"/>
      <c r="AA5040" s="9"/>
      <c r="AB5040" s="9"/>
      <c r="AC5040" s="9"/>
      <c r="AD5040" s="9"/>
      <c r="AE5040" s="9"/>
      <c r="AF5040" s="9"/>
      <c r="AG5040" s="9"/>
      <c r="AH5040" s="9"/>
      <c r="AI5040" s="9"/>
      <c r="AJ5040" s="9"/>
      <c r="AK5040" s="9"/>
      <c r="AL5040" s="9"/>
      <c r="AM5040" s="9"/>
      <c r="AN5040" s="9"/>
      <c r="AO5040" s="9"/>
      <c r="AP5040" s="9"/>
      <c r="AQ5040" s="15"/>
      <c r="AR5040" s="9"/>
      <c r="AS5040" s="9"/>
      <c r="AT5040" s="9"/>
      <c r="AU5040" s="9"/>
      <c r="AV5040" s="9"/>
      <c r="AW5040" s="9"/>
      <c r="AX5040" s="9"/>
      <c r="AY5040" s="9"/>
      <c r="AZ5040" s="9"/>
      <c r="BA5040" s="9"/>
      <c r="BB5040" s="9"/>
      <c r="BC5040" s="9"/>
      <c r="BD5040" s="9"/>
      <c r="BE5040" s="9"/>
      <c r="BF5040" s="9"/>
      <c r="BG5040" s="9"/>
      <c r="BH5040" s="9"/>
      <c r="BI5040" s="9"/>
      <c r="BJ5040" s="9"/>
      <c r="BK5040" s="9"/>
      <c r="BL5040" s="9">
        <f t="shared" si="164"/>
        <v>71941.662785630979</v>
      </c>
      <c r="BM5040" s="9">
        <f t="shared" si="165"/>
        <v>71900</v>
      </c>
    </row>
    <row r="5041" spans="1:65" x14ac:dyDescent="0.3">
      <c r="A5041" t="s">
        <v>4585</v>
      </c>
      <c r="B5041" s="9">
        <v>1574</v>
      </c>
      <c r="C5041">
        <v>584924</v>
      </c>
      <c r="D5041">
        <v>1</v>
      </c>
      <c r="E5041">
        <v>0</v>
      </c>
      <c r="F5041">
        <v>0</v>
      </c>
      <c r="G5041">
        <v>0</v>
      </c>
      <c r="H5041">
        <v>0</v>
      </c>
      <c r="I5041" t="s">
        <v>81</v>
      </c>
      <c r="J5041">
        <v>584495</v>
      </c>
      <c r="K5041" t="s">
        <v>546</v>
      </c>
      <c r="L5041">
        <v>584495</v>
      </c>
      <c r="M5041" t="s">
        <v>546</v>
      </c>
      <c r="N5041">
        <v>584495</v>
      </c>
      <c r="O5041" t="s">
        <v>546</v>
      </c>
      <c r="P5041">
        <v>584495</v>
      </c>
      <c r="Q5041" t="s">
        <v>546</v>
      </c>
      <c r="R5041" s="9">
        <v>368160.58271973819</v>
      </c>
      <c r="S5041" s="9"/>
      <c r="T5041" s="9"/>
      <c r="U5041" s="9"/>
      <c r="V5041" s="9"/>
      <c r="W5041" s="9"/>
      <c r="X5041" s="9"/>
      <c r="Y5041" s="9"/>
      <c r="Z5041" s="9"/>
      <c r="AA5041" s="9"/>
      <c r="AB5041" s="9"/>
      <c r="AC5041" s="9"/>
      <c r="AD5041" s="9"/>
      <c r="AE5041" s="9"/>
      <c r="AF5041" s="9"/>
      <c r="AG5041" s="9"/>
      <c r="AH5041" s="9"/>
      <c r="AI5041" s="9"/>
      <c r="AJ5041" s="9"/>
      <c r="AK5041" s="9"/>
      <c r="AL5041" s="9"/>
      <c r="AM5041" s="9"/>
      <c r="AN5041" s="9"/>
      <c r="AO5041" s="9"/>
      <c r="AP5041" s="9"/>
      <c r="AQ5041" s="15"/>
      <c r="AR5041" s="9"/>
      <c r="AS5041" s="9"/>
      <c r="AT5041" s="9"/>
      <c r="AU5041" s="9"/>
      <c r="AV5041" s="9"/>
      <c r="AW5041" s="9"/>
      <c r="AX5041" s="9"/>
      <c r="AY5041" s="9"/>
      <c r="AZ5041" s="9"/>
      <c r="BA5041" s="9"/>
      <c r="BB5041" s="9"/>
      <c r="BC5041" s="9"/>
      <c r="BD5041" s="9"/>
      <c r="BE5041" s="9"/>
      <c r="BF5041" s="9"/>
      <c r="BG5041" s="9"/>
      <c r="BH5041" s="9"/>
      <c r="BI5041" s="9"/>
      <c r="BJ5041" s="9"/>
      <c r="BK5041" s="9"/>
      <c r="BL5041" s="9">
        <f t="shared" si="164"/>
        <v>368160.58271973819</v>
      </c>
      <c r="BM5041" s="9">
        <f t="shared" si="165"/>
        <v>368200</v>
      </c>
    </row>
    <row r="5042" spans="1:65" x14ac:dyDescent="0.3">
      <c r="A5042" t="s">
        <v>4586</v>
      </c>
      <c r="B5042" s="9">
        <v>1716</v>
      </c>
      <c r="C5042">
        <v>594873</v>
      </c>
      <c r="D5042">
        <v>1</v>
      </c>
      <c r="E5042">
        <v>0</v>
      </c>
      <c r="F5042">
        <v>0</v>
      </c>
      <c r="G5042">
        <v>0</v>
      </c>
      <c r="H5042">
        <v>0</v>
      </c>
      <c r="I5042" t="s">
        <v>81</v>
      </c>
      <c r="J5042">
        <v>594156</v>
      </c>
      <c r="K5042" t="s">
        <v>575</v>
      </c>
      <c r="L5042">
        <v>594156</v>
      </c>
      <c r="M5042" t="s">
        <v>575</v>
      </c>
      <c r="N5042">
        <v>594156</v>
      </c>
      <c r="O5042" t="s">
        <v>575</v>
      </c>
      <c r="P5042">
        <v>593711</v>
      </c>
      <c r="Q5042" t="s">
        <v>185</v>
      </c>
      <c r="R5042" s="9">
        <v>400601.95454517577</v>
      </c>
      <c r="S5042" s="9"/>
      <c r="T5042" s="9"/>
      <c r="U5042" s="9"/>
      <c r="V5042" s="9"/>
      <c r="W5042" s="9"/>
      <c r="X5042" s="9"/>
      <c r="Y5042" s="9"/>
      <c r="Z5042" s="9"/>
      <c r="AA5042" s="9"/>
      <c r="AB5042" s="9"/>
      <c r="AC5042" s="9"/>
      <c r="AD5042" s="9"/>
      <c r="AE5042" s="9"/>
      <c r="AF5042" s="9"/>
      <c r="AG5042" s="9"/>
      <c r="AH5042" s="9"/>
      <c r="AI5042" s="9"/>
      <c r="AJ5042" s="9"/>
      <c r="AK5042" s="9"/>
      <c r="AL5042" s="9"/>
      <c r="AM5042" s="9"/>
      <c r="AN5042" s="9"/>
      <c r="AO5042" s="9"/>
      <c r="AP5042" s="9"/>
      <c r="AQ5042" s="15"/>
      <c r="AR5042" s="9">
        <v>36</v>
      </c>
      <c r="AS5042" s="9">
        <f>AR5042*30500</f>
        <v>1098000</v>
      </c>
      <c r="AT5042" s="9"/>
      <c r="AU5042" s="9"/>
      <c r="AV5042" s="9"/>
      <c r="AW5042" s="9"/>
      <c r="AX5042" s="9"/>
      <c r="AY5042" s="9"/>
      <c r="AZ5042" s="9"/>
      <c r="BA5042" s="9"/>
      <c r="BB5042" s="9"/>
      <c r="BC5042" s="9"/>
      <c r="BD5042" s="9"/>
      <c r="BE5042" s="9"/>
      <c r="BF5042" s="9"/>
      <c r="BG5042" s="9"/>
      <c r="BH5042" s="9"/>
      <c r="BI5042" s="9"/>
      <c r="BJ5042" s="9"/>
      <c r="BK5042" s="9"/>
      <c r="BL5042" s="9">
        <f t="shared" si="164"/>
        <v>1498601.9545451757</v>
      </c>
      <c r="BM5042" s="9">
        <f t="shared" si="165"/>
        <v>1498600</v>
      </c>
    </row>
    <row r="5043" spans="1:65" x14ac:dyDescent="0.3">
      <c r="A5043" t="s">
        <v>4586</v>
      </c>
      <c r="B5043" s="9">
        <v>463</v>
      </c>
      <c r="C5043">
        <v>585807</v>
      </c>
      <c r="D5043">
        <v>1</v>
      </c>
      <c r="E5043">
        <v>0</v>
      </c>
      <c r="F5043">
        <v>0</v>
      </c>
      <c r="G5043">
        <v>0</v>
      </c>
      <c r="H5043">
        <v>0</v>
      </c>
      <c r="I5043" t="s">
        <v>135</v>
      </c>
      <c r="J5043">
        <v>585751</v>
      </c>
      <c r="K5043" t="s">
        <v>513</v>
      </c>
      <c r="L5043">
        <v>585751</v>
      </c>
      <c r="M5043" t="s">
        <v>513</v>
      </c>
      <c r="N5043">
        <v>585751</v>
      </c>
      <c r="O5043" t="s">
        <v>513</v>
      </c>
      <c r="P5043">
        <v>585459</v>
      </c>
      <c r="Q5043" t="s">
        <v>411</v>
      </c>
      <c r="R5043" s="9">
        <v>110506.2285736023</v>
      </c>
      <c r="S5043" s="9"/>
      <c r="T5043" s="9"/>
      <c r="U5043" s="9"/>
      <c r="V5043" s="9"/>
      <c r="W5043" s="9"/>
      <c r="X5043" s="9"/>
      <c r="Y5043" s="9"/>
      <c r="Z5043" s="9"/>
      <c r="AA5043" s="9"/>
      <c r="AB5043" s="9"/>
      <c r="AC5043" s="9"/>
      <c r="AD5043" s="9"/>
      <c r="AE5043" s="9"/>
      <c r="AF5043" s="9"/>
      <c r="AG5043" s="9"/>
      <c r="AH5043" s="9"/>
      <c r="AI5043" s="9"/>
      <c r="AJ5043" s="9"/>
      <c r="AK5043" s="9"/>
      <c r="AL5043" s="9"/>
      <c r="AM5043" s="9"/>
      <c r="AN5043" s="9"/>
      <c r="AO5043" s="9"/>
      <c r="AP5043" s="9"/>
      <c r="AQ5043" s="15"/>
      <c r="AR5043" s="9">
        <v>1</v>
      </c>
      <c r="AS5043" s="9">
        <f>AR5043*30500</f>
        <v>30500</v>
      </c>
      <c r="AT5043" s="9"/>
      <c r="AU5043" s="9"/>
      <c r="AV5043" s="9"/>
      <c r="AW5043" s="9"/>
      <c r="AX5043" s="9"/>
      <c r="AY5043" s="9"/>
      <c r="AZ5043" s="9"/>
      <c r="BA5043" s="9"/>
      <c r="BB5043" s="9"/>
      <c r="BC5043" s="9"/>
      <c r="BD5043" s="9"/>
      <c r="BE5043" s="9"/>
      <c r="BF5043" s="9"/>
      <c r="BG5043" s="9"/>
      <c r="BH5043" s="9"/>
      <c r="BI5043" s="9"/>
      <c r="BJ5043" s="9"/>
      <c r="BK5043" s="9"/>
      <c r="BL5043" s="9">
        <f t="shared" si="164"/>
        <v>141006.2285736023</v>
      </c>
      <c r="BM5043" s="9">
        <f t="shared" si="165"/>
        <v>141000</v>
      </c>
    </row>
    <row r="5044" spans="1:65" x14ac:dyDescent="0.3">
      <c r="A5044" t="s">
        <v>4586</v>
      </c>
      <c r="B5044" s="9">
        <v>574</v>
      </c>
      <c r="C5044">
        <v>542474</v>
      </c>
      <c r="D5044">
        <v>1</v>
      </c>
      <c r="E5044">
        <v>0</v>
      </c>
      <c r="F5044">
        <v>0</v>
      </c>
      <c r="G5044">
        <v>0</v>
      </c>
      <c r="H5044">
        <v>0</v>
      </c>
      <c r="I5044" t="s">
        <v>86</v>
      </c>
      <c r="J5044">
        <v>542229</v>
      </c>
      <c r="K5044" t="s">
        <v>2165</v>
      </c>
      <c r="L5044">
        <v>541656</v>
      </c>
      <c r="M5044" t="s">
        <v>227</v>
      </c>
      <c r="N5044">
        <v>541656</v>
      </c>
      <c r="O5044" t="s">
        <v>227</v>
      </c>
      <c r="P5044">
        <v>541656</v>
      </c>
      <c r="Q5044" t="s">
        <v>227</v>
      </c>
      <c r="R5044" s="9">
        <v>136624.27062890751</v>
      </c>
      <c r="S5044" s="9"/>
      <c r="T5044" s="9"/>
      <c r="U5044" s="9"/>
      <c r="V5044" s="9"/>
      <c r="W5044" s="9"/>
      <c r="X5044" s="9"/>
      <c r="Y5044" s="9"/>
      <c r="Z5044" s="9"/>
      <c r="AA5044" s="9"/>
      <c r="AB5044" s="9"/>
      <c r="AC5044" s="9"/>
      <c r="AD5044" s="9"/>
      <c r="AE5044" s="9"/>
      <c r="AF5044" s="9"/>
      <c r="AG5044" s="9"/>
      <c r="AH5044" s="9"/>
      <c r="AI5044" s="9"/>
      <c r="AJ5044" s="9"/>
      <c r="AK5044" s="9"/>
      <c r="AL5044" s="9"/>
      <c r="AM5044" s="9"/>
      <c r="AN5044" s="9"/>
      <c r="AO5044" s="9"/>
      <c r="AP5044" s="9"/>
      <c r="AQ5044" s="15"/>
      <c r="AR5044" s="9"/>
      <c r="AS5044" s="9"/>
      <c r="AT5044" s="9"/>
      <c r="AU5044" s="9"/>
      <c r="AV5044" s="9"/>
      <c r="AW5044" s="9"/>
      <c r="AX5044" s="9"/>
      <c r="AY5044" s="9"/>
      <c r="AZ5044" s="9"/>
      <c r="BA5044" s="9"/>
      <c r="BB5044" s="9"/>
      <c r="BC5044" s="9"/>
      <c r="BD5044" s="9"/>
      <c r="BE5044" s="9"/>
      <c r="BF5044" s="9"/>
      <c r="BG5044" s="9"/>
      <c r="BH5044" s="9"/>
      <c r="BI5044" s="9"/>
      <c r="BJ5044" s="9"/>
      <c r="BK5044" s="9"/>
      <c r="BL5044" s="9">
        <f t="shared" si="164"/>
        <v>136624.27062890751</v>
      </c>
      <c r="BM5044" s="9">
        <f t="shared" si="165"/>
        <v>136600</v>
      </c>
    </row>
    <row r="5045" spans="1:65" x14ac:dyDescent="0.3">
      <c r="A5045" t="s">
        <v>4587</v>
      </c>
      <c r="B5045" s="9">
        <v>111</v>
      </c>
      <c r="C5045">
        <v>571016</v>
      </c>
      <c r="D5045">
        <v>1</v>
      </c>
      <c r="E5045">
        <v>0</v>
      </c>
      <c r="F5045">
        <v>0</v>
      </c>
      <c r="G5045">
        <v>0</v>
      </c>
      <c r="H5045">
        <v>0</v>
      </c>
      <c r="I5045" t="s">
        <v>90</v>
      </c>
      <c r="J5045">
        <v>570869</v>
      </c>
      <c r="K5045" t="s">
        <v>3464</v>
      </c>
      <c r="L5045">
        <v>570508</v>
      </c>
      <c r="M5045" t="s">
        <v>138</v>
      </c>
      <c r="N5045">
        <v>570508</v>
      </c>
      <c r="O5045" t="s">
        <v>138</v>
      </c>
      <c r="P5045">
        <v>570508</v>
      </c>
      <c r="Q5045" t="s">
        <v>138</v>
      </c>
      <c r="R5045" s="9">
        <v>71941.662785630979</v>
      </c>
      <c r="S5045" s="9"/>
      <c r="T5045" s="9"/>
      <c r="U5045" s="9"/>
      <c r="V5045" s="9"/>
      <c r="W5045" s="9"/>
      <c r="X5045" s="9"/>
      <c r="Y5045" s="9"/>
      <c r="Z5045" s="9"/>
      <c r="AA5045" s="9"/>
      <c r="AB5045" s="9"/>
      <c r="AC5045" s="9"/>
      <c r="AD5045" s="9"/>
      <c r="AE5045" s="9"/>
      <c r="AF5045" s="9"/>
      <c r="AG5045" s="9"/>
      <c r="AH5045" s="9"/>
      <c r="AI5045" s="9"/>
      <c r="AJ5045" s="9"/>
      <c r="AK5045" s="9"/>
      <c r="AL5045" s="9"/>
      <c r="AM5045" s="9"/>
      <c r="AN5045" s="9"/>
      <c r="AO5045" s="9"/>
      <c r="AP5045" s="9"/>
      <c r="AQ5045" s="15"/>
      <c r="AR5045" s="9"/>
      <c r="AS5045" s="9"/>
      <c r="AT5045" s="9"/>
      <c r="AU5045" s="9"/>
      <c r="AV5045" s="9"/>
      <c r="AW5045" s="9"/>
      <c r="AX5045" s="9"/>
      <c r="AY5045" s="9"/>
      <c r="AZ5045" s="9"/>
      <c r="BA5045" s="9"/>
      <c r="BB5045" s="9"/>
      <c r="BC5045" s="9"/>
      <c r="BD5045" s="9"/>
      <c r="BE5045" s="9"/>
      <c r="BF5045" s="9"/>
      <c r="BG5045" s="9"/>
      <c r="BH5045" s="9"/>
      <c r="BI5045" s="9"/>
      <c r="BJ5045" s="9"/>
      <c r="BK5045" s="9"/>
      <c r="BL5045" s="9">
        <f t="shared" si="164"/>
        <v>71941.662785630979</v>
      </c>
      <c r="BM5045" s="9">
        <f t="shared" si="165"/>
        <v>71900</v>
      </c>
    </row>
    <row r="5046" spans="1:65" x14ac:dyDescent="0.3">
      <c r="A5046" s="2" t="s">
        <v>1818</v>
      </c>
      <c r="B5046" s="9">
        <v>1069</v>
      </c>
      <c r="C5046">
        <v>593613</v>
      </c>
      <c r="D5046">
        <v>1</v>
      </c>
      <c r="E5046">
        <v>1</v>
      </c>
      <c r="F5046">
        <v>0</v>
      </c>
      <c r="G5046">
        <v>0</v>
      </c>
      <c r="H5046">
        <v>0</v>
      </c>
      <c r="I5046" t="s">
        <v>81</v>
      </c>
      <c r="J5046">
        <v>593613</v>
      </c>
      <c r="K5046" t="s">
        <v>1818</v>
      </c>
      <c r="L5046">
        <v>593583</v>
      </c>
      <c r="M5046" t="s">
        <v>629</v>
      </c>
      <c r="N5046">
        <v>593583</v>
      </c>
      <c r="O5046" t="s">
        <v>629</v>
      </c>
      <c r="P5046">
        <v>593583</v>
      </c>
      <c r="Q5046" t="s">
        <v>629</v>
      </c>
      <c r="R5046" s="9">
        <v>251977.169977824</v>
      </c>
      <c r="S5046" s="9">
        <f>SUMIFS($B:$B,$J:$J,$C5046)</f>
        <v>2639</v>
      </c>
      <c r="T5046" s="9">
        <v>143531.12951281181</v>
      </c>
      <c r="U5046" s="9">
        <v>0</v>
      </c>
      <c r="V5046" s="9">
        <f>U5046*768</f>
        <v>0</v>
      </c>
      <c r="W5046" s="9">
        <v>6</v>
      </c>
      <c r="X5046" s="9">
        <f>W5046*3072</f>
        <v>18432</v>
      </c>
      <c r="Y5046" s="9">
        <v>5</v>
      </c>
      <c r="Z5046" s="9">
        <f>Y5046*1024</f>
        <v>5120</v>
      </c>
      <c r="AA5046" s="9">
        <v>4</v>
      </c>
      <c r="AB5046" s="9">
        <f>AA5046*256</f>
        <v>1024</v>
      </c>
      <c r="AC5046" s="9"/>
      <c r="AD5046" s="9"/>
      <c r="AE5046" s="9"/>
      <c r="AF5046" s="9"/>
      <c r="AG5046" s="9"/>
      <c r="AH5046" s="9"/>
      <c r="AI5046" s="9"/>
      <c r="AJ5046" s="9"/>
      <c r="AK5046" s="9"/>
      <c r="AL5046" s="9"/>
      <c r="AM5046" s="9"/>
      <c r="AN5046" s="9"/>
      <c r="AO5046" s="9"/>
      <c r="AP5046" s="9"/>
      <c r="AQ5046" s="15"/>
      <c r="AR5046" s="9">
        <v>1</v>
      </c>
      <c r="AS5046" s="9">
        <f>AR5046*30500</f>
        <v>30500</v>
      </c>
      <c r="AT5046" s="9"/>
      <c r="AU5046" s="9"/>
      <c r="AV5046" s="9"/>
      <c r="AW5046" s="9"/>
      <c r="AX5046" s="9"/>
      <c r="AY5046" s="9"/>
      <c r="AZ5046" s="9"/>
      <c r="BA5046" s="9"/>
      <c r="BB5046" s="9"/>
      <c r="BC5046" s="9"/>
      <c r="BD5046" s="9"/>
      <c r="BE5046" s="9"/>
      <c r="BF5046" s="9"/>
      <c r="BG5046" s="9"/>
      <c r="BH5046" s="9"/>
      <c r="BI5046" s="9"/>
      <c r="BJ5046" s="9"/>
      <c r="BK5046" s="9"/>
      <c r="BL5046" s="9">
        <f t="shared" si="164"/>
        <v>450584.29949063581</v>
      </c>
      <c r="BM5046" s="9">
        <f t="shared" si="165"/>
        <v>450600</v>
      </c>
    </row>
    <row r="5047" spans="1:65" x14ac:dyDescent="0.3">
      <c r="A5047" s="2" t="s">
        <v>4588</v>
      </c>
      <c r="B5047" s="9">
        <v>2152</v>
      </c>
      <c r="C5047">
        <v>586641</v>
      </c>
      <c r="D5047">
        <v>1</v>
      </c>
      <c r="E5047">
        <v>1</v>
      </c>
      <c r="F5047">
        <v>0</v>
      </c>
      <c r="G5047">
        <v>0</v>
      </c>
      <c r="H5047">
        <v>0</v>
      </c>
      <c r="I5047" t="s">
        <v>81</v>
      </c>
      <c r="J5047">
        <v>586641</v>
      </c>
      <c r="K5047" t="s">
        <v>4588</v>
      </c>
      <c r="L5047">
        <v>586307</v>
      </c>
      <c r="M5047" t="s">
        <v>121</v>
      </c>
      <c r="N5047">
        <v>586307</v>
      </c>
      <c r="O5047" t="s">
        <v>121</v>
      </c>
      <c r="P5047">
        <v>586307</v>
      </c>
      <c r="Q5047" t="s">
        <v>121</v>
      </c>
      <c r="R5047" s="9">
        <v>499659.3340099834</v>
      </c>
      <c r="S5047" s="9">
        <f>SUMIFS($B:$B,$J:$J,$C5047)</f>
        <v>2152</v>
      </c>
      <c r="T5047" s="9">
        <v>117100.5952197906</v>
      </c>
      <c r="U5047" s="9">
        <v>0</v>
      </c>
      <c r="V5047" s="9">
        <f>U5047*768</f>
        <v>0</v>
      </c>
      <c r="W5047" s="9">
        <v>11</v>
      </c>
      <c r="X5047" s="9">
        <f>W5047*3072</f>
        <v>33792</v>
      </c>
      <c r="Y5047" s="9">
        <v>10</v>
      </c>
      <c r="Z5047" s="9">
        <f>Y5047*1024</f>
        <v>10240</v>
      </c>
      <c r="AA5047" s="9">
        <v>8</v>
      </c>
      <c r="AB5047" s="9">
        <f>AA5047*256</f>
        <v>2048</v>
      </c>
      <c r="AC5047" s="9"/>
      <c r="AD5047" s="9"/>
      <c r="AE5047" s="9"/>
      <c r="AF5047" s="9"/>
      <c r="AG5047" s="9"/>
      <c r="AH5047" s="9"/>
      <c r="AI5047" s="9"/>
      <c r="AJ5047" s="9"/>
      <c r="AK5047" s="9"/>
      <c r="AL5047" s="9"/>
      <c r="AM5047" s="9"/>
      <c r="AN5047" s="9"/>
      <c r="AO5047" s="9"/>
      <c r="AP5047" s="9"/>
      <c r="AQ5047" s="15"/>
      <c r="AR5047" s="9">
        <v>1</v>
      </c>
      <c r="AS5047" s="9">
        <f>AR5047*30500</f>
        <v>30500</v>
      </c>
      <c r="AT5047" s="9"/>
      <c r="AU5047" s="9"/>
      <c r="AV5047" s="9"/>
      <c r="AW5047" s="9"/>
      <c r="AX5047" s="9"/>
      <c r="AY5047" s="9"/>
      <c r="AZ5047" s="9"/>
      <c r="BA5047" s="9"/>
      <c r="BB5047" s="9"/>
      <c r="BC5047" s="9"/>
      <c r="BD5047" s="9"/>
      <c r="BE5047" s="9"/>
      <c r="BF5047" s="9"/>
      <c r="BG5047" s="9"/>
      <c r="BH5047" s="9"/>
      <c r="BI5047" s="9"/>
      <c r="BJ5047" s="9"/>
      <c r="BK5047" s="9"/>
      <c r="BL5047" s="9">
        <f t="shared" si="164"/>
        <v>693339.92922977405</v>
      </c>
      <c r="BM5047" s="9">
        <f t="shared" si="165"/>
        <v>693300</v>
      </c>
    </row>
    <row r="5048" spans="1:65" x14ac:dyDescent="0.3">
      <c r="A5048" t="s">
        <v>4589</v>
      </c>
      <c r="B5048" s="9">
        <v>214</v>
      </c>
      <c r="C5048">
        <v>573256</v>
      </c>
      <c r="D5048">
        <v>1</v>
      </c>
      <c r="E5048">
        <v>0</v>
      </c>
      <c r="F5048">
        <v>0</v>
      </c>
      <c r="G5048">
        <v>0</v>
      </c>
      <c r="H5048">
        <v>0</v>
      </c>
      <c r="I5048" t="s">
        <v>90</v>
      </c>
      <c r="J5048">
        <v>573094</v>
      </c>
      <c r="K5048" t="s">
        <v>2020</v>
      </c>
      <c r="L5048">
        <v>573094</v>
      </c>
      <c r="M5048" t="s">
        <v>2020</v>
      </c>
      <c r="N5048">
        <v>573094</v>
      </c>
      <c r="O5048" t="s">
        <v>2020</v>
      </c>
      <c r="P5048">
        <v>572659</v>
      </c>
      <c r="Q5048" t="s">
        <v>158</v>
      </c>
      <c r="R5048" s="9">
        <v>71941.662785630979</v>
      </c>
      <c r="S5048" s="9"/>
      <c r="T5048" s="9"/>
      <c r="U5048" s="9"/>
      <c r="V5048" s="9"/>
      <c r="W5048" s="9"/>
      <c r="X5048" s="9"/>
      <c r="Y5048" s="9"/>
      <c r="Z5048" s="9"/>
      <c r="AA5048" s="9"/>
      <c r="AB5048" s="9"/>
      <c r="AC5048" s="9"/>
      <c r="AD5048" s="9"/>
      <c r="AE5048" s="9"/>
      <c r="AF5048" s="9"/>
      <c r="AG5048" s="9"/>
      <c r="AH5048" s="9"/>
      <c r="AI5048" s="9"/>
      <c r="AJ5048" s="9"/>
      <c r="AK5048" s="9"/>
      <c r="AL5048" s="9"/>
      <c r="AM5048" s="9"/>
      <c r="AN5048" s="9"/>
      <c r="AO5048" s="9"/>
      <c r="AP5048" s="9"/>
      <c r="AQ5048" s="15"/>
      <c r="AR5048" s="9"/>
      <c r="AS5048" s="9"/>
      <c r="AT5048" s="9"/>
      <c r="AU5048" s="9"/>
      <c r="AV5048" s="9"/>
      <c r="AW5048" s="9"/>
      <c r="AX5048" s="9"/>
      <c r="AY5048" s="9"/>
      <c r="AZ5048" s="9"/>
      <c r="BA5048" s="9"/>
      <c r="BB5048" s="9"/>
      <c r="BC5048" s="9"/>
      <c r="BD5048" s="9"/>
      <c r="BE5048" s="9"/>
      <c r="BF5048" s="9"/>
      <c r="BG5048" s="9"/>
      <c r="BH5048" s="9"/>
      <c r="BI5048" s="9"/>
      <c r="BJ5048" s="9"/>
      <c r="BK5048" s="9"/>
      <c r="BL5048" s="9">
        <f t="shared" si="164"/>
        <v>71941.662785630979</v>
      </c>
      <c r="BM5048" s="9">
        <f t="shared" si="165"/>
        <v>71900</v>
      </c>
    </row>
    <row r="5049" spans="1:65" x14ac:dyDescent="0.3">
      <c r="A5049" t="s">
        <v>4590</v>
      </c>
      <c r="B5049" s="9">
        <v>271</v>
      </c>
      <c r="C5049">
        <v>585815</v>
      </c>
      <c r="D5049">
        <v>1</v>
      </c>
      <c r="E5049">
        <v>0</v>
      </c>
      <c r="F5049">
        <v>0</v>
      </c>
      <c r="G5049">
        <v>0</v>
      </c>
      <c r="H5049">
        <v>0</v>
      </c>
      <c r="I5049" t="s">
        <v>135</v>
      </c>
      <c r="J5049">
        <v>585068</v>
      </c>
      <c r="K5049" t="s">
        <v>515</v>
      </c>
      <c r="L5049">
        <v>585068</v>
      </c>
      <c r="M5049" t="s">
        <v>515</v>
      </c>
      <c r="N5049">
        <v>585068</v>
      </c>
      <c r="O5049" t="s">
        <v>515</v>
      </c>
      <c r="P5049">
        <v>585068</v>
      </c>
      <c r="Q5049" t="s">
        <v>515</v>
      </c>
      <c r="R5049" s="9">
        <v>71941.662785630979</v>
      </c>
      <c r="S5049" s="9"/>
      <c r="T5049" s="9"/>
      <c r="U5049" s="9"/>
      <c r="V5049" s="9"/>
      <c r="W5049" s="9"/>
      <c r="X5049" s="9"/>
      <c r="Y5049" s="9"/>
      <c r="Z5049" s="9"/>
      <c r="AA5049" s="9"/>
      <c r="AB5049" s="9"/>
      <c r="AC5049" s="9"/>
      <c r="AD5049" s="9"/>
      <c r="AE5049" s="9"/>
      <c r="AF5049" s="9"/>
      <c r="AG5049" s="9"/>
      <c r="AH5049" s="9"/>
      <c r="AI5049" s="9"/>
      <c r="AJ5049" s="9"/>
      <c r="AK5049" s="9"/>
      <c r="AL5049" s="9"/>
      <c r="AM5049" s="9"/>
      <c r="AN5049" s="9"/>
      <c r="AO5049" s="9"/>
      <c r="AP5049" s="9"/>
      <c r="AQ5049" s="15"/>
      <c r="AR5049" s="9"/>
      <c r="AS5049" s="9"/>
      <c r="AT5049" s="9"/>
      <c r="AU5049" s="9"/>
      <c r="AV5049" s="9"/>
      <c r="AW5049" s="9"/>
      <c r="AX5049" s="9"/>
      <c r="AY5049" s="9"/>
      <c r="AZ5049" s="9"/>
      <c r="BA5049" s="9"/>
      <c r="BB5049" s="9"/>
      <c r="BC5049" s="9"/>
      <c r="BD5049" s="9"/>
      <c r="BE5049" s="9"/>
      <c r="BF5049" s="9"/>
      <c r="BG5049" s="9"/>
      <c r="BH5049" s="9"/>
      <c r="BI5049" s="9"/>
      <c r="BJ5049" s="9"/>
      <c r="BK5049" s="9"/>
      <c r="BL5049" s="9">
        <f t="shared" si="164"/>
        <v>71941.662785630979</v>
      </c>
      <c r="BM5049" s="9">
        <f t="shared" si="165"/>
        <v>71900</v>
      </c>
    </row>
    <row r="5050" spans="1:65" x14ac:dyDescent="0.3">
      <c r="A5050" s="2" t="s">
        <v>1578</v>
      </c>
      <c r="B5050" s="9">
        <v>1133</v>
      </c>
      <c r="C5050">
        <v>594881</v>
      </c>
      <c r="D5050">
        <v>1</v>
      </c>
      <c r="E5050">
        <v>1</v>
      </c>
      <c r="F5050">
        <v>0</v>
      </c>
      <c r="G5050">
        <v>0</v>
      </c>
      <c r="H5050">
        <v>0</v>
      </c>
      <c r="I5050" t="s">
        <v>81</v>
      </c>
      <c r="J5050">
        <v>594881</v>
      </c>
      <c r="K5050" t="s">
        <v>1578</v>
      </c>
      <c r="L5050">
        <v>593711</v>
      </c>
      <c r="M5050" t="s">
        <v>185</v>
      </c>
      <c r="N5050">
        <v>593711</v>
      </c>
      <c r="O5050" t="s">
        <v>185</v>
      </c>
      <c r="P5050">
        <v>593711</v>
      </c>
      <c r="Q5050" t="s">
        <v>185</v>
      </c>
      <c r="R5050" s="9">
        <v>266777.19206254359</v>
      </c>
      <c r="S5050" s="9">
        <f>SUMIFS($B:$B,$J:$J,$C5050)</f>
        <v>1796</v>
      </c>
      <c r="T5050" s="9">
        <v>97767.02555332311</v>
      </c>
      <c r="U5050" s="9">
        <v>0</v>
      </c>
      <c r="V5050" s="9">
        <f>U5050*768</f>
        <v>0</v>
      </c>
      <c r="W5050" s="9">
        <v>36</v>
      </c>
      <c r="X5050" s="9">
        <f>W5050*3072</f>
        <v>110592</v>
      </c>
      <c r="Y5050" s="9">
        <v>1</v>
      </c>
      <c r="Z5050" s="9">
        <f>Y5050*1024</f>
        <v>1024</v>
      </c>
      <c r="AA5050" s="9">
        <v>2</v>
      </c>
      <c r="AB5050" s="9">
        <f>AA5050*256</f>
        <v>512</v>
      </c>
      <c r="AC5050" s="9"/>
      <c r="AD5050" s="9"/>
      <c r="AE5050" s="9"/>
      <c r="AF5050" s="9"/>
      <c r="AG5050" s="9"/>
      <c r="AH5050" s="9"/>
      <c r="AI5050" s="9"/>
      <c r="AJ5050" s="9"/>
      <c r="AK5050" s="9"/>
      <c r="AL5050" s="9"/>
      <c r="AM5050" s="9"/>
      <c r="AN5050" s="9"/>
      <c r="AO5050" s="9"/>
      <c r="AP5050" s="9"/>
      <c r="AQ5050" s="15"/>
      <c r="AR5050" s="9">
        <v>1</v>
      </c>
      <c r="AS5050" s="9">
        <f>AR5050*30500</f>
        <v>30500</v>
      </c>
      <c r="AT5050" s="9"/>
      <c r="AU5050" s="9"/>
      <c r="AV5050" s="9"/>
      <c r="AW5050" s="9"/>
      <c r="AX5050" s="9"/>
      <c r="AY5050" s="9"/>
      <c r="AZ5050" s="9"/>
      <c r="BA5050" s="9"/>
      <c r="BB5050" s="9"/>
      <c r="BC5050" s="9"/>
      <c r="BD5050" s="9"/>
      <c r="BE5050" s="9"/>
      <c r="BF5050" s="9"/>
      <c r="BG5050" s="9"/>
      <c r="BH5050" s="9"/>
      <c r="BI5050" s="9"/>
      <c r="BJ5050" s="9"/>
      <c r="BK5050" s="9"/>
      <c r="BL5050" s="9">
        <f t="shared" si="164"/>
        <v>507172.21761586668</v>
      </c>
      <c r="BM5050" s="9">
        <f t="shared" si="165"/>
        <v>507200</v>
      </c>
    </row>
    <row r="5051" spans="1:65" x14ac:dyDescent="0.3">
      <c r="A5051" t="s">
        <v>4591</v>
      </c>
      <c r="B5051" s="9">
        <v>82</v>
      </c>
      <c r="C5051">
        <v>531421</v>
      </c>
      <c r="D5051">
        <v>1</v>
      </c>
      <c r="E5051">
        <v>0</v>
      </c>
      <c r="F5051">
        <v>0</v>
      </c>
      <c r="G5051">
        <v>0</v>
      </c>
      <c r="H5051">
        <v>0</v>
      </c>
      <c r="I5051" t="s">
        <v>86</v>
      </c>
      <c r="J5051">
        <v>534005</v>
      </c>
      <c r="K5051" t="s">
        <v>88</v>
      </c>
      <c r="L5051">
        <v>534005</v>
      </c>
      <c r="M5051" t="s">
        <v>88</v>
      </c>
      <c r="N5051">
        <v>534005</v>
      </c>
      <c r="O5051" t="s">
        <v>88</v>
      </c>
      <c r="P5051">
        <v>534005</v>
      </c>
      <c r="Q5051" t="s">
        <v>88</v>
      </c>
      <c r="R5051" s="9">
        <v>71941.662785630979</v>
      </c>
      <c r="S5051" s="9"/>
      <c r="T5051" s="9"/>
      <c r="U5051" s="9"/>
      <c r="V5051" s="9"/>
      <c r="W5051" s="9"/>
      <c r="X5051" s="9"/>
      <c r="Y5051" s="9"/>
      <c r="Z5051" s="9"/>
      <c r="AA5051" s="9"/>
      <c r="AB5051" s="9"/>
      <c r="AC5051" s="9"/>
      <c r="AD5051" s="9"/>
      <c r="AE5051" s="9"/>
      <c r="AF5051" s="9"/>
      <c r="AG5051" s="9"/>
      <c r="AH5051" s="9"/>
      <c r="AI5051" s="9"/>
      <c r="AJ5051" s="9"/>
      <c r="AK5051" s="9"/>
      <c r="AL5051" s="9"/>
      <c r="AM5051" s="9"/>
      <c r="AN5051" s="9"/>
      <c r="AO5051" s="9"/>
      <c r="AP5051" s="9"/>
      <c r="AQ5051" s="15"/>
      <c r="AR5051" s="9"/>
      <c r="AS5051" s="9"/>
      <c r="AT5051" s="9"/>
      <c r="AU5051" s="9"/>
      <c r="AV5051" s="9"/>
      <c r="AW5051" s="9"/>
      <c r="AX5051" s="9"/>
      <c r="AY5051" s="9"/>
      <c r="AZ5051" s="9"/>
      <c r="BA5051" s="9"/>
      <c r="BB5051" s="9"/>
      <c r="BC5051" s="9"/>
      <c r="BD5051" s="9"/>
      <c r="BE5051" s="9"/>
      <c r="BF5051" s="9"/>
      <c r="BG5051" s="9"/>
      <c r="BH5051" s="9"/>
      <c r="BI5051" s="9"/>
      <c r="BJ5051" s="9"/>
      <c r="BK5051" s="9"/>
      <c r="BL5051" s="9">
        <f t="shared" si="164"/>
        <v>71941.662785630979</v>
      </c>
      <c r="BM5051" s="9">
        <f t="shared" si="165"/>
        <v>71900</v>
      </c>
    </row>
    <row r="5052" spans="1:65" x14ac:dyDescent="0.3">
      <c r="A5052" t="s">
        <v>4592</v>
      </c>
      <c r="B5052" s="9">
        <v>831</v>
      </c>
      <c r="C5052">
        <v>582468</v>
      </c>
      <c r="D5052">
        <v>1</v>
      </c>
      <c r="E5052">
        <v>0</v>
      </c>
      <c r="F5052">
        <v>0</v>
      </c>
      <c r="G5052">
        <v>0</v>
      </c>
      <c r="H5052">
        <v>0</v>
      </c>
      <c r="I5052" t="s">
        <v>81</v>
      </c>
      <c r="J5052">
        <v>581739</v>
      </c>
      <c r="K5052" t="s">
        <v>2357</v>
      </c>
      <c r="L5052">
        <v>581372</v>
      </c>
      <c r="M5052" t="s">
        <v>243</v>
      </c>
      <c r="N5052">
        <v>581372</v>
      </c>
      <c r="O5052" t="s">
        <v>243</v>
      </c>
      <c r="P5052">
        <v>581372</v>
      </c>
      <c r="Q5052" t="s">
        <v>243</v>
      </c>
      <c r="R5052" s="9">
        <v>196722.20698154441</v>
      </c>
      <c r="S5052" s="9"/>
      <c r="T5052" s="9"/>
      <c r="U5052" s="9"/>
      <c r="V5052" s="9"/>
      <c r="W5052" s="9"/>
      <c r="X5052" s="9"/>
      <c r="Y5052" s="9"/>
      <c r="Z5052" s="9"/>
      <c r="AA5052" s="9"/>
      <c r="AB5052" s="9"/>
      <c r="AC5052" s="9"/>
      <c r="AD5052" s="9"/>
      <c r="AE5052" s="9"/>
      <c r="AF5052" s="9"/>
      <c r="AG5052" s="9"/>
      <c r="AH5052" s="9"/>
      <c r="AI5052" s="9"/>
      <c r="AJ5052" s="9"/>
      <c r="AK5052" s="9"/>
      <c r="AL5052" s="9"/>
      <c r="AM5052" s="9"/>
      <c r="AN5052" s="9"/>
      <c r="AO5052" s="9"/>
      <c r="AP5052" s="9"/>
      <c r="AQ5052" s="15"/>
      <c r="AR5052" s="9">
        <v>48</v>
      </c>
      <c r="AS5052" s="9">
        <f>AR5052*30500</f>
        <v>1464000</v>
      </c>
      <c r="AT5052" s="9"/>
      <c r="AU5052" s="9"/>
      <c r="AV5052" s="9"/>
      <c r="AW5052" s="9"/>
      <c r="AX5052" s="9"/>
      <c r="AY5052" s="9"/>
      <c r="AZ5052" s="9"/>
      <c r="BA5052" s="9"/>
      <c r="BB5052" s="9"/>
      <c r="BC5052" s="9"/>
      <c r="BD5052" s="9"/>
      <c r="BE5052" s="9"/>
      <c r="BF5052" s="9"/>
      <c r="BG5052" s="9"/>
      <c r="BH5052" s="9"/>
      <c r="BI5052" s="9"/>
      <c r="BJ5052" s="9"/>
      <c r="BK5052" s="9"/>
      <c r="BL5052" s="9">
        <f t="shared" si="164"/>
        <v>1660722.2069815444</v>
      </c>
      <c r="BM5052" s="9">
        <f t="shared" si="165"/>
        <v>1660700</v>
      </c>
    </row>
    <row r="5053" spans="1:65" x14ac:dyDescent="0.3">
      <c r="A5053" t="s">
        <v>4593</v>
      </c>
      <c r="B5053" s="9">
        <v>353</v>
      </c>
      <c r="C5053">
        <v>553204</v>
      </c>
      <c r="D5053">
        <v>1</v>
      </c>
      <c r="E5053">
        <v>0</v>
      </c>
      <c r="F5053">
        <v>0</v>
      </c>
      <c r="G5053">
        <v>0</v>
      </c>
      <c r="H5053">
        <v>0</v>
      </c>
      <c r="I5053" t="s">
        <v>83</v>
      </c>
      <c r="J5053">
        <v>552704</v>
      </c>
      <c r="K5053" t="s">
        <v>279</v>
      </c>
      <c r="L5053">
        <v>552704</v>
      </c>
      <c r="M5053" t="s">
        <v>279</v>
      </c>
      <c r="N5053">
        <v>552704</v>
      </c>
      <c r="O5053" t="s">
        <v>279</v>
      </c>
      <c r="P5053">
        <v>552046</v>
      </c>
      <c r="Q5053" t="s">
        <v>174</v>
      </c>
      <c r="R5053" s="9">
        <v>84511.27751876309</v>
      </c>
      <c r="S5053" s="9"/>
      <c r="T5053" s="9"/>
      <c r="U5053" s="9"/>
      <c r="V5053" s="9"/>
      <c r="W5053" s="9"/>
      <c r="X5053" s="9"/>
      <c r="Y5053" s="9"/>
      <c r="Z5053" s="9"/>
      <c r="AA5053" s="9"/>
      <c r="AB5053" s="9"/>
      <c r="AC5053" s="9"/>
      <c r="AD5053" s="9"/>
      <c r="AE5053" s="9"/>
      <c r="AF5053" s="9"/>
      <c r="AG5053" s="9"/>
      <c r="AH5053" s="9"/>
      <c r="AI5053" s="9"/>
      <c r="AJ5053" s="9"/>
      <c r="AK5053" s="9"/>
      <c r="AL5053" s="9"/>
      <c r="AM5053" s="9"/>
      <c r="AN5053" s="9"/>
      <c r="AO5053" s="9"/>
      <c r="AP5053" s="9"/>
      <c r="AQ5053" s="15"/>
      <c r="AR5053" s="9"/>
      <c r="AS5053" s="9"/>
      <c r="AT5053" s="9"/>
      <c r="AU5053" s="9"/>
      <c r="AV5053" s="9"/>
      <c r="AW5053" s="9"/>
      <c r="AX5053" s="9"/>
      <c r="AY5053" s="9"/>
      <c r="AZ5053" s="9"/>
      <c r="BA5053" s="9"/>
      <c r="BB5053" s="9"/>
      <c r="BC5053" s="9"/>
      <c r="BD5053" s="9"/>
      <c r="BE5053" s="9"/>
      <c r="BF5053" s="9"/>
      <c r="BG5053" s="9"/>
      <c r="BH5053" s="9"/>
      <c r="BI5053" s="9"/>
      <c r="BJ5053" s="9"/>
      <c r="BK5053" s="9"/>
      <c r="BL5053" s="9">
        <f t="shared" si="164"/>
        <v>84511.27751876309</v>
      </c>
      <c r="BM5053" s="9">
        <f t="shared" si="165"/>
        <v>84500</v>
      </c>
    </row>
    <row r="5054" spans="1:65" x14ac:dyDescent="0.3">
      <c r="A5054" t="s">
        <v>4594</v>
      </c>
      <c r="B5054" s="9">
        <v>489</v>
      </c>
      <c r="C5054">
        <v>591807</v>
      </c>
      <c r="D5054">
        <v>1</v>
      </c>
      <c r="E5054">
        <v>0</v>
      </c>
      <c r="F5054">
        <v>0</v>
      </c>
      <c r="G5054">
        <v>0</v>
      </c>
      <c r="H5054">
        <v>0</v>
      </c>
      <c r="I5054" t="s">
        <v>123</v>
      </c>
      <c r="J5054">
        <v>590754</v>
      </c>
      <c r="K5054" t="s">
        <v>2133</v>
      </c>
      <c r="L5054">
        <v>590754</v>
      </c>
      <c r="M5054" t="s">
        <v>2133</v>
      </c>
      <c r="N5054">
        <v>590754</v>
      </c>
      <c r="O5054" t="s">
        <v>2133</v>
      </c>
      <c r="P5054">
        <v>590266</v>
      </c>
      <c r="Q5054" t="s">
        <v>163</v>
      </c>
      <c r="R5054" s="9">
        <v>116633.64476949289</v>
      </c>
      <c r="S5054" s="9"/>
      <c r="T5054" s="9"/>
      <c r="U5054" s="9"/>
      <c r="V5054" s="9"/>
      <c r="W5054" s="9"/>
      <c r="X5054" s="9"/>
      <c r="Y5054" s="9"/>
      <c r="Z5054" s="9"/>
      <c r="AA5054" s="9"/>
      <c r="AB5054" s="9"/>
      <c r="AC5054" s="9"/>
      <c r="AD5054" s="9"/>
      <c r="AE5054" s="9"/>
      <c r="AF5054" s="9"/>
      <c r="AG5054" s="9"/>
      <c r="AH5054" s="9"/>
      <c r="AI5054" s="9"/>
      <c r="AJ5054" s="9"/>
      <c r="AK5054" s="9"/>
      <c r="AL5054" s="9"/>
      <c r="AM5054" s="9"/>
      <c r="AN5054" s="9"/>
      <c r="AO5054" s="9"/>
      <c r="AP5054" s="9"/>
      <c r="AQ5054" s="15"/>
      <c r="AR5054" s="9"/>
      <c r="AS5054" s="9"/>
      <c r="AT5054" s="9"/>
      <c r="AU5054" s="9"/>
      <c r="AV5054" s="9"/>
      <c r="AW5054" s="9"/>
      <c r="AX5054" s="9"/>
      <c r="AY5054" s="9"/>
      <c r="AZ5054" s="9"/>
      <c r="BA5054" s="9"/>
      <c r="BB5054" s="9"/>
      <c r="BC5054" s="9"/>
      <c r="BD5054" s="9"/>
      <c r="BE5054" s="9"/>
      <c r="BF5054" s="9"/>
      <c r="BG5054" s="9"/>
      <c r="BH5054" s="9"/>
      <c r="BI5054" s="9"/>
      <c r="BJ5054" s="9"/>
      <c r="BK5054" s="9"/>
      <c r="BL5054" s="9">
        <f t="shared" si="164"/>
        <v>116633.64476949289</v>
      </c>
      <c r="BM5054" s="9">
        <f t="shared" si="165"/>
        <v>116600</v>
      </c>
    </row>
    <row r="5055" spans="1:65" x14ac:dyDescent="0.3">
      <c r="A5055" t="s">
        <v>4595</v>
      </c>
      <c r="B5055" s="9">
        <v>845</v>
      </c>
      <c r="C5055">
        <v>582476</v>
      </c>
      <c r="D5055">
        <v>1</v>
      </c>
      <c r="E5055">
        <v>0</v>
      </c>
      <c r="F5055">
        <v>0</v>
      </c>
      <c r="G5055">
        <v>0</v>
      </c>
      <c r="H5055">
        <v>0</v>
      </c>
      <c r="I5055" t="s">
        <v>81</v>
      </c>
      <c r="J5055">
        <v>581283</v>
      </c>
      <c r="K5055" t="s">
        <v>82</v>
      </c>
      <c r="L5055">
        <v>581283</v>
      </c>
      <c r="M5055" t="s">
        <v>82</v>
      </c>
      <c r="N5055">
        <v>581283</v>
      </c>
      <c r="O5055" t="s">
        <v>82</v>
      </c>
      <c r="P5055">
        <v>581283</v>
      </c>
      <c r="Q5055" t="s">
        <v>82</v>
      </c>
      <c r="R5055" s="9">
        <v>199982.51093347871</v>
      </c>
      <c r="S5055" s="9"/>
      <c r="T5055" s="9"/>
      <c r="U5055" s="9"/>
      <c r="V5055" s="9"/>
      <c r="W5055" s="9"/>
      <c r="X5055" s="9"/>
      <c r="Y5055" s="9"/>
      <c r="Z5055" s="9"/>
      <c r="AA5055" s="9"/>
      <c r="AB5055" s="9"/>
      <c r="AC5055" s="9"/>
      <c r="AD5055" s="9"/>
      <c r="AE5055" s="9"/>
      <c r="AF5055" s="9"/>
      <c r="AG5055" s="9"/>
      <c r="AH5055" s="9"/>
      <c r="AI5055" s="9"/>
      <c r="AJ5055" s="9"/>
      <c r="AK5055" s="9"/>
      <c r="AL5055" s="9"/>
      <c r="AM5055" s="9"/>
      <c r="AN5055" s="9"/>
      <c r="AO5055" s="9"/>
      <c r="AP5055" s="9"/>
      <c r="AQ5055" s="15"/>
      <c r="AR5055" s="9"/>
      <c r="AS5055" s="9"/>
      <c r="AT5055" s="9"/>
      <c r="AU5055" s="9"/>
      <c r="AV5055" s="9"/>
      <c r="AW5055" s="9"/>
      <c r="AX5055" s="9"/>
      <c r="AY5055" s="9"/>
      <c r="AZ5055" s="9"/>
      <c r="BA5055" s="9"/>
      <c r="BB5055" s="9"/>
      <c r="BC5055" s="9"/>
      <c r="BD5055" s="9"/>
      <c r="BE5055" s="9"/>
      <c r="BF5055" s="9"/>
      <c r="BG5055" s="9"/>
      <c r="BH5055" s="9"/>
      <c r="BI5055" s="9"/>
      <c r="BJ5055" s="9"/>
      <c r="BK5055" s="9"/>
      <c r="BL5055" s="9">
        <f t="shared" si="164"/>
        <v>199982.51093347871</v>
      </c>
      <c r="BM5055" s="9">
        <f t="shared" si="165"/>
        <v>200000</v>
      </c>
    </row>
    <row r="5056" spans="1:65" x14ac:dyDescent="0.3">
      <c r="A5056" t="s">
        <v>4596</v>
      </c>
      <c r="B5056" s="9">
        <v>202</v>
      </c>
      <c r="C5056">
        <v>581038</v>
      </c>
      <c r="D5056">
        <v>1</v>
      </c>
      <c r="E5056">
        <v>0</v>
      </c>
      <c r="F5056">
        <v>0</v>
      </c>
      <c r="G5056">
        <v>0</v>
      </c>
      <c r="H5056">
        <v>0</v>
      </c>
      <c r="I5056" t="s">
        <v>96</v>
      </c>
      <c r="J5056">
        <v>580538</v>
      </c>
      <c r="K5056" t="s">
        <v>2757</v>
      </c>
      <c r="L5056">
        <v>580538</v>
      </c>
      <c r="M5056" t="s">
        <v>2757</v>
      </c>
      <c r="N5056">
        <v>580538</v>
      </c>
      <c r="O5056" t="s">
        <v>2757</v>
      </c>
      <c r="P5056">
        <v>581259</v>
      </c>
      <c r="Q5056" t="s">
        <v>889</v>
      </c>
      <c r="R5056" s="9">
        <v>71941.662785630979</v>
      </c>
      <c r="S5056" s="9"/>
      <c r="T5056" s="9"/>
      <c r="U5056" s="9"/>
      <c r="V5056" s="9"/>
      <c r="W5056" s="9"/>
      <c r="X5056" s="9"/>
      <c r="Y5056" s="9"/>
      <c r="Z5056" s="9"/>
      <c r="AA5056" s="9"/>
      <c r="AB5056" s="9"/>
      <c r="AC5056" s="9"/>
      <c r="AD5056" s="9"/>
      <c r="AE5056" s="9"/>
      <c r="AF5056" s="9"/>
      <c r="AG5056" s="9"/>
      <c r="AH5056" s="9"/>
      <c r="AI5056" s="9"/>
      <c r="AJ5056" s="9"/>
      <c r="AK5056" s="9"/>
      <c r="AL5056" s="9"/>
      <c r="AM5056" s="9"/>
      <c r="AN5056" s="9"/>
      <c r="AO5056" s="9"/>
      <c r="AP5056" s="9"/>
      <c r="AQ5056" s="15"/>
      <c r="AR5056" s="9"/>
      <c r="AS5056" s="9"/>
      <c r="AT5056" s="9"/>
      <c r="AU5056" s="9"/>
      <c r="AV5056" s="9"/>
      <c r="AW5056" s="9"/>
      <c r="AX5056" s="9"/>
      <c r="AY5056" s="9"/>
      <c r="AZ5056" s="9"/>
      <c r="BA5056" s="9"/>
      <c r="BB5056" s="9"/>
      <c r="BC5056" s="9"/>
      <c r="BD5056" s="9"/>
      <c r="BE5056" s="9"/>
      <c r="BF5056" s="9"/>
      <c r="BG5056" s="9"/>
      <c r="BH5056" s="9"/>
      <c r="BI5056" s="9"/>
      <c r="BJ5056" s="9"/>
      <c r="BK5056" s="9"/>
      <c r="BL5056" s="9">
        <f t="shared" si="164"/>
        <v>71941.662785630979</v>
      </c>
      <c r="BM5056" s="9">
        <f t="shared" si="165"/>
        <v>71900</v>
      </c>
    </row>
    <row r="5057" spans="1:65" x14ac:dyDescent="0.3">
      <c r="A5057" t="s">
        <v>4597</v>
      </c>
      <c r="B5057" s="9">
        <v>342</v>
      </c>
      <c r="C5057">
        <v>557188</v>
      </c>
      <c r="D5057">
        <v>1</v>
      </c>
      <c r="E5057">
        <v>0</v>
      </c>
      <c r="F5057">
        <v>0</v>
      </c>
      <c r="G5057">
        <v>0</v>
      </c>
      <c r="H5057">
        <v>0</v>
      </c>
      <c r="I5057" t="s">
        <v>135</v>
      </c>
      <c r="J5057">
        <v>588296</v>
      </c>
      <c r="K5057" t="s">
        <v>199</v>
      </c>
      <c r="L5057">
        <v>588296</v>
      </c>
      <c r="M5057" t="s">
        <v>199</v>
      </c>
      <c r="N5057">
        <v>588296</v>
      </c>
      <c r="O5057" t="s">
        <v>199</v>
      </c>
      <c r="P5057">
        <v>588296</v>
      </c>
      <c r="Q5057" t="s">
        <v>199</v>
      </c>
      <c r="R5057" s="9">
        <v>81905.026558065496</v>
      </c>
      <c r="S5057" s="9"/>
      <c r="T5057" s="9"/>
      <c r="U5057" s="9"/>
      <c r="V5057" s="9"/>
      <c r="W5057" s="9"/>
      <c r="X5057" s="9"/>
      <c r="Y5057" s="9"/>
      <c r="Z5057" s="9"/>
      <c r="AA5057" s="9"/>
      <c r="AB5057" s="9"/>
      <c r="AC5057" s="9"/>
      <c r="AD5057" s="9"/>
      <c r="AE5057" s="9"/>
      <c r="AF5057" s="9"/>
      <c r="AG5057" s="9"/>
      <c r="AH5057" s="9"/>
      <c r="AI5057" s="9"/>
      <c r="AJ5057" s="9"/>
      <c r="AK5057" s="9"/>
      <c r="AL5057" s="9"/>
      <c r="AM5057" s="9"/>
      <c r="AN5057" s="9"/>
      <c r="AO5057" s="9"/>
      <c r="AP5057" s="9"/>
      <c r="AQ5057" s="15"/>
      <c r="AR5057" s="9">
        <v>2</v>
      </c>
      <c r="AS5057" s="9">
        <f>AR5057*30500</f>
        <v>61000</v>
      </c>
      <c r="AT5057" s="9"/>
      <c r="AU5057" s="9"/>
      <c r="AV5057" s="9"/>
      <c r="AW5057" s="9"/>
      <c r="AX5057" s="9"/>
      <c r="AY5057" s="9"/>
      <c r="AZ5057" s="9"/>
      <c r="BA5057" s="9"/>
      <c r="BB5057" s="9"/>
      <c r="BC5057" s="9"/>
      <c r="BD5057" s="9"/>
      <c r="BE5057" s="9"/>
      <c r="BF5057" s="9"/>
      <c r="BG5057" s="9"/>
      <c r="BH5057" s="9"/>
      <c r="BI5057" s="9"/>
      <c r="BJ5057" s="9"/>
      <c r="BK5057" s="9"/>
      <c r="BL5057" s="9">
        <f t="shared" si="164"/>
        <v>142905.0265580655</v>
      </c>
      <c r="BM5057" s="9">
        <f t="shared" si="165"/>
        <v>142900</v>
      </c>
    </row>
    <row r="5058" spans="1:65" x14ac:dyDescent="0.3">
      <c r="A5058" t="s">
        <v>4598</v>
      </c>
      <c r="B5058" s="9">
        <v>662</v>
      </c>
      <c r="C5058">
        <v>555614</v>
      </c>
      <c r="D5058">
        <v>1</v>
      </c>
      <c r="E5058">
        <v>0</v>
      </c>
      <c r="F5058">
        <v>0</v>
      </c>
      <c r="G5058">
        <v>0</v>
      </c>
      <c r="H5058">
        <v>0</v>
      </c>
      <c r="I5058" t="s">
        <v>77</v>
      </c>
      <c r="J5058">
        <v>555347</v>
      </c>
      <c r="K5058" t="s">
        <v>2690</v>
      </c>
      <c r="L5058">
        <v>555347</v>
      </c>
      <c r="M5058" t="s">
        <v>2690</v>
      </c>
      <c r="N5058">
        <v>554961</v>
      </c>
      <c r="O5058" t="s">
        <v>117</v>
      </c>
      <c r="P5058">
        <v>554961</v>
      </c>
      <c r="Q5058" t="s">
        <v>117</v>
      </c>
      <c r="R5058" s="9">
        <v>157257.9760384924</v>
      </c>
      <c r="S5058" s="9"/>
      <c r="T5058" s="9"/>
      <c r="U5058" s="9"/>
      <c r="V5058" s="9"/>
      <c r="W5058" s="9"/>
      <c r="X5058" s="9"/>
      <c r="Y5058" s="9"/>
      <c r="Z5058" s="9"/>
      <c r="AA5058" s="9"/>
      <c r="AB5058" s="9"/>
      <c r="AC5058" s="9"/>
      <c r="AD5058" s="9"/>
      <c r="AE5058" s="9"/>
      <c r="AF5058" s="9"/>
      <c r="AG5058" s="9"/>
      <c r="AH5058" s="9"/>
      <c r="AI5058" s="9"/>
      <c r="AJ5058" s="9"/>
      <c r="AK5058" s="9"/>
      <c r="AL5058" s="9"/>
      <c r="AM5058" s="9"/>
      <c r="AN5058" s="9"/>
      <c r="AO5058" s="9"/>
      <c r="AP5058" s="9"/>
      <c r="AQ5058" s="15"/>
      <c r="AR5058" s="9">
        <v>1</v>
      </c>
      <c r="AS5058" s="9">
        <f>AR5058*30500</f>
        <v>30500</v>
      </c>
      <c r="AT5058" s="9"/>
      <c r="AU5058" s="9"/>
      <c r="AV5058" s="9"/>
      <c r="AW5058" s="9"/>
      <c r="AX5058" s="9"/>
      <c r="AY5058" s="9"/>
      <c r="AZ5058" s="9"/>
      <c r="BA5058" s="9"/>
      <c r="BB5058" s="9"/>
      <c r="BC5058" s="9"/>
      <c r="BD5058" s="9"/>
      <c r="BE5058" s="9"/>
      <c r="BF5058" s="9"/>
      <c r="BG5058" s="9"/>
      <c r="BH5058" s="9"/>
      <c r="BI5058" s="9"/>
      <c r="BJ5058" s="9"/>
      <c r="BK5058" s="9"/>
      <c r="BL5058" s="9">
        <f t="shared" si="164"/>
        <v>187757.9760384924</v>
      </c>
      <c r="BM5058" s="9">
        <f t="shared" si="165"/>
        <v>187800</v>
      </c>
    </row>
    <row r="5059" spans="1:65" x14ac:dyDescent="0.3">
      <c r="A5059" s="3" t="s">
        <v>4599</v>
      </c>
      <c r="B5059" s="9">
        <v>6639</v>
      </c>
      <c r="C5059">
        <v>598798</v>
      </c>
      <c r="D5059">
        <v>1</v>
      </c>
      <c r="E5059">
        <v>1</v>
      </c>
      <c r="F5059">
        <v>1</v>
      </c>
      <c r="G5059">
        <v>0</v>
      </c>
      <c r="H5059">
        <v>0</v>
      </c>
      <c r="I5059" t="s">
        <v>94</v>
      </c>
      <c r="J5059">
        <v>598798</v>
      </c>
      <c r="K5059" t="s">
        <v>4599</v>
      </c>
      <c r="L5059">
        <v>598798</v>
      </c>
      <c r="M5059" t="s">
        <v>4599</v>
      </c>
      <c r="N5059">
        <v>554821</v>
      </c>
      <c r="O5059" t="s">
        <v>973</v>
      </c>
      <c r="P5059">
        <v>554821</v>
      </c>
      <c r="Q5059" t="s">
        <v>973</v>
      </c>
      <c r="R5059" s="9">
        <v>1484511.5342455581</v>
      </c>
      <c r="S5059" s="9">
        <f>SUMIFS($B:$B,$J:$J,$C5059)</f>
        <v>6639</v>
      </c>
      <c r="T5059" s="9">
        <v>360032.36079681199</v>
      </c>
      <c r="U5059" s="9">
        <v>0</v>
      </c>
      <c r="V5059" s="9">
        <f>U5059*768</f>
        <v>0</v>
      </c>
      <c r="W5059" s="9">
        <v>27</v>
      </c>
      <c r="X5059" s="9">
        <f>W5059*3072</f>
        <v>82944</v>
      </c>
      <c r="Y5059" s="9">
        <v>22</v>
      </c>
      <c r="Z5059" s="9">
        <f>Y5059*1024</f>
        <v>22528</v>
      </c>
      <c r="AA5059" s="9">
        <v>10</v>
      </c>
      <c r="AB5059" s="9">
        <f>AA5059*256</f>
        <v>2560</v>
      </c>
      <c r="AC5059" s="9">
        <f>SUMIFS($B:$B,$L:$L,$C5059)</f>
        <v>8775</v>
      </c>
      <c r="AD5059" s="9">
        <v>1090143.2714534272</v>
      </c>
      <c r="AE5059" s="9"/>
      <c r="AF5059" s="9"/>
      <c r="AG5059" s="9"/>
      <c r="AH5059" s="9"/>
      <c r="AI5059" s="9"/>
      <c r="AJ5059" s="9"/>
      <c r="AK5059" s="9"/>
      <c r="AL5059" s="9"/>
      <c r="AM5059" s="9"/>
      <c r="AN5059" s="9"/>
      <c r="AO5059" s="9"/>
      <c r="AP5059" s="9"/>
      <c r="AQ5059" s="15"/>
      <c r="AR5059" s="9">
        <v>1</v>
      </c>
      <c r="AS5059" s="9">
        <f>AR5059*30500</f>
        <v>30500</v>
      </c>
      <c r="AT5059" s="9"/>
      <c r="AU5059" s="9"/>
      <c r="AV5059" s="9"/>
      <c r="AW5059" s="9"/>
      <c r="AX5059" s="9"/>
      <c r="AY5059" s="9"/>
      <c r="AZ5059" s="9"/>
      <c r="BA5059" s="9"/>
      <c r="BB5059" s="9"/>
      <c r="BC5059" s="9"/>
      <c r="BD5059" s="9"/>
      <c r="BE5059" s="9"/>
      <c r="BF5059" s="9"/>
      <c r="BG5059" s="9"/>
      <c r="BH5059" s="9"/>
      <c r="BI5059" s="9"/>
      <c r="BJ5059" s="9"/>
      <c r="BK5059" s="9"/>
      <c r="BL5059" s="9">
        <f t="shared" si="164"/>
        <v>3073219.1664957972</v>
      </c>
      <c r="BM5059" s="9">
        <f t="shared" si="165"/>
        <v>3073200</v>
      </c>
    </row>
    <row r="5060" spans="1:65" x14ac:dyDescent="0.3">
      <c r="A5060" t="s">
        <v>4600</v>
      </c>
      <c r="B5060" s="9">
        <v>2085</v>
      </c>
      <c r="C5060">
        <v>554171</v>
      </c>
      <c r="D5060">
        <v>1</v>
      </c>
      <c r="E5060">
        <v>0</v>
      </c>
      <c r="F5060">
        <v>0</v>
      </c>
      <c r="G5060">
        <v>0</v>
      </c>
      <c r="H5060">
        <v>0</v>
      </c>
      <c r="I5060" t="s">
        <v>94</v>
      </c>
      <c r="J5060">
        <v>599191</v>
      </c>
      <c r="K5060" t="s">
        <v>193</v>
      </c>
      <c r="L5060">
        <v>599191</v>
      </c>
      <c r="M5060" t="s">
        <v>193</v>
      </c>
      <c r="N5060">
        <v>599191</v>
      </c>
      <c r="O5060" t="s">
        <v>193</v>
      </c>
      <c r="P5060">
        <v>599191</v>
      </c>
      <c r="Q5060" t="s">
        <v>193</v>
      </c>
      <c r="R5060" s="9">
        <v>484488.58922024269</v>
      </c>
      <c r="S5060" s="9"/>
      <c r="T5060" s="9"/>
      <c r="U5060" s="9"/>
      <c r="V5060" s="9"/>
      <c r="W5060" s="9"/>
      <c r="X5060" s="9"/>
      <c r="Y5060" s="9"/>
      <c r="Z5060" s="9"/>
      <c r="AA5060" s="9"/>
      <c r="AB5060" s="9"/>
      <c r="AC5060" s="9"/>
      <c r="AD5060" s="9"/>
      <c r="AE5060" s="9"/>
      <c r="AF5060" s="9"/>
      <c r="AG5060" s="9"/>
      <c r="AH5060" s="9"/>
      <c r="AI5060" s="9"/>
      <c r="AJ5060" s="9"/>
      <c r="AK5060" s="9"/>
      <c r="AL5060" s="9"/>
      <c r="AM5060" s="9"/>
      <c r="AN5060" s="9"/>
      <c r="AO5060" s="9"/>
      <c r="AP5060" s="9"/>
      <c r="AQ5060" s="15"/>
      <c r="AR5060" s="9">
        <v>2</v>
      </c>
      <c r="AS5060" s="9">
        <f>AR5060*30500</f>
        <v>61000</v>
      </c>
      <c r="AT5060" s="9"/>
      <c r="AU5060" s="9"/>
      <c r="AV5060" s="9"/>
      <c r="AW5060" s="9"/>
      <c r="AX5060" s="9"/>
      <c r="AY5060" s="9"/>
      <c r="AZ5060" s="9"/>
      <c r="BA5060" s="9"/>
      <c r="BB5060" s="9"/>
      <c r="BC5060" s="9"/>
      <c r="BD5060" s="9"/>
      <c r="BE5060" s="9"/>
      <c r="BF5060" s="9"/>
      <c r="BG5060" s="9"/>
      <c r="BH5060" s="9"/>
      <c r="BI5060" s="9"/>
      <c r="BJ5060" s="9"/>
      <c r="BK5060" s="9"/>
      <c r="BL5060" s="9">
        <f t="shared" ref="BL5060:BL5123" si="166">SUMIF(R5060:R5060,"&lt;&gt;")+SUMIF(T5060:T5060,"&lt;&gt;")+SUMIF(V5060:V5060,"&lt;&gt;")+SUMIF(X5060:X5060,"&lt;&gt;")+SUMIF(Z5060:Z5060,"&lt;&gt;")+SUMIF(AB5060:AB5060,"&lt;&gt;")+SUMIF(AD5060:AD5060,"&lt;&gt;")+SUMIF(AF5060:AF5060,"&lt;&gt;")+SUMIF(AH5060:AH5060,"&lt;&gt;")+SUMIF(AJ5060:AJ5060,"&lt;&gt;")+SUMIF(AK5060:AK5060,"&lt;&gt;")+SUMIF(AM5060:AM5060,"&lt;&gt;")+SUMIF(AO5060:AO5060,"&lt;&gt;")+SUMIF(AQ5060:AQ5060,"&lt;&gt;")+SUMIF(AS5060:AS5060,"&lt;&gt;")+SUMIF(AU5060:AU5060,"&lt;&gt;")+SUMIF(AW5060:AW5060,"&lt;&gt;")+SUMIF(AY5060:AY5060,"&lt;&gt;")+SUMIF(BA5060:BA5060,"&lt;&gt;")+SUMIF(BC5060:BC5060,"&lt;&gt;")+SUMIF(BE5060:BE5060,"&lt;&gt;")+SUMIF(BG5060:BG5060,"&lt;&gt;")+SUMIF(BI5060:BI5060,"&lt;&gt;")+SUMIF(BK5060:BK5060,"&lt;&gt;")</f>
        <v>545488.58922024269</v>
      </c>
      <c r="BM5060" s="9">
        <f t="shared" ref="BM5060:BM5123" si="167">ROUND(BL5060/100,0)*100</f>
        <v>545500</v>
      </c>
    </row>
    <row r="5061" spans="1:65" x14ac:dyDescent="0.3">
      <c r="A5061" t="s">
        <v>4601</v>
      </c>
      <c r="B5061" s="9">
        <v>342</v>
      </c>
      <c r="C5061">
        <v>583944</v>
      </c>
      <c r="D5061">
        <v>1</v>
      </c>
      <c r="E5061">
        <v>0</v>
      </c>
      <c r="F5061">
        <v>0</v>
      </c>
      <c r="G5061">
        <v>0</v>
      </c>
      <c r="H5061">
        <v>0</v>
      </c>
      <c r="I5061" t="s">
        <v>81</v>
      </c>
      <c r="J5061">
        <v>584002</v>
      </c>
      <c r="K5061" t="s">
        <v>278</v>
      </c>
      <c r="L5061">
        <v>584002</v>
      </c>
      <c r="M5061" t="s">
        <v>278</v>
      </c>
      <c r="N5061">
        <v>584002</v>
      </c>
      <c r="O5061" t="s">
        <v>278</v>
      </c>
      <c r="P5061">
        <v>584002</v>
      </c>
      <c r="Q5061" t="s">
        <v>278</v>
      </c>
      <c r="R5061" s="9">
        <v>81905.026558065496</v>
      </c>
      <c r="S5061" s="9"/>
      <c r="T5061" s="9"/>
      <c r="U5061" s="9"/>
      <c r="V5061" s="9"/>
      <c r="W5061" s="9"/>
      <c r="X5061" s="9"/>
      <c r="Y5061" s="9"/>
      <c r="Z5061" s="9"/>
      <c r="AA5061" s="9"/>
      <c r="AB5061" s="9"/>
      <c r="AC5061" s="9"/>
      <c r="AD5061" s="9"/>
      <c r="AE5061" s="9"/>
      <c r="AF5061" s="9"/>
      <c r="AG5061" s="9"/>
      <c r="AH5061" s="9"/>
      <c r="AI5061" s="9"/>
      <c r="AJ5061" s="9"/>
      <c r="AK5061" s="9"/>
      <c r="AL5061" s="9"/>
      <c r="AM5061" s="9"/>
      <c r="AN5061" s="9"/>
      <c r="AO5061" s="9"/>
      <c r="AP5061" s="9"/>
      <c r="AQ5061" s="15"/>
      <c r="AR5061" s="9"/>
      <c r="AS5061" s="9"/>
      <c r="AT5061" s="9"/>
      <c r="AU5061" s="9"/>
      <c r="AV5061" s="9"/>
      <c r="AW5061" s="9"/>
      <c r="AX5061" s="9"/>
      <c r="AY5061" s="9"/>
      <c r="AZ5061" s="9"/>
      <c r="BA5061" s="9"/>
      <c r="BB5061" s="9"/>
      <c r="BC5061" s="9"/>
      <c r="BD5061" s="9"/>
      <c r="BE5061" s="9"/>
      <c r="BF5061" s="9"/>
      <c r="BG5061" s="9"/>
      <c r="BH5061" s="9"/>
      <c r="BI5061" s="9"/>
      <c r="BJ5061" s="9"/>
      <c r="BK5061" s="9"/>
      <c r="BL5061" s="9">
        <f t="shared" si="166"/>
        <v>81905.026558065496</v>
      </c>
      <c r="BM5061" s="9">
        <f t="shared" si="167"/>
        <v>81900</v>
      </c>
    </row>
    <row r="5062" spans="1:65" x14ac:dyDescent="0.3">
      <c r="A5062" t="s">
        <v>4602</v>
      </c>
      <c r="B5062" s="9">
        <v>162</v>
      </c>
      <c r="C5062">
        <v>547654</v>
      </c>
      <c r="D5062">
        <v>1</v>
      </c>
      <c r="E5062">
        <v>0</v>
      </c>
      <c r="F5062">
        <v>0</v>
      </c>
      <c r="G5062">
        <v>0</v>
      </c>
      <c r="H5062">
        <v>0</v>
      </c>
      <c r="I5062" t="s">
        <v>90</v>
      </c>
      <c r="J5062">
        <v>574121</v>
      </c>
      <c r="K5062" t="s">
        <v>1277</v>
      </c>
      <c r="L5062">
        <v>574121</v>
      </c>
      <c r="M5062" t="s">
        <v>1277</v>
      </c>
      <c r="N5062">
        <v>574121</v>
      </c>
      <c r="O5062" t="s">
        <v>1277</v>
      </c>
      <c r="P5062">
        <v>574121</v>
      </c>
      <c r="Q5062" t="s">
        <v>1277</v>
      </c>
      <c r="R5062" s="9">
        <v>71941.662785630979</v>
      </c>
      <c r="S5062" s="9"/>
      <c r="T5062" s="9"/>
      <c r="U5062" s="9"/>
      <c r="V5062" s="9"/>
      <c r="W5062" s="9"/>
      <c r="X5062" s="9"/>
      <c r="Y5062" s="9"/>
      <c r="Z5062" s="9"/>
      <c r="AA5062" s="9"/>
      <c r="AB5062" s="9"/>
      <c r="AC5062" s="9"/>
      <c r="AD5062" s="9"/>
      <c r="AE5062" s="9"/>
      <c r="AF5062" s="9"/>
      <c r="AG5062" s="9"/>
      <c r="AH5062" s="9"/>
      <c r="AI5062" s="9"/>
      <c r="AJ5062" s="9"/>
      <c r="AK5062" s="9"/>
      <c r="AL5062" s="9"/>
      <c r="AM5062" s="9"/>
      <c r="AN5062" s="9"/>
      <c r="AO5062" s="9"/>
      <c r="AP5062" s="9"/>
      <c r="AQ5062" s="15"/>
      <c r="AR5062" s="9"/>
      <c r="AS5062" s="9"/>
      <c r="AT5062" s="9"/>
      <c r="AU5062" s="9"/>
      <c r="AV5062" s="9"/>
      <c r="AW5062" s="9"/>
      <c r="AX5062" s="9"/>
      <c r="AY5062" s="9"/>
      <c r="AZ5062" s="9"/>
      <c r="BA5062" s="9"/>
      <c r="BB5062" s="9"/>
      <c r="BC5062" s="9"/>
      <c r="BD5062" s="9"/>
      <c r="BE5062" s="9"/>
      <c r="BF5062" s="9"/>
      <c r="BG5062" s="9"/>
      <c r="BH5062" s="9"/>
      <c r="BI5062" s="9"/>
      <c r="BJ5062" s="9"/>
      <c r="BK5062" s="9"/>
      <c r="BL5062" s="9">
        <f t="shared" si="166"/>
        <v>71941.662785630979</v>
      </c>
      <c r="BM5062" s="9">
        <f t="shared" si="167"/>
        <v>71900</v>
      </c>
    </row>
    <row r="5063" spans="1:65" x14ac:dyDescent="0.3">
      <c r="A5063" t="s">
        <v>4602</v>
      </c>
      <c r="B5063" s="9">
        <v>4199</v>
      </c>
      <c r="C5063">
        <v>538876</v>
      </c>
      <c r="D5063">
        <v>1</v>
      </c>
      <c r="E5063">
        <v>0</v>
      </c>
      <c r="F5063">
        <v>0</v>
      </c>
      <c r="G5063">
        <v>0</v>
      </c>
      <c r="H5063">
        <v>0</v>
      </c>
      <c r="I5063" t="s">
        <v>86</v>
      </c>
      <c r="J5063">
        <v>538957</v>
      </c>
      <c r="K5063" t="s">
        <v>1242</v>
      </c>
      <c r="L5063">
        <v>538957</v>
      </c>
      <c r="M5063" t="s">
        <v>1242</v>
      </c>
      <c r="N5063">
        <v>538957</v>
      </c>
      <c r="O5063" t="s">
        <v>1242</v>
      </c>
      <c r="P5063">
        <v>538094</v>
      </c>
      <c r="Q5063" t="s">
        <v>207</v>
      </c>
      <c r="R5063" s="9">
        <v>955702.02412076818</v>
      </c>
      <c r="S5063" s="9"/>
      <c r="T5063" s="9"/>
      <c r="U5063" s="9"/>
      <c r="V5063" s="9"/>
      <c r="W5063" s="9"/>
      <c r="X5063" s="9"/>
      <c r="Y5063" s="9"/>
      <c r="Z5063" s="9"/>
      <c r="AA5063" s="9"/>
      <c r="AB5063" s="9"/>
      <c r="AC5063" s="9"/>
      <c r="AD5063" s="9"/>
      <c r="AE5063" s="9"/>
      <c r="AF5063" s="9"/>
      <c r="AG5063" s="9"/>
      <c r="AH5063" s="9"/>
      <c r="AI5063" s="9"/>
      <c r="AJ5063" s="9"/>
      <c r="AK5063" s="9"/>
      <c r="AL5063" s="9"/>
      <c r="AM5063" s="9"/>
      <c r="AN5063" s="9"/>
      <c r="AO5063" s="9"/>
      <c r="AP5063" s="9"/>
      <c r="AQ5063" s="15"/>
      <c r="AR5063" s="9">
        <v>1</v>
      </c>
      <c r="AS5063" s="9">
        <f>AR5063*30500</f>
        <v>30500</v>
      </c>
      <c r="AT5063" s="9"/>
      <c r="AU5063" s="9"/>
      <c r="AV5063" s="9"/>
      <c r="AW5063" s="9"/>
      <c r="AX5063" s="9"/>
      <c r="AY5063" s="9"/>
      <c r="AZ5063" s="9"/>
      <c r="BA5063" s="9"/>
      <c r="BB5063" s="9"/>
      <c r="BC5063" s="9"/>
      <c r="BD5063" s="9"/>
      <c r="BE5063" s="9"/>
      <c r="BF5063" s="9"/>
      <c r="BG5063" s="9"/>
      <c r="BH5063" s="9"/>
      <c r="BI5063" s="9"/>
      <c r="BJ5063" s="9"/>
      <c r="BK5063" s="9"/>
      <c r="BL5063" s="9">
        <f t="shared" si="166"/>
        <v>986202.02412076818</v>
      </c>
      <c r="BM5063" s="9">
        <f t="shared" si="167"/>
        <v>986200</v>
      </c>
    </row>
    <row r="5064" spans="1:65" x14ac:dyDescent="0.3">
      <c r="A5064" t="s">
        <v>4603</v>
      </c>
      <c r="B5064" s="9">
        <v>72</v>
      </c>
      <c r="C5064">
        <v>532509</v>
      </c>
      <c r="D5064">
        <v>1</v>
      </c>
      <c r="E5064">
        <v>0</v>
      </c>
      <c r="F5064">
        <v>0</v>
      </c>
      <c r="G5064">
        <v>0</v>
      </c>
      <c r="H5064">
        <v>0</v>
      </c>
      <c r="I5064" t="s">
        <v>86</v>
      </c>
      <c r="J5064">
        <v>529648</v>
      </c>
      <c r="K5064" t="s">
        <v>318</v>
      </c>
      <c r="L5064">
        <v>529648</v>
      </c>
      <c r="M5064" t="s">
        <v>318</v>
      </c>
      <c r="N5064">
        <v>530883</v>
      </c>
      <c r="O5064" t="s">
        <v>319</v>
      </c>
      <c r="P5064">
        <v>530883</v>
      </c>
      <c r="Q5064" t="s">
        <v>319</v>
      </c>
      <c r="R5064" s="9">
        <v>71941.662785630979</v>
      </c>
      <c r="S5064" s="9"/>
      <c r="T5064" s="9"/>
      <c r="U5064" s="9"/>
      <c r="V5064" s="9"/>
      <c r="W5064" s="9"/>
      <c r="X5064" s="9"/>
      <c r="Y5064" s="9"/>
      <c r="Z5064" s="9"/>
      <c r="AA5064" s="9"/>
      <c r="AB5064" s="9"/>
      <c r="AC5064" s="9"/>
      <c r="AD5064" s="9"/>
      <c r="AE5064" s="9"/>
      <c r="AF5064" s="9"/>
      <c r="AG5064" s="9"/>
      <c r="AH5064" s="9"/>
      <c r="AI5064" s="9"/>
      <c r="AJ5064" s="9"/>
      <c r="AK5064" s="9"/>
      <c r="AL5064" s="9"/>
      <c r="AM5064" s="9"/>
      <c r="AN5064" s="9"/>
      <c r="AO5064" s="9"/>
      <c r="AP5064" s="9"/>
      <c r="AQ5064" s="15"/>
      <c r="AR5064" s="9"/>
      <c r="AS5064" s="9"/>
      <c r="AT5064" s="9"/>
      <c r="AU5064" s="9"/>
      <c r="AV5064" s="9"/>
      <c r="AW5064" s="9"/>
      <c r="AX5064" s="9"/>
      <c r="AY5064" s="9"/>
      <c r="AZ5064" s="9"/>
      <c r="BA5064" s="9"/>
      <c r="BB5064" s="9"/>
      <c r="BC5064" s="9"/>
      <c r="BD5064" s="9"/>
      <c r="BE5064" s="9"/>
      <c r="BF5064" s="9"/>
      <c r="BG5064" s="9"/>
      <c r="BH5064" s="9"/>
      <c r="BI5064" s="9"/>
      <c r="BJ5064" s="9"/>
      <c r="BK5064" s="9"/>
      <c r="BL5064" s="9">
        <f t="shared" si="166"/>
        <v>71941.662785630979</v>
      </c>
      <c r="BM5064" s="9">
        <f t="shared" si="167"/>
        <v>71900</v>
      </c>
    </row>
    <row r="5065" spans="1:65" x14ac:dyDescent="0.3">
      <c r="A5065" s="2" t="s">
        <v>625</v>
      </c>
      <c r="B5065" s="9">
        <v>1367</v>
      </c>
      <c r="C5065">
        <v>545121</v>
      </c>
      <c r="D5065">
        <v>1</v>
      </c>
      <c r="E5065">
        <v>1</v>
      </c>
      <c r="F5065">
        <v>0</v>
      </c>
      <c r="G5065">
        <v>0</v>
      </c>
      <c r="H5065">
        <v>0</v>
      </c>
      <c r="I5065" t="s">
        <v>83</v>
      </c>
      <c r="J5065">
        <v>545121</v>
      </c>
      <c r="K5065" t="s">
        <v>625</v>
      </c>
      <c r="L5065">
        <v>544256</v>
      </c>
      <c r="M5065" t="s">
        <v>85</v>
      </c>
      <c r="N5065">
        <v>544256</v>
      </c>
      <c r="O5065" t="s">
        <v>85</v>
      </c>
      <c r="P5065">
        <v>544256</v>
      </c>
      <c r="Q5065" t="s">
        <v>85</v>
      </c>
      <c r="R5065" s="9">
        <v>320697.00616156543</v>
      </c>
      <c r="S5065" s="9">
        <f>SUMIFS($B:$B,$J:$J,$C5065)</f>
        <v>3697</v>
      </c>
      <c r="T5065" s="9">
        <v>200890.1329013241</v>
      </c>
      <c r="U5065" s="9">
        <v>0</v>
      </c>
      <c r="V5065" s="9">
        <f>U5065*768</f>
        <v>0</v>
      </c>
      <c r="W5065" s="9">
        <v>10</v>
      </c>
      <c r="X5065" s="9">
        <f>W5065*3072</f>
        <v>30720</v>
      </c>
      <c r="Y5065" s="9">
        <v>13</v>
      </c>
      <c r="Z5065" s="9">
        <f>Y5065*1024</f>
        <v>13312</v>
      </c>
      <c r="AA5065" s="9">
        <v>3</v>
      </c>
      <c r="AB5065" s="9">
        <f>AA5065*256</f>
        <v>768</v>
      </c>
      <c r="AC5065" s="9"/>
      <c r="AD5065" s="9"/>
      <c r="AE5065" s="9"/>
      <c r="AF5065" s="9"/>
      <c r="AG5065" s="9"/>
      <c r="AH5065" s="9"/>
      <c r="AI5065" s="9"/>
      <c r="AJ5065" s="9"/>
      <c r="AK5065" s="9"/>
      <c r="AL5065" s="9"/>
      <c r="AM5065" s="9"/>
      <c r="AN5065" s="9"/>
      <c r="AO5065" s="9"/>
      <c r="AP5065" s="9"/>
      <c r="AQ5065" s="15"/>
      <c r="AR5065" s="9"/>
      <c r="AS5065" s="9"/>
      <c r="AT5065" s="9"/>
      <c r="AU5065" s="9"/>
      <c r="AV5065" s="9"/>
      <c r="AW5065" s="9"/>
      <c r="AX5065" s="9"/>
      <c r="AY5065" s="9"/>
      <c r="AZ5065" s="9"/>
      <c r="BA5065" s="9"/>
      <c r="BB5065" s="9"/>
      <c r="BC5065" s="9"/>
      <c r="BD5065" s="9"/>
      <c r="BE5065" s="9"/>
      <c r="BF5065" s="9"/>
      <c r="BG5065" s="9"/>
      <c r="BH5065" s="9"/>
      <c r="BI5065" s="9"/>
      <c r="BJ5065" s="9"/>
      <c r="BK5065" s="9"/>
      <c r="BL5065" s="9">
        <f t="shared" si="166"/>
        <v>566387.1390628895</v>
      </c>
      <c r="BM5065" s="9">
        <f t="shared" si="167"/>
        <v>566400</v>
      </c>
    </row>
    <row r="5066" spans="1:65" x14ac:dyDescent="0.3">
      <c r="A5066" t="s">
        <v>4604</v>
      </c>
      <c r="B5066" s="9">
        <v>1580</v>
      </c>
      <c r="C5066">
        <v>510432</v>
      </c>
      <c r="D5066">
        <v>1</v>
      </c>
      <c r="E5066">
        <v>0</v>
      </c>
      <c r="F5066">
        <v>0</v>
      </c>
      <c r="G5066">
        <v>0</v>
      </c>
      <c r="H5066">
        <v>0</v>
      </c>
      <c r="I5066" t="s">
        <v>94</v>
      </c>
      <c r="J5066">
        <v>507971</v>
      </c>
      <c r="K5066" t="s">
        <v>2945</v>
      </c>
      <c r="L5066">
        <v>507971</v>
      </c>
      <c r="M5066" t="s">
        <v>2945</v>
      </c>
      <c r="N5066">
        <v>507016</v>
      </c>
      <c r="O5066" t="s">
        <v>264</v>
      </c>
      <c r="P5066">
        <v>507016</v>
      </c>
      <c r="Q5066" t="s">
        <v>264</v>
      </c>
      <c r="R5066" s="9">
        <v>369533.24148145091</v>
      </c>
      <c r="S5066" s="9"/>
      <c r="T5066" s="9"/>
      <c r="U5066" s="9"/>
      <c r="V5066" s="9"/>
      <c r="W5066" s="9"/>
      <c r="X5066" s="9"/>
      <c r="Y5066" s="9"/>
      <c r="Z5066" s="9"/>
      <c r="AA5066" s="9"/>
      <c r="AB5066" s="9"/>
      <c r="AC5066" s="9"/>
      <c r="AD5066" s="9"/>
      <c r="AE5066" s="9"/>
      <c r="AF5066" s="9"/>
      <c r="AG5066" s="9"/>
      <c r="AH5066" s="9"/>
      <c r="AI5066" s="9"/>
      <c r="AJ5066" s="9"/>
      <c r="AK5066" s="9"/>
      <c r="AL5066" s="9"/>
      <c r="AM5066" s="9"/>
      <c r="AN5066" s="9"/>
      <c r="AO5066" s="9"/>
      <c r="AP5066" s="9"/>
      <c r="AQ5066" s="15"/>
      <c r="AR5066" s="9">
        <v>1</v>
      </c>
      <c r="AS5066" s="9">
        <f>AR5066*30500</f>
        <v>30500</v>
      </c>
      <c r="AT5066" s="9"/>
      <c r="AU5066" s="9"/>
      <c r="AV5066" s="9"/>
      <c r="AW5066" s="9"/>
      <c r="AX5066" s="9"/>
      <c r="AY5066" s="9"/>
      <c r="AZ5066" s="9"/>
      <c r="BA5066" s="9"/>
      <c r="BB5066" s="9"/>
      <c r="BC5066" s="9"/>
      <c r="BD5066" s="9"/>
      <c r="BE5066" s="9"/>
      <c r="BF5066" s="9"/>
      <c r="BG5066" s="9"/>
      <c r="BH5066" s="9"/>
      <c r="BI5066" s="9"/>
      <c r="BJ5066" s="9"/>
      <c r="BK5066" s="9"/>
      <c r="BL5066" s="9">
        <f t="shared" si="166"/>
        <v>400033.24148145091</v>
      </c>
      <c r="BM5066" s="9">
        <f t="shared" si="167"/>
        <v>400000</v>
      </c>
    </row>
    <row r="5067" spans="1:65" x14ac:dyDescent="0.3">
      <c r="A5067" t="s">
        <v>4605</v>
      </c>
      <c r="B5067" s="9">
        <v>231</v>
      </c>
      <c r="C5067">
        <v>588008</v>
      </c>
      <c r="D5067">
        <v>1</v>
      </c>
      <c r="E5067">
        <v>0</v>
      </c>
      <c r="F5067">
        <v>0</v>
      </c>
      <c r="G5067">
        <v>0</v>
      </c>
      <c r="H5067">
        <v>0</v>
      </c>
      <c r="I5067" t="s">
        <v>123</v>
      </c>
      <c r="J5067">
        <v>588121</v>
      </c>
      <c r="K5067" t="s">
        <v>1484</v>
      </c>
      <c r="L5067">
        <v>586846</v>
      </c>
      <c r="M5067" t="s">
        <v>129</v>
      </c>
      <c r="N5067">
        <v>586846</v>
      </c>
      <c r="O5067" t="s">
        <v>129</v>
      </c>
      <c r="P5067">
        <v>586846</v>
      </c>
      <c r="Q5067" t="s">
        <v>129</v>
      </c>
      <c r="R5067" s="9">
        <v>71941.662785630979</v>
      </c>
      <c r="S5067" s="9"/>
      <c r="T5067" s="9"/>
      <c r="U5067" s="9"/>
      <c r="V5067" s="9"/>
      <c r="W5067" s="9"/>
      <c r="X5067" s="9"/>
      <c r="Y5067" s="9"/>
      <c r="Z5067" s="9"/>
      <c r="AA5067" s="9"/>
      <c r="AB5067" s="9"/>
      <c r="AC5067" s="9"/>
      <c r="AD5067" s="9"/>
      <c r="AE5067" s="9"/>
      <c r="AF5067" s="9"/>
      <c r="AG5067" s="9"/>
      <c r="AH5067" s="9"/>
      <c r="AI5067" s="9"/>
      <c r="AJ5067" s="9"/>
      <c r="AK5067" s="9"/>
      <c r="AL5067" s="9"/>
      <c r="AM5067" s="9"/>
      <c r="AN5067" s="9"/>
      <c r="AO5067" s="9"/>
      <c r="AP5067" s="9"/>
      <c r="AQ5067" s="15"/>
      <c r="AR5067" s="9"/>
      <c r="AS5067" s="9"/>
      <c r="AT5067" s="9"/>
      <c r="AU5067" s="9"/>
      <c r="AV5067" s="9"/>
      <c r="AW5067" s="9"/>
      <c r="AX5067" s="9"/>
      <c r="AY5067" s="9"/>
      <c r="AZ5067" s="9"/>
      <c r="BA5067" s="9"/>
      <c r="BB5067" s="9"/>
      <c r="BC5067" s="9"/>
      <c r="BD5067" s="9"/>
      <c r="BE5067" s="9"/>
      <c r="BF5067" s="9"/>
      <c r="BG5067" s="9"/>
      <c r="BH5067" s="9"/>
      <c r="BI5067" s="9"/>
      <c r="BJ5067" s="9"/>
      <c r="BK5067" s="9"/>
      <c r="BL5067" s="9">
        <f t="shared" si="166"/>
        <v>71941.662785630979</v>
      </c>
      <c r="BM5067" s="9">
        <f t="shared" si="167"/>
        <v>71900</v>
      </c>
    </row>
    <row r="5068" spans="1:65" x14ac:dyDescent="0.3">
      <c r="A5068" t="s">
        <v>4606</v>
      </c>
      <c r="B5068" s="9">
        <v>1542</v>
      </c>
      <c r="C5068">
        <v>564460</v>
      </c>
      <c r="D5068">
        <v>1</v>
      </c>
      <c r="E5068">
        <v>0</v>
      </c>
      <c r="F5068">
        <v>0</v>
      </c>
      <c r="G5068">
        <v>0</v>
      </c>
      <c r="H5068">
        <v>0</v>
      </c>
      <c r="I5068" t="s">
        <v>104</v>
      </c>
      <c r="J5068">
        <v>563889</v>
      </c>
      <c r="K5068" t="s">
        <v>370</v>
      </c>
      <c r="L5068">
        <v>563889</v>
      </c>
      <c r="M5068" t="s">
        <v>370</v>
      </c>
      <c r="N5068">
        <v>563889</v>
      </c>
      <c r="O5068" t="s">
        <v>370</v>
      </c>
      <c r="P5068">
        <v>563889</v>
      </c>
      <c r="Q5068" t="s">
        <v>370</v>
      </c>
      <c r="R5068" s="9">
        <v>360836.8521776438</v>
      </c>
      <c r="S5068" s="9"/>
      <c r="T5068" s="9"/>
      <c r="U5068" s="9"/>
      <c r="V5068" s="9"/>
      <c r="W5068" s="9"/>
      <c r="X5068" s="9"/>
      <c r="Y5068" s="9"/>
      <c r="Z5068" s="9"/>
      <c r="AA5068" s="9"/>
      <c r="AB5068" s="9"/>
      <c r="AC5068" s="9"/>
      <c r="AD5068" s="9"/>
      <c r="AE5068" s="9"/>
      <c r="AF5068" s="9"/>
      <c r="AG5068" s="9"/>
      <c r="AH5068" s="9"/>
      <c r="AI5068" s="9"/>
      <c r="AJ5068" s="9"/>
      <c r="AK5068" s="9"/>
      <c r="AL5068" s="9"/>
      <c r="AM5068" s="9"/>
      <c r="AN5068" s="9"/>
      <c r="AO5068" s="9"/>
      <c r="AP5068" s="9"/>
      <c r="AQ5068" s="15"/>
      <c r="AR5068" s="9"/>
      <c r="AS5068" s="9"/>
      <c r="AT5068" s="9"/>
      <c r="AU5068" s="9"/>
      <c r="AV5068" s="9"/>
      <c r="AW5068" s="9"/>
      <c r="AX5068" s="9"/>
      <c r="AY5068" s="9"/>
      <c r="AZ5068" s="9"/>
      <c r="BA5068" s="9"/>
      <c r="BB5068" s="9"/>
      <c r="BC5068" s="9"/>
      <c r="BD5068" s="9"/>
      <c r="BE5068" s="9"/>
      <c r="BF5068" s="9"/>
      <c r="BG5068" s="9"/>
      <c r="BH5068" s="9"/>
      <c r="BI5068" s="9"/>
      <c r="BJ5068" s="9"/>
      <c r="BK5068" s="9"/>
      <c r="BL5068" s="9">
        <f t="shared" si="166"/>
        <v>360836.8521776438</v>
      </c>
      <c r="BM5068" s="9">
        <f t="shared" si="167"/>
        <v>360800</v>
      </c>
    </row>
    <row r="5069" spans="1:65" x14ac:dyDescent="0.3">
      <c r="A5069" t="s">
        <v>4607</v>
      </c>
      <c r="B5069" s="9">
        <v>296</v>
      </c>
      <c r="C5069">
        <v>560677</v>
      </c>
      <c r="D5069">
        <v>1</v>
      </c>
      <c r="E5069">
        <v>0</v>
      </c>
      <c r="F5069">
        <v>0</v>
      </c>
      <c r="G5069">
        <v>0</v>
      </c>
      <c r="H5069">
        <v>0</v>
      </c>
      <c r="I5069" t="s">
        <v>77</v>
      </c>
      <c r="J5069">
        <v>560600</v>
      </c>
      <c r="K5069" t="s">
        <v>2203</v>
      </c>
      <c r="L5069">
        <v>560472</v>
      </c>
      <c r="M5069" t="s">
        <v>797</v>
      </c>
      <c r="N5069">
        <v>560472</v>
      </c>
      <c r="O5069" t="s">
        <v>797</v>
      </c>
      <c r="P5069">
        <v>560472</v>
      </c>
      <c r="Q5069" t="s">
        <v>797</v>
      </c>
      <c r="R5069" s="9">
        <v>71941.662785630979</v>
      </c>
      <c r="S5069" s="9"/>
      <c r="T5069" s="9"/>
      <c r="U5069" s="9"/>
      <c r="V5069" s="9"/>
      <c r="W5069" s="9"/>
      <c r="X5069" s="9"/>
      <c r="Y5069" s="9"/>
      <c r="Z5069" s="9"/>
      <c r="AA5069" s="9"/>
      <c r="AB5069" s="9"/>
      <c r="AC5069" s="9"/>
      <c r="AD5069" s="9"/>
      <c r="AE5069" s="9"/>
      <c r="AF5069" s="9"/>
      <c r="AG5069" s="9"/>
      <c r="AH5069" s="9"/>
      <c r="AI5069" s="9"/>
      <c r="AJ5069" s="9"/>
      <c r="AK5069" s="9"/>
      <c r="AL5069" s="9"/>
      <c r="AM5069" s="9"/>
      <c r="AN5069" s="9"/>
      <c r="AO5069" s="9"/>
      <c r="AP5069" s="9"/>
      <c r="AQ5069" s="15"/>
      <c r="AR5069" s="9"/>
      <c r="AS5069" s="9"/>
      <c r="AT5069" s="9"/>
      <c r="AU5069" s="9"/>
      <c r="AV5069" s="9"/>
      <c r="AW5069" s="9"/>
      <c r="AX5069" s="9"/>
      <c r="AY5069" s="9"/>
      <c r="AZ5069" s="9"/>
      <c r="BA5069" s="9"/>
      <c r="BB5069" s="9"/>
      <c r="BC5069" s="9"/>
      <c r="BD5069" s="9"/>
      <c r="BE5069" s="9"/>
      <c r="BF5069" s="9"/>
      <c r="BG5069" s="9"/>
      <c r="BH5069" s="9"/>
      <c r="BI5069" s="9"/>
      <c r="BJ5069" s="9"/>
      <c r="BK5069" s="9"/>
      <c r="BL5069" s="9">
        <f t="shared" si="166"/>
        <v>71941.662785630979</v>
      </c>
      <c r="BM5069" s="9">
        <f t="shared" si="167"/>
        <v>71900</v>
      </c>
    </row>
    <row r="5070" spans="1:65" x14ac:dyDescent="0.3">
      <c r="A5070" t="s">
        <v>4608</v>
      </c>
      <c r="B5070" s="9">
        <v>157</v>
      </c>
      <c r="C5070">
        <v>598496</v>
      </c>
      <c r="D5070">
        <v>1</v>
      </c>
      <c r="E5070">
        <v>0</v>
      </c>
      <c r="F5070">
        <v>0</v>
      </c>
      <c r="G5070">
        <v>0</v>
      </c>
      <c r="H5070">
        <v>0</v>
      </c>
      <c r="I5070" t="s">
        <v>86</v>
      </c>
      <c r="J5070">
        <v>541699</v>
      </c>
      <c r="K5070" t="s">
        <v>781</v>
      </c>
      <c r="L5070">
        <v>541656</v>
      </c>
      <c r="M5070" t="s">
        <v>227</v>
      </c>
      <c r="N5070">
        <v>541656</v>
      </c>
      <c r="O5070" t="s">
        <v>227</v>
      </c>
      <c r="P5070">
        <v>541656</v>
      </c>
      <c r="Q5070" t="s">
        <v>227</v>
      </c>
      <c r="R5070" s="9">
        <v>71941.662785630979</v>
      </c>
      <c r="S5070" s="9"/>
      <c r="T5070" s="9"/>
      <c r="U5070" s="9"/>
      <c r="V5070" s="9"/>
      <c r="W5070" s="9"/>
      <c r="X5070" s="9"/>
      <c r="Y5070" s="9"/>
      <c r="Z5070" s="9"/>
      <c r="AA5070" s="9"/>
      <c r="AB5070" s="9"/>
      <c r="AC5070" s="9"/>
      <c r="AD5070" s="9"/>
      <c r="AE5070" s="9"/>
      <c r="AF5070" s="9"/>
      <c r="AG5070" s="9"/>
      <c r="AH5070" s="9"/>
      <c r="AI5070" s="9"/>
      <c r="AJ5070" s="9"/>
      <c r="AK5070" s="9"/>
      <c r="AL5070" s="9"/>
      <c r="AM5070" s="9"/>
      <c r="AN5070" s="9"/>
      <c r="AO5070" s="9"/>
      <c r="AP5070" s="9"/>
      <c r="AQ5070" s="15"/>
      <c r="AR5070" s="9"/>
      <c r="AS5070" s="9"/>
      <c r="AT5070" s="9"/>
      <c r="AU5070" s="9"/>
      <c r="AV5070" s="9"/>
      <c r="AW5070" s="9"/>
      <c r="AX5070" s="9"/>
      <c r="AY5070" s="9"/>
      <c r="AZ5070" s="9"/>
      <c r="BA5070" s="9"/>
      <c r="BB5070" s="9"/>
      <c r="BC5070" s="9"/>
      <c r="BD5070" s="9"/>
      <c r="BE5070" s="9"/>
      <c r="BF5070" s="9"/>
      <c r="BG5070" s="9"/>
      <c r="BH5070" s="9"/>
      <c r="BI5070" s="9"/>
      <c r="BJ5070" s="9"/>
      <c r="BK5070" s="9"/>
      <c r="BL5070" s="9">
        <f t="shared" si="166"/>
        <v>71941.662785630979</v>
      </c>
      <c r="BM5070" s="9">
        <f t="shared" si="167"/>
        <v>71900</v>
      </c>
    </row>
    <row r="5071" spans="1:65" x14ac:dyDescent="0.3">
      <c r="A5071" t="s">
        <v>4609</v>
      </c>
      <c r="B5071" s="9">
        <v>552</v>
      </c>
      <c r="C5071">
        <v>597899</v>
      </c>
      <c r="D5071">
        <v>1</v>
      </c>
      <c r="E5071">
        <v>0</v>
      </c>
      <c r="F5071">
        <v>0</v>
      </c>
      <c r="G5071">
        <v>0</v>
      </c>
      <c r="H5071">
        <v>0</v>
      </c>
      <c r="I5071" t="s">
        <v>94</v>
      </c>
      <c r="J5071">
        <v>597961</v>
      </c>
      <c r="K5071" t="s">
        <v>2285</v>
      </c>
      <c r="L5071">
        <v>597961</v>
      </c>
      <c r="M5071" t="s">
        <v>2285</v>
      </c>
      <c r="N5071">
        <v>597961</v>
      </c>
      <c r="O5071" t="s">
        <v>2285</v>
      </c>
      <c r="P5071">
        <v>597180</v>
      </c>
      <c r="Q5071" t="s">
        <v>116</v>
      </c>
      <c r="R5071" s="9">
        <v>131456.11160288111</v>
      </c>
      <c r="S5071" s="9"/>
      <c r="T5071" s="9"/>
      <c r="U5071" s="9"/>
      <c r="V5071" s="9"/>
      <c r="W5071" s="9"/>
      <c r="X5071" s="9"/>
      <c r="Y5071" s="9"/>
      <c r="Z5071" s="9"/>
      <c r="AA5071" s="9"/>
      <c r="AB5071" s="9"/>
      <c r="AC5071" s="9"/>
      <c r="AD5071" s="9"/>
      <c r="AE5071" s="9"/>
      <c r="AF5071" s="9"/>
      <c r="AG5071" s="9"/>
      <c r="AH5071" s="9"/>
      <c r="AI5071" s="9"/>
      <c r="AJ5071" s="9"/>
      <c r="AK5071" s="9"/>
      <c r="AL5071" s="9"/>
      <c r="AM5071" s="9"/>
      <c r="AN5071" s="9"/>
      <c r="AO5071" s="9"/>
      <c r="AP5071" s="9"/>
      <c r="AQ5071" s="15"/>
      <c r="AR5071" s="9">
        <v>12</v>
      </c>
      <c r="AS5071" s="9">
        <f>AR5071*30500</f>
        <v>366000</v>
      </c>
      <c r="AT5071" s="9"/>
      <c r="AU5071" s="9"/>
      <c r="AV5071" s="9"/>
      <c r="AW5071" s="9"/>
      <c r="AX5071" s="9"/>
      <c r="AY5071" s="9"/>
      <c r="AZ5071" s="9"/>
      <c r="BA5071" s="9"/>
      <c r="BB5071" s="9"/>
      <c r="BC5071" s="9"/>
      <c r="BD5071" s="9"/>
      <c r="BE5071" s="9"/>
      <c r="BF5071" s="9"/>
      <c r="BG5071" s="9"/>
      <c r="BH5071" s="9"/>
      <c r="BI5071" s="9"/>
      <c r="BJ5071" s="9"/>
      <c r="BK5071" s="9"/>
      <c r="BL5071" s="9">
        <f t="shared" si="166"/>
        <v>497456.11160288111</v>
      </c>
      <c r="BM5071" s="9">
        <f t="shared" si="167"/>
        <v>497500</v>
      </c>
    </row>
    <row r="5072" spans="1:65" x14ac:dyDescent="0.3">
      <c r="A5072" t="s">
        <v>4610</v>
      </c>
      <c r="B5072" s="9">
        <v>389</v>
      </c>
      <c r="C5072">
        <v>578851</v>
      </c>
      <c r="D5072">
        <v>1</v>
      </c>
      <c r="E5072">
        <v>0</v>
      </c>
      <c r="F5072">
        <v>0</v>
      </c>
      <c r="G5072">
        <v>0</v>
      </c>
      <c r="H5072">
        <v>0</v>
      </c>
      <c r="I5072" t="s">
        <v>96</v>
      </c>
      <c r="J5072">
        <v>578576</v>
      </c>
      <c r="K5072" t="s">
        <v>580</v>
      </c>
      <c r="L5072">
        <v>578576</v>
      </c>
      <c r="M5072" t="s">
        <v>580</v>
      </c>
      <c r="N5072">
        <v>578576</v>
      </c>
      <c r="O5072" t="s">
        <v>580</v>
      </c>
      <c r="P5072">
        <v>578576</v>
      </c>
      <c r="Q5072" t="s">
        <v>580</v>
      </c>
      <c r="R5072" s="9">
        <v>93031.947159956238</v>
      </c>
      <c r="S5072" s="9"/>
      <c r="T5072" s="9"/>
      <c r="U5072" s="9"/>
      <c r="V5072" s="9"/>
      <c r="W5072" s="9"/>
      <c r="X5072" s="9"/>
      <c r="Y5072" s="9"/>
      <c r="Z5072" s="9"/>
      <c r="AA5072" s="9"/>
      <c r="AB5072" s="9"/>
      <c r="AC5072" s="9"/>
      <c r="AD5072" s="9"/>
      <c r="AE5072" s="9"/>
      <c r="AF5072" s="9"/>
      <c r="AG5072" s="9"/>
      <c r="AH5072" s="9"/>
      <c r="AI5072" s="9"/>
      <c r="AJ5072" s="9"/>
      <c r="AK5072" s="9"/>
      <c r="AL5072" s="9"/>
      <c r="AM5072" s="9"/>
      <c r="AN5072" s="9"/>
      <c r="AO5072" s="9"/>
      <c r="AP5072" s="9"/>
      <c r="AQ5072" s="15"/>
      <c r="AR5072" s="9"/>
      <c r="AS5072" s="9"/>
      <c r="AT5072" s="9"/>
      <c r="AU5072" s="9"/>
      <c r="AV5072" s="9"/>
      <c r="AW5072" s="9"/>
      <c r="AX5072" s="9"/>
      <c r="AY5072" s="9"/>
      <c r="AZ5072" s="9"/>
      <c r="BA5072" s="9"/>
      <c r="BB5072" s="9"/>
      <c r="BC5072" s="9"/>
      <c r="BD5072" s="9"/>
      <c r="BE5072" s="9"/>
      <c r="BF5072" s="9"/>
      <c r="BG5072" s="9"/>
      <c r="BH5072" s="9"/>
      <c r="BI5072" s="9"/>
      <c r="BJ5072" s="9"/>
      <c r="BK5072" s="9"/>
      <c r="BL5072" s="9">
        <f t="shared" si="166"/>
        <v>93031.947159956238</v>
      </c>
      <c r="BM5072" s="9">
        <f t="shared" si="167"/>
        <v>93000</v>
      </c>
    </row>
    <row r="5073" spans="1:65" x14ac:dyDescent="0.3">
      <c r="A5073" t="s">
        <v>4611</v>
      </c>
      <c r="B5073" s="9">
        <v>216</v>
      </c>
      <c r="C5073">
        <v>552950</v>
      </c>
      <c r="D5073">
        <v>1</v>
      </c>
      <c r="E5073">
        <v>0</v>
      </c>
      <c r="F5073">
        <v>0</v>
      </c>
      <c r="G5073">
        <v>0</v>
      </c>
      <c r="H5073">
        <v>0</v>
      </c>
      <c r="I5073" t="s">
        <v>111</v>
      </c>
      <c r="J5073">
        <v>517534</v>
      </c>
      <c r="K5073" t="s">
        <v>831</v>
      </c>
      <c r="L5073">
        <v>511382</v>
      </c>
      <c r="M5073" t="s">
        <v>311</v>
      </c>
      <c r="N5073">
        <v>511382</v>
      </c>
      <c r="O5073" t="s">
        <v>311</v>
      </c>
      <c r="P5073">
        <v>511382</v>
      </c>
      <c r="Q5073" t="s">
        <v>311</v>
      </c>
      <c r="R5073" s="9">
        <v>71941.662785630979</v>
      </c>
      <c r="S5073" s="9"/>
      <c r="T5073" s="9"/>
      <c r="U5073" s="9"/>
      <c r="V5073" s="9"/>
      <c r="W5073" s="9"/>
      <c r="X5073" s="9"/>
      <c r="Y5073" s="9"/>
      <c r="Z5073" s="9"/>
      <c r="AA5073" s="9"/>
      <c r="AB5073" s="9"/>
      <c r="AC5073" s="9"/>
      <c r="AD5073" s="9"/>
      <c r="AE5073" s="9"/>
      <c r="AF5073" s="9"/>
      <c r="AG5073" s="9"/>
      <c r="AH5073" s="9"/>
      <c r="AI5073" s="9"/>
      <c r="AJ5073" s="9"/>
      <c r="AK5073" s="9"/>
      <c r="AL5073" s="9"/>
      <c r="AM5073" s="9"/>
      <c r="AN5073" s="9"/>
      <c r="AO5073" s="9"/>
      <c r="AP5073" s="9"/>
      <c r="AQ5073" s="15"/>
      <c r="AR5073" s="9"/>
      <c r="AS5073" s="9"/>
      <c r="AT5073" s="9"/>
      <c r="AU5073" s="9"/>
      <c r="AV5073" s="9"/>
      <c r="AW5073" s="9"/>
      <c r="AX5073" s="9"/>
      <c r="AY5073" s="9"/>
      <c r="AZ5073" s="9"/>
      <c r="BA5073" s="9"/>
      <c r="BB5073" s="9"/>
      <c r="BC5073" s="9"/>
      <c r="BD5073" s="9"/>
      <c r="BE5073" s="9"/>
      <c r="BF5073" s="9"/>
      <c r="BG5073" s="9"/>
      <c r="BH5073" s="9"/>
      <c r="BI5073" s="9"/>
      <c r="BJ5073" s="9"/>
      <c r="BK5073" s="9"/>
      <c r="BL5073" s="9">
        <f t="shared" si="166"/>
        <v>71941.662785630979</v>
      </c>
      <c r="BM5073" s="9">
        <f t="shared" si="167"/>
        <v>71900</v>
      </c>
    </row>
    <row r="5074" spans="1:65" x14ac:dyDescent="0.3">
      <c r="A5074" s="2" t="s">
        <v>3361</v>
      </c>
      <c r="B5074" s="9">
        <v>2126</v>
      </c>
      <c r="C5074">
        <v>584932</v>
      </c>
      <c r="D5074">
        <v>1</v>
      </c>
      <c r="E5074">
        <v>1</v>
      </c>
      <c r="F5074">
        <v>0</v>
      </c>
      <c r="G5074">
        <v>0</v>
      </c>
      <c r="H5074">
        <v>0</v>
      </c>
      <c r="I5074" t="s">
        <v>81</v>
      </c>
      <c r="J5074">
        <v>584932</v>
      </c>
      <c r="K5074" t="s">
        <v>3361</v>
      </c>
      <c r="L5074">
        <v>584495</v>
      </c>
      <c r="M5074" t="s">
        <v>546</v>
      </c>
      <c r="N5074">
        <v>584495</v>
      </c>
      <c r="O5074" t="s">
        <v>546</v>
      </c>
      <c r="P5074">
        <v>584495</v>
      </c>
      <c r="Q5074" t="s">
        <v>546</v>
      </c>
      <c r="R5074" s="9">
        <v>493774.31044312229</v>
      </c>
      <c r="S5074" s="9">
        <f>SUMIFS($B:$B,$J:$J,$C5074)</f>
        <v>2928</v>
      </c>
      <c r="T5074" s="9">
        <v>159207.03793795299</v>
      </c>
      <c r="U5074" s="9">
        <v>0</v>
      </c>
      <c r="V5074" s="9">
        <f>U5074*768</f>
        <v>0</v>
      </c>
      <c r="W5074" s="9">
        <v>8</v>
      </c>
      <c r="X5074" s="9">
        <f>W5074*3072</f>
        <v>24576</v>
      </c>
      <c r="Y5074" s="9">
        <v>13</v>
      </c>
      <c r="Z5074" s="9">
        <f>Y5074*1024</f>
        <v>13312</v>
      </c>
      <c r="AA5074" s="9">
        <v>1</v>
      </c>
      <c r="AB5074" s="9">
        <f>AA5074*256</f>
        <v>256</v>
      </c>
      <c r="AC5074" s="9"/>
      <c r="AD5074" s="9"/>
      <c r="AE5074" s="9"/>
      <c r="AF5074" s="9"/>
      <c r="AG5074" s="9"/>
      <c r="AH5074" s="9"/>
      <c r="AI5074" s="9"/>
      <c r="AJ5074" s="9"/>
      <c r="AK5074" s="9"/>
      <c r="AL5074" s="9"/>
      <c r="AM5074" s="9"/>
      <c r="AN5074" s="9"/>
      <c r="AO5074" s="9"/>
      <c r="AP5074" s="9"/>
      <c r="AQ5074" s="15"/>
      <c r="AR5074" s="9"/>
      <c r="AS5074" s="9"/>
      <c r="AT5074" s="9"/>
      <c r="AU5074" s="9"/>
      <c r="AV5074" s="9"/>
      <c r="AW5074" s="9"/>
      <c r="AX5074" s="9"/>
      <c r="AY5074" s="9"/>
      <c r="AZ5074" s="9"/>
      <c r="BA5074" s="9"/>
      <c r="BB5074" s="9"/>
      <c r="BC5074" s="9"/>
      <c r="BD5074" s="9"/>
      <c r="BE5074" s="9"/>
      <c r="BF5074" s="9"/>
      <c r="BG5074" s="9"/>
      <c r="BH5074" s="9"/>
      <c r="BI5074" s="9"/>
      <c r="BJ5074" s="9"/>
      <c r="BK5074" s="9"/>
      <c r="BL5074" s="9">
        <f t="shared" si="166"/>
        <v>691125.34838107531</v>
      </c>
      <c r="BM5074" s="9">
        <f t="shared" si="167"/>
        <v>691100</v>
      </c>
    </row>
    <row r="5075" spans="1:65" x14ac:dyDescent="0.3">
      <c r="A5075" t="s">
        <v>4612</v>
      </c>
      <c r="B5075" s="9">
        <v>723</v>
      </c>
      <c r="C5075">
        <v>596876</v>
      </c>
      <c r="D5075">
        <v>1</v>
      </c>
      <c r="E5075">
        <v>0</v>
      </c>
      <c r="F5075">
        <v>0</v>
      </c>
      <c r="G5075">
        <v>0</v>
      </c>
      <c r="H5075">
        <v>0</v>
      </c>
      <c r="I5075" t="s">
        <v>123</v>
      </c>
      <c r="J5075">
        <v>595209</v>
      </c>
      <c r="K5075" t="s">
        <v>480</v>
      </c>
      <c r="L5075">
        <v>595209</v>
      </c>
      <c r="M5075" t="s">
        <v>480</v>
      </c>
      <c r="N5075">
        <v>595209</v>
      </c>
      <c r="O5075" t="s">
        <v>480</v>
      </c>
      <c r="P5075">
        <v>595209</v>
      </c>
      <c r="Q5075" t="s">
        <v>480</v>
      </c>
      <c r="R5075" s="9">
        <v>171526.07270751611</v>
      </c>
      <c r="S5075" s="9"/>
      <c r="T5075" s="9"/>
      <c r="U5075" s="9"/>
      <c r="V5075" s="9"/>
      <c r="W5075" s="9"/>
      <c r="X5075" s="9"/>
      <c r="Y5075" s="9"/>
      <c r="Z5075" s="9"/>
      <c r="AA5075" s="9"/>
      <c r="AB5075" s="9"/>
      <c r="AC5075" s="9"/>
      <c r="AD5075" s="9"/>
      <c r="AE5075" s="9"/>
      <c r="AF5075" s="9"/>
      <c r="AG5075" s="9"/>
      <c r="AH5075" s="9"/>
      <c r="AI5075" s="9"/>
      <c r="AJ5075" s="9"/>
      <c r="AK5075" s="9"/>
      <c r="AL5075" s="9"/>
      <c r="AM5075" s="9"/>
      <c r="AN5075" s="9"/>
      <c r="AO5075" s="9"/>
      <c r="AP5075" s="9"/>
      <c r="AQ5075" s="15"/>
      <c r="AR5075" s="9"/>
      <c r="AS5075" s="9"/>
      <c r="AT5075" s="9"/>
      <c r="AU5075" s="9"/>
      <c r="AV5075" s="9"/>
      <c r="AW5075" s="9"/>
      <c r="AX5075" s="9"/>
      <c r="AY5075" s="9"/>
      <c r="AZ5075" s="9"/>
      <c r="BA5075" s="9"/>
      <c r="BB5075" s="9"/>
      <c r="BC5075" s="9"/>
      <c r="BD5075" s="9"/>
      <c r="BE5075" s="9"/>
      <c r="BF5075" s="9"/>
      <c r="BG5075" s="9"/>
      <c r="BH5075" s="9"/>
      <c r="BI5075" s="9"/>
      <c r="BJ5075" s="9"/>
      <c r="BK5075" s="9"/>
      <c r="BL5075" s="9">
        <f t="shared" si="166"/>
        <v>171526.07270751611</v>
      </c>
      <c r="BM5075" s="9">
        <f t="shared" si="167"/>
        <v>171500</v>
      </c>
    </row>
    <row r="5076" spans="1:65" x14ac:dyDescent="0.3">
      <c r="A5076" s="2" t="s">
        <v>2680</v>
      </c>
      <c r="B5076" s="9">
        <v>2259</v>
      </c>
      <c r="C5076">
        <v>538884</v>
      </c>
      <c r="D5076">
        <v>1</v>
      </c>
      <c r="E5076">
        <v>1</v>
      </c>
      <c r="F5076">
        <v>0</v>
      </c>
      <c r="G5076">
        <v>0</v>
      </c>
      <c r="H5076">
        <v>0</v>
      </c>
      <c r="I5076" t="s">
        <v>86</v>
      </c>
      <c r="J5076">
        <v>538884</v>
      </c>
      <c r="K5076" t="s">
        <v>2680</v>
      </c>
      <c r="L5076">
        <v>538957</v>
      </c>
      <c r="M5076" t="s">
        <v>1242</v>
      </c>
      <c r="N5076">
        <v>538957</v>
      </c>
      <c r="O5076" t="s">
        <v>1242</v>
      </c>
      <c r="P5076">
        <v>538094</v>
      </c>
      <c r="Q5076" t="s">
        <v>207</v>
      </c>
      <c r="R5076" s="9">
        <v>523850.44963863888</v>
      </c>
      <c r="S5076" s="9">
        <f>SUMIFS($B:$B,$J:$J,$C5076)</f>
        <v>5846</v>
      </c>
      <c r="T5076" s="9">
        <v>317182.22961617803</v>
      </c>
      <c r="U5076" s="9">
        <v>0</v>
      </c>
      <c r="V5076" s="9">
        <f>U5076*768</f>
        <v>0</v>
      </c>
      <c r="W5076" s="9">
        <v>69</v>
      </c>
      <c r="X5076" s="9">
        <f>W5076*3072</f>
        <v>211968</v>
      </c>
      <c r="Y5076" s="9">
        <v>67</v>
      </c>
      <c r="Z5076" s="9">
        <f>Y5076*1024</f>
        <v>68608</v>
      </c>
      <c r="AA5076" s="9">
        <v>5</v>
      </c>
      <c r="AB5076" s="9">
        <f>AA5076*256</f>
        <v>1280</v>
      </c>
      <c r="AC5076" s="9"/>
      <c r="AD5076" s="9"/>
      <c r="AE5076" s="9"/>
      <c r="AF5076" s="9"/>
      <c r="AG5076" s="9"/>
      <c r="AH5076" s="9"/>
      <c r="AI5076" s="9"/>
      <c r="AJ5076" s="9"/>
      <c r="AK5076" s="9"/>
      <c r="AL5076" s="9"/>
      <c r="AM5076" s="9"/>
      <c r="AN5076" s="9"/>
      <c r="AO5076" s="9"/>
      <c r="AP5076" s="9"/>
      <c r="AQ5076" s="15"/>
      <c r="AR5076" s="9">
        <v>16</v>
      </c>
      <c r="AS5076" s="9">
        <f>AR5076*30500</f>
        <v>488000</v>
      </c>
      <c r="AT5076" s="9"/>
      <c r="AU5076" s="9"/>
      <c r="AV5076" s="9"/>
      <c r="AW5076" s="9"/>
      <c r="AX5076" s="9"/>
      <c r="AY5076" s="9"/>
      <c r="AZ5076" s="9"/>
      <c r="BA5076" s="9"/>
      <c r="BB5076" s="9"/>
      <c r="BC5076" s="9"/>
      <c r="BD5076" s="9"/>
      <c r="BE5076" s="9"/>
      <c r="BF5076" s="9"/>
      <c r="BG5076" s="9"/>
      <c r="BH5076" s="9"/>
      <c r="BI5076" s="9"/>
      <c r="BJ5076" s="9"/>
      <c r="BK5076" s="9"/>
      <c r="BL5076" s="9">
        <f t="shared" si="166"/>
        <v>1610888.6792548168</v>
      </c>
      <c r="BM5076" s="9">
        <f t="shared" si="167"/>
        <v>1610900</v>
      </c>
    </row>
    <row r="5077" spans="1:65" x14ac:dyDescent="0.3">
      <c r="A5077" t="s">
        <v>4613</v>
      </c>
      <c r="B5077" s="9">
        <v>315</v>
      </c>
      <c r="C5077">
        <v>551830</v>
      </c>
      <c r="D5077">
        <v>1</v>
      </c>
      <c r="E5077">
        <v>0</v>
      </c>
      <c r="F5077">
        <v>0</v>
      </c>
      <c r="G5077">
        <v>0</v>
      </c>
      <c r="H5077">
        <v>0</v>
      </c>
      <c r="I5077" t="s">
        <v>83</v>
      </c>
      <c r="J5077">
        <v>551716</v>
      </c>
      <c r="K5077" t="s">
        <v>2900</v>
      </c>
      <c r="L5077">
        <v>550850</v>
      </c>
      <c r="M5077" t="s">
        <v>275</v>
      </c>
      <c r="N5077">
        <v>550850</v>
      </c>
      <c r="O5077" t="s">
        <v>275</v>
      </c>
      <c r="P5077">
        <v>550850</v>
      </c>
      <c r="Q5077" t="s">
        <v>275</v>
      </c>
      <c r="R5077" s="9">
        <v>75502.276685008284</v>
      </c>
      <c r="S5077" s="9"/>
      <c r="T5077" s="9"/>
      <c r="U5077" s="9"/>
      <c r="V5077" s="9"/>
      <c r="W5077" s="9"/>
      <c r="X5077" s="9"/>
      <c r="Y5077" s="9"/>
      <c r="Z5077" s="9"/>
      <c r="AA5077" s="9"/>
      <c r="AB5077" s="9"/>
      <c r="AC5077" s="9"/>
      <c r="AD5077" s="9"/>
      <c r="AE5077" s="9"/>
      <c r="AF5077" s="9"/>
      <c r="AG5077" s="9"/>
      <c r="AH5077" s="9"/>
      <c r="AI5077" s="9"/>
      <c r="AJ5077" s="9"/>
      <c r="AK5077" s="9"/>
      <c r="AL5077" s="9"/>
      <c r="AM5077" s="9"/>
      <c r="AN5077" s="9"/>
      <c r="AO5077" s="9"/>
      <c r="AP5077" s="9"/>
      <c r="AQ5077" s="15"/>
      <c r="AR5077" s="9"/>
      <c r="AS5077" s="9"/>
      <c r="AT5077" s="9"/>
      <c r="AU5077" s="9"/>
      <c r="AV5077" s="9"/>
      <c r="AW5077" s="9"/>
      <c r="AX5077" s="9"/>
      <c r="AY5077" s="9"/>
      <c r="AZ5077" s="9"/>
      <c r="BA5077" s="9"/>
      <c r="BB5077" s="9"/>
      <c r="BC5077" s="9"/>
      <c r="BD5077" s="9"/>
      <c r="BE5077" s="9"/>
      <c r="BF5077" s="9"/>
      <c r="BG5077" s="9"/>
      <c r="BH5077" s="9"/>
      <c r="BI5077" s="9"/>
      <c r="BJ5077" s="9"/>
      <c r="BK5077" s="9"/>
      <c r="BL5077" s="9">
        <f t="shared" si="166"/>
        <v>75502.276685008284</v>
      </c>
      <c r="BM5077" s="9">
        <f t="shared" si="167"/>
        <v>75500</v>
      </c>
    </row>
    <row r="5078" spans="1:65" x14ac:dyDescent="0.3">
      <c r="A5078" s="5" t="s">
        <v>146</v>
      </c>
      <c r="B5078" s="9">
        <v>7915</v>
      </c>
      <c r="C5078">
        <v>583952</v>
      </c>
      <c r="D5078">
        <v>1</v>
      </c>
      <c r="E5078">
        <v>1</v>
      </c>
      <c r="F5078">
        <v>1</v>
      </c>
      <c r="G5078">
        <v>1</v>
      </c>
      <c r="H5078">
        <v>1</v>
      </c>
      <c r="I5078" t="s">
        <v>81</v>
      </c>
      <c r="J5078">
        <v>583952</v>
      </c>
      <c r="K5078" t="s">
        <v>146</v>
      </c>
      <c r="L5078">
        <v>583952</v>
      </c>
      <c r="M5078" t="s">
        <v>146</v>
      </c>
      <c r="N5078">
        <v>583952</v>
      </c>
      <c r="O5078" t="s">
        <v>146</v>
      </c>
      <c r="P5078">
        <v>583952</v>
      </c>
      <c r="Q5078" t="s">
        <v>146</v>
      </c>
      <c r="R5078" s="9">
        <v>372214.25425119122</v>
      </c>
      <c r="S5078" s="9">
        <f>SUMIFS($B:$B,$J:$J,$C5078)</f>
        <v>17172</v>
      </c>
      <c r="T5078" s="9">
        <v>400968.80181351159</v>
      </c>
      <c r="U5078" s="9">
        <v>1</v>
      </c>
      <c r="V5078" s="9">
        <f>U5078*768</f>
        <v>768</v>
      </c>
      <c r="W5078" s="9">
        <v>41</v>
      </c>
      <c r="X5078" s="9">
        <f>W5078*3072</f>
        <v>125952</v>
      </c>
      <c r="Y5078" s="9">
        <v>52</v>
      </c>
      <c r="Z5078" s="9">
        <f>Y5078*1024</f>
        <v>53248</v>
      </c>
      <c r="AA5078" s="9">
        <v>45</v>
      </c>
      <c r="AB5078" s="9">
        <f>AA5078*256</f>
        <v>11520</v>
      </c>
      <c r="AC5078" s="9">
        <f>SUMIFS($B:$B,$L:$L,$C5078)</f>
        <v>35079</v>
      </c>
      <c r="AD5078" s="9">
        <v>2342626.2524549952</v>
      </c>
      <c r="AE5078" s="9">
        <f>SUMIFS($B:$B,$P:$P,$C5078)</f>
        <v>73619</v>
      </c>
      <c r="AF5078" s="9">
        <v>4556757.4106633123</v>
      </c>
      <c r="AG5078" s="9">
        <f>SUMIFS($B:$B,$N:$N,$C5078)</f>
        <v>73619</v>
      </c>
      <c r="AH5078" s="9">
        <v>12327071.82174672</v>
      </c>
      <c r="AI5078" s="9">
        <f>SUMIFS($B:$B,$P:$P,$C5078)</f>
        <v>73619</v>
      </c>
      <c r="AJ5078" s="9">
        <v>29016729.36288562</v>
      </c>
      <c r="AK5078" s="9">
        <v>8820502</v>
      </c>
      <c r="AL5078" s="9">
        <v>6587</v>
      </c>
      <c r="AM5078" s="9">
        <f>AL5078*141</f>
        <v>928767</v>
      </c>
      <c r="AN5078" s="9"/>
      <c r="AO5078" s="9"/>
      <c r="AP5078" s="9"/>
      <c r="AQ5078" s="15"/>
      <c r="AR5078" s="9"/>
      <c r="AS5078" s="9"/>
      <c r="AT5078" s="9">
        <v>407</v>
      </c>
      <c r="AU5078" s="9">
        <f>AT5078*2742</f>
        <v>1115994</v>
      </c>
      <c r="AV5078" s="9">
        <v>287</v>
      </c>
      <c r="AW5078" s="9">
        <f>AV5078*914</f>
        <v>262318</v>
      </c>
      <c r="AX5078" s="9">
        <v>2356</v>
      </c>
      <c r="AY5078" s="9">
        <f>AX5078*141</f>
        <v>332196</v>
      </c>
      <c r="AZ5078" s="9">
        <v>3376</v>
      </c>
      <c r="BA5078" s="9">
        <f>AZ5078*343</f>
        <v>1157968</v>
      </c>
      <c r="BB5078" s="9">
        <v>2914</v>
      </c>
      <c r="BC5078" s="9">
        <f>BB5078*109</f>
        <v>317626</v>
      </c>
      <c r="BD5078" s="9">
        <v>517</v>
      </c>
      <c r="BE5078" s="9">
        <f>BD5078*82</f>
        <v>42394</v>
      </c>
      <c r="BF5078" s="9">
        <v>2748</v>
      </c>
      <c r="BG5078" s="9">
        <f>BF5078*328</f>
        <v>901344</v>
      </c>
      <c r="BH5078" s="9">
        <v>491</v>
      </c>
      <c r="BI5078" s="9">
        <f>BH5078*410</f>
        <v>201310</v>
      </c>
      <c r="BJ5078" s="9">
        <v>0</v>
      </c>
      <c r="BK5078" s="9">
        <f>BJ5078*219</f>
        <v>0</v>
      </c>
      <c r="BL5078" s="9">
        <f t="shared" si="166"/>
        <v>63288274.903815351</v>
      </c>
      <c r="BM5078" s="9">
        <f t="shared" si="167"/>
        <v>63288300</v>
      </c>
    </row>
    <row r="5079" spans="1:65" x14ac:dyDescent="0.3">
      <c r="A5079" t="s">
        <v>146</v>
      </c>
      <c r="B5079" s="9">
        <v>206</v>
      </c>
      <c r="C5079">
        <v>532916</v>
      </c>
      <c r="D5079">
        <v>1</v>
      </c>
      <c r="E5079">
        <v>0</v>
      </c>
      <c r="F5079">
        <v>0</v>
      </c>
      <c r="G5079">
        <v>0</v>
      </c>
      <c r="H5079">
        <v>0</v>
      </c>
      <c r="I5079" t="s">
        <v>86</v>
      </c>
      <c r="J5079">
        <v>533114</v>
      </c>
      <c r="K5079" t="s">
        <v>326</v>
      </c>
      <c r="L5079">
        <v>533114</v>
      </c>
      <c r="M5079" t="s">
        <v>326</v>
      </c>
      <c r="N5079">
        <v>532819</v>
      </c>
      <c r="O5079" t="s">
        <v>327</v>
      </c>
      <c r="P5079">
        <v>532819</v>
      </c>
      <c r="Q5079" t="s">
        <v>327</v>
      </c>
      <c r="R5079" s="9">
        <v>71941.662785630979</v>
      </c>
      <c r="S5079" s="9"/>
      <c r="T5079" s="9"/>
      <c r="U5079" s="9"/>
      <c r="V5079" s="9"/>
      <c r="W5079" s="9"/>
      <c r="X5079" s="9"/>
      <c r="Y5079" s="9"/>
      <c r="Z5079" s="9"/>
      <c r="AA5079" s="9"/>
      <c r="AB5079" s="9"/>
      <c r="AC5079" s="9"/>
      <c r="AD5079" s="9"/>
      <c r="AE5079" s="9"/>
      <c r="AF5079" s="9"/>
      <c r="AG5079" s="9"/>
      <c r="AH5079" s="9"/>
      <c r="AI5079" s="9"/>
      <c r="AJ5079" s="9"/>
      <c r="AK5079" s="9"/>
      <c r="AL5079" s="9"/>
      <c r="AM5079" s="9"/>
      <c r="AN5079" s="9"/>
      <c r="AO5079" s="9"/>
      <c r="AP5079" s="9"/>
      <c r="AQ5079" s="15"/>
      <c r="AR5079" s="9"/>
      <c r="AS5079" s="9"/>
      <c r="AT5079" s="9"/>
      <c r="AU5079" s="9"/>
      <c r="AV5079" s="9"/>
      <c r="AW5079" s="9"/>
      <c r="AX5079" s="9"/>
      <c r="AY5079" s="9"/>
      <c r="AZ5079" s="9"/>
      <c r="BA5079" s="9"/>
      <c r="BB5079" s="9"/>
      <c r="BC5079" s="9"/>
      <c r="BD5079" s="9"/>
      <c r="BE5079" s="9"/>
      <c r="BF5079" s="9"/>
      <c r="BG5079" s="9"/>
      <c r="BH5079" s="9"/>
      <c r="BI5079" s="9"/>
      <c r="BJ5079" s="9"/>
      <c r="BK5079" s="9"/>
      <c r="BL5079" s="9">
        <f t="shared" si="166"/>
        <v>71941.662785630979</v>
      </c>
      <c r="BM5079" s="9">
        <f t="shared" si="167"/>
        <v>71900</v>
      </c>
    </row>
    <row r="5080" spans="1:65" x14ac:dyDescent="0.3">
      <c r="A5080" t="s">
        <v>4614</v>
      </c>
      <c r="B5080" s="9">
        <v>784</v>
      </c>
      <c r="C5080">
        <v>569585</v>
      </c>
      <c r="D5080">
        <v>1</v>
      </c>
      <c r="E5080">
        <v>0</v>
      </c>
      <c r="F5080">
        <v>0</v>
      </c>
      <c r="G5080">
        <v>0</v>
      </c>
      <c r="H5080">
        <v>0</v>
      </c>
      <c r="I5080" t="s">
        <v>123</v>
      </c>
      <c r="J5080">
        <v>568414</v>
      </c>
      <c r="K5080" t="s">
        <v>166</v>
      </c>
      <c r="L5080">
        <v>569593</v>
      </c>
      <c r="M5080" t="s">
        <v>3480</v>
      </c>
      <c r="N5080">
        <v>568414</v>
      </c>
      <c r="O5080" t="s">
        <v>166</v>
      </c>
      <c r="P5080">
        <v>568414</v>
      </c>
      <c r="Q5080" t="s">
        <v>166</v>
      </c>
      <c r="R5080" s="9">
        <v>185767.19845096621</v>
      </c>
      <c r="S5080" s="9"/>
      <c r="T5080" s="9"/>
      <c r="U5080" s="9"/>
      <c r="V5080" s="9"/>
      <c r="W5080" s="9"/>
      <c r="X5080" s="9"/>
      <c r="Y5080" s="9"/>
      <c r="Z5080" s="9"/>
      <c r="AA5080" s="9"/>
      <c r="AB5080" s="9"/>
      <c r="AC5080" s="9"/>
      <c r="AD5080" s="9"/>
      <c r="AE5080" s="9"/>
      <c r="AF5080" s="9"/>
      <c r="AG5080" s="9"/>
      <c r="AH5080" s="9"/>
      <c r="AI5080" s="9"/>
      <c r="AJ5080" s="9"/>
      <c r="AK5080" s="9"/>
      <c r="AL5080" s="9"/>
      <c r="AM5080" s="9"/>
      <c r="AN5080" s="9"/>
      <c r="AO5080" s="9"/>
      <c r="AP5080" s="9"/>
      <c r="AQ5080" s="15"/>
      <c r="AR5080" s="9"/>
      <c r="AS5080" s="9"/>
      <c r="AT5080" s="9"/>
      <c r="AU5080" s="9"/>
      <c r="AV5080" s="9"/>
      <c r="AW5080" s="9"/>
      <c r="AX5080" s="9"/>
      <c r="AY5080" s="9"/>
      <c r="AZ5080" s="9"/>
      <c r="BA5080" s="9"/>
      <c r="BB5080" s="9"/>
      <c r="BC5080" s="9"/>
      <c r="BD5080" s="9"/>
      <c r="BE5080" s="9"/>
      <c r="BF5080" s="9"/>
      <c r="BG5080" s="9"/>
      <c r="BH5080" s="9"/>
      <c r="BI5080" s="9"/>
      <c r="BJ5080" s="9"/>
      <c r="BK5080" s="9"/>
      <c r="BL5080" s="9">
        <f t="shared" si="166"/>
        <v>185767.19845096621</v>
      </c>
      <c r="BM5080" s="9">
        <f t="shared" si="167"/>
        <v>185800</v>
      </c>
    </row>
    <row r="5081" spans="1:65" x14ac:dyDescent="0.3">
      <c r="A5081" t="s">
        <v>4615</v>
      </c>
      <c r="B5081" s="9">
        <v>38</v>
      </c>
      <c r="C5081">
        <v>570117</v>
      </c>
      <c r="D5081">
        <v>1</v>
      </c>
      <c r="E5081">
        <v>0</v>
      </c>
      <c r="F5081">
        <v>0</v>
      </c>
      <c r="G5081">
        <v>0</v>
      </c>
      <c r="H5081">
        <v>0</v>
      </c>
      <c r="I5081" t="s">
        <v>111</v>
      </c>
      <c r="J5081">
        <v>526169</v>
      </c>
      <c r="K5081" t="s">
        <v>672</v>
      </c>
      <c r="L5081">
        <v>535532</v>
      </c>
      <c r="M5081" t="s">
        <v>673</v>
      </c>
      <c r="N5081">
        <v>535532</v>
      </c>
      <c r="O5081" t="s">
        <v>673</v>
      </c>
      <c r="P5081">
        <v>523704</v>
      </c>
      <c r="Q5081" t="s">
        <v>464</v>
      </c>
      <c r="R5081" s="9">
        <v>71941.662785630979</v>
      </c>
      <c r="S5081" s="9"/>
      <c r="T5081" s="9"/>
      <c r="U5081" s="9"/>
      <c r="V5081" s="9"/>
      <c r="W5081" s="9"/>
      <c r="X5081" s="9"/>
      <c r="Y5081" s="9"/>
      <c r="Z5081" s="9"/>
      <c r="AA5081" s="9"/>
      <c r="AB5081" s="9"/>
      <c r="AC5081" s="9"/>
      <c r="AD5081" s="9"/>
      <c r="AE5081" s="9"/>
      <c r="AF5081" s="9"/>
      <c r="AG5081" s="9"/>
      <c r="AH5081" s="9"/>
      <c r="AI5081" s="9"/>
      <c r="AJ5081" s="9"/>
      <c r="AK5081" s="9"/>
      <c r="AL5081" s="9"/>
      <c r="AM5081" s="9"/>
      <c r="AN5081" s="9"/>
      <c r="AO5081" s="9"/>
      <c r="AP5081" s="9"/>
      <c r="AQ5081" s="15"/>
      <c r="AR5081" s="9"/>
      <c r="AS5081" s="9"/>
      <c r="AT5081" s="9"/>
      <c r="AU5081" s="9"/>
      <c r="AV5081" s="9"/>
      <c r="AW5081" s="9"/>
      <c r="AX5081" s="9"/>
      <c r="AY5081" s="9"/>
      <c r="AZ5081" s="9"/>
      <c r="BA5081" s="9"/>
      <c r="BB5081" s="9"/>
      <c r="BC5081" s="9"/>
      <c r="BD5081" s="9"/>
      <c r="BE5081" s="9"/>
      <c r="BF5081" s="9"/>
      <c r="BG5081" s="9"/>
      <c r="BH5081" s="9"/>
      <c r="BI5081" s="9"/>
      <c r="BJ5081" s="9"/>
      <c r="BK5081" s="9"/>
      <c r="BL5081" s="9">
        <f t="shared" si="166"/>
        <v>71941.662785630979</v>
      </c>
      <c r="BM5081" s="9">
        <f t="shared" si="167"/>
        <v>71900</v>
      </c>
    </row>
    <row r="5082" spans="1:65" x14ac:dyDescent="0.3">
      <c r="A5082" s="4" t="s">
        <v>1335</v>
      </c>
      <c r="B5082" s="9">
        <v>5629</v>
      </c>
      <c r="C5082">
        <v>562858</v>
      </c>
      <c r="D5082">
        <v>1</v>
      </c>
      <c r="E5082">
        <v>1</v>
      </c>
      <c r="F5082">
        <v>1</v>
      </c>
      <c r="G5082">
        <v>1</v>
      </c>
      <c r="H5082">
        <v>0</v>
      </c>
      <c r="I5082" t="s">
        <v>131</v>
      </c>
      <c r="J5082">
        <v>562858</v>
      </c>
      <c r="K5082" t="s">
        <v>1335</v>
      </c>
      <c r="L5082">
        <v>562858</v>
      </c>
      <c r="M5082" t="s">
        <v>1335</v>
      </c>
      <c r="N5082">
        <v>562858</v>
      </c>
      <c r="O5082" t="s">
        <v>1335</v>
      </c>
      <c r="P5082">
        <v>562777</v>
      </c>
      <c r="Q5082" t="s">
        <v>1336</v>
      </c>
      <c r="R5082" s="9">
        <v>1267282.303630366</v>
      </c>
      <c r="S5082" s="9">
        <f>SUMIFS($B:$B,$J:$J,$C5082)</f>
        <v>5629</v>
      </c>
      <c r="T5082" s="9">
        <v>305450.99941187381</v>
      </c>
      <c r="U5082" s="9">
        <v>0</v>
      </c>
      <c r="V5082" s="9">
        <f>U5082*768</f>
        <v>0</v>
      </c>
      <c r="W5082" s="9">
        <v>29</v>
      </c>
      <c r="X5082" s="9">
        <f>W5082*3072</f>
        <v>89088</v>
      </c>
      <c r="Y5082" s="9">
        <v>28</v>
      </c>
      <c r="Z5082" s="9">
        <f>Y5082*1024</f>
        <v>28672</v>
      </c>
      <c r="AA5082" s="9">
        <v>26</v>
      </c>
      <c r="AB5082" s="9">
        <f>AA5082*256</f>
        <v>6656</v>
      </c>
      <c r="AC5082" s="9">
        <f>SUMIFS($B:$B,$L:$L,$C5082)</f>
        <v>13084</v>
      </c>
      <c r="AD5082" s="9">
        <v>1617016.0854878733</v>
      </c>
      <c r="AE5082" s="9"/>
      <c r="AF5082" s="9"/>
      <c r="AG5082" s="9">
        <f>SUMIFS($B:$B,$N:$N,$C5082)</f>
        <v>13084</v>
      </c>
      <c r="AH5082" s="9">
        <v>1467468.9303030949</v>
      </c>
      <c r="AI5082" s="9"/>
      <c r="AJ5082" s="9"/>
      <c r="AK5082" s="9"/>
      <c r="AL5082" s="9"/>
      <c r="AM5082" s="9"/>
      <c r="AN5082" s="9"/>
      <c r="AO5082" s="9"/>
      <c r="AP5082" s="9"/>
      <c r="AQ5082" s="15"/>
      <c r="AR5082" s="9">
        <v>56</v>
      </c>
      <c r="AS5082" s="9">
        <f>AR5082*30500</f>
        <v>1708000</v>
      </c>
      <c r="AT5082" s="9"/>
      <c r="AU5082" s="9"/>
      <c r="AV5082" s="9"/>
      <c r="AW5082" s="9"/>
      <c r="AX5082" s="9"/>
      <c r="AY5082" s="9"/>
      <c r="AZ5082" s="9"/>
      <c r="BA5082" s="9"/>
      <c r="BB5082" s="9"/>
      <c r="BC5082" s="9"/>
      <c r="BD5082" s="9"/>
      <c r="BE5082" s="9"/>
      <c r="BF5082" s="9"/>
      <c r="BG5082" s="9"/>
      <c r="BH5082" s="9"/>
      <c r="BI5082" s="9"/>
      <c r="BJ5082" s="9"/>
      <c r="BK5082" s="9"/>
      <c r="BL5082" s="9">
        <f t="shared" si="166"/>
        <v>6489634.3188332077</v>
      </c>
      <c r="BM5082" s="9">
        <f t="shared" si="167"/>
        <v>6489600</v>
      </c>
    </row>
    <row r="5083" spans="1:65" x14ac:dyDescent="0.3">
      <c r="A5083" t="s">
        <v>4616</v>
      </c>
      <c r="B5083" s="9">
        <v>302</v>
      </c>
      <c r="C5083">
        <v>574511</v>
      </c>
      <c r="D5083">
        <v>1</v>
      </c>
      <c r="E5083">
        <v>0</v>
      </c>
      <c r="F5083">
        <v>0</v>
      </c>
      <c r="G5083">
        <v>0</v>
      </c>
      <c r="H5083">
        <v>0</v>
      </c>
      <c r="I5083" t="s">
        <v>90</v>
      </c>
      <c r="J5083">
        <v>573922</v>
      </c>
      <c r="K5083" t="s">
        <v>92</v>
      </c>
      <c r="L5083">
        <v>573922</v>
      </c>
      <c r="M5083" t="s">
        <v>92</v>
      </c>
      <c r="N5083">
        <v>573922</v>
      </c>
      <c r="O5083" t="s">
        <v>92</v>
      </c>
      <c r="P5083">
        <v>573922</v>
      </c>
      <c r="Q5083" t="s">
        <v>92</v>
      </c>
      <c r="R5083" s="9">
        <v>72416.560290642476</v>
      </c>
      <c r="S5083" s="9"/>
      <c r="T5083" s="9"/>
      <c r="U5083" s="9"/>
      <c r="V5083" s="9"/>
      <c r="W5083" s="9"/>
      <c r="X5083" s="9"/>
      <c r="Y5083" s="9"/>
      <c r="Z5083" s="9"/>
      <c r="AA5083" s="9"/>
      <c r="AB5083" s="9"/>
      <c r="AC5083" s="9"/>
      <c r="AD5083" s="9"/>
      <c r="AE5083" s="9"/>
      <c r="AF5083" s="9"/>
      <c r="AG5083" s="9"/>
      <c r="AH5083" s="9"/>
      <c r="AI5083" s="9"/>
      <c r="AJ5083" s="9"/>
      <c r="AK5083" s="9"/>
      <c r="AL5083" s="9"/>
      <c r="AM5083" s="9"/>
      <c r="AN5083" s="9"/>
      <c r="AO5083" s="9"/>
      <c r="AP5083" s="9"/>
      <c r="AQ5083" s="15"/>
      <c r="AR5083" s="9">
        <v>1</v>
      </c>
      <c r="AS5083" s="9">
        <f>AR5083*30500</f>
        <v>30500</v>
      </c>
      <c r="AT5083" s="9"/>
      <c r="AU5083" s="9"/>
      <c r="AV5083" s="9"/>
      <c r="AW5083" s="9"/>
      <c r="AX5083" s="9"/>
      <c r="AY5083" s="9"/>
      <c r="AZ5083" s="9"/>
      <c r="BA5083" s="9"/>
      <c r="BB5083" s="9"/>
      <c r="BC5083" s="9"/>
      <c r="BD5083" s="9"/>
      <c r="BE5083" s="9"/>
      <c r="BF5083" s="9"/>
      <c r="BG5083" s="9"/>
      <c r="BH5083" s="9"/>
      <c r="BI5083" s="9"/>
      <c r="BJ5083" s="9"/>
      <c r="BK5083" s="9"/>
      <c r="BL5083" s="9">
        <f t="shared" si="166"/>
        <v>102916.56029064248</v>
      </c>
      <c r="BM5083" s="9">
        <f t="shared" si="167"/>
        <v>102900</v>
      </c>
    </row>
    <row r="5084" spans="1:65" x14ac:dyDescent="0.3">
      <c r="A5084" t="s">
        <v>4617</v>
      </c>
      <c r="B5084" s="9">
        <v>690</v>
      </c>
      <c r="C5084">
        <v>582484</v>
      </c>
      <c r="D5084">
        <v>1</v>
      </c>
      <c r="E5084">
        <v>0</v>
      </c>
      <c r="F5084">
        <v>0</v>
      </c>
      <c r="G5084">
        <v>0</v>
      </c>
      <c r="H5084">
        <v>0</v>
      </c>
      <c r="I5084" t="s">
        <v>81</v>
      </c>
      <c r="J5084">
        <v>582352</v>
      </c>
      <c r="K5084" t="s">
        <v>3665</v>
      </c>
      <c r="L5084">
        <v>581283</v>
      </c>
      <c r="M5084" t="s">
        <v>82</v>
      </c>
      <c r="N5084">
        <v>581283</v>
      </c>
      <c r="O5084" t="s">
        <v>82</v>
      </c>
      <c r="P5084">
        <v>581283</v>
      </c>
      <c r="Q5084" t="s">
        <v>82</v>
      </c>
      <c r="R5084" s="9">
        <v>163810.6948347828</v>
      </c>
      <c r="S5084" s="9"/>
      <c r="T5084" s="9"/>
      <c r="U5084" s="9"/>
      <c r="V5084" s="9"/>
      <c r="W5084" s="9"/>
      <c r="X5084" s="9"/>
      <c r="Y5084" s="9"/>
      <c r="Z5084" s="9"/>
      <c r="AA5084" s="9"/>
      <c r="AB5084" s="9"/>
      <c r="AC5084" s="9"/>
      <c r="AD5084" s="9"/>
      <c r="AE5084" s="9"/>
      <c r="AF5084" s="9"/>
      <c r="AG5084" s="9"/>
      <c r="AH5084" s="9"/>
      <c r="AI5084" s="9"/>
      <c r="AJ5084" s="9"/>
      <c r="AK5084" s="9"/>
      <c r="AL5084" s="9"/>
      <c r="AM5084" s="9"/>
      <c r="AN5084" s="9"/>
      <c r="AO5084" s="9"/>
      <c r="AP5084" s="9"/>
      <c r="AQ5084" s="15"/>
      <c r="AR5084" s="9"/>
      <c r="AS5084" s="9"/>
      <c r="AT5084" s="9"/>
      <c r="AU5084" s="9"/>
      <c r="AV5084" s="9"/>
      <c r="AW5084" s="9"/>
      <c r="AX5084" s="9"/>
      <c r="AY5084" s="9"/>
      <c r="AZ5084" s="9"/>
      <c r="BA5084" s="9"/>
      <c r="BB5084" s="9"/>
      <c r="BC5084" s="9"/>
      <c r="BD5084" s="9"/>
      <c r="BE5084" s="9"/>
      <c r="BF5084" s="9"/>
      <c r="BG5084" s="9"/>
      <c r="BH5084" s="9"/>
      <c r="BI5084" s="9"/>
      <c r="BJ5084" s="9"/>
      <c r="BK5084" s="9"/>
      <c r="BL5084" s="9">
        <f t="shared" si="166"/>
        <v>163810.6948347828</v>
      </c>
      <c r="BM5084" s="9">
        <f t="shared" si="167"/>
        <v>163800</v>
      </c>
    </row>
    <row r="5085" spans="1:65" x14ac:dyDescent="0.3">
      <c r="A5085" t="s">
        <v>4618</v>
      </c>
      <c r="B5085" s="9">
        <v>268</v>
      </c>
      <c r="C5085">
        <v>570061</v>
      </c>
      <c r="D5085">
        <v>1</v>
      </c>
      <c r="E5085">
        <v>0</v>
      </c>
      <c r="F5085">
        <v>0</v>
      </c>
      <c r="G5085">
        <v>0</v>
      </c>
      <c r="H5085">
        <v>0</v>
      </c>
      <c r="I5085" t="s">
        <v>111</v>
      </c>
      <c r="J5085">
        <v>513768</v>
      </c>
      <c r="K5085" t="s">
        <v>1939</v>
      </c>
      <c r="L5085">
        <v>513768</v>
      </c>
      <c r="M5085" t="s">
        <v>1939</v>
      </c>
      <c r="N5085">
        <v>513750</v>
      </c>
      <c r="O5085" t="s">
        <v>290</v>
      </c>
      <c r="P5085">
        <v>513750</v>
      </c>
      <c r="Q5085" t="s">
        <v>290</v>
      </c>
      <c r="R5085" s="9">
        <v>71941.662785630979</v>
      </c>
      <c r="S5085" s="9"/>
      <c r="T5085" s="9"/>
      <c r="U5085" s="9"/>
      <c r="V5085" s="9"/>
      <c r="W5085" s="9"/>
      <c r="X5085" s="9"/>
      <c r="Y5085" s="9"/>
      <c r="Z5085" s="9"/>
      <c r="AA5085" s="9"/>
      <c r="AB5085" s="9"/>
      <c r="AC5085" s="9"/>
      <c r="AD5085" s="9"/>
      <c r="AE5085" s="9"/>
      <c r="AF5085" s="9"/>
      <c r="AG5085" s="9"/>
      <c r="AH5085" s="9"/>
      <c r="AI5085" s="9"/>
      <c r="AJ5085" s="9"/>
      <c r="AK5085" s="9"/>
      <c r="AL5085" s="9"/>
      <c r="AM5085" s="9"/>
      <c r="AN5085" s="9"/>
      <c r="AO5085" s="9"/>
      <c r="AP5085" s="9"/>
      <c r="AQ5085" s="15"/>
      <c r="AR5085" s="9"/>
      <c r="AS5085" s="9"/>
      <c r="AT5085" s="9"/>
      <c r="AU5085" s="9"/>
      <c r="AV5085" s="9"/>
      <c r="AW5085" s="9"/>
      <c r="AX5085" s="9"/>
      <c r="AY5085" s="9"/>
      <c r="AZ5085" s="9"/>
      <c r="BA5085" s="9"/>
      <c r="BB5085" s="9"/>
      <c r="BC5085" s="9"/>
      <c r="BD5085" s="9"/>
      <c r="BE5085" s="9"/>
      <c r="BF5085" s="9"/>
      <c r="BG5085" s="9"/>
      <c r="BH5085" s="9"/>
      <c r="BI5085" s="9"/>
      <c r="BJ5085" s="9"/>
      <c r="BK5085" s="9"/>
      <c r="BL5085" s="9">
        <f t="shared" si="166"/>
        <v>71941.662785630979</v>
      </c>
      <c r="BM5085" s="9">
        <f t="shared" si="167"/>
        <v>71900</v>
      </c>
    </row>
    <row r="5086" spans="1:65" x14ac:dyDescent="0.3">
      <c r="A5086" s="3" t="s">
        <v>4619</v>
      </c>
      <c r="B5086" s="9">
        <v>1136</v>
      </c>
      <c r="C5086">
        <v>579742</v>
      </c>
      <c r="D5086">
        <v>1</v>
      </c>
      <c r="E5086">
        <v>0</v>
      </c>
      <c r="F5086">
        <v>1</v>
      </c>
      <c r="G5086">
        <v>0</v>
      </c>
      <c r="H5086">
        <v>0</v>
      </c>
      <c r="I5086" t="s">
        <v>90</v>
      </c>
      <c r="J5086">
        <v>579858</v>
      </c>
      <c r="K5086" t="s">
        <v>1016</v>
      </c>
      <c r="L5086">
        <v>579742</v>
      </c>
      <c r="M5086" t="s">
        <v>4619</v>
      </c>
      <c r="N5086">
        <v>579858</v>
      </c>
      <c r="O5086" t="s">
        <v>1016</v>
      </c>
      <c r="P5086">
        <v>579858</v>
      </c>
      <c r="Q5086" t="s">
        <v>1016</v>
      </c>
      <c r="R5086" s="9">
        <v>267470.36726091831</v>
      </c>
      <c r="S5086" s="9"/>
      <c r="T5086" s="9"/>
      <c r="U5086" s="9"/>
      <c r="V5086" s="9"/>
      <c r="W5086" s="9"/>
      <c r="X5086" s="9"/>
      <c r="Y5086" s="9"/>
      <c r="Z5086" s="9"/>
      <c r="AA5086" s="9"/>
      <c r="AB5086" s="9"/>
      <c r="AC5086" s="9">
        <f>SUMIFS($B:$B,$L:$L,$C5086)</f>
        <v>1136</v>
      </c>
      <c r="AD5086" s="9">
        <v>143295.96399127995</v>
      </c>
      <c r="AE5086" s="9"/>
      <c r="AF5086" s="9"/>
      <c r="AG5086" s="9"/>
      <c r="AH5086" s="9"/>
      <c r="AI5086" s="9"/>
      <c r="AJ5086" s="9"/>
      <c r="AK5086" s="9"/>
      <c r="AL5086" s="9"/>
      <c r="AM5086" s="9"/>
      <c r="AN5086" s="9"/>
      <c r="AO5086" s="9"/>
      <c r="AP5086" s="9"/>
      <c r="AQ5086" s="15"/>
      <c r="AR5086" s="9"/>
      <c r="AS5086" s="9"/>
      <c r="AT5086" s="9"/>
      <c r="AU5086" s="9"/>
      <c r="AV5086" s="9"/>
      <c r="AW5086" s="9"/>
      <c r="AX5086" s="9"/>
      <c r="AY5086" s="9"/>
      <c r="AZ5086" s="9"/>
      <c r="BA5086" s="9"/>
      <c r="BB5086" s="9"/>
      <c r="BC5086" s="9"/>
      <c r="BD5086" s="9"/>
      <c r="BE5086" s="9"/>
      <c r="BF5086" s="9"/>
      <c r="BG5086" s="9"/>
      <c r="BH5086" s="9"/>
      <c r="BI5086" s="9"/>
      <c r="BJ5086" s="9"/>
      <c r="BK5086" s="9"/>
      <c r="BL5086" s="9">
        <f t="shared" si="166"/>
        <v>410766.33125219826</v>
      </c>
      <c r="BM5086" s="9">
        <f t="shared" si="167"/>
        <v>410800</v>
      </c>
    </row>
    <row r="5087" spans="1:65" x14ac:dyDescent="0.3">
      <c r="A5087" t="s">
        <v>4620</v>
      </c>
      <c r="B5087" s="9">
        <v>713</v>
      </c>
      <c r="C5087">
        <v>568333</v>
      </c>
      <c r="D5087">
        <v>1</v>
      </c>
      <c r="E5087">
        <v>0</v>
      </c>
      <c r="F5087">
        <v>0</v>
      </c>
      <c r="G5087">
        <v>0</v>
      </c>
      <c r="H5087">
        <v>0</v>
      </c>
      <c r="I5087" t="s">
        <v>94</v>
      </c>
      <c r="J5087">
        <v>505927</v>
      </c>
      <c r="K5087" t="s">
        <v>668</v>
      </c>
      <c r="L5087">
        <v>505927</v>
      </c>
      <c r="M5087" t="s">
        <v>668</v>
      </c>
      <c r="N5087">
        <v>505927</v>
      </c>
      <c r="O5087" t="s">
        <v>668</v>
      </c>
      <c r="P5087">
        <v>505927</v>
      </c>
      <c r="Q5087" t="s">
        <v>668</v>
      </c>
      <c r="R5087" s="9">
        <v>169188.92165124629</v>
      </c>
      <c r="S5087" s="9"/>
      <c r="T5087" s="9"/>
      <c r="U5087" s="9"/>
      <c r="V5087" s="9"/>
      <c r="W5087" s="9"/>
      <c r="X5087" s="9"/>
      <c r="Y5087" s="9"/>
      <c r="Z5087" s="9"/>
      <c r="AA5087" s="9"/>
      <c r="AB5087" s="9"/>
      <c r="AC5087" s="9"/>
      <c r="AD5087" s="9"/>
      <c r="AE5087" s="9"/>
      <c r="AF5087" s="9"/>
      <c r="AG5087" s="9"/>
      <c r="AH5087" s="9"/>
      <c r="AI5087" s="9"/>
      <c r="AJ5087" s="9"/>
      <c r="AK5087" s="9"/>
      <c r="AL5087" s="9"/>
      <c r="AM5087" s="9"/>
      <c r="AN5087" s="9"/>
      <c r="AO5087" s="9"/>
      <c r="AP5087" s="9"/>
      <c r="AQ5087" s="15"/>
      <c r="AR5087" s="9"/>
      <c r="AS5087" s="9"/>
      <c r="AT5087" s="9"/>
      <c r="AU5087" s="9"/>
      <c r="AV5087" s="9"/>
      <c r="AW5087" s="9"/>
      <c r="AX5087" s="9"/>
      <c r="AY5087" s="9"/>
      <c r="AZ5087" s="9"/>
      <c r="BA5087" s="9"/>
      <c r="BB5087" s="9"/>
      <c r="BC5087" s="9"/>
      <c r="BD5087" s="9"/>
      <c r="BE5087" s="9"/>
      <c r="BF5087" s="9"/>
      <c r="BG5087" s="9"/>
      <c r="BH5087" s="9"/>
      <c r="BI5087" s="9"/>
      <c r="BJ5087" s="9"/>
      <c r="BK5087" s="9"/>
      <c r="BL5087" s="9">
        <f t="shared" si="166"/>
        <v>169188.92165124629</v>
      </c>
      <c r="BM5087" s="9">
        <f t="shared" si="167"/>
        <v>169200</v>
      </c>
    </row>
    <row r="5088" spans="1:65" x14ac:dyDescent="0.3">
      <c r="A5088" s="2" t="s">
        <v>3350</v>
      </c>
      <c r="B5088" s="9">
        <v>2901</v>
      </c>
      <c r="C5088">
        <v>558427</v>
      </c>
      <c r="D5088">
        <v>1</v>
      </c>
      <c r="E5088">
        <v>1</v>
      </c>
      <c r="F5088">
        <v>0</v>
      </c>
      <c r="G5088">
        <v>0</v>
      </c>
      <c r="H5088">
        <v>0</v>
      </c>
      <c r="I5088" t="s">
        <v>151</v>
      </c>
      <c r="J5088">
        <v>558427</v>
      </c>
      <c r="K5088" t="s">
        <v>3350</v>
      </c>
      <c r="L5088">
        <v>558371</v>
      </c>
      <c r="M5088" t="s">
        <v>2077</v>
      </c>
      <c r="N5088">
        <v>558371</v>
      </c>
      <c r="O5088" t="s">
        <v>2077</v>
      </c>
      <c r="P5088">
        <v>554791</v>
      </c>
      <c r="Q5088" t="s">
        <v>1503</v>
      </c>
      <c r="R5088" s="9">
        <v>668107.23446705414</v>
      </c>
      <c r="S5088" s="9">
        <f>SUMIFS($B:$B,$J:$J,$C5088)</f>
        <v>3166</v>
      </c>
      <c r="T5088" s="9">
        <v>172112.02166279269</v>
      </c>
      <c r="U5088" s="9">
        <v>0</v>
      </c>
      <c r="V5088" s="9">
        <f>U5088*768</f>
        <v>0</v>
      </c>
      <c r="W5088" s="9">
        <v>20</v>
      </c>
      <c r="X5088" s="9">
        <f>W5088*3072</f>
        <v>61440</v>
      </c>
      <c r="Y5088" s="9">
        <v>6</v>
      </c>
      <c r="Z5088" s="9">
        <f>Y5088*1024</f>
        <v>6144</v>
      </c>
      <c r="AA5088" s="9">
        <v>15</v>
      </c>
      <c r="AB5088" s="9">
        <f>AA5088*256</f>
        <v>3840</v>
      </c>
      <c r="AC5088" s="9"/>
      <c r="AD5088" s="9"/>
      <c r="AE5088" s="9"/>
      <c r="AF5088" s="9"/>
      <c r="AG5088" s="9"/>
      <c r="AH5088" s="9"/>
      <c r="AI5088" s="9"/>
      <c r="AJ5088" s="9"/>
      <c r="AK5088" s="9"/>
      <c r="AL5088" s="9"/>
      <c r="AM5088" s="9"/>
      <c r="AN5088" s="9"/>
      <c r="AO5088" s="9"/>
      <c r="AP5088" s="9"/>
      <c r="AQ5088" s="15"/>
      <c r="AR5088" s="9">
        <v>2</v>
      </c>
      <c r="AS5088" s="9">
        <f>AR5088*30500</f>
        <v>61000</v>
      </c>
      <c r="AT5088" s="9"/>
      <c r="AU5088" s="9"/>
      <c r="AV5088" s="9"/>
      <c r="AW5088" s="9"/>
      <c r="AX5088" s="9"/>
      <c r="AY5088" s="9"/>
      <c r="AZ5088" s="9"/>
      <c r="BA5088" s="9"/>
      <c r="BB5088" s="9"/>
      <c r="BC5088" s="9"/>
      <c r="BD5088" s="9"/>
      <c r="BE5088" s="9"/>
      <c r="BF5088" s="9"/>
      <c r="BG5088" s="9"/>
      <c r="BH5088" s="9"/>
      <c r="BI5088" s="9"/>
      <c r="BJ5088" s="9"/>
      <c r="BK5088" s="9"/>
      <c r="BL5088" s="9">
        <f t="shared" si="166"/>
        <v>972643.25612984679</v>
      </c>
      <c r="BM5088" s="9">
        <f t="shared" si="167"/>
        <v>972600</v>
      </c>
    </row>
    <row r="5089" spans="1:65" x14ac:dyDescent="0.3">
      <c r="A5089" t="s">
        <v>4621</v>
      </c>
      <c r="B5089" s="9">
        <v>867</v>
      </c>
      <c r="C5089">
        <v>552011</v>
      </c>
      <c r="D5089">
        <v>1</v>
      </c>
      <c r="E5089">
        <v>0</v>
      </c>
      <c r="F5089">
        <v>0</v>
      </c>
      <c r="G5089">
        <v>0</v>
      </c>
      <c r="H5089">
        <v>0</v>
      </c>
      <c r="I5089" t="s">
        <v>111</v>
      </c>
      <c r="J5089">
        <v>505188</v>
      </c>
      <c r="K5089" t="s">
        <v>140</v>
      </c>
      <c r="L5089">
        <v>505188</v>
      </c>
      <c r="M5089" t="s">
        <v>140</v>
      </c>
      <c r="N5089">
        <v>505188</v>
      </c>
      <c r="O5089" t="s">
        <v>140</v>
      </c>
      <c r="P5089">
        <v>505188</v>
      </c>
      <c r="Q5089" t="s">
        <v>140</v>
      </c>
      <c r="R5089" s="9">
        <v>205103.2134905188</v>
      </c>
      <c r="S5089" s="9"/>
      <c r="T5089" s="9"/>
      <c r="U5089" s="9"/>
      <c r="V5089" s="9"/>
      <c r="W5089" s="9"/>
      <c r="X5089" s="9"/>
      <c r="Y5089" s="9"/>
      <c r="Z5089" s="9"/>
      <c r="AA5089" s="9"/>
      <c r="AB5089" s="9"/>
      <c r="AC5089" s="9"/>
      <c r="AD5089" s="9"/>
      <c r="AE5089" s="9"/>
      <c r="AF5089" s="9"/>
      <c r="AG5089" s="9"/>
      <c r="AH5089" s="9"/>
      <c r="AI5089" s="9"/>
      <c r="AJ5089" s="9"/>
      <c r="AK5089" s="9"/>
      <c r="AL5089" s="9"/>
      <c r="AM5089" s="9"/>
      <c r="AN5089" s="9"/>
      <c r="AO5089" s="9"/>
      <c r="AP5089" s="9"/>
      <c r="AQ5089" s="15"/>
      <c r="AR5089" s="9"/>
      <c r="AS5089" s="9"/>
      <c r="AT5089" s="9"/>
      <c r="AU5089" s="9"/>
      <c r="AV5089" s="9"/>
      <c r="AW5089" s="9"/>
      <c r="AX5089" s="9"/>
      <c r="AY5089" s="9"/>
      <c r="AZ5089" s="9"/>
      <c r="BA5089" s="9"/>
      <c r="BB5089" s="9"/>
      <c r="BC5089" s="9"/>
      <c r="BD5089" s="9"/>
      <c r="BE5089" s="9"/>
      <c r="BF5089" s="9"/>
      <c r="BG5089" s="9"/>
      <c r="BH5089" s="9"/>
      <c r="BI5089" s="9"/>
      <c r="BJ5089" s="9"/>
      <c r="BK5089" s="9"/>
      <c r="BL5089" s="9">
        <f t="shared" si="166"/>
        <v>205103.2134905188</v>
      </c>
      <c r="BM5089" s="9">
        <f t="shared" si="167"/>
        <v>205100</v>
      </c>
    </row>
    <row r="5090" spans="1:65" x14ac:dyDescent="0.3">
      <c r="A5090" t="s">
        <v>4622</v>
      </c>
      <c r="B5090" s="9">
        <v>525</v>
      </c>
      <c r="C5090">
        <v>555622</v>
      </c>
      <c r="D5090">
        <v>1</v>
      </c>
      <c r="E5090">
        <v>0</v>
      </c>
      <c r="F5090">
        <v>0</v>
      </c>
      <c r="G5090">
        <v>0</v>
      </c>
      <c r="H5090">
        <v>0</v>
      </c>
      <c r="I5090" t="s">
        <v>77</v>
      </c>
      <c r="J5090">
        <v>555762</v>
      </c>
      <c r="K5090" t="s">
        <v>1110</v>
      </c>
      <c r="L5090">
        <v>555762</v>
      </c>
      <c r="M5090" t="s">
        <v>1110</v>
      </c>
      <c r="N5090">
        <v>555762</v>
      </c>
      <c r="O5090" t="s">
        <v>1110</v>
      </c>
      <c r="P5090">
        <v>554961</v>
      </c>
      <c r="Q5090" t="s">
        <v>117</v>
      </c>
      <c r="R5090" s="9">
        <v>125107.8208170931</v>
      </c>
      <c r="S5090" s="9"/>
      <c r="T5090" s="9"/>
      <c r="U5090" s="9"/>
      <c r="V5090" s="9"/>
      <c r="W5090" s="9"/>
      <c r="X5090" s="9"/>
      <c r="Y5090" s="9"/>
      <c r="Z5090" s="9"/>
      <c r="AA5090" s="9"/>
      <c r="AB5090" s="9"/>
      <c r="AC5090" s="9"/>
      <c r="AD5090" s="9"/>
      <c r="AE5090" s="9"/>
      <c r="AF5090" s="9"/>
      <c r="AG5090" s="9"/>
      <c r="AH5090" s="9"/>
      <c r="AI5090" s="9"/>
      <c r="AJ5090" s="9"/>
      <c r="AK5090" s="9"/>
      <c r="AL5090" s="9"/>
      <c r="AM5090" s="9"/>
      <c r="AN5090" s="9"/>
      <c r="AO5090" s="9"/>
      <c r="AP5090" s="9"/>
      <c r="AQ5090" s="15"/>
      <c r="AR5090" s="9"/>
      <c r="AS5090" s="9"/>
      <c r="AT5090" s="9"/>
      <c r="AU5090" s="9"/>
      <c r="AV5090" s="9"/>
      <c r="AW5090" s="9"/>
      <c r="AX5090" s="9"/>
      <c r="AY5090" s="9"/>
      <c r="AZ5090" s="9"/>
      <c r="BA5090" s="9"/>
      <c r="BB5090" s="9"/>
      <c r="BC5090" s="9"/>
      <c r="BD5090" s="9"/>
      <c r="BE5090" s="9"/>
      <c r="BF5090" s="9"/>
      <c r="BG5090" s="9"/>
      <c r="BH5090" s="9"/>
      <c r="BI5090" s="9"/>
      <c r="BJ5090" s="9"/>
      <c r="BK5090" s="9"/>
      <c r="BL5090" s="9">
        <f t="shared" si="166"/>
        <v>125107.8208170931</v>
      </c>
      <c r="BM5090" s="9">
        <f t="shared" si="167"/>
        <v>125100</v>
      </c>
    </row>
    <row r="5091" spans="1:65" x14ac:dyDescent="0.3">
      <c r="A5091" t="s">
        <v>4623</v>
      </c>
      <c r="B5091" s="9">
        <v>193</v>
      </c>
      <c r="C5091">
        <v>582492</v>
      </c>
      <c r="D5091">
        <v>1</v>
      </c>
      <c r="E5091">
        <v>0</v>
      </c>
      <c r="F5091">
        <v>0</v>
      </c>
      <c r="G5091">
        <v>0</v>
      </c>
      <c r="H5091">
        <v>0</v>
      </c>
      <c r="I5091" t="s">
        <v>81</v>
      </c>
      <c r="J5091">
        <v>582018</v>
      </c>
      <c r="K5091" t="s">
        <v>242</v>
      </c>
      <c r="L5091">
        <v>582018</v>
      </c>
      <c r="M5091" t="s">
        <v>242</v>
      </c>
      <c r="N5091">
        <v>581372</v>
      </c>
      <c r="O5091" t="s">
        <v>243</v>
      </c>
      <c r="P5091">
        <v>581372</v>
      </c>
      <c r="Q5091" t="s">
        <v>243</v>
      </c>
      <c r="R5091" s="9">
        <v>71941.662785630979</v>
      </c>
      <c r="S5091" s="9"/>
      <c r="T5091" s="9"/>
      <c r="U5091" s="9"/>
      <c r="V5091" s="9"/>
      <c r="W5091" s="9"/>
      <c r="X5091" s="9"/>
      <c r="Y5091" s="9"/>
      <c r="Z5091" s="9"/>
      <c r="AA5091" s="9"/>
      <c r="AB5091" s="9"/>
      <c r="AC5091" s="9"/>
      <c r="AD5091" s="9"/>
      <c r="AE5091" s="9"/>
      <c r="AF5091" s="9"/>
      <c r="AG5091" s="9"/>
      <c r="AH5091" s="9"/>
      <c r="AI5091" s="9"/>
      <c r="AJ5091" s="9"/>
      <c r="AK5091" s="9"/>
      <c r="AL5091" s="9"/>
      <c r="AM5091" s="9"/>
      <c r="AN5091" s="9"/>
      <c r="AO5091" s="9"/>
      <c r="AP5091" s="9"/>
      <c r="AQ5091" s="15"/>
      <c r="AR5091" s="9"/>
      <c r="AS5091" s="9"/>
      <c r="AT5091" s="9"/>
      <c r="AU5091" s="9"/>
      <c r="AV5091" s="9"/>
      <c r="AW5091" s="9"/>
      <c r="AX5091" s="9"/>
      <c r="AY5091" s="9"/>
      <c r="AZ5091" s="9"/>
      <c r="BA5091" s="9"/>
      <c r="BB5091" s="9"/>
      <c r="BC5091" s="9"/>
      <c r="BD5091" s="9"/>
      <c r="BE5091" s="9"/>
      <c r="BF5091" s="9"/>
      <c r="BG5091" s="9"/>
      <c r="BH5091" s="9"/>
      <c r="BI5091" s="9"/>
      <c r="BJ5091" s="9"/>
      <c r="BK5091" s="9"/>
      <c r="BL5091" s="9">
        <f t="shared" si="166"/>
        <v>71941.662785630979</v>
      </c>
      <c r="BM5091" s="9">
        <f t="shared" si="167"/>
        <v>71900</v>
      </c>
    </row>
    <row r="5092" spans="1:65" x14ac:dyDescent="0.3">
      <c r="A5092" s="3" t="s">
        <v>863</v>
      </c>
      <c r="B5092" s="9">
        <v>2212</v>
      </c>
      <c r="C5092">
        <v>539732</v>
      </c>
      <c r="D5092">
        <v>1</v>
      </c>
      <c r="E5092">
        <v>1</v>
      </c>
      <c r="F5092">
        <v>1</v>
      </c>
      <c r="G5092">
        <v>0</v>
      </c>
      <c r="H5092">
        <v>0</v>
      </c>
      <c r="I5092" t="s">
        <v>86</v>
      </c>
      <c r="J5092">
        <v>539732</v>
      </c>
      <c r="K5092" t="s">
        <v>863</v>
      </c>
      <c r="L5092">
        <v>539732</v>
      </c>
      <c r="M5092" t="s">
        <v>863</v>
      </c>
      <c r="N5092">
        <v>539333</v>
      </c>
      <c r="O5092" t="s">
        <v>864</v>
      </c>
      <c r="P5092">
        <v>539139</v>
      </c>
      <c r="Q5092" t="s">
        <v>537</v>
      </c>
      <c r="R5092" s="9">
        <v>513229.95671528508</v>
      </c>
      <c r="S5092" s="9">
        <f>SUMIFS($B:$B,$J:$J,$C5092)</f>
        <v>3517</v>
      </c>
      <c r="T5092" s="9">
        <v>191136.9577864446</v>
      </c>
      <c r="U5092" s="9">
        <v>1</v>
      </c>
      <c r="V5092" s="9">
        <f>U5092*768</f>
        <v>768</v>
      </c>
      <c r="W5092" s="9">
        <v>34</v>
      </c>
      <c r="X5092" s="9">
        <f>W5092*3072</f>
        <v>104448</v>
      </c>
      <c r="Y5092" s="9">
        <v>17</v>
      </c>
      <c r="Z5092" s="9">
        <f>Y5092*1024</f>
        <v>17408</v>
      </c>
      <c r="AA5092" s="9">
        <v>9</v>
      </c>
      <c r="AB5092" s="9">
        <f>AA5092*256</f>
        <v>2304</v>
      </c>
      <c r="AC5092" s="9">
        <f>SUMIFS($B:$B,$L:$L,$C5092)</f>
        <v>8780</v>
      </c>
      <c r="AD5092" s="9">
        <v>1090757.0946302335</v>
      </c>
      <c r="AE5092" s="9"/>
      <c r="AF5092" s="9"/>
      <c r="AG5092" s="9"/>
      <c r="AH5092" s="9"/>
      <c r="AI5092" s="9"/>
      <c r="AJ5092" s="9"/>
      <c r="AK5092" s="9"/>
      <c r="AL5092" s="9"/>
      <c r="AM5092" s="9"/>
      <c r="AN5092" s="9"/>
      <c r="AO5092" s="9"/>
      <c r="AP5092" s="9"/>
      <c r="AQ5092" s="15"/>
      <c r="AR5092" s="9"/>
      <c r="AS5092" s="9"/>
      <c r="AT5092" s="9"/>
      <c r="AU5092" s="9"/>
      <c r="AV5092" s="9"/>
      <c r="AW5092" s="9"/>
      <c r="AX5092" s="9"/>
      <c r="AY5092" s="9"/>
      <c r="AZ5092" s="9"/>
      <c r="BA5092" s="9"/>
      <c r="BB5092" s="9"/>
      <c r="BC5092" s="9"/>
      <c r="BD5092" s="9"/>
      <c r="BE5092" s="9"/>
      <c r="BF5092" s="9"/>
      <c r="BG5092" s="9"/>
      <c r="BH5092" s="9"/>
      <c r="BI5092" s="9"/>
      <c r="BJ5092" s="9"/>
      <c r="BK5092" s="9"/>
      <c r="BL5092" s="9">
        <f t="shared" si="166"/>
        <v>1920052.0091319631</v>
      </c>
      <c r="BM5092" s="9">
        <f t="shared" si="167"/>
        <v>1920100</v>
      </c>
    </row>
    <row r="5093" spans="1:65" x14ac:dyDescent="0.3">
      <c r="A5093" t="s">
        <v>863</v>
      </c>
      <c r="B5093" s="9">
        <v>198</v>
      </c>
      <c r="C5093">
        <v>536920</v>
      </c>
      <c r="D5093">
        <v>1</v>
      </c>
      <c r="E5093">
        <v>0</v>
      </c>
      <c r="F5093">
        <v>0</v>
      </c>
      <c r="G5093">
        <v>0</v>
      </c>
      <c r="H5093">
        <v>0</v>
      </c>
      <c r="I5093" t="s">
        <v>83</v>
      </c>
      <c r="J5093">
        <v>551201</v>
      </c>
      <c r="K5093" t="s">
        <v>2250</v>
      </c>
      <c r="L5093">
        <v>550787</v>
      </c>
      <c r="M5093" t="s">
        <v>908</v>
      </c>
      <c r="N5093">
        <v>550787</v>
      </c>
      <c r="O5093" t="s">
        <v>908</v>
      </c>
      <c r="P5093">
        <v>550787</v>
      </c>
      <c r="Q5093" t="s">
        <v>908</v>
      </c>
      <c r="R5093" s="9">
        <v>71941.662785630979</v>
      </c>
      <c r="S5093" s="9"/>
      <c r="T5093" s="9"/>
      <c r="U5093" s="9"/>
      <c r="V5093" s="9"/>
      <c r="W5093" s="9"/>
      <c r="X5093" s="9"/>
      <c r="Y5093" s="9"/>
      <c r="Z5093" s="9"/>
      <c r="AA5093" s="9"/>
      <c r="AB5093" s="9"/>
      <c r="AC5093" s="9"/>
      <c r="AD5093" s="9"/>
      <c r="AE5093" s="9"/>
      <c r="AF5093" s="9"/>
      <c r="AG5093" s="9"/>
      <c r="AH5093" s="9"/>
      <c r="AI5093" s="9"/>
      <c r="AJ5093" s="9"/>
      <c r="AK5093" s="9"/>
      <c r="AL5093" s="9"/>
      <c r="AM5093" s="9"/>
      <c r="AN5093" s="9"/>
      <c r="AO5093" s="9"/>
      <c r="AP5093" s="9"/>
      <c r="AQ5093" s="15"/>
      <c r="AR5093" s="9"/>
      <c r="AS5093" s="9"/>
      <c r="AT5093" s="9"/>
      <c r="AU5093" s="9"/>
      <c r="AV5093" s="9"/>
      <c r="AW5093" s="9"/>
      <c r="AX5093" s="9"/>
      <c r="AY5093" s="9"/>
      <c r="AZ5093" s="9"/>
      <c r="BA5093" s="9"/>
      <c r="BB5093" s="9"/>
      <c r="BC5093" s="9"/>
      <c r="BD5093" s="9"/>
      <c r="BE5093" s="9"/>
      <c r="BF5093" s="9"/>
      <c r="BG5093" s="9"/>
      <c r="BH5093" s="9"/>
      <c r="BI5093" s="9"/>
      <c r="BJ5093" s="9"/>
      <c r="BK5093" s="9"/>
      <c r="BL5093" s="9">
        <f t="shared" si="166"/>
        <v>71941.662785630979</v>
      </c>
      <c r="BM5093" s="9">
        <f t="shared" si="167"/>
        <v>71900</v>
      </c>
    </row>
    <row r="5094" spans="1:65" x14ac:dyDescent="0.3">
      <c r="A5094" s="2" t="s">
        <v>989</v>
      </c>
      <c r="B5094" s="9">
        <v>889</v>
      </c>
      <c r="C5094">
        <v>551856</v>
      </c>
      <c r="D5094">
        <v>1</v>
      </c>
      <c r="E5094">
        <v>1</v>
      </c>
      <c r="F5094">
        <v>0</v>
      </c>
      <c r="G5094">
        <v>0</v>
      </c>
      <c r="H5094">
        <v>0</v>
      </c>
      <c r="I5094" t="s">
        <v>83</v>
      </c>
      <c r="J5094">
        <v>551856</v>
      </c>
      <c r="K5094" t="s">
        <v>989</v>
      </c>
      <c r="L5094">
        <v>550787</v>
      </c>
      <c r="M5094" t="s">
        <v>908</v>
      </c>
      <c r="N5094">
        <v>550787</v>
      </c>
      <c r="O5094" t="s">
        <v>908</v>
      </c>
      <c r="P5094">
        <v>550787</v>
      </c>
      <c r="Q5094" t="s">
        <v>908</v>
      </c>
      <c r="R5094" s="9">
        <v>210220.73802621421</v>
      </c>
      <c r="S5094" s="9">
        <f>SUMIFS($B:$B,$J:$J,$C5094)</f>
        <v>2452</v>
      </c>
      <c r="T5094" s="9">
        <v>133384.49491748301</v>
      </c>
      <c r="U5094" s="9">
        <v>0</v>
      </c>
      <c r="V5094" s="9">
        <f>U5094*768</f>
        <v>0</v>
      </c>
      <c r="W5094" s="9">
        <v>13</v>
      </c>
      <c r="X5094" s="9">
        <f>W5094*3072</f>
        <v>39936</v>
      </c>
      <c r="Y5094" s="9">
        <v>11</v>
      </c>
      <c r="Z5094" s="9">
        <f>Y5094*1024</f>
        <v>11264</v>
      </c>
      <c r="AA5094" s="9">
        <v>1</v>
      </c>
      <c r="AB5094" s="9">
        <f>AA5094*256</f>
        <v>256</v>
      </c>
      <c r="AC5094" s="9"/>
      <c r="AD5094" s="9"/>
      <c r="AE5094" s="9"/>
      <c r="AF5094" s="9"/>
      <c r="AG5094" s="9"/>
      <c r="AH5094" s="9"/>
      <c r="AI5094" s="9"/>
      <c r="AJ5094" s="9"/>
      <c r="AK5094" s="9"/>
      <c r="AL5094" s="9"/>
      <c r="AM5094" s="9"/>
      <c r="AN5094" s="9"/>
      <c r="AO5094" s="9"/>
      <c r="AP5094" s="9"/>
      <c r="AQ5094" s="15"/>
      <c r="AR5094" s="9"/>
      <c r="AS5094" s="9"/>
      <c r="AT5094" s="9"/>
      <c r="AU5094" s="9"/>
      <c r="AV5094" s="9"/>
      <c r="AW5094" s="9"/>
      <c r="AX5094" s="9"/>
      <c r="AY5094" s="9"/>
      <c r="AZ5094" s="9"/>
      <c r="BA5094" s="9"/>
      <c r="BB5094" s="9"/>
      <c r="BC5094" s="9"/>
      <c r="BD5094" s="9"/>
      <c r="BE5094" s="9"/>
      <c r="BF5094" s="9"/>
      <c r="BG5094" s="9"/>
      <c r="BH5094" s="9"/>
      <c r="BI5094" s="9"/>
      <c r="BJ5094" s="9"/>
      <c r="BK5094" s="9"/>
      <c r="BL5094" s="9">
        <f t="shared" si="166"/>
        <v>395061.23294369725</v>
      </c>
      <c r="BM5094" s="9">
        <f t="shared" si="167"/>
        <v>395100</v>
      </c>
    </row>
    <row r="5095" spans="1:65" x14ac:dyDescent="0.3">
      <c r="A5095" t="s">
        <v>4624</v>
      </c>
      <c r="B5095" s="9">
        <v>306</v>
      </c>
      <c r="C5095">
        <v>591815</v>
      </c>
      <c r="D5095">
        <v>1</v>
      </c>
      <c r="E5095">
        <v>0</v>
      </c>
      <c r="F5095">
        <v>0</v>
      </c>
      <c r="G5095">
        <v>0</v>
      </c>
      <c r="H5095">
        <v>0</v>
      </c>
      <c r="I5095" t="s">
        <v>123</v>
      </c>
      <c r="J5095">
        <v>591432</v>
      </c>
      <c r="K5095" t="s">
        <v>3863</v>
      </c>
      <c r="L5095">
        <v>590266</v>
      </c>
      <c r="M5095" t="s">
        <v>163</v>
      </c>
      <c r="N5095">
        <v>590266</v>
      </c>
      <c r="O5095" t="s">
        <v>163</v>
      </c>
      <c r="P5095">
        <v>590266</v>
      </c>
      <c r="Q5095" t="s">
        <v>163</v>
      </c>
      <c r="R5095" s="9">
        <v>73366.217065850942</v>
      </c>
      <c r="S5095" s="9"/>
      <c r="T5095" s="9"/>
      <c r="U5095" s="9"/>
      <c r="V5095" s="9"/>
      <c r="W5095" s="9"/>
      <c r="X5095" s="9"/>
      <c r="Y5095" s="9"/>
      <c r="Z5095" s="9"/>
      <c r="AA5095" s="9"/>
      <c r="AB5095" s="9"/>
      <c r="AC5095" s="9"/>
      <c r="AD5095" s="9"/>
      <c r="AE5095" s="9"/>
      <c r="AF5095" s="9"/>
      <c r="AG5095" s="9"/>
      <c r="AH5095" s="9"/>
      <c r="AI5095" s="9"/>
      <c r="AJ5095" s="9"/>
      <c r="AK5095" s="9"/>
      <c r="AL5095" s="9"/>
      <c r="AM5095" s="9"/>
      <c r="AN5095" s="9"/>
      <c r="AO5095" s="9"/>
      <c r="AP5095" s="9"/>
      <c r="AQ5095" s="15"/>
      <c r="AR5095" s="9"/>
      <c r="AS5095" s="9"/>
      <c r="AT5095" s="9"/>
      <c r="AU5095" s="9"/>
      <c r="AV5095" s="9"/>
      <c r="AW5095" s="9"/>
      <c r="AX5095" s="9"/>
      <c r="AY5095" s="9"/>
      <c r="AZ5095" s="9"/>
      <c r="BA5095" s="9"/>
      <c r="BB5095" s="9"/>
      <c r="BC5095" s="9"/>
      <c r="BD5095" s="9"/>
      <c r="BE5095" s="9"/>
      <c r="BF5095" s="9"/>
      <c r="BG5095" s="9"/>
      <c r="BH5095" s="9"/>
      <c r="BI5095" s="9"/>
      <c r="BJ5095" s="9"/>
      <c r="BK5095" s="9"/>
      <c r="BL5095" s="9">
        <f t="shared" si="166"/>
        <v>73366.217065850942</v>
      </c>
      <c r="BM5095" s="9">
        <f t="shared" si="167"/>
        <v>73400</v>
      </c>
    </row>
    <row r="5096" spans="1:65" x14ac:dyDescent="0.3">
      <c r="A5096" s="3" t="s">
        <v>1129</v>
      </c>
      <c r="B5096" s="9">
        <v>2341</v>
      </c>
      <c r="C5096">
        <v>558435</v>
      </c>
      <c r="D5096">
        <v>1</v>
      </c>
      <c r="E5096">
        <v>1</v>
      </c>
      <c r="F5096">
        <v>1</v>
      </c>
      <c r="G5096">
        <v>0</v>
      </c>
      <c r="H5096">
        <v>0</v>
      </c>
      <c r="I5096" t="s">
        <v>151</v>
      </c>
      <c r="J5096">
        <v>558435</v>
      </c>
      <c r="K5096" t="s">
        <v>1129</v>
      </c>
      <c r="L5096">
        <v>558435</v>
      </c>
      <c r="M5096" t="s">
        <v>1129</v>
      </c>
      <c r="N5096">
        <v>558249</v>
      </c>
      <c r="O5096" t="s">
        <v>550</v>
      </c>
      <c r="P5096">
        <v>558249</v>
      </c>
      <c r="Q5096" t="s">
        <v>550</v>
      </c>
      <c r="R5096" s="9">
        <v>542359.475407894</v>
      </c>
      <c r="S5096" s="9">
        <f>SUMIFS($B:$B,$J:$J,$C5096)</f>
        <v>4488</v>
      </c>
      <c r="T5096" s="9">
        <v>243725.68826232149</v>
      </c>
      <c r="U5096" s="9">
        <v>0</v>
      </c>
      <c r="V5096" s="9">
        <f>U5096*768</f>
        <v>0</v>
      </c>
      <c r="W5096" s="9">
        <v>13</v>
      </c>
      <c r="X5096" s="9">
        <f>W5096*3072</f>
        <v>39936</v>
      </c>
      <c r="Y5096" s="9">
        <v>16</v>
      </c>
      <c r="Z5096" s="9">
        <f>Y5096*1024</f>
        <v>16384</v>
      </c>
      <c r="AA5096" s="9">
        <v>6</v>
      </c>
      <c r="AB5096" s="9">
        <f>AA5096*256</f>
        <v>1536</v>
      </c>
      <c r="AC5096" s="9">
        <f>SUMIFS($B:$B,$L:$L,$C5096)</f>
        <v>4515</v>
      </c>
      <c r="AD5096" s="9">
        <v>564682.87500945223</v>
      </c>
      <c r="AE5096" s="9"/>
      <c r="AF5096" s="9"/>
      <c r="AG5096" s="9"/>
      <c r="AH5096" s="9"/>
      <c r="AI5096" s="9"/>
      <c r="AJ5096" s="9"/>
      <c r="AK5096" s="9"/>
      <c r="AL5096" s="9"/>
      <c r="AM5096" s="9"/>
      <c r="AN5096" s="9"/>
      <c r="AO5096" s="9"/>
      <c r="AP5096" s="9"/>
      <c r="AQ5096" s="15"/>
      <c r="AR5096" s="9"/>
      <c r="AS5096" s="9"/>
      <c r="AT5096" s="9"/>
      <c r="AU5096" s="9"/>
      <c r="AV5096" s="9"/>
      <c r="AW5096" s="9"/>
      <c r="AX5096" s="9"/>
      <c r="AY5096" s="9"/>
      <c r="AZ5096" s="9"/>
      <c r="BA5096" s="9"/>
      <c r="BB5096" s="9"/>
      <c r="BC5096" s="9"/>
      <c r="BD5096" s="9"/>
      <c r="BE5096" s="9"/>
      <c r="BF5096" s="9"/>
      <c r="BG5096" s="9"/>
      <c r="BH5096" s="9"/>
      <c r="BI5096" s="9"/>
      <c r="BJ5096" s="9"/>
      <c r="BK5096" s="9"/>
      <c r="BL5096" s="9">
        <f t="shared" si="166"/>
        <v>1408624.0386796677</v>
      </c>
      <c r="BM5096" s="9">
        <f t="shared" si="167"/>
        <v>1408600</v>
      </c>
    </row>
    <row r="5097" spans="1:65" x14ac:dyDescent="0.3">
      <c r="A5097" t="s">
        <v>4625</v>
      </c>
      <c r="B5097" s="9">
        <v>626</v>
      </c>
      <c r="C5097">
        <v>539741</v>
      </c>
      <c r="D5097">
        <v>1</v>
      </c>
      <c r="E5097">
        <v>0</v>
      </c>
      <c r="F5097">
        <v>0</v>
      </c>
      <c r="G5097">
        <v>0</v>
      </c>
      <c r="H5097">
        <v>0</v>
      </c>
      <c r="I5097" t="s">
        <v>151</v>
      </c>
      <c r="J5097">
        <v>558371</v>
      </c>
      <c r="K5097" t="s">
        <v>2077</v>
      </c>
      <c r="L5097">
        <v>558435</v>
      </c>
      <c r="M5097" t="s">
        <v>1129</v>
      </c>
      <c r="N5097">
        <v>558371</v>
      </c>
      <c r="O5097" t="s">
        <v>2077</v>
      </c>
      <c r="P5097">
        <v>554791</v>
      </c>
      <c r="Q5097" t="s">
        <v>1503</v>
      </c>
      <c r="R5097" s="9">
        <v>148824.27924972991</v>
      </c>
      <c r="S5097" s="9"/>
      <c r="T5097" s="9"/>
      <c r="U5097" s="9"/>
      <c r="V5097" s="9"/>
      <c r="W5097" s="9"/>
      <c r="X5097" s="9"/>
      <c r="Y5097" s="9"/>
      <c r="Z5097" s="9"/>
      <c r="AA5097" s="9"/>
      <c r="AB5097" s="9"/>
      <c r="AC5097" s="9"/>
      <c r="AD5097" s="9"/>
      <c r="AE5097" s="9"/>
      <c r="AF5097" s="9"/>
      <c r="AG5097" s="9"/>
      <c r="AH5097" s="9"/>
      <c r="AI5097" s="9"/>
      <c r="AJ5097" s="9"/>
      <c r="AK5097" s="9"/>
      <c r="AL5097" s="9"/>
      <c r="AM5097" s="9"/>
      <c r="AN5097" s="9"/>
      <c r="AO5097" s="9"/>
      <c r="AP5097" s="9"/>
      <c r="AQ5097" s="15"/>
      <c r="AR5097" s="9"/>
      <c r="AS5097" s="9"/>
      <c r="AT5097" s="9"/>
      <c r="AU5097" s="9"/>
      <c r="AV5097" s="9"/>
      <c r="AW5097" s="9"/>
      <c r="AX5097" s="9"/>
      <c r="AY5097" s="9"/>
      <c r="AZ5097" s="9"/>
      <c r="BA5097" s="9"/>
      <c r="BB5097" s="9"/>
      <c r="BC5097" s="9"/>
      <c r="BD5097" s="9"/>
      <c r="BE5097" s="9"/>
      <c r="BF5097" s="9"/>
      <c r="BG5097" s="9"/>
      <c r="BH5097" s="9"/>
      <c r="BI5097" s="9"/>
      <c r="BJ5097" s="9"/>
      <c r="BK5097" s="9"/>
      <c r="BL5097" s="9">
        <f t="shared" si="166"/>
        <v>148824.27924972991</v>
      </c>
      <c r="BM5097" s="9">
        <f t="shared" si="167"/>
        <v>148800</v>
      </c>
    </row>
    <row r="5098" spans="1:65" x14ac:dyDescent="0.3">
      <c r="A5098" s="2" t="s">
        <v>4626</v>
      </c>
      <c r="B5098" s="9">
        <v>3160</v>
      </c>
      <c r="C5098">
        <v>510483</v>
      </c>
      <c r="D5098">
        <v>1</v>
      </c>
      <c r="E5098">
        <v>1</v>
      </c>
      <c r="F5098">
        <v>0</v>
      </c>
      <c r="G5098">
        <v>0</v>
      </c>
      <c r="H5098">
        <v>0</v>
      </c>
      <c r="I5098" t="s">
        <v>94</v>
      </c>
      <c r="J5098">
        <v>510483</v>
      </c>
      <c r="K5098" t="s">
        <v>4626</v>
      </c>
      <c r="L5098">
        <v>507580</v>
      </c>
      <c r="M5098" t="s">
        <v>540</v>
      </c>
      <c r="N5098">
        <v>507580</v>
      </c>
      <c r="O5098" t="s">
        <v>540</v>
      </c>
      <c r="P5098">
        <v>507580</v>
      </c>
      <c r="Q5098" t="s">
        <v>540</v>
      </c>
      <c r="R5098" s="9">
        <v>725903.1934736016</v>
      </c>
      <c r="S5098" s="9">
        <f>SUMIFS($B:$B,$J:$J,$C5098)</f>
        <v>3160</v>
      </c>
      <c r="T5098" s="9">
        <v>171786.7353620347</v>
      </c>
      <c r="U5098" s="9">
        <v>0</v>
      </c>
      <c r="V5098" s="9">
        <f>U5098*768</f>
        <v>0</v>
      </c>
      <c r="W5098" s="9">
        <v>13</v>
      </c>
      <c r="X5098" s="9">
        <f>W5098*3072</f>
        <v>39936</v>
      </c>
      <c r="Y5098" s="9">
        <v>11</v>
      </c>
      <c r="Z5098" s="9">
        <f>Y5098*1024</f>
        <v>11264</v>
      </c>
      <c r="AA5098" s="9">
        <v>2</v>
      </c>
      <c r="AB5098" s="9">
        <f>AA5098*256</f>
        <v>512</v>
      </c>
      <c r="AC5098" s="9"/>
      <c r="AD5098" s="9"/>
      <c r="AE5098" s="9"/>
      <c r="AF5098" s="9"/>
      <c r="AG5098" s="9"/>
      <c r="AH5098" s="9"/>
      <c r="AI5098" s="9"/>
      <c r="AJ5098" s="9"/>
      <c r="AK5098" s="9"/>
      <c r="AL5098" s="9"/>
      <c r="AM5098" s="9"/>
      <c r="AN5098" s="9"/>
      <c r="AO5098" s="9"/>
      <c r="AP5098" s="9"/>
      <c r="AQ5098" s="15"/>
      <c r="AR5098" s="9"/>
      <c r="AS5098" s="9"/>
      <c r="AT5098" s="9"/>
      <c r="AU5098" s="9"/>
      <c r="AV5098" s="9"/>
      <c r="AW5098" s="9"/>
      <c r="AX5098" s="9"/>
      <c r="AY5098" s="9"/>
      <c r="AZ5098" s="9"/>
      <c r="BA5098" s="9"/>
      <c r="BB5098" s="9"/>
      <c r="BC5098" s="9"/>
      <c r="BD5098" s="9"/>
      <c r="BE5098" s="9"/>
      <c r="BF5098" s="9"/>
      <c r="BG5098" s="9"/>
      <c r="BH5098" s="9"/>
      <c r="BI5098" s="9"/>
      <c r="BJ5098" s="9"/>
      <c r="BK5098" s="9"/>
      <c r="BL5098" s="9">
        <f t="shared" si="166"/>
        <v>949401.92883563624</v>
      </c>
      <c r="BM5098" s="9">
        <f t="shared" si="167"/>
        <v>949400</v>
      </c>
    </row>
    <row r="5099" spans="1:65" x14ac:dyDescent="0.3">
      <c r="A5099" s="3" t="s">
        <v>2823</v>
      </c>
      <c r="B5099" s="9">
        <v>3555</v>
      </c>
      <c r="C5099">
        <v>505161</v>
      </c>
      <c r="D5099">
        <v>1</v>
      </c>
      <c r="E5099">
        <v>1</v>
      </c>
      <c r="F5099">
        <v>1</v>
      </c>
      <c r="G5099">
        <v>0</v>
      </c>
      <c r="H5099">
        <v>0</v>
      </c>
      <c r="I5099" t="s">
        <v>111</v>
      </c>
      <c r="J5099">
        <v>505161</v>
      </c>
      <c r="K5099" t="s">
        <v>2823</v>
      </c>
      <c r="L5099">
        <v>505161</v>
      </c>
      <c r="M5099" t="s">
        <v>2823</v>
      </c>
      <c r="N5099">
        <v>500496</v>
      </c>
      <c r="O5099" t="s">
        <v>287</v>
      </c>
      <c r="P5099">
        <v>500496</v>
      </c>
      <c r="Q5099" t="s">
        <v>287</v>
      </c>
      <c r="R5099" s="9">
        <v>813639.80631516478</v>
      </c>
      <c r="S5099" s="9">
        <f>SUMIFS($B:$B,$J:$J,$C5099)</f>
        <v>3555</v>
      </c>
      <c r="T5099" s="9">
        <v>193196.13880661561</v>
      </c>
      <c r="U5099" s="9">
        <v>0</v>
      </c>
      <c r="V5099" s="9">
        <f>U5099*768</f>
        <v>0</v>
      </c>
      <c r="W5099" s="9">
        <v>25</v>
      </c>
      <c r="X5099" s="9">
        <f>W5099*3072</f>
        <v>76800</v>
      </c>
      <c r="Y5099" s="9">
        <v>8</v>
      </c>
      <c r="Z5099" s="9">
        <f>Y5099*1024</f>
        <v>8192</v>
      </c>
      <c r="AA5099" s="9">
        <v>7</v>
      </c>
      <c r="AB5099" s="9">
        <f>AA5099*256</f>
        <v>1792</v>
      </c>
      <c r="AC5099" s="9">
        <f>SUMIFS($B:$B,$L:$L,$C5099)</f>
        <v>4176</v>
      </c>
      <c r="AD5099" s="9">
        <v>522626.03914645244</v>
      </c>
      <c r="AE5099" s="9"/>
      <c r="AF5099" s="9"/>
      <c r="AG5099" s="9"/>
      <c r="AH5099" s="9"/>
      <c r="AI5099" s="9"/>
      <c r="AJ5099" s="9"/>
      <c r="AK5099" s="9"/>
      <c r="AL5099" s="9"/>
      <c r="AM5099" s="9"/>
      <c r="AN5099" s="9"/>
      <c r="AO5099" s="9"/>
      <c r="AP5099" s="9"/>
      <c r="AQ5099" s="15"/>
      <c r="AR5099" s="9">
        <v>2</v>
      </c>
      <c r="AS5099" s="9">
        <f>AR5099*30500</f>
        <v>61000</v>
      </c>
      <c r="AT5099" s="9"/>
      <c r="AU5099" s="9"/>
      <c r="AV5099" s="9"/>
      <c r="AW5099" s="9"/>
      <c r="AX5099" s="9"/>
      <c r="AY5099" s="9"/>
      <c r="AZ5099" s="9"/>
      <c r="BA5099" s="9"/>
      <c r="BB5099" s="9"/>
      <c r="BC5099" s="9"/>
      <c r="BD5099" s="9"/>
      <c r="BE5099" s="9"/>
      <c r="BF5099" s="9"/>
      <c r="BG5099" s="9"/>
      <c r="BH5099" s="9"/>
      <c r="BI5099" s="9"/>
      <c r="BJ5099" s="9"/>
      <c r="BK5099" s="9"/>
      <c r="BL5099" s="9">
        <f t="shared" si="166"/>
        <v>1677245.9842682329</v>
      </c>
      <c r="BM5099" s="9">
        <f t="shared" si="167"/>
        <v>1677200</v>
      </c>
    </row>
    <row r="5100" spans="1:65" x14ac:dyDescent="0.3">
      <c r="A5100" s="2" t="s">
        <v>2423</v>
      </c>
      <c r="B5100" s="9">
        <v>716</v>
      </c>
      <c r="C5100">
        <v>596884</v>
      </c>
      <c r="D5100">
        <v>1</v>
      </c>
      <c r="E5100">
        <v>1</v>
      </c>
      <c r="F5100">
        <v>0</v>
      </c>
      <c r="G5100">
        <v>0</v>
      </c>
      <c r="H5100">
        <v>0</v>
      </c>
      <c r="I5100" t="s">
        <v>123</v>
      </c>
      <c r="J5100">
        <v>596884</v>
      </c>
      <c r="K5100" t="s">
        <v>2423</v>
      </c>
      <c r="L5100">
        <v>595411</v>
      </c>
      <c r="M5100" t="s">
        <v>446</v>
      </c>
      <c r="N5100">
        <v>595411</v>
      </c>
      <c r="O5100" t="s">
        <v>446</v>
      </c>
      <c r="P5100">
        <v>595411</v>
      </c>
      <c r="Q5100" t="s">
        <v>446</v>
      </c>
      <c r="R5100" s="9">
        <v>169890.14336265801</v>
      </c>
      <c r="S5100" s="9">
        <f>SUMIFS($B:$B,$J:$J,$C5100)</f>
        <v>1910</v>
      </c>
      <c r="T5100" s="9">
        <v>103959.3477393537</v>
      </c>
      <c r="U5100" s="9">
        <v>0</v>
      </c>
      <c r="V5100" s="9">
        <f>U5100*768</f>
        <v>0</v>
      </c>
      <c r="W5100" s="9">
        <v>6</v>
      </c>
      <c r="X5100" s="9">
        <f>W5100*3072</f>
        <v>18432</v>
      </c>
      <c r="Y5100" s="9">
        <v>8</v>
      </c>
      <c r="Z5100" s="9">
        <f>Y5100*1024</f>
        <v>8192</v>
      </c>
      <c r="AA5100" s="9">
        <v>2</v>
      </c>
      <c r="AB5100" s="9">
        <f>AA5100*256</f>
        <v>512</v>
      </c>
      <c r="AC5100" s="9"/>
      <c r="AD5100" s="9"/>
      <c r="AE5100" s="9"/>
      <c r="AF5100" s="9"/>
      <c r="AG5100" s="9"/>
      <c r="AH5100" s="9"/>
      <c r="AI5100" s="9"/>
      <c r="AJ5100" s="9"/>
      <c r="AK5100" s="9"/>
      <c r="AL5100" s="9"/>
      <c r="AM5100" s="9"/>
      <c r="AN5100" s="9"/>
      <c r="AO5100" s="9"/>
      <c r="AP5100" s="9"/>
      <c r="AQ5100" s="15"/>
      <c r="AR5100" s="9"/>
      <c r="AS5100" s="9"/>
      <c r="AT5100" s="9"/>
      <c r="AU5100" s="9"/>
      <c r="AV5100" s="9"/>
      <c r="AW5100" s="9"/>
      <c r="AX5100" s="9"/>
      <c r="AY5100" s="9"/>
      <c r="AZ5100" s="9"/>
      <c r="BA5100" s="9"/>
      <c r="BB5100" s="9"/>
      <c r="BC5100" s="9"/>
      <c r="BD5100" s="9"/>
      <c r="BE5100" s="9"/>
      <c r="BF5100" s="9"/>
      <c r="BG5100" s="9"/>
      <c r="BH5100" s="9"/>
      <c r="BI5100" s="9"/>
      <c r="BJ5100" s="9"/>
      <c r="BK5100" s="9"/>
      <c r="BL5100" s="9">
        <f t="shared" si="166"/>
        <v>300985.4911020117</v>
      </c>
      <c r="BM5100" s="9">
        <f t="shared" si="167"/>
        <v>301000</v>
      </c>
    </row>
    <row r="5101" spans="1:65" x14ac:dyDescent="0.3">
      <c r="A5101" t="s">
        <v>4627</v>
      </c>
      <c r="B5101" s="9">
        <v>493</v>
      </c>
      <c r="C5101">
        <v>583961</v>
      </c>
      <c r="D5101">
        <v>1</v>
      </c>
      <c r="E5101">
        <v>0</v>
      </c>
      <c r="F5101">
        <v>0</v>
      </c>
      <c r="G5101">
        <v>0</v>
      </c>
      <c r="H5101">
        <v>0</v>
      </c>
      <c r="I5101" t="s">
        <v>81</v>
      </c>
      <c r="J5101">
        <v>584002</v>
      </c>
      <c r="K5101" t="s">
        <v>278</v>
      </c>
      <c r="L5101">
        <v>584002</v>
      </c>
      <c r="M5101" t="s">
        <v>278</v>
      </c>
      <c r="N5101">
        <v>584002</v>
      </c>
      <c r="O5101" t="s">
        <v>278</v>
      </c>
      <c r="P5101">
        <v>584002</v>
      </c>
      <c r="Q5101" t="s">
        <v>278</v>
      </c>
      <c r="R5101" s="9">
        <v>117575.7836742918</v>
      </c>
      <c r="S5101" s="9"/>
      <c r="T5101" s="9"/>
      <c r="U5101" s="9"/>
      <c r="V5101" s="9"/>
      <c r="W5101" s="9"/>
      <c r="X5101" s="9"/>
      <c r="Y5101" s="9"/>
      <c r="Z5101" s="9"/>
      <c r="AA5101" s="9"/>
      <c r="AB5101" s="9"/>
      <c r="AC5101" s="9"/>
      <c r="AD5101" s="9"/>
      <c r="AE5101" s="9"/>
      <c r="AF5101" s="9"/>
      <c r="AG5101" s="9"/>
      <c r="AH5101" s="9"/>
      <c r="AI5101" s="9"/>
      <c r="AJ5101" s="9"/>
      <c r="AK5101" s="9"/>
      <c r="AL5101" s="9"/>
      <c r="AM5101" s="9"/>
      <c r="AN5101" s="9"/>
      <c r="AO5101" s="9"/>
      <c r="AP5101" s="9"/>
      <c r="AQ5101" s="15"/>
      <c r="AR5101" s="9">
        <v>1</v>
      </c>
      <c r="AS5101" s="9">
        <f>AR5101*30500</f>
        <v>30500</v>
      </c>
      <c r="AT5101" s="9"/>
      <c r="AU5101" s="9"/>
      <c r="AV5101" s="9"/>
      <c r="AW5101" s="9"/>
      <c r="AX5101" s="9"/>
      <c r="AY5101" s="9"/>
      <c r="AZ5101" s="9"/>
      <c r="BA5101" s="9"/>
      <c r="BB5101" s="9"/>
      <c r="BC5101" s="9"/>
      <c r="BD5101" s="9"/>
      <c r="BE5101" s="9"/>
      <c r="BF5101" s="9"/>
      <c r="BG5101" s="9"/>
      <c r="BH5101" s="9"/>
      <c r="BI5101" s="9"/>
      <c r="BJ5101" s="9"/>
      <c r="BK5101" s="9"/>
      <c r="BL5101" s="9">
        <f t="shared" si="166"/>
        <v>148075.7836742918</v>
      </c>
      <c r="BM5101" s="9">
        <f t="shared" si="167"/>
        <v>148100</v>
      </c>
    </row>
    <row r="5102" spans="1:65" x14ac:dyDescent="0.3">
      <c r="A5102" t="s">
        <v>4627</v>
      </c>
      <c r="B5102" s="9">
        <v>997</v>
      </c>
      <c r="C5102">
        <v>545139</v>
      </c>
      <c r="D5102">
        <v>1</v>
      </c>
      <c r="E5102">
        <v>0</v>
      </c>
      <c r="F5102">
        <v>0</v>
      </c>
      <c r="G5102">
        <v>0</v>
      </c>
      <c r="H5102">
        <v>0</v>
      </c>
      <c r="I5102" t="s">
        <v>83</v>
      </c>
      <c r="J5102">
        <v>544779</v>
      </c>
      <c r="K5102" t="s">
        <v>1949</v>
      </c>
      <c r="L5102">
        <v>544779</v>
      </c>
      <c r="M5102" t="s">
        <v>1949</v>
      </c>
      <c r="N5102">
        <v>544779</v>
      </c>
      <c r="O5102" t="s">
        <v>1949</v>
      </c>
      <c r="P5102">
        <v>544256</v>
      </c>
      <c r="Q5102" t="s">
        <v>85</v>
      </c>
      <c r="R5102" s="9">
        <v>235298.42429803489</v>
      </c>
      <c r="S5102" s="9"/>
      <c r="T5102" s="9"/>
      <c r="U5102" s="9"/>
      <c r="V5102" s="9"/>
      <c r="W5102" s="9"/>
      <c r="X5102" s="9"/>
      <c r="Y5102" s="9"/>
      <c r="Z5102" s="9"/>
      <c r="AA5102" s="9"/>
      <c r="AB5102" s="9"/>
      <c r="AC5102" s="9"/>
      <c r="AD5102" s="9"/>
      <c r="AE5102" s="9"/>
      <c r="AF5102" s="9"/>
      <c r="AG5102" s="9"/>
      <c r="AH5102" s="9"/>
      <c r="AI5102" s="9"/>
      <c r="AJ5102" s="9"/>
      <c r="AK5102" s="9"/>
      <c r="AL5102" s="9"/>
      <c r="AM5102" s="9"/>
      <c r="AN5102" s="9"/>
      <c r="AO5102" s="9"/>
      <c r="AP5102" s="9"/>
      <c r="AQ5102" s="15"/>
      <c r="AR5102" s="9"/>
      <c r="AS5102" s="9"/>
      <c r="AT5102" s="9"/>
      <c r="AU5102" s="9"/>
      <c r="AV5102" s="9"/>
      <c r="AW5102" s="9"/>
      <c r="AX5102" s="9"/>
      <c r="AY5102" s="9"/>
      <c r="AZ5102" s="9"/>
      <c r="BA5102" s="9"/>
      <c r="BB5102" s="9"/>
      <c r="BC5102" s="9"/>
      <c r="BD5102" s="9"/>
      <c r="BE5102" s="9"/>
      <c r="BF5102" s="9"/>
      <c r="BG5102" s="9"/>
      <c r="BH5102" s="9"/>
      <c r="BI5102" s="9"/>
      <c r="BJ5102" s="9"/>
      <c r="BK5102" s="9"/>
      <c r="BL5102" s="9">
        <f t="shared" si="166"/>
        <v>235298.42429803489</v>
      </c>
      <c r="BM5102" s="9">
        <f t="shared" si="167"/>
        <v>235300</v>
      </c>
    </row>
    <row r="5103" spans="1:65" x14ac:dyDescent="0.3">
      <c r="A5103" t="s">
        <v>4628</v>
      </c>
      <c r="B5103" s="9">
        <v>111</v>
      </c>
      <c r="C5103">
        <v>591823</v>
      </c>
      <c r="D5103">
        <v>1</v>
      </c>
      <c r="E5103">
        <v>0</v>
      </c>
      <c r="F5103">
        <v>0</v>
      </c>
      <c r="G5103">
        <v>0</v>
      </c>
      <c r="H5103">
        <v>0</v>
      </c>
      <c r="I5103" t="s">
        <v>123</v>
      </c>
      <c r="J5103">
        <v>590789</v>
      </c>
      <c r="K5103" t="s">
        <v>168</v>
      </c>
      <c r="L5103">
        <v>591181</v>
      </c>
      <c r="M5103" t="s">
        <v>137</v>
      </c>
      <c r="N5103">
        <v>591181</v>
      </c>
      <c r="O5103" t="s">
        <v>137</v>
      </c>
      <c r="P5103">
        <v>591181</v>
      </c>
      <c r="Q5103" t="s">
        <v>137</v>
      </c>
      <c r="R5103" s="9">
        <v>71941.662785630979</v>
      </c>
      <c r="S5103" s="9"/>
      <c r="T5103" s="9"/>
      <c r="U5103" s="9"/>
      <c r="V5103" s="9"/>
      <c r="W5103" s="9"/>
      <c r="X5103" s="9"/>
      <c r="Y5103" s="9"/>
      <c r="Z5103" s="9"/>
      <c r="AA5103" s="9"/>
      <c r="AB5103" s="9"/>
      <c r="AC5103" s="9"/>
      <c r="AD5103" s="9"/>
      <c r="AE5103" s="9"/>
      <c r="AF5103" s="9"/>
      <c r="AG5103" s="9"/>
      <c r="AH5103" s="9"/>
      <c r="AI5103" s="9"/>
      <c r="AJ5103" s="9"/>
      <c r="AK5103" s="9"/>
      <c r="AL5103" s="9"/>
      <c r="AM5103" s="9"/>
      <c r="AN5103" s="9"/>
      <c r="AO5103" s="9"/>
      <c r="AP5103" s="9"/>
      <c r="AQ5103" s="15"/>
      <c r="AR5103" s="9"/>
      <c r="AS5103" s="9"/>
      <c r="AT5103" s="9"/>
      <c r="AU5103" s="9"/>
      <c r="AV5103" s="9"/>
      <c r="AW5103" s="9"/>
      <c r="AX5103" s="9"/>
      <c r="AY5103" s="9"/>
      <c r="AZ5103" s="9"/>
      <c r="BA5103" s="9"/>
      <c r="BB5103" s="9"/>
      <c r="BC5103" s="9"/>
      <c r="BD5103" s="9"/>
      <c r="BE5103" s="9"/>
      <c r="BF5103" s="9"/>
      <c r="BG5103" s="9"/>
      <c r="BH5103" s="9"/>
      <c r="BI5103" s="9"/>
      <c r="BJ5103" s="9"/>
      <c r="BK5103" s="9"/>
      <c r="BL5103" s="9">
        <f t="shared" si="166"/>
        <v>71941.662785630979</v>
      </c>
      <c r="BM5103" s="9">
        <f t="shared" si="167"/>
        <v>71900</v>
      </c>
    </row>
    <row r="5104" spans="1:65" x14ac:dyDescent="0.3">
      <c r="A5104" s="5" t="s">
        <v>140</v>
      </c>
      <c r="B5104" s="9">
        <v>13239</v>
      </c>
      <c r="C5104">
        <v>505188</v>
      </c>
      <c r="D5104">
        <v>1</v>
      </c>
      <c r="E5104">
        <v>1</v>
      </c>
      <c r="F5104">
        <v>1</v>
      </c>
      <c r="G5104">
        <v>1</v>
      </c>
      <c r="H5104">
        <v>1</v>
      </c>
      <c r="I5104" t="s">
        <v>111</v>
      </c>
      <c r="J5104">
        <v>505188</v>
      </c>
      <c r="K5104" t="s">
        <v>140</v>
      </c>
      <c r="L5104">
        <v>505188</v>
      </c>
      <c r="M5104" t="s">
        <v>140</v>
      </c>
      <c r="N5104">
        <v>505188</v>
      </c>
      <c r="O5104" t="s">
        <v>140</v>
      </c>
      <c r="P5104">
        <v>505188</v>
      </c>
      <c r="Q5104" t="s">
        <v>140</v>
      </c>
      <c r="R5104" s="9">
        <v>607053.88519115571</v>
      </c>
      <c r="S5104" s="9">
        <f>SUMIFS($B:$B,$J:$J,$C5104)</f>
        <v>20932</v>
      </c>
      <c r="T5104" s="9">
        <v>469564.22611068288</v>
      </c>
      <c r="U5104" s="9">
        <v>954</v>
      </c>
      <c r="V5104" s="9">
        <f>U5104*768</f>
        <v>732672</v>
      </c>
      <c r="W5104" s="9">
        <v>104</v>
      </c>
      <c r="X5104" s="9">
        <f>W5104*3072</f>
        <v>319488</v>
      </c>
      <c r="Y5104" s="9">
        <v>455</v>
      </c>
      <c r="Z5104" s="9">
        <f>Y5104*1024</f>
        <v>465920</v>
      </c>
      <c r="AA5104" s="9">
        <v>121</v>
      </c>
      <c r="AB5104" s="9">
        <f>AA5104*256</f>
        <v>30976</v>
      </c>
      <c r="AC5104" s="9">
        <f>SUMIFS($B:$B,$L:$L,$C5104)</f>
        <v>23466</v>
      </c>
      <c r="AD5104" s="9">
        <v>1507914.752699438</v>
      </c>
      <c r="AE5104" s="9">
        <f>SUMIFS($B:$B,$P:$P,$C5104)</f>
        <v>23987</v>
      </c>
      <c r="AF5104" s="9">
        <v>1444738.294799719</v>
      </c>
      <c r="AG5104" s="9">
        <f>SUMIFS($B:$B,$N:$N,$C5104)</f>
        <v>20932</v>
      </c>
      <c r="AH5104" s="9">
        <v>3627883.226343499</v>
      </c>
      <c r="AI5104" s="9">
        <f>SUMIFS($B:$B,$P:$P,$C5104)</f>
        <v>23987</v>
      </c>
      <c r="AJ5104" s="9">
        <v>14147230.909424489</v>
      </c>
      <c r="AK5104" s="9"/>
      <c r="AL5104" s="9">
        <v>3703</v>
      </c>
      <c r="AM5104" s="9">
        <f>AL5104*141</f>
        <v>522123</v>
      </c>
      <c r="AN5104" s="9"/>
      <c r="AO5104" s="9"/>
      <c r="AP5104" s="9"/>
      <c r="AQ5104" s="15"/>
      <c r="AR5104" s="9">
        <v>101</v>
      </c>
      <c r="AS5104" s="9">
        <f>AR5104*30500</f>
        <v>3080500</v>
      </c>
      <c r="AT5104" s="9">
        <v>103</v>
      </c>
      <c r="AU5104" s="9">
        <f>AT5104*2742</f>
        <v>282426</v>
      </c>
      <c r="AV5104" s="9">
        <v>50</v>
      </c>
      <c r="AW5104" s="9">
        <f>AV5104*914</f>
        <v>45700</v>
      </c>
      <c r="AX5104" s="9">
        <v>1084</v>
      </c>
      <c r="AY5104" s="9">
        <f>AX5104*141</f>
        <v>152844</v>
      </c>
      <c r="AZ5104" s="9">
        <v>1111</v>
      </c>
      <c r="BA5104" s="9">
        <f>AZ5104*343</f>
        <v>381073</v>
      </c>
      <c r="BB5104" s="9">
        <v>462</v>
      </c>
      <c r="BC5104" s="9">
        <f>BB5104*109</f>
        <v>50358</v>
      </c>
      <c r="BD5104" s="9">
        <v>45</v>
      </c>
      <c r="BE5104" s="9">
        <f>BD5104*82</f>
        <v>3690</v>
      </c>
      <c r="BF5104" s="9">
        <v>610</v>
      </c>
      <c r="BG5104" s="9">
        <f>BF5104*328</f>
        <v>200080</v>
      </c>
      <c r="BH5104" s="9">
        <v>50</v>
      </c>
      <c r="BI5104" s="9">
        <f>BH5104*410</f>
        <v>20500</v>
      </c>
      <c r="BJ5104" s="9">
        <v>11</v>
      </c>
      <c r="BK5104" s="9">
        <f>BJ5104*219</f>
        <v>2409</v>
      </c>
      <c r="BL5104" s="9">
        <f t="shared" si="166"/>
        <v>28095144.294568986</v>
      </c>
      <c r="BM5104" s="9">
        <f t="shared" si="167"/>
        <v>28095100</v>
      </c>
    </row>
    <row r="5105" spans="1:65" x14ac:dyDescent="0.3">
      <c r="A5105" s="4" t="s">
        <v>1839</v>
      </c>
      <c r="B5105" s="9">
        <v>8553</v>
      </c>
      <c r="C5105">
        <v>565709</v>
      </c>
      <c r="D5105">
        <v>1</v>
      </c>
      <c r="E5105">
        <v>1</v>
      </c>
      <c r="F5105">
        <v>1</v>
      </c>
      <c r="G5105">
        <v>1</v>
      </c>
      <c r="H5105">
        <v>0</v>
      </c>
      <c r="I5105" t="s">
        <v>131</v>
      </c>
      <c r="J5105">
        <v>565709</v>
      </c>
      <c r="K5105" t="s">
        <v>1839</v>
      </c>
      <c r="L5105">
        <v>565709</v>
      </c>
      <c r="M5105" t="s">
        <v>1839</v>
      </c>
      <c r="N5105">
        <v>565709</v>
      </c>
      <c r="O5105" t="s">
        <v>1839</v>
      </c>
      <c r="P5105">
        <v>564567</v>
      </c>
      <c r="Q5105" t="s">
        <v>523</v>
      </c>
      <c r="R5105" s="9">
        <v>1890588.062570469</v>
      </c>
      <c r="S5105" s="9">
        <f>SUMIFS($B:$B,$J:$J,$C5105)</f>
        <v>9740</v>
      </c>
      <c r="T5105" s="9">
        <v>527320.60063084483</v>
      </c>
      <c r="U5105" s="9">
        <v>0</v>
      </c>
      <c r="V5105" s="9">
        <f>U5105*768</f>
        <v>0</v>
      </c>
      <c r="W5105" s="9">
        <v>27</v>
      </c>
      <c r="X5105" s="9">
        <f>W5105*3072</f>
        <v>82944</v>
      </c>
      <c r="Y5105" s="9">
        <v>26</v>
      </c>
      <c r="Z5105" s="9">
        <f>Y5105*1024</f>
        <v>26624</v>
      </c>
      <c r="AA5105" s="9">
        <v>26</v>
      </c>
      <c r="AB5105" s="9">
        <f>AA5105*256</f>
        <v>6656</v>
      </c>
      <c r="AC5105" s="9">
        <f>SUMIFS($B:$B,$L:$L,$C5105)</f>
        <v>11508</v>
      </c>
      <c r="AD5105" s="9">
        <v>1424784.2600525434</v>
      </c>
      <c r="AE5105" s="9"/>
      <c r="AF5105" s="9"/>
      <c r="AG5105" s="9">
        <f>SUMIFS($B:$B,$N:$N,$C5105)</f>
        <v>11508</v>
      </c>
      <c r="AH5105" s="9">
        <v>1292294.1892565009</v>
      </c>
      <c r="AI5105" s="9"/>
      <c r="AJ5105" s="9"/>
      <c r="AK5105" s="9"/>
      <c r="AL5105" s="9"/>
      <c r="AM5105" s="9"/>
      <c r="AN5105" s="9"/>
      <c r="AO5105" s="9"/>
      <c r="AP5105" s="9"/>
      <c r="AQ5105" s="15"/>
      <c r="AR5105" s="9">
        <v>8</v>
      </c>
      <c r="AS5105" s="9">
        <f>AR5105*30500</f>
        <v>244000</v>
      </c>
      <c r="AT5105" s="9"/>
      <c r="AU5105" s="9"/>
      <c r="AV5105" s="9"/>
      <c r="AW5105" s="9"/>
      <c r="AX5105" s="9"/>
      <c r="AY5105" s="9"/>
      <c r="AZ5105" s="9"/>
      <c r="BA5105" s="9"/>
      <c r="BB5105" s="9"/>
      <c r="BC5105" s="9"/>
      <c r="BD5105" s="9"/>
      <c r="BE5105" s="9"/>
      <c r="BF5105" s="9"/>
      <c r="BG5105" s="9"/>
      <c r="BH5105" s="9"/>
      <c r="BI5105" s="9"/>
      <c r="BJ5105" s="9"/>
      <c r="BK5105" s="9"/>
      <c r="BL5105" s="9">
        <f t="shared" si="166"/>
        <v>5495211.1125103589</v>
      </c>
      <c r="BM5105" s="9">
        <f t="shared" si="167"/>
        <v>5495200</v>
      </c>
    </row>
    <row r="5106" spans="1:65" x14ac:dyDescent="0.3">
      <c r="A5106" t="s">
        <v>4629</v>
      </c>
      <c r="B5106" s="9">
        <v>351</v>
      </c>
      <c r="C5106">
        <v>541419</v>
      </c>
      <c r="D5106">
        <v>1</v>
      </c>
      <c r="E5106">
        <v>0</v>
      </c>
      <c r="F5106">
        <v>0</v>
      </c>
      <c r="G5106">
        <v>0</v>
      </c>
      <c r="H5106">
        <v>0</v>
      </c>
      <c r="I5106" t="s">
        <v>86</v>
      </c>
      <c r="J5106">
        <v>540498</v>
      </c>
      <c r="K5106" t="s">
        <v>2438</v>
      </c>
      <c r="L5106">
        <v>541281</v>
      </c>
      <c r="M5106" t="s">
        <v>1477</v>
      </c>
      <c r="N5106">
        <v>541281</v>
      </c>
      <c r="O5106" t="s">
        <v>1477</v>
      </c>
      <c r="P5106">
        <v>541281</v>
      </c>
      <c r="Q5106" t="s">
        <v>1477</v>
      </c>
      <c r="R5106" s="9">
        <v>84037.509934814894</v>
      </c>
      <c r="S5106" s="9"/>
      <c r="T5106" s="9"/>
      <c r="U5106" s="9"/>
      <c r="V5106" s="9"/>
      <c r="W5106" s="9"/>
      <c r="X5106" s="9"/>
      <c r="Y5106" s="9"/>
      <c r="Z5106" s="9"/>
      <c r="AA5106" s="9"/>
      <c r="AB5106" s="9"/>
      <c r="AC5106" s="9"/>
      <c r="AD5106" s="9"/>
      <c r="AE5106" s="9"/>
      <c r="AF5106" s="9"/>
      <c r="AG5106" s="9"/>
      <c r="AH5106" s="9"/>
      <c r="AI5106" s="9"/>
      <c r="AJ5106" s="9"/>
      <c r="AK5106" s="9"/>
      <c r="AL5106" s="9"/>
      <c r="AM5106" s="9"/>
      <c r="AN5106" s="9"/>
      <c r="AO5106" s="9"/>
      <c r="AP5106" s="9"/>
      <c r="AQ5106" s="15"/>
      <c r="AR5106" s="9"/>
      <c r="AS5106" s="9"/>
      <c r="AT5106" s="9"/>
      <c r="AU5106" s="9"/>
      <c r="AV5106" s="9"/>
      <c r="AW5106" s="9"/>
      <c r="AX5106" s="9"/>
      <c r="AY5106" s="9"/>
      <c r="AZ5106" s="9"/>
      <c r="BA5106" s="9"/>
      <c r="BB5106" s="9"/>
      <c r="BC5106" s="9"/>
      <c r="BD5106" s="9"/>
      <c r="BE5106" s="9"/>
      <c r="BF5106" s="9"/>
      <c r="BG5106" s="9"/>
      <c r="BH5106" s="9"/>
      <c r="BI5106" s="9"/>
      <c r="BJ5106" s="9"/>
      <c r="BK5106" s="9"/>
      <c r="BL5106" s="9">
        <f t="shared" si="166"/>
        <v>84037.509934814894</v>
      </c>
      <c r="BM5106" s="9">
        <f t="shared" si="167"/>
        <v>84000</v>
      </c>
    </row>
    <row r="5107" spans="1:65" x14ac:dyDescent="0.3">
      <c r="A5107" t="s">
        <v>4630</v>
      </c>
      <c r="B5107" s="9">
        <v>234</v>
      </c>
      <c r="C5107">
        <v>571644</v>
      </c>
      <c r="D5107">
        <v>1</v>
      </c>
      <c r="E5107">
        <v>0</v>
      </c>
      <c r="F5107">
        <v>0</v>
      </c>
      <c r="G5107">
        <v>0</v>
      </c>
      <c r="H5107">
        <v>0</v>
      </c>
      <c r="I5107" t="s">
        <v>86</v>
      </c>
      <c r="J5107">
        <v>533416</v>
      </c>
      <c r="K5107" t="s">
        <v>1030</v>
      </c>
      <c r="L5107">
        <v>533416</v>
      </c>
      <c r="M5107" t="s">
        <v>1030</v>
      </c>
      <c r="N5107">
        <v>533416</v>
      </c>
      <c r="O5107" t="s">
        <v>1030</v>
      </c>
      <c r="P5107">
        <v>538728</v>
      </c>
      <c r="Q5107" t="s">
        <v>141</v>
      </c>
      <c r="R5107" s="9">
        <v>71941.662785630979</v>
      </c>
      <c r="S5107" s="9"/>
      <c r="T5107" s="9"/>
      <c r="U5107" s="9"/>
      <c r="V5107" s="9"/>
      <c r="W5107" s="9"/>
      <c r="X5107" s="9"/>
      <c r="Y5107" s="9"/>
      <c r="Z5107" s="9"/>
      <c r="AA5107" s="9"/>
      <c r="AB5107" s="9"/>
      <c r="AC5107" s="9"/>
      <c r="AD5107" s="9"/>
      <c r="AE5107" s="9"/>
      <c r="AF5107" s="9"/>
      <c r="AG5107" s="9"/>
      <c r="AH5107" s="9"/>
      <c r="AI5107" s="9"/>
      <c r="AJ5107" s="9"/>
      <c r="AK5107" s="9"/>
      <c r="AL5107" s="9"/>
      <c r="AM5107" s="9"/>
      <c r="AN5107" s="9"/>
      <c r="AO5107" s="9"/>
      <c r="AP5107" s="9"/>
      <c r="AQ5107" s="15"/>
      <c r="AR5107" s="9"/>
      <c r="AS5107" s="9"/>
      <c r="AT5107" s="9"/>
      <c r="AU5107" s="9"/>
      <c r="AV5107" s="9"/>
      <c r="AW5107" s="9"/>
      <c r="AX5107" s="9"/>
      <c r="AY5107" s="9"/>
      <c r="AZ5107" s="9"/>
      <c r="BA5107" s="9"/>
      <c r="BB5107" s="9"/>
      <c r="BC5107" s="9"/>
      <c r="BD5107" s="9"/>
      <c r="BE5107" s="9"/>
      <c r="BF5107" s="9"/>
      <c r="BG5107" s="9"/>
      <c r="BH5107" s="9"/>
      <c r="BI5107" s="9"/>
      <c r="BJ5107" s="9"/>
      <c r="BK5107" s="9"/>
      <c r="BL5107" s="9">
        <f t="shared" si="166"/>
        <v>71941.662785630979</v>
      </c>
      <c r="BM5107" s="9">
        <f t="shared" si="167"/>
        <v>71900</v>
      </c>
    </row>
    <row r="5108" spans="1:65" x14ac:dyDescent="0.3">
      <c r="A5108" t="s">
        <v>4631</v>
      </c>
      <c r="B5108" s="9">
        <v>85</v>
      </c>
      <c r="C5108">
        <v>566101</v>
      </c>
      <c r="D5108">
        <v>1</v>
      </c>
      <c r="E5108">
        <v>0</v>
      </c>
      <c r="F5108">
        <v>0</v>
      </c>
      <c r="G5108">
        <v>0</v>
      </c>
      <c r="H5108">
        <v>0</v>
      </c>
      <c r="I5108" t="s">
        <v>151</v>
      </c>
      <c r="J5108">
        <v>553654</v>
      </c>
      <c r="K5108" t="s">
        <v>842</v>
      </c>
      <c r="L5108">
        <v>553654</v>
      </c>
      <c r="M5108" t="s">
        <v>842</v>
      </c>
      <c r="N5108">
        <v>553654</v>
      </c>
      <c r="O5108" t="s">
        <v>842</v>
      </c>
      <c r="P5108">
        <v>558389</v>
      </c>
      <c r="Q5108" t="s">
        <v>835</v>
      </c>
      <c r="R5108" s="9">
        <v>71941.662785630979</v>
      </c>
      <c r="S5108" s="9"/>
      <c r="T5108" s="9"/>
      <c r="U5108" s="9"/>
      <c r="V5108" s="9"/>
      <c r="W5108" s="9"/>
      <c r="X5108" s="9"/>
      <c r="Y5108" s="9"/>
      <c r="Z5108" s="9"/>
      <c r="AA5108" s="9"/>
      <c r="AB5108" s="9"/>
      <c r="AC5108" s="9"/>
      <c r="AD5108" s="9"/>
      <c r="AE5108" s="9"/>
      <c r="AF5108" s="9"/>
      <c r="AG5108" s="9"/>
      <c r="AH5108" s="9"/>
      <c r="AI5108" s="9"/>
      <c r="AJ5108" s="9"/>
      <c r="AK5108" s="9"/>
      <c r="AL5108" s="9"/>
      <c r="AM5108" s="9"/>
      <c r="AN5108" s="9"/>
      <c r="AO5108" s="9"/>
      <c r="AP5108" s="9"/>
      <c r="AQ5108" s="15"/>
      <c r="AR5108" s="9"/>
      <c r="AS5108" s="9"/>
      <c r="AT5108" s="9"/>
      <c r="AU5108" s="9"/>
      <c r="AV5108" s="9"/>
      <c r="AW5108" s="9"/>
      <c r="AX5108" s="9"/>
      <c r="AY5108" s="9"/>
      <c r="AZ5108" s="9"/>
      <c r="BA5108" s="9"/>
      <c r="BB5108" s="9"/>
      <c r="BC5108" s="9"/>
      <c r="BD5108" s="9"/>
      <c r="BE5108" s="9"/>
      <c r="BF5108" s="9"/>
      <c r="BG5108" s="9"/>
      <c r="BH5108" s="9"/>
      <c r="BI5108" s="9"/>
      <c r="BJ5108" s="9"/>
      <c r="BK5108" s="9"/>
      <c r="BL5108" s="9">
        <f t="shared" si="166"/>
        <v>71941.662785630979</v>
      </c>
      <c r="BM5108" s="9">
        <f t="shared" si="167"/>
        <v>71900</v>
      </c>
    </row>
    <row r="5109" spans="1:65" x14ac:dyDescent="0.3">
      <c r="A5109" t="s">
        <v>4632</v>
      </c>
      <c r="B5109" s="9">
        <v>119</v>
      </c>
      <c r="C5109">
        <v>578797</v>
      </c>
      <c r="D5109">
        <v>1</v>
      </c>
      <c r="E5109">
        <v>0</v>
      </c>
      <c r="F5109">
        <v>0</v>
      </c>
      <c r="G5109">
        <v>0</v>
      </c>
      <c r="H5109">
        <v>0</v>
      </c>
      <c r="I5109" t="s">
        <v>151</v>
      </c>
      <c r="J5109">
        <v>559202</v>
      </c>
      <c r="K5109" t="s">
        <v>363</v>
      </c>
      <c r="L5109">
        <v>559202</v>
      </c>
      <c r="M5109" t="s">
        <v>363</v>
      </c>
      <c r="N5109">
        <v>559202</v>
      </c>
      <c r="O5109" t="s">
        <v>363</v>
      </c>
      <c r="P5109">
        <v>559075</v>
      </c>
      <c r="Q5109" t="s">
        <v>364</v>
      </c>
      <c r="R5109" s="9">
        <v>71941.662785630979</v>
      </c>
      <c r="S5109" s="9"/>
      <c r="T5109" s="9"/>
      <c r="U5109" s="9"/>
      <c r="V5109" s="9"/>
      <c r="W5109" s="9"/>
      <c r="X5109" s="9"/>
      <c r="Y5109" s="9"/>
      <c r="Z5109" s="9"/>
      <c r="AA5109" s="9"/>
      <c r="AB5109" s="9"/>
      <c r="AC5109" s="9"/>
      <c r="AD5109" s="9"/>
      <c r="AE5109" s="9"/>
      <c r="AF5109" s="9"/>
      <c r="AG5109" s="9"/>
      <c r="AH5109" s="9"/>
      <c r="AI5109" s="9"/>
      <c r="AJ5109" s="9"/>
      <c r="AK5109" s="9"/>
      <c r="AL5109" s="9"/>
      <c r="AM5109" s="9"/>
      <c r="AN5109" s="9"/>
      <c r="AO5109" s="9"/>
      <c r="AP5109" s="9"/>
      <c r="AQ5109" s="15"/>
      <c r="AR5109" s="9"/>
      <c r="AS5109" s="9"/>
      <c r="AT5109" s="9"/>
      <c r="AU5109" s="9"/>
      <c r="AV5109" s="9"/>
      <c r="AW5109" s="9"/>
      <c r="AX5109" s="9"/>
      <c r="AY5109" s="9"/>
      <c r="AZ5109" s="9"/>
      <c r="BA5109" s="9"/>
      <c r="BB5109" s="9"/>
      <c r="BC5109" s="9"/>
      <c r="BD5109" s="9"/>
      <c r="BE5109" s="9"/>
      <c r="BF5109" s="9"/>
      <c r="BG5109" s="9"/>
      <c r="BH5109" s="9"/>
      <c r="BI5109" s="9"/>
      <c r="BJ5109" s="9"/>
      <c r="BK5109" s="9"/>
      <c r="BL5109" s="9">
        <f t="shared" si="166"/>
        <v>71941.662785630979</v>
      </c>
      <c r="BM5109" s="9">
        <f t="shared" si="167"/>
        <v>71900</v>
      </c>
    </row>
    <row r="5110" spans="1:65" x14ac:dyDescent="0.3">
      <c r="A5110" t="s">
        <v>4633</v>
      </c>
      <c r="B5110" s="9">
        <v>139</v>
      </c>
      <c r="C5110">
        <v>530930</v>
      </c>
      <c r="D5110">
        <v>1</v>
      </c>
      <c r="E5110">
        <v>0</v>
      </c>
      <c r="F5110">
        <v>0</v>
      </c>
      <c r="G5110">
        <v>0</v>
      </c>
      <c r="H5110">
        <v>0</v>
      </c>
      <c r="I5110" t="s">
        <v>86</v>
      </c>
      <c r="J5110">
        <v>534617</v>
      </c>
      <c r="K5110" t="s">
        <v>490</v>
      </c>
      <c r="L5110">
        <v>534617</v>
      </c>
      <c r="M5110" t="s">
        <v>490</v>
      </c>
      <c r="N5110">
        <v>533955</v>
      </c>
      <c r="O5110" t="s">
        <v>314</v>
      </c>
      <c r="P5110">
        <v>533955</v>
      </c>
      <c r="Q5110" t="s">
        <v>314</v>
      </c>
      <c r="R5110" s="9">
        <v>71941.662785630979</v>
      </c>
      <c r="S5110" s="9"/>
      <c r="T5110" s="9"/>
      <c r="U5110" s="9"/>
      <c r="V5110" s="9"/>
      <c r="W5110" s="9"/>
      <c r="X5110" s="9"/>
      <c r="Y5110" s="9"/>
      <c r="Z5110" s="9"/>
      <c r="AA5110" s="9"/>
      <c r="AB5110" s="9"/>
      <c r="AC5110" s="9"/>
      <c r="AD5110" s="9"/>
      <c r="AE5110" s="9"/>
      <c r="AF5110" s="9"/>
      <c r="AG5110" s="9"/>
      <c r="AH5110" s="9"/>
      <c r="AI5110" s="9"/>
      <c r="AJ5110" s="9"/>
      <c r="AK5110" s="9"/>
      <c r="AL5110" s="9"/>
      <c r="AM5110" s="9"/>
      <c r="AN5110" s="9"/>
      <c r="AO5110" s="9"/>
      <c r="AP5110" s="9"/>
      <c r="AQ5110" s="15"/>
      <c r="AR5110" s="9"/>
      <c r="AS5110" s="9"/>
      <c r="AT5110" s="9"/>
      <c r="AU5110" s="9"/>
      <c r="AV5110" s="9"/>
      <c r="AW5110" s="9"/>
      <c r="AX5110" s="9"/>
      <c r="AY5110" s="9"/>
      <c r="AZ5110" s="9"/>
      <c r="BA5110" s="9"/>
      <c r="BB5110" s="9"/>
      <c r="BC5110" s="9"/>
      <c r="BD5110" s="9"/>
      <c r="BE5110" s="9"/>
      <c r="BF5110" s="9"/>
      <c r="BG5110" s="9"/>
      <c r="BH5110" s="9"/>
      <c r="BI5110" s="9"/>
      <c r="BJ5110" s="9"/>
      <c r="BK5110" s="9"/>
      <c r="BL5110" s="9">
        <f t="shared" si="166"/>
        <v>71941.662785630979</v>
      </c>
      <c r="BM5110" s="9">
        <f t="shared" si="167"/>
        <v>71900</v>
      </c>
    </row>
    <row r="5111" spans="1:65" x14ac:dyDescent="0.3">
      <c r="A5111" t="s">
        <v>4634</v>
      </c>
      <c r="B5111" s="9">
        <v>664</v>
      </c>
      <c r="C5111">
        <v>594890</v>
      </c>
      <c r="D5111">
        <v>1</v>
      </c>
      <c r="E5111">
        <v>0</v>
      </c>
      <c r="F5111">
        <v>0</v>
      </c>
      <c r="G5111">
        <v>0</v>
      </c>
      <c r="H5111">
        <v>0</v>
      </c>
      <c r="I5111" t="s">
        <v>81</v>
      </c>
      <c r="J5111">
        <v>594911</v>
      </c>
      <c r="K5111" t="s">
        <v>416</v>
      </c>
      <c r="L5111">
        <v>594911</v>
      </c>
      <c r="M5111" t="s">
        <v>416</v>
      </c>
      <c r="N5111">
        <v>595098</v>
      </c>
      <c r="O5111" t="s">
        <v>417</v>
      </c>
      <c r="P5111">
        <v>593711</v>
      </c>
      <c r="Q5111" t="s">
        <v>185</v>
      </c>
      <c r="R5111" s="9">
        <v>157726.22333195069</v>
      </c>
      <c r="S5111" s="9"/>
      <c r="T5111" s="9"/>
      <c r="U5111" s="9"/>
      <c r="V5111" s="9"/>
      <c r="W5111" s="9"/>
      <c r="X5111" s="9"/>
      <c r="Y5111" s="9"/>
      <c r="Z5111" s="9"/>
      <c r="AA5111" s="9"/>
      <c r="AB5111" s="9"/>
      <c r="AC5111" s="9"/>
      <c r="AD5111" s="9"/>
      <c r="AE5111" s="9"/>
      <c r="AF5111" s="9"/>
      <c r="AG5111" s="9"/>
      <c r="AH5111" s="9"/>
      <c r="AI5111" s="9"/>
      <c r="AJ5111" s="9"/>
      <c r="AK5111" s="9"/>
      <c r="AL5111" s="9"/>
      <c r="AM5111" s="9"/>
      <c r="AN5111" s="9"/>
      <c r="AO5111" s="9"/>
      <c r="AP5111" s="9"/>
      <c r="AQ5111" s="15"/>
      <c r="AR5111" s="9"/>
      <c r="AS5111" s="9"/>
      <c r="AT5111" s="9"/>
      <c r="AU5111" s="9"/>
      <c r="AV5111" s="9"/>
      <c r="AW5111" s="9"/>
      <c r="AX5111" s="9"/>
      <c r="AY5111" s="9"/>
      <c r="AZ5111" s="9"/>
      <c r="BA5111" s="9"/>
      <c r="BB5111" s="9"/>
      <c r="BC5111" s="9"/>
      <c r="BD5111" s="9"/>
      <c r="BE5111" s="9"/>
      <c r="BF5111" s="9"/>
      <c r="BG5111" s="9"/>
      <c r="BH5111" s="9"/>
      <c r="BI5111" s="9"/>
      <c r="BJ5111" s="9"/>
      <c r="BK5111" s="9"/>
      <c r="BL5111" s="9">
        <f t="shared" si="166"/>
        <v>157726.22333195069</v>
      </c>
      <c r="BM5111" s="9">
        <f t="shared" si="167"/>
        <v>157700</v>
      </c>
    </row>
    <row r="5112" spans="1:65" x14ac:dyDescent="0.3">
      <c r="A5112" t="s">
        <v>4635</v>
      </c>
      <c r="B5112" s="9">
        <v>1282</v>
      </c>
      <c r="C5112">
        <v>510491</v>
      </c>
      <c r="D5112">
        <v>1</v>
      </c>
      <c r="E5112">
        <v>0</v>
      </c>
      <c r="F5112">
        <v>0</v>
      </c>
      <c r="G5112">
        <v>0</v>
      </c>
      <c r="H5112">
        <v>0</v>
      </c>
      <c r="I5112" t="s">
        <v>94</v>
      </c>
      <c r="J5112">
        <v>505927</v>
      </c>
      <c r="K5112" t="s">
        <v>668</v>
      </c>
      <c r="L5112">
        <v>505927</v>
      </c>
      <c r="M5112" t="s">
        <v>668</v>
      </c>
      <c r="N5112">
        <v>505927</v>
      </c>
      <c r="O5112" t="s">
        <v>668</v>
      </c>
      <c r="P5112">
        <v>505927</v>
      </c>
      <c r="Q5112" t="s">
        <v>668</v>
      </c>
      <c r="R5112" s="9">
        <v>301144.63927123178</v>
      </c>
      <c r="S5112" s="9"/>
      <c r="T5112" s="9"/>
      <c r="U5112" s="9"/>
      <c r="V5112" s="9"/>
      <c r="W5112" s="9"/>
      <c r="X5112" s="9"/>
      <c r="Y5112" s="9"/>
      <c r="Z5112" s="9"/>
      <c r="AA5112" s="9"/>
      <c r="AB5112" s="9"/>
      <c r="AC5112" s="9"/>
      <c r="AD5112" s="9"/>
      <c r="AE5112" s="9"/>
      <c r="AF5112" s="9"/>
      <c r="AG5112" s="9"/>
      <c r="AH5112" s="9"/>
      <c r="AI5112" s="9"/>
      <c r="AJ5112" s="9"/>
      <c r="AK5112" s="9"/>
      <c r="AL5112" s="9"/>
      <c r="AM5112" s="9"/>
      <c r="AN5112" s="9"/>
      <c r="AO5112" s="9"/>
      <c r="AP5112" s="9"/>
      <c r="AQ5112" s="15"/>
      <c r="AR5112" s="9"/>
      <c r="AS5112" s="9"/>
      <c r="AT5112" s="9"/>
      <c r="AU5112" s="9"/>
      <c r="AV5112" s="9"/>
      <c r="AW5112" s="9"/>
      <c r="AX5112" s="9"/>
      <c r="AY5112" s="9"/>
      <c r="AZ5112" s="9"/>
      <c r="BA5112" s="9"/>
      <c r="BB5112" s="9"/>
      <c r="BC5112" s="9"/>
      <c r="BD5112" s="9"/>
      <c r="BE5112" s="9"/>
      <c r="BF5112" s="9"/>
      <c r="BG5112" s="9"/>
      <c r="BH5112" s="9"/>
      <c r="BI5112" s="9"/>
      <c r="BJ5112" s="9"/>
      <c r="BK5112" s="9"/>
      <c r="BL5112" s="9">
        <f t="shared" si="166"/>
        <v>301144.63927123178</v>
      </c>
      <c r="BM5112" s="9">
        <f t="shared" si="167"/>
        <v>301100</v>
      </c>
    </row>
    <row r="5113" spans="1:65" x14ac:dyDescent="0.3">
      <c r="A5113" s="2" t="s">
        <v>2169</v>
      </c>
      <c r="B5113" s="9">
        <v>2103</v>
      </c>
      <c r="C5113">
        <v>585831</v>
      </c>
      <c r="D5113">
        <v>1</v>
      </c>
      <c r="E5113">
        <v>1</v>
      </c>
      <c r="F5113">
        <v>0</v>
      </c>
      <c r="G5113">
        <v>0</v>
      </c>
      <c r="H5113">
        <v>0</v>
      </c>
      <c r="I5113" t="s">
        <v>135</v>
      </c>
      <c r="J5113">
        <v>585831</v>
      </c>
      <c r="K5113" t="s">
        <v>2169</v>
      </c>
      <c r="L5113">
        <v>585114</v>
      </c>
      <c r="M5113" t="s">
        <v>729</v>
      </c>
      <c r="N5113">
        <v>585114</v>
      </c>
      <c r="O5113" t="s">
        <v>729</v>
      </c>
      <c r="P5113">
        <v>585891</v>
      </c>
      <c r="Q5113" t="s">
        <v>730</v>
      </c>
      <c r="R5113" s="9">
        <v>488566.07860408077</v>
      </c>
      <c r="S5113" s="9">
        <f>SUMIFS($B:$B,$J:$J,$C5113)</f>
        <v>2957</v>
      </c>
      <c r="T5113" s="9">
        <v>160779.71156855189</v>
      </c>
      <c r="U5113" s="9">
        <v>0</v>
      </c>
      <c r="V5113" s="9">
        <f>U5113*768</f>
        <v>0</v>
      </c>
      <c r="W5113" s="9">
        <v>16</v>
      </c>
      <c r="X5113" s="9">
        <f>W5113*3072</f>
        <v>49152</v>
      </c>
      <c r="Y5113" s="9">
        <v>12</v>
      </c>
      <c r="Z5113" s="9">
        <f>Y5113*1024</f>
        <v>12288</v>
      </c>
      <c r="AA5113" s="9">
        <v>5</v>
      </c>
      <c r="AB5113" s="9">
        <f>AA5113*256</f>
        <v>1280</v>
      </c>
      <c r="AC5113" s="9"/>
      <c r="AD5113" s="9"/>
      <c r="AE5113" s="9"/>
      <c r="AF5113" s="9"/>
      <c r="AG5113" s="9"/>
      <c r="AH5113" s="9"/>
      <c r="AI5113" s="9"/>
      <c r="AJ5113" s="9"/>
      <c r="AK5113" s="9"/>
      <c r="AL5113" s="9"/>
      <c r="AM5113" s="9"/>
      <c r="AN5113" s="9"/>
      <c r="AO5113" s="9"/>
      <c r="AP5113" s="9"/>
      <c r="AQ5113" s="15"/>
      <c r="AR5113" s="9">
        <v>1</v>
      </c>
      <c r="AS5113" s="9">
        <f>AR5113*30500</f>
        <v>30500</v>
      </c>
      <c r="AT5113" s="9"/>
      <c r="AU5113" s="9"/>
      <c r="AV5113" s="9"/>
      <c r="AW5113" s="9"/>
      <c r="AX5113" s="9"/>
      <c r="AY5113" s="9"/>
      <c r="AZ5113" s="9"/>
      <c r="BA5113" s="9"/>
      <c r="BB5113" s="9"/>
      <c r="BC5113" s="9"/>
      <c r="BD5113" s="9"/>
      <c r="BE5113" s="9"/>
      <c r="BF5113" s="9"/>
      <c r="BG5113" s="9"/>
      <c r="BH5113" s="9"/>
      <c r="BI5113" s="9"/>
      <c r="BJ5113" s="9"/>
      <c r="BK5113" s="9"/>
      <c r="BL5113" s="9">
        <f t="shared" si="166"/>
        <v>742565.79017263267</v>
      </c>
      <c r="BM5113" s="9">
        <f t="shared" si="167"/>
        <v>742600</v>
      </c>
    </row>
    <row r="5114" spans="1:65" x14ac:dyDescent="0.3">
      <c r="A5114" t="s">
        <v>4636</v>
      </c>
      <c r="B5114" s="9">
        <v>51</v>
      </c>
      <c r="C5114">
        <v>579343</v>
      </c>
      <c r="D5114">
        <v>1</v>
      </c>
      <c r="E5114">
        <v>0</v>
      </c>
      <c r="F5114">
        <v>0</v>
      </c>
      <c r="G5114">
        <v>0</v>
      </c>
      <c r="H5114">
        <v>0</v>
      </c>
      <c r="I5114" t="s">
        <v>151</v>
      </c>
      <c r="J5114">
        <v>559997</v>
      </c>
      <c r="K5114" t="s">
        <v>2247</v>
      </c>
      <c r="L5114">
        <v>559997</v>
      </c>
      <c r="M5114" t="s">
        <v>2247</v>
      </c>
      <c r="N5114">
        <v>559717</v>
      </c>
      <c r="O5114" t="s">
        <v>346</v>
      </c>
      <c r="P5114">
        <v>559717</v>
      </c>
      <c r="Q5114" t="s">
        <v>346</v>
      </c>
      <c r="R5114" s="9">
        <v>71941.662785630979</v>
      </c>
      <c r="S5114" s="9"/>
      <c r="T5114" s="9"/>
      <c r="U5114" s="9"/>
      <c r="V5114" s="9"/>
      <c r="W5114" s="9"/>
      <c r="X5114" s="9"/>
      <c r="Y5114" s="9"/>
      <c r="Z5114" s="9"/>
      <c r="AA5114" s="9"/>
      <c r="AB5114" s="9"/>
      <c r="AC5114" s="9"/>
      <c r="AD5114" s="9"/>
      <c r="AE5114" s="9"/>
      <c r="AF5114" s="9"/>
      <c r="AG5114" s="9"/>
      <c r="AH5114" s="9"/>
      <c r="AI5114" s="9"/>
      <c r="AJ5114" s="9"/>
      <c r="AK5114" s="9"/>
      <c r="AL5114" s="9"/>
      <c r="AM5114" s="9"/>
      <c r="AN5114" s="9"/>
      <c r="AO5114" s="9"/>
      <c r="AP5114" s="9"/>
      <c r="AQ5114" s="15"/>
      <c r="AR5114" s="9">
        <v>1</v>
      </c>
      <c r="AS5114" s="9">
        <f>AR5114*30500</f>
        <v>30500</v>
      </c>
      <c r="AT5114" s="9"/>
      <c r="AU5114" s="9"/>
      <c r="AV5114" s="9"/>
      <c r="AW5114" s="9"/>
      <c r="AX5114" s="9"/>
      <c r="AY5114" s="9"/>
      <c r="AZ5114" s="9"/>
      <c r="BA5114" s="9"/>
      <c r="BB5114" s="9"/>
      <c r="BC5114" s="9"/>
      <c r="BD5114" s="9"/>
      <c r="BE5114" s="9"/>
      <c r="BF5114" s="9"/>
      <c r="BG5114" s="9"/>
      <c r="BH5114" s="9"/>
      <c r="BI5114" s="9"/>
      <c r="BJ5114" s="9"/>
      <c r="BK5114" s="9"/>
      <c r="BL5114" s="9">
        <f t="shared" si="166"/>
        <v>102441.66278563098</v>
      </c>
      <c r="BM5114" s="9">
        <f t="shared" si="167"/>
        <v>102400</v>
      </c>
    </row>
    <row r="5115" spans="1:65" x14ac:dyDescent="0.3">
      <c r="A5115" s="2" t="s">
        <v>1771</v>
      </c>
      <c r="B5115" s="9">
        <v>1905</v>
      </c>
      <c r="C5115">
        <v>541168</v>
      </c>
      <c r="D5115">
        <v>1</v>
      </c>
      <c r="E5115">
        <v>1</v>
      </c>
      <c r="F5115">
        <v>0</v>
      </c>
      <c r="G5115">
        <v>0</v>
      </c>
      <c r="H5115">
        <v>0</v>
      </c>
      <c r="I5115" t="s">
        <v>111</v>
      </c>
      <c r="J5115">
        <v>541168</v>
      </c>
      <c r="K5115" t="s">
        <v>1771</v>
      </c>
      <c r="L5115">
        <v>541354</v>
      </c>
      <c r="M5115" t="s">
        <v>510</v>
      </c>
      <c r="N5115">
        <v>541354</v>
      </c>
      <c r="O5115" t="s">
        <v>510</v>
      </c>
      <c r="P5115">
        <v>541354</v>
      </c>
      <c r="Q5115" t="s">
        <v>510</v>
      </c>
      <c r="R5115" s="9">
        <v>443640.65976163029</v>
      </c>
      <c r="S5115" s="9">
        <f>SUMIFS($B:$B,$J:$J,$C5115)</f>
        <v>2499</v>
      </c>
      <c r="T5115" s="9">
        <v>135934.9768943743</v>
      </c>
      <c r="U5115" s="9">
        <v>0</v>
      </c>
      <c r="V5115" s="9">
        <f>U5115*768</f>
        <v>0</v>
      </c>
      <c r="W5115" s="9">
        <v>6</v>
      </c>
      <c r="X5115" s="9">
        <f>W5115*3072</f>
        <v>18432</v>
      </c>
      <c r="Y5115" s="9">
        <v>11</v>
      </c>
      <c r="Z5115" s="9">
        <f>Y5115*1024</f>
        <v>11264</v>
      </c>
      <c r="AA5115" s="9">
        <v>9</v>
      </c>
      <c r="AB5115" s="9">
        <f>AA5115*256</f>
        <v>2304</v>
      </c>
      <c r="AC5115" s="9"/>
      <c r="AD5115" s="9"/>
      <c r="AE5115" s="9"/>
      <c r="AF5115" s="9"/>
      <c r="AG5115" s="9"/>
      <c r="AH5115" s="9"/>
      <c r="AI5115" s="9"/>
      <c r="AJ5115" s="9"/>
      <c r="AK5115" s="9"/>
      <c r="AL5115" s="9"/>
      <c r="AM5115" s="9"/>
      <c r="AN5115" s="9"/>
      <c r="AO5115" s="9"/>
      <c r="AP5115" s="9"/>
      <c r="AQ5115" s="15"/>
      <c r="AR5115" s="9">
        <v>3</v>
      </c>
      <c r="AS5115" s="9">
        <f>AR5115*30500</f>
        <v>91500</v>
      </c>
      <c r="AT5115" s="9"/>
      <c r="AU5115" s="9"/>
      <c r="AV5115" s="9"/>
      <c r="AW5115" s="9"/>
      <c r="AX5115" s="9"/>
      <c r="AY5115" s="9"/>
      <c r="AZ5115" s="9"/>
      <c r="BA5115" s="9"/>
      <c r="BB5115" s="9"/>
      <c r="BC5115" s="9"/>
      <c r="BD5115" s="9"/>
      <c r="BE5115" s="9"/>
      <c r="BF5115" s="9"/>
      <c r="BG5115" s="9"/>
      <c r="BH5115" s="9"/>
      <c r="BI5115" s="9"/>
      <c r="BJ5115" s="9"/>
      <c r="BK5115" s="9"/>
      <c r="BL5115" s="9">
        <f t="shared" si="166"/>
        <v>703075.63665600459</v>
      </c>
      <c r="BM5115" s="9">
        <f t="shared" si="167"/>
        <v>703100</v>
      </c>
    </row>
    <row r="5116" spans="1:65" x14ac:dyDescent="0.3">
      <c r="A5116" s="3" t="s">
        <v>3480</v>
      </c>
      <c r="B5116" s="9">
        <v>1975</v>
      </c>
      <c r="C5116">
        <v>569593</v>
      </c>
      <c r="D5116">
        <v>1</v>
      </c>
      <c r="E5116">
        <v>0</v>
      </c>
      <c r="F5116">
        <v>1</v>
      </c>
      <c r="G5116">
        <v>0</v>
      </c>
      <c r="H5116">
        <v>0</v>
      </c>
      <c r="I5116" t="s">
        <v>123</v>
      </c>
      <c r="J5116">
        <v>568414</v>
      </c>
      <c r="K5116" t="s">
        <v>166</v>
      </c>
      <c r="L5116">
        <v>569593</v>
      </c>
      <c r="M5116" t="s">
        <v>3480</v>
      </c>
      <c r="N5116">
        <v>568414</v>
      </c>
      <c r="O5116" t="s">
        <v>166</v>
      </c>
      <c r="P5116">
        <v>568414</v>
      </c>
      <c r="Q5116" t="s">
        <v>166</v>
      </c>
      <c r="R5116" s="9">
        <v>459541.93446969119</v>
      </c>
      <c r="S5116" s="9"/>
      <c r="T5116" s="9"/>
      <c r="U5116" s="9"/>
      <c r="V5116" s="9"/>
      <c r="W5116" s="9"/>
      <c r="X5116" s="9"/>
      <c r="Y5116" s="9"/>
      <c r="Z5116" s="9"/>
      <c r="AA5116" s="9"/>
      <c r="AB5116" s="9"/>
      <c r="AC5116" s="9">
        <f>SUMIFS($B:$B,$L:$L,$C5116)</f>
        <v>3048</v>
      </c>
      <c r="AD5116" s="9">
        <v>382371.46675631811</v>
      </c>
      <c r="AE5116" s="9"/>
      <c r="AF5116" s="9"/>
      <c r="AG5116" s="9"/>
      <c r="AH5116" s="9"/>
      <c r="AI5116" s="9"/>
      <c r="AJ5116" s="9"/>
      <c r="AK5116" s="9"/>
      <c r="AL5116" s="9"/>
      <c r="AM5116" s="9"/>
      <c r="AN5116" s="9"/>
      <c r="AO5116" s="9"/>
      <c r="AP5116" s="9"/>
      <c r="AQ5116" s="15"/>
      <c r="AR5116" s="9">
        <v>1</v>
      </c>
      <c r="AS5116" s="9">
        <f>AR5116*30500</f>
        <v>30500</v>
      </c>
      <c r="AT5116" s="9"/>
      <c r="AU5116" s="9"/>
      <c r="AV5116" s="9"/>
      <c r="AW5116" s="9"/>
      <c r="AX5116" s="9"/>
      <c r="AY5116" s="9"/>
      <c r="AZ5116" s="9"/>
      <c r="BA5116" s="9"/>
      <c r="BB5116" s="9"/>
      <c r="BC5116" s="9"/>
      <c r="BD5116" s="9"/>
      <c r="BE5116" s="9"/>
      <c r="BF5116" s="9"/>
      <c r="BG5116" s="9"/>
      <c r="BH5116" s="9"/>
      <c r="BI5116" s="9"/>
      <c r="BJ5116" s="9"/>
      <c r="BK5116" s="9"/>
      <c r="BL5116" s="9">
        <f t="shared" si="166"/>
        <v>872413.40122600924</v>
      </c>
      <c r="BM5116" s="9">
        <f t="shared" si="167"/>
        <v>872400</v>
      </c>
    </row>
    <row r="5117" spans="1:65" x14ac:dyDescent="0.3">
      <c r="A5117" s="3" t="s">
        <v>4637</v>
      </c>
      <c r="B5117" s="9">
        <v>3470</v>
      </c>
      <c r="C5117">
        <v>599948</v>
      </c>
      <c r="D5117">
        <v>1</v>
      </c>
      <c r="E5117">
        <v>1</v>
      </c>
      <c r="F5117">
        <v>1</v>
      </c>
      <c r="G5117">
        <v>0</v>
      </c>
      <c r="H5117">
        <v>0</v>
      </c>
      <c r="I5117" t="s">
        <v>94</v>
      </c>
      <c r="J5117">
        <v>599948</v>
      </c>
      <c r="K5117" t="s">
        <v>4637</v>
      </c>
      <c r="L5117">
        <v>599948</v>
      </c>
      <c r="M5117" t="s">
        <v>4637</v>
      </c>
      <c r="N5117">
        <v>599565</v>
      </c>
      <c r="O5117" t="s">
        <v>2296</v>
      </c>
      <c r="P5117">
        <v>599565</v>
      </c>
      <c r="Q5117" t="s">
        <v>2296</v>
      </c>
      <c r="R5117" s="9">
        <v>794799.98301773437</v>
      </c>
      <c r="S5117" s="9">
        <f>SUMIFS($B:$B,$J:$J,$C5117)</f>
        <v>4633</v>
      </c>
      <c r="T5117" s="9">
        <v>251573.8836328742</v>
      </c>
      <c r="U5117" s="9">
        <v>1</v>
      </c>
      <c r="V5117" s="9">
        <f>U5117*768</f>
        <v>768</v>
      </c>
      <c r="W5117" s="9">
        <v>23</v>
      </c>
      <c r="X5117" s="9">
        <f>W5117*3072</f>
        <v>70656</v>
      </c>
      <c r="Y5117" s="9">
        <v>16</v>
      </c>
      <c r="Z5117" s="9">
        <f>Y5117*1024</f>
        <v>16384</v>
      </c>
      <c r="AA5117" s="9">
        <v>2</v>
      </c>
      <c r="AB5117" s="9">
        <f>AA5117*256</f>
        <v>512</v>
      </c>
      <c r="AC5117" s="9">
        <f>SUMIFS($B:$B,$L:$L,$C5117)</f>
        <v>4633</v>
      </c>
      <c r="AD5117" s="9">
        <v>579312.59564197063</v>
      </c>
      <c r="AE5117" s="9"/>
      <c r="AF5117" s="9"/>
      <c r="AG5117" s="9"/>
      <c r="AH5117" s="9"/>
      <c r="AI5117" s="9"/>
      <c r="AJ5117" s="9"/>
      <c r="AK5117" s="9"/>
      <c r="AL5117" s="9"/>
      <c r="AM5117" s="9"/>
      <c r="AN5117" s="9"/>
      <c r="AO5117" s="9"/>
      <c r="AP5117" s="9"/>
      <c r="AQ5117" s="15"/>
      <c r="AR5117" s="9">
        <v>4</v>
      </c>
      <c r="AS5117" s="9">
        <f>AR5117*30500</f>
        <v>122000</v>
      </c>
      <c r="AT5117" s="9"/>
      <c r="AU5117" s="9"/>
      <c r="AV5117" s="9"/>
      <c r="AW5117" s="9"/>
      <c r="AX5117" s="9"/>
      <c r="AY5117" s="9"/>
      <c r="AZ5117" s="9"/>
      <c r="BA5117" s="9"/>
      <c r="BB5117" s="9"/>
      <c r="BC5117" s="9"/>
      <c r="BD5117" s="9"/>
      <c r="BE5117" s="9"/>
      <c r="BF5117" s="9"/>
      <c r="BG5117" s="9"/>
      <c r="BH5117" s="9"/>
      <c r="BI5117" s="9"/>
      <c r="BJ5117" s="9"/>
      <c r="BK5117" s="9"/>
      <c r="BL5117" s="9">
        <f t="shared" si="166"/>
        <v>1836006.4622925792</v>
      </c>
      <c r="BM5117" s="9">
        <f t="shared" si="167"/>
        <v>1836000</v>
      </c>
    </row>
    <row r="5118" spans="1:65" x14ac:dyDescent="0.3">
      <c r="A5118" t="s">
        <v>4638</v>
      </c>
      <c r="B5118" s="9">
        <v>111</v>
      </c>
      <c r="C5118">
        <v>578860</v>
      </c>
      <c r="D5118">
        <v>1</v>
      </c>
      <c r="E5118">
        <v>0</v>
      </c>
      <c r="F5118">
        <v>0</v>
      </c>
      <c r="G5118">
        <v>0</v>
      </c>
      <c r="H5118">
        <v>0</v>
      </c>
      <c r="I5118" t="s">
        <v>96</v>
      </c>
      <c r="J5118">
        <v>577863</v>
      </c>
      <c r="K5118" t="s">
        <v>176</v>
      </c>
      <c r="L5118">
        <v>505145</v>
      </c>
      <c r="M5118" t="s">
        <v>177</v>
      </c>
      <c r="N5118">
        <v>577731</v>
      </c>
      <c r="O5118" t="s">
        <v>178</v>
      </c>
      <c r="P5118">
        <v>577731</v>
      </c>
      <c r="Q5118" t="s">
        <v>178</v>
      </c>
      <c r="R5118" s="9">
        <v>71941.662785630979</v>
      </c>
      <c r="S5118" s="9"/>
      <c r="T5118" s="9"/>
      <c r="U5118" s="9"/>
      <c r="V5118" s="9"/>
      <c r="W5118" s="9"/>
      <c r="X5118" s="9"/>
      <c r="Y5118" s="9"/>
      <c r="Z5118" s="9"/>
      <c r="AA5118" s="9"/>
      <c r="AB5118" s="9"/>
      <c r="AC5118" s="9"/>
      <c r="AD5118" s="9"/>
      <c r="AE5118" s="9"/>
      <c r="AF5118" s="9"/>
      <c r="AG5118" s="9"/>
      <c r="AH5118" s="9"/>
      <c r="AI5118" s="9"/>
      <c r="AJ5118" s="9"/>
      <c r="AK5118" s="9"/>
      <c r="AL5118" s="9"/>
      <c r="AM5118" s="9"/>
      <c r="AN5118" s="9"/>
      <c r="AO5118" s="9"/>
      <c r="AP5118" s="9"/>
      <c r="AQ5118" s="15"/>
      <c r="AR5118" s="9"/>
      <c r="AS5118" s="9"/>
      <c r="AT5118" s="9"/>
      <c r="AU5118" s="9"/>
      <c r="AV5118" s="9"/>
      <c r="AW5118" s="9"/>
      <c r="AX5118" s="9"/>
      <c r="AY5118" s="9"/>
      <c r="AZ5118" s="9"/>
      <c r="BA5118" s="9"/>
      <c r="BB5118" s="9"/>
      <c r="BC5118" s="9"/>
      <c r="BD5118" s="9"/>
      <c r="BE5118" s="9"/>
      <c r="BF5118" s="9"/>
      <c r="BG5118" s="9"/>
      <c r="BH5118" s="9"/>
      <c r="BI5118" s="9"/>
      <c r="BJ5118" s="9"/>
      <c r="BK5118" s="9"/>
      <c r="BL5118" s="9">
        <f t="shared" si="166"/>
        <v>71941.662785630979</v>
      </c>
      <c r="BM5118" s="9">
        <f t="shared" si="167"/>
        <v>71900</v>
      </c>
    </row>
    <row r="5119" spans="1:65" x14ac:dyDescent="0.3">
      <c r="A5119" t="s">
        <v>4638</v>
      </c>
      <c r="B5119" s="9">
        <v>478</v>
      </c>
      <c r="C5119">
        <v>544931</v>
      </c>
      <c r="D5119">
        <v>1</v>
      </c>
      <c r="E5119">
        <v>0</v>
      </c>
      <c r="F5119">
        <v>0</v>
      </c>
      <c r="G5119">
        <v>0</v>
      </c>
      <c r="H5119">
        <v>0</v>
      </c>
      <c r="I5119" t="s">
        <v>135</v>
      </c>
      <c r="J5119">
        <v>585891</v>
      </c>
      <c r="K5119" t="s">
        <v>730</v>
      </c>
      <c r="L5119">
        <v>542725</v>
      </c>
      <c r="M5119" t="s">
        <v>1515</v>
      </c>
      <c r="N5119">
        <v>585891</v>
      </c>
      <c r="O5119" t="s">
        <v>730</v>
      </c>
      <c r="P5119">
        <v>585891</v>
      </c>
      <c r="Q5119" t="s">
        <v>730</v>
      </c>
      <c r="R5119" s="9">
        <v>114042.02370301919</v>
      </c>
      <c r="S5119" s="9"/>
      <c r="T5119" s="9"/>
      <c r="U5119" s="9"/>
      <c r="V5119" s="9"/>
      <c r="W5119" s="9"/>
      <c r="X5119" s="9"/>
      <c r="Y5119" s="9"/>
      <c r="Z5119" s="9"/>
      <c r="AA5119" s="9"/>
      <c r="AB5119" s="9"/>
      <c r="AC5119" s="9"/>
      <c r="AD5119" s="9"/>
      <c r="AE5119" s="9"/>
      <c r="AF5119" s="9"/>
      <c r="AG5119" s="9"/>
      <c r="AH5119" s="9"/>
      <c r="AI5119" s="9"/>
      <c r="AJ5119" s="9"/>
      <c r="AK5119" s="9"/>
      <c r="AL5119" s="9"/>
      <c r="AM5119" s="9"/>
      <c r="AN5119" s="9"/>
      <c r="AO5119" s="9"/>
      <c r="AP5119" s="9"/>
      <c r="AQ5119" s="15"/>
      <c r="AR5119" s="9"/>
      <c r="AS5119" s="9"/>
      <c r="AT5119" s="9"/>
      <c r="AU5119" s="9"/>
      <c r="AV5119" s="9"/>
      <c r="AW5119" s="9"/>
      <c r="AX5119" s="9"/>
      <c r="AY5119" s="9"/>
      <c r="AZ5119" s="9"/>
      <c r="BA5119" s="9"/>
      <c r="BB5119" s="9"/>
      <c r="BC5119" s="9"/>
      <c r="BD5119" s="9"/>
      <c r="BE5119" s="9"/>
      <c r="BF5119" s="9"/>
      <c r="BG5119" s="9"/>
      <c r="BH5119" s="9"/>
      <c r="BI5119" s="9"/>
      <c r="BJ5119" s="9"/>
      <c r="BK5119" s="9"/>
      <c r="BL5119" s="9">
        <f t="shared" si="166"/>
        <v>114042.02370301919</v>
      </c>
      <c r="BM5119" s="9">
        <f t="shared" si="167"/>
        <v>114000</v>
      </c>
    </row>
    <row r="5120" spans="1:65" x14ac:dyDescent="0.3">
      <c r="A5120" t="s">
        <v>4639</v>
      </c>
      <c r="B5120" s="9">
        <v>258</v>
      </c>
      <c r="C5120">
        <v>590096</v>
      </c>
      <c r="D5120">
        <v>1</v>
      </c>
      <c r="E5120">
        <v>0</v>
      </c>
      <c r="F5120">
        <v>0</v>
      </c>
      <c r="G5120">
        <v>0</v>
      </c>
      <c r="H5120">
        <v>0</v>
      </c>
      <c r="I5120" t="s">
        <v>111</v>
      </c>
      <c r="J5120">
        <v>589624</v>
      </c>
      <c r="K5120" t="s">
        <v>505</v>
      </c>
      <c r="L5120">
        <v>589624</v>
      </c>
      <c r="M5120" t="s">
        <v>505</v>
      </c>
      <c r="N5120">
        <v>589624</v>
      </c>
      <c r="O5120" t="s">
        <v>505</v>
      </c>
      <c r="P5120">
        <v>589624</v>
      </c>
      <c r="Q5120" t="s">
        <v>505</v>
      </c>
      <c r="R5120" s="9">
        <v>71941.662785630979</v>
      </c>
      <c r="S5120" s="9"/>
      <c r="T5120" s="9"/>
      <c r="U5120" s="9"/>
      <c r="V5120" s="9"/>
      <c r="W5120" s="9"/>
      <c r="X5120" s="9"/>
      <c r="Y5120" s="9"/>
      <c r="Z5120" s="9"/>
      <c r="AA5120" s="9"/>
      <c r="AB5120" s="9"/>
      <c r="AC5120" s="9"/>
      <c r="AD5120" s="9"/>
      <c r="AE5120" s="9"/>
      <c r="AF5120" s="9"/>
      <c r="AG5120" s="9"/>
      <c r="AH5120" s="9"/>
      <c r="AI5120" s="9"/>
      <c r="AJ5120" s="9"/>
      <c r="AK5120" s="9"/>
      <c r="AL5120" s="9"/>
      <c r="AM5120" s="9"/>
      <c r="AN5120" s="9"/>
      <c r="AO5120" s="9"/>
      <c r="AP5120" s="9"/>
      <c r="AQ5120" s="15"/>
      <c r="AR5120" s="9"/>
      <c r="AS5120" s="9"/>
      <c r="AT5120" s="9"/>
      <c r="AU5120" s="9"/>
      <c r="AV5120" s="9"/>
      <c r="AW5120" s="9"/>
      <c r="AX5120" s="9"/>
      <c r="AY5120" s="9"/>
      <c r="AZ5120" s="9"/>
      <c r="BA5120" s="9"/>
      <c r="BB5120" s="9"/>
      <c r="BC5120" s="9"/>
      <c r="BD5120" s="9"/>
      <c r="BE5120" s="9"/>
      <c r="BF5120" s="9"/>
      <c r="BG5120" s="9"/>
      <c r="BH5120" s="9"/>
      <c r="BI5120" s="9"/>
      <c r="BJ5120" s="9"/>
      <c r="BK5120" s="9"/>
      <c r="BL5120" s="9">
        <f t="shared" si="166"/>
        <v>71941.662785630979</v>
      </c>
      <c r="BM5120" s="9">
        <f t="shared" si="167"/>
        <v>71900</v>
      </c>
    </row>
    <row r="5121" spans="1:65" x14ac:dyDescent="0.3">
      <c r="A5121" s="2" t="s">
        <v>830</v>
      </c>
      <c r="B5121" s="9">
        <v>416</v>
      </c>
      <c r="C5121">
        <v>550574</v>
      </c>
      <c r="D5121">
        <v>1</v>
      </c>
      <c r="E5121">
        <v>1</v>
      </c>
      <c r="F5121">
        <v>0</v>
      </c>
      <c r="G5121">
        <v>0</v>
      </c>
      <c r="H5121">
        <v>0</v>
      </c>
      <c r="I5121" t="s">
        <v>83</v>
      </c>
      <c r="J5121">
        <v>550574</v>
      </c>
      <c r="K5121" t="s">
        <v>830</v>
      </c>
      <c r="L5121">
        <v>550647</v>
      </c>
      <c r="M5121" t="s">
        <v>498</v>
      </c>
      <c r="N5121">
        <v>550647</v>
      </c>
      <c r="O5121" t="s">
        <v>498</v>
      </c>
      <c r="P5121">
        <v>550647</v>
      </c>
      <c r="Q5121" t="s">
        <v>498</v>
      </c>
      <c r="R5121" s="9">
        <v>99413.82839429492</v>
      </c>
      <c r="S5121" s="9">
        <f>SUMIFS($B:$B,$J:$J,$C5121)</f>
        <v>848</v>
      </c>
      <c r="T5121" s="9">
        <v>46221.272476990103</v>
      </c>
      <c r="U5121" s="9">
        <v>0</v>
      </c>
      <c r="V5121" s="9">
        <f>U5121*768</f>
        <v>0</v>
      </c>
      <c r="W5121" s="9">
        <v>4</v>
      </c>
      <c r="X5121" s="9">
        <f>W5121*3072</f>
        <v>12288</v>
      </c>
      <c r="Y5121" s="9">
        <v>2</v>
      </c>
      <c r="Z5121" s="9">
        <f>Y5121*1024</f>
        <v>2048</v>
      </c>
      <c r="AA5121" s="9">
        <v>0</v>
      </c>
      <c r="AB5121" s="9">
        <f>AA5121*256</f>
        <v>0</v>
      </c>
      <c r="AC5121" s="9"/>
      <c r="AD5121" s="9"/>
      <c r="AE5121" s="9"/>
      <c r="AF5121" s="9"/>
      <c r="AG5121" s="9"/>
      <c r="AH5121" s="9"/>
      <c r="AI5121" s="9"/>
      <c r="AJ5121" s="9"/>
      <c r="AK5121" s="9"/>
      <c r="AL5121" s="9"/>
      <c r="AM5121" s="9"/>
      <c r="AN5121" s="9"/>
      <c r="AO5121" s="9"/>
      <c r="AP5121" s="9"/>
      <c r="AQ5121" s="15"/>
      <c r="AR5121" s="9"/>
      <c r="AS5121" s="9"/>
      <c r="AT5121" s="9"/>
      <c r="AU5121" s="9"/>
      <c r="AV5121" s="9"/>
      <c r="AW5121" s="9"/>
      <c r="AX5121" s="9"/>
      <c r="AY5121" s="9"/>
      <c r="AZ5121" s="9"/>
      <c r="BA5121" s="9"/>
      <c r="BB5121" s="9"/>
      <c r="BC5121" s="9"/>
      <c r="BD5121" s="9"/>
      <c r="BE5121" s="9"/>
      <c r="BF5121" s="9"/>
      <c r="BG5121" s="9"/>
      <c r="BH5121" s="9"/>
      <c r="BI5121" s="9"/>
      <c r="BJ5121" s="9"/>
      <c r="BK5121" s="9"/>
      <c r="BL5121" s="9">
        <f t="shared" si="166"/>
        <v>159971.10087128502</v>
      </c>
      <c r="BM5121" s="9">
        <f t="shared" si="167"/>
        <v>160000</v>
      </c>
    </row>
    <row r="5122" spans="1:65" x14ac:dyDescent="0.3">
      <c r="A5122" t="s">
        <v>3352</v>
      </c>
      <c r="B5122" s="9">
        <v>311</v>
      </c>
      <c r="C5122">
        <v>594903</v>
      </c>
      <c r="D5122">
        <v>1</v>
      </c>
      <c r="E5122">
        <v>0</v>
      </c>
      <c r="F5122">
        <v>0</v>
      </c>
      <c r="G5122">
        <v>0</v>
      </c>
      <c r="H5122">
        <v>0</v>
      </c>
      <c r="I5122" t="s">
        <v>81</v>
      </c>
      <c r="J5122">
        <v>584801</v>
      </c>
      <c r="K5122" t="s">
        <v>665</v>
      </c>
      <c r="L5122">
        <v>584801</v>
      </c>
      <c r="M5122" t="s">
        <v>665</v>
      </c>
      <c r="N5122">
        <v>584801</v>
      </c>
      <c r="O5122" t="s">
        <v>665</v>
      </c>
      <c r="P5122">
        <v>584801</v>
      </c>
      <c r="Q5122" t="s">
        <v>665</v>
      </c>
      <c r="R5122" s="9">
        <v>74553.030479850131</v>
      </c>
      <c r="S5122" s="9"/>
      <c r="T5122" s="9"/>
      <c r="U5122" s="9"/>
      <c r="V5122" s="9"/>
      <c r="W5122" s="9"/>
      <c r="X5122" s="9"/>
      <c r="Y5122" s="9"/>
      <c r="Z5122" s="9"/>
      <c r="AA5122" s="9"/>
      <c r="AB5122" s="9"/>
      <c r="AC5122" s="9"/>
      <c r="AD5122" s="9"/>
      <c r="AE5122" s="9"/>
      <c r="AF5122" s="9"/>
      <c r="AG5122" s="9"/>
      <c r="AH5122" s="9"/>
      <c r="AI5122" s="9"/>
      <c r="AJ5122" s="9"/>
      <c r="AK5122" s="9"/>
      <c r="AL5122" s="9"/>
      <c r="AM5122" s="9"/>
      <c r="AN5122" s="9"/>
      <c r="AO5122" s="9"/>
      <c r="AP5122" s="9"/>
      <c r="AQ5122" s="15"/>
      <c r="AR5122" s="9"/>
      <c r="AS5122" s="9"/>
      <c r="AT5122" s="9"/>
      <c r="AU5122" s="9"/>
      <c r="AV5122" s="9"/>
      <c r="AW5122" s="9"/>
      <c r="AX5122" s="9"/>
      <c r="AY5122" s="9"/>
      <c r="AZ5122" s="9"/>
      <c r="BA5122" s="9"/>
      <c r="BB5122" s="9"/>
      <c r="BC5122" s="9"/>
      <c r="BD5122" s="9"/>
      <c r="BE5122" s="9"/>
      <c r="BF5122" s="9"/>
      <c r="BG5122" s="9"/>
      <c r="BH5122" s="9"/>
      <c r="BI5122" s="9"/>
      <c r="BJ5122" s="9"/>
      <c r="BK5122" s="9"/>
      <c r="BL5122" s="9">
        <f t="shared" si="166"/>
        <v>74553.030479850131</v>
      </c>
      <c r="BM5122" s="9">
        <f t="shared" si="167"/>
        <v>74600</v>
      </c>
    </row>
    <row r="5123" spans="1:65" x14ac:dyDescent="0.3">
      <c r="A5123" s="2" t="s">
        <v>3352</v>
      </c>
      <c r="B5123" s="9">
        <v>1610</v>
      </c>
      <c r="C5123">
        <v>592676</v>
      </c>
      <c r="D5123">
        <v>1</v>
      </c>
      <c r="E5123">
        <v>1</v>
      </c>
      <c r="F5123">
        <v>0</v>
      </c>
      <c r="G5123">
        <v>0</v>
      </c>
      <c r="H5123">
        <v>0</v>
      </c>
      <c r="I5123" t="s">
        <v>135</v>
      </c>
      <c r="J5123">
        <v>592676</v>
      </c>
      <c r="K5123" t="s">
        <v>3352</v>
      </c>
      <c r="L5123">
        <v>592731</v>
      </c>
      <c r="M5123" t="s">
        <v>180</v>
      </c>
      <c r="N5123">
        <v>592731</v>
      </c>
      <c r="O5123" t="s">
        <v>180</v>
      </c>
      <c r="P5123">
        <v>592731</v>
      </c>
      <c r="Q5123" t="s">
        <v>180</v>
      </c>
      <c r="R5123" s="9">
        <v>376393.99448105443</v>
      </c>
      <c r="S5123" s="9">
        <f>SUMIFS($B:$B,$J:$J,$C5123)</f>
        <v>2753</v>
      </c>
      <c r="T5123" s="9">
        <v>149715.45347277951</v>
      </c>
      <c r="U5123" s="9">
        <v>0</v>
      </c>
      <c r="V5123" s="9">
        <f>U5123*768</f>
        <v>0</v>
      </c>
      <c r="W5123" s="9">
        <v>6</v>
      </c>
      <c r="X5123" s="9">
        <f>W5123*3072</f>
        <v>18432</v>
      </c>
      <c r="Y5123" s="9">
        <v>38</v>
      </c>
      <c r="Z5123" s="9">
        <f>Y5123*1024</f>
        <v>38912</v>
      </c>
      <c r="AA5123" s="9">
        <v>5</v>
      </c>
      <c r="AB5123" s="9">
        <f>AA5123*256</f>
        <v>1280</v>
      </c>
      <c r="AC5123" s="9"/>
      <c r="AD5123" s="9"/>
      <c r="AE5123" s="9"/>
      <c r="AF5123" s="9"/>
      <c r="AG5123" s="9"/>
      <c r="AH5123" s="9"/>
      <c r="AI5123" s="9"/>
      <c r="AJ5123" s="9"/>
      <c r="AK5123" s="9"/>
      <c r="AL5123" s="9"/>
      <c r="AM5123" s="9"/>
      <c r="AN5123" s="9"/>
      <c r="AO5123" s="9"/>
      <c r="AP5123" s="9"/>
      <c r="AQ5123" s="15"/>
      <c r="AR5123" s="9">
        <v>1</v>
      </c>
      <c r="AS5123" s="9">
        <f>AR5123*30500</f>
        <v>30500</v>
      </c>
      <c r="AT5123" s="9"/>
      <c r="AU5123" s="9"/>
      <c r="AV5123" s="9"/>
      <c r="AW5123" s="9"/>
      <c r="AX5123" s="9"/>
      <c r="AY5123" s="9"/>
      <c r="AZ5123" s="9"/>
      <c r="BA5123" s="9"/>
      <c r="BB5123" s="9"/>
      <c r="BC5123" s="9"/>
      <c r="BD5123" s="9"/>
      <c r="BE5123" s="9"/>
      <c r="BF5123" s="9"/>
      <c r="BG5123" s="9"/>
      <c r="BH5123" s="9"/>
      <c r="BI5123" s="9"/>
      <c r="BJ5123" s="9"/>
      <c r="BK5123" s="9"/>
      <c r="BL5123" s="9">
        <f t="shared" si="166"/>
        <v>615233.44795383397</v>
      </c>
      <c r="BM5123" s="9">
        <f t="shared" si="167"/>
        <v>615200</v>
      </c>
    </row>
    <row r="5124" spans="1:65" x14ac:dyDescent="0.3">
      <c r="A5124" s="3" t="s">
        <v>416</v>
      </c>
      <c r="B5124" s="9">
        <v>625</v>
      </c>
      <c r="C5124">
        <v>594911</v>
      </c>
      <c r="D5124">
        <v>1</v>
      </c>
      <c r="E5124">
        <v>1</v>
      </c>
      <c r="F5124">
        <v>1</v>
      </c>
      <c r="G5124">
        <v>0</v>
      </c>
      <c r="H5124">
        <v>0</v>
      </c>
      <c r="I5124" t="s">
        <v>81</v>
      </c>
      <c r="J5124">
        <v>594911</v>
      </c>
      <c r="K5124" t="s">
        <v>416</v>
      </c>
      <c r="L5124">
        <v>594911</v>
      </c>
      <c r="M5124" t="s">
        <v>416</v>
      </c>
      <c r="N5124">
        <v>595098</v>
      </c>
      <c r="O5124" t="s">
        <v>417</v>
      </c>
      <c r="P5124">
        <v>593711</v>
      </c>
      <c r="Q5124" t="s">
        <v>185</v>
      </c>
      <c r="R5124" s="9">
        <v>148589.86647223361</v>
      </c>
      <c r="S5124" s="9">
        <f>SUMIFS($B:$B,$J:$J,$C5124)</f>
        <v>2227</v>
      </c>
      <c r="T5124" s="9">
        <v>121172.2690413399</v>
      </c>
      <c r="U5124" s="9">
        <v>0</v>
      </c>
      <c r="V5124" s="9">
        <f>U5124*768</f>
        <v>0</v>
      </c>
      <c r="W5124" s="9">
        <v>6</v>
      </c>
      <c r="X5124" s="9">
        <f>W5124*3072</f>
        <v>18432</v>
      </c>
      <c r="Y5124" s="9">
        <v>6</v>
      </c>
      <c r="Z5124" s="9">
        <f>Y5124*1024</f>
        <v>6144</v>
      </c>
      <c r="AA5124" s="9">
        <v>6</v>
      </c>
      <c r="AB5124" s="9">
        <f>AA5124*256</f>
        <v>1536</v>
      </c>
      <c r="AC5124" s="9">
        <f>SUMIFS($B:$B,$L:$L,$C5124)</f>
        <v>5756</v>
      </c>
      <c r="AD5124" s="9">
        <v>718310.34970628738</v>
      </c>
      <c r="AE5124" s="9"/>
      <c r="AF5124" s="9"/>
      <c r="AG5124" s="9"/>
      <c r="AH5124" s="9"/>
      <c r="AI5124" s="9"/>
      <c r="AJ5124" s="9"/>
      <c r="AK5124" s="9"/>
      <c r="AL5124" s="9"/>
      <c r="AM5124" s="9"/>
      <c r="AN5124" s="9"/>
      <c r="AO5124" s="9"/>
      <c r="AP5124" s="9"/>
      <c r="AQ5124" s="15"/>
      <c r="AR5124" s="9"/>
      <c r="AS5124" s="9"/>
      <c r="AT5124" s="9"/>
      <c r="AU5124" s="9"/>
      <c r="AV5124" s="9"/>
      <c r="AW5124" s="9"/>
      <c r="AX5124" s="9"/>
      <c r="AY5124" s="9"/>
      <c r="AZ5124" s="9"/>
      <c r="BA5124" s="9"/>
      <c r="BB5124" s="9"/>
      <c r="BC5124" s="9"/>
      <c r="BD5124" s="9"/>
      <c r="BE5124" s="9"/>
      <c r="BF5124" s="9"/>
      <c r="BG5124" s="9"/>
      <c r="BH5124" s="9"/>
      <c r="BI5124" s="9"/>
      <c r="BJ5124" s="9"/>
      <c r="BK5124" s="9"/>
      <c r="BL5124" s="9">
        <f t="shared" ref="BL5124:BL5187" si="168">SUMIF(R5124:R5124,"&lt;&gt;")+SUMIF(T5124:T5124,"&lt;&gt;")+SUMIF(V5124:V5124,"&lt;&gt;")+SUMIF(X5124:X5124,"&lt;&gt;")+SUMIF(Z5124:Z5124,"&lt;&gt;")+SUMIF(AB5124:AB5124,"&lt;&gt;")+SUMIF(AD5124:AD5124,"&lt;&gt;")+SUMIF(AF5124:AF5124,"&lt;&gt;")+SUMIF(AH5124:AH5124,"&lt;&gt;")+SUMIF(AJ5124:AJ5124,"&lt;&gt;")+SUMIF(AK5124:AK5124,"&lt;&gt;")+SUMIF(AM5124:AM5124,"&lt;&gt;")+SUMIF(AO5124:AO5124,"&lt;&gt;")+SUMIF(AQ5124:AQ5124,"&lt;&gt;")+SUMIF(AS5124:AS5124,"&lt;&gt;")+SUMIF(AU5124:AU5124,"&lt;&gt;")+SUMIF(AW5124:AW5124,"&lt;&gt;")+SUMIF(AY5124:AY5124,"&lt;&gt;")+SUMIF(BA5124:BA5124,"&lt;&gt;")+SUMIF(BC5124:BC5124,"&lt;&gt;")+SUMIF(BE5124:BE5124,"&lt;&gt;")+SUMIF(BG5124:BG5124,"&lt;&gt;")+SUMIF(BI5124:BI5124,"&lt;&gt;")+SUMIF(BK5124:BK5124,"&lt;&gt;")</f>
        <v>1014184.4852198609</v>
      </c>
      <c r="BM5124" s="9">
        <f t="shared" ref="BM5124:BM5187" si="169">ROUND(BL5124/100,0)*100</f>
        <v>1014200</v>
      </c>
    </row>
    <row r="5125" spans="1:65" x14ac:dyDescent="0.3">
      <c r="A5125" s="5" t="s">
        <v>464</v>
      </c>
      <c r="B5125" s="9">
        <v>24735</v>
      </c>
      <c r="C5125">
        <v>523704</v>
      </c>
      <c r="D5125">
        <v>1</v>
      </c>
      <c r="E5125">
        <v>1</v>
      </c>
      <c r="F5125">
        <v>1</v>
      </c>
      <c r="G5125">
        <v>1</v>
      </c>
      <c r="H5125">
        <v>1</v>
      </c>
      <c r="I5125" t="s">
        <v>111</v>
      </c>
      <c r="J5125">
        <v>523704</v>
      </c>
      <c r="K5125" t="s">
        <v>464</v>
      </c>
      <c r="L5125">
        <v>523704</v>
      </c>
      <c r="M5125" t="s">
        <v>464</v>
      </c>
      <c r="N5125">
        <v>523704</v>
      </c>
      <c r="O5125" t="s">
        <v>464</v>
      </c>
      <c r="P5125">
        <v>523704</v>
      </c>
      <c r="Q5125" t="s">
        <v>464</v>
      </c>
      <c r="R5125" s="9">
        <v>1090195.7868547121</v>
      </c>
      <c r="S5125" s="9">
        <f>SUMIFS($B:$B,$J:$J,$C5125)</f>
        <v>41348</v>
      </c>
      <c r="T5125" s="9">
        <v>930747.65289773664</v>
      </c>
      <c r="U5125" s="9">
        <v>662</v>
      </c>
      <c r="V5125" s="9">
        <f>U5125*768</f>
        <v>508416</v>
      </c>
      <c r="W5125" s="9">
        <v>107</v>
      </c>
      <c r="X5125" s="9">
        <f>W5125*3072</f>
        <v>328704</v>
      </c>
      <c r="Y5125" s="9">
        <v>771</v>
      </c>
      <c r="Z5125" s="9">
        <f>Y5125*1024</f>
        <v>789504</v>
      </c>
      <c r="AA5125" s="9">
        <v>217</v>
      </c>
      <c r="AB5125" s="9">
        <f>AA5125*256</f>
        <v>55552</v>
      </c>
      <c r="AC5125" s="9">
        <f>SUMIFS($B:$B,$L:$L,$C5125)</f>
        <v>60515</v>
      </c>
      <c r="AD5125" s="9">
        <v>3852725.9076819038</v>
      </c>
      <c r="AE5125" s="9">
        <f>SUMIFS($B:$B,$P:$P,$C5125)</f>
        <v>67361</v>
      </c>
      <c r="AF5125" s="9">
        <v>4029886.2925701388</v>
      </c>
      <c r="AG5125" s="9">
        <f>SUMIFS($B:$B,$N:$N,$C5125)</f>
        <v>60515</v>
      </c>
      <c r="AH5125" s="9">
        <v>10056908.6821384</v>
      </c>
      <c r="AI5125" s="9">
        <f>SUMIFS($B:$B,$P:$P,$C5125)</f>
        <v>67361</v>
      </c>
      <c r="AJ5125" s="9">
        <v>26788798.693554562</v>
      </c>
      <c r="AK5125" s="9"/>
      <c r="AL5125" s="9">
        <v>7756</v>
      </c>
      <c r="AM5125" s="9">
        <f>AL5125*141</f>
        <v>1093596</v>
      </c>
      <c r="AN5125" s="9"/>
      <c r="AO5125" s="9"/>
      <c r="AP5125" s="9"/>
      <c r="AQ5125" s="15"/>
      <c r="AR5125" s="9">
        <v>70</v>
      </c>
      <c r="AS5125" s="9">
        <f>AR5125*30500</f>
        <v>2135000</v>
      </c>
      <c r="AT5125" s="9">
        <v>420</v>
      </c>
      <c r="AU5125" s="9">
        <f>AT5125*2742</f>
        <v>1151640</v>
      </c>
      <c r="AV5125" s="9">
        <v>31</v>
      </c>
      <c r="AW5125" s="9">
        <f>AV5125*914</f>
        <v>28334</v>
      </c>
      <c r="AX5125" s="9">
        <v>2207</v>
      </c>
      <c r="AY5125" s="9">
        <f>AX5125*141</f>
        <v>311187</v>
      </c>
      <c r="AZ5125" s="9">
        <v>2950</v>
      </c>
      <c r="BA5125" s="9">
        <f>AZ5125*343</f>
        <v>1011850</v>
      </c>
      <c r="BB5125" s="9">
        <v>1161</v>
      </c>
      <c r="BC5125" s="9">
        <f>BB5125*109</f>
        <v>126549</v>
      </c>
      <c r="BD5125" s="9">
        <v>143</v>
      </c>
      <c r="BE5125" s="9">
        <f>BD5125*82</f>
        <v>11726</v>
      </c>
      <c r="BF5125" s="9">
        <v>1411</v>
      </c>
      <c r="BG5125" s="9">
        <f>BF5125*328</f>
        <v>462808</v>
      </c>
      <c r="BH5125" s="9">
        <v>164</v>
      </c>
      <c r="BI5125" s="9">
        <f>BH5125*410</f>
        <v>67240</v>
      </c>
      <c r="BJ5125" s="9">
        <v>65</v>
      </c>
      <c r="BK5125" s="9">
        <f>BJ5125*219</f>
        <v>14235</v>
      </c>
      <c r="BL5125" s="9">
        <f t="shared" si="168"/>
        <v>54845604.015697449</v>
      </c>
      <c r="BM5125" s="9">
        <f t="shared" si="169"/>
        <v>54845600</v>
      </c>
    </row>
    <row r="5126" spans="1:65" x14ac:dyDescent="0.3">
      <c r="A5126" s="2" t="s">
        <v>4640</v>
      </c>
      <c r="B5126" s="9">
        <v>1666</v>
      </c>
      <c r="C5126">
        <v>505218</v>
      </c>
      <c r="D5126">
        <v>1</v>
      </c>
      <c r="E5126">
        <v>1</v>
      </c>
      <c r="F5126">
        <v>0</v>
      </c>
      <c r="G5126">
        <v>0</v>
      </c>
      <c r="H5126">
        <v>0</v>
      </c>
      <c r="I5126" t="s">
        <v>111</v>
      </c>
      <c r="J5126">
        <v>505218</v>
      </c>
      <c r="K5126" t="s">
        <v>4640</v>
      </c>
      <c r="L5126">
        <v>505587</v>
      </c>
      <c r="M5126" t="s">
        <v>1210</v>
      </c>
      <c r="N5126">
        <v>505587</v>
      </c>
      <c r="O5126" t="s">
        <v>1210</v>
      </c>
      <c r="P5126">
        <v>505587</v>
      </c>
      <c r="Q5126" t="s">
        <v>1210</v>
      </c>
      <c r="R5126" s="9">
        <v>389189.52323633927</v>
      </c>
      <c r="S5126" s="9">
        <f>SUMIFS($B:$B,$J:$J,$C5126)</f>
        <v>1666</v>
      </c>
      <c r="T5126" s="9">
        <v>90704.122028012716</v>
      </c>
      <c r="U5126" s="9">
        <v>0</v>
      </c>
      <c r="V5126" s="9">
        <f>U5126*768</f>
        <v>0</v>
      </c>
      <c r="W5126" s="9">
        <v>3</v>
      </c>
      <c r="X5126" s="9">
        <f>W5126*3072</f>
        <v>9216</v>
      </c>
      <c r="Y5126" s="9">
        <v>3</v>
      </c>
      <c r="Z5126" s="9">
        <f>Y5126*1024</f>
        <v>3072</v>
      </c>
      <c r="AA5126" s="9">
        <v>4</v>
      </c>
      <c r="AB5126" s="9">
        <f>AA5126*256</f>
        <v>1024</v>
      </c>
      <c r="AC5126" s="9"/>
      <c r="AD5126" s="9"/>
      <c r="AE5126" s="9"/>
      <c r="AF5126" s="9"/>
      <c r="AG5126" s="9"/>
      <c r="AH5126" s="9"/>
      <c r="AI5126" s="9"/>
      <c r="AJ5126" s="9"/>
      <c r="AK5126" s="9"/>
      <c r="AL5126" s="9"/>
      <c r="AM5126" s="9"/>
      <c r="AN5126" s="9"/>
      <c r="AO5126" s="9"/>
      <c r="AP5126" s="9"/>
      <c r="AQ5126" s="15"/>
      <c r="AR5126" s="9"/>
      <c r="AS5126" s="9"/>
      <c r="AT5126" s="9"/>
      <c r="AU5126" s="9"/>
      <c r="AV5126" s="9"/>
      <c r="AW5126" s="9"/>
      <c r="AX5126" s="9"/>
      <c r="AY5126" s="9"/>
      <c r="AZ5126" s="9"/>
      <c r="BA5126" s="9"/>
      <c r="BB5126" s="9"/>
      <c r="BC5126" s="9"/>
      <c r="BD5126" s="9"/>
      <c r="BE5126" s="9"/>
      <c r="BF5126" s="9"/>
      <c r="BG5126" s="9"/>
      <c r="BH5126" s="9"/>
      <c r="BI5126" s="9"/>
      <c r="BJ5126" s="9"/>
      <c r="BK5126" s="9"/>
      <c r="BL5126" s="9">
        <f t="shared" si="168"/>
        <v>493205.64526435197</v>
      </c>
      <c r="BM5126" s="9">
        <f t="shared" si="169"/>
        <v>493200</v>
      </c>
    </row>
    <row r="5127" spans="1:65" x14ac:dyDescent="0.3">
      <c r="A5127" s="2" t="s">
        <v>1186</v>
      </c>
      <c r="B5127" s="9">
        <v>1037</v>
      </c>
      <c r="C5127">
        <v>593621</v>
      </c>
      <c r="D5127">
        <v>1</v>
      </c>
      <c r="E5127">
        <v>1</v>
      </c>
      <c r="F5127">
        <v>0</v>
      </c>
      <c r="G5127">
        <v>0</v>
      </c>
      <c r="H5127">
        <v>0</v>
      </c>
      <c r="I5127" t="s">
        <v>81</v>
      </c>
      <c r="J5127">
        <v>593621</v>
      </c>
      <c r="K5127" t="s">
        <v>1186</v>
      </c>
      <c r="L5127">
        <v>593117</v>
      </c>
      <c r="M5127" t="s">
        <v>1187</v>
      </c>
      <c r="N5127">
        <v>593117</v>
      </c>
      <c r="O5127" t="s">
        <v>1187</v>
      </c>
      <c r="P5127">
        <v>592889</v>
      </c>
      <c r="Q5127" t="s">
        <v>482</v>
      </c>
      <c r="R5127" s="9">
        <v>244568.21091830451</v>
      </c>
      <c r="S5127" s="9">
        <f>SUMIFS($B:$B,$J:$J,$C5127)</f>
        <v>1316</v>
      </c>
      <c r="T5127" s="9">
        <v>71680.26548347871</v>
      </c>
      <c r="U5127" s="9">
        <v>0</v>
      </c>
      <c r="V5127" s="9">
        <f>U5127*768</f>
        <v>0</v>
      </c>
      <c r="W5127" s="9">
        <v>7</v>
      </c>
      <c r="X5127" s="9">
        <f>W5127*3072</f>
        <v>21504</v>
      </c>
      <c r="Y5127" s="9">
        <v>1</v>
      </c>
      <c r="Z5127" s="9">
        <f>Y5127*1024</f>
        <v>1024</v>
      </c>
      <c r="AA5127" s="9">
        <v>0</v>
      </c>
      <c r="AB5127" s="9">
        <f>AA5127*256</f>
        <v>0</v>
      </c>
      <c r="AC5127" s="9"/>
      <c r="AD5127" s="9"/>
      <c r="AE5127" s="9"/>
      <c r="AF5127" s="9"/>
      <c r="AG5127" s="9"/>
      <c r="AH5127" s="9"/>
      <c r="AI5127" s="9"/>
      <c r="AJ5127" s="9"/>
      <c r="AK5127" s="9"/>
      <c r="AL5127" s="9"/>
      <c r="AM5127" s="9"/>
      <c r="AN5127" s="9"/>
      <c r="AO5127" s="9"/>
      <c r="AP5127" s="9"/>
      <c r="AQ5127" s="15"/>
      <c r="AR5127" s="9"/>
      <c r="AS5127" s="9"/>
      <c r="AT5127" s="9"/>
      <c r="AU5127" s="9"/>
      <c r="AV5127" s="9"/>
      <c r="AW5127" s="9"/>
      <c r="AX5127" s="9"/>
      <c r="AY5127" s="9"/>
      <c r="AZ5127" s="9"/>
      <c r="BA5127" s="9"/>
      <c r="BB5127" s="9"/>
      <c r="BC5127" s="9"/>
      <c r="BD5127" s="9"/>
      <c r="BE5127" s="9"/>
      <c r="BF5127" s="9"/>
      <c r="BG5127" s="9"/>
      <c r="BH5127" s="9"/>
      <c r="BI5127" s="9"/>
      <c r="BJ5127" s="9"/>
      <c r="BK5127" s="9"/>
      <c r="BL5127" s="9">
        <f t="shared" si="168"/>
        <v>338776.47640178323</v>
      </c>
      <c r="BM5127" s="9">
        <f t="shared" si="169"/>
        <v>338800</v>
      </c>
    </row>
    <row r="5128" spans="1:65" x14ac:dyDescent="0.3">
      <c r="A5128" t="s">
        <v>4641</v>
      </c>
      <c r="B5128" s="9">
        <v>89</v>
      </c>
      <c r="C5128">
        <v>547255</v>
      </c>
      <c r="D5128">
        <v>1</v>
      </c>
      <c r="E5128">
        <v>0</v>
      </c>
      <c r="F5128">
        <v>0</v>
      </c>
      <c r="G5128">
        <v>0</v>
      </c>
      <c r="H5128">
        <v>0</v>
      </c>
      <c r="I5128" t="s">
        <v>123</v>
      </c>
      <c r="J5128">
        <v>586862</v>
      </c>
      <c r="K5128" t="s">
        <v>208</v>
      </c>
      <c r="L5128">
        <v>586862</v>
      </c>
      <c r="M5128" t="s">
        <v>208</v>
      </c>
      <c r="N5128">
        <v>588032</v>
      </c>
      <c r="O5128" t="s">
        <v>209</v>
      </c>
      <c r="P5128">
        <v>586846</v>
      </c>
      <c r="Q5128" t="s">
        <v>129</v>
      </c>
      <c r="R5128" s="9">
        <v>71941.662785630979</v>
      </c>
      <c r="S5128" s="9"/>
      <c r="T5128" s="9"/>
      <c r="U5128" s="9"/>
      <c r="V5128" s="9"/>
      <c r="W5128" s="9"/>
      <c r="X5128" s="9"/>
      <c r="Y5128" s="9"/>
      <c r="Z5128" s="9"/>
      <c r="AA5128" s="9"/>
      <c r="AB5128" s="9"/>
      <c r="AC5128" s="9"/>
      <c r="AD5128" s="9"/>
      <c r="AE5128" s="9"/>
      <c r="AF5128" s="9"/>
      <c r="AG5128" s="9"/>
      <c r="AH5128" s="9"/>
      <c r="AI5128" s="9"/>
      <c r="AJ5128" s="9"/>
      <c r="AK5128" s="9"/>
      <c r="AL5128" s="9"/>
      <c r="AM5128" s="9"/>
      <c r="AN5128" s="9"/>
      <c r="AO5128" s="9"/>
      <c r="AP5128" s="9"/>
      <c r="AQ5128" s="15"/>
      <c r="AR5128" s="9"/>
      <c r="AS5128" s="9"/>
      <c r="AT5128" s="9"/>
      <c r="AU5128" s="9"/>
      <c r="AV5128" s="9"/>
      <c r="AW5128" s="9"/>
      <c r="AX5128" s="9"/>
      <c r="AY5128" s="9"/>
      <c r="AZ5128" s="9"/>
      <c r="BA5128" s="9"/>
      <c r="BB5128" s="9"/>
      <c r="BC5128" s="9"/>
      <c r="BD5128" s="9"/>
      <c r="BE5128" s="9"/>
      <c r="BF5128" s="9"/>
      <c r="BG5128" s="9"/>
      <c r="BH5128" s="9"/>
      <c r="BI5128" s="9"/>
      <c r="BJ5128" s="9"/>
      <c r="BK5128" s="9"/>
      <c r="BL5128" s="9">
        <f t="shared" si="168"/>
        <v>71941.662785630979</v>
      </c>
      <c r="BM5128" s="9">
        <f t="shared" si="169"/>
        <v>71900</v>
      </c>
    </row>
    <row r="5129" spans="1:65" x14ac:dyDescent="0.3">
      <c r="A5129" t="s">
        <v>1067</v>
      </c>
      <c r="B5129" s="9">
        <v>78</v>
      </c>
      <c r="C5129">
        <v>565326</v>
      </c>
      <c r="D5129">
        <v>1</v>
      </c>
      <c r="E5129">
        <v>0</v>
      </c>
      <c r="F5129">
        <v>0</v>
      </c>
      <c r="G5129">
        <v>0</v>
      </c>
      <c r="H5129">
        <v>0</v>
      </c>
      <c r="I5129" t="s">
        <v>86</v>
      </c>
      <c r="J5129">
        <v>541834</v>
      </c>
      <c r="K5129" t="s">
        <v>775</v>
      </c>
      <c r="L5129">
        <v>541834</v>
      </c>
      <c r="M5129" t="s">
        <v>775</v>
      </c>
      <c r="N5129">
        <v>541834</v>
      </c>
      <c r="O5129" t="s">
        <v>775</v>
      </c>
      <c r="P5129">
        <v>541656</v>
      </c>
      <c r="Q5129" t="s">
        <v>227</v>
      </c>
      <c r="R5129" s="9">
        <v>71941.662785630979</v>
      </c>
      <c r="S5129" s="9"/>
      <c r="T5129" s="9"/>
      <c r="U5129" s="9"/>
      <c r="V5129" s="9"/>
      <c r="W5129" s="9"/>
      <c r="X5129" s="9"/>
      <c r="Y5129" s="9"/>
      <c r="Z5129" s="9"/>
      <c r="AA5129" s="9"/>
      <c r="AB5129" s="9"/>
      <c r="AC5129" s="9"/>
      <c r="AD5129" s="9"/>
      <c r="AE5129" s="9"/>
      <c r="AF5129" s="9"/>
      <c r="AG5129" s="9"/>
      <c r="AH5129" s="9"/>
      <c r="AI5129" s="9"/>
      <c r="AJ5129" s="9"/>
      <c r="AK5129" s="9"/>
      <c r="AL5129" s="9"/>
      <c r="AM5129" s="9"/>
      <c r="AN5129" s="9"/>
      <c r="AO5129" s="9"/>
      <c r="AP5129" s="9"/>
      <c r="AQ5129" s="15"/>
      <c r="AR5129" s="9"/>
      <c r="AS5129" s="9"/>
      <c r="AT5129" s="9"/>
      <c r="AU5129" s="9"/>
      <c r="AV5129" s="9"/>
      <c r="AW5129" s="9"/>
      <c r="AX5129" s="9"/>
      <c r="AY5129" s="9"/>
      <c r="AZ5129" s="9"/>
      <c r="BA5129" s="9"/>
      <c r="BB5129" s="9"/>
      <c r="BC5129" s="9"/>
      <c r="BD5129" s="9"/>
      <c r="BE5129" s="9"/>
      <c r="BF5129" s="9"/>
      <c r="BG5129" s="9"/>
      <c r="BH5129" s="9"/>
      <c r="BI5129" s="9"/>
      <c r="BJ5129" s="9"/>
      <c r="BK5129" s="9"/>
      <c r="BL5129" s="9">
        <f t="shared" si="168"/>
        <v>71941.662785630979</v>
      </c>
      <c r="BM5129" s="9">
        <f t="shared" si="169"/>
        <v>71900</v>
      </c>
    </row>
    <row r="5130" spans="1:65" x14ac:dyDescent="0.3">
      <c r="A5130" s="2" t="s">
        <v>1067</v>
      </c>
      <c r="B5130" s="9">
        <v>1666</v>
      </c>
      <c r="C5130">
        <v>557200</v>
      </c>
      <c r="D5130">
        <v>1</v>
      </c>
      <c r="E5130">
        <v>1</v>
      </c>
      <c r="F5130">
        <v>0</v>
      </c>
      <c r="G5130">
        <v>0</v>
      </c>
      <c r="H5130">
        <v>0</v>
      </c>
      <c r="I5130" t="s">
        <v>151</v>
      </c>
      <c r="J5130">
        <v>557200</v>
      </c>
      <c r="K5130" t="s">
        <v>1067</v>
      </c>
      <c r="L5130">
        <v>555771</v>
      </c>
      <c r="M5130" t="s">
        <v>247</v>
      </c>
      <c r="N5130">
        <v>555771</v>
      </c>
      <c r="O5130" t="s">
        <v>247</v>
      </c>
      <c r="P5130">
        <v>555771</v>
      </c>
      <c r="Q5130" t="s">
        <v>247</v>
      </c>
      <c r="R5130" s="9">
        <v>389189.52323633927</v>
      </c>
      <c r="S5130" s="9">
        <f>SUMIFS($B:$B,$J:$J,$C5130)</f>
        <v>2306</v>
      </c>
      <c r="T5130" s="9">
        <v>125460.58950304</v>
      </c>
      <c r="U5130" s="9">
        <v>0</v>
      </c>
      <c r="V5130" s="9">
        <f>U5130*768</f>
        <v>0</v>
      </c>
      <c r="W5130" s="9">
        <v>11</v>
      </c>
      <c r="X5130" s="9">
        <f>W5130*3072</f>
        <v>33792</v>
      </c>
      <c r="Y5130" s="9">
        <v>5</v>
      </c>
      <c r="Z5130" s="9">
        <f>Y5130*1024</f>
        <v>5120</v>
      </c>
      <c r="AA5130" s="9">
        <v>4</v>
      </c>
      <c r="AB5130" s="9">
        <f>AA5130*256</f>
        <v>1024</v>
      </c>
      <c r="AC5130" s="9"/>
      <c r="AD5130" s="9"/>
      <c r="AE5130" s="9"/>
      <c r="AF5130" s="9"/>
      <c r="AG5130" s="9"/>
      <c r="AH5130" s="9"/>
      <c r="AI5130" s="9"/>
      <c r="AJ5130" s="9"/>
      <c r="AK5130" s="9"/>
      <c r="AL5130" s="9"/>
      <c r="AM5130" s="9"/>
      <c r="AN5130" s="9"/>
      <c r="AO5130" s="9"/>
      <c r="AP5130" s="9"/>
      <c r="AQ5130" s="15"/>
      <c r="AR5130" s="9"/>
      <c r="AS5130" s="9"/>
      <c r="AT5130" s="9"/>
      <c r="AU5130" s="9"/>
      <c r="AV5130" s="9"/>
      <c r="AW5130" s="9"/>
      <c r="AX5130" s="9"/>
      <c r="AY5130" s="9"/>
      <c r="AZ5130" s="9"/>
      <c r="BA5130" s="9"/>
      <c r="BB5130" s="9"/>
      <c r="BC5130" s="9"/>
      <c r="BD5130" s="9"/>
      <c r="BE5130" s="9"/>
      <c r="BF5130" s="9"/>
      <c r="BG5130" s="9"/>
      <c r="BH5130" s="9"/>
      <c r="BI5130" s="9"/>
      <c r="BJ5130" s="9"/>
      <c r="BK5130" s="9"/>
      <c r="BL5130" s="9">
        <f t="shared" si="168"/>
        <v>554586.11273937928</v>
      </c>
      <c r="BM5130" s="9">
        <f t="shared" si="169"/>
        <v>554600</v>
      </c>
    </row>
    <row r="5131" spans="1:65" x14ac:dyDescent="0.3">
      <c r="A5131" s="5" t="s">
        <v>174</v>
      </c>
      <c r="B5131" s="9">
        <v>34356</v>
      </c>
      <c r="C5131">
        <v>552046</v>
      </c>
      <c r="D5131">
        <v>1</v>
      </c>
      <c r="E5131">
        <v>1</v>
      </c>
      <c r="F5131">
        <v>1</v>
      </c>
      <c r="G5131">
        <v>1</v>
      </c>
      <c r="H5131">
        <v>1</v>
      </c>
      <c r="I5131" t="s">
        <v>83</v>
      </c>
      <c r="J5131">
        <v>552046</v>
      </c>
      <c r="K5131" t="s">
        <v>174</v>
      </c>
      <c r="L5131">
        <v>552046</v>
      </c>
      <c r="M5131" t="s">
        <v>174</v>
      </c>
      <c r="N5131">
        <v>552046</v>
      </c>
      <c r="O5131" t="s">
        <v>174</v>
      </c>
      <c r="P5131">
        <v>552046</v>
      </c>
      <c r="Q5131" t="s">
        <v>174</v>
      </c>
      <c r="R5131" s="9">
        <v>1476156.8979367011</v>
      </c>
      <c r="S5131" s="9">
        <f>SUMIFS($B:$B,$J:$J,$C5131)</f>
        <v>36133</v>
      </c>
      <c r="T5131" s="9">
        <v>747812.54298682406</v>
      </c>
      <c r="U5131" s="9">
        <v>675</v>
      </c>
      <c r="V5131" s="9">
        <f>U5131*768</f>
        <v>518400</v>
      </c>
      <c r="W5131" s="9">
        <v>133</v>
      </c>
      <c r="X5131" s="9">
        <f>W5131*3072</f>
        <v>408576</v>
      </c>
      <c r="Y5131" s="9">
        <v>685</v>
      </c>
      <c r="Z5131" s="9">
        <f>Y5131*1024</f>
        <v>701440</v>
      </c>
      <c r="AA5131" s="9">
        <v>198</v>
      </c>
      <c r="AB5131" s="9">
        <f>AA5131*256</f>
        <v>50688</v>
      </c>
      <c r="AC5131" s="9">
        <f>SUMIFS($B:$B,$L:$L,$C5131)</f>
        <v>49099</v>
      </c>
      <c r="AD5131" s="9">
        <v>3012533.43007018</v>
      </c>
      <c r="AE5131" s="9">
        <f>SUMIFS($B:$B,$P:$P,$C5131)</f>
        <v>81602</v>
      </c>
      <c r="AF5131" s="9">
        <v>4803526.9266378032</v>
      </c>
      <c r="AG5131" s="9">
        <f>SUMIFS($B:$B,$N:$N,$C5131)</f>
        <v>57565</v>
      </c>
      <c r="AH5131" s="9">
        <v>9471982.3293061815</v>
      </c>
      <c r="AI5131" s="9">
        <f>SUMIFS($B:$B,$P:$P,$C5131)</f>
        <v>81602</v>
      </c>
      <c r="AJ5131" s="9">
        <v>29840754.10062933</v>
      </c>
      <c r="AK5131" s="9"/>
      <c r="AL5131" s="9">
        <v>9439</v>
      </c>
      <c r="AM5131" s="9">
        <f>AL5131*141</f>
        <v>1330899</v>
      </c>
      <c r="AN5131" s="9"/>
      <c r="AO5131" s="9"/>
      <c r="AP5131" s="9"/>
      <c r="AQ5131" s="15"/>
      <c r="AR5131" s="9">
        <v>46</v>
      </c>
      <c r="AS5131" s="9">
        <f>AR5131*30500</f>
        <v>1403000</v>
      </c>
      <c r="AT5131" s="9">
        <v>384</v>
      </c>
      <c r="AU5131" s="9">
        <f>AT5131*2742</f>
        <v>1052928</v>
      </c>
      <c r="AV5131" s="9">
        <v>41</v>
      </c>
      <c r="AW5131" s="9">
        <f>AV5131*914</f>
        <v>37474</v>
      </c>
      <c r="AX5131" s="9">
        <v>3197</v>
      </c>
      <c r="AY5131" s="9">
        <f>AX5131*141</f>
        <v>450777</v>
      </c>
      <c r="AZ5131" s="9">
        <v>3536</v>
      </c>
      <c r="BA5131" s="9">
        <f>AZ5131*343</f>
        <v>1212848</v>
      </c>
      <c r="BB5131" s="9">
        <v>813</v>
      </c>
      <c r="BC5131" s="9">
        <f>BB5131*109</f>
        <v>88617</v>
      </c>
      <c r="BD5131" s="9">
        <v>105</v>
      </c>
      <c r="BE5131" s="9">
        <f>BD5131*82</f>
        <v>8610</v>
      </c>
      <c r="BF5131" s="9">
        <v>1030</v>
      </c>
      <c r="BG5131" s="9">
        <f>BF5131*328</f>
        <v>337840</v>
      </c>
      <c r="BH5131" s="9">
        <v>118</v>
      </c>
      <c r="BI5131" s="9">
        <f>BH5131*410</f>
        <v>48380</v>
      </c>
      <c r="BJ5131" s="9">
        <v>16</v>
      </c>
      <c r="BK5131" s="9">
        <f>BJ5131*219</f>
        <v>3504</v>
      </c>
      <c r="BL5131" s="9">
        <f t="shared" si="168"/>
        <v>57006747.227567017</v>
      </c>
      <c r="BM5131" s="9">
        <f t="shared" si="169"/>
        <v>57006700</v>
      </c>
    </row>
    <row r="5132" spans="1:65" x14ac:dyDescent="0.3">
      <c r="A5132" t="s">
        <v>4642</v>
      </c>
      <c r="B5132" s="9">
        <v>950</v>
      </c>
      <c r="C5132">
        <v>531821</v>
      </c>
      <c r="D5132">
        <v>1</v>
      </c>
      <c r="E5132">
        <v>0</v>
      </c>
      <c r="F5132">
        <v>0</v>
      </c>
      <c r="G5132">
        <v>0</v>
      </c>
      <c r="H5132">
        <v>0</v>
      </c>
      <c r="I5132" t="s">
        <v>86</v>
      </c>
      <c r="J5132">
        <v>531618</v>
      </c>
      <c r="K5132" t="s">
        <v>3432</v>
      </c>
      <c r="L5132">
        <v>531723</v>
      </c>
      <c r="M5132" t="s">
        <v>1071</v>
      </c>
      <c r="N5132">
        <v>539244</v>
      </c>
      <c r="O5132" t="s">
        <v>1072</v>
      </c>
      <c r="P5132">
        <v>539139</v>
      </c>
      <c r="Q5132" t="s">
        <v>537</v>
      </c>
      <c r="R5132" s="9">
        <v>224393.9679039575</v>
      </c>
      <c r="S5132" s="9"/>
      <c r="T5132" s="9"/>
      <c r="U5132" s="9"/>
      <c r="V5132" s="9"/>
      <c r="W5132" s="9"/>
      <c r="X5132" s="9"/>
      <c r="Y5132" s="9"/>
      <c r="Z5132" s="9"/>
      <c r="AA5132" s="9"/>
      <c r="AB5132" s="9"/>
      <c r="AC5132" s="9"/>
      <c r="AD5132" s="9"/>
      <c r="AE5132" s="9"/>
      <c r="AF5132" s="9"/>
      <c r="AG5132" s="9"/>
      <c r="AH5132" s="9"/>
      <c r="AI5132" s="9"/>
      <c r="AJ5132" s="9"/>
      <c r="AK5132" s="9"/>
      <c r="AL5132" s="9"/>
      <c r="AM5132" s="9"/>
      <c r="AN5132" s="9"/>
      <c r="AO5132" s="9"/>
      <c r="AP5132" s="9"/>
      <c r="AQ5132" s="15"/>
      <c r="AR5132" s="9"/>
      <c r="AS5132" s="9"/>
      <c r="AT5132" s="9"/>
      <c r="AU5132" s="9"/>
      <c r="AV5132" s="9"/>
      <c r="AW5132" s="9"/>
      <c r="AX5132" s="9"/>
      <c r="AY5132" s="9"/>
      <c r="AZ5132" s="9"/>
      <c r="BA5132" s="9"/>
      <c r="BB5132" s="9"/>
      <c r="BC5132" s="9"/>
      <c r="BD5132" s="9"/>
      <c r="BE5132" s="9"/>
      <c r="BF5132" s="9"/>
      <c r="BG5132" s="9"/>
      <c r="BH5132" s="9"/>
      <c r="BI5132" s="9"/>
      <c r="BJ5132" s="9"/>
      <c r="BK5132" s="9"/>
      <c r="BL5132" s="9">
        <f t="shared" si="168"/>
        <v>224393.9679039575</v>
      </c>
      <c r="BM5132" s="9">
        <f t="shared" si="169"/>
        <v>224400</v>
      </c>
    </row>
    <row r="5133" spans="1:65" x14ac:dyDescent="0.3">
      <c r="A5133" s="5" t="s">
        <v>553</v>
      </c>
      <c r="B5133" s="9">
        <v>14097</v>
      </c>
      <c r="C5133">
        <v>560715</v>
      </c>
      <c r="D5133">
        <v>1</v>
      </c>
      <c r="E5133">
        <v>1</v>
      </c>
      <c r="F5133">
        <v>1</v>
      </c>
      <c r="G5133">
        <v>1</v>
      </c>
      <c r="H5133">
        <v>1</v>
      </c>
      <c r="I5133" t="s">
        <v>151</v>
      </c>
      <c r="J5133">
        <v>560715</v>
      </c>
      <c r="K5133" t="s">
        <v>553</v>
      </c>
      <c r="L5133">
        <v>560715</v>
      </c>
      <c r="M5133" t="s">
        <v>553</v>
      </c>
      <c r="N5133">
        <v>560715</v>
      </c>
      <c r="O5133" t="s">
        <v>553</v>
      </c>
      <c r="P5133">
        <v>560715</v>
      </c>
      <c r="Q5133" t="s">
        <v>553</v>
      </c>
      <c r="R5133" s="9">
        <v>644136.52717943396</v>
      </c>
      <c r="S5133" s="9">
        <f>SUMIFS($B:$B,$J:$J,$C5133)</f>
        <v>19223</v>
      </c>
      <c r="T5133" s="9">
        <v>421327.62348388851</v>
      </c>
      <c r="U5133" s="9">
        <v>2</v>
      </c>
      <c r="V5133" s="9">
        <f>U5133*768</f>
        <v>1536</v>
      </c>
      <c r="W5133" s="9">
        <v>67</v>
      </c>
      <c r="X5133" s="9">
        <f>W5133*3072</f>
        <v>205824</v>
      </c>
      <c r="Y5133" s="9">
        <v>62</v>
      </c>
      <c r="Z5133" s="9">
        <f>Y5133*1024</f>
        <v>63488</v>
      </c>
      <c r="AA5133" s="9">
        <v>62</v>
      </c>
      <c r="AB5133" s="9">
        <f>AA5133*256</f>
        <v>15872</v>
      </c>
      <c r="AC5133" s="9">
        <f>SUMIFS($B:$B,$L:$L,$C5133)</f>
        <v>19223</v>
      </c>
      <c r="AD5133" s="9">
        <v>1210040.8979581839</v>
      </c>
      <c r="AE5133" s="9">
        <f>SUMIFS($B:$B,$P:$P,$C5133)</f>
        <v>39521</v>
      </c>
      <c r="AF5133" s="9">
        <v>2413959.3546142122</v>
      </c>
      <c r="AG5133" s="9">
        <f>SUMIFS($B:$B,$N:$N,$C5133)</f>
        <v>19223</v>
      </c>
      <c r="AH5133" s="9">
        <v>3320913.2119711391</v>
      </c>
      <c r="AI5133" s="9">
        <f>SUMIFS($B:$B,$P:$P,$C5133)</f>
        <v>39521</v>
      </c>
      <c r="AJ5133" s="9">
        <v>19470511.131066289</v>
      </c>
      <c r="AK5133" s="9"/>
      <c r="AL5133" s="9">
        <v>4318</v>
      </c>
      <c r="AM5133" s="9">
        <f>AL5133*141</f>
        <v>608838</v>
      </c>
      <c r="AN5133" s="9"/>
      <c r="AO5133" s="9"/>
      <c r="AP5133" s="9"/>
      <c r="AQ5133" s="15"/>
      <c r="AR5133" s="9">
        <v>42</v>
      </c>
      <c r="AS5133" s="9">
        <f>AR5133*30500</f>
        <v>1281000</v>
      </c>
      <c r="AT5133" s="9">
        <v>295</v>
      </c>
      <c r="AU5133" s="9">
        <f>AT5133*2742</f>
        <v>808890</v>
      </c>
      <c r="AV5133" s="9">
        <v>0</v>
      </c>
      <c r="AW5133" s="9">
        <f>AV5133*914</f>
        <v>0</v>
      </c>
      <c r="AX5133" s="9">
        <v>1322</v>
      </c>
      <c r="AY5133" s="9">
        <f>AX5133*141</f>
        <v>186402</v>
      </c>
      <c r="AZ5133" s="9">
        <v>1531</v>
      </c>
      <c r="BA5133" s="9">
        <f>AZ5133*343</f>
        <v>525133</v>
      </c>
      <c r="BB5133" s="9">
        <v>679</v>
      </c>
      <c r="BC5133" s="9">
        <f>BB5133*109</f>
        <v>74011</v>
      </c>
      <c r="BD5133" s="9">
        <v>117</v>
      </c>
      <c r="BE5133" s="9">
        <f>BD5133*82</f>
        <v>9594</v>
      </c>
      <c r="BF5133" s="9">
        <v>908</v>
      </c>
      <c r="BG5133" s="9">
        <f>BF5133*328</f>
        <v>297824</v>
      </c>
      <c r="BH5133" s="9">
        <v>121</v>
      </c>
      <c r="BI5133" s="9">
        <f>BH5133*410</f>
        <v>49610</v>
      </c>
      <c r="BJ5133" s="9">
        <v>36</v>
      </c>
      <c r="BK5133" s="9">
        <f>BJ5133*219</f>
        <v>7884</v>
      </c>
      <c r="BL5133" s="9">
        <f t="shared" si="168"/>
        <v>31616794.746273145</v>
      </c>
      <c r="BM5133" s="9">
        <f t="shared" si="169"/>
        <v>31616800</v>
      </c>
    </row>
    <row r="5134" spans="1:65" x14ac:dyDescent="0.3">
      <c r="A5134" t="s">
        <v>553</v>
      </c>
      <c r="B5134" s="9">
        <v>221</v>
      </c>
      <c r="C5134">
        <v>553638</v>
      </c>
      <c r="D5134">
        <v>1</v>
      </c>
      <c r="E5134">
        <v>0</v>
      </c>
      <c r="F5134">
        <v>0</v>
      </c>
      <c r="G5134">
        <v>0</v>
      </c>
      <c r="H5134">
        <v>0</v>
      </c>
      <c r="I5134" t="s">
        <v>104</v>
      </c>
      <c r="J5134">
        <v>561495</v>
      </c>
      <c r="K5134" t="s">
        <v>354</v>
      </c>
      <c r="L5134">
        <v>561495</v>
      </c>
      <c r="M5134" t="s">
        <v>354</v>
      </c>
      <c r="N5134">
        <v>561495</v>
      </c>
      <c r="O5134" t="s">
        <v>354</v>
      </c>
      <c r="P5134">
        <v>561380</v>
      </c>
      <c r="Q5134" t="s">
        <v>355</v>
      </c>
      <c r="R5134" s="9">
        <v>71941.662785630979</v>
      </c>
      <c r="S5134" s="9"/>
      <c r="T5134" s="9"/>
      <c r="U5134" s="9"/>
      <c r="V5134" s="9"/>
      <c r="W5134" s="9"/>
      <c r="X5134" s="9"/>
      <c r="Y5134" s="9"/>
      <c r="Z5134" s="9"/>
      <c r="AA5134" s="9"/>
      <c r="AB5134" s="9"/>
      <c r="AC5134" s="9"/>
      <c r="AD5134" s="9"/>
      <c r="AE5134" s="9"/>
      <c r="AF5134" s="9"/>
      <c r="AG5134" s="9"/>
      <c r="AH5134" s="9"/>
      <c r="AI5134" s="9"/>
      <c r="AJ5134" s="9"/>
      <c r="AK5134" s="9"/>
      <c r="AL5134" s="9"/>
      <c r="AM5134" s="9"/>
      <c r="AN5134" s="9"/>
      <c r="AO5134" s="9"/>
      <c r="AP5134" s="9"/>
      <c r="AQ5134" s="15"/>
      <c r="AR5134" s="9"/>
      <c r="AS5134" s="9"/>
      <c r="AT5134" s="9"/>
      <c r="AU5134" s="9"/>
      <c r="AV5134" s="9"/>
      <c r="AW5134" s="9"/>
      <c r="AX5134" s="9"/>
      <c r="AY5134" s="9"/>
      <c r="AZ5134" s="9"/>
      <c r="BA5134" s="9"/>
      <c r="BB5134" s="9"/>
      <c r="BC5134" s="9"/>
      <c r="BD5134" s="9"/>
      <c r="BE5134" s="9"/>
      <c r="BF5134" s="9"/>
      <c r="BG5134" s="9"/>
      <c r="BH5134" s="9"/>
      <c r="BI5134" s="9"/>
      <c r="BJ5134" s="9"/>
      <c r="BK5134" s="9"/>
      <c r="BL5134" s="9">
        <f t="shared" si="168"/>
        <v>71941.662785630979</v>
      </c>
      <c r="BM5134" s="9">
        <f t="shared" si="169"/>
        <v>71900</v>
      </c>
    </row>
    <row r="5135" spans="1:65" x14ac:dyDescent="0.3">
      <c r="A5135" t="s">
        <v>4643</v>
      </c>
      <c r="B5135" s="9">
        <v>170</v>
      </c>
      <c r="C5135">
        <v>549932</v>
      </c>
      <c r="D5135">
        <v>1</v>
      </c>
      <c r="E5135">
        <v>0</v>
      </c>
      <c r="F5135">
        <v>0</v>
      </c>
      <c r="G5135">
        <v>0</v>
      </c>
      <c r="H5135">
        <v>0</v>
      </c>
      <c r="I5135" t="s">
        <v>83</v>
      </c>
      <c r="J5135">
        <v>549771</v>
      </c>
      <c r="K5135" t="s">
        <v>3617</v>
      </c>
      <c r="L5135">
        <v>549771</v>
      </c>
      <c r="M5135" t="s">
        <v>3617</v>
      </c>
      <c r="N5135">
        <v>549771</v>
      </c>
      <c r="O5135" t="s">
        <v>3617</v>
      </c>
      <c r="P5135">
        <v>549240</v>
      </c>
      <c r="Q5135" t="s">
        <v>102</v>
      </c>
      <c r="R5135" s="9">
        <v>71941.662785630979</v>
      </c>
      <c r="S5135" s="9"/>
      <c r="T5135" s="9"/>
      <c r="U5135" s="9"/>
      <c r="V5135" s="9"/>
      <c r="W5135" s="9"/>
      <c r="X5135" s="9"/>
      <c r="Y5135" s="9"/>
      <c r="Z5135" s="9"/>
      <c r="AA5135" s="9"/>
      <c r="AB5135" s="9"/>
      <c r="AC5135" s="9"/>
      <c r="AD5135" s="9"/>
      <c r="AE5135" s="9"/>
      <c r="AF5135" s="9"/>
      <c r="AG5135" s="9"/>
      <c r="AH5135" s="9"/>
      <c r="AI5135" s="9"/>
      <c r="AJ5135" s="9"/>
      <c r="AK5135" s="9"/>
      <c r="AL5135" s="9"/>
      <c r="AM5135" s="9"/>
      <c r="AN5135" s="9"/>
      <c r="AO5135" s="9"/>
      <c r="AP5135" s="9"/>
      <c r="AQ5135" s="15"/>
      <c r="AR5135" s="9"/>
      <c r="AS5135" s="9"/>
      <c r="AT5135" s="9"/>
      <c r="AU5135" s="9"/>
      <c r="AV5135" s="9"/>
      <c r="AW5135" s="9"/>
      <c r="AX5135" s="9"/>
      <c r="AY5135" s="9"/>
      <c r="AZ5135" s="9"/>
      <c r="BA5135" s="9"/>
      <c r="BB5135" s="9"/>
      <c r="BC5135" s="9"/>
      <c r="BD5135" s="9"/>
      <c r="BE5135" s="9"/>
      <c r="BF5135" s="9"/>
      <c r="BG5135" s="9"/>
      <c r="BH5135" s="9"/>
      <c r="BI5135" s="9"/>
      <c r="BJ5135" s="9"/>
      <c r="BK5135" s="9"/>
      <c r="BL5135" s="9">
        <f t="shared" si="168"/>
        <v>71941.662785630979</v>
      </c>
      <c r="BM5135" s="9">
        <f t="shared" si="169"/>
        <v>71900</v>
      </c>
    </row>
    <row r="5136" spans="1:65" x14ac:dyDescent="0.3">
      <c r="A5136" s="5" t="s">
        <v>106</v>
      </c>
      <c r="B5136" s="9">
        <v>5970</v>
      </c>
      <c r="C5136">
        <v>563820</v>
      </c>
      <c r="D5136">
        <v>1</v>
      </c>
      <c r="E5136">
        <v>1</v>
      </c>
      <c r="F5136">
        <v>1</v>
      </c>
      <c r="G5136">
        <v>1</v>
      </c>
      <c r="H5136">
        <v>1</v>
      </c>
      <c r="I5136" t="s">
        <v>104</v>
      </c>
      <c r="J5136">
        <v>563820</v>
      </c>
      <c r="K5136" t="s">
        <v>106</v>
      </c>
      <c r="L5136">
        <v>563820</v>
      </c>
      <c r="M5136" t="s">
        <v>106</v>
      </c>
      <c r="N5136">
        <v>563820</v>
      </c>
      <c r="O5136" t="s">
        <v>106</v>
      </c>
      <c r="P5136">
        <v>563820</v>
      </c>
      <c r="Q5136" t="s">
        <v>106</v>
      </c>
      <c r="R5136" s="9">
        <v>284005.45797273598</v>
      </c>
      <c r="S5136" s="9">
        <f>SUMIFS($B:$B,$J:$J,$C5136)</f>
        <v>5970</v>
      </c>
      <c r="T5136" s="9">
        <v>123196.40461016769</v>
      </c>
      <c r="U5136" s="9">
        <v>0</v>
      </c>
      <c r="V5136" s="9">
        <f>U5136*768</f>
        <v>0</v>
      </c>
      <c r="W5136" s="9">
        <v>17</v>
      </c>
      <c r="X5136" s="9">
        <f>W5136*3072</f>
        <v>52224</v>
      </c>
      <c r="Y5136" s="9">
        <v>241</v>
      </c>
      <c r="Z5136" s="9">
        <f>Y5136*1024</f>
        <v>246784</v>
      </c>
      <c r="AA5136" s="9">
        <v>20</v>
      </c>
      <c r="AB5136" s="9">
        <f>AA5136*256</f>
        <v>5120</v>
      </c>
      <c r="AC5136" s="9">
        <f>SUMIFS($B:$B,$L:$L,$C5136)</f>
        <v>7702</v>
      </c>
      <c r="AD5136" s="9">
        <v>491235.98351428588</v>
      </c>
      <c r="AE5136" s="9">
        <f>SUMIFS($B:$B,$P:$P,$C5136)</f>
        <v>20237</v>
      </c>
      <c r="AF5136" s="9">
        <v>1269924.3217792669</v>
      </c>
      <c r="AG5136" s="9">
        <f>SUMIFS($B:$B,$N:$N,$C5136)</f>
        <v>20237</v>
      </c>
      <c r="AH5136" s="9">
        <v>3592195.9954997501</v>
      </c>
      <c r="AI5136" s="9">
        <f>SUMIFS($B:$B,$P:$P,$C5136)</f>
        <v>20237</v>
      </c>
      <c r="AJ5136" s="9">
        <v>12946555.508949799</v>
      </c>
      <c r="AK5136" s="9"/>
      <c r="AL5136" s="9">
        <v>2484</v>
      </c>
      <c r="AM5136" s="9">
        <f>AL5136*141</f>
        <v>350244</v>
      </c>
      <c r="AN5136" s="9"/>
      <c r="AO5136" s="9"/>
      <c r="AP5136" s="9"/>
      <c r="AQ5136" s="15"/>
      <c r="AR5136" s="9">
        <v>5</v>
      </c>
      <c r="AS5136" s="9">
        <f>AR5136*30500</f>
        <v>152500</v>
      </c>
      <c r="AT5136" s="9">
        <v>19</v>
      </c>
      <c r="AU5136" s="9">
        <f>AT5136*2742</f>
        <v>52098</v>
      </c>
      <c r="AV5136" s="9">
        <v>0</v>
      </c>
      <c r="AW5136" s="9">
        <f>AV5136*914</f>
        <v>0</v>
      </c>
      <c r="AX5136" s="9">
        <v>702</v>
      </c>
      <c r="AY5136" s="9">
        <f>AX5136*141</f>
        <v>98982</v>
      </c>
      <c r="AZ5136" s="9">
        <v>981</v>
      </c>
      <c r="BA5136" s="9">
        <f>AZ5136*343</f>
        <v>336483</v>
      </c>
      <c r="BB5136" s="9">
        <v>497</v>
      </c>
      <c r="BC5136" s="9">
        <f>BB5136*109</f>
        <v>54173</v>
      </c>
      <c r="BD5136" s="9">
        <v>27</v>
      </c>
      <c r="BE5136" s="9">
        <f>BD5136*82</f>
        <v>2214</v>
      </c>
      <c r="BF5136" s="9">
        <v>664</v>
      </c>
      <c r="BG5136" s="9">
        <f>BF5136*328</f>
        <v>217792</v>
      </c>
      <c r="BH5136" s="9">
        <v>28</v>
      </c>
      <c r="BI5136" s="9">
        <f>BH5136*410</f>
        <v>11480</v>
      </c>
      <c r="BJ5136" s="9">
        <v>0</v>
      </c>
      <c r="BK5136" s="9">
        <f>BJ5136*219</f>
        <v>0</v>
      </c>
      <c r="BL5136" s="9">
        <f t="shared" si="168"/>
        <v>20287207.672326006</v>
      </c>
      <c r="BM5136" s="9">
        <f t="shared" si="169"/>
        <v>20287200</v>
      </c>
    </row>
    <row r="5137" spans="1:65" x14ac:dyDescent="0.3">
      <c r="A5137" t="s">
        <v>4644</v>
      </c>
      <c r="B5137" s="9">
        <v>673</v>
      </c>
      <c r="C5137">
        <v>591831</v>
      </c>
      <c r="D5137">
        <v>1</v>
      </c>
      <c r="E5137">
        <v>0</v>
      </c>
      <c r="F5137">
        <v>0</v>
      </c>
      <c r="G5137">
        <v>0</v>
      </c>
      <c r="H5137">
        <v>0</v>
      </c>
      <c r="I5137" t="s">
        <v>123</v>
      </c>
      <c r="J5137">
        <v>597007</v>
      </c>
      <c r="K5137" t="s">
        <v>172</v>
      </c>
      <c r="L5137">
        <v>597007</v>
      </c>
      <c r="M5137" t="s">
        <v>172</v>
      </c>
      <c r="N5137">
        <v>597007</v>
      </c>
      <c r="O5137" t="s">
        <v>172</v>
      </c>
      <c r="P5137">
        <v>597007</v>
      </c>
      <c r="Q5137" t="s">
        <v>172</v>
      </c>
      <c r="R5137" s="9">
        <v>159832.9613988176</v>
      </c>
      <c r="S5137" s="9"/>
      <c r="T5137" s="9"/>
      <c r="U5137" s="9">
        <v>0</v>
      </c>
      <c r="V5137" s="9"/>
      <c r="W5137" s="9">
        <v>0</v>
      </c>
      <c r="X5137" s="9">
        <f>W5137*3072</f>
        <v>0</v>
      </c>
      <c r="Y5137" s="9">
        <v>0</v>
      </c>
      <c r="Z5137" s="9">
        <f>Y5137*1024</f>
        <v>0</v>
      </c>
      <c r="AA5137" s="9">
        <v>0</v>
      </c>
      <c r="AB5137" s="9">
        <f>AA5137*256</f>
        <v>0</v>
      </c>
      <c r="AC5137" s="9"/>
      <c r="AD5137" s="9"/>
      <c r="AE5137" s="9"/>
      <c r="AF5137" s="9"/>
      <c r="AG5137" s="9"/>
      <c r="AH5137" s="9"/>
      <c r="AI5137" s="9"/>
      <c r="AJ5137" s="9"/>
      <c r="AK5137" s="9"/>
      <c r="AL5137" s="9"/>
      <c r="AM5137" s="9"/>
      <c r="AN5137" s="9"/>
      <c r="AO5137" s="9"/>
      <c r="AP5137" s="9"/>
      <c r="AQ5137" s="15"/>
      <c r="AR5137" s="9"/>
      <c r="AS5137" s="9"/>
      <c r="AT5137" s="9"/>
      <c r="AU5137" s="9"/>
      <c r="AV5137" s="9"/>
      <c r="AW5137" s="9"/>
      <c r="AX5137" s="9"/>
      <c r="AY5137" s="9"/>
      <c r="AZ5137" s="9"/>
      <c r="BA5137" s="9"/>
      <c r="BB5137" s="9"/>
      <c r="BC5137" s="9"/>
      <c r="BD5137" s="9"/>
      <c r="BE5137" s="9"/>
      <c r="BF5137" s="9"/>
      <c r="BG5137" s="9"/>
      <c r="BH5137" s="9"/>
      <c r="BI5137" s="9"/>
      <c r="BJ5137" s="9"/>
      <c r="BK5137" s="9"/>
      <c r="BL5137" s="9">
        <f t="shared" si="168"/>
        <v>159832.9613988176</v>
      </c>
      <c r="BM5137" s="9">
        <f t="shared" si="169"/>
        <v>159800</v>
      </c>
    </row>
    <row r="5138" spans="1:65" x14ac:dyDescent="0.3">
      <c r="A5138" t="s">
        <v>4644</v>
      </c>
      <c r="B5138" s="9">
        <v>515</v>
      </c>
      <c r="C5138">
        <v>586650</v>
      </c>
      <c r="D5138">
        <v>1</v>
      </c>
      <c r="E5138">
        <v>0</v>
      </c>
      <c r="F5138">
        <v>0</v>
      </c>
      <c r="G5138">
        <v>0</v>
      </c>
      <c r="H5138">
        <v>0</v>
      </c>
      <c r="I5138" t="s">
        <v>81</v>
      </c>
      <c r="J5138">
        <v>586188</v>
      </c>
      <c r="K5138" t="s">
        <v>1892</v>
      </c>
      <c r="L5138">
        <v>586722</v>
      </c>
      <c r="M5138" t="s">
        <v>432</v>
      </c>
      <c r="N5138">
        <v>586722</v>
      </c>
      <c r="O5138" t="s">
        <v>432</v>
      </c>
      <c r="P5138">
        <v>586722</v>
      </c>
      <c r="Q5138" t="s">
        <v>432</v>
      </c>
      <c r="R5138" s="9">
        <v>122755.0193842568</v>
      </c>
      <c r="S5138" s="9"/>
      <c r="T5138" s="9"/>
      <c r="U5138" s="9"/>
      <c r="V5138" s="9"/>
      <c r="W5138" s="9"/>
      <c r="X5138" s="9"/>
      <c r="Y5138" s="9"/>
      <c r="Z5138" s="9"/>
      <c r="AA5138" s="9"/>
      <c r="AB5138" s="9"/>
      <c r="AC5138" s="9"/>
      <c r="AD5138" s="9"/>
      <c r="AE5138" s="9"/>
      <c r="AF5138" s="9"/>
      <c r="AG5138" s="9"/>
      <c r="AH5138" s="9"/>
      <c r="AI5138" s="9"/>
      <c r="AJ5138" s="9"/>
      <c r="AK5138" s="9"/>
      <c r="AL5138" s="9"/>
      <c r="AM5138" s="9"/>
      <c r="AN5138" s="9"/>
      <c r="AO5138" s="9"/>
      <c r="AP5138" s="9"/>
      <c r="AQ5138" s="15"/>
      <c r="AR5138" s="9"/>
      <c r="AS5138" s="9"/>
      <c r="AT5138" s="9"/>
      <c r="AU5138" s="9"/>
      <c r="AV5138" s="9"/>
      <c r="AW5138" s="9"/>
      <c r="AX5138" s="9"/>
      <c r="AY5138" s="9"/>
      <c r="AZ5138" s="9"/>
      <c r="BA5138" s="9"/>
      <c r="BB5138" s="9"/>
      <c r="BC5138" s="9"/>
      <c r="BD5138" s="9"/>
      <c r="BE5138" s="9"/>
      <c r="BF5138" s="9"/>
      <c r="BG5138" s="9"/>
      <c r="BH5138" s="9"/>
      <c r="BI5138" s="9"/>
      <c r="BJ5138" s="9"/>
      <c r="BK5138" s="9"/>
      <c r="BL5138" s="9">
        <f t="shared" si="168"/>
        <v>122755.0193842568</v>
      </c>
      <c r="BM5138" s="9">
        <f t="shared" si="169"/>
        <v>122800</v>
      </c>
    </row>
    <row r="5139" spans="1:65" x14ac:dyDescent="0.3">
      <c r="A5139" t="s">
        <v>4645</v>
      </c>
      <c r="B5139" s="9">
        <v>1420</v>
      </c>
      <c r="C5139">
        <v>594920</v>
      </c>
      <c r="D5139">
        <v>1</v>
      </c>
      <c r="E5139">
        <v>0</v>
      </c>
      <c r="F5139">
        <v>0</v>
      </c>
      <c r="G5139">
        <v>0</v>
      </c>
      <c r="H5139">
        <v>0</v>
      </c>
      <c r="I5139" t="s">
        <v>81</v>
      </c>
      <c r="J5139">
        <v>594067</v>
      </c>
      <c r="K5139" t="s">
        <v>1658</v>
      </c>
      <c r="L5139">
        <v>594067</v>
      </c>
      <c r="M5139" t="s">
        <v>1658</v>
      </c>
      <c r="N5139">
        <v>593711</v>
      </c>
      <c r="O5139" t="s">
        <v>185</v>
      </c>
      <c r="P5139">
        <v>593711</v>
      </c>
      <c r="Q5139" t="s">
        <v>185</v>
      </c>
      <c r="R5139" s="9">
        <v>332869.69459735788</v>
      </c>
      <c r="S5139" s="9"/>
      <c r="T5139" s="9"/>
      <c r="U5139" s="9"/>
      <c r="V5139" s="9"/>
      <c r="W5139" s="9"/>
      <c r="X5139" s="9"/>
      <c r="Y5139" s="9"/>
      <c r="Z5139" s="9"/>
      <c r="AA5139" s="9"/>
      <c r="AB5139" s="9"/>
      <c r="AC5139" s="9"/>
      <c r="AD5139" s="9"/>
      <c r="AE5139" s="9"/>
      <c r="AF5139" s="9"/>
      <c r="AG5139" s="9"/>
      <c r="AH5139" s="9"/>
      <c r="AI5139" s="9"/>
      <c r="AJ5139" s="9"/>
      <c r="AK5139" s="9"/>
      <c r="AL5139" s="9"/>
      <c r="AM5139" s="9"/>
      <c r="AN5139" s="9"/>
      <c r="AO5139" s="9"/>
      <c r="AP5139" s="9"/>
      <c r="AQ5139" s="15"/>
      <c r="AR5139" s="9"/>
      <c r="AS5139" s="9"/>
      <c r="AT5139" s="9"/>
      <c r="AU5139" s="9"/>
      <c r="AV5139" s="9"/>
      <c r="AW5139" s="9"/>
      <c r="AX5139" s="9"/>
      <c r="AY5139" s="9"/>
      <c r="AZ5139" s="9"/>
      <c r="BA5139" s="9"/>
      <c r="BB5139" s="9"/>
      <c r="BC5139" s="9"/>
      <c r="BD5139" s="9"/>
      <c r="BE5139" s="9"/>
      <c r="BF5139" s="9"/>
      <c r="BG5139" s="9"/>
      <c r="BH5139" s="9"/>
      <c r="BI5139" s="9"/>
      <c r="BJ5139" s="9"/>
      <c r="BK5139" s="9"/>
      <c r="BL5139" s="9">
        <f t="shared" si="168"/>
        <v>332869.69459735788</v>
      </c>
      <c r="BM5139" s="9">
        <f t="shared" si="169"/>
        <v>332900</v>
      </c>
    </row>
    <row r="5140" spans="1:65" x14ac:dyDescent="0.3">
      <c r="A5140" t="s">
        <v>4645</v>
      </c>
      <c r="B5140" s="9">
        <v>78</v>
      </c>
      <c r="C5140">
        <v>582506</v>
      </c>
      <c r="D5140">
        <v>1</v>
      </c>
      <c r="E5140">
        <v>0</v>
      </c>
      <c r="F5140">
        <v>0</v>
      </c>
      <c r="G5140">
        <v>0</v>
      </c>
      <c r="H5140">
        <v>0</v>
      </c>
      <c r="I5140" t="s">
        <v>81</v>
      </c>
      <c r="J5140">
        <v>582018</v>
      </c>
      <c r="K5140" t="s">
        <v>242</v>
      </c>
      <c r="L5140">
        <v>582018</v>
      </c>
      <c r="M5140" t="s">
        <v>242</v>
      </c>
      <c r="N5140">
        <v>581372</v>
      </c>
      <c r="O5140" t="s">
        <v>243</v>
      </c>
      <c r="P5140">
        <v>581372</v>
      </c>
      <c r="Q5140" t="s">
        <v>243</v>
      </c>
      <c r="R5140" s="9">
        <v>71941.662785630979</v>
      </c>
      <c r="S5140" s="9"/>
      <c r="T5140" s="9"/>
      <c r="U5140" s="9"/>
      <c r="V5140" s="9"/>
      <c r="W5140" s="9"/>
      <c r="X5140" s="9"/>
      <c r="Y5140" s="9"/>
      <c r="Z5140" s="9"/>
      <c r="AA5140" s="9"/>
      <c r="AB5140" s="9"/>
      <c r="AC5140" s="9"/>
      <c r="AD5140" s="9"/>
      <c r="AE5140" s="9"/>
      <c r="AF5140" s="9"/>
      <c r="AG5140" s="9"/>
      <c r="AH5140" s="9"/>
      <c r="AI5140" s="9"/>
      <c r="AJ5140" s="9"/>
      <c r="AK5140" s="9"/>
      <c r="AL5140" s="9"/>
      <c r="AM5140" s="9"/>
      <c r="AN5140" s="9"/>
      <c r="AO5140" s="9"/>
      <c r="AP5140" s="9"/>
      <c r="AQ5140" s="15"/>
      <c r="AR5140" s="9"/>
      <c r="AS5140" s="9"/>
      <c r="AT5140" s="9"/>
      <c r="AU5140" s="9"/>
      <c r="AV5140" s="9"/>
      <c r="AW5140" s="9"/>
      <c r="AX5140" s="9"/>
      <c r="AY5140" s="9"/>
      <c r="AZ5140" s="9"/>
      <c r="BA5140" s="9"/>
      <c r="BB5140" s="9"/>
      <c r="BC5140" s="9"/>
      <c r="BD5140" s="9"/>
      <c r="BE5140" s="9"/>
      <c r="BF5140" s="9"/>
      <c r="BG5140" s="9"/>
      <c r="BH5140" s="9"/>
      <c r="BI5140" s="9"/>
      <c r="BJ5140" s="9"/>
      <c r="BK5140" s="9"/>
      <c r="BL5140" s="9">
        <f t="shared" si="168"/>
        <v>71941.662785630979</v>
      </c>
      <c r="BM5140" s="9">
        <f t="shared" si="169"/>
        <v>71900</v>
      </c>
    </row>
    <row r="5141" spans="1:65" x14ac:dyDescent="0.3">
      <c r="A5141" t="s">
        <v>4646</v>
      </c>
      <c r="B5141" s="9">
        <v>138</v>
      </c>
      <c r="C5141">
        <v>568287</v>
      </c>
      <c r="D5141">
        <v>1</v>
      </c>
      <c r="E5141">
        <v>0</v>
      </c>
      <c r="F5141">
        <v>0</v>
      </c>
      <c r="G5141">
        <v>0</v>
      </c>
      <c r="H5141">
        <v>0</v>
      </c>
      <c r="I5141" t="s">
        <v>131</v>
      </c>
      <c r="J5141">
        <v>554804</v>
      </c>
      <c r="K5141" t="s">
        <v>1355</v>
      </c>
      <c r="L5141">
        <v>554804</v>
      </c>
      <c r="M5141" t="s">
        <v>1355</v>
      </c>
      <c r="N5141">
        <v>554804</v>
      </c>
      <c r="O5141" t="s">
        <v>1355</v>
      </c>
      <c r="P5141">
        <v>554804</v>
      </c>
      <c r="Q5141" t="s">
        <v>1355</v>
      </c>
      <c r="R5141" s="9">
        <v>71941.662785630979</v>
      </c>
      <c r="S5141" s="9"/>
      <c r="T5141" s="9"/>
      <c r="U5141" s="9"/>
      <c r="V5141" s="9"/>
      <c r="W5141" s="9"/>
      <c r="X5141" s="9"/>
      <c r="Y5141" s="9"/>
      <c r="Z5141" s="9"/>
      <c r="AA5141" s="9"/>
      <c r="AB5141" s="9"/>
      <c r="AC5141" s="9"/>
      <c r="AD5141" s="9"/>
      <c r="AE5141" s="9"/>
      <c r="AF5141" s="9"/>
      <c r="AG5141" s="9"/>
      <c r="AH5141" s="9"/>
      <c r="AI5141" s="9"/>
      <c r="AJ5141" s="9"/>
      <c r="AK5141" s="9"/>
      <c r="AL5141" s="9"/>
      <c r="AM5141" s="9"/>
      <c r="AN5141" s="9"/>
      <c r="AO5141" s="9"/>
      <c r="AP5141" s="9"/>
      <c r="AQ5141" s="15"/>
      <c r="AR5141" s="9">
        <v>2</v>
      </c>
      <c r="AS5141" s="9">
        <f>AR5141*30500</f>
        <v>61000</v>
      </c>
      <c r="AT5141" s="9"/>
      <c r="AU5141" s="9"/>
      <c r="AV5141" s="9"/>
      <c r="AW5141" s="9"/>
      <c r="AX5141" s="9"/>
      <c r="AY5141" s="9"/>
      <c r="AZ5141" s="9"/>
      <c r="BA5141" s="9"/>
      <c r="BB5141" s="9"/>
      <c r="BC5141" s="9"/>
      <c r="BD5141" s="9"/>
      <c r="BE5141" s="9"/>
      <c r="BF5141" s="9"/>
      <c r="BG5141" s="9"/>
      <c r="BH5141" s="9"/>
      <c r="BI5141" s="9"/>
      <c r="BJ5141" s="9"/>
      <c r="BK5141" s="9"/>
      <c r="BL5141" s="9">
        <f t="shared" si="168"/>
        <v>132941.66278563096</v>
      </c>
      <c r="BM5141" s="9">
        <f t="shared" si="169"/>
        <v>132900</v>
      </c>
    </row>
    <row r="5142" spans="1:65" x14ac:dyDescent="0.3">
      <c r="A5142" t="s">
        <v>4647</v>
      </c>
      <c r="B5142" s="9">
        <v>680</v>
      </c>
      <c r="C5142">
        <v>537888</v>
      </c>
      <c r="D5142">
        <v>1</v>
      </c>
      <c r="E5142">
        <v>0</v>
      </c>
      <c r="F5142">
        <v>0</v>
      </c>
      <c r="G5142">
        <v>0</v>
      </c>
      <c r="H5142">
        <v>0</v>
      </c>
      <c r="I5142" t="s">
        <v>86</v>
      </c>
      <c r="J5142">
        <v>537641</v>
      </c>
      <c r="K5142" t="s">
        <v>919</v>
      </c>
      <c r="L5142">
        <v>537641</v>
      </c>
      <c r="M5142" t="s">
        <v>919</v>
      </c>
      <c r="N5142">
        <v>537641</v>
      </c>
      <c r="O5142" t="s">
        <v>919</v>
      </c>
      <c r="P5142">
        <v>533165</v>
      </c>
      <c r="Q5142" t="s">
        <v>191</v>
      </c>
      <c r="R5142" s="9">
        <v>161471.11352677771</v>
      </c>
      <c r="S5142" s="9"/>
      <c r="T5142" s="9"/>
      <c r="U5142" s="9"/>
      <c r="V5142" s="9"/>
      <c r="W5142" s="9"/>
      <c r="X5142" s="9"/>
      <c r="Y5142" s="9"/>
      <c r="Z5142" s="9"/>
      <c r="AA5142" s="9"/>
      <c r="AB5142" s="9"/>
      <c r="AC5142" s="9"/>
      <c r="AD5142" s="9"/>
      <c r="AE5142" s="9"/>
      <c r="AF5142" s="9"/>
      <c r="AG5142" s="9"/>
      <c r="AH5142" s="9"/>
      <c r="AI5142" s="9"/>
      <c r="AJ5142" s="9"/>
      <c r="AK5142" s="9"/>
      <c r="AL5142" s="9"/>
      <c r="AM5142" s="9"/>
      <c r="AN5142" s="9"/>
      <c r="AO5142" s="9"/>
      <c r="AP5142" s="9"/>
      <c r="AQ5142" s="15"/>
      <c r="AR5142" s="9"/>
      <c r="AS5142" s="9"/>
      <c r="AT5142" s="9"/>
      <c r="AU5142" s="9"/>
      <c r="AV5142" s="9"/>
      <c r="AW5142" s="9"/>
      <c r="AX5142" s="9"/>
      <c r="AY5142" s="9"/>
      <c r="AZ5142" s="9"/>
      <c r="BA5142" s="9"/>
      <c r="BB5142" s="9"/>
      <c r="BC5142" s="9"/>
      <c r="BD5142" s="9"/>
      <c r="BE5142" s="9"/>
      <c r="BF5142" s="9"/>
      <c r="BG5142" s="9"/>
      <c r="BH5142" s="9"/>
      <c r="BI5142" s="9"/>
      <c r="BJ5142" s="9"/>
      <c r="BK5142" s="9"/>
      <c r="BL5142" s="9">
        <f t="shared" si="168"/>
        <v>161471.11352677771</v>
      </c>
      <c r="BM5142" s="9">
        <f t="shared" si="169"/>
        <v>161500</v>
      </c>
    </row>
    <row r="5143" spans="1:65" x14ac:dyDescent="0.3">
      <c r="A5143" s="3" t="s">
        <v>2529</v>
      </c>
      <c r="B5143" s="9">
        <v>903</v>
      </c>
      <c r="C5143">
        <v>581046</v>
      </c>
      <c r="D5143">
        <v>1</v>
      </c>
      <c r="E5143">
        <v>1</v>
      </c>
      <c r="F5143">
        <v>1</v>
      </c>
      <c r="G5143">
        <v>0</v>
      </c>
      <c r="H5143">
        <v>0</v>
      </c>
      <c r="I5143" t="s">
        <v>96</v>
      </c>
      <c r="J5143">
        <v>581046</v>
      </c>
      <c r="K5143" t="s">
        <v>2529</v>
      </c>
      <c r="L5143">
        <v>581046</v>
      </c>
      <c r="M5143" t="s">
        <v>2529</v>
      </c>
      <c r="N5143">
        <v>580511</v>
      </c>
      <c r="O5143" t="s">
        <v>97</v>
      </c>
      <c r="P5143">
        <v>580511</v>
      </c>
      <c r="Q5143" t="s">
        <v>97</v>
      </c>
      <c r="R5143" s="9">
        <v>213475.70962928381</v>
      </c>
      <c r="S5143" s="9">
        <f>SUMIFS($B:$B,$J:$J,$C5143)</f>
        <v>1309</v>
      </c>
      <c r="T5143" s="9">
        <v>71299.657304744193</v>
      </c>
      <c r="U5143" s="9">
        <v>0</v>
      </c>
      <c r="V5143" s="9">
        <f>U5143*768</f>
        <v>0</v>
      </c>
      <c r="W5143" s="9">
        <v>5</v>
      </c>
      <c r="X5143" s="9">
        <f>W5143*3072</f>
        <v>15360</v>
      </c>
      <c r="Y5143" s="9">
        <v>1</v>
      </c>
      <c r="Z5143" s="9">
        <f>Y5143*1024</f>
        <v>1024</v>
      </c>
      <c r="AA5143" s="9">
        <v>0</v>
      </c>
      <c r="AB5143" s="9">
        <f>AA5143*256</f>
        <v>0</v>
      </c>
      <c r="AC5143" s="9">
        <f>SUMIFS($B:$B,$L:$L,$C5143)</f>
        <v>1309</v>
      </c>
      <c r="AD5143" s="9">
        <v>165013.71294101098</v>
      </c>
      <c r="AE5143" s="9"/>
      <c r="AF5143" s="9"/>
      <c r="AG5143" s="9"/>
      <c r="AH5143" s="9"/>
      <c r="AI5143" s="9"/>
      <c r="AJ5143" s="9"/>
      <c r="AK5143" s="9"/>
      <c r="AL5143" s="9"/>
      <c r="AM5143" s="9"/>
      <c r="AN5143" s="9"/>
      <c r="AO5143" s="9"/>
      <c r="AP5143" s="9"/>
      <c r="AQ5143" s="15"/>
      <c r="AR5143" s="9"/>
      <c r="AS5143" s="9"/>
      <c r="AT5143" s="9"/>
      <c r="AU5143" s="9"/>
      <c r="AV5143" s="9"/>
      <c r="AW5143" s="9"/>
      <c r="AX5143" s="9"/>
      <c r="AY5143" s="9"/>
      <c r="AZ5143" s="9"/>
      <c r="BA5143" s="9"/>
      <c r="BB5143" s="9"/>
      <c r="BC5143" s="9"/>
      <c r="BD5143" s="9"/>
      <c r="BE5143" s="9"/>
      <c r="BF5143" s="9"/>
      <c r="BG5143" s="9"/>
      <c r="BH5143" s="9"/>
      <c r="BI5143" s="9"/>
      <c r="BJ5143" s="9"/>
      <c r="BK5143" s="9"/>
      <c r="BL5143" s="9">
        <f t="shared" si="168"/>
        <v>466173.07987503894</v>
      </c>
      <c r="BM5143" s="9">
        <f t="shared" si="169"/>
        <v>466200</v>
      </c>
    </row>
    <row r="5144" spans="1:65" x14ac:dyDescent="0.3">
      <c r="A5144" t="s">
        <v>4648</v>
      </c>
      <c r="B5144" s="9">
        <v>245</v>
      </c>
      <c r="C5144">
        <v>578983</v>
      </c>
      <c r="D5144">
        <v>1</v>
      </c>
      <c r="E5144">
        <v>0</v>
      </c>
      <c r="F5144">
        <v>0</v>
      </c>
      <c r="G5144">
        <v>0</v>
      </c>
      <c r="H5144">
        <v>0</v>
      </c>
      <c r="I5144" t="s">
        <v>151</v>
      </c>
      <c r="J5144">
        <v>558885</v>
      </c>
      <c r="K5144" t="s">
        <v>801</v>
      </c>
      <c r="L5144">
        <v>559521</v>
      </c>
      <c r="M5144" t="s">
        <v>802</v>
      </c>
      <c r="N5144">
        <v>559521</v>
      </c>
      <c r="O5144" t="s">
        <v>802</v>
      </c>
      <c r="P5144">
        <v>559300</v>
      </c>
      <c r="Q5144" t="s">
        <v>223</v>
      </c>
      <c r="R5144" s="9">
        <v>71941.662785630979</v>
      </c>
      <c r="S5144" s="9"/>
      <c r="T5144" s="9"/>
      <c r="U5144" s="9"/>
      <c r="V5144" s="9"/>
      <c r="W5144" s="9"/>
      <c r="X5144" s="9"/>
      <c r="Y5144" s="9"/>
      <c r="Z5144" s="9"/>
      <c r="AA5144" s="9"/>
      <c r="AB5144" s="9"/>
      <c r="AC5144" s="9"/>
      <c r="AD5144" s="9"/>
      <c r="AE5144" s="9"/>
      <c r="AF5144" s="9"/>
      <c r="AG5144" s="9"/>
      <c r="AH5144" s="9"/>
      <c r="AI5144" s="9"/>
      <c r="AJ5144" s="9"/>
      <c r="AK5144" s="9"/>
      <c r="AL5144" s="9"/>
      <c r="AM5144" s="9"/>
      <c r="AN5144" s="9"/>
      <c r="AO5144" s="9"/>
      <c r="AP5144" s="9"/>
      <c r="AQ5144" s="15"/>
      <c r="AR5144" s="9"/>
      <c r="AS5144" s="9"/>
      <c r="AT5144" s="9"/>
      <c r="AU5144" s="9"/>
      <c r="AV5144" s="9"/>
      <c r="AW5144" s="9"/>
      <c r="AX5144" s="9"/>
      <c r="AY5144" s="9"/>
      <c r="AZ5144" s="9"/>
      <c r="BA5144" s="9"/>
      <c r="BB5144" s="9"/>
      <c r="BC5144" s="9"/>
      <c r="BD5144" s="9"/>
      <c r="BE5144" s="9"/>
      <c r="BF5144" s="9"/>
      <c r="BG5144" s="9"/>
      <c r="BH5144" s="9"/>
      <c r="BI5144" s="9"/>
      <c r="BJ5144" s="9"/>
      <c r="BK5144" s="9"/>
      <c r="BL5144" s="9">
        <f t="shared" si="168"/>
        <v>71941.662785630979</v>
      </c>
      <c r="BM5144" s="9">
        <f t="shared" si="169"/>
        <v>71900</v>
      </c>
    </row>
    <row r="5145" spans="1:65" x14ac:dyDescent="0.3">
      <c r="A5145" t="s">
        <v>4649</v>
      </c>
      <c r="B5145" s="9">
        <v>615</v>
      </c>
      <c r="C5145">
        <v>577596</v>
      </c>
      <c r="D5145">
        <v>1</v>
      </c>
      <c r="E5145">
        <v>0</v>
      </c>
      <c r="F5145">
        <v>0</v>
      </c>
      <c r="G5145">
        <v>0</v>
      </c>
      <c r="H5145">
        <v>0</v>
      </c>
      <c r="I5145" t="s">
        <v>104</v>
      </c>
      <c r="J5145">
        <v>577626</v>
      </c>
      <c r="K5145" t="s">
        <v>1142</v>
      </c>
      <c r="L5145">
        <v>577626</v>
      </c>
      <c r="M5145" t="s">
        <v>1142</v>
      </c>
      <c r="N5145">
        <v>577626</v>
      </c>
      <c r="O5145" t="s">
        <v>1142</v>
      </c>
      <c r="P5145">
        <v>577626</v>
      </c>
      <c r="Q5145" t="s">
        <v>1142</v>
      </c>
      <c r="R5145" s="9">
        <v>146245.3065976451</v>
      </c>
      <c r="S5145" s="9"/>
      <c r="T5145" s="9"/>
      <c r="U5145" s="9"/>
      <c r="V5145" s="9"/>
      <c r="W5145" s="9"/>
      <c r="X5145" s="9"/>
      <c r="Y5145" s="9"/>
      <c r="Z5145" s="9"/>
      <c r="AA5145" s="9"/>
      <c r="AB5145" s="9"/>
      <c r="AC5145" s="9"/>
      <c r="AD5145" s="9"/>
      <c r="AE5145" s="9"/>
      <c r="AF5145" s="9"/>
      <c r="AG5145" s="9"/>
      <c r="AH5145" s="9"/>
      <c r="AI5145" s="9"/>
      <c r="AJ5145" s="9"/>
      <c r="AK5145" s="9"/>
      <c r="AL5145" s="9"/>
      <c r="AM5145" s="9"/>
      <c r="AN5145" s="9"/>
      <c r="AO5145" s="9"/>
      <c r="AP5145" s="9"/>
      <c r="AQ5145" s="15"/>
      <c r="AR5145" s="9"/>
      <c r="AS5145" s="9"/>
      <c r="AT5145" s="9"/>
      <c r="AU5145" s="9"/>
      <c r="AV5145" s="9"/>
      <c r="AW5145" s="9"/>
      <c r="AX5145" s="9"/>
      <c r="AY5145" s="9"/>
      <c r="AZ5145" s="9"/>
      <c r="BA5145" s="9"/>
      <c r="BB5145" s="9"/>
      <c r="BC5145" s="9"/>
      <c r="BD5145" s="9"/>
      <c r="BE5145" s="9"/>
      <c r="BF5145" s="9"/>
      <c r="BG5145" s="9"/>
      <c r="BH5145" s="9"/>
      <c r="BI5145" s="9"/>
      <c r="BJ5145" s="9"/>
      <c r="BK5145" s="9"/>
      <c r="BL5145" s="9">
        <f t="shared" si="168"/>
        <v>146245.3065976451</v>
      </c>
      <c r="BM5145" s="9">
        <f t="shared" si="169"/>
        <v>146200</v>
      </c>
    </row>
    <row r="5146" spans="1:65" x14ac:dyDescent="0.3">
      <c r="A5146" t="s">
        <v>4650</v>
      </c>
      <c r="B5146" s="9">
        <v>162</v>
      </c>
      <c r="C5146">
        <v>538663</v>
      </c>
      <c r="D5146">
        <v>1</v>
      </c>
      <c r="E5146">
        <v>0</v>
      </c>
      <c r="F5146">
        <v>0</v>
      </c>
      <c r="G5146">
        <v>0</v>
      </c>
      <c r="H5146">
        <v>0</v>
      </c>
      <c r="I5146" t="s">
        <v>77</v>
      </c>
      <c r="J5146">
        <v>560383</v>
      </c>
      <c r="K5146" t="s">
        <v>2001</v>
      </c>
      <c r="L5146">
        <v>560383</v>
      </c>
      <c r="M5146" t="s">
        <v>2001</v>
      </c>
      <c r="N5146">
        <v>560383</v>
      </c>
      <c r="O5146" t="s">
        <v>2001</v>
      </c>
      <c r="P5146">
        <v>560286</v>
      </c>
      <c r="Q5146" t="s">
        <v>770</v>
      </c>
      <c r="R5146" s="9">
        <v>71941.662785630979</v>
      </c>
      <c r="S5146" s="9"/>
      <c r="T5146" s="9"/>
      <c r="U5146" s="9"/>
      <c r="V5146" s="9"/>
      <c r="W5146" s="9"/>
      <c r="X5146" s="9"/>
      <c r="Y5146" s="9"/>
      <c r="Z5146" s="9"/>
      <c r="AA5146" s="9"/>
      <c r="AB5146" s="9"/>
      <c r="AC5146" s="9"/>
      <c r="AD5146" s="9"/>
      <c r="AE5146" s="9"/>
      <c r="AF5146" s="9"/>
      <c r="AG5146" s="9"/>
      <c r="AH5146" s="9"/>
      <c r="AI5146" s="9"/>
      <c r="AJ5146" s="9"/>
      <c r="AK5146" s="9"/>
      <c r="AL5146" s="9"/>
      <c r="AM5146" s="9"/>
      <c r="AN5146" s="9"/>
      <c r="AO5146" s="9"/>
      <c r="AP5146" s="9"/>
      <c r="AQ5146" s="15"/>
      <c r="AR5146" s="9"/>
      <c r="AS5146" s="9"/>
      <c r="AT5146" s="9"/>
      <c r="AU5146" s="9"/>
      <c r="AV5146" s="9"/>
      <c r="AW5146" s="9"/>
      <c r="AX5146" s="9"/>
      <c r="AY5146" s="9"/>
      <c r="AZ5146" s="9"/>
      <c r="BA5146" s="9"/>
      <c r="BB5146" s="9"/>
      <c r="BC5146" s="9"/>
      <c r="BD5146" s="9"/>
      <c r="BE5146" s="9"/>
      <c r="BF5146" s="9"/>
      <c r="BG5146" s="9"/>
      <c r="BH5146" s="9"/>
      <c r="BI5146" s="9"/>
      <c r="BJ5146" s="9"/>
      <c r="BK5146" s="9"/>
      <c r="BL5146" s="9">
        <f t="shared" si="168"/>
        <v>71941.662785630979</v>
      </c>
      <c r="BM5146" s="9">
        <f t="shared" si="169"/>
        <v>71900</v>
      </c>
    </row>
    <row r="5147" spans="1:65" x14ac:dyDescent="0.3">
      <c r="A5147" t="s">
        <v>4651</v>
      </c>
      <c r="B5147" s="9">
        <v>549</v>
      </c>
      <c r="C5147">
        <v>594938</v>
      </c>
      <c r="D5147">
        <v>1</v>
      </c>
      <c r="E5147">
        <v>0</v>
      </c>
      <c r="F5147">
        <v>0</v>
      </c>
      <c r="G5147">
        <v>0</v>
      </c>
      <c r="H5147">
        <v>0</v>
      </c>
      <c r="I5147" t="s">
        <v>81</v>
      </c>
      <c r="J5147">
        <v>594482</v>
      </c>
      <c r="K5147" t="s">
        <v>526</v>
      </c>
      <c r="L5147">
        <v>595071</v>
      </c>
      <c r="M5147" t="s">
        <v>250</v>
      </c>
      <c r="N5147">
        <v>594482</v>
      </c>
      <c r="O5147" t="s">
        <v>526</v>
      </c>
      <c r="P5147">
        <v>594482</v>
      </c>
      <c r="Q5147" t="s">
        <v>526</v>
      </c>
      <c r="R5147" s="9">
        <v>130751.0504594746</v>
      </c>
      <c r="S5147" s="9"/>
      <c r="T5147" s="9"/>
      <c r="U5147" s="9"/>
      <c r="V5147" s="9"/>
      <c r="W5147" s="9"/>
      <c r="X5147" s="9"/>
      <c r="Y5147" s="9"/>
      <c r="Z5147" s="9"/>
      <c r="AA5147" s="9"/>
      <c r="AB5147" s="9"/>
      <c r="AC5147" s="9"/>
      <c r="AD5147" s="9"/>
      <c r="AE5147" s="9"/>
      <c r="AF5147" s="9"/>
      <c r="AG5147" s="9"/>
      <c r="AH5147" s="9"/>
      <c r="AI5147" s="9"/>
      <c r="AJ5147" s="9"/>
      <c r="AK5147" s="9"/>
      <c r="AL5147" s="9"/>
      <c r="AM5147" s="9"/>
      <c r="AN5147" s="9"/>
      <c r="AO5147" s="9"/>
      <c r="AP5147" s="9"/>
      <c r="AQ5147" s="15"/>
      <c r="AR5147" s="9">
        <v>45</v>
      </c>
      <c r="AS5147" s="9">
        <f>AR5147*30500</f>
        <v>1372500</v>
      </c>
      <c r="AT5147" s="9"/>
      <c r="AU5147" s="9"/>
      <c r="AV5147" s="9"/>
      <c r="AW5147" s="9"/>
      <c r="AX5147" s="9"/>
      <c r="AY5147" s="9"/>
      <c r="AZ5147" s="9"/>
      <c r="BA5147" s="9"/>
      <c r="BB5147" s="9"/>
      <c r="BC5147" s="9"/>
      <c r="BD5147" s="9"/>
      <c r="BE5147" s="9"/>
      <c r="BF5147" s="9"/>
      <c r="BG5147" s="9"/>
      <c r="BH5147" s="9"/>
      <c r="BI5147" s="9"/>
      <c r="BJ5147" s="9"/>
      <c r="BK5147" s="9"/>
      <c r="BL5147" s="9">
        <f t="shared" si="168"/>
        <v>1503251.0504594746</v>
      </c>
      <c r="BM5147" s="9">
        <f t="shared" si="169"/>
        <v>1503300</v>
      </c>
    </row>
    <row r="5148" spans="1:65" x14ac:dyDescent="0.3">
      <c r="A5148" t="s">
        <v>4652</v>
      </c>
      <c r="B5148" s="9">
        <v>1475</v>
      </c>
      <c r="C5148">
        <v>549649</v>
      </c>
      <c r="D5148">
        <v>1</v>
      </c>
      <c r="E5148">
        <v>0</v>
      </c>
      <c r="F5148">
        <v>0</v>
      </c>
      <c r="G5148">
        <v>0</v>
      </c>
      <c r="H5148">
        <v>0</v>
      </c>
      <c r="I5148" t="s">
        <v>135</v>
      </c>
      <c r="J5148">
        <v>585068</v>
      </c>
      <c r="K5148" t="s">
        <v>515</v>
      </c>
      <c r="L5148">
        <v>585068</v>
      </c>
      <c r="M5148" t="s">
        <v>515</v>
      </c>
      <c r="N5148">
        <v>585068</v>
      </c>
      <c r="O5148" t="s">
        <v>515</v>
      </c>
      <c r="P5148">
        <v>585068</v>
      </c>
      <c r="Q5148" t="s">
        <v>515</v>
      </c>
      <c r="R5148" s="9">
        <v>345486.86019113811</v>
      </c>
      <c r="S5148" s="9"/>
      <c r="T5148" s="9"/>
      <c r="U5148" s="9"/>
      <c r="V5148" s="9"/>
      <c r="W5148" s="9"/>
      <c r="X5148" s="9"/>
      <c r="Y5148" s="9"/>
      <c r="Z5148" s="9"/>
      <c r="AA5148" s="9"/>
      <c r="AB5148" s="9"/>
      <c r="AC5148" s="9"/>
      <c r="AD5148" s="9"/>
      <c r="AE5148" s="9"/>
      <c r="AF5148" s="9"/>
      <c r="AG5148" s="9"/>
      <c r="AH5148" s="9"/>
      <c r="AI5148" s="9"/>
      <c r="AJ5148" s="9"/>
      <c r="AK5148" s="9"/>
      <c r="AL5148" s="9"/>
      <c r="AM5148" s="9"/>
      <c r="AN5148" s="9"/>
      <c r="AO5148" s="9"/>
      <c r="AP5148" s="9"/>
      <c r="AQ5148" s="15"/>
      <c r="AR5148" s="9"/>
      <c r="AS5148" s="9"/>
      <c r="AT5148" s="9"/>
      <c r="AU5148" s="9"/>
      <c r="AV5148" s="9"/>
      <c r="AW5148" s="9"/>
      <c r="AX5148" s="9"/>
      <c r="AY5148" s="9"/>
      <c r="AZ5148" s="9"/>
      <c r="BA5148" s="9"/>
      <c r="BB5148" s="9"/>
      <c r="BC5148" s="9"/>
      <c r="BD5148" s="9"/>
      <c r="BE5148" s="9"/>
      <c r="BF5148" s="9"/>
      <c r="BG5148" s="9"/>
      <c r="BH5148" s="9"/>
      <c r="BI5148" s="9"/>
      <c r="BJ5148" s="9"/>
      <c r="BK5148" s="9"/>
      <c r="BL5148" s="9">
        <f t="shared" si="168"/>
        <v>345486.86019113811</v>
      </c>
      <c r="BM5148" s="9">
        <f t="shared" si="169"/>
        <v>345500</v>
      </c>
    </row>
    <row r="5149" spans="1:65" x14ac:dyDescent="0.3">
      <c r="A5149" t="s">
        <v>4653</v>
      </c>
      <c r="B5149" s="9">
        <v>1169</v>
      </c>
      <c r="C5149">
        <v>538892</v>
      </c>
      <c r="D5149">
        <v>1</v>
      </c>
      <c r="E5149">
        <v>0</v>
      </c>
      <c r="F5149">
        <v>0</v>
      </c>
      <c r="G5149">
        <v>0</v>
      </c>
      <c r="H5149">
        <v>0</v>
      </c>
      <c r="I5149" t="s">
        <v>86</v>
      </c>
      <c r="J5149">
        <v>538728</v>
      </c>
      <c r="K5149" t="s">
        <v>141</v>
      </c>
      <c r="L5149">
        <v>538728</v>
      </c>
      <c r="M5149" t="s">
        <v>141</v>
      </c>
      <c r="N5149">
        <v>538728</v>
      </c>
      <c r="O5149" t="s">
        <v>141</v>
      </c>
      <c r="P5149">
        <v>538728</v>
      </c>
      <c r="Q5149" t="s">
        <v>141</v>
      </c>
      <c r="R5149" s="9">
        <v>275091.94595015101</v>
      </c>
      <c r="S5149" s="9"/>
      <c r="T5149" s="9"/>
      <c r="U5149" s="9"/>
      <c r="V5149" s="9"/>
      <c r="W5149" s="9"/>
      <c r="X5149" s="9"/>
      <c r="Y5149" s="9"/>
      <c r="Z5149" s="9"/>
      <c r="AA5149" s="9"/>
      <c r="AB5149" s="9"/>
      <c r="AC5149" s="9"/>
      <c r="AD5149" s="9"/>
      <c r="AE5149" s="9"/>
      <c r="AF5149" s="9"/>
      <c r="AG5149" s="9"/>
      <c r="AH5149" s="9"/>
      <c r="AI5149" s="9"/>
      <c r="AJ5149" s="9"/>
      <c r="AK5149" s="9"/>
      <c r="AL5149" s="9"/>
      <c r="AM5149" s="9"/>
      <c r="AN5149" s="9"/>
      <c r="AO5149" s="9"/>
      <c r="AP5149" s="9"/>
      <c r="AQ5149" s="15"/>
      <c r="AR5149" s="9"/>
      <c r="AS5149" s="9"/>
      <c r="AT5149" s="9"/>
      <c r="AU5149" s="9"/>
      <c r="AV5149" s="9"/>
      <c r="AW5149" s="9"/>
      <c r="AX5149" s="9"/>
      <c r="AY5149" s="9"/>
      <c r="AZ5149" s="9"/>
      <c r="BA5149" s="9"/>
      <c r="BB5149" s="9"/>
      <c r="BC5149" s="9"/>
      <c r="BD5149" s="9"/>
      <c r="BE5149" s="9"/>
      <c r="BF5149" s="9"/>
      <c r="BG5149" s="9"/>
      <c r="BH5149" s="9"/>
      <c r="BI5149" s="9"/>
      <c r="BJ5149" s="9"/>
      <c r="BK5149" s="9"/>
      <c r="BL5149" s="9">
        <f t="shared" si="168"/>
        <v>275091.94595015101</v>
      </c>
      <c r="BM5149" s="9">
        <f t="shared" si="169"/>
        <v>275100</v>
      </c>
    </row>
    <row r="5150" spans="1:65" x14ac:dyDescent="0.3">
      <c r="A5150" t="s">
        <v>4653</v>
      </c>
      <c r="B5150" s="9">
        <v>342</v>
      </c>
      <c r="C5150">
        <v>530751</v>
      </c>
      <c r="D5150">
        <v>1</v>
      </c>
      <c r="E5150">
        <v>0</v>
      </c>
      <c r="F5150">
        <v>0</v>
      </c>
      <c r="G5150">
        <v>0</v>
      </c>
      <c r="H5150">
        <v>0</v>
      </c>
      <c r="I5150" t="s">
        <v>86</v>
      </c>
      <c r="J5150">
        <v>530883</v>
      </c>
      <c r="K5150" t="s">
        <v>319</v>
      </c>
      <c r="L5150">
        <v>530883</v>
      </c>
      <c r="M5150" t="s">
        <v>319</v>
      </c>
      <c r="N5150">
        <v>530883</v>
      </c>
      <c r="O5150" t="s">
        <v>319</v>
      </c>
      <c r="P5150">
        <v>530883</v>
      </c>
      <c r="Q5150" t="s">
        <v>319</v>
      </c>
      <c r="R5150" s="9">
        <v>81905.026558065496</v>
      </c>
      <c r="S5150" s="9"/>
      <c r="T5150" s="9"/>
      <c r="U5150" s="9"/>
      <c r="V5150" s="9"/>
      <c r="W5150" s="9"/>
      <c r="X5150" s="9"/>
      <c r="Y5150" s="9"/>
      <c r="Z5150" s="9"/>
      <c r="AA5150" s="9"/>
      <c r="AB5150" s="9"/>
      <c r="AC5150" s="9"/>
      <c r="AD5150" s="9"/>
      <c r="AE5150" s="9"/>
      <c r="AF5150" s="9"/>
      <c r="AG5150" s="9"/>
      <c r="AH5150" s="9"/>
      <c r="AI5150" s="9"/>
      <c r="AJ5150" s="9"/>
      <c r="AK5150" s="9"/>
      <c r="AL5150" s="9"/>
      <c r="AM5150" s="9"/>
      <c r="AN5150" s="9"/>
      <c r="AO5150" s="9"/>
      <c r="AP5150" s="9"/>
      <c r="AQ5150" s="15"/>
      <c r="AR5150" s="9"/>
      <c r="AS5150" s="9"/>
      <c r="AT5150" s="9"/>
      <c r="AU5150" s="9"/>
      <c r="AV5150" s="9"/>
      <c r="AW5150" s="9"/>
      <c r="AX5150" s="9"/>
      <c r="AY5150" s="9"/>
      <c r="AZ5150" s="9"/>
      <c r="BA5150" s="9"/>
      <c r="BB5150" s="9"/>
      <c r="BC5150" s="9"/>
      <c r="BD5150" s="9"/>
      <c r="BE5150" s="9"/>
      <c r="BF5150" s="9"/>
      <c r="BG5150" s="9"/>
      <c r="BH5150" s="9"/>
      <c r="BI5150" s="9"/>
      <c r="BJ5150" s="9"/>
      <c r="BK5150" s="9"/>
      <c r="BL5150" s="9">
        <f t="shared" si="168"/>
        <v>81905.026558065496</v>
      </c>
      <c r="BM5150" s="9">
        <f t="shared" si="169"/>
        <v>81900</v>
      </c>
    </row>
    <row r="5151" spans="1:65" x14ac:dyDescent="0.3">
      <c r="A5151" t="s">
        <v>4654</v>
      </c>
      <c r="B5151" s="9">
        <v>671</v>
      </c>
      <c r="C5151">
        <v>599719</v>
      </c>
      <c r="D5151">
        <v>1</v>
      </c>
      <c r="E5151">
        <v>0</v>
      </c>
      <c r="F5151">
        <v>0</v>
      </c>
      <c r="G5151">
        <v>0</v>
      </c>
      <c r="H5151">
        <v>0</v>
      </c>
      <c r="I5151" t="s">
        <v>86</v>
      </c>
      <c r="J5151">
        <v>538728</v>
      </c>
      <c r="K5151" t="s">
        <v>141</v>
      </c>
      <c r="L5151">
        <v>538728</v>
      </c>
      <c r="M5151" t="s">
        <v>141</v>
      </c>
      <c r="N5151">
        <v>538728</v>
      </c>
      <c r="O5151" t="s">
        <v>141</v>
      </c>
      <c r="P5151">
        <v>538728</v>
      </c>
      <c r="Q5151" t="s">
        <v>141</v>
      </c>
      <c r="R5151" s="9">
        <v>159364.85025130381</v>
      </c>
      <c r="S5151" s="9"/>
      <c r="T5151" s="9"/>
      <c r="U5151" s="9"/>
      <c r="V5151" s="9"/>
      <c r="W5151" s="9"/>
      <c r="X5151" s="9"/>
      <c r="Y5151" s="9"/>
      <c r="Z5151" s="9"/>
      <c r="AA5151" s="9"/>
      <c r="AB5151" s="9"/>
      <c r="AC5151" s="9"/>
      <c r="AD5151" s="9"/>
      <c r="AE5151" s="9"/>
      <c r="AF5151" s="9"/>
      <c r="AG5151" s="9"/>
      <c r="AH5151" s="9"/>
      <c r="AI5151" s="9"/>
      <c r="AJ5151" s="9"/>
      <c r="AK5151" s="9"/>
      <c r="AL5151" s="9"/>
      <c r="AM5151" s="9"/>
      <c r="AN5151" s="9"/>
      <c r="AO5151" s="9"/>
      <c r="AP5151" s="9"/>
      <c r="AQ5151" s="15"/>
      <c r="AR5151" s="9"/>
      <c r="AS5151" s="9"/>
      <c r="AT5151" s="9"/>
      <c r="AU5151" s="9"/>
      <c r="AV5151" s="9"/>
      <c r="AW5151" s="9"/>
      <c r="AX5151" s="9"/>
      <c r="AY5151" s="9"/>
      <c r="AZ5151" s="9"/>
      <c r="BA5151" s="9"/>
      <c r="BB5151" s="9"/>
      <c r="BC5151" s="9"/>
      <c r="BD5151" s="9"/>
      <c r="BE5151" s="9"/>
      <c r="BF5151" s="9"/>
      <c r="BG5151" s="9"/>
      <c r="BH5151" s="9"/>
      <c r="BI5151" s="9"/>
      <c r="BJ5151" s="9"/>
      <c r="BK5151" s="9"/>
      <c r="BL5151" s="9">
        <f t="shared" si="168"/>
        <v>159364.85025130381</v>
      </c>
      <c r="BM5151" s="9">
        <f t="shared" si="169"/>
        <v>159400</v>
      </c>
    </row>
    <row r="5152" spans="1:65" x14ac:dyDescent="0.3">
      <c r="A5152" t="s">
        <v>4655</v>
      </c>
      <c r="B5152" s="9">
        <v>40</v>
      </c>
      <c r="C5152">
        <v>529664</v>
      </c>
      <c r="D5152">
        <v>1</v>
      </c>
      <c r="E5152">
        <v>0</v>
      </c>
      <c r="F5152">
        <v>0</v>
      </c>
      <c r="G5152">
        <v>0</v>
      </c>
      <c r="H5152">
        <v>0</v>
      </c>
      <c r="I5152" t="s">
        <v>86</v>
      </c>
      <c r="J5152">
        <v>540757</v>
      </c>
      <c r="K5152" t="s">
        <v>495</v>
      </c>
      <c r="L5152">
        <v>539911</v>
      </c>
      <c r="M5152" t="s">
        <v>352</v>
      </c>
      <c r="N5152">
        <v>539911</v>
      </c>
      <c r="O5152" t="s">
        <v>352</v>
      </c>
      <c r="P5152">
        <v>539911</v>
      </c>
      <c r="Q5152" t="s">
        <v>352</v>
      </c>
      <c r="R5152" s="9">
        <v>71941.662785630979</v>
      </c>
      <c r="S5152" s="9"/>
      <c r="T5152" s="9"/>
      <c r="U5152" s="9"/>
      <c r="V5152" s="9"/>
      <c r="W5152" s="9"/>
      <c r="X5152" s="9"/>
      <c r="Y5152" s="9"/>
      <c r="Z5152" s="9"/>
      <c r="AA5152" s="9"/>
      <c r="AB5152" s="9"/>
      <c r="AC5152" s="9"/>
      <c r="AD5152" s="9"/>
      <c r="AE5152" s="9"/>
      <c r="AF5152" s="9"/>
      <c r="AG5152" s="9"/>
      <c r="AH5152" s="9"/>
      <c r="AI5152" s="9"/>
      <c r="AJ5152" s="9"/>
      <c r="AK5152" s="9"/>
      <c r="AL5152" s="9"/>
      <c r="AM5152" s="9"/>
      <c r="AN5152" s="9"/>
      <c r="AO5152" s="9"/>
      <c r="AP5152" s="9"/>
      <c r="AQ5152" s="15"/>
      <c r="AR5152" s="9"/>
      <c r="AS5152" s="9"/>
      <c r="AT5152" s="9"/>
      <c r="AU5152" s="9"/>
      <c r="AV5152" s="9"/>
      <c r="AW5152" s="9"/>
      <c r="AX5152" s="9"/>
      <c r="AY5152" s="9"/>
      <c r="AZ5152" s="9"/>
      <c r="BA5152" s="9"/>
      <c r="BB5152" s="9"/>
      <c r="BC5152" s="9"/>
      <c r="BD5152" s="9"/>
      <c r="BE5152" s="9"/>
      <c r="BF5152" s="9"/>
      <c r="BG5152" s="9"/>
      <c r="BH5152" s="9"/>
      <c r="BI5152" s="9"/>
      <c r="BJ5152" s="9"/>
      <c r="BK5152" s="9"/>
      <c r="BL5152" s="9">
        <f t="shared" si="168"/>
        <v>71941.662785630979</v>
      </c>
      <c r="BM5152" s="9">
        <f t="shared" si="169"/>
        <v>71900</v>
      </c>
    </row>
    <row r="5153" spans="1:65" x14ac:dyDescent="0.3">
      <c r="A5153" t="s">
        <v>4656</v>
      </c>
      <c r="B5153" s="9">
        <v>365</v>
      </c>
      <c r="C5153">
        <v>571024</v>
      </c>
      <c r="D5153">
        <v>1</v>
      </c>
      <c r="E5153">
        <v>0</v>
      </c>
      <c r="F5153">
        <v>0</v>
      </c>
      <c r="G5153">
        <v>0</v>
      </c>
      <c r="H5153">
        <v>0</v>
      </c>
      <c r="I5153" t="s">
        <v>90</v>
      </c>
      <c r="J5153">
        <v>570656</v>
      </c>
      <c r="K5153" t="s">
        <v>1260</v>
      </c>
      <c r="L5153">
        <v>569810</v>
      </c>
      <c r="M5153" t="s">
        <v>284</v>
      </c>
      <c r="N5153">
        <v>569810</v>
      </c>
      <c r="O5153" t="s">
        <v>284</v>
      </c>
      <c r="P5153">
        <v>569810</v>
      </c>
      <c r="Q5153" t="s">
        <v>284</v>
      </c>
      <c r="R5153" s="9">
        <v>87352.995151618932</v>
      </c>
      <c r="S5153" s="9"/>
      <c r="T5153" s="9"/>
      <c r="U5153" s="9"/>
      <c r="V5153" s="9"/>
      <c r="W5153" s="9"/>
      <c r="X5153" s="9"/>
      <c r="Y5153" s="9"/>
      <c r="Z5153" s="9"/>
      <c r="AA5153" s="9"/>
      <c r="AB5153" s="9"/>
      <c r="AC5153" s="9"/>
      <c r="AD5153" s="9"/>
      <c r="AE5153" s="9"/>
      <c r="AF5153" s="9"/>
      <c r="AG5153" s="9"/>
      <c r="AH5153" s="9"/>
      <c r="AI5153" s="9"/>
      <c r="AJ5153" s="9"/>
      <c r="AK5153" s="9"/>
      <c r="AL5153" s="9"/>
      <c r="AM5153" s="9"/>
      <c r="AN5153" s="9"/>
      <c r="AO5153" s="9"/>
      <c r="AP5153" s="9"/>
      <c r="AQ5153" s="15"/>
      <c r="AR5153" s="9"/>
      <c r="AS5153" s="9"/>
      <c r="AT5153" s="9"/>
      <c r="AU5153" s="9"/>
      <c r="AV5153" s="9"/>
      <c r="AW5153" s="9"/>
      <c r="AX5153" s="9"/>
      <c r="AY5153" s="9"/>
      <c r="AZ5153" s="9"/>
      <c r="BA5153" s="9"/>
      <c r="BB5153" s="9"/>
      <c r="BC5153" s="9"/>
      <c r="BD5153" s="9"/>
      <c r="BE5153" s="9"/>
      <c r="BF5153" s="9"/>
      <c r="BG5153" s="9"/>
      <c r="BH5153" s="9"/>
      <c r="BI5153" s="9"/>
      <c r="BJ5153" s="9"/>
      <c r="BK5153" s="9"/>
      <c r="BL5153" s="9">
        <f t="shared" si="168"/>
        <v>87352.995151618932</v>
      </c>
      <c r="BM5153" s="9">
        <f t="shared" si="169"/>
        <v>87400</v>
      </c>
    </row>
    <row r="5154" spans="1:65" x14ac:dyDescent="0.3">
      <c r="A5154" t="s">
        <v>4656</v>
      </c>
      <c r="B5154" s="9">
        <v>497</v>
      </c>
      <c r="C5154">
        <v>555193</v>
      </c>
      <c r="D5154">
        <v>1</v>
      </c>
      <c r="E5154">
        <v>0</v>
      </c>
      <c r="F5154">
        <v>0</v>
      </c>
      <c r="G5154">
        <v>0</v>
      </c>
      <c r="H5154">
        <v>0</v>
      </c>
      <c r="I5154" t="s">
        <v>131</v>
      </c>
      <c r="J5154">
        <v>562335</v>
      </c>
      <c r="K5154" t="s">
        <v>132</v>
      </c>
      <c r="L5154">
        <v>562335</v>
      </c>
      <c r="M5154" t="s">
        <v>132</v>
      </c>
      <c r="N5154">
        <v>562335</v>
      </c>
      <c r="O5154" t="s">
        <v>132</v>
      </c>
      <c r="P5154">
        <v>562335</v>
      </c>
      <c r="Q5154" t="s">
        <v>132</v>
      </c>
      <c r="R5154" s="9">
        <v>118517.7802290488</v>
      </c>
      <c r="S5154" s="9"/>
      <c r="T5154" s="9"/>
      <c r="U5154" s="9"/>
      <c r="V5154" s="9"/>
      <c r="W5154" s="9"/>
      <c r="X5154" s="9"/>
      <c r="Y5154" s="9"/>
      <c r="Z5154" s="9"/>
      <c r="AA5154" s="9"/>
      <c r="AB5154" s="9"/>
      <c r="AC5154" s="9"/>
      <c r="AD5154" s="9"/>
      <c r="AE5154" s="9"/>
      <c r="AF5154" s="9"/>
      <c r="AG5154" s="9"/>
      <c r="AH5154" s="9"/>
      <c r="AI5154" s="9"/>
      <c r="AJ5154" s="9"/>
      <c r="AK5154" s="9"/>
      <c r="AL5154" s="9"/>
      <c r="AM5154" s="9"/>
      <c r="AN5154" s="9"/>
      <c r="AO5154" s="9"/>
      <c r="AP5154" s="9"/>
      <c r="AQ5154" s="15"/>
      <c r="AR5154" s="9"/>
      <c r="AS5154" s="9"/>
      <c r="AT5154" s="9"/>
      <c r="AU5154" s="9"/>
      <c r="AV5154" s="9"/>
      <c r="AW5154" s="9"/>
      <c r="AX5154" s="9"/>
      <c r="AY5154" s="9"/>
      <c r="AZ5154" s="9"/>
      <c r="BA5154" s="9"/>
      <c r="BB5154" s="9"/>
      <c r="BC5154" s="9"/>
      <c r="BD5154" s="9"/>
      <c r="BE5154" s="9"/>
      <c r="BF5154" s="9"/>
      <c r="BG5154" s="9"/>
      <c r="BH5154" s="9"/>
      <c r="BI5154" s="9"/>
      <c r="BJ5154" s="9"/>
      <c r="BK5154" s="9"/>
      <c r="BL5154" s="9">
        <f t="shared" si="168"/>
        <v>118517.7802290488</v>
      </c>
      <c r="BM5154" s="9">
        <f t="shared" si="169"/>
        <v>118500</v>
      </c>
    </row>
    <row r="5155" spans="1:65" x14ac:dyDescent="0.3">
      <c r="A5155" t="s">
        <v>4657</v>
      </c>
      <c r="B5155" s="9">
        <v>74</v>
      </c>
      <c r="C5155">
        <v>561355</v>
      </c>
      <c r="D5155">
        <v>1</v>
      </c>
      <c r="E5155">
        <v>0</v>
      </c>
      <c r="F5155">
        <v>0</v>
      </c>
      <c r="G5155">
        <v>0</v>
      </c>
      <c r="H5155">
        <v>0</v>
      </c>
      <c r="I5155" t="s">
        <v>123</v>
      </c>
      <c r="J5155">
        <v>548511</v>
      </c>
      <c r="K5155" t="s">
        <v>693</v>
      </c>
      <c r="L5155">
        <v>548511</v>
      </c>
      <c r="M5155" t="s">
        <v>693</v>
      </c>
      <c r="N5155">
        <v>548511</v>
      </c>
      <c r="O5155" t="s">
        <v>693</v>
      </c>
      <c r="P5155">
        <v>548511</v>
      </c>
      <c r="Q5155" t="s">
        <v>693</v>
      </c>
      <c r="R5155" s="9">
        <v>71941.662785630979</v>
      </c>
      <c r="S5155" s="9"/>
      <c r="T5155" s="9"/>
      <c r="U5155" s="9"/>
      <c r="V5155" s="9"/>
      <c r="W5155" s="9"/>
      <c r="X5155" s="9"/>
      <c r="Y5155" s="9"/>
      <c r="Z5155" s="9"/>
      <c r="AA5155" s="9"/>
      <c r="AB5155" s="9"/>
      <c r="AC5155" s="9"/>
      <c r="AD5155" s="9"/>
      <c r="AE5155" s="9"/>
      <c r="AF5155" s="9"/>
      <c r="AG5155" s="9"/>
      <c r="AH5155" s="9"/>
      <c r="AI5155" s="9"/>
      <c r="AJ5155" s="9"/>
      <c r="AK5155" s="9"/>
      <c r="AL5155" s="9"/>
      <c r="AM5155" s="9"/>
      <c r="AN5155" s="9"/>
      <c r="AO5155" s="9"/>
      <c r="AP5155" s="9"/>
      <c r="AQ5155" s="15"/>
      <c r="AR5155" s="9"/>
      <c r="AS5155" s="9"/>
      <c r="AT5155" s="9"/>
      <c r="AU5155" s="9"/>
      <c r="AV5155" s="9"/>
      <c r="AW5155" s="9"/>
      <c r="AX5155" s="9"/>
      <c r="AY5155" s="9"/>
      <c r="AZ5155" s="9"/>
      <c r="BA5155" s="9"/>
      <c r="BB5155" s="9"/>
      <c r="BC5155" s="9"/>
      <c r="BD5155" s="9"/>
      <c r="BE5155" s="9"/>
      <c r="BF5155" s="9"/>
      <c r="BG5155" s="9"/>
      <c r="BH5155" s="9"/>
      <c r="BI5155" s="9"/>
      <c r="BJ5155" s="9"/>
      <c r="BK5155" s="9"/>
      <c r="BL5155" s="9">
        <f t="shared" si="168"/>
        <v>71941.662785630979</v>
      </c>
      <c r="BM5155" s="9">
        <f t="shared" si="169"/>
        <v>71900</v>
      </c>
    </row>
    <row r="5156" spans="1:65" x14ac:dyDescent="0.3">
      <c r="A5156" t="s">
        <v>4658</v>
      </c>
      <c r="B5156" s="9">
        <v>599</v>
      </c>
      <c r="C5156">
        <v>581054</v>
      </c>
      <c r="D5156">
        <v>1</v>
      </c>
      <c r="E5156">
        <v>0</v>
      </c>
      <c r="F5156">
        <v>0</v>
      </c>
      <c r="G5156">
        <v>0</v>
      </c>
      <c r="H5156">
        <v>0</v>
      </c>
      <c r="I5156" t="s">
        <v>96</v>
      </c>
      <c r="J5156">
        <v>580376</v>
      </c>
      <c r="K5156" t="s">
        <v>888</v>
      </c>
      <c r="L5156">
        <v>580376</v>
      </c>
      <c r="M5156" t="s">
        <v>888</v>
      </c>
      <c r="N5156">
        <v>580376</v>
      </c>
      <c r="O5156" t="s">
        <v>888</v>
      </c>
      <c r="P5156">
        <v>581259</v>
      </c>
      <c r="Q5156" t="s">
        <v>889</v>
      </c>
      <c r="R5156" s="9">
        <v>142492.36379538619</v>
      </c>
      <c r="S5156" s="9"/>
      <c r="T5156" s="9"/>
      <c r="U5156" s="9"/>
      <c r="V5156" s="9"/>
      <c r="W5156" s="9"/>
      <c r="X5156" s="9"/>
      <c r="Y5156" s="9"/>
      <c r="Z5156" s="9"/>
      <c r="AA5156" s="9"/>
      <c r="AB5156" s="9"/>
      <c r="AC5156" s="9"/>
      <c r="AD5156" s="9"/>
      <c r="AE5156" s="9"/>
      <c r="AF5156" s="9"/>
      <c r="AG5156" s="9"/>
      <c r="AH5156" s="9"/>
      <c r="AI5156" s="9"/>
      <c r="AJ5156" s="9"/>
      <c r="AK5156" s="9"/>
      <c r="AL5156" s="9"/>
      <c r="AM5156" s="9"/>
      <c r="AN5156" s="9"/>
      <c r="AO5156" s="9"/>
      <c r="AP5156" s="9"/>
      <c r="AQ5156" s="15"/>
      <c r="AR5156" s="9"/>
      <c r="AS5156" s="9"/>
      <c r="AT5156" s="9"/>
      <c r="AU5156" s="9"/>
      <c r="AV5156" s="9"/>
      <c r="AW5156" s="9"/>
      <c r="AX5156" s="9"/>
      <c r="AY5156" s="9"/>
      <c r="AZ5156" s="9"/>
      <c r="BA5156" s="9"/>
      <c r="BB5156" s="9"/>
      <c r="BC5156" s="9"/>
      <c r="BD5156" s="9"/>
      <c r="BE5156" s="9"/>
      <c r="BF5156" s="9"/>
      <c r="BG5156" s="9"/>
      <c r="BH5156" s="9"/>
      <c r="BI5156" s="9"/>
      <c r="BJ5156" s="9"/>
      <c r="BK5156" s="9"/>
      <c r="BL5156" s="9">
        <f t="shared" si="168"/>
        <v>142492.36379538619</v>
      </c>
      <c r="BM5156" s="9">
        <f t="shared" si="169"/>
        <v>142500</v>
      </c>
    </row>
    <row r="5157" spans="1:65" x14ac:dyDescent="0.3">
      <c r="A5157" s="5" t="s">
        <v>507</v>
      </c>
      <c r="B5157" s="9">
        <v>5134</v>
      </c>
      <c r="C5157">
        <v>588024</v>
      </c>
      <c r="D5157">
        <v>1</v>
      </c>
      <c r="E5157">
        <v>1</v>
      </c>
      <c r="F5157">
        <v>1</v>
      </c>
      <c r="G5157">
        <v>1</v>
      </c>
      <c r="H5157">
        <v>1</v>
      </c>
      <c r="I5157" t="s">
        <v>123</v>
      </c>
      <c r="J5157">
        <v>588024</v>
      </c>
      <c r="K5157" t="s">
        <v>507</v>
      </c>
      <c r="L5157">
        <v>588024</v>
      </c>
      <c r="M5157" t="s">
        <v>507</v>
      </c>
      <c r="N5157">
        <v>588024</v>
      </c>
      <c r="O5157" t="s">
        <v>507</v>
      </c>
      <c r="P5157">
        <v>588024</v>
      </c>
      <c r="Q5157" t="s">
        <v>507</v>
      </c>
      <c r="R5157" s="9">
        <v>245602.5070378512</v>
      </c>
      <c r="S5157" s="9">
        <f>SUMIFS($B:$B,$J:$J,$C5157)</f>
        <v>8526</v>
      </c>
      <c r="T5157" s="9">
        <v>193386.1619689285</v>
      </c>
      <c r="U5157" s="9">
        <v>0</v>
      </c>
      <c r="V5157" s="9">
        <f>U5157*768</f>
        <v>0</v>
      </c>
      <c r="W5157" s="9">
        <v>82</v>
      </c>
      <c r="X5157" s="9">
        <f>W5157*3072</f>
        <v>251904</v>
      </c>
      <c r="Y5157" s="9">
        <v>86</v>
      </c>
      <c r="Z5157" s="9">
        <f>Y5157*1024</f>
        <v>88064</v>
      </c>
      <c r="AA5157" s="9">
        <v>41</v>
      </c>
      <c r="AB5157" s="9">
        <f>AA5157*256</f>
        <v>10496</v>
      </c>
      <c r="AC5157" s="9">
        <f>SUMIFS($B:$B,$L:$L,$C5157)</f>
        <v>9784</v>
      </c>
      <c r="AD5157" s="9">
        <v>645327.96456808131</v>
      </c>
      <c r="AE5157" s="9">
        <f>SUMIFS($B:$B,$P:$P,$C5157)</f>
        <v>13050</v>
      </c>
      <c r="AF5157" s="9">
        <v>923911.67193231417</v>
      </c>
      <c r="AG5157" s="9">
        <f>SUMIFS($B:$B,$N:$N,$C5157)</f>
        <v>13050</v>
      </c>
      <c r="AH5157" s="9">
        <v>2339522.965128704</v>
      </c>
      <c r="AI5157" s="9">
        <f>SUMIFS($B:$B,$P:$P,$C5157)</f>
        <v>13050</v>
      </c>
      <c r="AJ5157" s="9">
        <v>10603104.37801723</v>
      </c>
      <c r="AK5157" s="9"/>
      <c r="AL5157" s="9">
        <v>2506</v>
      </c>
      <c r="AM5157" s="9">
        <f>AL5157*141</f>
        <v>353346</v>
      </c>
      <c r="AN5157" s="9"/>
      <c r="AO5157" s="9"/>
      <c r="AP5157" s="9"/>
      <c r="AQ5157" s="15"/>
      <c r="AR5157" s="9">
        <v>3</v>
      </c>
      <c r="AS5157" s="9">
        <f>AR5157*30500</f>
        <v>91500</v>
      </c>
      <c r="AT5157" s="9">
        <v>124</v>
      </c>
      <c r="AU5157" s="9">
        <f>AT5157*2742</f>
        <v>340008</v>
      </c>
      <c r="AV5157" s="9">
        <v>0</v>
      </c>
      <c r="AW5157" s="9">
        <f>AV5157*914</f>
        <v>0</v>
      </c>
      <c r="AX5157" s="9">
        <v>807</v>
      </c>
      <c r="AY5157" s="9">
        <f>AX5157*141</f>
        <v>113787</v>
      </c>
      <c r="AZ5157" s="9">
        <v>532</v>
      </c>
      <c r="BA5157" s="9">
        <f>AZ5157*343</f>
        <v>182476</v>
      </c>
      <c r="BB5157" s="9">
        <v>486</v>
      </c>
      <c r="BC5157" s="9">
        <f>BB5157*109</f>
        <v>52974</v>
      </c>
      <c r="BD5157" s="9">
        <v>21</v>
      </c>
      <c r="BE5157" s="9">
        <f>BD5157*82</f>
        <v>1722</v>
      </c>
      <c r="BF5157" s="9">
        <v>665</v>
      </c>
      <c r="BG5157" s="9">
        <f>BF5157*328</f>
        <v>218120</v>
      </c>
      <c r="BH5157" s="9">
        <v>24</v>
      </c>
      <c r="BI5157" s="9">
        <f>BH5157*410</f>
        <v>9840</v>
      </c>
      <c r="BJ5157" s="9">
        <v>6</v>
      </c>
      <c r="BK5157" s="9">
        <f>BJ5157*219</f>
        <v>1314</v>
      </c>
      <c r="BL5157" s="9">
        <f t="shared" si="168"/>
        <v>16666406.648653109</v>
      </c>
      <c r="BM5157" s="9">
        <f t="shared" si="169"/>
        <v>16666400</v>
      </c>
    </row>
    <row r="5158" spans="1:65" x14ac:dyDescent="0.3">
      <c r="A5158" t="s">
        <v>4659</v>
      </c>
      <c r="B5158" s="9">
        <v>419</v>
      </c>
      <c r="C5158">
        <v>578878</v>
      </c>
      <c r="D5158">
        <v>1</v>
      </c>
      <c r="E5158">
        <v>0</v>
      </c>
      <c r="F5158">
        <v>0</v>
      </c>
      <c r="G5158">
        <v>0</v>
      </c>
      <c r="H5158">
        <v>0</v>
      </c>
      <c r="I5158" t="s">
        <v>96</v>
      </c>
      <c r="J5158">
        <v>578576</v>
      </c>
      <c r="K5158" t="s">
        <v>580</v>
      </c>
      <c r="L5158">
        <v>578576</v>
      </c>
      <c r="M5158" t="s">
        <v>580</v>
      </c>
      <c r="N5158">
        <v>578576</v>
      </c>
      <c r="O5158" t="s">
        <v>580</v>
      </c>
      <c r="P5158">
        <v>578576</v>
      </c>
      <c r="Q5158" t="s">
        <v>580</v>
      </c>
      <c r="R5158" s="9">
        <v>100122.4835228903</v>
      </c>
      <c r="S5158" s="9"/>
      <c r="T5158" s="9"/>
      <c r="U5158" s="9"/>
      <c r="V5158" s="9"/>
      <c r="W5158" s="9"/>
      <c r="X5158" s="9"/>
      <c r="Y5158" s="9"/>
      <c r="Z5158" s="9"/>
      <c r="AA5158" s="9"/>
      <c r="AB5158" s="9"/>
      <c r="AC5158" s="9"/>
      <c r="AD5158" s="9"/>
      <c r="AE5158" s="9"/>
      <c r="AF5158" s="9"/>
      <c r="AG5158" s="9"/>
      <c r="AH5158" s="9"/>
      <c r="AI5158" s="9"/>
      <c r="AJ5158" s="9"/>
      <c r="AK5158" s="9"/>
      <c r="AL5158" s="9"/>
      <c r="AM5158" s="9"/>
      <c r="AN5158" s="9"/>
      <c r="AO5158" s="9"/>
      <c r="AP5158" s="9"/>
      <c r="AQ5158" s="15"/>
      <c r="AR5158" s="9"/>
      <c r="AS5158" s="9"/>
      <c r="AT5158" s="9"/>
      <c r="AU5158" s="9"/>
      <c r="AV5158" s="9"/>
      <c r="AW5158" s="9"/>
      <c r="AX5158" s="9"/>
      <c r="AY5158" s="9"/>
      <c r="AZ5158" s="9"/>
      <c r="BA5158" s="9"/>
      <c r="BB5158" s="9"/>
      <c r="BC5158" s="9"/>
      <c r="BD5158" s="9"/>
      <c r="BE5158" s="9"/>
      <c r="BF5158" s="9"/>
      <c r="BG5158" s="9"/>
      <c r="BH5158" s="9"/>
      <c r="BI5158" s="9"/>
      <c r="BJ5158" s="9"/>
      <c r="BK5158" s="9"/>
      <c r="BL5158" s="9">
        <f t="shared" si="168"/>
        <v>100122.4835228903</v>
      </c>
      <c r="BM5158" s="9">
        <f t="shared" si="169"/>
        <v>100100</v>
      </c>
    </row>
    <row r="5159" spans="1:65" x14ac:dyDescent="0.3">
      <c r="A5159" t="s">
        <v>4660</v>
      </c>
      <c r="B5159" s="9">
        <v>1670</v>
      </c>
      <c r="C5159">
        <v>583979</v>
      </c>
      <c r="D5159">
        <v>1</v>
      </c>
      <c r="E5159">
        <v>0</v>
      </c>
      <c r="F5159">
        <v>0</v>
      </c>
      <c r="G5159">
        <v>0</v>
      </c>
      <c r="H5159">
        <v>0</v>
      </c>
      <c r="I5159" t="s">
        <v>81</v>
      </c>
      <c r="J5159">
        <v>583898</v>
      </c>
      <c r="K5159" t="s">
        <v>4327</v>
      </c>
      <c r="L5159">
        <v>583952</v>
      </c>
      <c r="M5159" t="s">
        <v>146</v>
      </c>
      <c r="N5159">
        <v>583952</v>
      </c>
      <c r="O5159" t="s">
        <v>146</v>
      </c>
      <c r="P5159">
        <v>583952</v>
      </c>
      <c r="Q5159" t="s">
        <v>146</v>
      </c>
      <c r="R5159" s="9">
        <v>390102.93664763158</v>
      </c>
      <c r="S5159" s="9"/>
      <c r="T5159" s="9"/>
      <c r="U5159" s="9"/>
      <c r="V5159" s="9"/>
      <c r="W5159" s="9"/>
      <c r="X5159" s="9"/>
      <c r="Y5159" s="9"/>
      <c r="Z5159" s="9"/>
      <c r="AA5159" s="9"/>
      <c r="AB5159" s="9"/>
      <c r="AC5159" s="9"/>
      <c r="AD5159" s="9"/>
      <c r="AE5159" s="9"/>
      <c r="AF5159" s="9"/>
      <c r="AG5159" s="9"/>
      <c r="AH5159" s="9"/>
      <c r="AI5159" s="9"/>
      <c r="AJ5159" s="9"/>
      <c r="AK5159" s="9"/>
      <c r="AL5159" s="9"/>
      <c r="AM5159" s="9"/>
      <c r="AN5159" s="9"/>
      <c r="AO5159" s="9"/>
      <c r="AP5159" s="9"/>
      <c r="AQ5159" s="15"/>
      <c r="AR5159" s="9">
        <v>1</v>
      </c>
      <c r="AS5159" s="9">
        <f>AR5159*30500</f>
        <v>30500</v>
      </c>
      <c r="AT5159" s="9"/>
      <c r="AU5159" s="9"/>
      <c r="AV5159" s="9"/>
      <c r="AW5159" s="9"/>
      <c r="AX5159" s="9"/>
      <c r="AY5159" s="9"/>
      <c r="AZ5159" s="9"/>
      <c r="BA5159" s="9"/>
      <c r="BB5159" s="9"/>
      <c r="BC5159" s="9"/>
      <c r="BD5159" s="9"/>
      <c r="BE5159" s="9"/>
      <c r="BF5159" s="9"/>
      <c r="BG5159" s="9"/>
      <c r="BH5159" s="9"/>
      <c r="BI5159" s="9"/>
      <c r="BJ5159" s="9"/>
      <c r="BK5159" s="9"/>
      <c r="BL5159" s="9">
        <f t="shared" si="168"/>
        <v>420602.93664763158</v>
      </c>
      <c r="BM5159" s="9">
        <f t="shared" si="169"/>
        <v>420600</v>
      </c>
    </row>
    <row r="5160" spans="1:65" x14ac:dyDescent="0.3">
      <c r="A5160" t="s">
        <v>4660</v>
      </c>
      <c r="B5160" s="9">
        <v>698</v>
      </c>
      <c r="C5160">
        <v>568295</v>
      </c>
      <c r="D5160">
        <v>1</v>
      </c>
      <c r="E5160">
        <v>0</v>
      </c>
      <c r="F5160">
        <v>0</v>
      </c>
      <c r="G5160">
        <v>0</v>
      </c>
      <c r="H5160">
        <v>0</v>
      </c>
      <c r="I5160" t="s">
        <v>131</v>
      </c>
      <c r="J5160">
        <v>568015</v>
      </c>
      <c r="K5160" t="s">
        <v>1983</v>
      </c>
      <c r="L5160">
        <v>568015</v>
      </c>
      <c r="M5160" t="s">
        <v>1983</v>
      </c>
      <c r="N5160">
        <v>554804</v>
      </c>
      <c r="O5160" t="s">
        <v>1355</v>
      </c>
      <c r="P5160">
        <v>554804</v>
      </c>
      <c r="Q5160" t="s">
        <v>1355</v>
      </c>
      <c r="R5160" s="9">
        <v>165681.82465610129</v>
      </c>
      <c r="S5160" s="9"/>
      <c r="T5160" s="9"/>
      <c r="U5160" s="9"/>
      <c r="V5160" s="9"/>
      <c r="W5160" s="9"/>
      <c r="X5160" s="9"/>
      <c r="Y5160" s="9"/>
      <c r="Z5160" s="9"/>
      <c r="AA5160" s="9"/>
      <c r="AB5160" s="9"/>
      <c r="AC5160" s="9"/>
      <c r="AD5160" s="9"/>
      <c r="AE5160" s="9"/>
      <c r="AF5160" s="9"/>
      <c r="AG5160" s="9"/>
      <c r="AH5160" s="9"/>
      <c r="AI5160" s="9"/>
      <c r="AJ5160" s="9"/>
      <c r="AK5160" s="9"/>
      <c r="AL5160" s="9"/>
      <c r="AM5160" s="9"/>
      <c r="AN5160" s="9"/>
      <c r="AO5160" s="9"/>
      <c r="AP5160" s="9"/>
      <c r="AQ5160" s="15"/>
      <c r="AR5160" s="9">
        <v>1</v>
      </c>
      <c r="AS5160" s="9">
        <f>AR5160*30500</f>
        <v>30500</v>
      </c>
      <c r="AT5160" s="9"/>
      <c r="AU5160" s="9"/>
      <c r="AV5160" s="9"/>
      <c r="AW5160" s="9"/>
      <c r="AX5160" s="9"/>
      <c r="AY5160" s="9"/>
      <c r="AZ5160" s="9"/>
      <c r="BA5160" s="9"/>
      <c r="BB5160" s="9"/>
      <c r="BC5160" s="9"/>
      <c r="BD5160" s="9"/>
      <c r="BE5160" s="9"/>
      <c r="BF5160" s="9"/>
      <c r="BG5160" s="9"/>
      <c r="BH5160" s="9"/>
      <c r="BI5160" s="9"/>
      <c r="BJ5160" s="9"/>
      <c r="BK5160" s="9"/>
      <c r="BL5160" s="9">
        <f t="shared" si="168"/>
        <v>196181.82465610129</v>
      </c>
      <c r="BM5160" s="9">
        <f t="shared" si="169"/>
        <v>196200</v>
      </c>
    </row>
    <row r="5161" spans="1:65" x14ac:dyDescent="0.3">
      <c r="A5161" s="2" t="s">
        <v>4661</v>
      </c>
      <c r="B5161" s="9">
        <v>905</v>
      </c>
      <c r="C5161">
        <v>545155</v>
      </c>
      <c r="D5161">
        <v>1</v>
      </c>
      <c r="E5161">
        <v>1</v>
      </c>
      <c r="F5161">
        <v>0</v>
      </c>
      <c r="G5161">
        <v>0</v>
      </c>
      <c r="H5161">
        <v>0</v>
      </c>
      <c r="I5161" t="s">
        <v>83</v>
      </c>
      <c r="J5161">
        <v>545155</v>
      </c>
      <c r="K5161" t="s">
        <v>4661</v>
      </c>
      <c r="L5161">
        <v>545201</v>
      </c>
      <c r="M5161" t="s">
        <v>230</v>
      </c>
      <c r="N5161">
        <v>545201</v>
      </c>
      <c r="O5161" t="s">
        <v>230</v>
      </c>
      <c r="P5161">
        <v>545201</v>
      </c>
      <c r="Q5161" t="s">
        <v>230</v>
      </c>
      <c r="R5161" s="9">
        <v>213940.6025689989</v>
      </c>
      <c r="S5161" s="9">
        <f>SUMIFS($B:$B,$J:$J,$C5161)</f>
        <v>2095</v>
      </c>
      <c r="T5161" s="9">
        <v>114005.80299460021</v>
      </c>
      <c r="U5161" s="9">
        <v>0</v>
      </c>
      <c r="V5161" s="9">
        <f>U5161*768</f>
        <v>0</v>
      </c>
      <c r="W5161" s="9">
        <v>9</v>
      </c>
      <c r="X5161" s="9">
        <f>W5161*3072</f>
        <v>27648</v>
      </c>
      <c r="Y5161" s="9">
        <v>7</v>
      </c>
      <c r="Z5161" s="9">
        <f>Y5161*1024</f>
        <v>7168</v>
      </c>
      <c r="AA5161" s="9">
        <v>2</v>
      </c>
      <c r="AB5161" s="9">
        <f>AA5161*256</f>
        <v>512</v>
      </c>
      <c r="AC5161" s="9"/>
      <c r="AD5161" s="9"/>
      <c r="AE5161" s="9"/>
      <c r="AF5161" s="9"/>
      <c r="AG5161" s="9"/>
      <c r="AH5161" s="9"/>
      <c r="AI5161" s="9"/>
      <c r="AJ5161" s="9"/>
      <c r="AK5161" s="9"/>
      <c r="AL5161" s="9"/>
      <c r="AM5161" s="9"/>
      <c r="AN5161" s="9"/>
      <c r="AO5161" s="9"/>
      <c r="AP5161" s="9"/>
      <c r="AQ5161" s="15"/>
      <c r="AR5161" s="9"/>
      <c r="AS5161" s="9"/>
      <c r="AT5161" s="9"/>
      <c r="AU5161" s="9"/>
      <c r="AV5161" s="9"/>
      <c r="AW5161" s="9"/>
      <c r="AX5161" s="9"/>
      <c r="AY5161" s="9"/>
      <c r="AZ5161" s="9"/>
      <c r="BA5161" s="9"/>
      <c r="BB5161" s="9"/>
      <c r="BC5161" s="9"/>
      <c r="BD5161" s="9"/>
      <c r="BE5161" s="9"/>
      <c r="BF5161" s="9"/>
      <c r="BG5161" s="9"/>
      <c r="BH5161" s="9"/>
      <c r="BI5161" s="9"/>
      <c r="BJ5161" s="9"/>
      <c r="BK5161" s="9"/>
      <c r="BL5161" s="9">
        <f t="shared" si="168"/>
        <v>363274.40556359908</v>
      </c>
      <c r="BM5161" s="9">
        <f t="shared" si="169"/>
        <v>363300</v>
      </c>
    </row>
    <row r="5162" spans="1:65" x14ac:dyDescent="0.3">
      <c r="A5162" t="s">
        <v>4662</v>
      </c>
      <c r="B5162" s="9">
        <v>132</v>
      </c>
      <c r="C5162">
        <v>562271</v>
      </c>
      <c r="D5162">
        <v>1</v>
      </c>
      <c r="E5162">
        <v>0</v>
      </c>
      <c r="F5162">
        <v>0</v>
      </c>
      <c r="G5162">
        <v>0</v>
      </c>
      <c r="H5162">
        <v>0</v>
      </c>
      <c r="I5162" t="s">
        <v>83</v>
      </c>
      <c r="J5162">
        <v>550027</v>
      </c>
      <c r="K5162" t="s">
        <v>1326</v>
      </c>
      <c r="L5162">
        <v>549240</v>
      </c>
      <c r="M5162" t="s">
        <v>102</v>
      </c>
      <c r="N5162">
        <v>549240</v>
      </c>
      <c r="O5162" t="s">
        <v>102</v>
      </c>
      <c r="P5162">
        <v>549240</v>
      </c>
      <c r="Q5162" t="s">
        <v>102</v>
      </c>
      <c r="R5162" s="9">
        <v>71941.662785630979</v>
      </c>
      <c r="S5162" s="9"/>
      <c r="T5162" s="9"/>
      <c r="U5162" s="9"/>
      <c r="V5162" s="9"/>
      <c r="W5162" s="9"/>
      <c r="X5162" s="9"/>
      <c r="Y5162" s="9"/>
      <c r="Z5162" s="9"/>
      <c r="AA5162" s="9"/>
      <c r="AB5162" s="9"/>
      <c r="AC5162" s="9"/>
      <c r="AD5162" s="9"/>
      <c r="AE5162" s="9"/>
      <c r="AF5162" s="9"/>
      <c r="AG5162" s="9"/>
      <c r="AH5162" s="9"/>
      <c r="AI5162" s="9"/>
      <c r="AJ5162" s="9"/>
      <c r="AK5162" s="9"/>
      <c r="AL5162" s="9"/>
      <c r="AM5162" s="9"/>
      <c r="AN5162" s="9"/>
      <c r="AO5162" s="9"/>
      <c r="AP5162" s="9"/>
      <c r="AQ5162" s="15"/>
      <c r="AR5162" s="9"/>
      <c r="AS5162" s="9"/>
      <c r="AT5162" s="9"/>
      <c r="AU5162" s="9"/>
      <c r="AV5162" s="9"/>
      <c r="AW5162" s="9"/>
      <c r="AX5162" s="9"/>
      <c r="AY5162" s="9"/>
      <c r="AZ5162" s="9"/>
      <c r="BA5162" s="9"/>
      <c r="BB5162" s="9"/>
      <c r="BC5162" s="9"/>
      <c r="BD5162" s="9"/>
      <c r="BE5162" s="9"/>
      <c r="BF5162" s="9"/>
      <c r="BG5162" s="9"/>
      <c r="BH5162" s="9"/>
      <c r="BI5162" s="9"/>
      <c r="BJ5162" s="9"/>
      <c r="BK5162" s="9"/>
      <c r="BL5162" s="9">
        <f t="shared" si="168"/>
        <v>71941.662785630979</v>
      </c>
      <c r="BM5162" s="9">
        <f t="shared" si="169"/>
        <v>71900</v>
      </c>
    </row>
    <row r="5163" spans="1:65" x14ac:dyDescent="0.3">
      <c r="A5163" s="2" t="s">
        <v>4663</v>
      </c>
      <c r="B5163" s="9">
        <v>918</v>
      </c>
      <c r="C5163">
        <v>586668</v>
      </c>
      <c r="D5163">
        <v>1</v>
      </c>
      <c r="E5163">
        <v>1</v>
      </c>
      <c r="F5163">
        <v>0</v>
      </c>
      <c r="G5163">
        <v>0</v>
      </c>
      <c r="H5163">
        <v>0</v>
      </c>
      <c r="I5163" t="s">
        <v>81</v>
      </c>
      <c r="J5163">
        <v>586668</v>
      </c>
      <c r="K5163" t="s">
        <v>4663</v>
      </c>
      <c r="L5163">
        <v>586081</v>
      </c>
      <c r="M5163" t="s">
        <v>903</v>
      </c>
      <c r="N5163">
        <v>586081</v>
      </c>
      <c r="O5163" t="s">
        <v>903</v>
      </c>
      <c r="P5163">
        <v>586307</v>
      </c>
      <c r="Q5163" t="s">
        <v>121</v>
      </c>
      <c r="R5163" s="9">
        <v>216961.782644366</v>
      </c>
      <c r="S5163" s="9">
        <f>SUMIFS($B:$B,$J:$J,$C5163)</f>
        <v>918</v>
      </c>
      <c r="T5163" s="9">
        <v>50030.972193776703</v>
      </c>
      <c r="U5163" s="9">
        <v>0</v>
      </c>
      <c r="V5163" s="9">
        <f>U5163*768</f>
        <v>0</v>
      </c>
      <c r="W5163" s="9">
        <v>0</v>
      </c>
      <c r="X5163" s="9">
        <f>W5163*3072</f>
        <v>0</v>
      </c>
      <c r="Y5163" s="9">
        <v>1</v>
      </c>
      <c r="Z5163" s="9">
        <f>Y5163*1024</f>
        <v>1024</v>
      </c>
      <c r="AA5163" s="9">
        <v>3</v>
      </c>
      <c r="AB5163" s="9">
        <f>AA5163*256</f>
        <v>768</v>
      </c>
      <c r="AC5163" s="9"/>
      <c r="AD5163" s="9"/>
      <c r="AE5163" s="9"/>
      <c r="AF5163" s="9"/>
      <c r="AG5163" s="9"/>
      <c r="AH5163" s="9"/>
      <c r="AI5163" s="9"/>
      <c r="AJ5163" s="9"/>
      <c r="AK5163" s="9"/>
      <c r="AL5163" s="9"/>
      <c r="AM5163" s="9"/>
      <c r="AN5163" s="9"/>
      <c r="AO5163" s="9"/>
      <c r="AP5163" s="9"/>
      <c r="AQ5163" s="15"/>
      <c r="AR5163" s="9">
        <v>2</v>
      </c>
      <c r="AS5163" s="9">
        <f>AR5163*30500</f>
        <v>61000</v>
      </c>
      <c r="AT5163" s="9"/>
      <c r="AU5163" s="9"/>
      <c r="AV5163" s="9"/>
      <c r="AW5163" s="9"/>
      <c r="AX5163" s="9"/>
      <c r="AY5163" s="9"/>
      <c r="AZ5163" s="9"/>
      <c r="BA5163" s="9"/>
      <c r="BB5163" s="9"/>
      <c r="BC5163" s="9"/>
      <c r="BD5163" s="9"/>
      <c r="BE5163" s="9"/>
      <c r="BF5163" s="9"/>
      <c r="BG5163" s="9"/>
      <c r="BH5163" s="9"/>
      <c r="BI5163" s="9"/>
      <c r="BJ5163" s="9"/>
      <c r="BK5163" s="9"/>
      <c r="BL5163" s="9">
        <f t="shared" si="168"/>
        <v>329784.75483814272</v>
      </c>
      <c r="BM5163" s="9">
        <f t="shared" si="169"/>
        <v>329800</v>
      </c>
    </row>
    <row r="5164" spans="1:65" x14ac:dyDescent="0.3">
      <c r="A5164" t="s">
        <v>4663</v>
      </c>
      <c r="B5164" s="9">
        <v>419</v>
      </c>
      <c r="C5164">
        <v>548936</v>
      </c>
      <c r="D5164">
        <v>1</v>
      </c>
      <c r="E5164">
        <v>0</v>
      </c>
      <c r="F5164">
        <v>0</v>
      </c>
      <c r="G5164">
        <v>0</v>
      </c>
      <c r="H5164">
        <v>0</v>
      </c>
      <c r="I5164" t="s">
        <v>123</v>
      </c>
      <c r="J5164">
        <v>548111</v>
      </c>
      <c r="K5164" t="s">
        <v>484</v>
      </c>
      <c r="L5164">
        <v>548111</v>
      </c>
      <c r="M5164" t="s">
        <v>484</v>
      </c>
      <c r="N5164">
        <v>548111</v>
      </c>
      <c r="O5164" t="s">
        <v>484</v>
      </c>
      <c r="P5164">
        <v>547492</v>
      </c>
      <c r="Q5164" t="s">
        <v>125</v>
      </c>
      <c r="R5164" s="9">
        <v>100122.4835228903</v>
      </c>
      <c r="S5164" s="9"/>
      <c r="T5164" s="9"/>
      <c r="U5164" s="9"/>
      <c r="V5164" s="9"/>
      <c r="W5164" s="9"/>
      <c r="X5164" s="9"/>
      <c r="Y5164" s="9"/>
      <c r="Z5164" s="9"/>
      <c r="AA5164" s="9"/>
      <c r="AB5164" s="9"/>
      <c r="AC5164" s="9"/>
      <c r="AD5164" s="9"/>
      <c r="AE5164" s="9"/>
      <c r="AF5164" s="9"/>
      <c r="AG5164" s="9"/>
      <c r="AH5164" s="9"/>
      <c r="AI5164" s="9"/>
      <c r="AJ5164" s="9"/>
      <c r="AK5164" s="9"/>
      <c r="AL5164" s="9"/>
      <c r="AM5164" s="9"/>
      <c r="AN5164" s="9"/>
      <c r="AO5164" s="9"/>
      <c r="AP5164" s="9"/>
      <c r="AQ5164" s="15"/>
      <c r="AR5164" s="9"/>
      <c r="AS5164" s="9"/>
      <c r="AT5164" s="9"/>
      <c r="AU5164" s="9"/>
      <c r="AV5164" s="9"/>
      <c r="AW5164" s="9"/>
      <c r="AX5164" s="9"/>
      <c r="AY5164" s="9"/>
      <c r="AZ5164" s="9"/>
      <c r="BA5164" s="9"/>
      <c r="BB5164" s="9"/>
      <c r="BC5164" s="9"/>
      <c r="BD5164" s="9"/>
      <c r="BE5164" s="9"/>
      <c r="BF5164" s="9"/>
      <c r="BG5164" s="9"/>
      <c r="BH5164" s="9"/>
      <c r="BI5164" s="9"/>
      <c r="BJ5164" s="9"/>
      <c r="BK5164" s="9"/>
      <c r="BL5164" s="9">
        <f t="shared" si="168"/>
        <v>100122.4835228903</v>
      </c>
      <c r="BM5164" s="9">
        <f t="shared" si="169"/>
        <v>100100</v>
      </c>
    </row>
    <row r="5165" spans="1:65" x14ac:dyDescent="0.3">
      <c r="A5165" t="s">
        <v>4664</v>
      </c>
      <c r="B5165" s="9">
        <v>302</v>
      </c>
      <c r="C5165">
        <v>560189</v>
      </c>
      <c r="D5165">
        <v>1</v>
      </c>
      <c r="E5165">
        <v>0</v>
      </c>
      <c r="F5165">
        <v>0</v>
      </c>
      <c r="G5165">
        <v>0</v>
      </c>
      <c r="H5165">
        <v>0</v>
      </c>
      <c r="I5165" t="s">
        <v>151</v>
      </c>
      <c r="J5165">
        <v>560162</v>
      </c>
      <c r="K5165" t="s">
        <v>4437</v>
      </c>
      <c r="L5165">
        <v>559717</v>
      </c>
      <c r="M5165" t="s">
        <v>346</v>
      </c>
      <c r="N5165">
        <v>559717</v>
      </c>
      <c r="O5165" t="s">
        <v>346</v>
      </c>
      <c r="P5165">
        <v>559717</v>
      </c>
      <c r="Q5165" t="s">
        <v>346</v>
      </c>
      <c r="R5165" s="9">
        <v>72416.560290642476</v>
      </c>
      <c r="S5165" s="9"/>
      <c r="T5165" s="9"/>
      <c r="U5165" s="9"/>
      <c r="V5165" s="9"/>
      <c r="W5165" s="9"/>
      <c r="X5165" s="9"/>
      <c r="Y5165" s="9"/>
      <c r="Z5165" s="9"/>
      <c r="AA5165" s="9"/>
      <c r="AB5165" s="9"/>
      <c r="AC5165" s="9"/>
      <c r="AD5165" s="9"/>
      <c r="AE5165" s="9"/>
      <c r="AF5165" s="9"/>
      <c r="AG5165" s="9"/>
      <c r="AH5165" s="9"/>
      <c r="AI5165" s="9"/>
      <c r="AJ5165" s="9"/>
      <c r="AK5165" s="9"/>
      <c r="AL5165" s="9"/>
      <c r="AM5165" s="9"/>
      <c r="AN5165" s="9"/>
      <c r="AO5165" s="9"/>
      <c r="AP5165" s="9"/>
      <c r="AQ5165" s="15"/>
      <c r="AR5165" s="9"/>
      <c r="AS5165" s="9"/>
      <c r="AT5165" s="9"/>
      <c r="AU5165" s="9"/>
      <c r="AV5165" s="9"/>
      <c r="AW5165" s="9"/>
      <c r="AX5165" s="9"/>
      <c r="AY5165" s="9"/>
      <c r="AZ5165" s="9"/>
      <c r="BA5165" s="9"/>
      <c r="BB5165" s="9"/>
      <c r="BC5165" s="9"/>
      <c r="BD5165" s="9"/>
      <c r="BE5165" s="9"/>
      <c r="BF5165" s="9"/>
      <c r="BG5165" s="9"/>
      <c r="BH5165" s="9"/>
      <c r="BI5165" s="9"/>
      <c r="BJ5165" s="9"/>
      <c r="BK5165" s="9"/>
      <c r="BL5165" s="9">
        <f t="shared" si="168"/>
        <v>72416.560290642476</v>
      </c>
      <c r="BM5165" s="9">
        <f t="shared" si="169"/>
        <v>72400</v>
      </c>
    </row>
    <row r="5166" spans="1:65" x14ac:dyDescent="0.3">
      <c r="A5166" s="3" t="s">
        <v>4665</v>
      </c>
      <c r="B5166" s="9">
        <v>2903</v>
      </c>
      <c r="C5166">
        <v>555631</v>
      </c>
      <c r="D5166">
        <v>1</v>
      </c>
      <c r="E5166">
        <v>1</v>
      </c>
      <c r="F5166">
        <v>1</v>
      </c>
      <c r="G5166">
        <v>0</v>
      </c>
      <c r="H5166">
        <v>0</v>
      </c>
      <c r="I5166" t="s">
        <v>77</v>
      </c>
      <c r="J5166">
        <v>555631</v>
      </c>
      <c r="K5166" t="s">
        <v>4665</v>
      </c>
      <c r="L5166">
        <v>555631</v>
      </c>
      <c r="M5166" t="s">
        <v>4665</v>
      </c>
      <c r="N5166">
        <v>554642</v>
      </c>
      <c r="O5166" t="s">
        <v>1434</v>
      </c>
      <c r="P5166">
        <v>554642</v>
      </c>
      <c r="Q5166" t="s">
        <v>1434</v>
      </c>
      <c r="R5166" s="9">
        <v>668554.37993367389</v>
      </c>
      <c r="S5166" s="9">
        <f>SUMIFS($B:$B,$J:$J,$C5166)</f>
        <v>2903</v>
      </c>
      <c r="T5166" s="9">
        <v>157851.23560931819</v>
      </c>
      <c r="U5166" s="9">
        <v>0</v>
      </c>
      <c r="V5166" s="9">
        <f>U5166*768</f>
        <v>0</v>
      </c>
      <c r="W5166" s="9">
        <v>12</v>
      </c>
      <c r="X5166" s="9">
        <f>W5166*3072</f>
        <v>36864</v>
      </c>
      <c r="Y5166" s="9">
        <v>10</v>
      </c>
      <c r="Z5166" s="9">
        <f>Y5166*1024</f>
        <v>10240</v>
      </c>
      <c r="AA5166" s="9">
        <v>7</v>
      </c>
      <c r="AB5166" s="9">
        <f>AA5166*256</f>
        <v>1792</v>
      </c>
      <c r="AC5166" s="9">
        <f>SUMIFS($B:$B,$L:$L,$C5166)</f>
        <v>2903</v>
      </c>
      <c r="AD5166" s="9">
        <v>364304.55239509168</v>
      </c>
      <c r="AE5166" s="9"/>
      <c r="AF5166" s="9"/>
      <c r="AG5166" s="9"/>
      <c r="AH5166" s="9"/>
      <c r="AI5166" s="9"/>
      <c r="AJ5166" s="9"/>
      <c r="AK5166" s="9"/>
      <c r="AL5166" s="9"/>
      <c r="AM5166" s="9"/>
      <c r="AN5166" s="9"/>
      <c r="AO5166" s="9"/>
      <c r="AP5166" s="9"/>
      <c r="AQ5166" s="15"/>
      <c r="AR5166" s="9">
        <v>9</v>
      </c>
      <c r="AS5166" s="9">
        <f>AR5166*30500</f>
        <v>274500</v>
      </c>
      <c r="AT5166" s="9"/>
      <c r="AU5166" s="9"/>
      <c r="AV5166" s="9"/>
      <c r="AW5166" s="9"/>
      <c r="AX5166" s="9"/>
      <c r="AY5166" s="9"/>
      <c r="AZ5166" s="9"/>
      <c r="BA5166" s="9"/>
      <c r="BB5166" s="9"/>
      <c r="BC5166" s="9"/>
      <c r="BD5166" s="9"/>
      <c r="BE5166" s="9"/>
      <c r="BF5166" s="9"/>
      <c r="BG5166" s="9"/>
      <c r="BH5166" s="9"/>
      <c r="BI5166" s="9"/>
      <c r="BJ5166" s="9"/>
      <c r="BK5166" s="9"/>
      <c r="BL5166" s="9">
        <f t="shared" si="168"/>
        <v>1514106.1679380836</v>
      </c>
      <c r="BM5166" s="9">
        <f t="shared" si="169"/>
        <v>1514100</v>
      </c>
    </row>
    <row r="5167" spans="1:65" x14ac:dyDescent="0.3">
      <c r="A5167" s="5" t="s">
        <v>617</v>
      </c>
      <c r="B5167" s="9">
        <v>50912</v>
      </c>
      <c r="C5167">
        <v>567442</v>
      </c>
      <c r="D5167">
        <v>1</v>
      </c>
      <c r="E5167">
        <v>1</v>
      </c>
      <c r="F5167">
        <v>1</v>
      </c>
      <c r="G5167">
        <v>1</v>
      </c>
      <c r="H5167">
        <v>1</v>
      </c>
      <c r="I5167" t="s">
        <v>131</v>
      </c>
      <c r="J5167">
        <v>567442</v>
      </c>
      <c r="K5167" t="s">
        <v>617</v>
      </c>
      <c r="L5167">
        <v>567442</v>
      </c>
      <c r="M5167" t="s">
        <v>617</v>
      </c>
      <c r="N5167">
        <v>567442</v>
      </c>
      <c r="O5167" t="s">
        <v>617</v>
      </c>
      <c r="P5167">
        <v>567442</v>
      </c>
      <c r="Q5167" t="s">
        <v>617</v>
      </c>
      <c r="R5167" s="9">
        <v>2111330.8375085238</v>
      </c>
      <c r="S5167" s="9">
        <f>SUMIFS($B:$B,$J:$J,$C5167)</f>
        <v>59916</v>
      </c>
      <c r="T5167" s="9">
        <v>1265969.3803956921</v>
      </c>
      <c r="U5167" s="9">
        <v>815</v>
      </c>
      <c r="V5167" s="9">
        <f>U5167*768</f>
        <v>625920</v>
      </c>
      <c r="W5167" s="9">
        <v>183</v>
      </c>
      <c r="X5167" s="9">
        <f>W5167*3072</f>
        <v>562176</v>
      </c>
      <c r="Y5167" s="9">
        <v>854</v>
      </c>
      <c r="Z5167" s="9">
        <f>Y5167*1024</f>
        <v>874496</v>
      </c>
      <c r="AA5167" s="9">
        <v>347</v>
      </c>
      <c r="AB5167" s="9">
        <f>AA5167*256</f>
        <v>88832</v>
      </c>
      <c r="AC5167" s="9">
        <f>SUMIFS($B:$B,$L:$L,$C5167)</f>
        <v>59639</v>
      </c>
      <c r="AD5167" s="9">
        <v>3539260.7138335831</v>
      </c>
      <c r="AE5167" s="9">
        <f>SUMIFS($B:$B,$P:$P,$C5167)</f>
        <v>108252</v>
      </c>
      <c r="AF5167" s="9">
        <v>6240095.5943500558</v>
      </c>
      <c r="AG5167" s="9">
        <f>SUMIFS($B:$B,$N:$N,$C5167)</f>
        <v>72586</v>
      </c>
      <c r="AH5167" s="9">
        <v>11662871.878066519</v>
      </c>
      <c r="AI5167" s="9">
        <f>SUMIFS($B:$B,$P:$P,$C5167)</f>
        <v>108252</v>
      </c>
      <c r="AJ5167" s="9">
        <v>35019955.537805803</v>
      </c>
      <c r="AK5167" s="9"/>
      <c r="AL5167" s="9">
        <v>12460</v>
      </c>
      <c r="AM5167" s="9">
        <f>AL5167*141</f>
        <v>1756860</v>
      </c>
      <c r="AN5167" s="9"/>
      <c r="AO5167" s="9"/>
      <c r="AP5167" s="9"/>
      <c r="AQ5167" s="15"/>
      <c r="AR5167" s="9">
        <v>35</v>
      </c>
      <c r="AS5167" s="9">
        <f>AR5167*30500</f>
        <v>1067500</v>
      </c>
      <c r="AT5167" s="9">
        <v>283</v>
      </c>
      <c r="AU5167" s="9">
        <f>AT5167*2742</f>
        <v>775986</v>
      </c>
      <c r="AV5167" s="9">
        <v>0</v>
      </c>
      <c r="AW5167" s="9">
        <f>AV5167*914</f>
        <v>0</v>
      </c>
      <c r="AX5167" s="9">
        <v>3358</v>
      </c>
      <c r="AY5167" s="9">
        <f>AX5167*141</f>
        <v>473478</v>
      </c>
      <c r="AZ5167" s="9">
        <v>4823</v>
      </c>
      <c r="BA5167" s="9">
        <f>AZ5167*343</f>
        <v>1654289</v>
      </c>
      <c r="BB5167" s="9">
        <v>1331</v>
      </c>
      <c r="BC5167" s="9">
        <f>BB5167*109</f>
        <v>145079</v>
      </c>
      <c r="BD5167" s="9">
        <v>16</v>
      </c>
      <c r="BE5167" s="9">
        <f>BD5167*82</f>
        <v>1312</v>
      </c>
      <c r="BF5167" s="9">
        <v>1539</v>
      </c>
      <c r="BG5167" s="9">
        <f>BF5167*328</f>
        <v>504792</v>
      </c>
      <c r="BH5167" s="9">
        <v>18</v>
      </c>
      <c r="BI5167" s="9">
        <f>BH5167*410</f>
        <v>7380</v>
      </c>
      <c r="BJ5167" s="9">
        <v>4</v>
      </c>
      <c r="BK5167" s="9">
        <f>BJ5167*219</f>
        <v>876</v>
      </c>
      <c r="BL5167" s="9">
        <f t="shared" si="168"/>
        <v>68378459.941960186</v>
      </c>
      <c r="BM5167" s="9">
        <f t="shared" si="169"/>
        <v>68378500</v>
      </c>
    </row>
    <row r="5168" spans="1:65" x14ac:dyDescent="0.3">
      <c r="A5168" t="s">
        <v>4666</v>
      </c>
      <c r="B5168" s="9">
        <v>438</v>
      </c>
      <c r="C5168">
        <v>519031</v>
      </c>
      <c r="D5168">
        <v>1</v>
      </c>
      <c r="E5168">
        <v>0</v>
      </c>
      <c r="F5168">
        <v>0</v>
      </c>
      <c r="G5168">
        <v>0</v>
      </c>
      <c r="H5168">
        <v>0</v>
      </c>
      <c r="I5168" t="s">
        <v>111</v>
      </c>
      <c r="J5168">
        <v>513750</v>
      </c>
      <c r="K5168" t="s">
        <v>290</v>
      </c>
      <c r="L5168">
        <v>513750</v>
      </c>
      <c r="M5168" t="s">
        <v>290</v>
      </c>
      <c r="N5168">
        <v>513750</v>
      </c>
      <c r="O5168" t="s">
        <v>290</v>
      </c>
      <c r="P5168">
        <v>513750</v>
      </c>
      <c r="Q5168" t="s">
        <v>290</v>
      </c>
      <c r="R5168" s="9">
        <v>104608.6186738301</v>
      </c>
      <c r="S5168" s="9"/>
      <c r="T5168" s="9"/>
      <c r="U5168" s="9"/>
      <c r="V5168" s="9"/>
      <c r="W5168" s="9"/>
      <c r="X5168" s="9"/>
      <c r="Y5168" s="9"/>
      <c r="Z5168" s="9"/>
      <c r="AA5168" s="9"/>
      <c r="AB5168" s="9"/>
      <c r="AC5168" s="9"/>
      <c r="AD5168" s="9"/>
      <c r="AE5168" s="9"/>
      <c r="AF5168" s="9"/>
      <c r="AG5168" s="9"/>
      <c r="AH5168" s="9"/>
      <c r="AI5168" s="9"/>
      <c r="AJ5168" s="9"/>
      <c r="AK5168" s="9"/>
      <c r="AL5168" s="9"/>
      <c r="AM5168" s="9"/>
      <c r="AN5168" s="9"/>
      <c r="AO5168" s="9"/>
      <c r="AP5168" s="9"/>
      <c r="AQ5168" s="15"/>
      <c r="AR5168" s="9"/>
      <c r="AS5168" s="9"/>
      <c r="AT5168" s="9"/>
      <c r="AU5168" s="9"/>
      <c r="AV5168" s="9"/>
      <c r="AW5168" s="9"/>
      <c r="AX5168" s="9"/>
      <c r="AY5168" s="9"/>
      <c r="AZ5168" s="9"/>
      <c r="BA5168" s="9"/>
      <c r="BB5168" s="9"/>
      <c r="BC5168" s="9"/>
      <c r="BD5168" s="9"/>
      <c r="BE5168" s="9"/>
      <c r="BF5168" s="9"/>
      <c r="BG5168" s="9"/>
      <c r="BH5168" s="9"/>
      <c r="BI5168" s="9"/>
      <c r="BJ5168" s="9"/>
      <c r="BK5168" s="9"/>
      <c r="BL5168" s="9">
        <f t="shared" si="168"/>
        <v>104608.6186738301</v>
      </c>
      <c r="BM5168" s="9">
        <f t="shared" si="169"/>
        <v>104600</v>
      </c>
    </row>
    <row r="5169" spans="1:65" x14ac:dyDescent="0.3">
      <c r="A5169" s="4" t="s">
        <v>91</v>
      </c>
      <c r="B5169" s="9">
        <v>1614</v>
      </c>
      <c r="C5169">
        <v>574538</v>
      </c>
      <c r="D5169">
        <v>1</v>
      </c>
      <c r="E5169">
        <v>1</v>
      </c>
      <c r="F5169">
        <v>1</v>
      </c>
      <c r="G5169">
        <v>1</v>
      </c>
      <c r="H5169">
        <v>0</v>
      </c>
      <c r="I5169" t="s">
        <v>90</v>
      </c>
      <c r="J5169">
        <v>574538</v>
      </c>
      <c r="K5169" t="s">
        <v>91</v>
      </c>
      <c r="L5169">
        <v>574538</v>
      </c>
      <c r="M5169" t="s">
        <v>91</v>
      </c>
      <c r="N5169">
        <v>574538</v>
      </c>
      <c r="O5169" t="s">
        <v>91</v>
      </c>
      <c r="P5169">
        <v>573922</v>
      </c>
      <c r="Q5169" t="s">
        <v>92</v>
      </c>
      <c r="R5169" s="9">
        <v>377308.44308459939</v>
      </c>
      <c r="S5169" s="9">
        <f>SUMIFS($B:$B,$J:$J,$C5169)</f>
        <v>2096</v>
      </c>
      <c r="T5169" s="9">
        <v>114060.10000231861</v>
      </c>
      <c r="U5169" s="9">
        <v>1</v>
      </c>
      <c r="V5169" s="9">
        <f>U5169*768</f>
        <v>768</v>
      </c>
      <c r="W5169" s="9">
        <v>27</v>
      </c>
      <c r="X5169" s="9">
        <f>W5169*3072</f>
        <v>82944</v>
      </c>
      <c r="Y5169" s="9">
        <v>9</v>
      </c>
      <c r="Z5169" s="9">
        <f>Y5169*1024</f>
        <v>9216</v>
      </c>
      <c r="AA5169" s="9">
        <v>3</v>
      </c>
      <c r="AB5169" s="9">
        <f>AA5169*256</f>
        <v>768</v>
      </c>
      <c r="AC5169" s="9">
        <f>SUMIFS($B:$B,$L:$L,$C5169)</f>
        <v>2096</v>
      </c>
      <c r="AD5169" s="9">
        <v>263575.91689382499</v>
      </c>
      <c r="AE5169" s="9"/>
      <c r="AF5169" s="9"/>
      <c r="AG5169" s="9">
        <f>SUMIFS($B:$B,$N:$N,$C5169)</f>
        <v>4742</v>
      </c>
      <c r="AH5169" s="9">
        <v>536061.93737753027</v>
      </c>
      <c r="AI5169" s="9"/>
      <c r="AJ5169" s="9"/>
      <c r="AK5169" s="9"/>
      <c r="AL5169" s="9"/>
      <c r="AM5169" s="9"/>
      <c r="AN5169" s="9"/>
      <c r="AO5169" s="9"/>
      <c r="AP5169" s="9"/>
      <c r="AQ5169" s="15"/>
      <c r="AR5169" s="9">
        <v>18</v>
      </c>
      <c r="AS5169" s="9">
        <f>AR5169*30500</f>
        <v>549000</v>
      </c>
      <c r="AT5169" s="9"/>
      <c r="AU5169" s="9"/>
      <c r="AV5169" s="9"/>
      <c r="AW5169" s="9"/>
      <c r="AX5169" s="9"/>
      <c r="AY5169" s="9"/>
      <c r="AZ5169" s="9"/>
      <c r="BA5169" s="9"/>
      <c r="BB5169" s="9"/>
      <c r="BC5169" s="9"/>
      <c r="BD5169" s="9"/>
      <c r="BE5169" s="9"/>
      <c r="BF5169" s="9"/>
      <c r="BG5169" s="9"/>
      <c r="BH5169" s="9"/>
      <c r="BI5169" s="9"/>
      <c r="BJ5169" s="9"/>
      <c r="BK5169" s="9"/>
      <c r="BL5169" s="9">
        <f t="shared" si="168"/>
        <v>1933702.3973582732</v>
      </c>
      <c r="BM5169" s="9">
        <f t="shared" si="169"/>
        <v>1933700</v>
      </c>
    </row>
    <row r="5170" spans="1:65" x14ac:dyDescent="0.3">
      <c r="A5170" t="s">
        <v>4667</v>
      </c>
      <c r="B5170" s="9">
        <v>102</v>
      </c>
      <c r="C5170">
        <v>537845</v>
      </c>
      <c r="D5170">
        <v>1</v>
      </c>
      <c r="E5170">
        <v>0</v>
      </c>
      <c r="F5170">
        <v>0</v>
      </c>
      <c r="G5170">
        <v>0</v>
      </c>
      <c r="H5170">
        <v>0</v>
      </c>
      <c r="I5170" t="s">
        <v>77</v>
      </c>
      <c r="J5170">
        <v>554995</v>
      </c>
      <c r="K5170" t="s">
        <v>233</v>
      </c>
      <c r="L5170">
        <v>554961</v>
      </c>
      <c r="M5170" t="s">
        <v>117</v>
      </c>
      <c r="N5170">
        <v>554961</v>
      </c>
      <c r="O5170" t="s">
        <v>117</v>
      </c>
      <c r="P5170">
        <v>554961</v>
      </c>
      <c r="Q5170" t="s">
        <v>117</v>
      </c>
      <c r="R5170" s="9">
        <v>71941.662785630979</v>
      </c>
      <c r="S5170" s="9"/>
      <c r="T5170" s="9"/>
      <c r="U5170" s="9"/>
      <c r="V5170" s="9"/>
      <c r="W5170" s="9"/>
      <c r="X5170" s="9"/>
      <c r="Y5170" s="9"/>
      <c r="Z5170" s="9"/>
      <c r="AA5170" s="9"/>
      <c r="AB5170" s="9"/>
      <c r="AC5170" s="9"/>
      <c r="AD5170" s="9"/>
      <c r="AE5170" s="9"/>
      <c r="AF5170" s="9"/>
      <c r="AG5170" s="9"/>
      <c r="AH5170" s="9"/>
      <c r="AI5170" s="9"/>
      <c r="AJ5170" s="9"/>
      <c r="AK5170" s="9"/>
      <c r="AL5170" s="9"/>
      <c r="AM5170" s="9"/>
      <c r="AN5170" s="9"/>
      <c r="AO5170" s="9"/>
      <c r="AP5170" s="9"/>
      <c r="AQ5170" s="15"/>
      <c r="AR5170" s="9"/>
      <c r="AS5170" s="9"/>
      <c r="AT5170" s="9"/>
      <c r="AU5170" s="9"/>
      <c r="AV5170" s="9"/>
      <c r="AW5170" s="9"/>
      <c r="AX5170" s="9"/>
      <c r="AY5170" s="9"/>
      <c r="AZ5170" s="9"/>
      <c r="BA5170" s="9"/>
      <c r="BB5170" s="9"/>
      <c r="BC5170" s="9"/>
      <c r="BD5170" s="9"/>
      <c r="BE5170" s="9"/>
      <c r="BF5170" s="9"/>
      <c r="BG5170" s="9"/>
      <c r="BH5170" s="9"/>
      <c r="BI5170" s="9"/>
      <c r="BJ5170" s="9"/>
      <c r="BK5170" s="9"/>
      <c r="BL5170" s="9">
        <f t="shared" si="168"/>
        <v>71941.662785630979</v>
      </c>
      <c r="BM5170" s="9">
        <f t="shared" si="169"/>
        <v>71900</v>
      </c>
    </row>
    <row r="5171" spans="1:65" x14ac:dyDescent="0.3">
      <c r="A5171" t="s">
        <v>4668</v>
      </c>
      <c r="B5171" s="9">
        <v>552</v>
      </c>
      <c r="C5171">
        <v>530760</v>
      </c>
      <c r="D5171">
        <v>1</v>
      </c>
      <c r="E5171">
        <v>0</v>
      </c>
      <c r="F5171">
        <v>0</v>
      </c>
      <c r="G5171">
        <v>0</v>
      </c>
      <c r="H5171">
        <v>0</v>
      </c>
      <c r="I5171" t="s">
        <v>86</v>
      </c>
      <c r="J5171">
        <v>529303</v>
      </c>
      <c r="K5171" t="s">
        <v>301</v>
      </c>
      <c r="L5171">
        <v>529303</v>
      </c>
      <c r="M5171" t="s">
        <v>301</v>
      </c>
      <c r="N5171">
        <v>529303</v>
      </c>
      <c r="O5171" t="s">
        <v>301</v>
      </c>
      <c r="P5171">
        <v>529303</v>
      </c>
      <c r="Q5171" t="s">
        <v>301</v>
      </c>
      <c r="R5171" s="9">
        <v>131456.11160288111</v>
      </c>
      <c r="S5171" s="9"/>
      <c r="T5171" s="9"/>
      <c r="U5171" s="9"/>
      <c r="V5171" s="9"/>
      <c r="W5171" s="9"/>
      <c r="X5171" s="9"/>
      <c r="Y5171" s="9"/>
      <c r="Z5171" s="9"/>
      <c r="AA5171" s="9"/>
      <c r="AB5171" s="9"/>
      <c r="AC5171" s="9"/>
      <c r="AD5171" s="9"/>
      <c r="AE5171" s="9"/>
      <c r="AF5171" s="9"/>
      <c r="AG5171" s="9"/>
      <c r="AH5171" s="9"/>
      <c r="AI5171" s="9"/>
      <c r="AJ5171" s="9"/>
      <c r="AK5171" s="9"/>
      <c r="AL5171" s="9"/>
      <c r="AM5171" s="9"/>
      <c r="AN5171" s="9"/>
      <c r="AO5171" s="9"/>
      <c r="AP5171" s="9"/>
      <c r="AQ5171" s="15"/>
      <c r="AR5171" s="9"/>
      <c r="AS5171" s="9"/>
      <c r="AT5171" s="9"/>
      <c r="AU5171" s="9"/>
      <c r="AV5171" s="9"/>
      <c r="AW5171" s="9"/>
      <c r="AX5171" s="9"/>
      <c r="AY5171" s="9"/>
      <c r="AZ5171" s="9"/>
      <c r="BA5171" s="9"/>
      <c r="BB5171" s="9"/>
      <c r="BC5171" s="9"/>
      <c r="BD5171" s="9"/>
      <c r="BE5171" s="9"/>
      <c r="BF5171" s="9"/>
      <c r="BG5171" s="9"/>
      <c r="BH5171" s="9"/>
      <c r="BI5171" s="9"/>
      <c r="BJ5171" s="9"/>
      <c r="BK5171" s="9"/>
      <c r="BL5171" s="9">
        <f t="shared" si="168"/>
        <v>131456.11160288111</v>
      </c>
      <c r="BM5171" s="9">
        <f t="shared" si="169"/>
        <v>131500</v>
      </c>
    </row>
    <row r="5172" spans="1:65" x14ac:dyDescent="0.3">
      <c r="A5172" t="s">
        <v>4669</v>
      </c>
      <c r="B5172" s="9">
        <v>182</v>
      </c>
      <c r="C5172">
        <v>566802</v>
      </c>
      <c r="D5172">
        <v>1</v>
      </c>
      <c r="E5172">
        <v>0</v>
      </c>
      <c r="F5172">
        <v>0</v>
      </c>
      <c r="G5172">
        <v>0</v>
      </c>
      <c r="H5172">
        <v>0</v>
      </c>
      <c r="I5172" t="s">
        <v>151</v>
      </c>
      <c r="J5172">
        <v>560260</v>
      </c>
      <c r="K5172" t="s">
        <v>912</v>
      </c>
      <c r="L5172">
        <v>560260</v>
      </c>
      <c r="M5172" t="s">
        <v>912</v>
      </c>
      <c r="N5172">
        <v>560260</v>
      </c>
      <c r="O5172" t="s">
        <v>912</v>
      </c>
      <c r="P5172">
        <v>559717</v>
      </c>
      <c r="Q5172" t="s">
        <v>346</v>
      </c>
      <c r="R5172" s="9">
        <v>71941.662785630979</v>
      </c>
      <c r="S5172" s="9"/>
      <c r="T5172" s="9"/>
      <c r="U5172" s="9"/>
      <c r="V5172" s="9"/>
      <c r="W5172" s="9"/>
      <c r="X5172" s="9"/>
      <c r="Y5172" s="9"/>
      <c r="Z5172" s="9"/>
      <c r="AA5172" s="9"/>
      <c r="AB5172" s="9"/>
      <c r="AC5172" s="9"/>
      <c r="AD5172" s="9"/>
      <c r="AE5172" s="9"/>
      <c r="AF5172" s="9"/>
      <c r="AG5172" s="9"/>
      <c r="AH5172" s="9"/>
      <c r="AI5172" s="9"/>
      <c r="AJ5172" s="9"/>
      <c r="AK5172" s="9"/>
      <c r="AL5172" s="9"/>
      <c r="AM5172" s="9"/>
      <c r="AN5172" s="9"/>
      <c r="AO5172" s="9"/>
      <c r="AP5172" s="9"/>
      <c r="AQ5172" s="15"/>
      <c r="AR5172" s="9"/>
      <c r="AS5172" s="9"/>
      <c r="AT5172" s="9"/>
      <c r="AU5172" s="9"/>
      <c r="AV5172" s="9"/>
      <c r="AW5172" s="9"/>
      <c r="AX5172" s="9"/>
      <c r="AY5172" s="9"/>
      <c r="AZ5172" s="9"/>
      <c r="BA5172" s="9"/>
      <c r="BB5172" s="9"/>
      <c r="BC5172" s="9"/>
      <c r="BD5172" s="9"/>
      <c r="BE5172" s="9"/>
      <c r="BF5172" s="9"/>
      <c r="BG5172" s="9"/>
      <c r="BH5172" s="9"/>
      <c r="BI5172" s="9"/>
      <c r="BJ5172" s="9"/>
      <c r="BK5172" s="9"/>
      <c r="BL5172" s="9">
        <f t="shared" si="168"/>
        <v>71941.662785630979</v>
      </c>
      <c r="BM5172" s="9">
        <f t="shared" si="169"/>
        <v>71900</v>
      </c>
    </row>
    <row r="5173" spans="1:65" x14ac:dyDescent="0.3">
      <c r="A5173" t="s">
        <v>4670</v>
      </c>
      <c r="B5173" s="9">
        <v>383</v>
      </c>
      <c r="C5173">
        <v>586676</v>
      </c>
      <c r="D5173">
        <v>1</v>
      </c>
      <c r="E5173">
        <v>0</v>
      </c>
      <c r="F5173">
        <v>0</v>
      </c>
      <c r="G5173">
        <v>0</v>
      </c>
      <c r="H5173">
        <v>0</v>
      </c>
      <c r="I5173" t="s">
        <v>81</v>
      </c>
      <c r="J5173">
        <v>586099</v>
      </c>
      <c r="K5173" t="s">
        <v>986</v>
      </c>
      <c r="L5173">
        <v>586021</v>
      </c>
      <c r="M5173" t="s">
        <v>987</v>
      </c>
      <c r="N5173">
        <v>586021</v>
      </c>
      <c r="O5173" t="s">
        <v>987</v>
      </c>
      <c r="P5173">
        <v>586021</v>
      </c>
      <c r="Q5173" t="s">
        <v>987</v>
      </c>
      <c r="R5173" s="9">
        <v>91612.761643896753</v>
      </c>
      <c r="S5173" s="9"/>
      <c r="T5173" s="9"/>
      <c r="U5173" s="9"/>
      <c r="V5173" s="9"/>
      <c r="W5173" s="9"/>
      <c r="X5173" s="9"/>
      <c r="Y5173" s="9"/>
      <c r="Z5173" s="9"/>
      <c r="AA5173" s="9"/>
      <c r="AB5173" s="9"/>
      <c r="AC5173" s="9"/>
      <c r="AD5173" s="9"/>
      <c r="AE5173" s="9"/>
      <c r="AF5173" s="9"/>
      <c r="AG5173" s="9"/>
      <c r="AH5173" s="9"/>
      <c r="AI5173" s="9"/>
      <c r="AJ5173" s="9"/>
      <c r="AK5173" s="9"/>
      <c r="AL5173" s="9"/>
      <c r="AM5173" s="9"/>
      <c r="AN5173" s="9"/>
      <c r="AO5173" s="9"/>
      <c r="AP5173" s="9"/>
      <c r="AQ5173" s="15"/>
      <c r="AR5173" s="9"/>
      <c r="AS5173" s="9"/>
      <c r="AT5173" s="9"/>
      <c r="AU5173" s="9"/>
      <c r="AV5173" s="9"/>
      <c r="AW5173" s="9"/>
      <c r="AX5173" s="9"/>
      <c r="AY5173" s="9"/>
      <c r="AZ5173" s="9"/>
      <c r="BA5173" s="9"/>
      <c r="BB5173" s="9"/>
      <c r="BC5173" s="9"/>
      <c r="BD5173" s="9"/>
      <c r="BE5173" s="9"/>
      <c r="BF5173" s="9"/>
      <c r="BG5173" s="9"/>
      <c r="BH5173" s="9"/>
      <c r="BI5173" s="9"/>
      <c r="BJ5173" s="9"/>
      <c r="BK5173" s="9"/>
      <c r="BL5173" s="9">
        <f t="shared" si="168"/>
        <v>91612.761643896753</v>
      </c>
      <c r="BM5173" s="9">
        <f t="shared" si="169"/>
        <v>91600</v>
      </c>
    </row>
    <row r="5174" spans="1:65" x14ac:dyDescent="0.3">
      <c r="A5174" s="2" t="s">
        <v>4670</v>
      </c>
      <c r="B5174" s="9">
        <v>2850</v>
      </c>
      <c r="C5174">
        <v>565717</v>
      </c>
      <c r="D5174">
        <v>1</v>
      </c>
      <c r="E5174">
        <v>1</v>
      </c>
      <c r="F5174">
        <v>0</v>
      </c>
      <c r="G5174">
        <v>0</v>
      </c>
      <c r="H5174">
        <v>0</v>
      </c>
      <c r="I5174" t="s">
        <v>131</v>
      </c>
      <c r="J5174">
        <v>565717</v>
      </c>
      <c r="K5174" t="s">
        <v>4670</v>
      </c>
      <c r="L5174">
        <v>564567</v>
      </c>
      <c r="M5174" t="s">
        <v>523</v>
      </c>
      <c r="N5174">
        <v>564567</v>
      </c>
      <c r="O5174" t="s">
        <v>523</v>
      </c>
      <c r="P5174">
        <v>564567</v>
      </c>
      <c r="Q5174" t="s">
        <v>523</v>
      </c>
      <c r="R5174" s="9">
        <v>656700.4929038363</v>
      </c>
      <c r="S5174" s="9">
        <f>SUMIFS($B:$B,$J:$J,$C5174)</f>
        <v>3459</v>
      </c>
      <c r="T5174" s="9">
        <v>187993.81216023749</v>
      </c>
      <c r="U5174" s="9">
        <v>0</v>
      </c>
      <c r="V5174" s="9">
        <f>U5174*768</f>
        <v>0</v>
      </c>
      <c r="W5174" s="9">
        <v>9</v>
      </c>
      <c r="X5174" s="9">
        <f>W5174*3072</f>
        <v>27648</v>
      </c>
      <c r="Y5174" s="9">
        <v>30</v>
      </c>
      <c r="Z5174" s="9">
        <f>Y5174*1024</f>
        <v>30720</v>
      </c>
      <c r="AA5174" s="9">
        <v>6</v>
      </c>
      <c r="AB5174" s="9">
        <f>AA5174*256</f>
        <v>1536</v>
      </c>
      <c r="AC5174" s="9"/>
      <c r="AD5174" s="9"/>
      <c r="AE5174" s="9"/>
      <c r="AF5174" s="9"/>
      <c r="AG5174" s="9"/>
      <c r="AH5174" s="9"/>
      <c r="AI5174" s="9"/>
      <c r="AJ5174" s="9"/>
      <c r="AK5174" s="9"/>
      <c r="AL5174" s="9"/>
      <c r="AM5174" s="9"/>
      <c r="AN5174" s="9"/>
      <c r="AO5174" s="9"/>
      <c r="AP5174" s="9"/>
      <c r="AQ5174" s="15"/>
      <c r="AR5174" s="9">
        <v>101</v>
      </c>
      <c r="AS5174" s="9">
        <f>AR5174*30500</f>
        <v>3080500</v>
      </c>
      <c r="AT5174" s="9"/>
      <c r="AU5174" s="9"/>
      <c r="AV5174" s="9"/>
      <c r="AW5174" s="9"/>
      <c r="AX5174" s="9"/>
      <c r="AY5174" s="9"/>
      <c r="AZ5174" s="9"/>
      <c r="BA5174" s="9"/>
      <c r="BB5174" s="9"/>
      <c r="BC5174" s="9"/>
      <c r="BD5174" s="9"/>
      <c r="BE5174" s="9"/>
      <c r="BF5174" s="9"/>
      <c r="BG5174" s="9"/>
      <c r="BH5174" s="9"/>
      <c r="BI5174" s="9"/>
      <c r="BJ5174" s="9"/>
      <c r="BK5174" s="9"/>
      <c r="BL5174" s="9">
        <f t="shared" si="168"/>
        <v>3985098.3050640738</v>
      </c>
      <c r="BM5174" s="9">
        <f t="shared" si="169"/>
        <v>3985100</v>
      </c>
    </row>
    <row r="5175" spans="1:65" x14ac:dyDescent="0.3">
      <c r="A5175" s="3" t="s">
        <v>4671</v>
      </c>
      <c r="B5175" s="9">
        <v>4877</v>
      </c>
      <c r="C5175">
        <v>599158</v>
      </c>
      <c r="D5175">
        <v>1</v>
      </c>
      <c r="E5175">
        <v>1</v>
      </c>
      <c r="F5175">
        <v>1</v>
      </c>
      <c r="G5175">
        <v>0</v>
      </c>
      <c r="H5175">
        <v>0</v>
      </c>
      <c r="I5175" t="s">
        <v>94</v>
      </c>
      <c r="J5175">
        <v>599158</v>
      </c>
      <c r="K5175" t="s">
        <v>4671</v>
      </c>
      <c r="L5175">
        <v>599158</v>
      </c>
      <c r="M5175" t="s">
        <v>4671</v>
      </c>
      <c r="N5175">
        <v>555088</v>
      </c>
      <c r="O5175" t="s">
        <v>95</v>
      </c>
      <c r="P5175">
        <v>555088</v>
      </c>
      <c r="Q5175" t="s">
        <v>95</v>
      </c>
      <c r="R5175" s="9">
        <v>1104057.345797329</v>
      </c>
      <c r="S5175" s="9">
        <f>SUMIFS($B:$B,$J:$J,$C5175)</f>
        <v>4877</v>
      </c>
      <c r="T5175" s="9">
        <v>264777.77102247509</v>
      </c>
      <c r="U5175" s="9">
        <v>0</v>
      </c>
      <c r="V5175" s="9">
        <f>U5175*768</f>
        <v>0</v>
      </c>
      <c r="W5175" s="9">
        <v>62</v>
      </c>
      <c r="X5175" s="9">
        <f>W5175*3072</f>
        <v>190464</v>
      </c>
      <c r="Y5175" s="9">
        <v>18</v>
      </c>
      <c r="Z5175" s="9">
        <f>Y5175*1024</f>
        <v>18432</v>
      </c>
      <c r="AA5175" s="9">
        <v>3</v>
      </c>
      <c r="AB5175" s="9">
        <f>AA5175*256</f>
        <v>768</v>
      </c>
      <c r="AC5175" s="9">
        <f>SUMIFS($B:$B,$L:$L,$C5175)</f>
        <v>4877</v>
      </c>
      <c r="AD5175" s="9">
        <v>609548.68379368016</v>
      </c>
      <c r="AE5175" s="9"/>
      <c r="AF5175" s="9"/>
      <c r="AG5175" s="9"/>
      <c r="AH5175" s="9"/>
      <c r="AI5175" s="9"/>
      <c r="AJ5175" s="9"/>
      <c r="AK5175" s="9"/>
      <c r="AL5175" s="9"/>
      <c r="AM5175" s="9"/>
      <c r="AN5175" s="9"/>
      <c r="AO5175" s="9"/>
      <c r="AP5175" s="9"/>
      <c r="AQ5175" s="15"/>
      <c r="AR5175" s="9">
        <v>2</v>
      </c>
      <c r="AS5175" s="9">
        <f>AR5175*30500</f>
        <v>61000</v>
      </c>
      <c r="AT5175" s="9"/>
      <c r="AU5175" s="9"/>
      <c r="AV5175" s="9"/>
      <c r="AW5175" s="9"/>
      <c r="AX5175" s="9"/>
      <c r="AY5175" s="9"/>
      <c r="AZ5175" s="9"/>
      <c r="BA5175" s="9"/>
      <c r="BB5175" s="9"/>
      <c r="BC5175" s="9"/>
      <c r="BD5175" s="9"/>
      <c r="BE5175" s="9"/>
      <c r="BF5175" s="9"/>
      <c r="BG5175" s="9"/>
      <c r="BH5175" s="9"/>
      <c r="BI5175" s="9"/>
      <c r="BJ5175" s="9"/>
      <c r="BK5175" s="9"/>
      <c r="BL5175" s="9">
        <f t="shared" si="168"/>
        <v>2249047.8006134843</v>
      </c>
      <c r="BM5175" s="9">
        <f t="shared" si="169"/>
        <v>2249000</v>
      </c>
    </row>
    <row r="5176" spans="1:65" x14ac:dyDescent="0.3">
      <c r="A5176" s="2" t="s">
        <v>3224</v>
      </c>
      <c r="B5176" s="9">
        <v>1299</v>
      </c>
      <c r="C5176">
        <v>583995</v>
      </c>
      <c r="D5176">
        <v>1</v>
      </c>
      <c r="E5176">
        <v>1</v>
      </c>
      <c r="F5176">
        <v>0</v>
      </c>
      <c r="G5176">
        <v>0</v>
      </c>
      <c r="H5176">
        <v>0</v>
      </c>
      <c r="I5176" t="s">
        <v>81</v>
      </c>
      <c r="J5176">
        <v>583995</v>
      </c>
      <c r="K5176" t="s">
        <v>3224</v>
      </c>
      <c r="L5176">
        <v>584282</v>
      </c>
      <c r="M5176" t="s">
        <v>461</v>
      </c>
      <c r="N5176">
        <v>584282</v>
      </c>
      <c r="O5176" t="s">
        <v>461</v>
      </c>
      <c r="P5176">
        <v>584282</v>
      </c>
      <c r="Q5176" t="s">
        <v>461</v>
      </c>
      <c r="R5176" s="9">
        <v>305058.13179064111</v>
      </c>
      <c r="S5176" s="9">
        <f>SUMIFS($B:$B,$J:$J,$C5176)</f>
        <v>3746</v>
      </c>
      <c r="T5176" s="9">
        <v>203544.79830155169</v>
      </c>
      <c r="U5176" s="9">
        <v>1</v>
      </c>
      <c r="V5176" s="9">
        <f>U5176*768</f>
        <v>768</v>
      </c>
      <c r="W5176" s="9">
        <v>5</v>
      </c>
      <c r="X5176" s="9">
        <f>W5176*3072</f>
        <v>15360</v>
      </c>
      <c r="Y5176" s="9">
        <v>10</v>
      </c>
      <c r="Z5176" s="9">
        <f>Y5176*1024</f>
        <v>10240</v>
      </c>
      <c r="AA5176" s="9">
        <v>5</v>
      </c>
      <c r="AB5176" s="9">
        <f>AA5176*256</f>
        <v>1280</v>
      </c>
      <c r="AC5176" s="9"/>
      <c r="AD5176" s="9"/>
      <c r="AE5176" s="9"/>
      <c r="AF5176" s="9"/>
      <c r="AG5176" s="9"/>
      <c r="AH5176" s="9"/>
      <c r="AI5176" s="9"/>
      <c r="AJ5176" s="9"/>
      <c r="AK5176" s="9"/>
      <c r="AL5176" s="9"/>
      <c r="AM5176" s="9"/>
      <c r="AN5176" s="9"/>
      <c r="AO5176" s="9"/>
      <c r="AP5176" s="9"/>
      <c r="AQ5176" s="15"/>
      <c r="AR5176" s="9"/>
      <c r="AS5176" s="9"/>
      <c r="AT5176" s="9"/>
      <c r="AU5176" s="9"/>
      <c r="AV5176" s="9"/>
      <c r="AW5176" s="9"/>
      <c r="AX5176" s="9"/>
      <c r="AY5176" s="9"/>
      <c r="AZ5176" s="9"/>
      <c r="BA5176" s="9"/>
      <c r="BB5176" s="9"/>
      <c r="BC5176" s="9"/>
      <c r="BD5176" s="9"/>
      <c r="BE5176" s="9"/>
      <c r="BF5176" s="9"/>
      <c r="BG5176" s="9"/>
      <c r="BH5176" s="9"/>
      <c r="BI5176" s="9"/>
      <c r="BJ5176" s="9"/>
      <c r="BK5176" s="9"/>
      <c r="BL5176" s="9">
        <f t="shared" si="168"/>
        <v>536250.93009219284</v>
      </c>
      <c r="BM5176" s="9">
        <f t="shared" si="169"/>
        <v>536300</v>
      </c>
    </row>
    <row r="5177" spans="1:65" x14ac:dyDescent="0.3">
      <c r="A5177" t="s">
        <v>4672</v>
      </c>
      <c r="B5177" s="9">
        <v>634</v>
      </c>
      <c r="C5177">
        <v>594946</v>
      </c>
      <c r="D5177">
        <v>1</v>
      </c>
      <c r="E5177">
        <v>0</v>
      </c>
      <c r="F5177">
        <v>0</v>
      </c>
      <c r="G5177">
        <v>0</v>
      </c>
      <c r="H5177">
        <v>0</v>
      </c>
      <c r="I5177" t="s">
        <v>81</v>
      </c>
      <c r="J5177">
        <v>594709</v>
      </c>
      <c r="K5177" t="s">
        <v>184</v>
      </c>
      <c r="L5177">
        <v>594709</v>
      </c>
      <c r="M5177" t="s">
        <v>184</v>
      </c>
      <c r="N5177">
        <v>593711</v>
      </c>
      <c r="O5177" t="s">
        <v>185</v>
      </c>
      <c r="P5177">
        <v>593711</v>
      </c>
      <c r="Q5177" t="s">
        <v>185</v>
      </c>
      <c r="R5177" s="9">
        <v>150699.3001766378</v>
      </c>
      <c r="S5177" s="9"/>
      <c r="T5177" s="9"/>
      <c r="U5177" s="9"/>
      <c r="V5177" s="9"/>
      <c r="W5177" s="9"/>
      <c r="X5177" s="9"/>
      <c r="Y5177" s="9"/>
      <c r="Z5177" s="9"/>
      <c r="AA5177" s="9"/>
      <c r="AB5177" s="9"/>
      <c r="AC5177" s="9"/>
      <c r="AD5177" s="9"/>
      <c r="AE5177" s="9"/>
      <c r="AF5177" s="9"/>
      <c r="AG5177" s="9"/>
      <c r="AH5177" s="9"/>
      <c r="AI5177" s="9"/>
      <c r="AJ5177" s="9"/>
      <c r="AK5177" s="9"/>
      <c r="AL5177" s="9"/>
      <c r="AM5177" s="9"/>
      <c r="AN5177" s="9"/>
      <c r="AO5177" s="9"/>
      <c r="AP5177" s="9"/>
      <c r="AQ5177" s="15"/>
      <c r="AR5177" s="9"/>
      <c r="AS5177" s="9"/>
      <c r="AT5177" s="9"/>
      <c r="AU5177" s="9"/>
      <c r="AV5177" s="9"/>
      <c r="AW5177" s="9"/>
      <c r="AX5177" s="9"/>
      <c r="AY5177" s="9"/>
      <c r="AZ5177" s="9"/>
      <c r="BA5177" s="9"/>
      <c r="BB5177" s="9"/>
      <c r="BC5177" s="9"/>
      <c r="BD5177" s="9"/>
      <c r="BE5177" s="9"/>
      <c r="BF5177" s="9"/>
      <c r="BG5177" s="9"/>
      <c r="BH5177" s="9"/>
      <c r="BI5177" s="9"/>
      <c r="BJ5177" s="9"/>
      <c r="BK5177" s="9"/>
      <c r="BL5177" s="9">
        <f t="shared" si="168"/>
        <v>150699.3001766378</v>
      </c>
      <c r="BM5177" s="9">
        <f t="shared" si="169"/>
        <v>150700</v>
      </c>
    </row>
    <row r="5178" spans="1:65" x14ac:dyDescent="0.3">
      <c r="A5178" t="s">
        <v>4672</v>
      </c>
      <c r="B5178" s="9">
        <v>1350</v>
      </c>
      <c r="C5178">
        <v>505269</v>
      </c>
      <c r="D5178">
        <v>1</v>
      </c>
      <c r="E5178">
        <v>0</v>
      </c>
      <c r="F5178">
        <v>0</v>
      </c>
      <c r="G5178">
        <v>0</v>
      </c>
      <c r="H5178">
        <v>0</v>
      </c>
      <c r="I5178" t="s">
        <v>111</v>
      </c>
      <c r="J5178">
        <v>500496</v>
      </c>
      <c r="K5178" t="s">
        <v>287</v>
      </c>
      <c r="L5178">
        <v>503657</v>
      </c>
      <c r="M5178" t="s">
        <v>884</v>
      </c>
      <c r="N5178">
        <v>500496</v>
      </c>
      <c r="O5178" t="s">
        <v>287</v>
      </c>
      <c r="P5178">
        <v>500496</v>
      </c>
      <c r="Q5178" t="s">
        <v>287</v>
      </c>
      <c r="R5178" s="9">
        <v>316789.53055029531</v>
      </c>
      <c r="S5178" s="9"/>
      <c r="T5178" s="9"/>
      <c r="U5178" s="9"/>
      <c r="V5178" s="9"/>
      <c r="W5178" s="9"/>
      <c r="X5178" s="9"/>
      <c r="Y5178" s="9"/>
      <c r="Z5178" s="9"/>
      <c r="AA5178" s="9"/>
      <c r="AB5178" s="9"/>
      <c r="AC5178" s="9"/>
      <c r="AD5178" s="9"/>
      <c r="AE5178" s="9"/>
      <c r="AF5178" s="9"/>
      <c r="AG5178" s="9"/>
      <c r="AH5178" s="9"/>
      <c r="AI5178" s="9"/>
      <c r="AJ5178" s="9"/>
      <c r="AK5178" s="9"/>
      <c r="AL5178" s="9"/>
      <c r="AM5178" s="9"/>
      <c r="AN5178" s="9"/>
      <c r="AO5178" s="9"/>
      <c r="AP5178" s="9"/>
      <c r="AQ5178" s="15"/>
      <c r="AR5178" s="9">
        <v>1</v>
      </c>
      <c r="AS5178" s="9">
        <f>AR5178*30500</f>
        <v>30500</v>
      </c>
      <c r="AT5178" s="9"/>
      <c r="AU5178" s="9"/>
      <c r="AV5178" s="9"/>
      <c r="AW5178" s="9"/>
      <c r="AX5178" s="9"/>
      <c r="AY5178" s="9"/>
      <c r="AZ5178" s="9"/>
      <c r="BA5178" s="9"/>
      <c r="BB5178" s="9"/>
      <c r="BC5178" s="9"/>
      <c r="BD5178" s="9"/>
      <c r="BE5178" s="9"/>
      <c r="BF5178" s="9"/>
      <c r="BG5178" s="9"/>
      <c r="BH5178" s="9"/>
      <c r="BI5178" s="9"/>
      <c r="BJ5178" s="9"/>
      <c r="BK5178" s="9"/>
      <c r="BL5178" s="9">
        <f t="shared" si="168"/>
        <v>347289.53055029531</v>
      </c>
      <c r="BM5178" s="9">
        <f t="shared" si="169"/>
        <v>347300</v>
      </c>
    </row>
    <row r="5179" spans="1:65" x14ac:dyDescent="0.3">
      <c r="A5179" t="s">
        <v>4673</v>
      </c>
      <c r="B5179" s="9">
        <v>320</v>
      </c>
      <c r="C5179">
        <v>546526</v>
      </c>
      <c r="D5179">
        <v>1</v>
      </c>
      <c r="E5179">
        <v>0</v>
      </c>
      <c r="F5179">
        <v>0</v>
      </c>
      <c r="G5179">
        <v>0</v>
      </c>
      <c r="H5179">
        <v>0</v>
      </c>
      <c r="I5179" t="s">
        <v>151</v>
      </c>
      <c r="J5179">
        <v>560014</v>
      </c>
      <c r="K5179" t="s">
        <v>1971</v>
      </c>
      <c r="L5179">
        <v>559717</v>
      </c>
      <c r="M5179" t="s">
        <v>346</v>
      </c>
      <c r="N5179">
        <v>559717</v>
      </c>
      <c r="O5179" t="s">
        <v>346</v>
      </c>
      <c r="P5179">
        <v>559717</v>
      </c>
      <c r="Q5179" t="s">
        <v>346</v>
      </c>
      <c r="R5179" s="9">
        <v>76688.580783371697</v>
      </c>
      <c r="S5179" s="9"/>
      <c r="T5179" s="9"/>
      <c r="U5179" s="9"/>
      <c r="V5179" s="9"/>
      <c r="W5179" s="9"/>
      <c r="X5179" s="9"/>
      <c r="Y5179" s="9"/>
      <c r="Z5179" s="9"/>
      <c r="AA5179" s="9"/>
      <c r="AB5179" s="9"/>
      <c r="AC5179" s="9"/>
      <c r="AD5179" s="9"/>
      <c r="AE5179" s="9"/>
      <c r="AF5179" s="9"/>
      <c r="AG5179" s="9"/>
      <c r="AH5179" s="9"/>
      <c r="AI5179" s="9"/>
      <c r="AJ5179" s="9"/>
      <c r="AK5179" s="9"/>
      <c r="AL5179" s="9"/>
      <c r="AM5179" s="9"/>
      <c r="AN5179" s="9"/>
      <c r="AO5179" s="9"/>
      <c r="AP5179" s="9"/>
      <c r="AQ5179" s="15"/>
      <c r="AR5179" s="9"/>
      <c r="AS5179" s="9"/>
      <c r="AT5179" s="9"/>
      <c r="AU5179" s="9"/>
      <c r="AV5179" s="9"/>
      <c r="AW5179" s="9"/>
      <c r="AX5179" s="9"/>
      <c r="AY5179" s="9"/>
      <c r="AZ5179" s="9"/>
      <c r="BA5179" s="9"/>
      <c r="BB5179" s="9"/>
      <c r="BC5179" s="9"/>
      <c r="BD5179" s="9"/>
      <c r="BE5179" s="9"/>
      <c r="BF5179" s="9"/>
      <c r="BG5179" s="9"/>
      <c r="BH5179" s="9"/>
      <c r="BI5179" s="9"/>
      <c r="BJ5179" s="9"/>
      <c r="BK5179" s="9"/>
      <c r="BL5179" s="9">
        <f t="shared" si="168"/>
        <v>76688.580783371697</v>
      </c>
      <c r="BM5179" s="9">
        <f t="shared" si="169"/>
        <v>76700</v>
      </c>
    </row>
    <row r="5180" spans="1:65" x14ac:dyDescent="0.3">
      <c r="A5180" t="s">
        <v>4674</v>
      </c>
      <c r="B5180" s="9">
        <v>821</v>
      </c>
      <c r="C5180">
        <v>512745</v>
      </c>
      <c r="D5180">
        <v>1</v>
      </c>
      <c r="E5180">
        <v>0</v>
      </c>
      <c r="F5180">
        <v>0</v>
      </c>
      <c r="G5180">
        <v>0</v>
      </c>
      <c r="H5180">
        <v>0</v>
      </c>
      <c r="I5180" t="s">
        <v>94</v>
      </c>
      <c r="J5180">
        <v>509736</v>
      </c>
      <c r="K5180" t="s">
        <v>1629</v>
      </c>
      <c r="L5180">
        <v>509736</v>
      </c>
      <c r="M5180" t="s">
        <v>1629</v>
      </c>
      <c r="N5180">
        <v>505927</v>
      </c>
      <c r="O5180" t="s">
        <v>668</v>
      </c>
      <c r="P5180">
        <v>505927</v>
      </c>
      <c r="Q5180" t="s">
        <v>668</v>
      </c>
      <c r="R5180" s="9">
        <v>194392.61286925399</v>
      </c>
      <c r="S5180" s="9"/>
      <c r="T5180" s="9"/>
      <c r="U5180" s="9"/>
      <c r="V5180" s="9"/>
      <c r="W5180" s="9"/>
      <c r="X5180" s="9"/>
      <c r="Y5180" s="9"/>
      <c r="Z5180" s="9"/>
      <c r="AA5180" s="9"/>
      <c r="AB5180" s="9"/>
      <c r="AC5180" s="9"/>
      <c r="AD5180" s="9"/>
      <c r="AE5180" s="9"/>
      <c r="AF5180" s="9"/>
      <c r="AG5180" s="9"/>
      <c r="AH5180" s="9"/>
      <c r="AI5180" s="9"/>
      <c r="AJ5180" s="9"/>
      <c r="AK5180" s="9"/>
      <c r="AL5180" s="9"/>
      <c r="AM5180" s="9"/>
      <c r="AN5180" s="9"/>
      <c r="AO5180" s="9"/>
      <c r="AP5180" s="9"/>
      <c r="AQ5180" s="15"/>
      <c r="AR5180" s="9"/>
      <c r="AS5180" s="9"/>
      <c r="AT5180" s="9"/>
      <c r="AU5180" s="9"/>
      <c r="AV5180" s="9"/>
      <c r="AW5180" s="9"/>
      <c r="AX5180" s="9"/>
      <c r="AY5180" s="9"/>
      <c r="AZ5180" s="9"/>
      <c r="BA5180" s="9"/>
      <c r="BB5180" s="9"/>
      <c r="BC5180" s="9"/>
      <c r="BD5180" s="9"/>
      <c r="BE5180" s="9"/>
      <c r="BF5180" s="9"/>
      <c r="BG5180" s="9"/>
      <c r="BH5180" s="9"/>
      <c r="BI5180" s="9"/>
      <c r="BJ5180" s="9"/>
      <c r="BK5180" s="9"/>
      <c r="BL5180" s="9">
        <f t="shared" si="168"/>
        <v>194392.61286925399</v>
      </c>
      <c r="BM5180" s="9">
        <f t="shared" si="169"/>
        <v>194400</v>
      </c>
    </row>
    <row r="5181" spans="1:65" x14ac:dyDescent="0.3">
      <c r="A5181" t="s">
        <v>4675</v>
      </c>
      <c r="B5181" s="9">
        <v>269</v>
      </c>
      <c r="C5181">
        <v>579360</v>
      </c>
      <c r="D5181">
        <v>1</v>
      </c>
      <c r="E5181">
        <v>0</v>
      </c>
      <c r="F5181">
        <v>0</v>
      </c>
      <c r="G5181">
        <v>0</v>
      </c>
      <c r="H5181">
        <v>0</v>
      </c>
      <c r="I5181" t="s">
        <v>77</v>
      </c>
      <c r="J5181">
        <v>560286</v>
      </c>
      <c r="K5181" t="s">
        <v>770</v>
      </c>
      <c r="L5181">
        <v>560286</v>
      </c>
      <c r="M5181" t="s">
        <v>770</v>
      </c>
      <c r="N5181">
        <v>560286</v>
      </c>
      <c r="O5181" t="s">
        <v>770</v>
      </c>
      <c r="P5181">
        <v>560286</v>
      </c>
      <c r="Q5181" t="s">
        <v>770</v>
      </c>
      <c r="R5181" s="9">
        <v>71941.662785630979</v>
      </c>
      <c r="S5181" s="9"/>
      <c r="T5181" s="9"/>
      <c r="U5181" s="9"/>
      <c r="V5181" s="9"/>
      <c r="W5181" s="9"/>
      <c r="X5181" s="9"/>
      <c r="Y5181" s="9"/>
      <c r="Z5181" s="9"/>
      <c r="AA5181" s="9"/>
      <c r="AB5181" s="9"/>
      <c r="AC5181" s="9"/>
      <c r="AD5181" s="9"/>
      <c r="AE5181" s="9"/>
      <c r="AF5181" s="9"/>
      <c r="AG5181" s="9"/>
      <c r="AH5181" s="9"/>
      <c r="AI5181" s="9"/>
      <c r="AJ5181" s="9"/>
      <c r="AK5181" s="9"/>
      <c r="AL5181" s="9"/>
      <c r="AM5181" s="9"/>
      <c r="AN5181" s="9"/>
      <c r="AO5181" s="9"/>
      <c r="AP5181" s="9"/>
      <c r="AQ5181" s="15"/>
      <c r="AR5181" s="9"/>
      <c r="AS5181" s="9"/>
      <c r="AT5181" s="9"/>
      <c r="AU5181" s="9"/>
      <c r="AV5181" s="9"/>
      <c r="AW5181" s="9"/>
      <c r="AX5181" s="9"/>
      <c r="AY5181" s="9"/>
      <c r="AZ5181" s="9"/>
      <c r="BA5181" s="9"/>
      <c r="BB5181" s="9"/>
      <c r="BC5181" s="9"/>
      <c r="BD5181" s="9"/>
      <c r="BE5181" s="9"/>
      <c r="BF5181" s="9"/>
      <c r="BG5181" s="9"/>
      <c r="BH5181" s="9"/>
      <c r="BI5181" s="9"/>
      <c r="BJ5181" s="9"/>
      <c r="BK5181" s="9"/>
      <c r="BL5181" s="9">
        <f t="shared" si="168"/>
        <v>71941.662785630979</v>
      </c>
      <c r="BM5181" s="9">
        <f t="shared" si="169"/>
        <v>71900</v>
      </c>
    </row>
    <row r="5182" spans="1:65" x14ac:dyDescent="0.3">
      <c r="A5182" t="s">
        <v>4675</v>
      </c>
      <c r="B5182" s="9">
        <v>320</v>
      </c>
      <c r="C5182">
        <v>550582</v>
      </c>
      <c r="D5182">
        <v>1</v>
      </c>
      <c r="E5182">
        <v>0</v>
      </c>
      <c r="F5182">
        <v>0</v>
      </c>
      <c r="G5182">
        <v>0</v>
      </c>
      <c r="H5182">
        <v>0</v>
      </c>
      <c r="I5182" t="s">
        <v>83</v>
      </c>
      <c r="J5182">
        <v>550094</v>
      </c>
      <c r="K5182" t="s">
        <v>143</v>
      </c>
      <c r="L5182">
        <v>550094</v>
      </c>
      <c r="M5182" t="s">
        <v>143</v>
      </c>
      <c r="N5182">
        <v>550094</v>
      </c>
      <c r="O5182" t="s">
        <v>143</v>
      </c>
      <c r="P5182">
        <v>550094</v>
      </c>
      <c r="Q5182" t="s">
        <v>143</v>
      </c>
      <c r="R5182" s="9">
        <v>76688.580783371697</v>
      </c>
      <c r="S5182" s="9"/>
      <c r="T5182" s="9"/>
      <c r="U5182" s="9"/>
      <c r="V5182" s="9"/>
      <c r="W5182" s="9"/>
      <c r="X5182" s="9"/>
      <c r="Y5182" s="9"/>
      <c r="Z5182" s="9"/>
      <c r="AA5182" s="9"/>
      <c r="AB5182" s="9"/>
      <c r="AC5182" s="9"/>
      <c r="AD5182" s="9"/>
      <c r="AE5182" s="9"/>
      <c r="AF5182" s="9"/>
      <c r="AG5182" s="9"/>
      <c r="AH5182" s="9"/>
      <c r="AI5182" s="9"/>
      <c r="AJ5182" s="9"/>
      <c r="AK5182" s="9"/>
      <c r="AL5182" s="9"/>
      <c r="AM5182" s="9"/>
      <c r="AN5182" s="9"/>
      <c r="AO5182" s="9"/>
      <c r="AP5182" s="9"/>
      <c r="AQ5182" s="15"/>
      <c r="AR5182" s="9"/>
      <c r="AS5182" s="9"/>
      <c r="AT5182" s="9"/>
      <c r="AU5182" s="9"/>
      <c r="AV5182" s="9"/>
      <c r="AW5182" s="9"/>
      <c r="AX5182" s="9"/>
      <c r="AY5182" s="9"/>
      <c r="AZ5182" s="9"/>
      <c r="BA5182" s="9"/>
      <c r="BB5182" s="9"/>
      <c r="BC5182" s="9"/>
      <c r="BD5182" s="9"/>
      <c r="BE5182" s="9"/>
      <c r="BF5182" s="9"/>
      <c r="BG5182" s="9"/>
      <c r="BH5182" s="9"/>
      <c r="BI5182" s="9"/>
      <c r="BJ5182" s="9"/>
      <c r="BK5182" s="9"/>
      <c r="BL5182" s="9">
        <f t="shared" si="168"/>
        <v>76688.580783371697</v>
      </c>
      <c r="BM5182" s="9">
        <f t="shared" si="169"/>
        <v>76700</v>
      </c>
    </row>
    <row r="5183" spans="1:65" x14ac:dyDescent="0.3">
      <c r="A5183" t="s">
        <v>4676</v>
      </c>
      <c r="B5183" s="9">
        <v>1124</v>
      </c>
      <c r="C5183">
        <v>583987</v>
      </c>
      <c r="D5183">
        <v>1</v>
      </c>
      <c r="E5183">
        <v>0</v>
      </c>
      <c r="F5183">
        <v>0</v>
      </c>
      <c r="G5183">
        <v>0</v>
      </c>
      <c r="H5183">
        <v>0</v>
      </c>
      <c r="I5183" t="s">
        <v>81</v>
      </c>
      <c r="J5183">
        <v>583782</v>
      </c>
      <c r="K5183" t="s">
        <v>149</v>
      </c>
      <c r="L5183">
        <v>583782</v>
      </c>
      <c r="M5183" t="s">
        <v>149</v>
      </c>
      <c r="N5183">
        <v>583782</v>
      </c>
      <c r="O5183" t="s">
        <v>149</v>
      </c>
      <c r="P5183">
        <v>583782</v>
      </c>
      <c r="Q5183" t="s">
        <v>149</v>
      </c>
      <c r="R5183" s="9">
        <v>264697.35985197051</v>
      </c>
      <c r="S5183" s="9"/>
      <c r="T5183" s="9"/>
      <c r="U5183" s="9"/>
      <c r="V5183" s="9"/>
      <c r="W5183" s="9"/>
      <c r="X5183" s="9"/>
      <c r="Y5183" s="9"/>
      <c r="Z5183" s="9"/>
      <c r="AA5183" s="9"/>
      <c r="AB5183" s="9"/>
      <c r="AC5183" s="9"/>
      <c r="AD5183" s="9"/>
      <c r="AE5183" s="9"/>
      <c r="AF5183" s="9"/>
      <c r="AG5183" s="9"/>
      <c r="AH5183" s="9"/>
      <c r="AI5183" s="9"/>
      <c r="AJ5183" s="9"/>
      <c r="AK5183" s="9"/>
      <c r="AL5183" s="9"/>
      <c r="AM5183" s="9"/>
      <c r="AN5183" s="9"/>
      <c r="AO5183" s="9"/>
      <c r="AP5183" s="9"/>
      <c r="AQ5183" s="15"/>
      <c r="AR5183" s="9"/>
      <c r="AS5183" s="9"/>
      <c r="AT5183" s="9"/>
      <c r="AU5183" s="9"/>
      <c r="AV5183" s="9"/>
      <c r="AW5183" s="9"/>
      <c r="AX5183" s="9"/>
      <c r="AY5183" s="9"/>
      <c r="AZ5183" s="9"/>
      <c r="BA5183" s="9"/>
      <c r="BB5183" s="9"/>
      <c r="BC5183" s="9"/>
      <c r="BD5183" s="9"/>
      <c r="BE5183" s="9"/>
      <c r="BF5183" s="9"/>
      <c r="BG5183" s="9"/>
      <c r="BH5183" s="9"/>
      <c r="BI5183" s="9"/>
      <c r="BJ5183" s="9"/>
      <c r="BK5183" s="9"/>
      <c r="BL5183" s="9">
        <f t="shared" si="168"/>
        <v>264697.35985197051</v>
      </c>
      <c r="BM5183" s="9">
        <f t="shared" si="169"/>
        <v>264700</v>
      </c>
    </row>
    <row r="5184" spans="1:65" x14ac:dyDescent="0.3">
      <c r="A5184" t="s">
        <v>4677</v>
      </c>
      <c r="B5184" s="9">
        <v>154</v>
      </c>
      <c r="C5184">
        <v>572756</v>
      </c>
      <c r="D5184">
        <v>1</v>
      </c>
      <c r="E5184">
        <v>0</v>
      </c>
      <c r="F5184">
        <v>0</v>
      </c>
      <c r="G5184">
        <v>0</v>
      </c>
      <c r="H5184">
        <v>0</v>
      </c>
      <c r="I5184" t="s">
        <v>90</v>
      </c>
      <c r="J5184">
        <v>573175</v>
      </c>
      <c r="K5184" t="s">
        <v>565</v>
      </c>
      <c r="L5184">
        <v>573175</v>
      </c>
      <c r="M5184" t="s">
        <v>565</v>
      </c>
      <c r="N5184">
        <v>572926</v>
      </c>
      <c r="O5184" t="s">
        <v>203</v>
      </c>
      <c r="P5184">
        <v>572926</v>
      </c>
      <c r="Q5184" t="s">
        <v>203</v>
      </c>
      <c r="R5184" s="9">
        <v>71941.662785630979</v>
      </c>
      <c r="S5184" s="9"/>
      <c r="T5184" s="9"/>
      <c r="U5184" s="9"/>
      <c r="V5184" s="9"/>
      <c r="W5184" s="9"/>
      <c r="X5184" s="9"/>
      <c r="Y5184" s="9"/>
      <c r="Z5184" s="9"/>
      <c r="AA5184" s="9"/>
      <c r="AB5184" s="9"/>
      <c r="AC5184" s="9"/>
      <c r="AD5184" s="9"/>
      <c r="AE5184" s="9"/>
      <c r="AF5184" s="9"/>
      <c r="AG5184" s="9"/>
      <c r="AH5184" s="9"/>
      <c r="AI5184" s="9"/>
      <c r="AJ5184" s="9"/>
      <c r="AK5184" s="9"/>
      <c r="AL5184" s="9"/>
      <c r="AM5184" s="9"/>
      <c r="AN5184" s="9"/>
      <c r="AO5184" s="9"/>
      <c r="AP5184" s="9"/>
      <c r="AQ5184" s="15"/>
      <c r="AR5184" s="9"/>
      <c r="AS5184" s="9"/>
      <c r="AT5184" s="9"/>
      <c r="AU5184" s="9"/>
      <c r="AV5184" s="9"/>
      <c r="AW5184" s="9"/>
      <c r="AX5184" s="9"/>
      <c r="AY5184" s="9"/>
      <c r="AZ5184" s="9"/>
      <c r="BA5184" s="9"/>
      <c r="BB5184" s="9"/>
      <c r="BC5184" s="9"/>
      <c r="BD5184" s="9"/>
      <c r="BE5184" s="9"/>
      <c r="BF5184" s="9"/>
      <c r="BG5184" s="9"/>
      <c r="BH5184" s="9"/>
      <c r="BI5184" s="9"/>
      <c r="BJ5184" s="9"/>
      <c r="BK5184" s="9"/>
      <c r="BL5184" s="9">
        <f t="shared" si="168"/>
        <v>71941.662785630979</v>
      </c>
      <c r="BM5184" s="9">
        <f t="shared" si="169"/>
        <v>71900</v>
      </c>
    </row>
    <row r="5185" spans="1:65" x14ac:dyDescent="0.3">
      <c r="A5185" t="s">
        <v>4677</v>
      </c>
      <c r="B5185" s="9">
        <v>867</v>
      </c>
      <c r="C5185">
        <v>531839</v>
      </c>
      <c r="D5185">
        <v>1</v>
      </c>
      <c r="E5185">
        <v>0</v>
      </c>
      <c r="F5185">
        <v>0</v>
      </c>
      <c r="G5185">
        <v>0</v>
      </c>
      <c r="H5185">
        <v>0</v>
      </c>
      <c r="I5185" t="s">
        <v>86</v>
      </c>
      <c r="J5185">
        <v>531057</v>
      </c>
      <c r="K5185" t="s">
        <v>220</v>
      </c>
      <c r="L5185">
        <v>531057</v>
      </c>
      <c r="M5185" t="s">
        <v>220</v>
      </c>
      <c r="N5185">
        <v>531057</v>
      </c>
      <c r="O5185" t="s">
        <v>220</v>
      </c>
      <c r="P5185">
        <v>531057</v>
      </c>
      <c r="Q5185" t="s">
        <v>220</v>
      </c>
      <c r="R5185" s="9">
        <v>205103.2134905188</v>
      </c>
      <c r="S5185" s="9"/>
      <c r="T5185" s="9"/>
      <c r="U5185" s="9"/>
      <c r="V5185" s="9"/>
      <c r="W5185" s="9"/>
      <c r="X5185" s="9"/>
      <c r="Y5185" s="9"/>
      <c r="Z5185" s="9"/>
      <c r="AA5185" s="9"/>
      <c r="AB5185" s="9"/>
      <c r="AC5185" s="9"/>
      <c r="AD5185" s="9"/>
      <c r="AE5185" s="9"/>
      <c r="AF5185" s="9"/>
      <c r="AG5185" s="9"/>
      <c r="AH5185" s="9"/>
      <c r="AI5185" s="9"/>
      <c r="AJ5185" s="9"/>
      <c r="AK5185" s="9"/>
      <c r="AL5185" s="9"/>
      <c r="AM5185" s="9"/>
      <c r="AN5185" s="9"/>
      <c r="AO5185" s="9"/>
      <c r="AP5185" s="9"/>
      <c r="AQ5185" s="15"/>
      <c r="AR5185" s="9"/>
      <c r="AS5185" s="9"/>
      <c r="AT5185" s="9"/>
      <c r="AU5185" s="9"/>
      <c r="AV5185" s="9"/>
      <c r="AW5185" s="9"/>
      <c r="AX5185" s="9"/>
      <c r="AY5185" s="9"/>
      <c r="AZ5185" s="9"/>
      <c r="BA5185" s="9"/>
      <c r="BB5185" s="9"/>
      <c r="BC5185" s="9"/>
      <c r="BD5185" s="9"/>
      <c r="BE5185" s="9"/>
      <c r="BF5185" s="9"/>
      <c r="BG5185" s="9"/>
      <c r="BH5185" s="9"/>
      <c r="BI5185" s="9"/>
      <c r="BJ5185" s="9"/>
      <c r="BK5185" s="9"/>
      <c r="BL5185" s="9">
        <f t="shared" si="168"/>
        <v>205103.2134905188</v>
      </c>
      <c r="BM5185" s="9">
        <f t="shared" si="169"/>
        <v>205100</v>
      </c>
    </row>
    <row r="5186" spans="1:65" x14ac:dyDescent="0.3">
      <c r="A5186" t="s">
        <v>4678</v>
      </c>
      <c r="B5186" s="9">
        <v>167</v>
      </c>
      <c r="C5186">
        <v>575810</v>
      </c>
      <c r="D5186">
        <v>1</v>
      </c>
      <c r="E5186">
        <v>0</v>
      </c>
      <c r="F5186">
        <v>0</v>
      </c>
      <c r="G5186">
        <v>0</v>
      </c>
      <c r="H5186">
        <v>0</v>
      </c>
      <c r="I5186" t="s">
        <v>96</v>
      </c>
      <c r="J5186">
        <v>575607</v>
      </c>
      <c r="K5186" t="s">
        <v>1610</v>
      </c>
      <c r="L5186">
        <v>575500</v>
      </c>
      <c r="M5186" t="s">
        <v>701</v>
      </c>
      <c r="N5186">
        <v>575500</v>
      </c>
      <c r="O5186" t="s">
        <v>701</v>
      </c>
      <c r="P5186">
        <v>575500</v>
      </c>
      <c r="Q5186" t="s">
        <v>701</v>
      </c>
      <c r="R5186" s="9">
        <v>71941.662785630979</v>
      </c>
      <c r="S5186" s="9"/>
      <c r="T5186" s="9"/>
      <c r="U5186" s="9"/>
      <c r="V5186" s="9"/>
      <c r="W5186" s="9"/>
      <c r="X5186" s="9"/>
      <c r="Y5186" s="9"/>
      <c r="Z5186" s="9"/>
      <c r="AA5186" s="9"/>
      <c r="AB5186" s="9"/>
      <c r="AC5186" s="9"/>
      <c r="AD5186" s="9"/>
      <c r="AE5186" s="9"/>
      <c r="AF5186" s="9"/>
      <c r="AG5186" s="9"/>
      <c r="AH5186" s="9"/>
      <c r="AI5186" s="9"/>
      <c r="AJ5186" s="9"/>
      <c r="AK5186" s="9"/>
      <c r="AL5186" s="9"/>
      <c r="AM5186" s="9"/>
      <c r="AN5186" s="9"/>
      <c r="AO5186" s="9"/>
      <c r="AP5186" s="9"/>
      <c r="AQ5186" s="15"/>
      <c r="AR5186" s="9"/>
      <c r="AS5186" s="9"/>
      <c r="AT5186" s="9"/>
      <c r="AU5186" s="9"/>
      <c r="AV5186" s="9"/>
      <c r="AW5186" s="9"/>
      <c r="AX5186" s="9"/>
      <c r="AY5186" s="9"/>
      <c r="AZ5186" s="9"/>
      <c r="BA5186" s="9"/>
      <c r="BB5186" s="9"/>
      <c r="BC5186" s="9"/>
      <c r="BD5186" s="9"/>
      <c r="BE5186" s="9"/>
      <c r="BF5186" s="9"/>
      <c r="BG5186" s="9"/>
      <c r="BH5186" s="9"/>
      <c r="BI5186" s="9"/>
      <c r="BJ5186" s="9"/>
      <c r="BK5186" s="9"/>
      <c r="BL5186" s="9">
        <f t="shared" si="168"/>
        <v>71941.662785630979</v>
      </c>
      <c r="BM5186" s="9">
        <f t="shared" si="169"/>
        <v>71900</v>
      </c>
    </row>
    <row r="5187" spans="1:65" x14ac:dyDescent="0.3">
      <c r="A5187" t="s">
        <v>4679</v>
      </c>
      <c r="B5187" s="9">
        <v>238</v>
      </c>
      <c r="C5187">
        <v>536598</v>
      </c>
      <c r="D5187">
        <v>1</v>
      </c>
      <c r="E5187">
        <v>0</v>
      </c>
      <c r="F5187">
        <v>0</v>
      </c>
      <c r="G5187">
        <v>0</v>
      </c>
      <c r="H5187">
        <v>0</v>
      </c>
      <c r="I5187" t="s">
        <v>83</v>
      </c>
      <c r="J5187">
        <v>551350</v>
      </c>
      <c r="K5187" t="s">
        <v>754</v>
      </c>
      <c r="L5187">
        <v>550850</v>
      </c>
      <c r="M5187" t="s">
        <v>275</v>
      </c>
      <c r="N5187">
        <v>550850</v>
      </c>
      <c r="O5187" t="s">
        <v>275</v>
      </c>
      <c r="P5187">
        <v>550850</v>
      </c>
      <c r="Q5187" t="s">
        <v>275</v>
      </c>
      <c r="R5187" s="9">
        <v>71941.662785630979</v>
      </c>
      <c r="S5187" s="9"/>
      <c r="T5187" s="9"/>
      <c r="U5187" s="9"/>
      <c r="V5187" s="9"/>
      <c r="W5187" s="9"/>
      <c r="X5187" s="9"/>
      <c r="Y5187" s="9"/>
      <c r="Z5187" s="9"/>
      <c r="AA5187" s="9"/>
      <c r="AB5187" s="9"/>
      <c r="AC5187" s="9"/>
      <c r="AD5187" s="9"/>
      <c r="AE5187" s="9"/>
      <c r="AF5187" s="9"/>
      <c r="AG5187" s="9"/>
      <c r="AH5187" s="9"/>
      <c r="AI5187" s="9"/>
      <c r="AJ5187" s="9"/>
      <c r="AK5187" s="9"/>
      <c r="AL5187" s="9"/>
      <c r="AM5187" s="9"/>
      <c r="AN5187" s="9"/>
      <c r="AO5187" s="9"/>
      <c r="AP5187" s="9"/>
      <c r="AQ5187" s="15"/>
      <c r="AR5187" s="9"/>
      <c r="AS5187" s="9"/>
      <c r="AT5187" s="9"/>
      <c r="AU5187" s="9"/>
      <c r="AV5187" s="9"/>
      <c r="AW5187" s="9"/>
      <c r="AX5187" s="9"/>
      <c r="AY5187" s="9"/>
      <c r="AZ5187" s="9"/>
      <c r="BA5187" s="9"/>
      <c r="BB5187" s="9"/>
      <c r="BC5187" s="9"/>
      <c r="BD5187" s="9"/>
      <c r="BE5187" s="9"/>
      <c r="BF5187" s="9"/>
      <c r="BG5187" s="9"/>
      <c r="BH5187" s="9"/>
      <c r="BI5187" s="9"/>
      <c r="BJ5187" s="9"/>
      <c r="BK5187" s="9"/>
      <c r="BL5187" s="9">
        <f t="shared" si="168"/>
        <v>71941.662785630979</v>
      </c>
      <c r="BM5187" s="9">
        <f t="shared" si="169"/>
        <v>71900</v>
      </c>
    </row>
    <row r="5188" spans="1:65" x14ac:dyDescent="0.3">
      <c r="A5188" s="2" t="s">
        <v>4680</v>
      </c>
      <c r="B5188" s="9">
        <v>2012</v>
      </c>
      <c r="C5188">
        <v>599956</v>
      </c>
      <c r="D5188">
        <v>1</v>
      </c>
      <c r="E5188">
        <v>1</v>
      </c>
      <c r="F5188">
        <v>0</v>
      </c>
      <c r="G5188">
        <v>0</v>
      </c>
      <c r="H5188">
        <v>0</v>
      </c>
      <c r="I5188" t="s">
        <v>94</v>
      </c>
      <c r="J5188">
        <v>599956</v>
      </c>
      <c r="K5188" t="s">
        <v>4680</v>
      </c>
      <c r="L5188">
        <v>599344</v>
      </c>
      <c r="M5188" t="s">
        <v>560</v>
      </c>
      <c r="N5188">
        <v>599344</v>
      </c>
      <c r="O5188" t="s">
        <v>560</v>
      </c>
      <c r="P5188">
        <v>599344</v>
      </c>
      <c r="Q5188" t="s">
        <v>560</v>
      </c>
      <c r="R5188" s="9">
        <v>467938.62698524061</v>
      </c>
      <c r="S5188" s="9">
        <f>SUMIFS($B:$B,$J:$J,$C5188)</f>
        <v>2012</v>
      </c>
      <c r="T5188" s="9">
        <v>109498.8482388148</v>
      </c>
      <c r="U5188" s="9">
        <v>0</v>
      </c>
      <c r="V5188" s="9">
        <f>U5188*768</f>
        <v>0</v>
      </c>
      <c r="W5188" s="9">
        <v>6</v>
      </c>
      <c r="X5188" s="9">
        <f>W5188*3072</f>
        <v>18432</v>
      </c>
      <c r="Y5188" s="9">
        <v>7</v>
      </c>
      <c r="Z5188" s="9">
        <f>Y5188*1024</f>
        <v>7168</v>
      </c>
      <c r="AA5188" s="9">
        <v>2</v>
      </c>
      <c r="AB5188" s="9">
        <f>AA5188*256</f>
        <v>512</v>
      </c>
      <c r="AC5188" s="9"/>
      <c r="AD5188" s="9"/>
      <c r="AE5188" s="9"/>
      <c r="AF5188" s="9"/>
      <c r="AG5188" s="9"/>
      <c r="AH5188" s="9"/>
      <c r="AI5188" s="9"/>
      <c r="AJ5188" s="9"/>
      <c r="AK5188" s="9"/>
      <c r="AL5188" s="9"/>
      <c r="AM5188" s="9"/>
      <c r="AN5188" s="9"/>
      <c r="AO5188" s="9"/>
      <c r="AP5188" s="9"/>
      <c r="AQ5188" s="15"/>
      <c r="AR5188" s="9">
        <v>2</v>
      </c>
      <c r="AS5188" s="9">
        <f>AR5188*30500</f>
        <v>61000</v>
      </c>
      <c r="AT5188" s="9"/>
      <c r="AU5188" s="9"/>
      <c r="AV5188" s="9"/>
      <c r="AW5188" s="9"/>
      <c r="AX5188" s="9"/>
      <c r="AY5188" s="9"/>
      <c r="AZ5188" s="9"/>
      <c r="BA5188" s="9"/>
      <c r="BB5188" s="9"/>
      <c r="BC5188" s="9"/>
      <c r="BD5188" s="9"/>
      <c r="BE5188" s="9"/>
      <c r="BF5188" s="9"/>
      <c r="BG5188" s="9"/>
      <c r="BH5188" s="9"/>
      <c r="BI5188" s="9"/>
      <c r="BJ5188" s="9"/>
      <c r="BK5188" s="9"/>
      <c r="BL5188" s="9">
        <f t="shared" ref="BL5188:BL5251" si="170">SUMIF(R5188:R5188,"&lt;&gt;")+SUMIF(T5188:T5188,"&lt;&gt;")+SUMIF(V5188:V5188,"&lt;&gt;")+SUMIF(X5188:X5188,"&lt;&gt;")+SUMIF(Z5188:Z5188,"&lt;&gt;")+SUMIF(AB5188:AB5188,"&lt;&gt;")+SUMIF(AD5188:AD5188,"&lt;&gt;")+SUMIF(AF5188:AF5188,"&lt;&gt;")+SUMIF(AH5188:AH5188,"&lt;&gt;")+SUMIF(AJ5188:AJ5188,"&lt;&gt;")+SUMIF(AK5188:AK5188,"&lt;&gt;")+SUMIF(AM5188:AM5188,"&lt;&gt;")+SUMIF(AO5188:AO5188,"&lt;&gt;")+SUMIF(AQ5188:AQ5188,"&lt;&gt;")+SUMIF(AS5188:AS5188,"&lt;&gt;")+SUMIF(AU5188:AU5188,"&lt;&gt;")+SUMIF(AW5188:AW5188,"&lt;&gt;")+SUMIF(AY5188:AY5188,"&lt;&gt;")+SUMIF(BA5188:BA5188,"&lt;&gt;")+SUMIF(BC5188:BC5188,"&lt;&gt;")+SUMIF(BE5188:BE5188,"&lt;&gt;")+SUMIF(BG5188:BG5188,"&lt;&gt;")+SUMIF(BI5188:BI5188,"&lt;&gt;")+SUMIF(BK5188:BK5188,"&lt;&gt;")</f>
        <v>664549.47522405535</v>
      </c>
      <c r="BM5188" s="9">
        <f t="shared" ref="BM5188:BM5251" si="171">ROUND(BL5188/100,0)*100</f>
        <v>664500</v>
      </c>
    </row>
    <row r="5189" spans="1:65" x14ac:dyDescent="0.3">
      <c r="A5189" t="s">
        <v>4681</v>
      </c>
      <c r="B5189" s="9">
        <v>213</v>
      </c>
      <c r="C5189">
        <v>530778</v>
      </c>
      <c r="D5189">
        <v>1</v>
      </c>
      <c r="E5189">
        <v>0</v>
      </c>
      <c r="F5189">
        <v>0</v>
      </c>
      <c r="G5189">
        <v>0</v>
      </c>
      <c r="H5189">
        <v>0</v>
      </c>
      <c r="I5189" t="s">
        <v>86</v>
      </c>
      <c r="J5189">
        <v>530816</v>
      </c>
      <c r="K5189" t="s">
        <v>1930</v>
      </c>
      <c r="L5189">
        <v>530883</v>
      </c>
      <c r="M5189" t="s">
        <v>319</v>
      </c>
      <c r="N5189">
        <v>530883</v>
      </c>
      <c r="O5189" t="s">
        <v>319</v>
      </c>
      <c r="P5189">
        <v>530883</v>
      </c>
      <c r="Q5189" t="s">
        <v>319</v>
      </c>
      <c r="R5189" s="9">
        <v>71941.662785630979</v>
      </c>
      <c r="S5189" s="9"/>
      <c r="T5189" s="9"/>
      <c r="U5189" s="9"/>
      <c r="V5189" s="9"/>
      <c r="W5189" s="9"/>
      <c r="X5189" s="9"/>
      <c r="Y5189" s="9"/>
      <c r="Z5189" s="9"/>
      <c r="AA5189" s="9"/>
      <c r="AB5189" s="9"/>
      <c r="AC5189" s="9"/>
      <c r="AD5189" s="9"/>
      <c r="AE5189" s="9"/>
      <c r="AF5189" s="9"/>
      <c r="AG5189" s="9"/>
      <c r="AH5189" s="9"/>
      <c r="AI5189" s="9"/>
      <c r="AJ5189" s="9"/>
      <c r="AK5189" s="9"/>
      <c r="AL5189" s="9"/>
      <c r="AM5189" s="9"/>
      <c r="AN5189" s="9"/>
      <c r="AO5189" s="9"/>
      <c r="AP5189" s="9"/>
      <c r="AQ5189" s="15"/>
      <c r="AR5189" s="9"/>
      <c r="AS5189" s="9"/>
      <c r="AT5189" s="9"/>
      <c r="AU5189" s="9"/>
      <c r="AV5189" s="9"/>
      <c r="AW5189" s="9"/>
      <c r="AX5189" s="9"/>
      <c r="AY5189" s="9"/>
      <c r="AZ5189" s="9"/>
      <c r="BA5189" s="9"/>
      <c r="BB5189" s="9"/>
      <c r="BC5189" s="9"/>
      <c r="BD5189" s="9"/>
      <c r="BE5189" s="9"/>
      <c r="BF5189" s="9"/>
      <c r="BG5189" s="9"/>
      <c r="BH5189" s="9"/>
      <c r="BI5189" s="9"/>
      <c r="BJ5189" s="9"/>
      <c r="BK5189" s="9"/>
      <c r="BL5189" s="9">
        <f t="shared" si="170"/>
        <v>71941.662785630979</v>
      </c>
      <c r="BM5189" s="9">
        <f t="shared" si="171"/>
        <v>71900</v>
      </c>
    </row>
    <row r="5190" spans="1:65" x14ac:dyDescent="0.3">
      <c r="A5190" t="s">
        <v>4682</v>
      </c>
      <c r="B5190" s="9">
        <v>346</v>
      </c>
      <c r="C5190">
        <v>535184</v>
      </c>
      <c r="D5190">
        <v>1</v>
      </c>
      <c r="E5190">
        <v>0</v>
      </c>
      <c r="F5190">
        <v>0</v>
      </c>
      <c r="G5190">
        <v>0</v>
      </c>
      <c r="H5190">
        <v>0</v>
      </c>
      <c r="I5190" t="s">
        <v>135</v>
      </c>
      <c r="J5190">
        <v>585891</v>
      </c>
      <c r="K5190" t="s">
        <v>730</v>
      </c>
      <c r="L5190">
        <v>585891</v>
      </c>
      <c r="M5190" t="s">
        <v>730</v>
      </c>
      <c r="N5190">
        <v>585891</v>
      </c>
      <c r="O5190" t="s">
        <v>730</v>
      </c>
      <c r="P5190">
        <v>585891</v>
      </c>
      <c r="Q5190" t="s">
        <v>730</v>
      </c>
      <c r="R5190" s="9">
        <v>82852.904245630634</v>
      </c>
      <c r="S5190" s="9"/>
      <c r="T5190" s="9"/>
      <c r="U5190" s="9"/>
      <c r="V5190" s="9"/>
      <c r="W5190" s="9"/>
      <c r="X5190" s="9"/>
      <c r="Y5190" s="9"/>
      <c r="Z5190" s="9"/>
      <c r="AA5190" s="9"/>
      <c r="AB5190" s="9"/>
      <c r="AC5190" s="9"/>
      <c r="AD5190" s="9"/>
      <c r="AE5190" s="9"/>
      <c r="AF5190" s="9"/>
      <c r="AG5190" s="9"/>
      <c r="AH5190" s="9"/>
      <c r="AI5190" s="9"/>
      <c r="AJ5190" s="9"/>
      <c r="AK5190" s="9"/>
      <c r="AL5190" s="9"/>
      <c r="AM5190" s="9"/>
      <c r="AN5190" s="9"/>
      <c r="AO5190" s="9"/>
      <c r="AP5190" s="9"/>
      <c r="AQ5190" s="15"/>
      <c r="AR5190" s="9"/>
      <c r="AS5190" s="9"/>
      <c r="AT5190" s="9"/>
      <c r="AU5190" s="9"/>
      <c r="AV5190" s="9"/>
      <c r="AW5190" s="9"/>
      <c r="AX5190" s="9"/>
      <c r="AY5190" s="9"/>
      <c r="AZ5190" s="9"/>
      <c r="BA5190" s="9"/>
      <c r="BB5190" s="9"/>
      <c r="BC5190" s="9"/>
      <c r="BD5190" s="9"/>
      <c r="BE5190" s="9"/>
      <c r="BF5190" s="9"/>
      <c r="BG5190" s="9"/>
      <c r="BH5190" s="9"/>
      <c r="BI5190" s="9"/>
      <c r="BJ5190" s="9"/>
      <c r="BK5190" s="9"/>
      <c r="BL5190" s="9">
        <f t="shared" si="170"/>
        <v>82852.904245630634</v>
      </c>
      <c r="BM5190" s="9">
        <f t="shared" si="171"/>
        <v>82900</v>
      </c>
    </row>
    <row r="5191" spans="1:65" x14ac:dyDescent="0.3">
      <c r="A5191" t="s">
        <v>4683</v>
      </c>
      <c r="B5191" s="9">
        <v>399</v>
      </c>
      <c r="C5191">
        <v>569615</v>
      </c>
      <c r="D5191">
        <v>1</v>
      </c>
      <c r="E5191">
        <v>0</v>
      </c>
      <c r="F5191">
        <v>0</v>
      </c>
      <c r="G5191">
        <v>0</v>
      </c>
      <c r="H5191">
        <v>0</v>
      </c>
      <c r="I5191" t="s">
        <v>123</v>
      </c>
      <c r="J5191">
        <v>568414</v>
      </c>
      <c r="K5191" t="s">
        <v>166</v>
      </c>
      <c r="L5191">
        <v>568651</v>
      </c>
      <c r="M5191" t="s">
        <v>165</v>
      </c>
      <c r="N5191">
        <v>568414</v>
      </c>
      <c r="O5191" t="s">
        <v>166</v>
      </c>
      <c r="P5191">
        <v>568414</v>
      </c>
      <c r="Q5191" t="s">
        <v>166</v>
      </c>
      <c r="R5191" s="9">
        <v>95396.450559367935</v>
      </c>
      <c r="S5191" s="9"/>
      <c r="T5191" s="9"/>
      <c r="U5191" s="9"/>
      <c r="V5191" s="9"/>
      <c r="W5191" s="9"/>
      <c r="X5191" s="9"/>
      <c r="Y5191" s="9"/>
      <c r="Z5191" s="9"/>
      <c r="AA5191" s="9"/>
      <c r="AB5191" s="9"/>
      <c r="AC5191" s="9"/>
      <c r="AD5191" s="9"/>
      <c r="AE5191" s="9"/>
      <c r="AF5191" s="9"/>
      <c r="AG5191" s="9"/>
      <c r="AH5191" s="9"/>
      <c r="AI5191" s="9"/>
      <c r="AJ5191" s="9"/>
      <c r="AK5191" s="9"/>
      <c r="AL5191" s="9"/>
      <c r="AM5191" s="9"/>
      <c r="AN5191" s="9"/>
      <c r="AO5191" s="9"/>
      <c r="AP5191" s="9"/>
      <c r="AQ5191" s="15"/>
      <c r="AR5191" s="9"/>
      <c r="AS5191" s="9"/>
      <c r="AT5191" s="9"/>
      <c r="AU5191" s="9"/>
      <c r="AV5191" s="9"/>
      <c r="AW5191" s="9"/>
      <c r="AX5191" s="9"/>
      <c r="AY5191" s="9"/>
      <c r="AZ5191" s="9"/>
      <c r="BA5191" s="9"/>
      <c r="BB5191" s="9"/>
      <c r="BC5191" s="9"/>
      <c r="BD5191" s="9"/>
      <c r="BE5191" s="9"/>
      <c r="BF5191" s="9"/>
      <c r="BG5191" s="9"/>
      <c r="BH5191" s="9"/>
      <c r="BI5191" s="9"/>
      <c r="BJ5191" s="9"/>
      <c r="BK5191" s="9"/>
      <c r="BL5191" s="9">
        <f t="shared" si="170"/>
        <v>95396.450559367935</v>
      </c>
      <c r="BM5191" s="9">
        <f t="shared" si="171"/>
        <v>95400</v>
      </c>
    </row>
    <row r="5192" spans="1:65" x14ac:dyDescent="0.3">
      <c r="A5192" t="s">
        <v>4684</v>
      </c>
      <c r="B5192" s="9">
        <v>108</v>
      </c>
      <c r="C5192">
        <v>559482</v>
      </c>
      <c r="D5192">
        <v>1</v>
      </c>
      <c r="E5192">
        <v>0</v>
      </c>
      <c r="F5192">
        <v>0</v>
      </c>
      <c r="G5192">
        <v>0</v>
      </c>
      <c r="H5192">
        <v>0</v>
      </c>
      <c r="I5192" t="s">
        <v>151</v>
      </c>
      <c r="J5192">
        <v>559695</v>
      </c>
      <c r="K5192" t="s">
        <v>3161</v>
      </c>
      <c r="L5192">
        <v>559075</v>
      </c>
      <c r="M5192" t="s">
        <v>364</v>
      </c>
      <c r="N5192">
        <v>559075</v>
      </c>
      <c r="O5192" t="s">
        <v>364</v>
      </c>
      <c r="P5192">
        <v>559075</v>
      </c>
      <c r="Q5192" t="s">
        <v>364</v>
      </c>
      <c r="R5192" s="9">
        <v>71941.662785630979</v>
      </c>
      <c r="S5192" s="9"/>
      <c r="T5192" s="9"/>
      <c r="U5192" s="9"/>
      <c r="V5192" s="9"/>
      <c r="W5192" s="9"/>
      <c r="X5192" s="9"/>
      <c r="Y5192" s="9"/>
      <c r="Z5192" s="9"/>
      <c r="AA5192" s="9"/>
      <c r="AB5192" s="9"/>
      <c r="AC5192" s="9"/>
      <c r="AD5192" s="9"/>
      <c r="AE5192" s="9"/>
      <c r="AF5192" s="9"/>
      <c r="AG5192" s="9"/>
      <c r="AH5192" s="9"/>
      <c r="AI5192" s="9"/>
      <c r="AJ5192" s="9"/>
      <c r="AK5192" s="9"/>
      <c r="AL5192" s="9"/>
      <c r="AM5192" s="9"/>
      <c r="AN5192" s="9"/>
      <c r="AO5192" s="9"/>
      <c r="AP5192" s="9"/>
      <c r="AQ5192" s="15"/>
      <c r="AR5192" s="9"/>
      <c r="AS5192" s="9"/>
      <c r="AT5192" s="9"/>
      <c r="AU5192" s="9"/>
      <c r="AV5192" s="9"/>
      <c r="AW5192" s="9"/>
      <c r="AX5192" s="9"/>
      <c r="AY5192" s="9"/>
      <c r="AZ5192" s="9"/>
      <c r="BA5192" s="9"/>
      <c r="BB5192" s="9"/>
      <c r="BC5192" s="9"/>
      <c r="BD5192" s="9"/>
      <c r="BE5192" s="9"/>
      <c r="BF5192" s="9"/>
      <c r="BG5192" s="9"/>
      <c r="BH5192" s="9"/>
      <c r="BI5192" s="9"/>
      <c r="BJ5192" s="9"/>
      <c r="BK5192" s="9"/>
      <c r="BL5192" s="9">
        <f t="shared" si="170"/>
        <v>71941.662785630979</v>
      </c>
      <c r="BM5192" s="9">
        <f t="shared" si="171"/>
        <v>71900</v>
      </c>
    </row>
    <row r="5193" spans="1:65" x14ac:dyDescent="0.3">
      <c r="A5193" t="s">
        <v>4685</v>
      </c>
      <c r="B5193" s="9">
        <v>1005</v>
      </c>
      <c r="C5193">
        <v>568309</v>
      </c>
      <c r="D5193">
        <v>1</v>
      </c>
      <c r="E5193">
        <v>0</v>
      </c>
      <c r="F5193">
        <v>0</v>
      </c>
      <c r="G5193">
        <v>0</v>
      </c>
      <c r="H5193">
        <v>0</v>
      </c>
      <c r="I5193" t="s">
        <v>131</v>
      </c>
      <c r="J5193">
        <v>568058</v>
      </c>
      <c r="K5193" t="s">
        <v>2828</v>
      </c>
      <c r="L5193">
        <v>568058</v>
      </c>
      <c r="M5193" t="s">
        <v>2828</v>
      </c>
      <c r="N5193">
        <v>568058</v>
      </c>
      <c r="O5193" t="s">
        <v>2828</v>
      </c>
      <c r="P5193">
        <v>554804</v>
      </c>
      <c r="Q5193" t="s">
        <v>1355</v>
      </c>
      <c r="R5193" s="9">
        <v>237153.15369614359</v>
      </c>
      <c r="S5193" s="9"/>
      <c r="T5193" s="9"/>
      <c r="U5193" s="9"/>
      <c r="V5193" s="9"/>
      <c r="W5193" s="9"/>
      <c r="X5193" s="9"/>
      <c r="Y5193" s="9"/>
      <c r="Z5193" s="9"/>
      <c r="AA5193" s="9"/>
      <c r="AB5193" s="9"/>
      <c r="AC5193" s="9"/>
      <c r="AD5193" s="9"/>
      <c r="AE5193" s="9"/>
      <c r="AF5193" s="9"/>
      <c r="AG5193" s="9"/>
      <c r="AH5193" s="9"/>
      <c r="AI5193" s="9"/>
      <c r="AJ5193" s="9"/>
      <c r="AK5193" s="9"/>
      <c r="AL5193" s="9"/>
      <c r="AM5193" s="9"/>
      <c r="AN5193" s="9"/>
      <c r="AO5193" s="9"/>
      <c r="AP5193" s="9"/>
      <c r="AQ5193" s="15"/>
      <c r="AR5193" s="9"/>
      <c r="AS5193" s="9"/>
      <c r="AT5193" s="9"/>
      <c r="AU5193" s="9"/>
      <c r="AV5193" s="9"/>
      <c r="AW5193" s="9"/>
      <c r="AX5193" s="9"/>
      <c r="AY5193" s="9"/>
      <c r="AZ5193" s="9"/>
      <c r="BA5193" s="9"/>
      <c r="BB5193" s="9"/>
      <c r="BC5193" s="9"/>
      <c r="BD5193" s="9"/>
      <c r="BE5193" s="9"/>
      <c r="BF5193" s="9"/>
      <c r="BG5193" s="9"/>
      <c r="BH5193" s="9"/>
      <c r="BI5193" s="9"/>
      <c r="BJ5193" s="9"/>
      <c r="BK5193" s="9"/>
      <c r="BL5193" s="9">
        <f t="shared" si="170"/>
        <v>237153.15369614359</v>
      </c>
      <c r="BM5193" s="9">
        <f t="shared" si="171"/>
        <v>237200</v>
      </c>
    </row>
    <row r="5194" spans="1:65" x14ac:dyDescent="0.3">
      <c r="A5194" t="s">
        <v>4686</v>
      </c>
      <c r="B5194" s="9">
        <v>976</v>
      </c>
      <c r="C5194">
        <v>599964</v>
      </c>
      <c r="D5194">
        <v>1</v>
      </c>
      <c r="E5194">
        <v>0</v>
      </c>
      <c r="F5194">
        <v>0</v>
      </c>
      <c r="G5194">
        <v>0</v>
      </c>
      <c r="H5194">
        <v>0</v>
      </c>
      <c r="I5194" t="s">
        <v>94</v>
      </c>
      <c r="J5194">
        <v>599247</v>
      </c>
      <c r="K5194" t="s">
        <v>109</v>
      </c>
      <c r="L5194">
        <v>599247</v>
      </c>
      <c r="M5194" t="s">
        <v>109</v>
      </c>
      <c r="N5194">
        <v>599247</v>
      </c>
      <c r="O5194" t="s">
        <v>109</v>
      </c>
      <c r="P5194">
        <v>599247</v>
      </c>
      <c r="Q5194" t="s">
        <v>109</v>
      </c>
      <c r="R5194" s="9">
        <v>230427.9024862599</v>
      </c>
      <c r="S5194" s="9"/>
      <c r="T5194" s="9"/>
      <c r="U5194" s="9"/>
      <c r="V5194" s="9"/>
      <c r="W5194" s="9"/>
      <c r="X5194" s="9"/>
      <c r="Y5194" s="9"/>
      <c r="Z5194" s="9"/>
      <c r="AA5194" s="9"/>
      <c r="AB5194" s="9"/>
      <c r="AC5194" s="9"/>
      <c r="AD5194" s="9"/>
      <c r="AE5194" s="9"/>
      <c r="AF5194" s="9"/>
      <c r="AG5194" s="9"/>
      <c r="AH5194" s="9"/>
      <c r="AI5194" s="9"/>
      <c r="AJ5194" s="9"/>
      <c r="AK5194" s="9"/>
      <c r="AL5194" s="9"/>
      <c r="AM5194" s="9"/>
      <c r="AN5194" s="9"/>
      <c r="AO5194" s="9"/>
      <c r="AP5194" s="9"/>
      <c r="AQ5194" s="15"/>
      <c r="AR5194" s="9"/>
      <c r="AS5194" s="9"/>
      <c r="AT5194" s="9"/>
      <c r="AU5194" s="9"/>
      <c r="AV5194" s="9"/>
      <c r="AW5194" s="9"/>
      <c r="AX5194" s="9"/>
      <c r="AY5194" s="9"/>
      <c r="AZ5194" s="9"/>
      <c r="BA5194" s="9"/>
      <c r="BB5194" s="9"/>
      <c r="BC5194" s="9"/>
      <c r="BD5194" s="9"/>
      <c r="BE5194" s="9"/>
      <c r="BF5194" s="9"/>
      <c r="BG5194" s="9"/>
      <c r="BH5194" s="9"/>
      <c r="BI5194" s="9"/>
      <c r="BJ5194" s="9"/>
      <c r="BK5194" s="9"/>
      <c r="BL5194" s="9">
        <f t="shared" si="170"/>
        <v>230427.9024862599</v>
      </c>
      <c r="BM5194" s="9">
        <f t="shared" si="171"/>
        <v>230400</v>
      </c>
    </row>
    <row r="5195" spans="1:65" x14ac:dyDescent="0.3">
      <c r="A5195" t="s">
        <v>4687</v>
      </c>
      <c r="B5195" s="9">
        <v>218</v>
      </c>
      <c r="C5195">
        <v>532592</v>
      </c>
      <c r="D5195">
        <v>1</v>
      </c>
      <c r="E5195">
        <v>0</v>
      </c>
      <c r="F5195">
        <v>0</v>
      </c>
      <c r="G5195">
        <v>0</v>
      </c>
      <c r="H5195">
        <v>0</v>
      </c>
      <c r="I5195" t="s">
        <v>86</v>
      </c>
      <c r="J5195">
        <v>530310</v>
      </c>
      <c r="K5195" t="s">
        <v>2587</v>
      </c>
      <c r="L5195">
        <v>530310</v>
      </c>
      <c r="M5195" t="s">
        <v>2587</v>
      </c>
      <c r="N5195">
        <v>529303</v>
      </c>
      <c r="O5195" t="s">
        <v>301</v>
      </c>
      <c r="P5195">
        <v>529303</v>
      </c>
      <c r="Q5195" t="s">
        <v>301</v>
      </c>
      <c r="R5195" s="9">
        <v>71941.662785630979</v>
      </c>
      <c r="S5195" s="9"/>
      <c r="T5195" s="9"/>
      <c r="U5195" s="9"/>
      <c r="V5195" s="9"/>
      <c r="W5195" s="9"/>
      <c r="X5195" s="9"/>
      <c r="Y5195" s="9"/>
      <c r="Z5195" s="9"/>
      <c r="AA5195" s="9"/>
      <c r="AB5195" s="9"/>
      <c r="AC5195" s="9"/>
      <c r="AD5195" s="9"/>
      <c r="AE5195" s="9"/>
      <c r="AF5195" s="9"/>
      <c r="AG5195" s="9"/>
      <c r="AH5195" s="9"/>
      <c r="AI5195" s="9"/>
      <c r="AJ5195" s="9"/>
      <c r="AK5195" s="9"/>
      <c r="AL5195" s="9"/>
      <c r="AM5195" s="9"/>
      <c r="AN5195" s="9"/>
      <c r="AO5195" s="9"/>
      <c r="AP5195" s="9"/>
      <c r="AQ5195" s="15"/>
      <c r="AR5195" s="9"/>
      <c r="AS5195" s="9"/>
      <c r="AT5195" s="9"/>
      <c r="AU5195" s="9"/>
      <c r="AV5195" s="9"/>
      <c r="AW5195" s="9"/>
      <c r="AX5195" s="9"/>
      <c r="AY5195" s="9"/>
      <c r="AZ5195" s="9"/>
      <c r="BA5195" s="9"/>
      <c r="BB5195" s="9"/>
      <c r="BC5195" s="9"/>
      <c r="BD5195" s="9"/>
      <c r="BE5195" s="9"/>
      <c r="BF5195" s="9"/>
      <c r="BG5195" s="9"/>
      <c r="BH5195" s="9"/>
      <c r="BI5195" s="9"/>
      <c r="BJ5195" s="9"/>
      <c r="BK5195" s="9"/>
      <c r="BL5195" s="9">
        <f t="shared" si="170"/>
        <v>71941.662785630979</v>
      </c>
      <c r="BM5195" s="9">
        <f t="shared" si="171"/>
        <v>71900</v>
      </c>
    </row>
    <row r="5196" spans="1:65" x14ac:dyDescent="0.3">
      <c r="A5196" t="s">
        <v>4688</v>
      </c>
      <c r="B5196" s="9">
        <v>585</v>
      </c>
      <c r="C5196">
        <v>533734</v>
      </c>
      <c r="D5196">
        <v>1</v>
      </c>
      <c r="E5196">
        <v>0</v>
      </c>
      <c r="F5196">
        <v>0</v>
      </c>
      <c r="G5196">
        <v>0</v>
      </c>
      <c r="H5196">
        <v>0</v>
      </c>
      <c r="I5196" t="s">
        <v>86</v>
      </c>
      <c r="J5196">
        <v>533271</v>
      </c>
      <c r="K5196" t="s">
        <v>785</v>
      </c>
      <c r="L5196">
        <v>533271</v>
      </c>
      <c r="M5196" t="s">
        <v>785</v>
      </c>
      <c r="N5196">
        <v>533271</v>
      </c>
      <c r="O5196" t="s">
        <v>785</v>
      </c>
      <c r="P5196">
        <v>533271</v>
      </c>
      <c r="Q5196" t="s">
        <v>785</v>
      </c>
      <c r="R5196" s="9">
        <v>139206.8562434731</v>
      </c>
      <c r="S5196" s="9"/>
      <c r="T5196" s="9"/>
      <c r="U5196" s="9"/>
      <c r="V5196" s="9"/>
      <c r="W5196" s="9"/>
      <c r="X5196" s="9"/>
      <c r="Y5196" s="9"/>
      <c r="Z5196" s="9"/>
      <c r="AA5196" s="9"/>
      <c r="AB5196" s="9"/>
      <c r="AC5196" s="9"/>
      <c r="AD5196" s="9"/>
      <c r="AE5196" s="9"/>
      <c r="AF5196" s="9"/>
      <c r="AG5196" s="9"/>
      <c r="AH5196" s="9"/>
      <c r="AI5196" s="9"/>
      <c r="AJ5196" s="9"/>
      <c r="AK5196" s="9"/>
      <c r="AL5196" s="9"/>
      <c r="AM5196" s="9"/>
      <c r="AN5196" s="9"/>
      <c r="AO5196" s="9"/>
      <c r="AP5196" s="9"/>
      <c r="AQ5196" s="15"/>
      <c r="AR5196" s="9"/>
      <c r="AS5196" s="9"/>
      <c r="AT5196" s="9"/>
      <c r="AU5196" s="9"/>
      <c r="AV5196" s="9"/>
      <c r="AW5196" s="9"/>
      <c r="AX5196" s="9"/>
      <c r="AY5196" s="9"/>
      <c r="AZ5196" s="9"/>
      <c r="BA5196" s="9"/>
      <c r="BB5196" s="9"/>
      <c r="BC5196" s="9"/>
      <c r="BD5196" s="9"/>
      <c r="BE5196" s="9"/>
      <c r="BF5196" s="9"/>
      <c r="BG5196" s="9"/>
      <c r="BH5196" s="9"/>
      <c r="BI5196" s="9"/>
      <c r="BJ5196" s="9"/>
      <c r="BK5196" s="9"/>
      <c r="BL5196" s="9">
        <f t="shared" si="170"/>
        <v>139206.8562434731</v>
      </c>
      <c r="BM5196" s="9">
        <f t="shared" si="171"/>
        <v>139200</v>
      </c>
    </row>
    <row r="5197" spans="1:65" x14ac:dyDescent="0.3">
      <c r="A5197" t="s">
        <v>4689</v>
      </c>
      <c r="B5197" s="9">
        <v>627</v>
      </c>
      <c r="C5197">
        <v>581062</v>
      </c>
      <c r="D5197">
        <v>1</v>
      </c>
      <c r="E5197">
        <v>0</v>
      </c>
      <c r="F5197">
        <v>0</v>
      </c>
      <c r="G5197">
        <v>0</v>
      </c>
      <c r="H5197">
        <v>0</v>
      </c>
      <c r="I5197" t="s">
        <v>96</v>
      </c>
      <c r="J5197">
        <v>581186</v>
      </c>
      <c r="K5197" t="s">
        <v>331</v>
      </c>
      <c r="L5197">
        <v>581186</v>
      </c>
      <c r="M5197" t="s">
        <v>331</v>
      </c>
      <c r="N5197">
        <v>581186</v>
      </c>
      <c r="O5197" t="s">
        <v>331</v>
      </c>
      <c r="P5197">
        <v>581186</v>
      </c>
      <c r="Q5197" t="s">
        <v>331</v>
      </c>
      <c r="R5197" s="9">
        <v>149058.6841979262</v>
      </c>
      <c r="S5197" s="9"/>
      <c r="T5197" s="9"/>
      <c r="U5197" s="9"/>
      <c r="V5197" s="9"/>
      <c r="W5197" s="9"/>
      <c r="X5197" s="9"/>
      <c r="Y5197" s="9"/>
      <c r="Z5197" s="9"/>
      <c r="AA5197" s="9"/>
      <c r="AB5197" s="9"/>
      <c r="AC5197" s="9"/>
      <c r="AD5197" s="9"/>
      <c r="AE5197" s="9"/>
      <c r="AF5197" s="9"/>
      <c r="AG5197" s="9"/>
      <c r="AH5197" s="9"/>
      <c r="AI5197" s="9"/>
      <c r="AJ5197" s="9"/>
      <c r="AK5197" s="9"/>
      <c r="AL5197" s="9"/>
      <c r="AM5197" s="9"/>
      <c r="AN5197" s="9"/>
      <c r="AO5197" s="9"/>
      <c r="AP5197" s="9"/>
      <c r="AQ5197" s="15"/>
      <c r="AR5197" s="9"/>
      <c r="AS5197" s="9"/>
      <c r="AT5197" s="9"/>
      <c r="AU5197" s="9"/>
      <c r="AV5197" s="9"/>
      <c r="AW5197" s="9"/>
      <c r="AX5197" s="9"/>
      <c r="AY5197" s="9"/>
      <c r="AZ5197" s="9"/>
      <c r="BA5197" s="9"/>
      <c r="BB5197" s="9"/>
      <c r="BC5197" s="9"/>
      <c r="BD5197" s="9"/>
      <c r="BE5197" s="9"/>
      <c r="BF5197" s="9"/>
      <c r="BG5197" s="9"/>
      <c r="BH5197" s="9"/>
      <c r="BI5197" s="9"/>
      <c r="BJ5197" s="9"/>
      <c r="BK5197" s="9"/>
      <c r="BL5197" s="9">
        <f t="shared" si="170"/>
        <v>149058.6841979262</v>
      </c>
      <c r="BM5197" s="9">
        <f t="shared" si="171"/>
        <v>149100</v>
      </c>
    </row>
    <row r="5198" spans="1:65" x14ac:dyDescent="0.3">
      <c r="A5198" t="s">
        <v>4689</v>
      </c>
      <c r="B5198" s="9">
        <v>527</v>
      </c>
      <c r="C5198">
        <v>541621</v>
      </c>
      <c r="D5198">
        <v>1</v>
      </c>
      <c r="E5198">
        <v>0</v>
      </c>
      <c r="F5198">
        <v>0</v>
      </c>
      <c r="G5198">
        <v>0</v>
      </c>
      <c r="H5198">
        <v>0</v>
      </c>
      <c r="I5198" t="s">
        <v>151</v>
      </c>
      <c r="J5198">
        <v>560715</v>
      </c>
      <c r="K5198" t="s">
        <v>553</v>
      </c>
      <c r="L5198">
        <v>560715</v>
      </c>
      <c r="M5198" t="s">
        <v>553</v>
      </c>
      <c r="N5198">
        <v>560715</v>
      </c>
      <c r="O5198" t="s">
        <v>553</v>
      </c>
      <c r="P5198">
        <v>560715</v>
      </c>
      <c r="Q5198" t="s">
        <v>553</v>
      </c>
      <c r="R5198" s="9">
        <v>125578.2775831648</v>
      </c>
      <c r="S5198" s="9"/>
      <c r="T5198" s="9"/>
      <c r="U5198" s="9"/>
      <c r="V5198" s="9"/>
      <c r="W5198" s="9"/>
      <c r="X5198" s="9"/>
      <c r="Y5198" s="9"/>
      <c r="Z5198" s="9"/>
      <c r="AA5198" s="9"/>
      <c r="AB5198" s="9"/>
      <c r="AC5198" s="9"/>
      <c r="AD5198" s="9"/>
      <c r="AE5198" s="9"/>
      <c r="AF5198" s="9"/>
      <c r="AG5198" s="9"/>
      <c r="AH5198" s="9"/>
      <c r="AI5198" s="9"/>
      <c r="AJ5198" s="9"/>
      <c r="AK5198" s="9"/>
      <c r="AL5198" s="9"/>
      <c r="AM5198" s="9"/>
      <c r="AN5198" s="9"/>
      <c r="AO5198" s="9"/>
      <c r="AP5198" s="9"/>
      <c r="AQ5198" s="15"/>
      <c r="AR5198" s="9"/>
      <c r="AS5198" s="9"/>
      <c r="AT5198" s="9"/>
      <c r="AU5198" s="9"/>
      <c r="AV5198" s="9"/>
      <c r="AW5198" s="9"/>
      <c r="AX5198" s="9"/>
      <c r="AY5198" s="9"/>
      <c r="AZ5198" s="9"/>
      <c r="BA5198" s="9"/>
      <c r="BB5198" s="9"/>
      <c r="BC5198" s="9"/>
      <c r="BD5198" s="9"/>
      <c r="BE5198" s="9"/>
      <c r="BF5198" s="9"/>
      <c r="BG5198" s="9"/>
      <c r="BH5198" s="9"/>
      <c r="BI5198" s="9"/>
      <c r="BJ5198" s="9"/>
      <c r="BK5198" s="9"/>
      <c r="BL5198" s="9">
        <f t="shared" si="170"/>
        <v>125578.2775831648</v>
      </c>
      <c r="BM5198" s="9">
        <f t="shared" si="171"/>
        <v>125600</v>
      </c>
    </row>
    <row r="5199" spans="1:65" x14ac:dyDescent="0.3">
      <c r="A5199" t="s">
        <v>4690</v>
      </c>
      <c r="B5199" s="9">
        <v>350</v>
      </c>
      <c r="C5199">
        <v>572381</v>
      </c>
      <c r="D5199">
        <v>1</v>
      </c>
      <c r="E5199">
        <v>0</v>
      </c>
      <c r="F5199">
        <v>0</v>
      </c>
      <c r="G5199">
        <v>0</v>
      </c>
      <c r="H5199">
        <v>0</v>
      </c>
      <c r="I5199" t="s">
        <v>96</v>
      </c>
      <c r="J5199">
        <v>571393</v>
      </c>
      <c r="K5199" t="s">
        <v>1167</v>
      </c>
      <c r="L5199">
        <v>571393</v>
      </c>
      <c r="M5199" t="s">
        <v>1167</v>
      </c>
      <c r="N5199">
        <v>571393</v>
      </c>
      <c r="O5199" t="s">
        <v>1167</v>
      </c>
      <c r="P5199">
        <v>571393</v>
      </c>
      <c r="Q5199" t="s">
        <v>1167</v>
      </c>
      <c r="R5199" s="9">
        <v>83800.610169669671</v>
      </c>
      <c r="S5199" s="9"/>
      <c r="T5199" s="9"/>
      <c r="U5199" s="9"/>
      <c r="V5199" s="9"/>
      <c r="W5199" s="9"/>
      <c r="X5199" s="9"/>
      <c r="Y5199" s="9"/>
      <c r="Z5199" s="9"/>
      <c r="AA5199" s="9"/>
      <c r="AB5199" s="9"/>
      <c r="AC5199" s="9"/>
      <c r="AD5199" s="9"/>
      <c r="AE5199" s="9"/>
      <c r="AF5199" s="9"/>
      <c r="AG5199" s="9"/>
      <c r="AH5199" s="9"/>
      <c r="AI5199" s="9"/>
      <c r="AJ5199" s="9"/>
      <c r="AK5199" s="9"/>
      <c r="AL5199" s="9"/>
      <c r="AM5199" s="9"/>
      <c r="AN5199" s="9"/>
      <c r="AO5199" s="9"/>
      <c r="AP5199" s="9"/>
      <c r="AQ5199" s="15"/>
      <c r="AR5199" s="9"/>
      <c r="AS5199" s="9"/>
      <c r="AT5199" s="9"/>
      <c r="AU5199" s="9"/>
      <c r="AV5199" s="9"/>
      <c r="AW5199" s="9"/>
      <c r="AX5199" s="9"/>
      <c r="AY5199" s="9"/>
      <c r="AZ5199" s="9"/>
      <c r="BA5199" s="9"/>
      <c r="BB5199" s="9"/>
      <c r="BC5199" s="9"/>
      <c r="BD5199" s="9"/>
      <c r="BE5199" s="9"/>
      <c r="BF5199" s="9"/>
      <c r="BG5199" s="9"/>
      <c r="BH5199" s="9"/>
      <c r="BI5199" s="9"/>
      <c r="BJ5199" s="9"/>
      <c r="BK5199" s="9"/>
      <c r="BL5199" s="9">
        <f t="shared" si="170"/>
        <v>83800.610169669671</v>
      </c>
      <c r="BM5199" s="9">
        <f t="shared" si="171"/>
        <v>83800</v>
      </c>
    </row>
    <row r="5200" spans="1:65" x14ac:dyDescent="0.3">
      <c r="A5200" t="s">
        <v>4691</v>
      </c>
      <c r="B5200" s="9">
        <v>2574</v>
      </c>
      <c r="C5200">
        <v>535222</v>
      </c>
      <c r="D5200">
        <v>1</v>
      </c>
      <c r="E5200">
        <v>0</v>
      </c>
      <c r="F5200">
        <v>0</v>
      </c>
      <c r="G5200">
        <v>0</v>
      </c>
      <c r="H5200">
        <v>0</v>
      </c>
      <c r="I5200" t="s">
        <v>86</v>
      </c>
      <c r="J5200">
        <v>534935</v>
      </c>
      <c r="K5200" t="s">
        <v>2441</v>
      </c>
      <c r="L5200">
        <v>535087</v>
      </c>
      <c r="M5200" t="s">
        <v>960</v>
      </c>
      <c r="N5200">
        <v>535087</v>
      </c>
      <c r="O5200" t="s">
        <v>960</v>
      </c>
      <c r="P5200">
        <v>535087</v>
      </c>
      <c r="Q5200" t="s">
        <v>960</v>
      </c>
      <c r="R5200" s="9">
        <v>594815.10008634464</v>
      </c>
      <c r="S5200" s="9"/>
      <c r="T5200" s="9"/>
      <c r="U5200" s="9"/>
      <c r="V5200" s="9"/>
      <c r="W5200" s="9"/>
      <c r="X5200" s="9"/>
      <c r="Y5200" s="9"/>
      <c r="Z5200" s="9"/>
      <c r="AA5200" s="9"/>
      <c r="AB5200" s="9"/>
      <c r="AC5200" s="9"/>
      <c r="AD5200" s="9"/>
      <c r="AE5200" s="9"/>
      <c r="AF5200" s="9"/>
      <c r="AG5200" s="9"/>
      <c r="AH5200" s="9"/>
      <c r="AI5200" s="9"/>
      <c r="AJ5200" s="9"/>
      <c r="AK5200" s="9"/>
      <c r="AL5200" s="9"/>
      <c r="AM5200" s="9"/>
      <c r="AN5200" s="9"/>
      <c r="AO5200" s="9"/>
      <c r="AP5200" s="9"/>
      <c r="AQ5200" s="15"/>
      <c r="AR5200" s="9"/>
      <c r="AS5200" s="9"/>
      <c r="AT5200" s="9"/>
      <c r="AU5200" s="9"/>
      <c r="AV5200" s="9"/>
      <c r="AW5200" s="9"/>
      <c r="AX5200" s="9"/>
      <c r="AY5200" s="9"/>
      <c r="AZ5200" s="9"/>
      <c r="BA5200" s="9"/>
      <c r="BB5200" s="9"/>
      <c r="BC5200" s="9"/>
      <c r="BD5200" s="9"/>
      <c r="BE5200" s="9"/>
      <c r="BF5200" s="9"/>
      <c r="BG5200" s="9"/>
      <c r="BH5200" s="9"/>
      <c r="BI5200" s="9"/>
      <c r="BJ5200" s="9"/>
      <c r="BK5200" s="9"/>
      <c r="BL5200" s="9">
        <f t="shared" si="170"/>
        <v>594815.10008634464</v>
      </c>
      <c r="BM5200" s="9">
        <f t="shared" si="171"/>
        <v>594800</v>
      </c>
    </row>
    <row r="5201" spans="1:65" x14ac:dyDescent="0.3">
      <c r="A5201" s="5" t="s">
        <v>278</v>
      </c>
      <c r="B5201" s="9">
        <v>9225</v>
      </c>
      <c r="C5201">
        <v>584002</v>
      </c>
      <c r="D5201">
        <v>1</v>
      </c>
      <c r="E5201">
        <v>1</v>
      </c>
      <c r="F5201">
        <v>1</v>
      </c>
      <c r="G5201">
        <v>1</v>
      </c>
      <c r="H5201">
        <v>1</v>
      </c>
      <c r="I5201" t="s">
        <v>81</v>
      </c>
      <c r="J5201">
        <v>584002</v>
      </c>
      <c r="K5201" t="s">
        <v>278</v>
      </c>
      <c r="L5201">
        <v>584002</v>
      </c>
      <c r="M5201" t="s">
        <v>278</v>
      </c>
      <c r="N5201">
        <v>584002</v>
      </c>
      <c r="O5201" t="s">
        <v>278</v>
      </c>
      <c r="P5201">
        <v>584002</v>
      </c>
      <c r="Q5201" t="s">
        <v>278</v>
      </c>
      <c r="R5201" s="9">
        <v>430828.39587095799</v>
      </c>
      <c r="S5201" s="9">
        <f>SUMIFS($B:$B,$J:$J,$C5201)</f>
        <v>19258</v>
      </c>
      <c r="T5201" s="9">
        <v>447603.19367592578</v>
      </c>
      <c r="U5201" s="9">
        <v>1</v>
      </c>
      <c r="V5201" s="9">
        <f>U5201*768</f>
        <v>768</v>
      </c>
      <c r="W5201" s="9">
        <v>50</v>
      </c>
      <c r="X5201" s="9">
        <f>W5201*3072</f>
        <v>153600</v>
      </c>
      <c r="Y5201" s="9">
        <v>106</v>
      </c>
      <c r="Z5201" s="9">
        <f>Y5201*1024</f>
        <v>108544</v>
      </c>
      <c r="AA5201" s="9">
        <v>49</v>
      </c>
      <c r="AB5201" s="9">
        <f>AA5201*256</f>
        <v>12544</v>
      </c>
      <c r="AC5201" s="9">
        <f>SUMIFS($B:$B,$L:$L,$C5201)</f>
        <v>28017</v>
      </c>
      <c r="AD5201" s="9">
        <v>1855505.9547953249</v>
      </c>
      <c r="AE5201" s="9">
        <f>SUMIFS($B:$B,$P:$P,$C5201)</f>
        <v>32815</v>
      </c>
      <c r="AF5201" s="9">
        <v>2037628.79841139</v>
      </c>
      <c r="AG5201" s="9">
        <f>SUMIFS($B:$B,$N:$N,$C5201)</f>
        <v>32815</v>
      </c>
      <c r="AH5201" s="9">
        <v>5702592.890056733</v>
      </c>
      <c r="AI5201" s="9">
        <f>SUMIFS($B:$B,$P:$P,$C5201)</f>
        <v>32815</v>
      </c>
      <c r="AJ5201" s="9">
        <v>17488100.20116581</v>
      </c>
      <c r="AK5201" s="9"/>
      <c r="AL5201" s="9">
        <v>4350</v>
      </c>
      <c r="AM5201" s="9">
        <f>AL5201*141</f>
        <v>613350</v>
      </c>
      <c r="AN5201" s="9"/>
      <c r="AO5201" s="9"/>
      <c r="AP5201" s="9"/>
      <c r="AQ5201" s="15"/>
      <c r="AR5201" s="9">
        <v>6</v>
      </c>
      <c r="AS5201" s="9">
        <f>AR5201*30500</f>
        <v>183000</v>
      </c>
      <c r="AT5201" s="9">
        <v>252</v>
      </c>
      <c r="AU5201" s="9">
        <f>AT5201*2742</f>
        <v>690984</v>
      </c>
      <c r="AV5201" s="9">
        <v>48</v>
      </c>
      <c r="AW5201" s="9">
        <f>AV5201*914</f>
        <v>43872</v>
      </c>
      <c r="AX5201" s="9">
        <v>1363</v>
      </c>
      <c r="AY5201" s="9">
        <f>AX5201*141</f>
        <v>192183</v>
      </c>
      <c r="AZ5201" s="9">
        <v>1146</v>
      </c>
      <c r="BA5201" s="9">
        <f>AZ5201*343</f>
        <v>393078</v>
      </c>
      <c r="BB5201" s="9">
        <v>921</v>
      </c>
      <c r="BC5201" s="9">
        <f>BB5201*109</f>
        <v>100389</v>
      </c>
      <c r="BD5201" s="9">
        <v>159</v>
      </c>
      <c r="BE5201" s="9">
        <f>BD5201*82</f>
        <v>13038</v>
      </c>
      <c r="BF5201" s="9">
        <v>958</v>
      </c>
      <c r="BG5201" s="9">
        <f>BF5201*328</f>
        <v>314224</v>
      </c>
      <c r="BH5201" s="9">
        <v>154</v>
      </c>
      <c r="BI5201" s="9">
        <f>BH5201*410</f>
        <v>63140</v>
      </c>
      <c r="BJ5201" s="9">
        <v>0</v>
      </c>
      <c r="BK5201" s="9">
        <f>BJ5201*219</f>
        <v>0</v>
      </c>
      <c r="BL5201" s="9">
        <f t="shared" si="170"/>
        <v>30844973.433976144</v>
      </c>
      <c r="BM5201" s="9">
        <f t="shared" si="171"/>
        <v>30845000</v>
      </c>
    </row>
    <row r="5202" spans="1:65" x14ac:dyDescent="0.3">
      <c r="A5202" t="s">
        <v>4692</v>
      </c>
      <c r="B5202" s="9">
        <v>102</v>
      </c>
      <c r="C5202">
        <v>596892</v>
      </c>
      <c r="D5202">
        <v>1</v>
      </c>
      <c r="E5202">
        <v>0</v>
      </c>
      <c r="F5202">
        <v>0</v>
      </c>
      <c r="G5202">
        <v>0</v>
      </c>
      <c r="H5202">
        <v>0</v>
      </c>
      <c r="I5202" t="s">
        <v>81</v>
      </c>
      <c r="J5202">
        <v>595527</v>
      </c>
      <c r="K5202" t="s">
        <v>592</v>
      </c>
      <c r="L5202">
        <v>584002</v>
      </c>
      <c r="M5202" t="s">
        <v>278</v>
      </c>
      <c r="N5202">
        <v>584002</v>
      </c>
      <c r="O5202" t="s">
        <v>278</v>
      </c>
      <c r="P5202">
        <v>584002</v>
      </c>
      <c r="Q5202" t="s">
        <v>278</v>
      </c>
      <c r="R5202" s="9">
        <v>71941.662785630979</v>
      </c>
      <c r="S5202" s="9"/>
      <c r="T5202" s="9"/>
      <c r="U5202" s="9"/>
      <c r="V5202" s="9"/>
      <c r="W5202" s="9"/>
      <c r="X5202" s="9"/>
      <c r="Y5202" s="9"/>
      <c r="Z5202" s="9"/>
      <c r="AA5202" s="9"/>
      <c r="AB5202" s="9"/>
      <c r="AC5202" s="9"/>
      <c r="AD5202" s="9"/>
      <c r="AE5202" s="9"/>
      <c r="AF5202" s="9"/>
      <c r="AG5202" s="9"/>
      <c r="AH5202" s="9"/>
      <c r="AI5202" s="9"/>
      <c r="AJ5202" s="9"/>
      <c r="AK5202" s="9"/>
      <c r="AL5202" s="9"/>
      <c r="AM5202" s="9"/>
      <c r="AN5202" s="9"/>
      <c r="AO5202" s="9"/>
      <c r="AP5202" s="9"/>
      <c r="AQ5202" s="15"/>
      <c r="AR5202" s="9"/>
      <c r="AS5202" s="9"/>
      <c r="AT5202" s="9"/>
      <c r="AU5202" s="9"/>
      <c r="AV5202" s="9"/>
      <c r="AW5202" s="9"/>
      <c r="AX5202" s="9"/>
      <c r="AY5202" s="9"/>
      <c r="AZ5202" s="9"/>
      <c r="BA5202" s="9"/>
      <c r="BB5202" s="9"/>
      <c r="BC5202" s="9"/>
      <c r="BD5202" s="9"/>
      <c r="BE5202" s="9"/>
      <c r="BF5202" s="9"/>
      <c r="BG5202" s="9"/>
      <c r="BH5202" s="9"/>
      <c r="BI5202" s="9"/>
      <c r="BJ5202" s="9"/>
      <c r="BK5202" s="9"/>
      <c r="BL5202" s="9">
        <f t="shared" si="170"/>
        <v>71941.662785630979</v>
      </c>
      <c r="BM5202" s="9">
        <f t="shared" si="171"/>
        <v>71900</v>
      </c>
    </row>
    <row r="5203" spans="1:65" x14ac:dyDescent="0.3">
      <c r="A5203" t="s">
        <v>4693</v>
      </c>
      <c r="B5203" s="9">
        <v>468</v>
      </c>
      <c r="C5203">
        <v>590100</v>
      </c>
      <c r="D5203">
        <v>1</v>
      </c>
      <c r="E5203">
        <v>0</v>
      </c>
      <c r="F5203">
        <v>0</v>
      </c>
      <c r="G5203">
        <v>0</v>
      </c>
      <c r="H5203">
        <v>0</v>
      </c>
      <c r="I5203" t="s">
        <v>111</v>
      </c>
      <c r="J5203">
        <v>589764</v>
      </c>
      <c r="K5203" t="s">
        <v>1247</v>
      </c>
      <c r="L5203">
        <v>589756</v>
      </c>
      <c r="M5203" t="s">
        <v>1248</v>
      </c>
      <c r="N5203">
        <v>589756</v>
      </c>
      <c r="O5203" t="s">
        <v>1248</v>
      </c>
      <c r="P5203">
        <v>589250</v>
      </c>
      <c r="Q5203" t="s">
        <v>113</v>
      </c>
      <c r="R5203" s="9">
        <v>111685.05519567319</v>
      </c>
      <c r="S5203" s="9"/>
      <c r="T5203" s="9"/>
      <c r="U5203" s="9"/>
      <c r="V5203" s="9"/>
      <c r="W5203" s="9"/>
      <c r="X5203" s="9"/>
      <c r="Y5203" s="9"/>
      <c r="Z5203" s="9"/>
      <c r="AA5203" s="9"/>
      <c r="AB5203" s="9"/>
      <c r="AC5203" s="9"/>
      <c r="AD5203" s="9"/>
      <c r="AE5203" s="9"/>
      <c r="AF5203" s="9"/>
      <c r="AG5203" s="9"/>
      <c r="AH5203" s="9"/>
      <c r="AI5203" s="9"/>
      <c r="AJ5203" s="9"/>
      <c r="AK5203" s="9"/>
      <c r="AL5203" s="9"/>
      <c r="AM5203" s="9"/>
      <c r="AN5203" s="9"/>
      <c r="AO5203" s="9"/>
      <c r="AP5203" s="9"/>
      <c r="AQ5203" s="15"/>
      <c r="AR5203" s="9"/>
      <c r="AS5203" s="9"/>
      <c r="AT5203" s="9"/>
      <c r="AU5203" s="9"/>
      <c r="AV5203" s="9"/>
      <c r="AW5203" s="9"/>
      <c r="AX5203" s="9"/>
      <c r="AY5203" s="9"/>
      <c r="AZ5203" s="9"/>
      <c r="BA5203" s="9"/>
      <c r="BB5203" s="9"/>
      <c r="BC5203" s="9"/>
      <c r="BD5203" s="9"/>
      <c r="BE5203" s="9"/>
      <c r="BF5203" s="9"/>
      <c r="BG5203" s="9"/>
      <c r="BH5203" s="9"/>
      <c r="BI5203" s="9"/>
      <c r="BJ5203" s="9"/>
      <c r="BK5203" s="9"/>
      <c r="BL5203" s="9">
        <f t="shared" si="170"/>
        <v>111685.05519567319</v>
      </c>
      <c r="BM5203" s="9">
        <f t="shared" si="171"/>
        <v>111700</v>
      </c>
    </row>
    <row r="5204" spans="1:65" x14ac:dyDescent="0.3">
      <c r="A5204" t="s">
        <v>4694</v>
      </c>
      <c r="B5204" s="9">
        <v>3390</v>
      </c>
      <c r="C5204">
        <v>559491</v>
      </c>
      <c r="D5204">
        <v>1</v>
      </c>
      <c r="E5204">
        <v>0</v>
      </c>
      <c r="F5204">
        <v>0</v>
      </c>
      <c r="G5204">
        <v>0</v>
      </c>
      <c r="H5204">
        <v>0</v>
      </c>
      <c r="I5204" t="s">
        <v>151</v>
      </c>
      <c r="J5204">
        <v>559580</v>
      </c>
      <c r="K5204" t="s">
        <v>4695</v>
      </c>
      <c r="L5204">
        <v>559300</v>
      </c>
      <c r="M5204" t="s">
        <v>223</v>
      </c>
      <c r="N5204">
        <v>559300</v>
      </c>
      <c r="O5204" t="s">
        <v>223</v>
      </c>
      <c r="P5204">
        <v>559300</v>
      </c>
      <c r="Q5204" t="s">
        <v>223</v>
      </c>
      <c r="R5204" s="9">
        <v>777048.50843708438</v>
      </c>
      <c r="S5204" s="9"/>
      <c r="T5204" s="9"/>
      <c r="U5204" s="9"/>
      <c r="V5204" s="9"/>
      <c r="W5204" s="9"/>
      <c r="X5204" s="9"/>
      <c r="Y5204" s="9"/>
      <c r="Z5204" s="9"/>
      <c r="AA5204" s="9"/>
      <c r="AB5204" s="9"/>
      <c r="AC5204" s="9"/>
      <c r="AD5204" s="9"/>
      <c r="AE5204" s="9"/>
      <c r="AF5204" s="9"/>
      <c r="AG5204" s="9"/>
      <c r="AH5204" s="9"/>
      <c r="AI5204" s="9"/>
      <c r="AJ5204" s="9"/>
      <c r="AK5204" s="9"/>
      <c r="AL5204" s="9"/>
      <c r="AM5204" s="9"/>
      <c r="AN5204" s="9"/>
      <c r="AO5204" s="9"/>
      <c r="AP5204" s="9"/>
      <c r="AQ5204" s="15"/>
      <c r="AR5204" s="9">
        <v>5</v>
      </c>
      <c r="AS5204" s="9">
        <f>AR5204*30500</f>
        <v>152500</v>
      </c>
      <c r="AT5204" s="9"/>
      <c r="AU5204" s="9"/>
      <c r="AV5204" s="9"/>
      <c r="AW5204" s="9"/>
      <c r="AX5204" s="9"/>
      <c r="AY5204" s="9"/>
      <c r="AZ5204" s="9"/>
      <c r="BA5204" s="9"/>
      <c r="BB5204" s="9"/>
      <c r="BC5204" s="9"/>
      <c r="BD5204" s="9"/>
      <c r="BE5204" s="9"/>
      <c r="BF5204" s="9"/>
      <c r="BG5204" s="9"/>
      <c r="BH5204" s="9"/>
      <c r="BI5204" s="9"/>
      <c r="BJ5204" s="9"/>
      <c r="BK5204" s="9"/>
      <c r="BL5204" s="9">
        <f t="shared" si="170"/>
        <v>929548.50843708438</v>
      </c>
      <c r="BM5204" s="9">
        <f t="shared" si="171"/>
        <v>929500</v>
      </c>
    </row>
    <row r="5205" spans="1:65" x14ac:dyDescent="0.3">
      <c r="A5205" s="2" t="s">
        <v>4696</v>
      </c>
      <c r="B5205" s="9">
        <v>2439</v>
      </c>
      <c r="C5205">
        <v>585858</v>
      </c>
      <c r="D5205">
        <v>1</v>
      </c>
      <c r="E5205">
        <v>1</v>
      </c>
      <c r="F5205">
        <v>0</v>
      </c>
      <c r="G5205">
        <v>0</v>
      </c>
      <c r="H5205">
        <v>0</v>
      </c>
      <c r="I5205" t="s">
        <v>135</v>
      </c>
      <c r="J5205">
        <v>585858</v>
      </c>
      <c r="K5205" t="s">
        <v>4696</v>
      </c>
      <c r="L5205">
        <v>585599</v>
      </c>
      <c r="M5205" t="s">
        <v>292</v>
      </c>
      <c r="N5205">
        <v>585599</v>
      </c>
      <c r="O5205" t="s">
        <v>292</v>
      </c>
      <c r="P5205">
        <v>585599</v>
      </c>
      <c r="Q5205" t="s">
        <v>292</v>
      </c>
      <c r="R5205" s="9">
        <v>564446.71710482275</v>
      </c>
      <c r="S5205" s="9">
        <f>SUMIFS($B:$B,$J:$J,$C5205)</f>
        <v>2439</v>
      </c>
      <c r="T5205" s="9">
        <v>132679.01142125661</v>
      </c>
      <c r="U5205" s="9">
        <v>0</v>
      </c>
      <c r="V5205" s="9">
        <f>U5205*768</f>
        <v>0</v>
      </c>
      <c r="W5205" s="9">
        <v>0</v>
      </c>
      <c r="X5205" s="9">
        <f>W5205*3072</f>
        <v>0</v>
      </c>
      <c r="Y5205" s="9">
        <v>17</v>
      </c>
      <c r="Z5205" s="9">
        <f>Y5205*1024</f>
        <v>17408</v>
      </c>
      <c r="AA5205" s="9">
        <v>8</v>
      </c>
      <c r="AB5205" s="9">
        <f>AA5205*256</f>
        <v>2048</v>
      </c>
      <c r="AC5205" s="9"/>
      <c r="AD5205" s="9"/>
      <c r="AE5205" s="9"/>
      <c r="AF5205" s="9"/>
      <c r="AG5205" s="9"/>
      <c r="AH5205" s="9"/>
      <c r="AI5205" s="9"/>
      <c r="AJ5205" s="9"/>
      <c r="AK5205" s="9"/>
      <c r="AL5205" s="9"/>
      <c r="AM5205" s="9"/>
      <c r="AN5205" s="9"/>
      <c r="AO5205" s="9"/>
      <c r="AP5205" s="9"/>
      <c r="AQ5205" s="15"/>
      <c r="AR5205" s="9"/>
      <c r="AS5205" s="9"/>
      <c r="AT5205" s="9"/>
      <c r="AU5205" s="9"/>
      <c r="AV5205" s="9"/>
      <c r="AW5205" s="9"/>
      <c r="AX5205" s="9"/>
      <c r="AY5205" s="9"/>
      <c r="AZ5205" s="9"/>
      <c r="BA5205" s="9"/>
      <c r="BB5205" s="9"/>
      <c r="BC5205" s="9"/>
      <c r="BD5205" s="9"/>
      <c r="BE5205" s="9"/>
      <c r="BF5205" s="9"/>
      <c r="BG5205" s="9"/>
      <c r="BH5205" s="9"/>
      <c r="BI5205" s="9"/>
      <c r="BJ5205" s="9"/>
      <c r="BK5205" s="9"/>
      <c r="BL5205" s="9">
        <f t="shared" si="170"/>
        <v>716581.72852607933</v>
      </c>
      <c r="BM5205" s="9">
        <f t="shared" si="171"/>
        <v>716600</v>
      </c>
    </row>
    <row r="5206" spans="1:65" x14ac:dyDescent="0.3">
      <c r="A5206" t="s">
        <v>4696</v>
      </c>
      <c r="B5206" s="9">
        <v>403</v>
      </c>
      <c r="C5206">
        <v>554341</v>
      </c>
      <c r="D5206">
        <v>1</v>
      </c>
      <c r="E5206">
        <v>0</v>
      </c>
      <c r="F5206">
        <v>0</v>
      </c>
      <c r="G5206">
        <v>0</v>
      </c>
      <c r="H5206">
        <v>0</v>
      </c>
      <c r="I5206" t="s">
        <v>151</v>
      </c>
      <c r="J5206">
        <v>553425</v>
      </c>
      <c r="K5206" t="s">
        <v>152</v>
      </c>
      <c r="L5206">
        <v>553425</v>
      </c>
      <c r="M5206" t="s">
        <v>152</v>
      </c>
      <c r="N5206">
        <v>553425</v>
      </c>
      <c r="O5206" t="s">
        <v>152</v>
      </c>
      <c r="P5206">
        <v>553425</v>
      </c>
      <c r="Q5206" t="s">
        <v>152</v>
      </c>
      <c r="R5206" s="9">
        <v>96341.972411822921</v>
      </c>
      <c r="S5206" s="9"/>
      <c r="T5206" s="9"/>
      <c r="U5206" s="9"/>
      <c r="V5206" s="9"/>
      <c r="W5206" s="9"/>
      <c r="X5206" s="9"/>
      <c r="Y5206" s="9"/>
      <c r="Z5206" s="9"/>
      <c r="AA5206" s="9"/>
      <c r="AB5206" s="9"/>
      <c r="AC5206" s="9"/>
      <c r="AD5206" s="9"/>
      <c r="AE5206" s="9"/>
      <c r="AF5206" s="9"/>
      <c r="AG5206" s="9"/>
      <c r="AH5206" s="9"/>
      <c r="AI5206" s="9"/>
      <c r="AJ5206" s="9"/>
      <c r="AK5206" s="9"/>
      <c r="AL5206" s="9"/>
      <c r="AM5206" s="9"/>
      <c r="AN5206" s="9"/>
      <c r="AO5206" s="9"/>
      <c r="AP5206" s="9"/>
      <c r="AQ5206" s="15"/>
      <c r="AR5206" s="9"/>
      <c r="AS5206" s="9"/>
      <c r="AT5206" s="9"/>
      <c r="AU5206" s="9"/>
      <c r="AV5206" s="9"/>
      <c r="AW5206" s="9"/>
      <c r="AX5206" s="9"/>
      <c r="AY5206" s="9"/>
      <c r="AZ5206" s="9"/>
      <c r="BA5206" s="9"/>
      <c r="BB5206" s="9"/>
      <c r="BC5206" s="9"/>
      <c r="BD5206" s="9"/>
      <c r="BE5206" s="9"/>
      <c r="BF5206" s="9"/>
      <c r="BG5206" s="9"/>
      <c r="BH5206" s="9"/>
      <c r="BI5206" s="9"/>
      <c r="BJ5206" s="9"/>
      <c r="BK5206" s="9"/>
      <c r="BL5206" s="9">
        <f t="shared" si="170"/>
        <v>96341.972411822921</v>
      </c>
      <c r="BM5206" s="9">
        <f t="shared" si="171"/>
        <v>96300</v>
      </c>
    </row>
    <row r="5207" spans="1:65" x14ac:dyDescent="0.3">
      <c r="A5207" t="s">
        <v>4697</v>
      </c>
      <c r="B5207" s="9">
        <v>1093</v>
      </c>
      <c r="C5207">
        <v>531847</v>
      </c>
      <c r="D5207">
        <v>1</v>
      </c>
      <c r="E5207">
        <v>0</v>
      </c>
      <c r="F5207">
        <v>0</v>
      </c>
      <c r="G5207">
        <v>0</v>
      </c>
      <c r="H5207">
        <v>0</v>
      </c>
      <c r="I5207" t="s">
        <v>86</v>
      </c>
      <c r="J5207">
        <v>531189</v>
      </c>
      <c r="K5207" t="s">
        <v>338</v>
      </c>
      <c r="L5207">
        <v>531189</v>
      </c>
      <c r="M5207" t="s">
        <v>338</v>
      </c>
      <c r="N5207">
        <v>531189</v>
      </c>
      <c r="O5207" t="s">
        <v>338</v>
      </c>
      <c r="P5207">
        <v>531189</v>
      </c>
      <c r="Q5207" t="s">
        <v>338</v>
      </c>
      <c r="R5207" s="9">
        <v>257529.94811516881</v>
      </c>
      <c r="S5207" s="9"/>
      <c r="T5207" s="9"/>
      <c r="U5207" s="9"/>
      <c r="V5207" s="9"/>
      <c r="W5207" s="9"/>
      <c r="X5207" s="9"/>
      <c r="Y5207" s="9"/>
      <c r="Z5207" s="9"/>
      <c r="AA5207" s="9"/>
      <c r="AB5207" s="9"/>
      <c r="AC5207" s="9"/>
      <c r="AD5207" s="9"/>
      <c r="AE5207" s="9"/>
      <c r="AF5207" s="9"/>
      <c r="AG5207" s="9"/>
      <c r="AH5207" s="9"/>
      <c r="AI5207" s="9"/>
      <c r="AJ5207" s="9"/>
      <c r="AK5207" s="9"/>
      <c r="AL5207" s="9"/>
      <c r="AM5207" s="9"/>
      <c r="AN5207" s="9"/>
      <c r="AO5207" s="9"/>
      <c r="AP5207" s="9"/>
      <c r="AQ5207" s="15"/>
      <c r="AR5207" s="9"/>
      <c r="AS5207" s="9"/>
      <c r="AT5207" s="9"/>
      <c r="AU5207" s="9"/>
      <c r="AV5207" s="9"/>
      <c r="AW5207" s="9"/>
      <c r="AX5207" s="9"/>
      <c r="AY5207" s="9"/>
      <c r="AZ5207" s="9"/>
      <c r="BA5207" s="9"/>
      <c r="BB5207" s="9"/>
      <c r="BC5207" s="9"/>
      <c r="BD5207" s="9"/>
      <c r="BE5207" s="9"/>
      <c r="BF5207" s="9"/>
      <c r="BG5207" s="9"/>
      <c r="BH5207" s="9"/>
      <c r="BI5207" s="9"/>
      <c r="BJ5207" s="9"/>
      <c r="BK5207" s="9"/>
      <c r="BL5207" s="9">
        <f t="shared" si="170"/>
        <v>257529.94811516881</v>
      </c>
      <c r="BM5207" s="9">
        <f t="shared" si="171"/>
        <v>257500</v>
      </c>
    </row>
    <row r="5208" spans="1:65" x14ac:dyDescent="0.3">
      <c r="A5208" t="s">
        <v>4698</v>
      </c>
      <c r="B5208" s="9">
        <v>1265</v>
      </c>
      <c r="C5208">
        <v>531855</v>
      </c>
      <c r="D5208">
        <v>1</v>
      </c>
      <c r="E5208">
        <v>0</v>
      </c>
      <c r="F5208">
        <v>0</v>
      </c>
      <c r="G5208">
        <v>0</v>
      </c>
      <c r="H5208">
        <v>0</v>
      </c>
      <c r="I5208" t="s">
        <v>86</v>
      </c>
      <c r="J5208">
        <v>531057</v>
      </c>
      <c r="K5208" t="s">
        <v>220</v>
      </c>
      <c r="L5208">
        <v>533203</v>
      </c>
      <c r="M5208" t="s">
        <v>722</v>
      </c>
      <c r="N5208">
        <v>531057</v>
      </c>
      <c r="O5208" t="s">
        <v>220</v>
      </c>
      <c r="P5208">
        <v>531057</v>
      </c>
      <c r="Q5208" t="s">
        <v>220</v>
      </c>
      <c r="R5208" s="9">
        <v>297229.61527770333</v>
      </c>
      <c r="S5208" s="9"/>
      <c r="T5208" s="9"/>
      <c r="U5208" s="9"/>
      <c r="V5208" s="9"/>
      <c r="W5208" s="9"/>
      <c r="X5208" s="9"/>
      <c r="Y5208" s="9"/>
      <c r="Z5208" s="9"/>
      <c r="AA5208" s="9"/>
      <c r="AB5208" s="9"/>
      <c r="AC5208" s="9"/>
      <c r="AD5208" s="9"/>
      <c r="AE5208" s="9"/>
      <c r="AF5208" s="9"/>
      <c r="AG5208" s="9"/>
      <c r="AH5208" s="9"/>
      <c r="AI5208" s="9"/>
      <c r="AJ5208" s="9"/>
      <c r="AK5208" s="9"/>
      <c r="AL5208" s="9"/>
      <c r="AM5208" s="9"/>
      <c r="AN5208" s="9"/>
      <c r="AO5208" s="9"/>
      <c r="AP5208" s="9"/>
      <c r="AQ5208" s="15"/>
      <c r="AR5208" s="9"/>
      <c r="AS5208" s="9"/>
      <c r="AT5208" s="9"/>
      <c r="AU5208" s="9"/>
      <c r="AV5208" s="9"/>
      <c r="AW5208" s="9"/>
      <c r="AX5208" s="9"/>
      <c r="AY5208" s="9"/>
      <c r="AZ5208" s="9"/>
      <c r="BA5208" s="9"/>
      <c r="BB5208" s="9"/>
      <c r="BC5208" s="9"/>
      <c r="BD5208" s="9"/>
      <c r="BE5208" s="9"/>
      <c r="BF5208" s="9"/>
      <c r="BG5208" s="9"/>
      <c r="BH5208" s="9"/>
      <c r="BI5208" s="9"/>
      <c r="BJ5208" s="9"/>
      <c r="BK5208" s="9"/>
      <c r="BL5208" s="9">
        <f t="shared" si="170"/>
        <v>297229.61527770333</v>
      </c>
      <c r="BM5208" s="9">
        <f t="shared" si="171"/>
        <v>297200</v>
      </c>
    </row>
    <row r="5209" spans="1:65" x14ac:dyDescent="0.3">
      <c r="A5209" t="s">
        <v>4699</v>
      </c>
      <c r="B5209" s="9">
        <v>269</v>
      </c>
      <c r="C5209">
        <v>534463</v>
      </c>
      <c r="D5209">
        <v>1</v>
      </c>
      <c r="E5209">
        <v>0</v>
      </c>
      <c r="F5209">
        <v>0</v>
      </c>
      <c r="G5209">
        <v>0</v>
      </c>
      <c r="H5209">
        <v>0</v>
      </c>
      <c r="I5209" t="s">
        <v>86</v>
      </c>
      <c r="J5209">
        <v>532029</v>
      </c>
      <c r="K5209" t="s">
        <v>771</v>
      </c>
      <c r="L5209">
        <v>532029</v>
      </c>
      <c r="M5209" t="s">
        <v>771</v>
      </c>
      <c r="N5209">
        <v>531189</v>
      </c>
      <c r="O5209" t="s">
        <v>338</v>
      </c>
      <c r="P5209">
        <v>531189</v>
      </c>
      <c r="Q5209" t="s">
        <v>338</v>
      </c>
      <c r="R5209" s="9">
        <v>71941.662785630979</v>
      </c>
      <c r="S5209" s="9"/>
      <c r="T5209" s="9"/>
      <c r="U5209" s="9"/>
      <c r="V5209" s="9"/>
      <c r="W5209" s="9"/>
      <c r="X5209" s="9"/>
      <c r="Y5209" s="9"/>
      <c r="Z5209" s="9"/>
      <c r="AA5209" s="9"/>
      <c r="AB5209" s="9"/>
      <c r="AC5209" s="9"/>
      <c r="AD5209" s="9"/>
      <c r="AE5209" s="9"/>
      <c r="AF5209" s="9"/>
      <c r="AG5209" s="9"/>
      <c r="AH5209" s="9"/>
      <c r="AI5209" s="9"/>
      <c r="AJ5209" s="9"/>
      <c r="AK5209" s="9"/>
      <c r="AL5209" s="9"/>
      <c r="AM5209" s="9"/>
      <c r="AN5209" s="9"/>
      <c r="AO5209" s="9"/>
      <c r="AP5209" s="9"/>
      <c r="AQ5209" s="15"/>
      <c r="AR5209" s="9"/>
      <c r="AS5209" s="9"/>
      <c r="AT5209" s="9"/>
      <c r="AU5209" s="9"/>
      <c r="AV5209" s="9"/>
      <c r="AW5209" s="9"/>
      <c r="AX5209" s="9"/>
      <c r="AY5209" s="9"/>
      <c r="AZ5209" s="9"/>
      <c r="BA5209" s="9"/>
      <c r="BB5209" s="9"/>
      <c r="BC5209" s="9"/>
      <c r="BD5209" s="9"/>
      <c r="BE5209" s="9"/>
      <c r="BF5209" s="9"/>
      <c r="BG5209" s="9"/>
      <c r="BH5209" s="9"/>
      <c r="BI5209" s="9"/>
      <c r="BJ5209" s="9"/>
      <c r="BK5209" s="9"/>
      <c r="BL5209" s="9">
        <f t="shared" si="170"/>
        <v>71941.662785630979</v>
      </c>
      <c r="BM5209" s="9">
        <f t="shared" si="171"/>
        <v>71900</v>
      </c>
    </row>
    <row r="5210" spans="1:65" x14ac:dyDescent="0.3">
      <c r="A5210" t="s">
        <v>4700</v>
      </c>
      <c r="B5210" s="9">
        <v>654</v>
      </c>
      <c r="C5210">
        <v>541427</v>
      </c>
      <c r="D5210">
        <v>1</v>
      </c>
      <c r="E5210">
        <v>0</v>
      </c>
      <c r="F5210">
        <v>0</v>
      </c>
      <c r="G5210">
        <v>0</v>
      </c>
      <c r="H5210">
        <v>0</v>
      </c>
      <c r="I5210" t="s">
        <v>86</v>
      </c>
      <c r="J5210">
        <v>540013</v>
      </c>
      <c r="K5210" t="s">
        <v>762</v>
      </c>
      <c r="L5210">
        <v>540013</v>
      </c>
      <c r="M5210" t="s">
        <v>762</v>
      </c>
      <c r="N5210">
        <v>540013</v>
      </c>
      <c r="O5210" t="s">
        <v>762</v>
      </c>
      <c r="P5210">
        <v>539911</v>
      </c>
      <c r="Q5210" t="s">
        <v>352</v>
      </c>
      <c r="R5210" s="9">
        <v>155384.6824727848</v>
      </c>
      <c r="S5210" s="9"/>
      <c r="T5210" s="9"/>
      <c r="U5210" s="9"/>
      <c r="V5210" s="9"/>
      <c r="W5210" s="9"/>
      <c r="X5210" s="9"/>
      <c r="Y5210" s="9"/>
      <c r="Z5210" s="9"/>
      <c r="AA5210" s="9"/>
      <c r="AB5210" s="9"/>
      <c r="AC5210" s="9"/>
      <c r="AD5210" s="9"/>
      <c r="AE5210" s="9"/>
      <c r="AF5210" s="9"/>
      <c r="AG5210" s="9"/>
      <c r="AH5210" s="9"/>
      <c r="AI5210" s="9"/>
      <c r="AJ5210" s="9"/>
      <c r="AK5210" s="9"/>
      <c r="AL5210" s="9"/>
      <c r="AM5210" s="9"/>
      <c r="AN5210" s="9"/>
      <c r="AO5210" s="9"/>
      <c r="AP5210" s="9"/>
      <c r="AQ5210" s="15"/>
      <c r="AR5210" s="9"/>
      <c r="AS5210" s="9"/>
      <c r="AT5210" s="9"/>
      <c r="AU5210" s="9"/>
      <c r="AV5210" s="9"/>
      <c r="AW5210" s="9"/>
      <c r="AX5210" s="9"/>
      <c r="AY5210" s="9"/>
      <c r="AZ5210" s="9"/>
      <c r="BA5210" s="9"/>
      <c r="BB5210" s="9"/>
      <c r="BC5210" s="9"/>
      <c r="BD5210" s="9"/>
      <c r="BE5210" s="9"/>
      <c r="BF5210" s="9"/>
      <c r="BG5210" s="9"/>
      <c r="BH5210" s="9"/>
      <c r="BI5210" s="9"/>
      <c r="BJ5210" s="9"/>
      <c r="BK5210" s="9"/>
      <c r="BL5210" s="9">
        <f t="shared" si="170"/>
        <v>155384.6824727848</v>
      </c>
      <c r="BM5210" s="9">
        <f t="shared" si="171"/>
        <v>155400</v>
      </c>
    </row>
    <row r="5211" spans="1:65" x14ac:dyDescent="0.3">
      <c r="A5211" t="s">
        <v>4701</v>
      </c>
      <c r="B5211" s="9">
        <v>107</v>
      </c>
      <c r="C5211">
        <v>578614</v>
      </c>
      <c r="D5211">
        <v>1</v>
      </c>
      <c r="E5211">
        <v>0</v>
      </c>
      <c r="F5211">
        <v>0</v>
      </c>
      <c r="G5211">
        <v>0</v>
      </c>
      <c r="H5211">
        <v>0</v>
      </c>
      <c r="I5211" t="s">
        <v>151</v>
      </c>
      <c r="J5211">
        <v>558109</v>
      </c>
      <c r="K5211" t="s">
        <v>1132</v>
      </c>
      <c r="L5211">
        <v>558109</v>
      </c>
      <c r="M5211" t="s">
        <v>1132</v>
      </c>
      <c r="N5211">
        <v>558109</v>
      </c>
      <c r="O5211" t="s">
        <v>1132</v>
      </c>
      <c r="P5211">
        <v>558109</v>
      </c>
      <c r="Q5211" t="s">
        <v>1132</v>
      </c>
      <c r="R5211" s="9">
        <v>71941.662785630979</v>
      </c>
      <c r="S5211" s="9"/>
      <c r="T5211" s="9"/>
      <c r="U5211" s="9"/>
      <c r="V5211" s="9"/>
      <c r="W5211" s="9"/>
      <c r="X5211" s="9"/>
      <c r="Y5211" s="9"/>
      <c r="Z5211" s="9"/>
      <c r="AA5211" s="9"/>
      <c r="AB5211" s="9"/>
      <c r="AC5211" s="9"/>
      <c r="AD5211" s="9"/>
      <c r="AE5211" s="9"/>
      <c r="AF5211" s="9"/>
      <c r="AG5211" s="9"/>
      <c r="AH5211" s="9"/>
      <c r="AI5211" s="9"/>
      <c r="AJ5211" s="9"/>
      <c r="AK5211" s="9"/>
      <c r="AL5211" s="9"/>
      <c r="AM5211" s="9"/>
      <c r="AN5211" s="9"/>
      <c r="AO5211" s="9"/>
      <c r="AP5211" s="9"/>
      <c r="AQ5211" s="15"/>
      <c r="AR5211" s="9"/>
      <c r="AS5211" s="9"/>
      <c r="AT5211" s="9"/>
      <c r="AU5211" s="9"/>
      <c r="AV5211" s="9"/>
      <c r="AW5211" s="9"/>
      <c r="AX5211" s="9"/>
      <c r="AY5211" s="9"/>
      <c r="AZ5211" s="9"/>
      <c r="BA5211" s="9"/>
      <c r="BB5211" s="9"/>
      <c r="BC5211" s="9"/>
      <c r="BD5211" s="9"/>
      <c r="BE5211" s="9"/>
      <c r="BF5211" s="9"/>
      <c r="BG5211" s="9"/>
      <c r="BH5211" s="9"/>
      <c r="BI5211" s="9"/>
      <c r="BJ5211" s="9"/>
      <c r="BK5211" s="9"/>
      <c r="BL5211" s="9">
        <f t="shared" si="170"/>
        <v>71941.662785630979</v>
      </c>
      <c r="BM5211" s="9">
        <f t="shared" si="171"/>
        <v>71900</v>
      </c>
    </row>
    <row r="5212" spans="1:65" x14ac:dyDescent="0.3">
      <c r="A5212" t="s">
        <v>4702</v>
      </c>
      <c r="B5212" s="9">
        <v>125</v>
      </c>
      <c r="C5212">
        <v>532541</v>
      </c>
      <c r="D5212">
        <v>1</v>
      </c>
      <c r="E5212">
        <v>0</v>
      </c>
      <c r="F5212">
        <v>0</v>
      </c>
      <c r="G5212">
        <v>0</v>
      </c>
      <c r="H5212">
        <v>0</v>
      </c>
      <c r="I5212" t="s">
        <v>86</v>
      </c>
      <c r="J5212">
        <v>529648</v>
      </c>
      <c r="K5212" t="s">
        <v>318</v>
      </c>
      <c r="L5212">
        <v>529648</v>
      </c>
      <c r="M5212" t="s">
        <v>318</v>
      </c>
      <c r="N5212">
        <v>530883</v>
      </c>
      <c r="O5212" t="s">
        <v>319</v>
      </c>
      <c r="P5212">
        <v>530883</v>
      </c>
      <c r="Q5212" t="s">
        <v>319</v>
      </c>
      <c r="R5212" s="9">
        <v>71941.662785630979</v>
      </c>
      <c r="S5212" s="9"/>
      <c r="T5212" s="9"/>
      <c r="U5212" s="9"/>
      <c r="V5212" s="9"/>
      <c r="W5212" s="9"/>
      <c r="X5212" s="9"/>
      <c r="Y5212" s="9"/>
      <c r="Z5212" s="9"/>
      <c r="AA5212" s="9"/>
      <c r="AB5212" s="9"/>
      <c r="AC5212" s="9"/>
      <c r="AD5212" s="9"/>
      <c r="AE5212" s="9"/>
      <c r="AF5212" s="9"/>
      <c r="AG5212" s="9"/>
      <c r="AH5212" s="9"/>
      <c r="AI5212" s="9"/>
      <c r="AJ5212" s="9"/>
      <c r="AK5212" s="9"/>
      <c r="AL5212" s="9"/>
      <c r="AM5212" s="9"/>
      <c r="AN5212" s="9"/>
      <c r="AO5212" s="9"/>
      <c r="AP5212" s="9"/>
      <c r="AQ5212" s="15"/>
      <c r="AR5212" s="9"/>
      <c r="AS5212" s="9"/>
      <c r="AT5212" s="9"/>
      <c r="AU5212" s="9"/>
      <c r="AV5212" s="9"/>
      <c r="AW5212" s="9"/>
      <c r="AX5212" s="9"/>
      <c r="AY5212" s="9"/>
      <c r="AZ5212" s="9"/>
      <c r="BA5212" s="9"/>
      <c r="BB5212" s="9"/>
      <c r="BC5212" s="9"/>
      <c r="BD5212" s="9"/>
      <c r="BE5212" s="9"/>
      <c r="BF5212" s="9"/>
      <c r="BG5212" s="9"/>
      <c r="BH5212" s="9"/>
      <c r="BI5212" s="9"/>
      <c r="BJ5212" s="9"/>
      <c r="BK5212" s="9"/>
      <c r="BL5212" s="9">
        <f t="shared" si="170"/>
        <v>71941.662785630979</v>
      </c>
      <c r="BM5212" s="9">
        <f t="shared" si="171"/>
        <v>71900</v>
      </c>
    </row>
    <row r="5213" spans="1:65" x14ac:dyDescent="0.3">
      <c r="A5213" t="s">
        <v>4703</v>
      </c>
      <c r="B5213" s="9">
        <v>382</v>
      </c>
      <c r="C5213">
        <v>593630</v>
      </c>
      <c r="D5213">
        <v>1</v>
      </c>
      <c r="E5213">
        <v>0</v>
      </c>
      <c r="F5213">
        <v>0</v>
      </c>
      <c r="G5213">
        <v>0</v>
      </c>
      <c r="H5213">
        <v>0</v>
      </c>
      <c r="I5213" t="s">
        <v>81</v>
      </c>
      <c r="J5213">
        <v>592889</v>
      </c>
      <c r="K5213" t="s">
        <v>482</v>
      </c>
      <c r="L5213">
        <v>592889</v>
      </c>
      <c r="M5213" t="s">
        <v>482</v>
      </c>
      <c r="N5213">
        <v>592889</v>
      </c>
      <c r="O5213" t="s">
        <v>482</v>
      </c>
      <c r="P5213">
        <v>592889</v>
      </c>
      <c r="Q5213" t="s">
        <v>482</v>
      </c>
      <c r="R5213" s="9">
        <v>91376.19519780323</v>
      </c>
      <c r="S5213" s="9"/>
      <c r="T5213" s="9"/>
      <c r="U5213" s="9"/>
      <c r="V5213" s="9"/>
      <c r="W5213" s="9"/>
      <c r="X5213" s="9"/>
      <c r="Y5213" s="9"/>
      <c r="Z5213" s="9"/>
      <c r="AA5213" s="9"/>
      <c r="AB5213" s="9"/>
      <c r="AC5213" s="9"/>
      <c r="AD5213" s="9"/>
      <c r="AE5213" s="9"/>
      <c r="AF5213" s="9"/>
      <c r="AG5213" s="9"/>
      <c r="AH5213" s="9"/>
      <c r="AI5213" s="9"/>
      <c r="AJ5213" s="9"/>
      <c r="AK5213" s="9"/>
      <c r="AL5213" s="9"/>
      <c r="AM5213" s="9"/>
      <c r="AN5213" s="9"/>
      <c r="AO5213" s="9"/>
      <c r="AP5213" s="9"/>
      <c r="AQ5213" s="15"/>
      <c r="AR5213" s="9"/>
      <c r="AS5213" s="9"/>
      <c r="AT5213" s="9"/>
      <c r="AU5213" s="9"/>
      <c r="AV5213" s="9"/>
      <c r="AW5213" s="9"/>
      <c r="AX5213" s="9"/>
      <c r="AY5213" s="9"/>
      <c r="AZ5213" s="9"/>
      <c r="BA5213" s="9"/>
      <c r="BB5213" s="9"/>
      <c r="BC5213" s="9"/>
      <c r="BD5213" s="9"/>
      <c r="BE5213" s="9"/>
      <c r="BF5213" s="9"/>
      <c r="BG5213" s="9"/>
      <c r="BH5213" s="9"/>
      <c r="BI5213" s="9"/>
      <c r="BJ5213" s="9"/>
      <c r="BK5213" s="9"/>
      <c r="BL5213" s="9">
        <f t="shared" si="170"/>
        <v>91376.19519780323</v>
      </c>
      <c r="BM5213" s="9">
        <f t="shared" si="171"/>
        <v>91400</v>
      </c>
    </row>
    <row r="5214" spans="1:65" x14ac:dyDescent="0.3">
      <c r="A5214" t="s">
        <v>4704</v>
      </c>
      <c r="B5214" s="9">
        <v>1582</v>
      </c>
      <c r="C5214">
        <v>592692</v>
      </c>
      <c r="D5214">
        <v>1</v>
      </c>
      <c r="E5214">
        <v>0</v>
      </c>
      <c r="F5214">
        <v>0</v>
      </c>
      <c r="G5214">
        <v>0</v>
      </c>
      <c r="H5214">
        <v>0</v>
      </c>
      <c r="I5214" t="s">
        <v>135</v>
      </c>
      <c r="J5214">
        <v>592030</v>
      </c>
      <c r="K5214" t="s">
        <v>390</v>
      </c>
      <c r="L5214">
        <v>592030</v>
      </c>
      <c r="M5214" t="s">
        <v>390</v>
      </c>
      <c r="N5214">
        <v>592005</v>
      </c>
      <c r="O5214" t="s">
        <v>136</v>
      </c>
      <c r="P5214">
        <v>592005</v>
      </c>
      <c r="Q5214" t="s">
        <v>136</v>
      </c>
      <c r="R5214" s="9">
        <v>369990.75663671509</v>
      </c>
      <c r="S5214" s="9"/>
      <c r="T5214" s="9"/>
      <c r="U5214" s="9"/>
      <c r="V5214" s="9"/>
      <c r="W5214" s="9"/>
      <c r="X5214" s="9"/>
      <c r="Y5214" s="9"/>
      <c r="Z5214" s="9"/>
      <c r="AA5214" s="9"/>
      <c r="AB5214" s="9"/>
      <c r="AC5214" s="9"/>
      <c r="AD5214" s="9"/>
      <c r="AE5214" s="9"/>
      <c r="AF5214" s="9"/>
      <c r="AG5214" s="9"/>
      <c r="AH5214" s="9"/>
      <c r="AI5214" s="9"/>
      <c r="AJ5214" s="9"/>
      <c r="AK5214" s="9"/>
      <c r="AL5214" s="9"/>
      <c r="AM5214" s="9"/>
      <c r="AN5214" s="9"/>
      <c r="AO5214" s="9"/>
      <c r="AP5214" s="9"/>
      <c r="AQ5214" s="15"/>
      <c r="AR5214" s="9"/>
      <c r="AS5214" s="9"/>
      <c r="AT5214" s="9"/>
      <c r="AU5214" s="9"/>
      <c r="AV5214" s="9"/>
      <c r="AW5214" s="9"/>
      <c r="AX5214" s="9"/>
      <c r="AY5214" s="9"/>
      <c r="AZ5214" s="9"/>
      <c r="BA5214" s="9"/>
      <c r="BB5214" s="9"/>
      <c r="BC5214" s="9"/>
      <c r="BD5214" s="9"/>
      <c r="BE5214" s="9"/>
      <c r="BF5214" s="9"/>
      <c r="BG5214" s="9"/>
      <c r="BH5214" s="9"/>
      <c r="BI5214" s="9"/>
      <c r="BJ5214" s="9"/>
      <c r="BK5214" s="9"/>
      <c r="BL5214" s="9">
        <f t="shared" si="170"/>
        <v>369990.75663671509</v>
      </c>
      <c r="BM5214" s="9">
        <f t="shared" si="171"/>
        <v>370000</v>
      </c>
    </row>
    <row r="5215" spans="1:65" x14ac:dyDescent="0.3">
      <c r="A5215" t="s">
        <v>4705</v>
      </c>
      <c r="B5215" s="9">
        <v>374</v>
      </c>
      <c r="C5215">
        <v>533742</v>
      </c>
      <c r="D5215">
        <v>1</v>
      </c>
      <c r="E5215">
        <v>0</v>
      </c>
      <c r="F5215">
        <v>0</v>
      </c>
      <c r="G5215">
        <v>0</v>
      </c>
      <c r="H5215">
        <v>0</v>
      </c>
      <c r="I5215" t="s">
        <v>86</v>
      </c>
      <c r="J5215">
        <v>533424</v>
      </c>
      <c r="K5215" t="s">
        <v>190</v>
      </c>
      <c r="L5215">
        <v>533424</v>
      </c>
      <c r="M5215" t="s">
        <v>190</v>
      </c>
      <c r="N5215">
        <v>533424</v>
      </c>
      <c r="O5215" t="s">
        <v>190</v>
      </c>
      <c r="P5215">
        <v>533165</v>
      </c>
      <c r="Q5215" t="s">
        <v>191</v>
      </c>
      <c r="R5215" s="9">
        <v>89483.295669922649</v>
      </c>
      <c r="S5215" s="9"/>
      <c r="T5215" s="9"/>
      <c r="U5215" s="9"/>
      <c r="V5215" s="9"/>
      <c r="W5215" s="9"/>
      <c r="X5215" s="9"/>
      <c r="Y5215" s="9"/>
      <c r="Z5215" s="9"/>
      <c r="AA5215" s="9"/>
      <c r="AB5215" s="9"/>
      <c r="AC5215" s="9"/>
      <c r="AD5215" s="9"/>
      <c r="AE5215" s="9"/>
      <c r="AF5215" s="9"/>
      <c r="AG5215" s="9"/>
      <c r="AH5215" s="9"/>
      <c r="AI5215" s="9"/>
      <c r="AJ5215" s="9"/>
      <c r="AK5215" s="9"/>
      <c r="AL5215" s="9"/>
      <c r="AM5215" s="9"/>
      <c r="AN5215" s="9"/>
      <c r="AO5215" s="9"/>
      <c r="AP5215" s="9"/>
      <c r="AQ5215" s="15"/>
      <c r="AR5215" s="9">
        <v>9</v>
      </c>
      <c r="AS5215" s="9">
        <f>AR5215*30500</f>
        <v>274500</v>
      </c>
      <c r="AT5215" s="9"/>
      <c r="AU5215" s="9"/>
      <c r="AV5215" s="9"/>
      <c r="AW5215" s="9"/>
      <c r="AX5215" s="9"/>
      <c r="AY5215" s="9"/>
      <c r="AZ5215" s="9"/>
      <c r="BA5215" s="9"/>
      <c r="BB5215" s="9"/>
      <c r="BC5215" s="9"/>
      <c r="BD5215" s="9"/>
      <c r="BE5215" s="9"/>
      <c r="BF5215" s="9"/>
      <c r="BG5215" s="9"/>
      <c r="BH5215" s="9"/>
      <c r="BI5215" s="9"/>
      <c r="BJ5215" s="9"/>
      <c r="BK5215" s="9"/>
      <c r="BL5215" s="9">
        <f t="shared" si="170"/>
        <v>363983.29566992266</v>
      </c>
      <c r="BM5215" s="9">
        <f t="shared" si="171"/>
        <v>364000</v>
      </c>
    </row>
    <row r="5216" spans="1:65" x14ac:dyDescent="0.3">
      <c r="A5216" t="s">
        <v>4706</v>
      </c>
      <c r="B5216" s="9">
        <v>264</v>
      </c>
      <c r="C5216">
        <v>566829</v>
      </c>
      <c r="D5216">
        <v>1</v>
      </c>
      <c r="E5216">
        <v>0</v>
      </c>
      <c r="F5216">
        <v>0</v>
      </c>
      <c r="G5216">
        <v>0</v>
      </c>
      <c r="H5216">
        <v>0</v>
      </c>
      <c r="I5216" t="s">
        <v>131</v>
      </c>
      <c r="J5216">
        <v>566535</v>
      </c>
      <c r="K5216" t="s">
        <v>1923</v>
      </c>
      <c r="L5216">
        <v>565971</v>
      </c>
      <c r="M5216" t="s">
        <v>459</v>
      </c>
      <c r="N5216">
        <v>565971</v>
      </c>
      <c r="O5216" t="s">
        <v>459</v>
      </c>
      <c r="P5216">
        <v>565971</v>
      </c>
      <c r="Q5216" t="s">
        <v>459</v>
      </c>
      <c r="R5216" s="9">
        <v>71941.662785630979</v>
      </c>
      <c r="S5216" s="9"/>
      <c r="T5216" s="9"/>
      <c r="U5216" s="9"/>
      <c r="V5216" s="9"/>
      <c r="W5216" s="9"/>
      <c r="X5216" s="9"/>
      <c r="Y5216" s="9"/>
      <c r="Z5216" s="9"/>
      <c r="AA5216" s="9"/>
      <c r="AB5216" s="9"/>
      <c r="AC5216" s="9"/>
      <c r="AD5216" s="9"/>
      <c r="AE5216" s="9"/>
      <c r="AF5216" s="9"/>
      <c r="AG5216" s="9"/>
      <c r="AH5216" s="9"/>
      <c r="AI5216" s="9"/>
      <c r="AJ5216" s="9"/>
      <c r="AK5216" s="9"/>
      <c r="AL5216" s="9"/>
      <c r="AM5216" s="9"/>
      <c r="AN5216" s="9"/>
      <c r="AO5216" s="9"/>
      <c r="AP5216" s="9"/>
      <c r="AQ5216" s="15"/>
      <c r="AR5216" s="9"/>
      <c r="AS5216" s="9"/>
      <c r="AT5216" s="9"/>
      <c r="AU5216" s="9"/>
      <c r="AV5216" s="9"/>
      <c r="AW5216" s="9"/>
      <c r="AX5216" s="9"/>
      <c r="AY5216" s="9"/>
      <c r="AZ5216" s="9"/>
      <c r="BA5216" s="9"/>
      <c r="BB5216" s="9"/>
      <c r="BC5216" s="9"/>
      <c r="BD5216" s="9"/>
      <c r="BE5216" s="9"/>
      <c r="BF5216" s="9"/>
      <c r="BG5216" s="9"/>
      <c r="BH5216" s="9"/>
      <c r="BI5216" s="9"/>
      <c r="BJ5216" s="9"/>
      <c r="BK5216" s="9"/>
      <c r="BL5216" s="9">
        <f t="shared" si="170"/>
        <v>71941.662785630979</v>
      </c>
      <c r="BM5216" s="9">
        <f t="shared" si="171"/>
        <v>71900</v>
      </c>
    </row>
    <row r="5217" spans="1:65" x14ac:dyDescent="0.3">
      <c r="A5217" s="4" t="s">
        <v>234</v>
      </c>
      <c r="B5217" s="9">
        <v>3465</v>
      </c>
      <c r="C5217">
        <v>555657</v>
      </c>
      <c r="D5217">
        <v>1</v>
      </c>
      <c r="E5217">
        <v>1</v>
      </c>
      <c r="F5217">
        <v>1</v>
      </c>
      <c r="G5217">
        <v>1</v>
      </c>
      <c r="H5217">
        <v>0</v>
      </c>
      <c r="I5217" t="s">
        <v>77</v>
      </c>
      <c r="J5217">
        <v>555657</v>
      </c>
      <c r="K5217" t="s">
        <v>234</v>
      </c>
      <c r="L5217">
        <v>555657</v>
      </c>
      <c r="M5217" t="s">
        <v>234</v>
      </c>
      <c r="N5217">
        <v>555657</v>
      </c>
      <c r="O5217" t="s">
        <v>234</v>
      </c>
      <c r="P5217">
        <v>554961</v>
      </c>
      <c r="Q5217" t="s">
        <v>117</v>
      </c>
      <c r="R5217" s="9">
        <v>793691.08337392053</v>
      </c>
      <c r="S5217" s="9">
        <f>SUMIFS($B:$B,$J:$J,$C5217)</f>
        <v>4437</v>
      </c>
      <c r="T5217" s="9">
        <v>240964.9962074878</v>
      </c>
      <c r="U5217" s="9">
        <v>0</v>
      </c>
      <c r="V5217" s="9">
        <f>U5217*768</f>
        <v>0</v>
      </c>
      <c r="W5217" s="9">
        <v>15</v>
      </c>
      <c r="X5217" s="9">
        <f>W5217*3072</f>
        <v>46080</v>
      </c>
      <c r="Y5217" s="9">
        <v>14</v>
      </c>
      <c r="Z5217" s="9">
        <f>Y5217*1024</f>
        <v>14336</v>
      </c>
      <c r="AA5217" s="9">
        <v>7</v>
      </c>
      <c r="AB5217" s="9">
        <f>AA5217*256</f>
        <v>1792</v>
      </c>
      <c r="AC5217" s="9">
        <f>SUMIFS($B:$B,$L:$L,$C5217)</f>
        <v>5908</v>
      </c>
      <c r="AD5217" s="9">
        <v>737093.08175117499</v>
      </c>
      <c r="AE5217" s="9"/>
      <c r="AF5217" s="9"/>
      <c r="AG5217" s="9">
        <f>SUMIFS($B:$B,$N:$N,$C5217)</f>
        <v>5908</v>
      </c>
      <c r="AH5217" s="9">
        <v>666944.88942906598</v>
      </c>
      <c r="AI5217" s="9"/>
      <c r="AJ5217" s="9"/>
      <c r="AK5217" s="9"/>
      <c r="AL5217" s="9"/>
      <c r="AM5217" s="9"/>
      <c r="AN5217" s="9"/>
      <c r="AO5217" s="9"/>
      <c r="AP5217" s="9"/>
      <c r="AQ5217" s="15"/>
      <c r="AR5217" s="9">
        <v>11</v>
      </c>
      <c r="AS5217" s="9">
        <f>AR5217*30500</f>
        <v>335500</v>
      </c>
      <c r="AT5217" s="9"/>
      <c r="AU5217" s="9"/>
      <c r="AV5217" s="9"/>
      <c r="AW5217" s="9"/>
      <c r="AX5217" s="9"/>
      <c r="AY5217" s="9"/>
      <c r="AZ5217" s="9"/>
      <c r="BA5217" s="9"/>
      <c r="BB5217" s="9"/>
      <c r="BC5217" s="9"/>
      <c r="BD5217" s="9"/>
      <c r="BE5217" s="9"/>
      <c r="BF5217" s="9"/>
      <c r="BG5217" s="9"/>
      <c r="BH5217" s="9"/>
      <c r="BI5217" s="9"/>
      <c r="BJ5217" s="9"/>
      <c r="BK5217" s="9"/>
      <c r="BL5217" s="9">
        <f t="shared" si="170"/>
        <v>2836402.0507616494</v>
      </c>
      <c r="BM5217" s="9">
        <f t="shared" si="171"/>
        <v>2836400</v>
      </c>
    </row>
    <row r="5218" spans="1:65" x14ac:dyDescent="0.3">
      <c r="A5218" s="3" t="s">
        <v>2891</v>
      </c>
      <c r="B5218" s="9">
        <v>2467</v>
      </c>
      <c r="C5218">
        <v>519146</v>
      </c>
      <c r="D5218">
        <v>1</v>
      </c>
      <c r="E5218">
        <v>1</v>
      </c>
      <c r="F5218">
        <v>1</v>
      </c>
      <c r="G5218">
        <v>0</v>
      </c>
      <c r="H5218">
        <v>0</v>
      </c>
      <c r="I5218" t="s">
        <v>111</v>
      </c>
      <c r="J5218">
        <v>519146</v>
      </c>
      <c r="K5218" t="s">
        <v>2891</v>
      </c>
      <c r="L5218">
        <v>519146</v>
      </c>
      <c r="M5218" t="s">
        <v>2891</v>
      </c>
      <c r="N5218">
        <v>514055</v>
      </c>
      <c r="O5218" t="s">
        <v>2383</v>
      </c>
      <c r="P5218">
        <v>511382</v>
      </c>
      <c r="Q5218" t="s">
        <v>311</v>
      </c>
      <c r="R5218" s="9">
        <v>570750.80742994568</v>
      </c>
      <c r="S5218" s="9">
        <f>SUMIFS($B:$B,$J:$J,$C5218)</f>
        <v>3548</v>
      </c>
      <c r="T5218" s="9">
        <v>192816.82317097401</v>
      </c>
      <c r="U5218" s="9">
        <v>0</v>
      </c>
      <c r="V5218" s="9">
        <f>U5218*768</f>
        <v>0</v>
      </c>
      <c r="W5218" s="9">
        <v>22</v>
      </c>
      <c r="X5218" s="9">
        <f>W5218*3072</f>
        <v>67584</v>
      </c>
      <c r="Y5218" s="9">
        <v>51</v>
      </c>
      <c r="Z5218" s="9">
        <f>Y5218*1024</f>
        <v>52224</v>
      </c>
      <c r="AA5218" s="9">
        <v>7</v>
      </c>
      <c r="AB5218" s="9">
        <f>AA5218*256</f>
        <v>1792</v>
      </c>
      <c r="AC5218" s="9">
        <f>SUMIFS($B:$B,$L:$L,$C5218)</f>
        <v>3548</v>
      </c>
      <c r="AD5218" s="9">
        <v>444603.14476661698</v>
      </c>
      <c r="AE5218" s="9"/>
      <c r="AF5218" s="9"/>
      <c r="AG5218" s="9"/>
      <c r="AH5218" s="9"/>
      <c r="AI5218" s="9"/>
      <c r="AJ5218" s="9"/>
      <c r="AK5218" s="9"/>
      <c r="AL5218" s="9"/>
      <c r="AM5218" s="9"/>
      <c r="AN5218" s="9"/>
      <c r="AO5218" s="9"/>
      <c r="AP5218" s="9"/>
      <c r="AQ5218" s="15"/>
      <c r="AR5218" s="9">
        <v>4</v>
      </c>
      <c r="AS5218" s="9">
        <f>AR5218*30500</f>
        <v>122000</v>
      </c>
      <c r="AT5218" s="9"/>
      <c r="AU5218" s="9"/>
      <c r="AV5218" s="9"/>
      <c r="AW5218" s="9"/>
      <c r="AX5218" s="9"/>
      <c r="AY5218" s="9"/>
      <c r="AZ5218" s="9"/>
      <c r="BA5218" s="9"/>
      <c r="BB5218" s="9"/>
      <c r="BC5218" s="9"/>
      <c r="BD5218" s="9"/>
      <c r="BE5218" s="9"/>
      <c r="BF5218" s="9"/>
      <c r="BG5218" s="9"/>
      <c r="BH5218" s="9"/>
      <c r="BI5218" s="9"/>
      <c r="BJ5218" s="9"/>
      <c r="BK5218" s="9"/>
      <c r="BL5218" s="9">
        <f t="shared" si="170"/>
        <v>1451770.7753675366</v>
      </c>
      <c r="BM5218" s="9">
        <f t="shared" si="171"/>
        <v>1451800</v>
      </c>
    </row>
    <row r="5219" spans="1:65" x14ac:dyDescent="0.3">
      <c r="A5219" t="s">
        <v>4707</v>
      </c>
      <c r="B5219" s="9">
        <v>653</v>
      </c>
      <c r="C5219">
        <v>552089</v>
      </c>
      <c r="D5219">
        <v>1</v>
      </c>
      <c r="E5219">
        <v>0</v>
      </c>
      <c r="F5219">
        <v>0</v>
      </c>
      <c r="G5219">
        <v>0</v>
      </c>
      <c r="H5219">
        <v>0</v>
      </c>
      <c r="I5219" t="s">
        <v>111</v>
      </c>
      <c r="J5219">
        <v>501646</v>
      </c>
      <c r="K5219" t="s">
        <v>286</v>
      </c>
      <c r="L5219">
        <v>501646</v>
      </c>
      <c r="M5219" t="s">
        <v>286</v>
      </c>
      <c r="N5219">
        <v>500496</v>
      </c>
      <c r="O5219" t="s">
        <v>287</v>
      </c>
      <c r="P5219">
        <v>500496</v>
      </c>
      <c r="Q5219" t="s">
        <v>287</v>
      </c>
      <c r="R5219" s="9">
        <v>155150.4864301795</v>
      </c>
      <c r="S5219" s="9"/>
      <c r="T5219" s="9"/>
      <c r="U5219" s="9"/>
      <c r="V5219" s="9"/>
      <c r="W5219" s="9"/>
      <c r="X5219" s="9"/>
      <c r="Y5219" s="9"/>
      <c r="Z5219" s="9"/>
      <c r="AA5219" s="9"/>
      <c r="AB5219" s="9"/>
      <c r="AC5219" s="9"/>
      <c r="AD5219" s="9"/>
      <c r="AE5219" s="9"/>
      <c r="AF5219" s="9"/>
      <c r="AG5219" s="9"/>
      <c r="AH5219" s="9"/>
      <c r="AI5219" s="9"/>
      <c r="AJ5219" s="9"/>
      <c r="AK5219" s="9"/>
      <c r="AL5219" s="9"/>
      <c r="AM5219" s="9"/>
      <c r="AN5219" s="9"/>
      <c r="AO5219" s="9"/>
      <c r="AP5219" s="9"/>
      <c r="AQ5219" s="15"/>
      <c r="AR5219" s="9"/>
      <c r="AS5219" s="9"/>
      <c r="AT5219" s="9"/>
      <c r="AU5219" s="9"/>
      <c r="AV5219" s="9"/>
      <c r="AW5219" s="9"/>
      <c r="AX5219" s="9"/>
      <c r="AY5219" s="9"/>
      <c r="AZ5219" s="9"/>
      <c r="BA5219" s="9"/>
      <c r="BB5219" s="9"/>
      <c r="BC5219" s="9"/>
      <c r="BD5219" s="9"/>
      <c r="BE5219" s="9"/>
      <c r="BF5219" s="9"/>
      <c r="BG5219" s="9"/>
      <c r="BH5219" s="9"/>
      <c r="BI5219" s="9"/>
      <c r="BJ5219" s="9"/>
      <c r="BK5219" s="9"/>
      <c r="BL5219" s="9">
        <f t="shared" si="170"/>
        <v>155150.4864301795</v>
      </c>
      <c r="BM5219" s="9">
        <f t="shared" si="171"/>
        <v>155200</v>
      </c>
    </row>
    <row r="5220" spans="1:65" x14ac:dyDescent="0.3">
      <c r="A5220" s="2" t="s">
        <v>2117</v>
      </c>
      <c r="B5220" s="9">
        <v>1193</v>
      </c>
      <c r="C5220">
        <v>592706</v>
      </c>
      <c r="D5220">
        <v>1</v>
      </c>
      <c r="E5220">
        <v>1</v>
      </c>
      <c r="F5220">
        <v>0</v>
      </c>
      <c r="G5220">
        <v>0</v>
      </c>
      <c r="H5220">
        <v>0</v>
      </c>
      <c r="I5220" t="s">
        <v>135</v>
      </c>
      <c r="J5220">
        <v>592706</v>
      </c>
      <c r="K5220" t="s">
        <v>2117</v>
      </c>
      <c r="L5220">
        <v>592005</v>
      </c>
      <c r="M5220" t="s">
        <v>136</v>
      </c>
      <c r="N5220">
        <v>592005</v>
      </c>
      <c r="O5220" t="s">
        <v>136</v>
      </c>
      <c r="P5220">
        <v>592005</v>
      </c>
      <c r="Q5220" t="s">
        <v>136</v>
      </c>
      <c r="R5220" s="9">
        <v>280631.09287294652</v>
      </c>
      <c r="S5220" s="9">
        <f>SUMIFS($B:$B,$J:$J,$C5220)</f>
        <v>2078</v>
      </c>
      <c r="T5220" s="9">
        <v>113082.74063119041</v>
      </c>
      <c r="U5220" s="9">
        <v>0</v>
      </c>
      <c r="V5220" s="9">
        <f>U5220*768</f>
        <v>0</v>
      </c>
      <c r="W5220" s="9">
        <v>3</v>
      </c>
      <c r="X5220" s="9">
        <f>W5220*3072</f>
        <v>9216</v>
      </c>
      <c r="Y5220" s="9">
        <v>10</v>
      </c>
      <c r="Z5220" s="9">
        <f>Y5220*1024</f>
        <v>10240</v>
      </c>
      <c r="AA5220" s="9">
        <v>1</v>
      </c>
      <c r="AB5220" s="9">
        <f>AA5220*256</f>
        <v>256</v>
      </c>
      <c r="AC5220" s="9"/>
      <c r="AD5220" s="9"/>
      <c r="AE5220" s="9"/>
      <c r="AF5220" s="9"/>
      <c r="AG5220" s="9"/>
      <c r="AH5220" s="9"/>
      <c r="AI5220" s="9"/>
      <c r="AJ5220" s="9"/>
      <c r="AK5220" s="9"/>
      <c r="AL5220" s="9"/>
      <c r="AM5220" s="9"/>
      <c r="AN5220" s="9"/>
      <c r="AO5220" s="9"/>
      <c r="AP5220" s="9"/>
      <c r="AQ5220" s="15"/>
      <c r="AR5220" s="9"/>
      <c r="AS5220" s="9"/>
      <c r="AT5220" s="9"/>
      <c r="AU5220" s="9"/>
      <c r="AV5220" s="9"/>
      <c r="AW5220" s="9"/>
      <c r="AX5220" s="9"/>
      <c r="AY5220" s="9"/>
      <c r="AZ5220" s="9"/>
      <c r="BA5220" s="9"/>
      <c r="BB5220" s="9"/>
      <c r="BC5220" s="9"/>
      <c r="BD5220" s="9"/>
      <c r="BE5220" s="9"/>
      <c r="BF5220" s="9"/>
      <c r="BG5220" s="9"/>
      <c r="BH5220" s="9"/>
      <c r="BI5220" s="9"/>
      <c r="BJ5220" s="9"/>
      <c r="BK5220" s="9"/>
      <c r="BL5220" s="9">
        <f t="shared" si="170"/>
        <v>413425.83350413694</v>
      </c>
      <c r="BM5220" s="9">
        <f t="shared" si="171"/>
        <v>413400</v>
      </c>
    </row>
    <row r="5221" spans="1:65" x14ac:dyDescent="0.3">
      <c r="A5221" t="s">
        <v>4708</v>
      </c>
      <c r="B5221" s="9">
        <v>609</v>
      </c>
      <c r="C5221">
        <v>565741</v>
      </c>
      <c r="D5221">
        <v>1</v>
      </c>
      <c r="E5221">
        <v>0</v>
      </c>
      <c r="F5221">
        <v>0</v>
      </c>
      <c r="G5221">
        <v>0</v>
      </c>
      <c r="H5221">
        <v>0</v>
      </c>
      <c r="I5221" t="s">
        <v>131</v>
      </c>
      <c r="J5221">
        <v>565717</v>
      </c>
      <c r="K5221" t="s">
        <v>4670</v>
      </c>
      <c r="L5221">
        <v>564567</v>
      </c>
      <c r="M5221" t="s">
        <v>523</v>
      </c>
      <c r="N5221">
        <v>564567</v>
      </c>
      <c r="O5221" t="s">
        <v>523</v>
      </c>
      <c r="P5221">
        <v>564567</v>
      </c>
      <c r="Q5221" t="s">
        <v>523</v>
      </c>
      <c r="R5221" s="9">
        <v>144838.1917076945</v>
      </c>
      <c r="S5221" s="9"/>
      <c r="T5221" s="9"/>
      <c r="U5221" s="9"/>
      <c r="V5221" s="9"/>
      <c r="W5221" s="9"/>
      <c r="X5221" s="9"/>
      <c r="Y5221" s="9"/>
      <c r="Z5221" s="9"/>
      <c r="AA5221" s="9"/>
      <c r="AB5221" s="9"/>
      <c r="AC5221" s="9"/>
      <c r="AD5221" s="9"/>
      <c r="AE5221" s="9"/>
      <c r="AF5221" s="9"/>
      <c r="AG5221" s="9"/>
      <c r="AH5221" s="9"/>
      <c r="AI5221" s="9"/>
      <c r="AJ5221" s="9"/>
      <c r="AK5221" s="9"/>
      <c r="AL5221" s="9"/>
      <c r="AM5221" s="9"/>
      <c r="AN5221" s="9"/>
      <c r="AO5221" s="9"/>
      <c r="AP5221" s="9"/>
      <c r="AQ5221" s="15"/>
      <c r="AR5221" s="9"/>
      <c r="AS5221" s="9"/>
      <c r="AT5221" s="9"/>
      <c r="AU5221" s="9"/>
      <c r="AV5221" s="9"/>
      <c r="AW5221" s="9"/>
      <c r="AX5221" s="9"/>
      <c r="AY5221" s="9"/>
      <c r="AZ5221" s="9"/>
      <c r="BA5221" s="9"/>
      <c r="BB5221" s="9"/>
      <c r="BC5221" s="9"/>
      <c r="BD5221" s="9"/>
      <c r="BE5221" s="9"/>
      <c r="BF5221" s="9"/>
      <c r="BG5221" s="9"/>
      <c r="BH5221" s="9"/>
      <c r="BI5221" s="9"/>
      <c r="BJ5221" s="9"/>
      <c r="BK5221" s="9"/>
      <c r="BL5221" s="9">
        <f t="shared" si="170"/>
        <v>144838.1917076945</v>
      </c>
      <c r="BM5221" s="9">
        <f t="shared" si="171"/>
        <v>144800</v>
      </c>
    </row>
    <row r="5222" spans="1:65" x14ac:dyDescent="0.3">
      <c r="A5222" t="s">
        <v>4709</v>
      </c>
      <c r="B5222" s="9">
        <v>389</v>
      </c>
      <c r="C5222">
        <v>584011</v>
      </c>
      <c r="D5222">
        <v>1</v>
      </c>
      <c r="E5222">
        <v>0</v>
      </c>
      <c r="F5222">
        <v>0</v>
      </c>
      <c r="G5222">
        <v>0</v>
      </c>
      <c r="H5222">
        <v>0</v>
      </c>
      <c r="I5222" t="s">
        <v>81</v>
      </c>
      <c r="J5222">
        <v>582956</v>
      </c>
      <c r="K5222" t="s">
        <v>684</v>
      </c>
      <c r="L5222">
        <v>582956</v>
      </c>
      <c r="M5222" t="s">
        <v>684</v>
      </c>
      <c r="N5222">
        <v>583120</v>
      </c>
      <c r="O5222" t="s">
        <v>408</v>
      </c>
      <c r="P5222">
        <v>583120</v>
      </c>
      <c r="Q5222" t="s">
        <v>408</v>
      </c>
      <c r="R5222" s="9">
        <v>93031.947159956238</v>
      </c>
      <c r="S5222" s="9"/>
      <c r="T5222" s="9"/>
      <c r="U5222" s="9"/>
      <c r="V5222" s="9"/>
      <c r="W5222" s="9"/>
      <c r="X5222" s="9"/>
      <c r="Y5222" s="9"/>
      <c r="Z5222" s="9"/>
      <c r="AA5222" s="9"/>
      <c r="AB5222" s="9"/>
      <c r="AC5222" s="9"/>
      <c r="AD5222" s="9"/>
      <c r="AE5222" s="9"/>
      <c r="AF5222" s="9"/>
      <c r="AG5222" s="9"/>
      <c r="AH5222" s="9"/>
      <c r="AI5222" s="9"/>
      <c r="AJ5222" s="9"/>
      <c r="AK5222" s="9"/>
      <c r="AL5222" s="9"/>
      <c r="AM5222" s="9"/>
      <c r="AN5222" s="9"/>
      <c r="AO5222" s="9"/>
      <c r="AP5222" s="9"/>
      <c r="AQ5222" s="15"/>
      <c r="AR5222" s="9"/>
      <c r="AS5222" s="9"/>
      <c r="AT5222" s="9"/>
      <c r="AU5222" s="9"/>
      <c r="AV5222" s="9"/>
      <c r="AW5222" s="9"/>
      <c r="AX5222" s="9"/>
      <c r="AY5222" s="9"/>
      <c r="AZ5222" s="9"/>
      <c r="BA5222" s="9"/>
      <c r="BB5222" s="9"/>
      <c r="BC5222" s="9"/>
      <c r="BD5222" s="9"/>
      <c r="BE5222" s="9"/>
      <c r="BF5222" s="9"/>
      <c r="BG5222" s="9"/>
      <c r="BH5222" s="9"/>
      <c r="BI5222" s="9"/>
      <c r="BJ5222" s="9"/>
      <c r="BK5222" s="9"/>
      <c r="BL5222" s="9">
        <f t="shared" si="170"/>
        <v>93031.947159956238</v>
      </c>
      <c r="BM5222" s="9">
        <f t="shared" si="171"/>
        <v>93000</v>
      </c>
    </row>
    <row r="5223" spans="1:65" x14ac:dyDescent="0.3">
      <c r="A5223" t="s">
        <v>4710</v>
      </c>
      <c r="B5223" s="9">
        <v>512</v>
      </c>
      <c r="C5223">
        <v>554359</v>
      </c>
      <c r="D5223">
        <v>1</v>
      </c>
      <c r="E5223">
        <v>0</v>
      </c>
      <c r="F5223">
        <v>0</v>
      </c>
      <c r="G5223">
        <v>0</v>
      </c>
      <c r="H5223">
        <v>0</v>
      </c>
      <c r="I5223" t="s">
        <v>151</v>
      </c>
      <c r="J5223">
        <v>553794</v>
      </c>
      <c r="K5223" t="s">
        <v>1195</v>
      </c>
      <c r="L5223">
        <v>553794</v>
      </c>
      <c r="M5223" t="s">
        <v>1195</v>
      </c>
      <c r="N5223">
        <v>553425</v>
      </c>
      <c r="O5223" t="s">
        <v>152</v>
      </c>
      <c r="P5223">
        <v>553425</v>
      </c>
      <c r="Q5223" t="s">
        <v>152</v>
      </c>
      <c r="R5223" s="9">
        <v>122049.0098670368</v>
      </c>
      <c r="S5223" s="9"/>
      <c r="T5223" s="9"/>
      <c r="U5223" s="9"/>
      <c r="V5223" s="9"/>
      <c r="W5223" s="9"/>
      <c r="X5223" s="9"/>
      <c r="Y5223" s="9"/>
      <c r="Z5223" s="9"/>
      <c r="AA5223" s="9"/>
      <c r="AB5223" s="9"/>
      <c r="AC5223" s="9"/>
      <c r="AD5223" s="9"/>
      <c r="AE5223" s="9"/>
      <c r="AF5223" s="9"/>
      <c r="AG5223" s="9"/>
      <c r="AH5223" s="9"/>
      <c r="AI5223" s="9"/>
      <c r="AJ5223" s="9"/>
      <c r="AK5223" s="9"/>
      <c r="AL5223" s="9"/>
      <c r="AM5223" s="9"/>
      <c r="AN5223" s="9"/>
      <c r="AO5223" s="9"/>
      <c r="AP5223" s="9"/>
      <c r="AQ5223" s="15"/>
      <c r="AR5223" s="9">
        <v>1</v>
      </c>
      <c r="AS5223" s="9">
        <f>AR5223*30500</f>
        <v>30500</v>
      </c>
      <c r="AT5223" s="9"/>
      <c r="AU5223" s="9"/>
      <c r="AV5223" s="9"/>
      <c r="AW5223" s="9"/>
      <c r="AX5223" s="9"/>
      <c r="AY5223" s="9"/>
      <c r="AZ5223" s="9"/>
      <c r="BA5223" s="9"/>
      <c r="BB5223" s="9"/>
      <c r="BC5223" s="9"/>
      <c r="BD5223" s="9"/>
      <c r="BE5223" s="9"/>
      <c r="BF5223" s="9"/>
      <c r="BG5223" s="9"/>
      <c r="BH5223" s="9"/>
      <c r="BI5223" s="9"/>
      <c r="BJ5223" s="9"/>
      <c r="BK5223" s="9"/>
      <c r="BL5223" s="9">
        <f t="shared" si="170"/>
        <v>152549.0098670368</v>
      </c>
      <c r="BM5223" s="9">
        <f t="shared" si="171"/>
        <v>152500</v>
      </c>
    </row>
    <row r="5224" spans="1:65" x14ac:dyDescent="0.3">
      <c r="A5224" s="2" t="s">
        <v>4711</v>
      </c>
      <c r="B5224" s="9">
        <v>1016</v>
      </c>
      <c r="C5224">
        <v>572390</v>
      </c>
      <c r="D5224">
        <v>1</v>
      </c>
      <c r="E5224">
        <v>1</v>
      </c>
      <c r="F5224">
        <v>0</v>
      </c>
      <c r="G5224">
        <v>0</v>
      </c>
      <c r="H5224">
        <v>0</v>
      </c>
      <c r="I5224" t="s">
        <v>96</v>
      </c>
      <c r="J5224">
        <v>572390</v>
      </c>
      <c r="K5224" t="s">
        <v>4711</v>
      </c>
      <c r="L5224">
        <v>571393</v>
      </c>
      <c r="M5224" t="s">
        <v>1167</v>
      </c>
      <c r="N5224">
        <v>571393</v>
      </c>
      <c r="O5224" t="s">
        <v>1167</v>
      </c>
      <c r="P5224">
        <v>571393</v>
      </c>
      <c r="Q5224" t="s">
        <v>1167</v>
      </c>
      <c r="R5224" s="9">
        <v>239702.77391240851</v>
      </c>
      <c r="S5224" s="9">
        <f>SUMIFS($B:$B,$J:$J,$C5224)</f>
        <v>1854</v>
      </c>
      <c r="T5224" s="9">
        <v>100917.6545115921</v>
      </c>
      <c r="U5224" s="9">
        <v>0</v>
      </c>
      <c r="V5224" s="9">
        <f>U5224*768</f>
        <v>0</v>
      </c>
      <c r="W5224" s="9">
        <v>9</v>
      </c>
      <c r="X5224" s="9">
        <f>W5224*3072</f>
        <v>27648</v>
      </c>
      <c r="Y5224" s="9">
        <v>10</v>
      </c>
      <c r="Z5224" s="9">
        <f>Y5224*1024</f>
        <v>10240</v>
      </c>
      <c r="AA5224" s="9">
        <v>2</v>
      </c>
      <c r="AB5224" s="9">
        <f>AA5224*256</f>
        <v>512</v>
      </c>
      <c r="AC5224" s="9"/>
      <c r="AD5224" s="9"/>
      <c r="AE5224" s="9"/>
      <c r="AF5224" s="9"/>
      <c r="AG5224" s="9"/>
      <c r="AH5224" s="9"/>
      <c r="AI5224" s="9"/>
      <c r="AJ5224" s="9"/>
      <c r="AK5224" s="9"/>
      <c r="AL5224" s="9"/>
      <c r="AM5224" s="9"/>
      <c r="AN5224" s="9"/>
      <c r="AO5224" s="9"/>
      <c r="AP5224" s="9"/>
      <c r="AQ5224" s="15"/>
      <c r="AR5224" s="9"/>
      <c r="AS5224" s="9"/>
      <c r="AT5224" s="9"/>
      <c r="AU5224" s="9"/>
      <c r="AV5224" s="9"/>
      <c r="AW5224" s="9"/>
      <c r="AX5224" s="9"/>
      <c r="AY5224" s="9"/>
      <c r="AZ5224" s="9"/>
      <c r="BA5224" s="9"/>
      <c r="BB5224" s="9"/>
      <c r="BC5224" s="9"/>
      <c r="BD5224" s="9"/>
      <c r="BE5224" s="9"/>
      <c r="BF5224" s="9"/>
      <c r="BG5224" s="9"/>
      <c r="BH5224" s="9"/>
      <c r="BI5224" s="9"/>
      <c r="BJ5224" s="9"/>
      <c r="BK5224" s="9"/>
      <c r="BL5224" s="9">
        <f t="shared" si="170"/>
        <v>379020.42842400062</v>
      </c>
      <c r="BM5224" s="9">
        <f t="shared" si="171"/>
        <v>379000</v>
      </c>
    </row>
    <row r="5225" spans="1:65" x14ac:dyDescent="0.3">
      <c r="A5225" t="s">
        <v>4712</v>
      </c>
      <c r="B5225" s="9">
        <v>726</v>
      </c>
      <c r="C5225">
        <v>598429</v>
      </c>
      <c r="D5225">
        <v>1</v>
      </c>
      <c r="E5225">
        <v>0</v>
      </c>
      <c r="F5225">
        <v>0</v>
      </c>
      <c r="G5225">
        <v>0</v>
      </c>
      <c r="H5225">
        <v>0</v>
      </c>
      <c r="I5225" t="s">
        <v>86</v>
      </c>
      <c r="J5225">
        <v>539911</v>
      </c>
      <c r="K5225" t="s">
        <v>352</v>
      </c>
      <c r="L5225">
        <v>539911</v>
      </c>
      <c r="M5225" t="s">
        <v>352</v>
      </c>
      <c r="N5225">
        <v>539911</v>
      </c>
      <c r="O5225" t="s">
        <v>352</v>
      </c>
      <c r="P5225">
        <v>539911</v>
      </c>
      <c r="Q5225" t="s">
        <v>352</v>
      </c>
      <c r="R5225" s="9">
        <v>172227.07650310991</v>
      </c>
      <c r="S5225" s="9"/>
      <c r="T5225" s="9"/>
      <c r="U5225" s="9"/>
      <c r="V5225" s="9"/>
      <c r="W5225" s="9"/>
      <c r="X5225" s="9"/>
      <c r="Y5225" s="9"/>
      <c r="Z5225" s="9"/>
      <c r="AA5225" s="9"/>
      <c r="AB5225" s="9"/>
      <c r="AC5225" s="9"/>
      <c r="AD5225" s="9"/>
      <c r="AE5225" s="9"/>
      <c r="AF5225" s="9"/>
      <c r="AG5225" s="9"/>
      <c r="AH5225" s="9"/>
      <c r="AI5225" s="9"/>
      <c r="AJ5225" s="9"/>
      <c r="AK5225" s="9"/>
      <c r="AL5225" s="9"/>
      <c r="AM5225" s="9"/>
      <c r="AN5225" s="9"/>
      <c r="AO5225" s="9"/>
      <c r="AP5225" s="9"/>
      <c r="AQ5225" s="15"/>
      <c r="AR5225" s="9">
        <v>1</v>
      </c>
      <c r="AS5225" s="9">
        <f>AR5225*30500</f>
        <v>30500</v>
      </c>
      <c r="AT5225" s="9"/>
      <c r="AU5225" s="9"/>
      <c r="AV5225" s="9"/>
      <c r="AW5225" s="9"/>
      <c r="AX5225" s="9"/>
      <c r="AY5225" s="9"/>
      <c r="AZ5225" s="9"/>
      <c r="BA5225" s="9"/>
      <c r="BB5225" s="9"/>
      <c r="BC5225" s="9"/>
      <c r="BD5225" s="9"/>
      <c r="BE5225" s="9"/>
      <c r="BF5225" s="9"/>
      <c r="BG5225" s="9"/>
      <c r="BH5225" s="9"/>
      <c r="BI5225" s="9"/>
      <c r="BJ5225" s="9"/>
      <c r="BK5225" s="9"/>
      <c r="BL5225" s="9">
        <f t="shared" si="170"/>
        <v>202727.07650310991</v>
      </c>
      <c r="BM5225" s="9">
        <f t="shared" si="171"/>
        <v>202700</v>
      </c>
    </row>
    <row r="5226" spans="1:65" x14ac:dyDescent="0.3">
      <c r="A5226" s="5" t="s">
        <v>584</v>
      </c>
      <c r="B5226" s="9">
        <v>5262</v>
      </c>
      <c r="C5226">
        <v>545171</v>
      </c>
      <c r="D5226">
        <v>1</v>
      </c>
      <c r="E5226">
        <v>1</v>
      </c>
      <c r="F5226">
        <v>1</v>
      </c>
      <c r="G5226">
        <v>1</v>
      </c>
      <c r="H5226">
        <v>1</v>
      </c>
      <c r="I5226" t="s">
        <v>83</v>
      </c>
      <c r="J5226">
        <v>545171</v>
      </c>
      <c r="K5226" t="s">
        <v>584</v>
      </c>
      <c r="L5226">
        <v>545171</v>
      </c>
      <c r="M5226" t="s">
        <v>584</v>
      </c>
      <c r="N5226">
        <v>545171</v>
      </c>
      <c r="O5226" t="s">
        <v>584</v>
      </c>
      <c r="P5226">
        <v>545171</v>
      </c>
      <c r="Q5226" t="s">
        <v>584</v>
      </c>
      <c r="R5226" s="9">
        <v>251503.17868100299</v>
      </c>
      <c r="S5226" s="9">
        <f>SUMIFS($B:$B,$J:$J,$C5226)</f>
        <v>10385</v>
      </c>
      <c r="T5226" s="9">
        <v>240542.56243469939</v>
      </c>
      <c r="U5226" s="9">
        <v>0</v>
      </c>
      <c r="V5226" s="9">
        <f>U5226*768</f>
        <v>0</v>
      </c>
      <c r="W5226" s="9">
        <v>34</v>
      </c>
      <c r="X5226" s="9">
        <f>W5226*3072</f>
        <v>104448</v>
      </c>
      <c r="Y5226" s="9">
        <v>45</v>
      </c>
      <c r="Z5226" s="9">
        <f>Y5226*1024</f>
        <v>46080</v>
      </c>
      <c r="AA5226" s="9">
        <v>29</v>
      </c>
      <c r="AB5226" s="9">
        <f>AA5226*256</f>
        <v>7424</v>
      </c>
      <c r="AC5226" s="9">
        <f>SUMIFS($B:$B,$L:$L,$C5226)</f>
        <v>10385</v>
      </c>
      <c r="AD5226" s="9">
        <v>686038.10684887855</v>
      </c>
      <c r="AE5226" s="9">
        <f>SUMIFS($B:$B,$P:$P,$C5226)</f>
        <v>19687</v>
      </c>
      <c r="AF5226" s="9">
        <v>1241006.071215356</v>
      </c>
      <c r="AG5226" s="9">
        <f>SUMIFS($B:$B,$N:$N,$C5226)</f>
        <v>15171</v>
      </c>
      <c r="AH5226" s="9">
        <v>2713739.644142922</v>
      </c>
      <c r="AI5226" s="9">
        <f>SUMIFS($B:$B,$P:$P,$C5226)</f>
        <v>19687</v>
      </c>
      <c r="AJ5226" s="9">
        <v>12746566.977874789</v>
      </c>
      <c r="AK5226" s="9"/>
      <c r="AL5226" s="9">
        <v>2417</v>
      </c>
      <c r="AM5226" s="9">
        <f>AL5226*141</f>
        <v>340797</v>
      </c>
      <c r="AN5226" s="9"/>
      <c r="AO5226" s="9"/>
      <c r="AP5226" s="9"/>
      <c r="AQ5226" s="15"/>
      <c r="AR5226" s="9">
        <v>4</v>
      </c>
      <c r="AS5226" s="9">
        <f>AR5226*30500</f>
        <v>122000</v>
      </c>
      <c r="AT5226" s="9">
        <v>154</v>
      </c>
      <c r="AU5226" s="9">
        <f>AT5226*2742</f>
        <v>422268</v>
      </c>
      <c r="AV5226" s="9">
        <v>7</v>
      </c>
      <c r="AW5226" s="9">
        <f>AV5226*914</f>
        <v>6398</v>
      </c>
      <c r="AX5226" s="9">
        <v>803</v>
      </c>
      <c r="AY5226" s="9">
        <f>AX5226*141</f>
        <v>113223</v>
      </c>
      <c r="AZ5226" s="9">
        <v>714</v>
      </c>
      <c r="BA5226" s="9">
        <f>AZ5226*343</f>
        <v>244902</v>
      </c>
      <c r="BB5226" s="9">
        <v>273</v>
      </c>
      <c r="BC5226" s="9">
        <f>BB5226*109</f>
        <v>29757</v>
      </c>
      <c r="BD5226" s="9">
        <v>13</v>
      </c>
      <c r="BE5226" s="9">
        <f>BD5226*82</f>
        <v>1066</v>
      </c>
      <c r="BF5226" s="9">
        <v>242</v>
      </c>
      <c r="BG5226" s="9">
        <f>BF5226*328</f>
        <v>79376</v>
      </c>
      <c r="BH5226" s="9">
        <v>15</v>
      </c>
      <c r="BI5226" s="9">
        <f>BH5226*410</f>
        <v>6150</v>
      </c>
      <c r="BJ5226" s="9">
        <v>10</v>
      </c>
      <c r="BK5226" s="9">
        <f>BJ5226*219</f>
        <v>2190</v>
      </c>
      <c r="BL5226" s="9">
        <f t="shared" si="170"/>
        <v>19405475.54119765</v>
      </c>
      <c r="BM5226" s="9">
        <f t="shared" si="171"/>
        <v>19405500</v>
      </c>
    </row>
    <row r="5227" spans="1:65" x14ac:dyDescent="0.3">
      <c r="A5227" s="2" t="s">
        <v>1930</v>
      </c>
      <c r="B5227" s="9">
        <v>1506</v>
      </c>
      <c r="C5227">
        <v>530816</v>
      </c>
      <c r="D5227">
        <v>1</v>
      </c>
      <c r="E5227">
        <v>1</v>
      </c>
      <c r="F5227">
        <v>0</v>
      </c>
      <c r="G5227">
        <v>0</v>
      </c>
      <c r="H5227">
        <v>0</v>
      </c>
      <c r="I5227" t="s">
        <v>86</v>
      </c>
      <c r="J5227">
        <v>530816</v>
      </c>
      <c r="K5227" t="s">
        <v>1930</v>
      </c>
      <c r="L5227">
        <v>530883</v>
      </c>
      <c r="M5227" t="s">
        <v>319</v>
      </c>
      <c r="N5227">
        <v>530883</v>
      </c>
      <c r="O5227" t="s">
        <v>319</v>
      </c>
      <c r="P5227">
        <v>530883</v>
      </c>
      <c r="Q5227" t="s">
        <v>319</v>
      </c>
      <c r="R5227" s="9">
        <v>352591.79796336271</v>
      </c>
      <c r="S5227" s="9">
        <f>SUMIFS($B:$B,$J:$J,$C5227)</f>
        <v>2265</v>
      </c>
      <c r="T5227" s="9">
        <v>123235.07013281051</v>
      </c>
      <c r="U5227" s="9">
        <v>0</v>
      </c>
      <c r="V5227" s="9">
        <f>U5227*768</f>
        <v>0</v>
      </c>
      <c r="W5227" s="9">
        <v>24</v>
      </c>
      <c r="X5227" s="9">
        <f>W5227*3072</f>
        <v>73728</v>
      </c>
      <c r="Y5227" s="9">
        <v>8</v>
      </c>
      <c r="Z5227" s="9">
        <f>Y5227*1024</f>
        <v>8192</v>
      </c>
      <c r="AA5227" s="9">
        <v>1</v>
      </c>
      <c r="AB5227" s="9">
        <f>AA5227*256</f>
        <v>256</v>
      </c>
      <c r="AC5227" s="9"/>
      <c r="AD5227" s="9"/>
      <c r="AE5227" s="9"/>
      <c r="AF5227" s="9"/>
      <c r="AG5227" s="9"/>
      <c r="AH5227" s="9"/>
      <c r="AI5227" s="9"/>
      <c r="AJ5227" s="9"/>
      <c r="AK5227" s="9"/>
      <c r="AL5227" s="9"/>
      <c r="AM5227" s="9"/>
      <c r="AN5227" s="9"/>
      <c r="AO5227" s="9"/>
      <c r="AP5227" s="9"/>
      <c r="AQ5227" s="15"/>
      <c r="AR5227" s="9"/>
      <c r="AS5227" s="9"/>
      <c r="AT5227" s="9"/>
      <c r="AU5227" s="9"/>
      <c r="AV5227" s="9"/>
      <c r="AW5227" s="9"/>
      <c r="AX5227" s="9"/>
      <c r="AY5227" s="9"/>
      <c r="AZ5227" s="9"/>
      <c r="BA5227" s="9"/>
      <c r="BB5227" s="9"/>
      <c r="BC5227" s="9"/>
      <c r="BD5227" s="9"/>
      <c r="BE5227" s="9"/>
      <c r="BF5227" s="9"/>
      <c r="BG5227" s="9"/>
      <c r="BH5227" s="9"/>
      <c r="BI5227" s="9"/>
      <c r="BJ5227" s="9"/>
      <c r="BK5227" s="9"/>
      <c r="BL5227" s="9">
        <f t="shared" si="170"/>
        <v>558002.86809617328</v>
      </c>
      <c r="BM5227" s="9">
        <f t="shared" si="171"/>
        <v>558000</v>
      </c>
    </row>
    <row r="5228" spans="1:65" x14ac:dyDescent="0.3">
      <c r="A5228" s="3" t="s">
        <v>1538</v>
      </c>
      <c r="B5228" s="9">
        <v>3381</v>
      </c>
      <c r="C5228">
        <v>553697</v>
      </c>
      <c r="D5228">
        <v>1</v>
      </c>
      <c r="E5228">
        <v>1</v>
      </c>
      <c r="F5228">
        <v>1</v>
      </c>
      <c r="G5228">
        <v>0</v>
      </c>
      <c r="H5228">
        <v>0</v>
      </c>
      <c r="I5228" t="s">
        <v>131</v>
      </c>
      <c r="J5228">
        <v>553697</v>
      </c>
      <c r="K5228" t="s">
        <v>1538</v>
      </c>
      <c r="L5228">
        <v>553697</v>
      </c>
      <c r="M5228" t="s">
        <v>1538</v>
      </c>
      <c r="N5228">
        <v>554804</v>
      </c>
      <c r="O5228" t="s">
        <v>1355</v>
      </c>
      <c r="P5228">
        <v>554804</v>
      </c>
      <c r="Q5228" t="s">
        <v>1355</v>
      </c>
      <c r="R5228" s="9">
        <v>775050.249531721</v>
      </c>
      <c r="S5228" s="9">
        <f>SUMIFS($B:$B,$J:$J,$C5228)</f>
        <v>3381</v>
      </c>
      <c r="T5228" s="9">
        <v>183766.46752578509</v>
      </c>
      <c r="U5228" s="9">
        <v>0</v>
      </c>
      <c r="V5228" s="9">
        <f>U5228*768</f>
        <v>0</v>
      </c>
      <c r="W5228" s="9">
        <v>22</v>
      </c>
      <c r="X5228" s="9">
        <f>W5228*3072</f>
        <v>67584</v>
      </c>
      <c r="Y5228" s="9">
        <v>7</v>
      </c>
      <c r="Z5228" s="9">
        <f>Y5228*1024</f>
        <v>7168</v>
      </c>
      <c r="AA5228" s="9">
        <v>1</v>
      </c>
      <c r="AB5228" s="9">
        <f>AA5228*256</f>
        <v>256</v>
      </c>
      <c r="AC5228" s="9">
        <f>SUMIFS($B:$B,$L:$L,$C5228)</f>
        <v>5532</v>
      </c>
      <c r="AD5228" s="9">
        <v>690617.51097437798</v>
      </c>
      <c r="AE5228" s="9"/>
      <c r="AF5228" s="9"/>
      <c r="AG5228" s="9"/>
      <c r="AH5228" s="9"/>
      <c r="AI5228" s="9"/>
      <c r="AJ5228" s="9"/>
      <c r="AK5228" s="9"/>
      <c r="AL5228" s="9"/>
      <c r="AM5228" s="9"/>
      <c r="AN5228" s="9"/>
      <c r="AO5228" s="9"/>
      <c r="AP5228" s="9"/>
      <c r="AQ5228" s="15"/>
      <c r="AR5228" s="9">
        <v>11</v>
      </c>
      <c r="AS5228" s="9">
        <f>AR5228*30500</f>
        <v>335500</v>
      </c>
      <c r="AT5228" s="9"/>
      <c r="AU5228" s="9"/>
      <c r="AV5228" s="9"/>
      <c r="AW5228" s="9"/>
      <c r="AX5228" s="9"/>
      <c r="AY5228" s="9"/>
      <c r="AZ5228" s="9"/>
      <c r="BA5228" s="9"/>
      <c r="BB5228" s="9"/>
      <c r="BC5228" s="9"/>
      <c r="BD5228" s="9"/>
      <c r="BE5228" s="9"/>
      <c r="BF5228" s="9"/>
      <c r="BG5228" s="9"/>
      <c r="BH5228" s="9"/>
      <c r="BI5228" s="9"/>
      <c r="BJ5228" s="9"/>
      <c r="BK5228" s="9"/>
      <c r="BL5228" s="9">
        <f t="shared" si="170"/>
        <v>2059942.2280318839</v>
      </c>
      <c r="BM5228" s="9">
        <f t="shared" si="171"/>
        <v>2059900</v>
      </c>
    </row>
    <row r="5229" spans="1:65" x14ac:dyDescent="0.3">
      <c r="A5229" t="s">
        <v>3737</v>
      </c>
      <c r="B5229" s="9">
        <v>762</v>
      </c>
      <c r="C5229">
        <v>591840</v>
      </c>
      <c r="D5229">
        <v>1</v>
      </c>
      <c r="E5229">
        <v>0</v>
      </c>
      <c r="F5229">
        <v>0</v>
      </c>
      <c r="G5229">
        <v>0</v>
      </c>
      <c r="H5229">
        <v>0</v>
      </c>
      <c r="I5229" t="s">
        <v>123</v>
      </c>
      <c r="J5229">
        <v>590266</v>
      </c>
      <c r="K5229" t="s">
        <v>163</v>
      </c>
      <c r="L5229">
        <v>590266</v>
      </c>
      <c r="M5229" t="s">
        <v>163</v>
      </c>
      <c r="N5229">
        <v>590266</v>
      </c>
      <c r="O5229" t="s">
        <v>163</v>
      </c>
      <c r="P5229">
        <v>590266</v>
      </c>
      <c r="Q5229" t="s">
        <v>163</v>
      </c>
      <c r="R5229" s="9">
        <v>180634.08831763049</v>
      </c>
      <c r="S5229" s="9"/>
      <c r="T5229" s="9"/>
      <c r="U5229" s="9"/>
      <c r="V5229" s="9"/>
      <c r="W5229" s="9"/>
      <c r="X5229" s="9"/>
      <c r="Y5229" s="9"/>
      <c r="Z5229" s="9"/>
      <c r="AA5229" s="9"/>
      <c r="AB5229" s="9"/>
      <c r="AC5229" s="9"/>
      <c r="AD5229" s="9"/>
      <c r="AE5229" s="9"/>
      <c r="AF5229" s="9"/>
      <c r="AG5229" s="9"/>
      <c r="AH5229" s="9"/>
      <c r="AI5229" s="9"/>
      <c r="AJ5229" s="9"/>
      <c r="AK5229" s="9"/>
      <c r="AL5229" s="9"/>
      <c r="AM5229" s="9"/>
      <c r="AN5229" s="9"/>
      <c r="AO5229" s="9"/>
      <c r="AP5229" s="9"/>
      <c r="AQ5229" s="15"/>
      <c r="AR5229" s="9"/>
      <c r="AS5229" s="9"/>
      <c r="AT5229" s="9"/>
      <c r="AU5229" s="9"/>
      <c r="AV5229" s="9"/>
      <c r="AW5229" s="9"/>
      <c r="AX5229" s="9"/>
      <c r="AY5229" s="9"/>
      <c r="AZ5229" s="9"/>
      <c r="BA5229" s="9"/>
      <c r="BB5229" s="9"/>
      <c r="BC5229" s="9"/>
      <c r="BD5229" s="9"/>
      <c r="BE5229" s="9"/>
      <c r="BF5229" s="9"/>
      <c r="BG5229" s="9"/>
      <c r="BH5229" s="9"/>
      <c r="BI5229" s="9"/>
      <c r="BJ5229" s="9"/>
      <c r="BK5229" s="9"/>
      <c r="BL5229" s="9">
        <f t="shared" si="170"/>
        <v>180634.08831763049</v>
      </c>
      <c r="BM5229" s="9">
        <f t="shared" si="171"/>
        <v>180600</v>
      </c>
    </row>
    <row r="5230" spans="1:65" x14ac:dyDescent="0.3">
      <c r="A5230" s="2" t="s">
        <v>3737</v>
      </c>
      <c r="B5230" s="9">
        <v>1178</v>
      </c>
      <c r="C5230">
        <v>585866</v>
      </c>
      <c r="D5230">
        <v>1</v>
      </c>
      <c r="E5230">
        <v>1</v>
      </c>
      <c r="F5230">
        <v>0</v>
      </c>
      <c r="G5230">
        <v>0</v>
      </c>
      <c r="H5230">
        <v>0</v>
      </c>
      <c r="I5230" t="s">
        <v>135</v>
      </c>
      <c r="J5230">
        <v>585866</v>
      </c>
      <c r="K5230" t="s">
        <v>3737</v>
      </c>
      <c r="L5230">
        <v>585777</v>
      </c>
      <c r="M5230" t="s">
        <v>769</v>
      </c>
      <c r="N5230">
        <v>585939</v>
      </c>
      <c r="O5230" t="s">
        <v>691</v>
      </c>
      <c r="P5230">
        <v>585939</v>
      </c>
      <c r="Q5230" t="s">
        <v>691</v>
      </c>
      <c r="R5230" s="9">
        <v>277169.50047938857</v>
      </c>
      <c r="S5230" s="9">
        <f>SUMIFS($B:$B,$J:$J,$C5230)</f>
        <v>1500</v>
      </c>
      <c r="T5230" s="9">
        <v>81682.94492790963</v>
      </c>
      <c r="U5230" s="9">
        <v>1</v>
      </c>
      <c r="V5230" s="9">
        <f>U5230*768</f>
        <v>768</v>
      </c>
      <c r="W5230" s="9">
        <v>48</v>
      </c>
      <c r="X5230" s="9">
        <f>W5230*3072</f>
        <v>147456</v>
      </c>
      <c r="Y5230" s="9">
        <v>4</v>
      </c>
      <c r="Z5230" s="9">
        <f>Y5230*1024</f>
        <v>4096</v>
      </c>
      <c r="AA5230" s="9">
        <v>2</v>
      </c>
      <c r="AB5230" s="9">
        <f>AA5230*256</f>
        <v>512</v>
      </c>
      <c r="AC5230" s="9"/>
      <c r="AD5230" s="9"/>
      <c r="AE5230" s="9"/>
      <c r="AF5230" s="9"/>
      <c r="AG5230" s="9"/>
      <c r="AH5230" s="9"/>
      <c r="AI5230" s="9"/>
      <c r="AJ5230" s="9"/>
      <c r="AK5230" s="9"/>
      <c r="AL5230" s="9"/>
      <c r="AM5230" s="9"/>
      <c r="AN5230" s="9"/>
      <c r="AO5230" s="9"/>
      <c r="AP5230" s="9"/>
      <c r="AQ5230" s="15"/>
      <c r="AR5230" s="9"/>
      <c r="AS5230" s="9"/>
      <c r="AT5230" s="9"/>
      <c r="AU5230" s="9"/>
      <c r="AV5230" s="9"/>
      <c r="AW5230" s="9"/>
      <c r="AX5230" s="9"/>
      <c r="AY5230" s="9"/>
      <c r="AZ5230" s="9"/>
      <c r="BA5230" s="9"/>
      <c r="BB5230" s="9"/>
      <c r="BC5230" s="9"/>
      <c r="BD5230" s="9"/>
      <c r="BE5230" s="9"/>
      <c r="BF5230" s="9"/>
      <c r="BG5230" s="9"/>
      <c r="BH5230" s="9"/>
      <c r="BI5230" s="9"/>
      <c r="BJ5230" s="9"/>
      <c r="BK5230" s="9"/>
      <c r="BL5230" s="9">
        <f t="shared" si="170"/>
        <v>511684.44540729822</v>
      </c>
      <c r="BM5230" s="9">
        <f t="shared" si="171"/>
        <v>511700</v>
      </c>
    </row>
    <row r="5231" spans="1:65" x14ac:dyDescent="0.3">
      <c r="A5231" t="s">
        <v>4713</v>
      </c>
      <c r="B5231" s="9">
        <v>774</v>
      </c>
      <c r="C5231">
        <v>569755</v>
      </c>
      <c r="D5231">
        <v>1</v>
      </c>
      <c r="E5231">
        <v>0</v>
      </c>
      <c r="F5231">
        <v>0</v>
      </c>
      <c r="G5231">
        <v>0</v>
      </c>
      <c r="H5231">
        <v>0</v>
      </c>
      <c r="I5231" t="s">
        <v>94</v>
      </c>
      <c r="J5231">
        <v>599808</v>
      </c>
      <c r="K5231" t="s">
        <v>2295</v>
      </c>
      <c r="L5231">
        <v>599808</v>
      </c>
      <c r="M5231" t="s">
        <v>2295</v>
      </c>
      <c r="N5231">
        <v>599808</v>
      </c>
      <c r="O5231" t="s">
        <v>2295</v>
      </c>
      <c r="P5231">
        <v>599565</v>
      </c>
      <c r="Q5231" t="s">
        <v>2296</v>
      </c>
      <c r="R5231" s="9">
        <v>183434.38573491591</v>
      </c>
      <c r="S5231" s="9"/>
      <c r="T5231" s="9"/>
      <c r="U5231" s="9"/>
      <c r="V5231" s="9"/>
      <c r="W5231" s="9"/>
      <c r="X5231" s="9"/>
      <c r="Y5231" s="9"/>
      <c r="Z5231" s="9"/>
      <c r="AA5231" s="9"/>
      <c r="AB5231" s="9"/>
      <c r="AC5231" s="9"/>
      <c r="AD5231" s="9"/>
      <c r="AE5231" s="9"/>
      <c r="AF5231" s="9"/>
      <c r="AG5231" s="9"/>
      <c r="AH5231" s="9"/>
      <c r="AI5231" s="9"/>
      <c r="AJ5231" s="9"/>
      <c r="AK5231" s="9"/>
      <c r="AL5231" s="9"/>
      <c r="AM5231" s="9"/>
      <c r="AN5231" s="9"/>
      <c r="AO5231" s="9"/>
      <c r="AP5231" s="9"/>
      <c r="AQ5231" s="15"/>
      <c r="AR5231" s="9">
        <v>1</v>
      </c>
      <c r="AS5231" s="9">
        <f>AR5231*30500</f>
        <v>30500</v>
      </c>
      <c r="AT5231" s="9"/>
      <c r="AU5231" s="9"/>
      <c r="AV5231" s="9"/>
      <c r="AW5231" s="9"/>
      <c r="AX5231" s="9"/>
      <c r="AY5231" s="9"/>
      <c r="AZ5231" s="9"/>
      <c r="BA5231" s="9"/>
      <c r="BB5231" s="9"/>
      <c r="BC5231" s="9"/>
      <c r="BD5231" s="9"/>
      <c r="BE5231" s="9"/>
      <c r="BF5231" s="9"/>
      <c r="BG5231" s="9"/>
      <c r="BH5231" s="9"/>
      <c r="BI5231" s="9"/>
      <c r="BJ5231" s="9"/>
      <c r="BK5231" s="9"/>
      <c r="BL5231" s="9">
        <f t="shared" si="170"/>
        <v>213934.38573491591</v>
      </c>
      <c r="BM5231" s="9">
        <f t="shared" si="171"/>
        <v>213900</v>
      </c>
    </row>
    <row r="5232" spans="1:65" x14ac:dyDescent="0.3">
      <c r="A5232" t="s">
        <v>4713</v>
      </c>
      <c r="B5232" s="9">
        <v>204</v>
      </c>
      <c r="C5232">
        <v>530794</v>
      </c>
      <c r="D5232">
        <v>1</v>
      </c>
      <c r="E5232">
        <v>0</v>
      </c>
      <c r="F5232">
        <v>0</v>
      </c>
      <c r="G5232">
        <v>0</v>
      </c>
      <c r="H5232">
        <v>0</v>
      </c>
      <c r="I5232" t="s">
        <v>96</v>
      </c>
      <c r="J5232">
        <v>575607</v>
      </c>
      <c r="K5232" t="s">
        <v>1610</v>
      </c>
      <c r="L5232">
        <v>575071</v>
      </c>
      <c r="M5232" t="s">
        <v>2078</v>
      </c>
      <c r="N5232">
        <v>575071</v>
      </c>
      <c r="O5232" t="s">
        <v>2078</v>
      </c>
      <c r="P5232">
        <v>575500</v>
      </c>
      <c r="Q5232" t="s">
        <v>701</v>
      </c>
      <c r="R5232" s="9">
        <v>71941.662785630979</v>
      </c>
      <c r="S5232" s="9"/>
      <c r="T5232" s="9"/>
      <c r="U5232" s="9"/>
      <c r="V5232" s="9"/>
      <c r="W5232" s="9"/>
      <c r="X5232" s="9"/>
      <c r="Y5232" s="9"/>
      <c r="Z5232" s="9"/>
      <c r="AA5232" s="9"/>
      <c r="AB5232" s="9"/>
      <c r="AC5232" s="9"/>
      <c r="AD5232" s="9"/>
      <c r="AE5232" s="9"/>
      <c r="AF5232" s="9"/>
      <c r="AG5232" s="9"/>
      <c r="AH5232" s="9"/>
      <c r="AI5232" s="9"/>
      <c r="AJ5232" s="9"/>
      <c r="AK5232" s="9"/>
      <c r="AL5232" s="9"/>
      <c r="AM5232" s="9"/>
      <c r="AN5232" s="9"/>
      <c r="AO5232" s="9"/>
      <c r="AP5232" s="9"/>
      <c r="AQ5232" s="15"/>
      <c r="AR5232" s="9"/>
      <c r="AS5232" s="9"/>
      <c r="AT5232" s="9"/>
      <c r="AU5232" s="9"/>
      <c r="AV5232" s="9"/>
      <c r="AW5232" s="9"/>
      <c r="AX5232" s="9"/>
      <c r="AY5232" s="9"/>
      <c r="AZ5232" s="9"/>
      <c r="BA5232" s="9"/>
      <c r="BB5232" s="9"/>
      <c r="BC5232" s="9"/>
      <c r="BD5232" s="9"/>
      <c r="BE5232" s="9"/>
      <c r="BF5232" s="9"/>
      <c r="BG5232" s="9"/>
      <c r="BH5232" s="9"/>
      <c r="BI5232" s="9"/>
      <c r="BJ5232" s="9"/>
      <c r="BK5232" s="9"/>
      <c r="BL5232" s="9">
        <f t="shared" si="170"/>
        <v>71941.662785630979</v>
      </c>
      <c r="BM5232" s="9">
        <f t="shared" si="171"/>
        <v>71900</v>
      </c>
    </row>
    <row r="5233" spans="1:65" x14ac:dyDescent="0.3">
      <c r="A5233" t="s">
        <v>4714</v>
      </c>
      <c r="B5233" s="9">
        <v>763</v>
      </c>
      <c r="C5233">
        <v>576824</v>
      </c>
      <c r="D5233">
        <v>1</v>
      </c>
      <c r="E5233">
        <v>0</v>
      </c>
      <c r="F5233">
        <v>0</v>
      </c>
      <c r="G5233">
        <v>0</v>
      </c>
      <c r="H5233">
        <v>0</v>
      </c>
      <c r="I5233" t="s">
        <v>90</v>
      </c>
      <c r="J5233">
        <v>576590</v>
      </c>
      <c r="K5233" t="s">
        <v>1088</v>
      </c>
      <c r="L5233">
        <v>576590</v>
      </c>
      <c r="M5233" t="s">
        <v>1088</v>
      </c>
      <c r="N5233">
        <v>576590</v>
      </c>
      <c r="O5233" t="s">
        <v>1088</v>
      </c>
      <c r="P5233">
        <v>576271</v>
      </c>
      <c r="Q5233" t="s">
        <v>160</v>
      </c>
      <c r="R5233" s="9">
        <v>180867.48504819829</v>
      </c>
      <c r="S5233" s="9"/>
      <c r="T5233" s="9"/>
      <c r="U5233" s="9"/>
      <c r="V5233" s="9"/>
      <c r="W5233" s="9"/>
      <c r="X5233" s="9"/>
      <c r="Y5233" s="9"/>
      <c r="Z5233" s="9"/>
      <c r="AA5233" s="9"/>
      <c r="AB5233" s="9"/>
      <c r="AC5233" s="9"/>
      <c r="AD5233" s="9"/>
      <c r="AE5233" s="9"/>
      <c r="AF5233" s="9"/>
      <c r="AG5233" s="9"/>
      <c r="AH5233" s="9"/>
      <c r="AI5233" s="9"/>
      <c r="AJ5233" s="9"/>
      <c r="AK5233" s="9"/>
      <c r="AL5233" s="9"/>
      <c r="AM5233" s="9"/>
      <c r="AN5233" s="9"/>
      <c r="AO5233" s="9"/>
      <c r="AP5233" s="9"/>
      <c r="AQ5233" s="15"/>
      <c r="AR5233" s="9"/>
      <c r="AS5233" s="9"/>
      <c r="AT5233" s="9"/>
      <c r="AU5233" s="9"/>
      <c r="AV5233" s="9"/>
      <c r="AW5233" s="9"/>
      <c r="AX5233" s="9"/>
      <c r="AY5233" s="9"/>
      <c r="AZ5233" s="9"/>
      <c r="BA5233" s="9"/>
      <c r="BB5233" s="9"/>
      <c r="BC5233" s="9"/>
      <c r="BD5233" s="9"/>
      <c r="BE5233" s="9"/>
      <c r="BF5233" s="9"/>
      <c r="BG5233" s="9"/>
      <c r="BH5233" s="9"/>
      <c r="BI5233" s="9"/>
      <c r="BJ5233" s="9"/>
      <c r="BK5233" s="9"/>
      <c r="BL5233" s="9">
        <f t="shared" si="170"/>
        <v>180867.48504819829</v>
      </c>
      <c r="BM5233" s="9">
        <f t="shared" si="171"/>
        <v>180900</v>
      </c>
    </row>
    <row r="5234" spans="1:65" x14ac:dyDescent="0.3">
      <c r="A5234" t="s">
        <v>4715</v>
      </c>
      <c r="B5234" s="9">
        <v>613</v>
      </c>
      <c r="C5234">
        <v>598313</v>
      </c>
      <c r="D5234">
        <v>1</v>
      </c>
      <c r="E5234">
        <v>0</v>
      </c>
      <c r="F5234">
        <v>0</v>
      </c>
      <c r="G5234">
        <v>0</v>
      </c>
      <c r="H5234">
        <v>0</v>
      </c>
      <c r="I5234" t="s">
        <v>86</v>
      </c>
      <c r="J5234">
        <v>540765</v>
      </c>
      <c r="K5234" t="s">
        <v>536</v>
      </c>
      <c r="L5234">
        <v>540765</v>
      </c>
      <c r="M5234" t="s">
        <v>536</v>
      </c>
      <c r="N5234">
        <v>540765</v>
      </c>
      <c r="O5234" t="s">
        <v>536</v>
      </c>
      <c r="P5234">
        <v>539139</v>
      </c>
      <c r="Q5234" t="s">
        <v>537</v>
      </c>
      <c r="R5234" s="9">
        <v>145776.29999171209</v>
      </c>
      <c r="S5234" s="9"/>
      <c r="T5234" s="9"/>
      <c r="U5234" s="9"/>
      <c r="V5234" s="9"/>
      <c r="W5234" s="9"/>
      <c r="X5234" s="9"/>
      <c r="Y5234" s="9"/>
      <c r="Z5234" s="9"/>
      <c r="AA5234" s="9"/>
      <c r="AB5234" s="9"/>
      <c r="AC5234" s="9"/>
      <c r="AD5234" s="9"/>
      <c r="AE5234" s="9"/>
      <c r="AF5234" s="9"/>
      <c r="AG5234" s="9"/>
      <c r="AH5234" s="9"/>
      <c r="AI5234" s="9"/>
      <c r="AJ5234" s="9"/>
      <c r="AK5234" s="9"/>
      <c r="AL5234" s="9"/>
      <c r="AM5234" s="9"/>
      <c r="AN5234" s="9"/>
      <c r="AO5234" s="9"/>
      <c r="AP5234" s="9"/>
      <c r="AQ5234" s="15"/>
      <c r="AR5234" s="9"/>
      <c r="AS5234" s="9"/>
      <c r="AT5234" s="9"/>
      <c r="AU5234" s="9"/>
      <c r="AV5234" s="9"/>
      <c r="AW5234" s="9"/>
      <c r="AX5234" s="9"/>
      <c r="AY5234" s="9"/>
      <c r="AZ5234" s="9"/>
      <c r="BA5234" s="9"/>
      <c r="BB5234" s="9"/>
      <c r="BC5234" s="9"/>
      <c r="BD5234" s="9"/>
      <c r="BE5234" s="9"/>
      <c r="BF5234" s="9"/>
      <c r="BG5234" s="9"/>
      <c r="BH5234" s="9"/>
      <c r="BI5234" s="9"/>
      <c r="BJ5234" s="9"/>
      <c r="BK5234" s="9"/>
      <c r="BL5234" s="9">
        <f t="shared" si="170"/>
        <v>145776.29999171209</v>
      </c>
      <c r="BM5234" s="9">
        <f t="shared" si="171"/>
        <v>145800</v>
      </c>
    </row>
    <row r="5235" spans="1:65" x14ac:dyDescent="0.3">
      <c r="A5235" t="s">
        <v>4715</v>
      </c>
      <c r="B5235" s="9">
        <v>987</v>
      </c>
      <c r="C5235">
        <v>559504</v>
      </c>
      <c r="D5235">
        <v>1</v>
      </c>
      <c r="E5235">
        <v>0</v>
      </c>
      <c r="F5235">
        <v>0</v>
      </c>
      <c r="G5235">
        <v>0</v>
      </c>
      <c r="H5235">
        <v>0</v>
      </c>
      <c r="I5235" t="s">
        <v>151</v>
      </c>
      <c r="J5235">
        <v>558885</v>
      </c>
      <c r="K5235" t="s">
        <v>801</v>
      </c>
      <c r="L5235">
        <v>559521</v>
      </c>
      <c r="M5235" t="s">
        <v>802</v>
      </c>
      <c r="N5235">
        <v>559521</v>
      </c>
      <c r="O5235" t="s">
        <v>802</v>
      </c>
      <c r="P5235">
        <v>559300</v>
      </c>
      <c r="Q5235" t="s">
        <v>223</v>
      </c>
      <c r="R5235" s="9">
        <v>232979.46475208091</v>
      </c>
      <c r="S5235" s="9"/>
      <c r="T5235" s="9"/>
      <c r="U5235" s="9"/>
      <c r="V5235" s="9"/>
      <c r="W5235" s="9"/>
      <c r="X5235" s="9"/>
      <c r="Y5235" s="9"/>
      <c r="Z5235" s="9"/>
      <c r="AA5235" s="9"/>
      <c r="AB5235" s="9"/>
      <c r="AC5235" s="9"/>
      <c r="AD5235" s="9"/>
      <c r="AE5235" s="9"/>
      <c r="AF5235" s="9"/>
      <c r="AG5235" s="9"/>
      <c r="AH5235" s="9"/>
      <c r="AI5235" s="9"/>
      <c r="AJ5235" s="9"/>
      <c r="AK5235" s="9"/>
      <c r="AL5235" s="9"/>
      <c r="AM5235" s="9"/>
      <c r="AN5235" s="9"/>
      <c r="AO5235" s="9"/>
      <c r="AP5235" s="9"/>
      <c r="AQ5235" s="15"/>
      <c r="AR5235" s="9"/>
      <c r="AS5235" s="9"/>
      <c r="AT5235" s="9"/>
      <c r="AU5235" s="9"/>
      <c r="AV5235" s="9"/>
      <c r="AW5235" s="9"/>
      <c r="AX5235" s="9"/>
      <c r="AY5235" s="9"/>
      <c r="AZ5235" s="9"/>
      <c r="BA5235" s="9"/>
      <c r="BB5235" s="9"/>
      <c r="BC5235" s="9"/>
      <c r="BD5235" s="9"/>
      <c r="BE5235" s="9"/>
      <c r="BF5235" s="9"/>
      <c r="BG5235" s="9"/>
      <c r="BH5235" s="9"/>
      <c r="BI5235" s="9"/>
      <c r="BJ5235" s="9"/>
      <c r="BK5235" s="9"/>
      <c r="BL5235" s="9">
        <f t="shared" si="170"/>
        <v>232979.46475208091</v>
      </c>
      <c r="BM5235" s="9">
        <f t="shared" si="171"/>
        <v>233000</v>
      </c>
    </row>
    <row r="5236" spans="1:65" x14ac:dyDescent="0.3">
      <c r="A5236" t="s">
        <v>4716</v>
      </c>
      <c r="B5236" s="9">
        <v>482</v>
      </c>
      <c r="C5236">
        <v>542407</v>
      </c>
      <c r="D5236">
        <v>1</v>
      </c>
      <c r="E5236">
        <v>0</v>
      </c>
      <c r="F5236">
        <v>0</v>
      </c>
      <c r="G5236">
        <v>0</v>
      </c>
      <c r="H5236">
        <v>0</v>
      </c>
      <c r="I5236" t="s">
        <v>131</v>
      </c>
      <c r="J5236">
        <v>564567</v>
      </c>
      <c r="K5236" t="s">
        <v>523</v>
      </c>
      <c r="L5236">
        <v>564567</v>
      </c>
      <c r="M5236" t="s">
        <v>523</v>
      </c>
      <c r="N5236">
        <v>564567</v>
      </c>
      <c r="O5236" t="s">
        <v>523</v>
      </c>
      <c r="P5236">
        <v>564567</v>
      </c>
      <c r="Q5236" t="s">
        <v>523</v>
      </c>
      <c r="R5236" s="9">
        <v>114984.5572883627</v>
      </c>
      <c r="S5236" s="9"/>
      <c r="T5236" s="9"/>
      <c r="U5236" s="9"/>
      <c r="V5236" s="9"/>
      <c r="W5236" s="9"/>
      <c r="X5236" s="9"/>
      <c r="Y5236" s="9"/>
      <c r="Z5236" s="9"/>
      <c r="AA5236" s="9"/>
      <c r="AB5236" s="9"/>
      <c r="AC5236" s="9"/>
      <c r="AD5236" s="9"/>
      <c r="AE5236" s="9"/>
      <c r="AF5236" s="9"/>
      <c r="AG5236" s="9"/>
      <c r="AH5236" s="9"/>
      <c r="AI5236" s="9"/>
      <c r="AJ5236" s="9"/>
      <c r="AK5236" s="9"/>
      <c r="AL5236" s="9"/>
      <c r="AM5236" s="9"/>
      <c r="AN5236" s="9"/>
      <c r="AO5236" s="9"/>
      <c r="AP5236" s="9"/>
      <c r="AQ5236" s="15"/>
      <c r="AR5236" s="9"/>
      <c r="AS5236" s="9"/>
      <c r="AT5236" s="9"/>
      <c r="AU5236" s="9"/>
      <c r="AV5236" s="9"/>
      <c r="AW5236" s="9"/>
      <c r="AX5236" s="9"/>
      <c r="AY5236" s="9"/>
      <c r="AZ5236" s="9"/>
      <c r="BA5236" s="9"/>
      <c r="BB5236" s="9"/>
      <c r="BC5236" s="9"/>
      <c r="BD5236" s="9"/>
      <c r="BE5236" s="9"/>
      <c r="BF5236" s="9"/>
      <c r="BG5236" s="9"/>
      <c r="BH5236" s="9"/>
      <c r="BI5236" s="9"/>
      <c r="BJ5236" s="9"/>
      <c r="BK5236" s="9"/>
      <c r="BL5236" s="9">
        <f t="shared" si="170"/>
        <v>114984.5572883627</v>
      </c>
      <c r="BM5236" s="9">
        <f t="shared" si="171"/>
        <v>115000</v>
      </c>
    </row>
    <row r="5237" spans="1:65" x14ac:dyDescent="0.3">
      <c r="A5237" t="s">
        <v>4717</v>
      </c>
      <c r="B5237" s="9">
        <v>114</v>
      </c>
      <c r="C5237">
        <v>594954</v>
      </c>
      <c r="D5237">
        <v>1</v>
      </c>
      <c r="E5237">
        <v>0</v>
      </c>
      <c r="F5237">
        <v>0</v>
      </c>
      <c r="G5237">
        <v>0</v>
      </c>
      <c r="H5237">
        <v>0</v>
      </c>
      <c r="I5237" t="s">
        <v>81</v>
      </c>
      <c r="J5237">
        <v>594458</v>
      </c>
      <c r="K5237" t="s">
        <v>1151</v>
      </c>
      <c r="L5237">
        <v>594458</v>
      </c>
      <c r="M5237" t="s">
        <v>1151</v>
      </c>
      <c r="N5237">
        <v>594458</v>
      </c>
      <c r="O5237" t="s">
        <v>1151</v>
      </c>
      <c r="P5237">
        <v>594482</v>
      </c>
      <c r="Q5237" t="s">
        <v>526</v>
      </c>
      <c r="R5237" s="9">
        <v>71941.662785630979</v>
      </c>
      <c r="S5237" s="9"/>
      <c r="T5237" s="9"/>
      <c r="U5237" s="9"/>
      <c r="V5237" s="9"/>
      <c r="W5237" s="9"/>
      <c r="X5237" s="9"/>
      <c r="Y5237" s="9"/>
      <c r="Z5237" s="9"/>
      <c r="AA5237" s="9"/>
      <c r="AB5237" s="9"/>
      <c r="AC5237" s="9"/>
      <c r="AD5237" s="9"/>
      <c r="AE5237" s="9"/>
      <c r="AF5237" s="9"/>
      <c r="AG5237" s="9"/>
      <c r="AH5237" s="9"/>
      <c r="AI5237" s="9"/>
      <c r="AJ5237" s="9"/>
      <c r="AK5237" s="9"/>
      <c r="AL5237" s="9"/>
      <c r="AM5237" s="9"/>
      <c r="AN5237" s="9"/>
      <c r="AO5237" s="9"/>
      <c r="AP5237" s="9"/>
      <c r="AQ5237" s="15"/>
      <c r="AR5237" s="9"/>
      <c r="AS5237" s="9"/>
      <c r="AT5237" s="9"/>
      <c r="AU5237" s="9"/>
      <c r="AV5237" s="9"/>
      <c r="AW5237" s="9"/>
      <c r="AX5237" s="9"/>
      <c r="AY5237" s="9"/>
      <c r="AZ5237" s="9"/>
      <c r="BA5237" s="9"/>
      <c r="BB5237" s="9"/>
      <c r="BC5237" s="9"/>
      <c r="BD5237" s="9"/>
      <c r="BE5237" s="9"/>
      <c r="BF5237" s="9"/>
      <c r="BG5237" s="9"/>
      <c r="BH5237" s="9"/>
      <c r="BI5237" s="9"/>
      <c r="BJ5237" s="9"/>
      <c r="BK5237" s="9"/>
      <c r="BL5237" s="9">
        <f t="shared" si="170"/>
        <v>71941.662785630979</v>
      </c>
      <c r="BM5237" s="9">
        <f t="shared" si="171"/>
        <v>71900</v>
      </c>
    </row>
    <row r="5238" spans="1:65" x14ac:dyDescent="0.3">
      <c r="A5238" t="s">
        <v>4718</v>
      </c>
      <c r="B5238" s="9">
        <v>2758</v>
      </c>
      <c r="C5238">
        <v>599999</v>
      </c>
      <c r="D5238">
        <v>1</v>
      </c>
      <c r="E5238">
        <v>0</v>
      </c>
      <c r="F5238">
        <v>0</v>
      </c>
      <c r="G5238">
        <v>0</v>
      </c>
      <c r="H5238">
        <v>0</v>
      </c>
      <c r="I5238" t="s">
        <v>94</v>
      </c>
      <c r="J5238">
        <v>599344</v>
      </c>
      <c r="K5238" t="s">
        <v>560</v>
      </c>
      <c r="L5238">
        <v>599344</v>
      </c>
      <c r="M5238" t="s">
        <v>560</v>
      </c>
      <c r="N5238">
        <v>599344</v>
      </c>
      <c r="O5238" t="s">
        <v>560</v>
      </c>
      <c r="P5238">
        <v>599344</v>
      </c>
      <c r="Q5238" t="s">
        <v>560</v>
      </c>
      <c r="R5238" s="9">
        <v>636101.34989311208</v>
      </c>
      <c r="S5238" s="9"/>
      <c r="T5238" s="9"/>
      <c r="U5238" s="9"/>
      <c r="V5238" s="9"/>
      <c r="W5238" s="9"/>
      <c r="X5238" s="9"/>
      <c r="Y5238" s="9"/>
      <c r="Z5238" s="9"/>
      <c r="AA5238" s="9"/>
      <c r="AB5238" s="9"/>
      <c r="AC5238" s="9"/>
      <c r="AD5238" s="9"/>
      <c r="AE5238" s="9"/>
      <c r="AF5238" s="9"/>
      <c r="AG5238" s="9"/>
      <c r="AH5238" s="9"/>
      <c r="AI5238" s="9"/>
      <c r="AJ5238" s="9"/>
      <c r="AK5238" s="9"/>
      <c r="AL5238" s="9"/>
      <c r="AM5238" s="9"/>
      <c r="AN5238" s="9"/>
      <c r="AO5238" s="9"/>
      <c r="AP5238" s="9"/>
      <c r="AQ5238" s="15"/>
      <c r="AR5238" s="9">
        <v>2</v>
      </c>
      <c r="AS5238" s="9">
        <f>AR5238*30500</f>
        <v>61000</v>
      </c>
      <c r="AT5238" s="9"/>
      <c r="AU5238" s="9"/>
      <c r="AV5238" s="9"/>
      <c r="AW5238" s="9"/>
      <c r="AX5238" s="9"/>
      <c r="AY5238" s="9"/>
      <c r="AZ5238" s="9"/>
      <c r="BA5238" s="9"/>
      <c r="BB5238" s="9"/>
      <c r="BC5238" s="9"/>
      <c r="BD5238" s="9"/>
      <c r="BE5238" s="9"/>
      <c r="BF5238" s="9"/>
      <c r="BG5238" s="9"/>
      <c r="BH5238" s="9"/>
      <c r="BI5238" s="9"/>
      <c r="BJ5238" s="9"/>
      <c r="BK5238" s="9"/>
      <c r="BL5238" s="9">
        <f t="shared" si="170"/>
        <v>697101.34989311208</v>
      </c>
      <c r="BM5238" s="9">
        <f t="shared" si="171"/>
        <v>697100</v>
      </c>
    </row>
    <row r="5239" spans="1:65" x14ac:dyDescent="0.3">
      <c r="A5239" t="s">
        <v>4719</v>
      </c>
      <c r="B5239" s="9">
        <v>183</v>
      </c>
      <c r="C5239">
        <v>572403</v>
      </c>
      <c r="D5239">
        <v>1</v>
      </c>
      <c r="E5239">
        <v>0</v>
      </c>
      <c r="F5239">
        <v>0</v>
      </c>
      <c r="G5239">
        <v>0</v>
      </c>
      <c r="H5239">
        <v>0</v>
      </c>
      <c r="I5239" t="s">
        <v>96</v>
      </c>
      <c r="J5239">
        <v>571491</v>
      </c>
      <c r="K5239" t="s">
        <v>614</v>
      </c>
      <c r="L5239">
        <v>571539</v>
      </c>
      <c r="M5239" t="s">
        <v>419</v>
      </c>
      <c r="N5239">
        <v>571539</v>
      </c>
      <c r="O5239" t="s">
        <v>419</v>
      </c>
      <c r="P5239">
        <v>571164</v>
      </c>
      <c r="Q5239" t="s">
        <v>334</v>
      </c>
      <c r="R5239" s="9">
        <v>71941.662785630979</v>
      </c>
      <c r="S5239" s="9"/>
      <c r="T5239" s="9"/>
      <c r="U5239" s="9"/>
      <c r="V5239" s="9"/>
      <c r="W5239" s="9"/>
      <c r="X5239" s="9"/>
      <c r="Y5239" s="9"/>
      <c r="Z5239" s="9"/>
      <c r="AA5239" s="9"/>
      <c r="AB5239" s="9"/>
      <c r="AC5239" s="9"/>
      <c r="AD5239" s="9"/>
      <c r="AE5239" s="9"/>
      <c r="AF5239" s="9"/>
      <c r="AG5239" s="9"/>
      <c r="AH5239" s="9"/>
      <c r="AI5239" s="9"/>
      <c r="AJ5239" s="9"/>
      <c r="AK5239" s="9"/>
      <c r="AL5239" s="9"/>
      <c r="AM5239" s="9"/>
      <c r="AN5239" s="9"/>
      <c r="AO5239" s="9"/>
      <c r="AP5239" s="9"/>
      <c r="AQ5239" s="15"/>
      <c r="AR5239" s="9"/>
      <c r="AS5239" s="9"/>
      <c r="AT5239" s="9"/>
      <c r="AU5239" s="9"/>
      <c r="AV5239" s="9"/>
      <c r="AW5239" s="9"/>
      <c r="AX5239" s="9"/>
      <c r="AY5239" s="9"/>
      <c r="AZ5239" s="9"/>
      <c r="BA5239" s="9"/>
      <c r="BB5239" s="9"/>
      <c r="BC5239" s="9"/>
      <c r="BD5239" s="9"/>
      <c r="BE5239" s="9"/>
      <c r="BF5239" s="9"/>
      <c r="BG5239" s="9"/>
      <c r="BH5239" s="9"/>
      <c r="BI5239" s="9"/>
      <c r="BJ5239" s="9"/>
      <c r="BK5239" s="9"/>
      <c r="BL5239" s="9">
        <f t="shared" si="170"/>
        <v>71941.662785630979</v>
      </c>
      <c r="BM5239" s="9">
        <f t="shared" si="171"/>
        <v>71900</v>
      </c>
    </row>
    <row r="5240" spans="1:65" x14ac:dyDescent="0.3">
      <c r="A5240" t="s">
        <v>4720</v>
      </c>
      <c r="B5240" s="9">
        <v>111</v>
      </c>
      <c r="C5240">
        <v>579246</v>
      </c>
      <c r="D5240">
        <v>1</v>
      </c>
      <c r="E5240">
        <v>0</v>
      </c>
      <c r="F5240">
        <v>0</v>
      </c>
      <c r="G5240">
        <v>0</v>
      </c>
      <c r="H5240">
        <v>0</v>
      </c>
      <c r="I5240" t="s">
        <v>151</v>
      </c>
      <c r="J5240">
        <v>559997</v>
      </c>
      <c r="K5240" t="s">
        <v>2247</v>
      </c>
      <c r="L5240">
        <v>559997</v>
      </c>
      <c r="M5240" t="s">
        <v>2247</v>
      </c>
      <c r="N5240">
        <v>559717</v>
      </c>
      <c r="O5240" t="s">
        <v>346</v>
      </c>
      <c r="P5240">
        <v>559717</v>
      </c>
      <c r="Q5240" t="s">
        <v>346</v>
      </c>
      <c r="R5240" s="9">
        <v>71941.662785630979</v>
      </c>
      <c r="S5240" s="9"/>
      <c r="T5240" s="9"/>
      <c r="U5240" s="9"/>
      <c r="V5240" s="9"/>
      <c r="W5240" s="9"/>
      <c r="X5240" s="9"/>
      <c r="Y5240" s="9"/>
      <c r="Z5240" s="9"/>
      <c r="AA5240" s="9"/>
      <c r="AB5240" s="9"/>
      <c r="AC5240" s="9"/>
      <c r="AD5240" s="9"/>
      <c r="AE5240" s="9"/>
      <c r="AF5240" s="9"/>
      <c r="AG5240" s="9"/>
      <c r="AH5240" s="9"/>
      <c r="AI5240" s="9"/>
      <c r="AJ5240" s="9"/>
      <c r="AK5240" s="9"/>
      <c r="AL5240" s="9"/>
      <c r="AM5240" s="9"/>
      <c r="AN5240" s="9"/>
      <c r="AO5240" s="9"/>
      <c r="AP5240" s="9"/>
      <c r="AQ5240" s="15"/>
      <c r="AR5240" s="9"/>
      <c r="AS5240" s="9"/>
      <c r="AT5240" s="9"/>
      <c r="AU5240" s="9"/>
      <c r="AV5240" s="9"/>
      <c r="AW5240" s="9"/>
      <c r="AX5240" s="9"/>
      <c r="AY5240" s="9"/>
      <c r="AZ5240" s="9"/>
      <c r="BA5240" s="9"/>
      <c r="BB5240" s="9"/>
      <c r="BC5240" s="9"/>
      <c r="BD5240" s="9"/>
      <c r="BE5240" s="9"/>
      <c r="BF5240" s="9"/>
      <c r="BG5240" s="9"/>
      <c r="BH5240" s="9"/>
      <c r="BI5240" s="9"/>
      <c r="BJ5240" s="9"/>
      <c r="BK5240" s="9"/>
      <c r="BL5240" s="9">
        <f t="shared" si="170"/>
        <v>71941.662785630979</v>
      </c>
      <c r="BM5240" s="9">
        <f t="shared" si="171"/>
        <v>71900</v>
      </c>
    </row>
    <row r="5241" spans="1:65" x14ac:dyDescent="0.3">
      <c r="A5241" t="s">
        <v>4721</v>
      </c>
      <c r="B5241" s="9">
        <v>749</v>
      </c>
      <c r="C5241">
        <v>594962</v>
      </c>
      <c r="D5241">
        <v>1</v>
      </c>
      <c r="E5241">
        <v>0</v>
      </c>
      <c r="F5241">
        <v>0</v>
      </c>
      <c r="G5241">
        <v>0</v>
      </c>
      <c r="H5241">
        <v>0</v>
      </c>
      <c r="I5241" t="s">
        <v>81</v>
      </c>
      <c r="J5241">
        <v>584801</v>
      </c>
      <c r="K5241" t="s">
        <v>665</v>
      </c>
      <c r="L5241">
        <v>584801</v>
      </c>
      <c r="M5241" t="s">
        <v>665</v>
      </c>
      <c r="N5241">
        <v>584801</v>
      </c>
      <c r="O5241" t="s">
        <v>665</v>
      </c>
      <c r="P5241">
        <v>584801</v>
      </c>
      <c r="Q5241" t="s">
        <v>665</v>
      </c>
      <c r="R5241" s="9">
        <v>177599.28816810969</v>
      </c>
      <c r="S5241" s="9"/>
      <c r="T5241" s="9"/>
      <c r="U5241" s="9"/>
      <c r="V5241" s="9"/>
      <c r="W5241" s="9"/>
      <c r="X5241" s="9"/>
      <c r="Y5241" s="9"/>
      <c r="Z5241" s="9"/>
      <c r="AA5241" s="9"/>
      <c r="AB5241" s="9"/>
      <c r="AC5241" s="9"/>
      <c r="AD5241" s="9"/>
      <c r="AE5241" s="9"/>
      <c r="AF5241" s="9"/>
      <c r="AG5241" s="9"/>
      <c r="AH5241" s="9"/>
      <c r="AI5241" s="9"/>
      <c r="AJ5241" s="9"/>
      <c r="AK5241" s="9"/>
      <c r="AL5241" s="9"/>
      <c r="AM5241" s="9"/>
      <c r="AN5241" s="9"/>
      <c r="AO5241" s="9"/>
      <c r="AP5241" s="9"/>
      <c r="AQ5241" s="15"/>
      <c r="AR5241" s="9"/>
      <c r="AS5241" s="9"/>
      <c r="AT5241" s="9"/>
      <c r="AU5241" s="9"/>
      <c r="AV5241" s="9"/>
      <c r="AW5241" s="9"/>
      <c r="AX5241" s="9"/>
      <c r="AY5241" s="9"/>
      <c r="AZ5241" s="9"/>
      <c r="BA5241" s="9"/>
      <c r="BB5241" s="9"/>
      <c r="BC5241" s="9"/>
      <c r="BD5241" s="9"/>
      <c r="BE5241" s="9"/>
      <c r="BF5241" s="9"/>
      <c r="BG5241" s="9"/>
      <c r="BH5241" s="9"/>
      <c r="BI5241" s="9"/>
      <c r="BJ5241" s="9"/>
      <c r="BK5241" s="9"/>
      <c r="BL5241" s="9">
        <f t="shared" si="170"/>
        <v>177599.28816810969</v>
      </c>
      <c r="BM5241" s="9">
        <f t="shared" si="171"/>
        <v>177600</v>
      </c>
    </row>
    <row r="5242" spans="1:65" x14ac:dyDescent="0.3">
      <c r="A5242" t="s">
        <v>4722</v>
      </c>
      <c r="B5242" s="9">
        <v>80</v>
      </c>
      <c r="C5242">
        <v>577600</v>
      </c>
      <c r="D5242">
        <v>1</v>
      </c>
      <c r="E5242">
        <v>0</v>
      </c>
      <c r="F5242">
        <v>0</v>
      </c>
      <c r="G5242">
        <v>0</v>
      </c>
      <c r="H5242">
        <v>0</v>
      </c>
      <c r="I5242" t="s">
        <v>104</v>
      </c>
      <c r="J5242">
        <v>577472</v>
      </c>
      <c r="K5242" t="s">
        <v>1670</v>
      </c>
      <c r="L5242">
        <v>577626</v>
      </c>
      <c r="M5242" t="s">
        <v>1142</v>
      </c>
      <c r="N5242">
        <v>577626</v>
      </c>
      <c r="O5242" t="s">
        <v>1142</v>
      </c>
      <c r="P5242">
        <v>577626</v>
      </c>
      <c r="Q5242" t="s">
        <v>1142</v>
      </c>
      <c r="R5242" s="9">
        <v>71941.662785630979</v>
      </c>
      <c r="S5242" s="9"/>
      <c r="T5242" s="9"/>
      <c r="U5242" s="9"/>
      <c r="V5242" s="9"/>
      <c r="W5242" s="9"/>
      <c r="X5242" s="9"/>
      <c r="Y5242" s="9"/>
      <c r="Z5242" s="9"/>
      <c r="AA5242" s="9"/>
      <c r="AB5242" s="9"/>
      <c r="AC5242" s="9"/>
      <c r="AD5242" s="9"/>
      <c r="AE5242" s="9"/>
      <c r="AF5242" s="9"/>
      <c r="AG5242" s="9"/>
      <c r="AH5242" s="9"/>
      <c r="AI5242" s="9"/>
      <c r="AJ5242" s="9"/>
      <c r="AK5242" s="9"/>
      <c r="AL5242" s="9"/>
      <c r="AM5242" s="9"/>
      <c r="AN5242" s="9"/>
      <c r="AO5242" s="9"/>
      <c r="AP5242" s="9"/>
      <c r="AQ5242" s="15"/>
      <c r="AR5242" s="9"/>
      <c r="AS5242" s="9"/>
      <c r="AT5242" s="9"/>
      <c r="AU5242" s="9"/>
      <c r="AV5242" s="9"/>
      <c r="AW5242" s="9"/>
      <c r="AX5242" s="9"/>
      <c r="AY5242" s="9"/>
      <c r="AZ5242" s="9"/>
      <c r="BA5242" s="9"/>
      <c r="BB5242" s="9"/>
      <c r="BC5242" s="9"/>
      <c r="BD5242" s="9"/>
      <c r="BE5242" s="9"/>
      <c r="BF5242" s="9"/>
      <c r="BG5242" s="9"/>
      <c r="BH5242" s="9"/>
      <c r="BI5242" s="9"/>
      <c r="BJ5242" s="9"/>
      <c r="BK5242" s="9"/>
      <c r="BL5242" s="9">
        <f t="shared" si="170"/>
        <v>71941.662785630979</v>
      </c>
      <c r="BM5242" s="9">
        <f t="shared" si="171"/>
        <v>71900</v>
      </c>
    </row>
    <row r="5243" spans="1:65" x14ac:dyDescent="0.3">
      <c r="A5243" t="s">
        <v>4723</v>
      </c>
      <c r="B5243" s="9">
        <v>95</v>
      </c>
      <c r="C5243">
        <v>579751</v>
      </c>
      <c r="D5243">
        <v>1</v>
      </c>
      <c r="E5243">
        <v>0</v>
      </c>
      <c r="F5243">
        <v>0</v>
      </c>
      <c r="G5243">
        <v>0</v>
      </c>
      <c r="H5243">
        <v>0</v>
      </c>
      <c r="I5243" t="s">
        <v>90</v>
      </c>
      <c r="J5243">
        <v>579203</v>
      </c>
      <c r="K5243" t="s">
        <v>376</v>
      </c>
      <c r="L5243">
        <v>579203</v>
      </c>
      <c r="M5243" t="s">
        <v>376</v>
      </c>
      <c r="N5243">
        <v>579203</v>
      </c>
      <c r="O5243" t="s">
        <v>376</v>
      </c>
      <c r="P5243">
        <v>579203</v>
      </c>
      <c r="Q5243" t="s">
        <v>376</v>
      </c>
      <c r="R5243" s="9">
        <v>71941.662785630979</v>
      </c>
      <c r="S5243" s="9"/>
      <c r="T5243" s="9"/>
      <c r="U5243" s="9"/>
      <c r="V5243" s="9"/>
      <c r="W5243" s="9"/>
      <c r="X5243" s="9"/>
      <c r="Y5243" s="9"/>
      <c r="Z5243" s="9"/>
      <c r="AA5243" s="9"/>
      <c r="AB5243" s="9"/>
      <c r="AC5243" s="9"/>
      <c r="AD5243" s="9"/>
      <c r="AE5243" s="9"/>
      <c r="AF5243" s="9"/>
      <c r="AG5243" s="9"/>
      <c r="AH5243" s="9"/>
      <c r="AI5243" s="9"/>
      <c r="AJ5243" s="9"/>
      <c r="AK5243" s="9"/>
      <c r="AL5243" s="9"/>
      <c r="AM5243" s="9"/>
      <c r="AN5243" s="9"/>
      <c r="AO5243" s="9"/>
      <c r="AP5243" s="9"/>
      <c r="AQ5243" s="15"/>
      <c r="AR5243" s="9"/>
      <c r="AS5243" s="9"/>
      <c r="AT5243" s="9"/>
      <c r="AU5243" s="9"/>
      <c r="AV5243" s="9"/>
      <c r="AW5243" s="9"/>
      <c r="AX5243" s="9"/>
      <c r="AY5243" s="9"/>
      <c r="AZ5243" s="9"/>
      <c r="BA5243" s="9"/>
      <c r="BB5243" s="9"/>
      <c r="BC5243" s="9"/>
      <c r="BD5243" s="9"/>
      <c r="BE5243" s="9"/>
      <c r="BF5243" s="9"/>
      <c r="BG5243" s="9"/>
      <c r="BH5243" s="9"/>
      <c r="BI5243" s="9"/>
      <c r="BJ5243" s="9"/>
      <c r="BK5243" s="9"/>
      <c r="BL5243" s="9">
        <f t="shared" si="170"/>
        <v>71941.662785630979</v>
      </c>
      <c r="BM5243" s="9">
        <f t="shared" si="171"/>
        <v>71900</v>
      </c>
    </row>
    <row r="5244" spans="1:65" x14ac:dyDescent="0.3">
      <c r="A5244" s="2" t="s">
        <v>2850</v>
      </c>
      <c r="B5244" s="9">
        <v>1843</v>
      </c>
      <c r="C5244">
        <v>505293</v>
      </c>
      <c r="D5244">
        <v>1</v>
      </c>
      <c r="E5244">
        <v>1</v>
      </c>
      <c r="F5244">
        <v>0</v>
      </c>
      <c r="G5244">
        <v>0</v>
      </c>
      <c r="H5244">
        <v>0</v>
      </c>
      <c r="I5244" t="s">
        <v>111</v>
      </c>
      <c r="J5244">
        <v>505293</v>
      </c>
      <c r="K5244" t="s">
        <v>2850</v>
      </c>
      <c r="L5244">
        <v>505587</v>
      </c>
      <c r="M5244" t="s">
        <v>1210</v>
      </c>
      <c r="N5244">
        <v>505587</v>
      </c>
      <c r="O5244" t="s">
        <v>1210</v>
      </c>
      <c r="P5244">
        <v>505587</v>
      </c>
      <c r="Q5244" t="s">
        <v>1210</v>
      </c>
      <c r="R5244" s="9">
        <v>429539.30083458149</v>
      </c>
      <c r="S5244" s="9">
        <f>SUMIFS($B:$B,$J:$J,$C5244)</f>
        <v>2780</v>
      </c>
      <c r="T5244" s="9">
        <v>151180.01782628789</v>
      </c>
      <c r="U5244" s="9">
        <v>0</v>
      </c>
      <c r="V5244" s="9">
        <f>U5244*768</f>
        <v>0</v>
      </c>
      <c r="W5244" s="9">
        <v>7</v>
      </c>
      <c r="X5244" s="9">
        <f>W5244*3072</f>
        <v>21504</v>
      </c>
      <c r="Y5244" s="9">
        <v>9</v>
      </c>
      <c r="Z5244" s="9">
        <f>Y5244*1024</f>
        <v>9216</v>
      </c>
      <c r="AA5244" s="9">
        <v>4</v>
      </c>
      <c r="AB5244" s="9">
        <f>AA5244*256</f>
        <v>1024</v>
      </c>
      <c r="AC5244" s="9"/>
      <c r="AD5244" s="9"/>
      <c r="AE5244" s="9"/>
      <c r="AF5244" s="9"/>
      <c r="AG5244" s="9"/>
      <c r="AH5244" s="9"/>
      <c r="AI5244" s="9"/>
      <c r="AJ5244" s="9"/>
      <c r="AK5244" s="9"/>
      <c r="AL5244" s="9"/>
      <c r="AM5244" s="9"/>
      <c r="AN5244" s="9"/>
      <c r="AO5244" s="9"/>
      <c r="AP5244" s="9"/>
      <c r="AQ5244" s="15"/>
      <c r="AR5244" s="9">
        <v>2</v>
      </c>
      <c r="AS5244" s="9">
        <f>AR5244*30500</f>
        <v>61000</v>
      </c>
      <c r="AT5244" s="9"/>
      <c r="AU5244" s="9"/>
      <c r="AV5244" s="9"/>
      <c r="AW5244" s="9"/>
      <c r="AX5244" s="9"/>
      <c r="AY5244" s="9"/>
      <c r="AZ5244" s="9"/>
      <c r="BA5244" s="9"/>
      <c r="BB5244" s="9"/>
      <c r="BC5244" s="9"/>
      <c r="BD5244" s="9"/>
      <c r="BE5244" s="9"/>
      <c r="BF5244" s="9"/>
      <c r="BG5244" s="9"/>
      <c r="BH5244" s="9"/>
      <c r="BI5244" s="9"/>
      <c r="BJ5244" s="9"/>
      <c r="BK5244" s="9"/>
      <c r="BL5244" s="9">
        <f t="shared" si="170"/>
        <v>673463.31866086938</v>
      </c>
      <c r="BM5244" s="9">
        <f t="shared" si="171"/>
        <v>673500</v>
      </c>
    </row>
    <row r="5245" spans="1:65" x14ac:dyDescent="0.3">
      <c r="A5245" s="2" t="s">
        <v>4724</v>
      </c>
      <c r="B5245" s="9">
        <v>2009</v>
      </c>
      <c r="C5245">
        <v>519651</v>
      </c>
      <c r="D5245">
        <v>1</v>
      </c>
      <c r="E5245">
        <v>1</v>
      </c>
      <c r="F5245">
        <v>0</v>
      </c>
      <c r="G5245">
        <v>0</v>
      </c>
      <c r="H5245">
        <v>0</v>
      </c>
      <c r="I5245" t="s">
        <v>111</v>
      </c>
      <c r="J5245">
        <v>519651</v>
      </c>
      <c r="K5245" t="s">
        <v>4724</v>
      </c>
      <c r="L5245">
        <v>511382</v>
      </c>
      <c r="M5245" t="s">
        <v>311</v>
      </c>
      <c r="N5245">
        <v>511382</v>
      </c>
      <c r="O5245" t="s">
        <v>311</v>
      </c>
      <c r="P5245">
        <v>511382</v>
      </c>
      <c r="Q5245" t="s">
        <v>311</v>
      </c>
      <c r="R5245" s="9">
        <v>467258.02496532543</v>
      </c>
      <c r="S5245" s="9">
        <f>SUMIFS($B:$B,$J:$J,$C5245)</f>
        <v>2009</v>
      </c>
      <c r="T5245" s="9">
        <v>109335.9349624124</v>
      </c>
      <c r="U5245" s="9">
        <v>0</v>
      </c>
      <c r="V5245" s="9">
        <f>U5245*768</f>
        <v>0</v>
      </c>
      <c r="W5245" s="9">
        <v>2</v>
      </c>
      <c r="X5245" s="9">
        <f>W5245*3072</f>
        <v>6144</v>
      </c>
      <c r="Y5245" s="9">
        <v>11</v>
      </c>
      <c r="Z5245" s="9">
        <f>Y5245*1024</f>
        <v>11264</v>
      </c>
      <c r="AA5245" s="9">
        <v>2</v>
      </c>
      <c r="AB5245" s="9">
        <f>AA5245*256</f>
        <v>512</v>
      </c>
      <c r="AC5245" s="9"/>
      <c r="AD5245" s="9"/>
      <c r="AE5245" s="9"/>
      <c r="AF5245" s="9"/>
      <c r="AG5245" s="9"/>
      <c r="AH5245" s="9"/>
      <c r="AI5245" s="9"/>
      <c r="AJ5245" s="9"/>
      <c r="AK5245" s="9"/>
      <c r="AL5245" s="9"/>
      <c r="AM5245" s="9"/>
      <c r="AN5245" s="9"/>
      <c r="AO5245" s="9"/>
      <c r="AP5245" s="9"/>
      <c r="AQ5245" s="15"/>
      <c r="AR5245" s="9">
        <v>2</v>
      </c>
      <c r="AS5245" s="9">
        <f>AR5245*30500</f>
        <v>61000</v>
      </c>
      <c r="AT5245" s="9"/>
      <c r="AU5245" s="9"/>
      <c r="AV5245" s="9"/>
      <c r="AW5245" s="9"/>
      <c r="AX5245" s="9"/>
      <c r="AY5245" s="9"/>
      <c r="AZ5245" s="9"/>
      <c r="BA5245" s="9"/>
      <c r="BB5245" s="9"/>
      <c r="BC5245" s="9"/>
      <c r="BD5245" s="9"/>
      <c r="BE5245" s="9"/>
      <c r="BF5245" s="9"/>
      <c r="BG5245" s="9"/>
      <c r="BH5245" s="9"/>
      <c r="BI5245" s="9"/>
      <c r="BJ5245" s="9"/>
      <c r="BK5245" s="9"/>
      <c r="BL5245" s="9">
        <f t="shared" si="170"/>
        <v>655513.95992773783</v>
      </c>
      <c r="BM5245" s="9">
        <f t="shared" si="171"/>
        <v>655500</v>
      </c>
    </row>
    <row r="5246" spans="1:65" x14ac:dyDescent="0.3">
      <c r="A5246" t="s">
        <v>4725</v>
      </c>
      <c r="B5246" s="9">
        <v>420</v>
      </c>
      <c r="C5246">
        <v>589080</v>
      </c>
      <c r="D5246">
        <v>1</v>
      </c>
      <c r="E5246">
        <v>0</v>
      </c>
      <c r="F5246">
        <v>0</v>
      </c>
      <c r="G5246">
        <v>0</v>
      </c>
      <c r="H5246">
        <v>0</v>
      </c>
      <c r="I5246" t="s">
        <v>135</v>
      </c>
      <c r="J5246">
        <v>589187</v>
      </c>
      <c r="K5246" t="s">
        <v>4726</v>
      </c>
      <c r="L5246">
        <v>589195</v>
      </c>
      <c r="M5246" t="s">
        <v>923</v>
      </c>
      <c r="N5246">
        <v>588296</v>
      </c>
      <c r="O5246" t="s">
        <v>199</v>
      </c>
      <c r="P5246">
        <v>588296</v>
      </c>
      <c r="Q5246" t="s">
        <v>199</v>
      </c>
      <c r="R5246" s="9">
        <v>100358.68248115919</v>
      </c>
      <c r="S5246" s="9"/>
      <c r="T5246" s="9"/>
      <c r="U5246" s="9"/>
      <c r="V5246" s="9"/>
      <c r="W5246" s="9"/>
      <c r="X5246" s="9"/>
      <c r="Y5246" s="9"/>
      <c r="Z5246" s="9"/>
      <c r="AA5246" s="9"/>
      <c r="AB5246" s="9"/>
      <c r="AC5246" s="9"/>
      <c r="AD5246" s="9"/>
      <c r="AE5246" s="9"/>
      <c r="AF5246" s="9"/>
      <c r="AG5246" s="9"/>
      <c r="AH5246" s="9"/>
      <c r="AI5246" s="9"/>
      <c r="AJ5246" s="9"/>
      <c r="AK5246" s="9"/>
      <c r="AL5246" s="9"/>
      <c r="AM5246" s="9"/>
      <c r="AN5246" s="9"/>
      <c r="AO5246" s="9"/>
      <c r="AP5246" s="9"/>
      <c r="AQ5246" s="15"/>
      <c r="AR5246" s="9">
        <v>1</v>
      </c>
      <c r="AS5246" s="9">
        <f>AR5246*30500</f>
        <v>30500</v>
      </c>
      <c r="AT5246" s="9"/>
      <c r="AU5246" s="9"/>
      <c r="AV5246" s="9"/>
      <c r="AW5246" s="9"/>
      <c r="AX5246" s="9"/>
      <c r="AY5246" s="9"/>
      <c r="AZ5246" s="9"/>
      <c r="BA5246" s="9"/>
      <c r="BB5246" s="9"/>
      <c r="BC5246" s="9"/>
      <c r="BD5246" s="9"/>
      <c r="BE5246" s="9"/>
      <c r="BF5246" s="9"/>
      <c r="BG5246" s="9"/>
      <c r="BH5246" s="9"/>
      <c r="BI5246" s="9"/>
      <c r="BJ5246" s="9"/>
      <c r="BK5246" s="9"/>
      <c r="BL5246" s="9">
        <f t="shared" si="170"/>
        <v>130858.68248115919</v>
      </c>
      <c r="BM5246" s="9">
        <f t="shared" si="171"/>
        <v>130900</v>
      </c>
    </row>
    <row r="5247" spans="1:65" x14ac:dyDescent="0.3">
      <c r="A5247" s="2" t="s">
        <v>3509</v>
      </c>
      <c r="B5247" s="9">
        <v>2397</v>
      </c>
      <c r="C5247">
        <v>584029</v>
      </c>
      <c r="D5247">
        <v>1</v>
      </c>
      <c r="E5247">
        <v>1</v>
      </c>
      <c r="F5247">
        <v>0</v>
      </c>
      <c r="G5247">
        <v>0</v>
      </c>
      <c r="H5247">
        <v>0</v>
      </c>
      <c r="I5247" t="s">
        <v>81</v>
      </c>
      <c r="J5247">
        <v>584029</v>
      </c>
      <c r="K5247" t="s">
        <v>3509</v>
      </c>
      <c r="L5247">
        <v>583910</v>
      </c>
      <c r="M5247" t="s">
        <v>3274</v>
      </c>
      <c r="N5247">
        <v>583952</v>
      </c>
      <c r="O5247" t="s">
        <v>146</v>
      </c>
      <c r="P5247">
        <v>583952</v>
      </c>
      <c r="Q5247" t="s">
        <v>146</v>
      </c>
      <c r="R5247" s="9">
        <v>554985.1473123898</v>
      </c>
      <c r="S5247" s="9">
        <f>SUMIFS($B:$B,$J:$J,$C5247)</f>
        <v>6843</v>
      </c>
      <c r="T5247" s="9">
        <v>371050.63107957988</v>
      </c>
      <c r="U5247" s="9">
        <v>1</v>
      </c>
      <c r="V5247" s="9">
        <f>U5247*768</f>
        <v>768</v>
      </c>
      <c r="W5247" s="9">
        <v>19</v>
      </c>
      <c r="X5247" s="9">
        <f>W5247*3072</f>
        <v>58368</v>
      </c>
      <c r="Y5247" s="9">
        <v>25</v>
      </c>
      <c r="Z5247" s="9">
        <f>Y5247*1024</f>
        <v>25600</v>
      </c>
      <c r="AA5247" s="9">
        <v>13</v>
      </c>
      <c r="AB5247" s="9">
        <f>AA5247*256</f>
        <v>3328</v>
      </c>
      <c r="AC5247" s="9"/>
      <c r="AD5247" s="9"/>
      <c r="AE5247" s="9"/>
      <c r="AF5247" s="9"/>
      <c r="AG5247" s="9"/>
      <c r="AH5247" s="9"/>
      <c r="AI5247" s="9"/>
      <c r="AJ5247" s="9"/>
      <c r="AK5247" s="9"/>
      <c r="AL5247" s="9"/>
      <c r="AM5247" s="9"/>
      <c r="AN5247" s="9"/>
      <c r="AO5247" s="9"/>
      <c r="AP5247" s="9"/>
      <c r="AQ5247" s="15"/>
      <c r="AR5247" s="9"/>
      <c r="AS5247" s="9"/>
      <c r="AT5247" s="9"/>
      <c r="AU5247" s="9"/>
      <c r="AV5247" s="9"/>
      <c r="AW5247" s="9"/>
      <c r="AX5247" s="9"/>
      <c r="AY5247" s="9"/>
      <c r="AZ5247" s="9"/>
      <c r="BA5247" s="9"/>
      <c r="BB5247" s="9"/>
      <c r="BC5247" s="9"/>
      <c r="BD5247" s="9"/>
      <c r="BE5247" s="9"/>
      <c r="BF5247" s="9"/>
      <c r="BG5247" s="9"/>
      <c r="BH5247" s="9"/>
      <c r="BI5247" s="9"/>
      <c r="BJ5247" s="9"/>
      <c r="BK5247" s="9"/>
      <c r="BL5247" s="9">
        <f t="shared" si="170"/>
        <v>1014099.7783919696</v>
      </c>
      <c r="BM5247" s="9">
        <f t="shared" si="171"/>
        <v>1014100</v>
      </c>
    </row>
    <row r="5248" spans="1:65" x14ac:dyDescent="0.3">
      <c r="A5248" t="s">
        <v>4727</v>
      </c>
      <c r="B5248" s="9">
        <v>86</v>
      </c>
      <c r="C5248">
        <v>547921</v>
      </c>
      <c r="D5248">
        <v>1</v>
      </c>
      <c r="E5248">
        <v>0</v>
      </c>
      <c r="F5248">
        <v>0</v>
      </c>
      <c r="G5248">
        <v>0</v>
      </c>
      <c r="H5248">
        <v>0</v>
      </c>
      <c r="I5248" t="s">
        <v>96</v>
      </c>
      <c r="J5248">
        <v>580511</v>
      </c>
      <c r="K5248" t="s">
        <v>97</v>
      </c>
      <c r="L5248">
        <v>580511</v>
      </c>
      <c r="M5248" t="s">
        <v>97</v>
      </c>
      <c r="N5248">
        <v>580511</v>
      </c>
      <c r="O5248" t="s">
        <v>97</v>
      </c>
      <c r="P5248">
        <v>580511</v>
      </c>
      <c r="Q5248" t="s">
        <v>97</v>
      </c>
      <c r="R5248" s="9">
        <v>71941.662785630979</v>
      </c>
      <c r="S5248" s="9"/>
      <c r="T5248" s="9"/>
      <c r="U5248" s="9"/>
      <c r="V5248" s="9"/>
      <c r="W5248" s="9"/>
      <c r="X5248" s="9"/>
      <c r="Y5248" s="9"/>
      <c r="Z5248" s="9"/>
      <c r="AA5248" s="9"/>
      <c r="AB5248" s="9"/>
      <c r="AC5248" s="9"/>
      <c r="AD5248" s="9"/>
      <c r="AE5248" s="9"/>
      <c r="AF5248" s="9"/>
      <c r="AG5248" s="9"/>
      <c r="AH5248" s="9"/>
      <c r="AI5248" s="9"/>
      <c r="AJ5248" s="9"/>
      <c r="AK5248" s="9"/>
      <c r="AL5248" s="9"/>
      <c r="AM5248" s="9"/>
      <c r="AN5248" s="9"/>
      <c r="AO5248" s="9"/>
      <c r="AP5248" s="9"/>
      <c r="AQ5248" s="15"/>
      <c r="AR5248" s="9"/>
      <c r="AS5248" s="9"/>
      <c r="AT5248" s="9"/>
      <c r="AU5248" s="9"/>
      <c r="AV5248" s="9"/>
      <c r="AW5248" s="9"/>
      <c r="AX5248" s="9"/>
      <c r="AY5248" s="9"/>
      <c r="AZ5248" s="9"/>
      <c r="BA5248" s="9"/>
      <c r="BB5248" s="9"/>
      <c r="BC5248" s="9"/>
      <c r="BD5248" s="9"/>
      <c r="BE5248" s="9"/>
      <c r="BF5248" s="9"/>
      <c r="BG5248" s="9"/>
      <c r="BH5248" s="9"/>
      <c r="BI5248" s="9"/>
      <c r="BJ5248" s="9"/>
      <c r="BK5248" s="9"/>
      <c r="BL5248" s="9">
        <f t="shared" si="170"/>
        <v>71941.662785630979</v>
      </c>
      <c r="BM5248" s="9">
        <f t="shared" si="171"/>
        <v>71900</v>
      </c>
    </row>
    <row r="5249" spans="1:65" x14ac:dyDescent="0.3">
      <c r="A5249" t="s">
        <v>4728</v>
      </c>
      <c r="B5249" s="9">
        <v>446</v>
      </c>
      <c r="C5249">
        <v>578886</v>
      </c>
      <c r="D5249">
        <v>1</v>
      </c>
      <c r="E5249">
        <v>0</v>
      </c>
      <c r="F5249">
        <v>0</v>
      </c>
      <c r="G5249">
        <v>0</v>
      </c>
      <c r="H5249">
        <v>0</v>
      </c>
      <c r="I5249" t="s">
        <v>96</v>
      </c>
      <c r="J5249">
        <v>577928</v>
      </c>
      <c r="K5249" t="s">
        <v>882</v>
      </c>
      <c r="L5249">
        <v>577928</v>
      </c>
      <c r="M5249" t="s">
        <v>882</v>
      </c>
      <c r="N5249">
        <v>578576</v>
      </c>
      <c r="O5249" t="s">
        <v>580</v>
      </c>
      <c r="P5249">
        <v>578576</v>
      </c>
      <c r="Q5249" t="s">
        <v>580</v>
      </c>
      <c r="R5249" s="9">
        <v>106496.4897362788</v>
      </c>
      <c r="S5249" s="9"/>
      <c r="T5249" s="9"/>
      <c r="U5249" s="9"/>
      <c r="V5249" s="9"/>
      <c r="W5249" s="9"/>
      <c r="X5249" s="9"/>
      <c r="Y5249" s="9"/>
      <c r="Z5249" s="9"/>
      <c r="AA5249" s="9"/>
      <c r="AB5249" s="9"/>
      <c r="AC5249" s="9"/>
      <c r="AD5249" s="9"/>
      <c r="AE5249" s="9"/>
      <c r="AF5249" s="9"/>
      <c r="AG5249" s="9"/>
      <c r="AH5249" s="9"/>
      <c r="AI5249" s="9"/>
      <c r="AJ5249" s="9"/>
      <c r="AK5249" s="9"/>
      <c r="AL5249" s="9"/>
      <c r="AM5249" s="9"/>
      <c r="AN5249" s="9"/>
      <c r="AO5249" s="9"/>
      <c r="AP5249" s="9"/>
      <c r="AQ5249" s="15"/>
      <c r="AR5249" s="9">
        <v>2</v>
      </c>
      <c r="AS5249" s="9">
        <f>AR5249*30500</f>
        <v>61000</v>
      </c>
      <c r="AT5249" s="9"/>
      <c r="AU5249" s="9"/>
      <c r="AV5249" s="9"/>
      <c r="AW5249" s="9"/>
      <c r="AX5249" s="9"/>
      <c r="AY5249" s="9"/>
      <c r="AZ5249" s="9"/>
      <c r="BA5249" s="9"/>
      <c r="BB5249" s="9"/>
      <c r="BC5249" s="9"/>
      <c r="BD5249" s="9"/>
      <c r="BE5249" s="9"/>
      <c r="BF5249" s="9"/>
      <c r="BG5249" s="9"/>
      <c r="BH5249" s="9"/>
      <c r="BI5249" s="9"/>
      <c r="BJ5249" s="9"/>
      <c r="BK5249" s="9"/>
      <c r="BL5249" s="9">
        <f t="shared" si="170"/>
        <v>167496.4897362788</v>
      </c>
      <c r="BM5249" s="9">
        <f t="shared" si="171"/>
        <v>167500</v>
      </c>
    </row>
    <row r="5250" spans="1:65" x14ac:dyDescent="0.3">
      <c r="A5250" t="s">
        <v>4729</v>
      </c>
      <c r="B5250" s="9">
        <v>271</v>
      </c>
      <c r="C5250">
        <v>561291</v>
      </c>
      <c r="D5250">
        <v>1</v>
      </c>
      <c r="E5250">
        <v>0</v>
      </c>
      <c r="F5250">
        <v>0</v>
      </c>
      <c r="G5250">
        <v>0</v>
      </c>
      <c r="H5250">
        <v>0</v>
      </c>
      <c r="I5250" t="s">
        <v>151</v>
      </c>
      <c r="J5250">
        <v>561215</v>
      </c>
      <c r="K5250" t="s">
        <v>307</v>
      </c>
      <c r="L5250">
        <v>561215</v>
      </c>
      <c r="M5250" t="s">
        <v>307</v>
      </c>
      <c r="N5250">
        <v>561215</v>
      </c>
      <c r="O5250" t="s">
        <v>307</v>
      </c>
      <c r="P5250">
        <v>561215</v>
      </c>
      <c r="Q5250" t="s">
        <v>307</v>
      </c>
      <c r="R5250" s="9">
        <v>71941.662785630979</v>
      </c>
      <c r="S5250" s="9"/>
      <c r="T5250" s="9"/>
      <c r="U5250" s="9"/>
      <c r="V5250" s="9"/>
      <c r="W5250" s="9"/>
      <c r="X5250" s="9"/>
      <c r="Y5250" s="9"/>
      <c r="Z5250" s="9"/>
      <c r="AA5250" s="9"/>
      <c r="AB5250" s="9"/>
      <c r="AC5250" s="9"/>
      <c r="AD5250" s="9"/>
      <c r="AE5250" s="9"/>
      <c r="AF5250" s="9"/>
      <c r="AG5250" s="9"/>
      <c r="AH5250" s="9"/>
      <c r="AI5250" s="9"/>
      <c r="AJ5250" s="9"/>
      <c r="AK5250" s="9"/>
      <c r="AL5250" s="9"/>
      <c r="AM5250" s="9"/>
      <c r="AN5250" s="9"/>
      <c r="AO5250" s="9"/>
      <c r="AP5250" s="9"/>
      <c r="AQ5250" s="15"/>
      <c r="AR5250" s="9"/>
      <c r="AS5250" s="9"/>
      <c r="AT5250" s="9"/>
      <c r="AU5250" s="9"/>
      <c r="AV5250" s="9"/>
      <c r="AW5250" s="9"/>
      <c r="AX5250" s="9"/>
      <c r="AY5250" s="9"/>
      <c r="AZ5250" s="9"/>
      <c r="BA5250" s="9"/>
      <c r="BB5250" s="9"/>
      <c r="BC5250" s="9"/>
      <c r="BD5250" s="9"/>
      <c r="BE5250" s="9"/>
      <c r="BF5250" s="9"/>
      <c r="BG5250" s="9"/>
      <c r="BH5250" s="9"/>
      <c r="BI5250" s="9"/>
      <c r="BJ5250" s="9"/>
      <c r="BK5250" s="9"/>
      <c r="BL5250" s="9">
        <f t="shared" si="170"/>
        <v>71941.662785630979</v>
      </c>
      <c r="BM5250" s="9">
        <f t="shared" si="171"/>
        <v>71900</v>
      </c>
    </row>
    <row r="5251" spans="1:65" x14ac:dyDescent="0.3">
      <c r="A5251" t="s">
        <v>4730</v>
      </c>
      <c r="B5251" s="9">
        <v>164</v>
      </c>
      <c r="C5251">
        <v>569623</v>
      </c>
      <c r="D5251">
        <v>1</v>
      </c>
      <c r="E5251">
        <v>0</v>
      </c>
      <c r="F5251">
        <v>0</v>
      </c>
      <c r="G5251">
        <v>0</v>
      </c>
      <c r="H5251">
        <v>0</v>
      </c>
      <c r="I5251" t="s">
        <v>123</v>
      </c>
      <c r="J5251">
        <v>568988</v>
      </c>
      <c r="K5251" t="s">
        <v>259</v>
      </c>
      <c r="L5251">
        <v>569569</v>
      </c>
      <c r="M5251" t="s">
        <v>260</v>
      </c>
      <c r="N5251">
        <v>569569</v>
      </c>
      <c r="O5251" t="s">
        <v>260</v>
      </c>
      <c r="P5251">
        <v>569569</v>
      </c>
      <c r="Q5251" t="s">
        <v>260</v>
      </c>
      <c r="R5251" s="9">
        <v>71941.662785630979</v>
      </c>
      <c r="S5251" s="9"/>
      <c r="T5251" s="9"/>
      <c r="U5251" s="9"/>
      <c r="V5251" s="9"/>
      <c r="W5251" s="9"/>
      <c r="X5251" s="9"/>
      <c r="Y5251" s="9"/>
      <c r="Z5251" s="9"/>
      <c r="AA5251" s="9"/>
      <c r="AB5251" s="9"/>
      <c r="AC5251" s="9"/>
      <c r="AD5251" s="9"/>
      <c r="AE5251" s="9"/>
      <c r="AF5251" s="9"/>
      <c r="AG5251" s="9"/>
      <c r="AH5251" s="9"/>
      <c r="AI5251" s="9"/>
      <c r="AJ5251" s="9"/>
      <c r="AK5251" s="9"/>
      <c r="AL5251" s="9"/>
      <c r="AM5251" s="9"/>
      <c r="AN5251" s="9"/>
      <c r="AO5251" s="9"/>
      <c r="AP5251" s="9"/>
      <c r="AQ5251" s="15"/>
      <c r="AR5251" s="9"/>
      <c r="AS5251" s="9"/>
      <c r="AT5251" s="9"/>
      <c r="AU5251" s="9"/>
      <c r="AV5251" s="9"/>
      <c r="AW5251" s="9"/>
      <c r="AX5251" s="9"/>
      <c r="AY5251" s="9"/>
      <c r="AZ5251" s="9"/>
      <c r="BA5251" s="9"/>
      <c r="BB5251" s="9"/>
      <c r="BC5251" s="9"/>
      <c r="BD5251" s="9"/>
      <c r="BE5251" s="9"/>
      <c r="BF5251" s="9"/>
      <c r="BG5251" s="9"/>
      <c r="BH5251" s="9"/>
      <c r="BI5251" s="9"/>
      <c r="BJ5251" s="9"/>
      <c r="BK5251" s="9"/>
      <c r="BL5251" s="9">
        <f t="shared" si="170"/>
        <v>71941.662785630979</v>
      </c>
      <c r="BM5251" s="9">
        <f t="shared" si="171"/>
        <v>71900</v>
      </c>
    </row>
    <row r="5252" spans="1:65" x14ac:dyDescent="0.3">
      <c r="A5252" t="s">
        <v>4731</v>
      </c>
      <c r="B5252" s="9">
        <v>520</v>
      </c>
      <c r="C5252">
        <v>594971</v>
      </c>
      <c r="D5252">
        <v>1</v>
      </c>
      <c r="E5252">
        <v>0</v>
      </c>
      <c r="F5252">
        <v>0</v>
      </c>
      <c r="G5252">
        <v>0</v>
      </c>
      <c r="H5252">
        <v>0</v>
      </c>
      <c r="I5252" t="s">
        <v>81</v>
      </c>
      <c r="J5252">
        <v>594482</v>
      </c>
      <c r="K5252" t="s">
        <v>526</v>
      </c>
      <c r="L5252">
        <v>595071</v>
      </c>
      <c r="M5252" t="s">
        <v>250</v>
      </c>
      <c r="N5252">
        <v>594482</v>
      </c>
      <c r="O5252" t="s">
        <v>526</v>
      </c>
      <c r="P5252">
        <v>594482</v>
      </c>
      <c r="Q5252" t="s">
        <v>526</v>
      </c>
      <c r="R5252" s="9">
        <v>123931.528192254</v>
      </c>
      <c r="S5252" s="9"/>
      <c r="T5252" s="9"/>
      <c r="U5252" s="9"/>
      <c r="V5252" s="9"/>
      <c r="W5252" s="9"/>
      <c r="X5252" s="9"/>
      <c r="Y5252" s="9"/>
      <c r="Z5252" s="9"/>
      <c r="AA5252" s="9"/>
      <c r="AB5252" s="9"/>
      <c r="AC5252" s="9"/>
      <c r="AD5252" s="9"/>
      <c r="AE5252" s="9"/>
      <c r="AF5252" s="9"/>
      <c r="AG5252" s="9"/>
      <c r="AH5252" s="9"/>
      <c r="AI5252" s="9"/>
      <c r="AJ5252" s="9"/>
      <c r="AK5252" s="9"/>
      <c r="AL5252" s="9"/>
      <c r="AM5252" s="9"/>
      <c r="AN5252" s="9"/>
      <c r="AO5252" s="9"/>
      <c r="AP5252" s="9"/>
      <c r="AQ5252" s="15"/>
      <c r="AR5252" s="9"/>
      <c r="AS5252" s="9"/>
      <c r="AT5252" s="9"/>
      <c r="AU5252" s="9"/>
      <c r="AV5252" s="9"/>
      <c r="AW5252" s="9"/>
      <c r="AX5252" s="9"/>
      <c r="AY5252" s="9"/>
      <c r="AZ5252" s="9"/>
      <c r="BA5252" s="9"/>
      <c r="BB5252" s="9"/>
      <c r="BC5252" s="9"/>
      <c r="BD5252" s="9"/>
      <c r="BE5252" s="9"/>
      <c r="BF5252" s="9"/>
      <c r="BG5252" s="9"/>
      <c r="BH5252" s="9"/>
      <c r="BI5252" s="9"/>
      <c r="BJ5252" s="9"/>
      <c r="BK5252" s="9"/>
      <c r="BL5252" s="9">
        <f t="shared" ref="BL5252:BL5315" si="172">SUMIF(R5252:R5252,"&lt;&gt;")+SUMIF(T5252:T5252,"&lt;&gt;")+SUMIF(V5252:V5252,"&lt;&gt;")+SUMIF(X5252:X5252,"&lt;&gt;")+SUMIF(Z5252:Z5252,"&lt;&gt;")+SUMIF(AB5252:AB5252,"&lt;&gt;")+SUMIF(AD5252:AD5252,"&lt;&gt;")+SUMIF(AF5252:AF5252,"&lt;&gt;")+SUMIF(AH5252:AH5252,"&lt;&gt;")+SUMIF(AJ5252:AJ5252,"&lt;&gt;")+SUMIF(AK5252:AK5252,"&lt;&gt;")+SUMIF(AM5252:AM5252,"&lt;&gt;")+SUMIF(AO5252:AO5252,"&lt;&gt;")+SUMIF(AQ5252:AQ5252,"&lt;&gt;")+SUMIF(AS5252:AS5252,"&lt;&gt;")+SUMIF(AU5252:AU5252,"&lt;&gt;")+SUMIF(AW5252:AW5252,"&lt;&gt;")+SUMIF(AY5252:AY5252,"&lt;&gt;")+SUMIF(BA5252:BA5252,"&lt;&gt;")+SUMIF(BC5252:BC5252,"&lt;&gt;")+SUMIF(BE5252:BE5252,"&lt;&gt;")+SUMIF(BG5252:BG5252,"&lt;&gt;")+SUMIF(BI5252:BI5252,"&lt;&gt;")+SUMIF(BK5252:BK5252,"&lt;&gt;")</f>
        <v>123931.528192254</v>
      </c>
      <c r="BM5252" s="9">
        <f t="shared" ref="BM5252:BM5315" si="173">ROUND(BL5252/100,0)*100</f>
        <v>123900</v>
      </c>
    </row>
    <row r="5253" spans="1:65" x14ac:dyDescent="0.3">
      <c r="A5253" t="s">
        <v>4731</v>
      </c>
      <c r="B5253" s="9">
        <v>551</v>
      </c>
      <c r="C5253">
        <v>578894</v>
      </c>
      <c r="D5253">
        <v>1</v>
      </c>
      <c r="E5253">
        <v>0</v>
      </c>
      <c r="F5253">
        <v>0</v>
      </c>
      <c r="G5253">
        <v>0</v>
      </c>
      <c r="H5253">
        <v>0</v>
      </c>
      <c r="I5253" t="s">
        <v>96</v>
      </c>
      <c r="J5253">
        <v>578347</v>
      </c>
      <c r="K5253" t="s">
        <v>296</v>
      </c>
      <c r="L5253">
        <v>578347</v>
      </c>
      <c r="M5253" t="s">
        <v>296</v>
      </c>
      <c r="N5253">
        <v>578347</v>
      </c>
      <c r="O5253" t="s">
        <v>296</v>
      </c>
      <c r="P5253">
        <v>578347</v>
      </c>
      <c r="Q5253" t="s">
        <v>296</v>
      </c>
      <c r="R5253" s="9">
        <v>131221.09960818119</v>
      </c>
      <c r="S5253" s="9"/>
      <c r="T5253" s="9"/>
      <c r="U5253" s="9"/>
      <c r="V5253" s="9"/>
      <c r="W5253" s="9"/>
      <c r="X5253" s="9"/>
      <c r="Y5253" s="9"/>
      <c r="Z5253" s="9"/>
      <c r="AA5253" s="9"/>
      <c r="AB5253" s="9"/>
      <c r="AC5253" s="9"/>
      <c r="AD5253" s="9"/>
      <c r="AE5253" s="9"/>
      <c r="AF5253" s="9"/>
      <c r="AG5253" s="9"/>
      <c r="AH5253" s="9"/>
      <c r="AI5253" s="9"/>
      <c r="AJ5253" s="9"/>
      <c r="AK5253" s="9"/>
      <c r="AL5253" s="9"/>
      <c r="AM5253" s="9"/>
      <c r="AN5253" s="9"/>
      <c r="AO5253" s="9"/>
      <c r="AP5253" s="9"/>
      <c r="AQ5253" s="15"/>
      <c r="AR5253" s="9"/>
      <c r="AS5253" s="9"/>
      <c r="AT5253" s="9"/>
      <c r="AU5253" s="9"/>
      <c r="AV5253" s="9"/>
      <c r="AW5253" s="9"/>
      <c r="AX5253" s="9"/>
      <c r="AY5253" s="9"/>
      <c r="AZ5253" s="9"/>
      <c r="BA5253" s="9"/>
      <c r="BB5253" s="9"/>
      <c r="BC5253" s="9"/>
      <c r="BD5253" s="9"/>
      <c r="BE5253" s="9"/>
      <c r="BF5253" s="9"/>
      <c r="BG5253" s="9"/>
      <c r="BH5253" s="9"/>
      <c r="BI5253" s="9"/>
      <c r="BJ5253" s="9"/>
      <c r="BK5253" s="9"/>
      <c r="BL5253" s="9">
        <f t="shared" si="172"/>
        <v>131221.09960818119</v>
      </c>
      <c r="BM5253" s="9">
        <f t="shared" si="173"/>
        <v>131200</v>
      </c>
    </row>
    <row r="5254" spans="1:65" x14ac:dyDescent="0.3">
      <c r="A5254" t="s">
        <v>4731</v>
      </c>
      <c r="B5254" s="9">
        <v>418</v>
      </c>
      <c r="C5254">
        <v>554855</v>
      </c>
      <c r="D5254">
        <v>1</v>
      </c>
      <c r="E5254">
        <v>0</v>
      </c>
      <c r="F5254">
        <v>0</v>
      </c>
      <c r="G5254">
        <v>0</v>
      </c>
      <c r="H5254">
        <v>0</v>
      </c>
      <c r="I5254" t="s">
        <v>77</v>
      </c>
      <c r="J5254">
        <v>539279</v>
      </c>
      <c r="K5254" t="s">
        <v>1433</v>
      </c>
      <c r="L5254">
        <v>554642</v>
      </c>
      <c r="M5254" t="s">
        <v>1434</v>
      </c>
      <c r="N5254">
        <v>554642</v>
      </c>
      <c r="O5254" t="s">
        <v>1434</v>
      </c>
      <c r="P5254">
        <v>554642</v>
      </c>
      <c r="Q5254" t="s">
        <v>1434</v>
      </c>
      <c r="R5254" s="9">
        <v>99886.274863869141</v>
      </c>
      <c r="S5254" s="9"/>
      <c r="T5254" s="9"/>
      <c r="U5254" s="9"/>
      <c r="V5254" s="9"/>
      <c r="W5254" s="9"/>
      <c r="X5254" s="9"/>
      <c r="Y5254" s="9"/>
      <c r="Z5254" s="9"/>
      <c r="AA5254" s="9"/>
      <c r="AB5254" s="9"/>
      <c r="AC5254" s="9"/>
      <c r="AD5254" s="9"/>
      <c r="AE5254" s="9"/>
      <c r="AF5254" s="9"/>
      <c r="AG5254" s="9"/>
      <c r="AH5254" s="9"/>
      <c r="AI5254" s="9"/>
      <c r="AJ5254" s="9"/>
      <c r="AK5254" s="9"/>
      <c r="AL5254" s="9"/>
      <c r="AM5254" s="9"/>
      <c r="AN5254" s="9"/>
      <c r="AO5254" s="9"/>
      <c r="AP5254" s="9"/>
      <c r="AQ5254" s="15"/>
      <c r="AR5254" s="9"/>
      <c r="AS5254" s="9"/>
      <c r="AT5254" s="9"/>
      <c r="AU5254" s="9"/>
      <c r="AV5254" s="9"/>
      <c r="AW5254" s="9"/>
      <c r="AX5254" s="9"/>
      <c r="AY5254" s="9"/>
      <c r="AZ5254" s="9"/>
      <c r="BA5254" s="9"/>
      <c r="BB5254" s="9"/>
      <c r="BC5254" s="9"/>
      <c r="BD5254" s="9"/>
      <c r="BE5254" s="9"/>
      <c r="BF5254" s="9"/>
      <c r="BG5254" s="9"/>
      <c r="BH5254" s="9"/>
      <c r="BI5254" s="9"/>
      <c r="BJ5254" s="9"/>
      <c r="BK5254" s="9"/>
      <c r="BL5254" s="9">
        <f t="shared" si="172"/>
        <v>99886.274863869141</v>
      </c>
      <c r="BM5254" s="9">
        <f t="shared" si="173"/>
        <v>99900</v>
      </c>
    </row>
    <row r="5255" spans="1:65" x14ac:dyDescent="0.3">
      <c r="A5255" s="3" t="s">
        <v>1364</v>
      </c>
      <c r="B5255" s="9">
        <v>1885</v>
      </c>
      <c r="C5255">
        <v>505366</v>
      </c>
      <c r="D5255">
        <v>1</v>
      </c>
      <c r="E5255">
        <v>1</v>
      </c>
      <c r="F5255">
        <v>1</v>
      </c>
      <c r="G5255">
        <v>0</v>
      </c>
      <c r="H5255">
        <v>0</v>
      </c>
      <c r="I5255" t="s">
        <v>111</v>
      </c>
      <c r="J5255">
        <v>505366</v>
      </c>
      <c r="K5255" t="s">
        <v>1364</v>
      </c>
      <c r="L5255">
        <v>505366</v>
      </c>
      <c r="M5255" t="s">
        <v>1364</v>
      </c>
      <c r="N5255">
        <v>500496</v>
      </c>
      <c r="O5255" t="s">
        <v>287</v>
      </c>
      <c r="P5255">
        <v>500496</v>
      </c>
      <c r="Q5255" t="s">
        <v>287</v>
      </c>
      <c r="R5255" s="9">
        <v>439093.63330659631</v>
      </c>
      <c r="S5255" s="9">
        <f>SUMIFS($B:$B,$J:$J,$C5255)</f>
        <v>2065</v>
      </c>
      <c r="T5255" s="9">
        <v>112376.85250516811</v>
      </c>
      <c r="U5255" s="9">
        <v>0</v>
      </c>
      <c r="V5255" s="9">
        <f>U5255*768</f>
        <v>0</v>
      </c>
      <c r="W5255" s="9">
        <v>3</v>
      </c>
      <c r="X5255" s="9">
        <f>W5255*3072</f>
        <v>9216</v>
      </c>
      <c r="Y5255" s="9">
        <v>6</v>
      </c>
      <c r="Z5255" s="9">
        <f>Y5255*1024</f>
        <v>6144</v>
      </c>
      <c r="AA5255" s="9">
        <v>1</v>
      </c>
      <c r="AB5255" s="9">
        <f>AA5255*256</f>
        <v>256</v>
      </c>
      <c r="AC5255" s="9">
        <f>SUMIFS($B:$B,$L:$L,$C5255)</f>
        <v>3403</v>
      </c>
      <c r="AD5255" s="9">
        <v>426566.52701080509</v>
      </c>
      <c r="AE5255" s="9"/>
      <c r="AF5255" s="9"/>
      <c r="AG5255" s="9"/>
      <c r="AH5255" s="9"/>
      <c r="AI5255" s="9"/>
      <c r="AJ5255" s="9"/>
      <c r="AK5255" s="9"/>
      <c r="AL5255" s="9"/>
      <c r="AM5255" s="9"/>
      <c r="AN5255" s="9"/>
      <c r="AO5255" s="9"/>
      <c r="AP5255" s="9"/>
      <c r="AQ5255" s="15"/>
      <c r="AR5255" s="9">
        <v>1</v>
      </c>
      <c r="AS5255" s="9">
        <f>AR5255*30500</f>
        <v>30500</v>
      </c>
      <c r="AT5255" s="9"/>
      <c r="AU5255" s="9"/>
      <c r="AV5255" s="9"/>
      <c r="AW5255" s="9"/>
      <c r="AX5255" s="9"/>
      <c r="AY5255" s="9"/>
      <c r="AZ5255" s="9"/>
      <c r="BA5255" s="9"/>
      <c r="BB5255" s="9"/>
      <c r="BC5255" s="9"/>
      <c r="BD5255" s="9"/>
      <c r="BE5255" s="9"/>
      <c r="BF5255" s="9"/>
      <c r="BG5255" s="9"/>
      <c r="BH5255" s="9"/>
      <c r="BI5255" s="9"/>
      <c r="BJ5255" s="9"/>
      <c r="BK5255" s="9"/>
      <c r="BL5255" s="9">
        <f t="shared" si="172"/>
        <v>1024153.0128225695</v>
      </c>
      <c r="BM5255" s="9">
        <f t="shared" si="173"/>
        <v>1024200</v>
      </c>
    </row>
    <row r="5256" spans="1:65" x14ac:dyDescent="0.3">
      <c r="A5256" t="s">
        <v>4732</v>
      </c>
      <c r="B5256" s="9">
        <v>584</v>
      </c>
      <c r="C5256">
        <v>533106</v>
      </c>
      <c r="D5256">
        <v>1</v>
      </c>
      <c r="E5256">
        <v>0</v>
      </c>
      <c r="F5256">
        <v>0</v>
      </c>
      <c r="G5256">
        <v>0</v>
      </c>
      <c r="H5256">
        <v>0</v>
      </c>
      <c r="I5256" t="s">
        <v>86</v>
      </c>
      <c r="J5256">
        <v>533203</v>
      </c>
      <c r="K5256" t="s">
        <v>722</v>
      </c>
      <c r="L5256">
        <v>533203</v>
      </c>
      <c r="M5256" t="s">
        <v>722</v>
      </c>
      <c r="N5256">
        <v>531057</v>
      </c>
      <c r="O5256" t="s">
        <v>220</v>
      </c>
      <c r="P5256">
        <v>531057</v>
      </c>
      <c r="Q5256" t="s">
        <v>220</v>
      </c>
      <c r="R5256" s="9">
        <v>138972.11647865691</v>
      </c>
      <c r="S5256" s="9"/>
      <c r="T5256" s="9"/>
      <c r="U5256" s="9"/>
      <c r="V5256" s="9"/>
      <c r="W5256" s="9"/>
      <c r="X5256" s="9"/>
      <c r="Y5256" s="9"/>
      <c r="Z5256" s="9"/>
      <c r="AA5256" s="9"/>
      <c r="AB5256" s="9"/>
      <c r="AC5256" s="9"/>
      <c r="AD5256" s="9"/>
      <c r="AE5256" s="9"/>
      <c r="AF5256" s="9"/>
      <c r="AG5256" s="9"/>
      <c r="AH5256" s="9"/>
      <c r="AI5256" s="9"/>
      <c r="AJ5256" s="9"/>
      <c r="AK5256" s="9"/>
      <c r="AL5256" s="9"/>
      <c r="AM5256" s="9"/>
      <c r="AN5256" s="9"/>
      <c r="AO5256" s="9"/>
      <c r="AP5256" s="9"/>
      <c r="AQ5256" s="15"/>
      <c r="AR5256" s="9"/>
      <c r="AS5256" s="9"/>
      <c r="AT5256" s="9"/>
      <c r="AU5256" s="9"/>
      <c r="AV5256" s="9"/>
      <c r="AW5256" s="9"/>
      <c r="AX5256" s="9"/>
      <c r="AY5256" s="9"/>
      <c r="AZ5256" s="9"/>
      <c r="BA5256" s="9"/>
      <c r="BB5256" s="9"/>
      <c r="BC5256" s="9"/>
      <c r="BD5256" s="9"/>
      <c r="BE5256" s="9"/>
      <c r="BF5256" s="9"/>
      <c r="BG5256" s="9"/>
      <c r="BH5256" s="9"/>
      <c r="BI5256" s="9"/>
      <c r="BJ5256" s="9"/>
      <c r="BK5256" s="9"/>
      <c r="BL5256" s="9">
        <f t="shared" si="172"/>
        <v>138972.11647865691</v>
      </c>
      <c r="BM5256" s="9">
        <f t="shared" si="173"/>
        <v>139000</v>
      </c>
    </row>
    <row r="5257" spans="1:65" x14ac:dyDescent="0.3">
      <c r="A5257" t="s">
        <v>4733</v>
      </c>
      <c r="B5257" s="9">
        <v>199</v>
      </c>
      <c r="C5257">
        <v>531880</v>
      </c>
      <c r="D5257">
        <v>1</v>
      </c>
      <c r="E5257">
        <v>0</v>
      </c>
      <c r="F5257">
        <v>0</v>
      </c>
      <c r="G5257">
        <v>0</v>
      </c>
      <c r="H5257">
        <v>0</v>
      </c>
      <c r="I5257" t="s">
        <v>86</v>
      </c>
      <c r="J5257">
        <v>533203</v>
      </c>
      <c r="K5257" t="s">
        <v>722</v>
      </c>
      <c r="L5257">
        <v>533203</v>
      </c>
      <c r="M5257" t="s">
        <v>722</v>
      </c>
      <c r="N5257">
        <v>531057</v>
      </c>
      <c r="O5257" t="s">
        <v>220</v>
      </c>
      <c r="P5257">
        <v>531057</v>
      </c>
      <c r="Q5257" t="s">
        <v>220</v>
      </c>
      <c r="R5257" s="9">
        <v>71941.662785630979</v>
      </c>
      <c r="S5257" s="9"/>
      <c r="T5257" s="9"/>
      <c r="U5257" s="9"/>
      <c r="V5257" s="9"/>
      <c r="W5257" s="9"/>
      <c r="X5257" s="9"/>
      <c r="Y5257" s="9"/>
      <c r="Z5257" s="9"/>
      <c r="AA5257" s="9"/>
      <c r="AB5257" s="9"/>
      <c r="AC5257" s="9"/>
      <c r="AD5257" s="9"/>
      <c r="AE5257" s="9"/>
      <c r="AF5257" s="9"/>
      <c r="AG5257" s="9"/>
      <c r="AH5257" s="9"/>
      <c r="AI5257" s="9"/>
      <c r="AJ5257" s="9"/>
      <c r="AK5257" s="9"/>
      <c r="AL5257" s="9"/>
      <c r="AM5257" s="9"/>
      <c r="AN5257" s="9"/>
      <c r="AO5257" s="9"/>
      <c r="AP5257" s="9"/>
      <c r="AQ5257" s="15"/>
      <c r="AR5257" s="9"/>
      <c r="AS5257" s="9"/>
      <c r="AT5257" s="9"/>
      <c r="AU5257" s="9"/>
      <c r="AV5257" s="9"/>
      <c r="AW5257" s="9"/>
      <c r="AX5257" s="9"/>
      <c r="AY5257" s="9"/>
      <c r="AZ5257" s="9"/>
      <c r="BA5257" s="9"/>
      <c r="BB5257" s="9"/>
      <c r="BC5257" s="9"/>
      <c r="BD5257" s="9"/>
      <c r="BE5257" s="9"/>
      <c r="BF5257" s="9"/>
      <c r="BG5257" s="9"/>
      <c r="BH5257" s="9"/>
      <c r="BI5257" s="9"/>
      <c r="BJ5257" s="9"/>
      <c r="BK5257" s="9"/>
      <c r="BL5257" s="9">
        <f t="shared" si="172"/>
        <v>71941.662785630979</v>
      </c>
      <c r="BM5257" s="9">
        <f t="shared" si="173"/>
        <v>71900</v>
      </c>
    </row>
    <row r="5258" spans="1:65" x14ac:dyDescent="0.3">
      <c r="A5258" t="s">
        <v>4734</v>
      </c>
      <c r="B5258" s="9">
        <v>211</v>
      </c>
      <c r="C5258">
        <v>536512</v>
      </c>
      <c r="D5258">
        <v>1</v>
      </c>
      <c r="E5258">
        <v>0</v>
      </c>
      <c r="F5258">
        <v>0</v>
      </c>
      <c r="G5258">
        <v>0</v>
      </c>
      <c r="H5258">
        <v>0</v>
      </c>
      <c r="I5258" t="s">
        <v>83</v>
      </c>
      <c r="J5258">
        <v>551953</v>
      </c>
      <c r="K5258" t="s">
        <v>215</v>
      </c>
      <c r="L5258">
        <v>551953</v>
      </c>
      <c r="M5258" t="s">
        <v>215</v>
      </c>
      <c r="N5258">
        <v>551953</v>
      </c>
      <c r="O5258" t="s">
        <v>215</v>
      </c>
      <c r="P5258">
        <v>551953</v>
      </c>
      <c r="Q5258" t="s">
        <v>215</v>
      </c>
      <c r="R5258" s="9">
        <v>71941.662785630979</v>
      </c>
      <c r="S5258" s="9"/>
      <c r="T5258" s="9"/>
      <c r="U5258" s="9"/>
      <c r="V5258" s="9"/>
      <c r="W5258" s="9"/>
      <c r="X5258" s="9"/>
      <c r="Y5258" s="9"/>
      <c r="Z5258" s="9"/>
      <c r="AA5258" s="9"/>
      <c r="AB5258" s="9"/>
      <c r="AC5258" s="9"/>
      <c r="AD5258" s="9"/>
      <c r="AE5258" s="9"/>
      <c r="AF5258" s="9"/>
      <c r="AG5258" s="9"/>
      <c r="AH5258" s="9"/>
      <c r="AI5258" s="9"/>
      <c r="AJ5258" s="9"/>
      <c r="AK5258" s="9"/>
      <c r="AL5258" s="9"/>
      <c r="AM5258" s="9"/>
      <c r="AN5258" s="9"/>
      <c r="AO5258" s="9"/>
      <c r="AP5258" s="9"/>
      <c r="AQ5258" s="15"/>
      <c r="AR5258" s="9"/>
      <c r="AS5258" s="9"/>
      <c r="AT5258" s="9"/>
      <c r="AU5258" s="9"/>
      <c r="AV5258" s="9"/>
      <c r="AW5258" s="9"/>
      <c r="AX5258" s="9"/>
      <c r="AY5258" s="9"/>
      <c r="AZ5258" s="9"/>
      <c r="BA5258" s="9"/>
      <c r="BB5258" s="9"/>
      <c r="BC5258" s="9"/>
      <c r="BD5258" s="9"/>
      <c r="BE5258" s="9"/>
      <c r="BF5258" s="9"/>
      <c r="BG5258" s="9"/>
      <c r="BH5258" s="9"/>
      <c r="BI5258" s="9"/>
      <c r="BJ5258" s="9"/>
      <c r="BK5258" s="9"/>
      <c r="BL5258" s="9">
        <f t="shared" si="172"/>
        <v>71941.662785630979</v>
      </c>
      <c r="BM5258" s="9">
        <f t="shared" si="173"/>
        <v>71900</v>
      </c>
    </row>
    <row r="5259" spans="1:65" x14ac:dyDescent="0.3">
      <c r="A5259" t="s">
        <v>4735</v>
      </c>
      <c r="B5259" s="9">
        <v>219</v>
      </c>
      <c r="C5259">
        <v>575828</v>
      </c>
      <c r="D5259">
        <v>1</v>
      </c>
      <c r="E5259">
        <v>0</v>
      </c>
      <c r="F5259">
        <v>0</v>
      </c>
      <c r="G5259">
        <v>0</v>
      </c>
      <c r="H5259">
        <v>0</v>
      </c>
      <c r="I5259" t="s">
        <v>96</v>
      </c>
      <c r="J5259">
        <v>574988</v>
      </c>
      <c r="K5259" t="s">
        <v>901</v>
      </c>
      <c r="L5259">
        <v>574988</v>
      </c>
      <c r="M5259" t="s">
        <v>901</v>
      </c>
      <c r="N5259">
        <v>574988</v>
      </c>
      <c r="O5259" t="s">
        <v>901</v>
      </c>
      <c r="P5259">
        <v>574988</v>
      </c>
      <c r="Q5259" t="s">
        <v>901</v>
      </c>
      <c r="R5259" s="9">
        <v>71941.662785630979</v>
      </c>
      <c r="S5259" s="9"/>
      <c r="T5259" s="9"/>
      <c r="U5259" s="9"/>
      <c r="V5259" s="9"/>
      <c r="W5259" s="9"/>
      <c r="X5259" s="9"/>
      <c r="Y5259" s="9"/>
      <c r="Z5259" s="9"/>
      <c r="AA5259" s="9"/>
      <c r="AB5259" s="9"/>
      <c r="AC5259" s="9"/>
      <c r="AD5259" s="9"/>
      <c r="AE5259" s="9"/>
      <c r="AF5259" s="9"/>
      <c r="AG5259" s="9"/>
      <c r="AH5259" s="9"/>
      <c r="AI5259" s="9"/>
      <c r="AJ5259" s="9"/>
      <c r="AK5259" s="9"/>
      <c r="AL5259" s="9"/>
      <c r="AM5259" s="9"/>
      <c r="AN5259" s="9"/>
      <c r="AO5259" s="9"/>
      <c r="AP5259" s="9"/>
      <c r="AQ5259" s="15"/>
      <c r="AR5259" s="9"/>
      <c r="AS5259" s="9"/>
      <c r="AT5259" s="9"/>
      <c r="AU5259" s="9"/>
      <c r="AV5259" s="9"/>
      <c r="AW5259" s="9"/>
      <c r="AX5259" s="9"/>
      <c r="AY5259" s="9"/>
      <c r="AZ5259" s="9"/>
      <c r="BA5259" s="9"/>
      <c r="BB5259" s="9"/>
      <c r="BC5259" s="9"/>
      <c r="BD5259" s="9"/>
      <c r="BE5259" s="9"/>
      <c r="BF5259" s="9"/>
      <c r="BG5259" s="9"/>
      <c r="BH5259" s="9"/>
      <c r="BI5259" s="9"/>
      <c r="BJ5259" s="9"/>
      <c r="BK5259" s="9"/>
      <c r="BL5259" s="9">
        <f t="shared" si="172"/>
        <v>71941.662785630979</v>
      </c>
      <c r="BM5259" s="9">
        <f t="shared" si="173"/>
        <v>71900</v>
      </c>
    </row>
    <row r="5260" spans="1:65" x14ac:dyDescent="0.3">
      <c r="A5260" s="5" t="s">
        <v>213</v>
      </c>
      <c r="B5260" s="9">
        <v>29607</v>
      </c>
      <c r="C5260">
        <v>579025</v>
      </c>
      <c r="D5260">
        <v>1</v>
      </c>
      <c r="E5260">
        <v>1</v>
      </c>
      <c r="F5260">
        <v>1</v>
      </c>
      <c r="G5260">
        <v>1</v>
      </c>
      <c r="H5260">
        <v>1</v>
      </c>
      <c r="I5260" t="s">
        <v>90</v>
      </c>
      <c r="J5260">
        <v>579025</v>
      </c>
      <c r="K5260" t="s">
        <v>213</v>
      </c>
      <c r="L5260">
        <v>579025</v>
      </c>
      <c r="M5260" t="s">
        <v>213</v>
      </c>
      <c r="N5260">
        <v>579025</v>
      </c>
      <c r="O5260" t="s">
        <v>213</v>
      </c>
      <c r="P5260">
        <v>579025</v>
      </c>
      <c r="Q5260" t="s">
        <v>213</v>
      </c>
      <c r="R5260" s="9">
        <v>1287430.6058852221</v>
      </c>
      <c r="S5260" s="9">
        <f>SUMIFS($B:$B,$J:$J,$C5260)</f>
        <v>37043</v>
      </c>
      <c r="T5260" s="9">
        <v>795739.84604557627</v>
      </c>
      <c r="U5260" s="9">
        <v>549</v>
      </c>
      <c r="V5260" s="9">
        <f>U5260*768</f>
        <v>421632</v>
      </c>
      <c r="W5260" s="9">
        <v>134</v>
      </c>
      <c r="X5260" s="9">
        <f>W5260*3072</f>
        <v>411648</v>
      </c>
      <c r="Y5260" s="9">
        <v>451</v>
      </c>
      <c r="Z5260" s="9">
        <f>Y5260*1024</f>
        <v>461824</v>
      </c>
      <c r="AA5260" s="9">
        <v>205</v>
      </c>
      <c r="AB5260" s="9">
        <f>AA5260*256</f>
        <v>52480</v>
      </c>
      <c r="AC5260" s="9">
        <f>SUMIFS($B:$B,$L:$L,$C5260)</f>
        <v>38867</v>
      </c>
      <c r="AD5260" s="9">
        <v>2382607.475576994</v>
      </c>
      <c r="AE5260" s="9">
        <f>SUMIFS($B:$B,$P:$P,$C5260)</f>
        <v>62368</v>
      </c>
      <c r="AF5260" s="9">
        <v>3683512.3070418639</v>
      </c>
      <c r="AG5260" s="9">
        <f>SUMIFS($B:$B,$N:$N,$C5260)</f>
        <v>39546</v>
      </c>
      <c r="AH5260" s="9">
        <v>6588652.4548996072</v>
      </c>
      <c r="AI5260" s="9">
        <f>SUMIFS($B:$B,$P:$P,$C5260)</f>
        <v>62368</v>
      </c>
      <c r="AJ5260" s="9">
        <v>25315687.608379051</v>
      </c>
      <c r="AK5260" s="9"/>
      <c r="AL5260" s="9">
        <v>8260</v>
      </c>
      <c r="AM5260" s="9">
        <f>AL5260*141</f>
        <v>1164660</v>
      </c>
      <c r="AN5260" s="9"/>
      <c r="AO5260" s="9"/>
      <c r="AP5260" s="9"/>
      <c r="AQ5260" s="15"/>
      <c r="AR5260" s="9">
        <v>49</v>
      </c>
      <c r="AS5260" s="9">
        <f>AR5260*30500</f>
        <v>1494500</v>
      </c>
      <c r="AT5260" s="9">
        <v>308</v>
      </c>
      <c r="AU5260" s="9">
        <f>AT5260*2742</f>
        <v>844536</v>
      </c>
      <c r="AV5260" s="9">
        <v>0</v>
      </c>
      <c r="AW5260" s="9">
        <f>AV5260*914</f>
        <v>0</v>
      </c>
      <c r="AX5260" s="9">
        <v>2281</v>
      </c>
      <c r="AY5260" s="9">
        <f>AX5260*141</f>
        <v>321621</v>
      </c>
      <c r="AZ5260" s="9">
        <v>3015</v>
      </c>
      <c r="BA5260" s="9">
        <f>AZ5260*343</f>
        <v>1034145</v>
      </c>
      <c r="BB5260" s="9">
        <v>1431</v>
      </c>
      <c r="BC5260" s="9">
        <f>BB5260*109</f>
        <v>155979</v>
      </c>
      <c r="BD5260" s="9">
        <v>102</v>
      </c>
      <c r="BE5260" s="9">
        <f>BD5260*82</f>
        <v>8364</v>
      </c>
      <c r="BF5260" s="9">
        <v>1419</v>
      </c>
      <c r="BG5260" s="9">
        <f>BF5260*328</f>
        <v>465432</v>
      </c>
      <c r="BH5260" s="9">
        <v>105</v>
      </c>
      <c r="BI5260" s="9">
        <f>BH5260*410</f>
        <v>43050</v>
      </c>
      <c r="BJ5260" s="9">
        <v>18</v>
      </c>
      <c r="BK5260" s="9">
        <f>BJ5260*219</f>
        <v>3942</v>
      </c>
      <c r="BL5260" s="9">
        <f t="shared" si="172"/>
        <v>46937443.297828317</v>
      </c>
      <c r="BM5260" s="9">
        <f t="shared" si="173"/>
        <v>46937400</v>
      </c>
    </row>
    <row r="5261" spans="1:65" x14ac:dyDescent="0.3">
      <c r="A5261" t="s">
        <v>4736</v>
      </c>
      <c r="B5261" s="9">
        <v>159</v>
      </c>
      <c r="C5261">
        <v>572616</v>
      </c>
      <c r="D5261">
        <v>1</v>
      </c>
      <c r="E5261">
        <v>0</v>
      </c>
      <c r="F5261">
        <v>0</v>
      </c>
      <c r="G5261">
        <v>0</v>
      </c>
      <c r="H5261">
        <v>0</v>
      </c>
      <c r="I5261" t="s">
        <v>96</v>
      </c>
      <c r="J5261">
        <v>578347</v>
      </c>
      <c r="K5261" t="s">
        <v>296</v>
      </c>
      <c r="L5261">
        <v>578347</v>
      </c>
      <c r="M5261" t="s">
        <v>296</v>
      </c>
      <c r="N5261">
        <v>578347</v>
      </c>
      <c r="O5261" t="s">
        <v>296</v>
      </c>
      <c r="P5261">
        <v>578347</v>
      </c>
      <c r="Q5261" t="s">
        <v>296</v>
      </c>
      <c r="R5261" s="9">
        <v>71941.662785630979</v>
      </c>
      <c r="S5261" s="9"/>
      <c r="T5261" s="9"/>
      <c r="U5261" s="9"/>
      <c r="V5261" s="9"/>
      <c r="W5261" s="9"/>
      <c r="X5261" s="9"/>
      <c r="Y5261" s="9"/>
      <c r="Z5261" s="9"/>
      <c r="AA5261" s="9"/>
      <c r="AB5261" s="9"/>
      <c r="AC5261" s="9"/>
      <c r="AD5261" s="9"/>
      <c r="AE5261" s="9"/>
      <c r="AF5261" s="9"/>
      <c r="AG5261" s="9"/>
      <c r="AH5261" s="9"/>
      <c r="AI5261" s="9"/>
      <c r="AJ5261" s="9"/>
      <c r="AK5261" s="9"/>
      <c r="AL5261" s="9"/>
      <c r="AM5261" s="9"/>
      <c r="AN5261" s="9"/>
      <c r="AO5261" s="9"/>
      <c r="AP5261" s="9"/>
      <c r="AQ5261" s="15"/>
      <c r="AR5261" s="9"/>
      <c r="AS5261" s="9"/>
      <c r="AT5261" s="9"/>
      <c r="AU5261" s="9"/>
      <c r="AV5261" s="9"/>
      <c r="AW5261" s="9"/>
      <c r="AX5261" s="9"/>
      <c r="AY5261" s="9"/>
      <c r="AZ5261" s="9"/>
      <c r="BA5261" s="9"/>
      <c r="BB5261" s="9"/>
      <c r="BC5261" s="9"/>
      <c r="BD5261" s="9"/>
      <c r="BE5261" s="9"/>
      <c r="BF5261" s="9"/>
      <c r="BG5261" s="9"/>
      <c r="BH5261" s="9"/>
      <c r="BI5261" s="9"/>
      <c r="BJ5261" s="9"/>
      <c r="BK5261" s="9"/>
      <c r="BL5261" s="9">
        <f t="shared" si="172"/>
        <v>71941.662785630979</v>
      </c>
      <c r="BM5261" s="9">
        <f t="shared" si="173"/>
        <v>71900</v>
      </c>
    </row>
    <row r="5262" spans="1:65" x14ac:dyDescent="0.3">
      <c r="A5262" t="s">
        <v>4737</v>
      </c>
      <c r="B5262" s="9">
        <v>1101</v>
      </c>
      <c r="C5262">
        <v>552623</v>
      </c>
      <c r="D5262">
        <v>1</v>
      </c>
      <c r="E5262">
        <v>0</v>
      </c>
      <c r="F5262">
        <v>0</v>
      </c>
      <c r="G5262">
        <v>0</v>
      </c>
      <c r="H5262">
        <v>0</v>
      </c>
      <c r="I5262" t="s">
        <v>94</v>
      </c>
      <c r="J5262">
        <v>598089</v>
      </c>
      <c r="K5262" t="s">
        <v>1226</v>
      </c>
      <c r="L5262">
        <v>598160</v>
      </c>
      <c r="M5262" t="s">
        <v>1349</v>
      </c>
      <c r="N5262">
        <v>598003</v>
      </c>
      <c r="O5262" t="s">
        <v>201</v>
      </c>
      <c r="P5262">
        <v>598003</v>
      </c>
      <c r="Q5262" t="s">
        <v>201</v>
      </c>
      <c r="R5262" s="9">
        <v>259380.13159876189</v>
      </c>
      <c r="S5262" s="9"/>
      <c r="T5262" s="9"/>
      <c r="U5262" s="9"/>
      <c r="V5262" s="9"/>
      <c r="W5262" s="9"/>
      <c r="X5262" s="9"/>
      <c r="Y5262" s="9"/>
      <c r="Z5262" s="9"/>
      <c r="AA5262" s="9"/>
      <c r="AB5262" s="9"/>
      <c r="AC5262" s="9"/>
      <c r="AD5262" s="9"/>
      <c r="AE5262" s="9"/>
      <c r="AF5262" s="9"/>
      <c r="AG5262" s="9"/>
      <c r="AH5262" s="9"/>
      <c r="AI5262" s="9"/>
      <c r="AJ5262" s="9"/>
      <c r="AK5262" s="9"/>
      <c r="AL5262" s="9"/>
      <c r="AM5262" s="9"/>
      <c r="AN5262" s="9"/>
      <c r="AO5262" s="9"/>
      <c r="AP5262" s="9"/>
      <c r="AQ5262" s="15"/>
      <c r="AR5262" s="9"/>
      <c r="AS5262" s="9"/>
      <c r="AT5262" s="9"/>
      <c r="AU5262" s="9"/>
      <c r="AV5262" s="9"/>
      <c r="AW5262" s="9"/>
      <c r="AX5262" s="9"/>
      <c r="AY5262" s="9"/>
      <c r="AZ5262" s="9"/>
      <c r="BA5262" s="9"/>
      <c r="BB5262" s="9"/>
      <c r="BC5262" s="9"/>
      <c r="BD5262" s="9"/>
      <c r="BE5262" s="9"/>
      <c r="BF5262" s="9"/>
      <c r="BG5262" s="9"/>
      <c r="BH5262" s="9"/>
      <c r="BI5262" s="9"/>
      <c r="BJ5262" s="9"/>
      <c r="BK5262" s="9"/>
      <c r="BL5262" s="9">
        <f t="shared" si="172"/>
        <v>259380.13159876189</v>
      </c>
      <c r="BM5262" s="9">
        <f t="shared" si="173"/>
        <v>259400</v>
      </c>
    </row>
    <row r="5263" spans="1:65" x14ac:dyDescent="0.3">
      <c r="A5263" t="s">
        <v>4738</v>
      </c>
      <c r="B5263" s="9">
        <v>916</v>
      </c>
      <c r="C5263">
        <v>578908</v>
      </c>
      <c r="D5263">
        <v>1</v>
      </c>
      <c r="E5263">
        <v>0</v>
      </c>
      <c r="F5263">
        <v>0</v>
      </c>
      <c r="G5263">
        <v>0</v>
      </c>
      <c r="H5263">
        <v>0</v>
      </c>
      <c r="I5263" t="s">
        <v>96</v>
      </c>
      <c r="J5263">
        <v>578444</v>
      </c>
      <c r="K5263" t="s">
        <v>273</v>
      </c>
      <c r="L5263">
        <v>578444</v>
      </c>
      <c r="M5263" t="s">
        <v>273</v>
      </c>
      <c r="N5263">
        <v>578444</v>
      </c>
      <c r="O5263" t="s">
        <v>273</v>
      </c>
      <c r="P5263">
        <v>578444</v>
      </c>
      <c r="Q5263" t="s">
        <v>273</v>
      </c>
      <c r="R5263" s="9">
        <v>216497.05593109169</v>
      </c>
      <c r="S5263" s="9"/>
      <c r="T5263" s="9"/>
      <c r="U5263" s="9"/>
      <c r="V5263" s="9"/>
      <c r="W5263" s="9"/>
      <c r="X5263" s="9"/>
      <c r="Y5263" s="9"/>
      <c r="Z5263" s="9"/>
      <c r="AA5263" s="9"/>
      <c r="AB5263" s="9"/>
      <c r="AC5263" s="9"/>
      <c r="AD5263" s="9"/>
      <c r="AE5263" s="9"/>
      <c r="AF5263" s="9"/>
      <c r="AG5263" s="9"/>
      <c r="AH5263" s="9"/>
      <c r="AI5263" s="9"/>
      <c r="AJ5263" s="9"/>
      <c r="AK5263" s="9"/>
      <c r="AL5263" s="9"/>
      <c r="AM5263" s="9"/>
      <c r="AN5263" s="9"/>
      <c r="AO5263" s="9"/>
      <c r="AP5263" s="9"/>
      <c r="AQ5263" s="15"/>
      <c r="AR5263" s="9"/>
      <c r="AS5263" s="9"/>
      <c r="AT5263" s="9"/>
      <c r="AU5263" s="9"/>
      <c r="AV5263" s="9"/>
      <c r="AW5263" s="9"/>
      <c r="AX5263" s="9"/>
      <c r="AY5263" s="9"/>
      <c r="AZ5263" s="9"/>
      <c r="BA5263" s="9"/>
      <c r="BB5263" s="9"/>
      <c r="BC5263" s="9"/>
      <c r="BD5263" s="9"/>
      <c r="BE5263" s="9"/>
      <c r="BF5263" s="9"/>
      <c r="BG5263" s="9"/>
      <c r="BH5263" s="9"/>
      <c r="BI5263" s="9"/>
      <c r="BJ5263" s="9"/>
      <c r="BK5263" s="9"/>
      <c r="BL5263" s="9">
        <f t="shared" si="172"/>
        <v>216497.05593109169</v>
      </c>
      <c r="BM5263" s="9">
        <f t="shared" si="173"/>
        <v>216500</v>
      </c>
    </row>
    <row r="5264" spans="1:65" x14ac:dyDescent="0.3">
      <c r="A5264" t="s">
        <v>4739</v>
      </c>
      <c r="B5264" s="9">
        <v>115</v>
      </c>
      <c r="C5264">
        <v>578592</v>
      </c>
      <c r="D5264">
        <v>1</v>
      </c>
      <c r="E5264">
        <v>0</v>
      </c>
      <c r="F5264">
        <v>0</v>
      </c>
      <c r="G5264">
        <v>0</v>
      </c>
      <c r="H5264">
        <v>0</v>
      </c>
      <c r="I5264" t="s">
        <v>151</v>
      </c>
      <c r="J5264">
        <v>558109</v>
      </c>
      <c r="K5264" t="s">
        <v>1132</v>
      </c>
      <c r="L5264">
        <v>558109</v>
      </c>
      <c r="M5264" t="s">
        <v>1132</v>
      </c>
      <c r="N5264">
        <v>558109</v>
      </c>
      <c r="O5264" t="s">
        <v>1132</v>
      </c>
      <c r="P5264">
        <v>558109</v>
      </c>
      <c r="Q5264" t="s">
        <v>1132</v>
      </c>
      <c r="R5264" s="9">
        <v>71941.662785630979</v>
      </c>
      <c r="S5264" s="9"/>
      <c r="T5264" s="9"/>
      <c r="U5264" s="9"/>
      <c r="V5264" s="9"/>
      <c r="W5264" s="9"/>
      <c r="X5264" s="9"/>
      <c r="Y5264" s="9"/>
      <c r="Z5264" s="9"/>
      <c r="AA5264" s="9"/>
      <c r="AB5264" s="9"/>
      <c r="AC5264" s="9"/>
      <c r="AD5264" s="9"/>
      <c r="AE5264" s="9"/>
      <c r="AF5264" s="9"/>
      <c r="AG5264" s="9"/>
      <c r="AH5264" s="9"/>
      <c r="AI5264" s="9"/>
      <c r="AJ5264" s="9"/>
      <c r="AK5264" s="9"/>
      <c r="AL5264" s="9"/>
      <c r="AM5264" s="9"/>
      <c r="AN5264" s="9"/>
      <c r="AO5264" s="9"/>
      <c r="AP5264" s="9"/>
      <c r="AQ5264" s="15"/>
      <c r="AR5264" s="9"/>
      <c r="AS5264" s="9"/>
      <c r="AT5264" s="9"/>
      <c r="AU5264" s="9"/>
      <c r="AV5264" s="9"/>
      <c r="AW5264" s="9"/>
      <c r="AX5264" s="9"/>
      <c r="AY5264" s="9"/>
      <c r="AZ5264" s="9"/>
      <c r="BA5264" s="9"/>
      <c r="BB5264" s="9"/>
      <c r="BC5264" s="9"/>
      <c r="BD5264" s="9"/>
      <c r="BE5264" s="9"/>
      <c r="BF5264" s="9"/>
      <c r="BG5264" s="9"/>
      <c r="BH5264" s="9"/>
      <c r="BI5264" s="9"/>
      <c r="BJ5264" s="9"/>
      <c r="BK5264" s="9"/>
      <c r="BL5264" s="9">
        <f t="shared" si="172"/>
        <v>71941.662785630979</v>
      </c>
      <c r="BM5264" s="9">
        <f t="shared" si="173"/>
        <v>71900</v>
      </c>
    </row>
    <row r="5265" spans="1:65" x14ac:dyDescent="0.3">
      <c r="A5265" s="4" t="s">
        <v>283</v>
      </c>
      <c r="B5265" s="9">
        <v>5869</v>
      </c>
      <c r="C5265">
        <v>571041</v>
      </c>
      <c r="D5265">
        <v>1</v>
      </c>
      <c r="E5265">
        <v>1</v>
      </c>
      <c r="F5265">
        <v>1</v>
      </c>
      <c r="G5265">
        <v>1</v>
      </c>
      <c r="H5265">
        <v>0</v>
      </c>
      <c r="I5265" t="s">
        <v>90</v>
      </c>
      <c r="J5265">
        <v>571041</v>
      </c>
      <c r="K5265" t="s">
        <v>283</v>
      </c>
      <c r="L5265">
        <v>571041</v>
      </c>
      <c r="M5265" t="s">
        <v>283</v>
      </c>
      <c r="N5265">
        <v>571041</v>
      </c>
      <c r="O5265" t="s">
        <v>283</v>
      </c>
      <c r="P5265">
        <v>569810</v>
      </c>
      <c r="Q5265" t="s">
        <v>284</v>
      </c>
      <c r="R5265" s="9">
        <v>1319101.1642074219</v>
      </c>
      <c r="S5265" s="9">
        <f>SUMIFS($B:$B,$J:$J,$C5265)</f>
        <v>7997</v>
      </c>
      <c r="T5265" s="9">
        <v>433343.20548947807</v>
      </c>
      <c r="U5265" s="9">
        <v>1</v>
      </c>
      <c r="V5265" s="9">
        <f>U5265*768</f>
        <v>768</v>
      </c>
      <c r="W5265" s="9">
        <v>21</v>
      </c>
      <c r="X5265" s="9">
        <f>W5265*3072</f>
        <v>64512</v>
      </c>
      <c r="Y5265" s="9">
        <v>33</v>
      </c>
      <c r="Z5265" s="9">
        <f>Y5265*1024</f>
        <v>33792</v>
      </c>
      <c r="AA5265" s="9">
        <v>9</v>
      </c>
      <c r="AB5265" s="9">
        <f>AA5265*256</f>
        <v>2304</v>
      </c>
      <c r="AC5265" s="9">
        <f>SUMIFS($B:$B,$L:$L,$C5265)</f>
        <v>7350</v>
      </c>
      <c r="AD5265" s="9">
        <v>914944.39394180186</v>
      </c>
      <c r="AE5265" s="9"/>
      <c r="AF5265" s="9"/>
      <c r="AG5265" s="9">
        <f>SUMIFS($B:$B,$N:$N,$C5265)</f>
        <v>7997</v>
      </c>
      <c r="AH5265" s="9">
        <v>900803.38149076304</v>
      </c>
      <c r="AI5265" s="9"/>
      <c r="AJ5265" s="9"/>
      <c r="AK5265" s="9"/>
      <c r="AL5265" s="9"/>
      <c r="AM5265" s="9"/>
      <c r="AN5265" s="9"/>
      <c r="AO5265" s="9"/>
      <c r="AP5265" s="9"/>
      <c r="AQ5265" s="15"/>
      <c r="AR5265" s="9">
        <v>11</v>
      </c>
      <c r="AS5265" s="9">
        <f>AR5265*30500</f>
        <v>335500</v>
      </c>
      <c r="AT5265" s="9"/>
      <c r="AU5265" s="9"/>
      <c r="AV5265" s="9"/>
      <c r="AW5265" s="9"/>
      <c r="AX5265" s="9"/>
      <c r="AY5265" s="9"/>
      <c r="AZ5265" s="9"/>
      <c r="BA5265" s="9"/>
      <c r="BB5265" s="9"/>
      <c r="BC5265" s="9"/>
      <c r="BD5265" s="9"/>
      <c r="BE5265" s="9"/>
      <c r="BF5265" s="9"/>
      <c r="BG5265" s="9"/>
      <c r="BH5265" s="9"/>
      <c r="BI5265" s="9"/>
      <c r="BJ5265" s="9"/>
      <c r="BK5265" s="9"/>
      <c r="BL5265" s="9">
        <f t="shared" si="172"/>
        <v>4005068.1451294646</v>
      </c>
      <c r="BM5265" s="9">
        <f t="shared" si="173"/>
        <v>4005100</v>
      </c>
    </row>
    <row r="5266" spans="1:65" x14ac:dyDescent="0.3">
      <c r="A5266" t="s">
        <v>4740</v>
      </c>
      <c r="B5266" s="9">
        <v>70</v>
      </c>
      <c r="C5266">
        <v>563153</v>
      </c>
      <c r="D5266">
        <v>1</v>
      </c>
      <c r="E5266">
        <v>0</v>
      </c>
      <c r="F5266">
        <v>0</v>
      </c>
      <c r="G5266">
        <v>0</v>
      </c>
      <c r="H5266">
        <v>0</v>
      </c>
      <c r="I5266" t="s">
        <v>83</v>
      </c>
      <c r="J5266">
        <v>552208</v>
      </c>
      <c r="K5266" t="s">
        <v>1196</v>
      </c>
      <c r="L5266">
        <v>553131</v>
      </c>
      <c r="M5266" t="s">
        <v>571</v>
      </c>
      <c r="N5266">
        <v>553131</v>
      </c>
      <c r="O5266" t="s">
        <v>571</v>
      </c>
      <c r="P5266">
        <v>553131</v>
      </c>
      <c r="Q5266" t="s">
        <v>571</v>
      </c>
      <c r="R5266" s="9">
        <v>71941.662785630979</v>
      </c>
      <c r="S5266" s="9"/>
      <c r="T5266" s="9"/>
      <c r="U5266" s="9"/>
      <c r="V5266" s="9"/>
      <c r="W5266" s="9"/>
      <c r="X5266" s="9"/>
      <c r="Y5266" s="9"/>
      <c r="Z5266" s="9"/>
      <c r="AA5266" s="9"/>
      <c r="AB5266" s="9"/>
      <c r="AC5266" s="9"/>
      <c r="AD5266" s="9"/>
      <c r="AE5266" s="9"/>
      <c r="AF5266" s="9"/>
      <c r="AG5266" s="9"/>
      <c r="AH5266" s="9"/>
      <c r="AI5266" s="9"/>
      <c r="AJ5266" s="9"/>
      <c r="AK5266" s="9"/>
      <c r="AL5266" s="9"/>
      <c r="AM5266" s="9"/>
      <c r="AN5266" s="9"/>
      <c r="AO5266" s="9"/>
      <c r="AP5266" s="9"/>
      <c r="AQ5266" s="15"/>
      <c r="AR5266" s="9"/>
      <c r="AS5266" s="9"/>
      <c r="AT5266" s="9"/>
      <c r="AU5266" s="9"/>
      <c r="AV5266" s="9"/>
      <c r="AW5266" s="9"/>
      <c r="AX5266" s="9"/>
      <c r="AY5266" s="9"/>
      <c r="AZ5266" s="9"/>
      <c r="BA5266" s="9"/>
      <c r="BB5266" s="9"/>
      <c r="BC5266" s="9"/>
      <c r="BD5266" s="9"/>
      <c r="BE5266" s="9"/>
      <c r="BF5266" s="9"/>
      <c r="BG5266" s="9"/>
      <c r="BH5266" s="9"/>
      <c r="BI5266" s="9"/>
      <c r="BJ5266" s="9"/>
      <c r="BK5266" s="9"/>
      <c r="BL5266" s="9">
        <f t="shared" si="172"/>
        <v>71941.662785630979</v>
      </c>
      <c r="BM5266" s="9">
        <f t="shared" si="173"/>
        <v>71900</v>
      </c>
    </row>
    <row r="5267" spans="1:65" x14ac:dyDescent="0.3">
      <c r="A5267" t="s">
        <v>4741</v>
      </c>
      <c r="B5267" s="9">
        <v>424</v>
      </c>
      <c r="C5267">
        <v>591858</v>
      </c>
      <c r="D5267">
        <v>1</v>
      </c>
      <c r="E5267">
        <v>0</v>
      </c>
      <c r="F5267">
        <v>0</v>
      </c>
      <c r="G5267">
        <v>0</v>
      </c>
      <c r="H5267">
        <v>0</v>
      </c>
      <c r="I5267" t="s">
        <v>123</v>
      </c>
      <c r="J5267">
        <v>590789</v>
      </c>
      <c r="K5267" t="s">
        <v>168</v>
      </c>
      <c r="L5267">
        <v>590789</v>
      </c>
      <c r="M5267" t="s">
        <v>168</v>
      </c>
      <c r="N5267">
        <v>590789</v>
      </c>
      <c r="O5267" t="s">
        <v>168</v>
      </c>
      <c r="P5267">
        <v>591181</v>
      </c>
      <c r="Q5267" t="s">
        <v>137</v>
      </c>
      <c r="R5267" s="9">
        <v>101303.38155133319</v>
      </c>
      <c r="S5267" s="9"/>
      <c r="T5267" s="9"/>
      <c r="U5267" s="9"/>
      <c r="V5267" s="9"/>
      <c r="W5267" s="9"/>
      <c r="X5267" s="9"/>
      <c r="Y5267" s="9"/>
      <c r="Z5267" s="9"/>
      <c r="AA5267" s="9"/>
      <c r="AB5267" s="9"/>
      <c r="AC5267" s="9"/>
      <c r="AD5267" s="9"/>
      <c r="AE5267" s="9"/>
      <c r="AF5267" s="9"/>
      <c r="AG5267" s="9"/>
      <c r="AH5267" s="9"/>
      <c r="AI5267" s="9"/>
      <c r="AJ5267" s="9"/>
      <c r="AK5267" s="9"/>
      <c r="AL5267" s="9"/>
      <c r="AM5267" s="9"/>
      <c r="AN5267" s="9"/>
      <c r="AO5267" s="9"/>
      <c r="AP5267" s="9"/>
      <c r="AQ5267" s="15"/>
      <c r="AR5267" s="9"/>
      <c r="AS5267" s="9"/>
      <c r="AT5267" s="9"/>
      <c r="AU5267" s="9"/>
      <c r="AV5267" s="9"/>
      <c r="AW5267" s="9"/>
      <c r="AX5267" s="9"/>
      <c r="AY5267" s="9"/>
      <c r="AZ5267" s="9"/>
      <c r="BA5267" s="9"/>
      <c r="BB5267" s="9"/>
      <c r="BC5267" s="9"/>
      <c r="BD5267" s="9"/>
      <c r="BE5267" s="9"/>
      <c r="BF5267" s="9"/>
      <c r="BG5267" s="9"/>
      <c r="BH5267" s="9"/>
      <c r="BI5267" s="9"/>
      <c r="BJ5267" s="9"/>
      <c r="BK5267" s="9"/>
      <c r="BL5267" s="9">
        <f t="shared" si="172"/>
        <v>101303.38155133319</v>
      </c>
      <c r="BM5267" s="9">
        <f t="shared" si="173"/>
        <v>101300</v>
      </c>
    </row>
    <row r="5268" spans="1:65" x14ac:dyDescent="0.3">
      <c r="A5268" t="s">
        <v>4742</v>
      </c>
      <c r="B5268" s="9">
        <v>475</v>
      </c>
      <c r="C5268">
        <v>539023</v>
      </c>
      <c r="D5268">
        <v>1</v>
      </c>
      <c r="E5268">
        <v>0</v>
      </c>
      <c r="F5268">
        <v>0</v>
      </c>
      <c r="G5268">
        <v>0</v>
      </c>
      <c r="H5268">
        <v>0</v>
      </c>
      <c r="I5268" t="s">
        <v>77</v>
      </c>
      <c r="J5268">
        <v>554529</v>
      </c>
      <c r="K5268" t="s">
        <v>1517</v>
      </c>
      <c r="L5268">
        <v>554529</v>
      </c>
      <c r="M5268" t="s">
        <v>1517</v>
      </c>
      <c r="N5268">
        <v>554481</v>
      </c>
      <c r="O5268" t="s">
        <v>1359</v>
      </c>
      <c r="P5268">
        <v>554481</v>
      </c>
      <c r="Q5268" t="s">
        <v>1359</v>
      </c>
      <c r="R5268" s="9">
        <v>113335.028581123</v>
      </c>
      <c r="S5268" s="9"/>
      <c r="T5268" s="9"/>
      <c r="U5268" s="9"/>
      <c r="V5268" s="9"/>
      <c r="W5268" s="9"/>
      <c r="X5268" s="9"/>
      <c r="Y5268" s="9"/>
      <c r="Z5268" s="9"/>
      <c r="AA5268" s="9"/>
      <c r="AB5268" s="9"/>
      <c r="AC5268" s="9"/>
      <c r="AD5268" s="9"/>
      <c r="AE5268" s="9"/>
      <c r="AF5268" s="9"/>
      <c r="AG5268" s="9"/>
      <c r="AH5268" s="9"/>
      <c r="AI5268" s="9"/>
      <c r="AJ5268" s="9"/>
      <c r="AK5268" s="9"/>
      <c r="AL5268" s="9"/>
      <c r="AM5268" s="9"/>
      <c r="AN5268" s="9"/>
      <c r="AO5268" s="9"/>
      <c r="AP5268" s="9"/>
      <c r="AQ5268" s="15"/>
      <c r="AR5268" s="9"/>
      <c r="AS5268" s="9"/>
      <c r="AT5268" s="9"/>
      <c r="AU5268" s="9"/>
      <c r="AV5268" s="9"/>
      <c r="AW5268" s="9"/>
      <c r="AX5268" s="9"/>
      <c r="AY5268" s="9"/>
      <c r="AZ5268" s="9"/>
      <c r="BA5268" s="9"/>
      <c r="BB5268" s="9"/>
      <c r="BC5268" s="9"/>
      <c r="BD5268" s="9"/>
      <c r="BE5268" s="9"/>
      <c r="BF5268" s="9"/>
      <c r="BG5268" s="9"/>
      <c r="BH5268" s="9"/>
      <c r="BI5268" s="9"/>
      <c r="BJ5268" s="9"/>
      <c r="BK5268" s="9"/>
      <c r="BL5268" s="9">
        <f t="shared" si="172"/>
        <v>113335.028581123</v>
      </c>
      <c r="BM5268" s="9">
        <f t="shared" si="173"/>
        <v>113300</v>
      </c>
    </row>
    <row r="5269" spans="1:65" x14ac:dyDescent="0.3">
      <c r="A5269" t="s">
        <v>1204</v>
      </c>
      <c r="B5269" s="9">
        <v>465</v>
      </c>
      <c r="C5269">
        <v>591866</v>
      </c>
      <c r="D5269">
        <v>1</v>
      </c>
      <c r="E5269">
        <v>0</v>
      </c>
      <c r="F5269">
        <v>0</v>
      </c>
      <c r="G5269">
        <v>0</v>
      </c>
      <c r="H5269">
        <v>0</v>
      </c>
      <c r="I5269" t="s">
        <v>123</v>
      </c>
      <c r="J5269">
        <v>590673</v>
      </c>
      <c r="K5269" t="s">
        <v>162</v>
      </c>
      <c r="L5269">
        <v>590673</v>
      </c>
      <c r="M5269" t="s">
        <v>162</v>
      </c>
      <c r="N5269">
        <v>590673</v>
      </c>
      <c r="O5269" t="s">
        <v>162</v>
      </c>
      <c r="P5269">
        <v>590266</v>
      </c>
      <c r="Q5269" t="s">
        <v>163</v>
      </c>
      <c r="R5269" s="9">
        <v>110977.7867469535</v>
      </c>
      <c r="S5269" s="9"/>
      <c r="T5269" s="9"/>
      <c r="U5269" s="9"/>
      <c r="V5269" s="9"/>
      <c r="W5269" s="9"/>
      <c r="X5269" s="9"/>
      <c r="Y5269" s="9"/>
      <c r="Z5269" s="9"/>
      <c r="AA5269" s="9"/>
      <c r="AB5269" s="9"/>
      <c r="AC5269" s="9"/>
      <c r="AD5269" s="9"/>
      <c r="AE5269" s="9"/>
      <c r="AF5269" s="9"/>
      <c r="AG5269" s="9"/>
      <c r="AH5269" s="9"/>
      <c r="AI5269" s="9"/>
      <c r="AJ5269" s="9"/>
      <c r="AK5269" s="9"/>
      <c r="AL5269" s="9"/>
      <c r="AM5269" s="9"/>
      <c r="AN5269" s="9"/>
      <c r="AO5269" s="9"/>
      <c r="AP5269" s="9"/>
      <c r="AQ5269" s="15"/>
      <c r="AR5269" s="9"/>
      <c r="AS5269" s="9"/>
      <c r="AT5269" s="9"/>
      <c r="AU5269" s="9"/>
      <c r="AV5269" s="9"/>
      <c r="AW5269" s="9"/>
      <c r="AX5269" s="9"/>
      <c r="AY5269" s="9"/>
      <c r="AZ5269" s="9"/>
      <c r="BA5269" s="9"/>
      <c r="BB5269" s="9"/>
      <c r="BC5269" s="9"/>
      <c r="BD5269" s="9"/>
      <c r="BE5269" s="9"/>
      <c r="BF5269" s="9"/>
      <c r="BG5269" s="9"/>
      <c r="BH5269" s="9"/>
      <c r="BI5269" s="9"/>
      <c r="BJ5269" s="9"/>
      <c r="BK5269" s="9"/>
      <c r="BL5269" s="9">
        <f t="shared" si="172"/>
        <v>110977.7867469535</v>
      </c>
      <c r="BM5269" s="9">
        <f t="shared" si="173"/>
        <v>111000</v>
      </c>
    </row>
    <row r="5270" spans="1:65" x14ac:dyDescent="0.3">
      <c r="A5270" s="2" t="s">
        <v>1204</v>
      </c>
      <c r="B5270" s="9">
        <v>1889</v>
      </c>
      <c r="C5270">
        <v>565768</v>
      </c>
      <c r="D5270">
        <v>1</v>
      </c>
      <c r="E5270">
        <v>1</v>
      </c>
      <c r="F5270">
        <v>0</v>
      </c>
      <c r="G5270">
        <v>0</v>
      </c>
      <c r="H5270">
        <v>0</v>
      </c>
      <c r="I5270" t="s">
        <v>131</v>
      </c>
      <c r="J5270">
        <v>565768</v>
      </c>
      <c r="K5270" t="s">
        <v>1204</v>
      </c>
      <c r="L5270">
        <v>565229</v>
      </c>
      <c r="M5270" t="s">
        <v>1041</v>
      </c>
      <c r="N5270">
        <v>565229</v>
      </c>
      <c r="O5270" t="s">
        <v>1041</v>
      </c>
      <c r="P5270">
        <v>565229</v>
      </c>
      <c r="Q5270" t="s">
        <v>1041</v>
      </c>
      <c r="R5270" s="9">
        <v>440003.17503577389</v>
      </c>
      <c r="S5270" s="9">
        <f>SUMIFS($B:$B,$J:$J,$C5270)</f>
        <v>3359</v>
      </c>
      <c r="T5270" s="9">
        <v>182574.06520830301</v>
      </c>
      <c r="U5270" s="9">
        <v>1</v>
      </c>
      <c r="V5270" s="9">
        <f>U5270*768</f>
        <v>768</v>
      </c>
      <c r="W5270" s="9">
        <v>18</v>
      </c>
      <c r="X5270" s="9">
        <f>W5270*3072</f>
        <v>55296</v>
      </c>
      <c r="Y5270" s="9">
        <v>20</v>
      </c>
      <c r="Z5270" s="9">
        <f>Y5270*1024</f>
        <v>20480</v>
      </c>
      <c r="AA5270" s="9">
        <v>5</v>
      </c>
      <c r="AB5270" s="9">
        <f>AA5270*256</f>
        <v>1280</v>
      </c>
      <c r="AC5270" s="9"/>
      <c r="AD5270" s="9"/>
      <c r="AE5270" s="9"/>
      <c r="AF5270" s="9"/>
      <c r="AG5270" s="9"/>
      <c r="AH5270" s="9"/>
      <c r="AI5270" s="9"/>
      <c r="AJ5270" s="9"/>
      <c r="AK5270" s="9"/>
      <c r="AL5270" s="9"/>
      <c r="AM5270" s="9"/>
      <c r="AN5270" s="9"/>
      <c r="AO5270" s="9"/>
      <c r="AP5270" s="9"/>
      <c r="AQ5270" s="15"/>
      <c r="AR5270" s="9">
        <v>3</v>
      </c>
      <c r="AS5270" s="9">
        <f>AR5270*30500</f>
        <v>91500</v>
      </c>
      <c r="AT5270" s="9"/>
      <c r="AU5270" s="9"/>
      <c r="AV5270" s="9"/>
      <c r="AW5270" s="9"/>
      <c r="AX5270" s="9"/>
      <c r="AY5270" s="9"/>
      <c r="AZ5270" s="9"/>
      <c r="BA5270" s="9"/>
      <c r="BB5270" s="9"/>
      <c r="BC5270" s="9"/>
      <c r="BD5270" s="9"/>
      <c r="BE5270" s="9"/>
      <c r="BF5270" s="9"/>
      <c r="BG5270" s="9"/>
      <c r="BH5270" s="9"/>
      <c r="BI5270" s="9"/>
      <c r="BJ5270" s="9"/>
      <c r="BK5270" s="9"/>
      <c r="BL5270" s="9">
        <f t="shared" si="172"/>
        <v>791901.24024407694</v>
      </c>
      <c r="BM5270" s="9">
        <f t="shared" si="173"/>
        <v>791900</v>
      </c>
    </row>
    <row r="5271" spans="1:65" x14ac:dyDescent="0.3">
      <c r="A5271" t="s">
        <v>4743</v>
      </c>
      <c r="B5271" s="9">
        <v>1358</v>
      </c>
      <c r="C5271">
        <v>537896</v>
      </c>
      <c r="D5271">
        <v>1</v>
      </c>
      <c r="E5271">
        <v>0</v>
      </c>
      <c r="F5271">
        <v>0</v>
      </c>
      <c r="G5271">
        <v>0</v>
      </c>
      <c r="H5271">
        <v>0</v>
      </c>
      <c r="I5271" t="s">
        <v>86</v>
      </c>
      <c r="J5271">
        <v>537764</v>
      </c>
      <c r="K5271" t="s">
        <v>1796</v>
      </c>
      <c r="L5271">
        <v>537764</v>
      </c>
      <c r="M5271" t="s">
        <v>1796</v>
      </c>
      <c r="N5271">
        <v>537764</v>
      </c>
      <c r="O5271" t="s">
        <v>1796</v>
      </c>
      <c r="P5271">
        <v>537004</v>
      </c>
      <c r="Q5271" t="s">
        <v>466</v>
      </c>
      <c r="R5271" s="9">
        <v>318628.52736378781</v>
      </c>
      <c r="S5271" s="9"/>
      <c r="T5271" s="9"/>
      <c r="U5271" s="9"/>
      <c r="V5271" s="9"/>
      <c r="W5271" s="9"/>
      <c r="X5271" s="9"/>
      <c r="Y5271" s="9"/>
      <c r="Z5271" s="9"/>
      <c r="AA5271" s="9"/>
      <c r="AB5271" s="9"/>
      <c r="AC5271" s="9"/>
      <c r="AD5271" s="9"/>
      <c r="AE5271" s="9"/>
      <c r="AF5271" s="9"/>
      <c r="AG5271" s="9"/>
      <c r="AH5271" s="9"/>
      <c r="AI5271" s="9"/>
      <c r="AJ5271" s="9"/>
      <c r="AK5271" s="9"/>
      <c r="AL5271" s="9"/>
      <c r="AM5271" s="9"/>
      <c r="AN5271" s="9"/>
      <c r="AO5271" s="9"/>
      <c r="AP5271" s="9"/>
      <c r="AQ5271" s="15"/>
      <c r="AR5271" s="9"/>
      <c r="AS5271" s="9"/>
      <c r="AT5271" s="9"/>
      <c r="AU5271" s="9"/>
      <c r="AV5271" s="9"/>
      <c r="AW5271" s="9"/>
      <c r="AX5271" s="9"/>
      <c r="AY5271" s="9"/>
      <c r="AZ5271" s="9"/>
      <c r="BA5271" s="9"/>
      <c r="BB5271" s="9"/>
      <c r="BC5271" s="9"/>
      <c r="BD5271" s="9"/>
      <c r="BE5271" s="9"/>
      <c r="BF5271" s="9"/>
      <c r="BG5271" s="9"/>
      <c r="BH5271" s="9"/>
      <c r="BI5271" s="9"/>
      <c r="BJ5271" s="9"/>
      <c r="BK5271" s="9"/>
      <c r="BL5271" s="9">
        <f t="shared" si="172"/>
        <v>318628.52736378781</v>
      </c>
      <c r="BM5271" s="9">
        <f t="shared" si="173"/>
        <v>318600</v>
      </c>
    </row>
    <row r="5272" spans="1:65" x14ac:dyDescent="0.3">
      <c r="A5272" t="s">
        <v>4744</v>
      </c>
      <c r="B5272" s="9">
        <v>113</v>
      </c>
      <c r="C5272">
        <v>532304</v>
      </c>
      <c r="D5272">
        <v>1</v>
      </c>
      <c r="E5272">
        <v>0</v>
      </c>
      <c r="F5272">
        <v>0</v>
      </c>
      <c r="G5272">
        <v>0</v>
      </c>
      <c r="H5272">
        <v>0</v>
      </c>
      <c r="I5272" t="s">
        <v>86</v>
      </c>
      <c r="J5272">
        <v>529621</v>
      </c>
      <c r="K5272" t="s">
        <v>388</v>
      </c>
      <c r="L5272">
        <v>529621</v>
      </c>
      <c r="M5272" t="s">
        <v>388</v>
      </c>
      <c r="N5272">
        <v>529303</v>
      </c>
      <c r="O5272" t="s">
        <v>301</v>
      </c>
      <c r="P5272">
        <v>529303</v>
      </c>
      <c r="Q5272" t="s">
        <v>301</v>
      </c>
      <c r="R5272" s="9">
        <v>71941.662785630979</v>
      </c>
      <c r="S5272" s="9"/>
      <c r="T5272" s="9"/>
      <c r="U5272" s="9"/>
      <c r="V5272" s="9"/>
      <c r="W5272" s="9"/>
      <c r="X5272" s="9"/>
      <c r="Y5272" s="9"/>
      <c r="Z5272" s="9"/>
      <c r="AA5272" s="9"/>
      <c r="AB5272" s="9"/>
      <c r="AC5272" s="9"/>
      <c r="AD5272" s="9"/>
      <c r="AE5272" s="9"/>
      <c r="AF5272" s="9"/>
      <c r="AG5272" s="9"/>
      <c r="AH5272" s="9"/>
      <c r="AI5272" s="9"/>
      <c r="AJ5272" s="9"/>
      <c r="AK5272" s="9"/>
      <c r="AL5272" s="9"/>
      <c r="AM5272" s="9"/>
      <c r="AN5272" s="9"/>
      <c r="AO5272" s="9"/>
      <c r="AP5272" s="9"/>
      <c r="AQ5272" s="15"/>
      <c r="AR5272" s="9"/>
      <c r="AS5272" s="9"/>
      <c r="AT5272" s="9"/>
      <c r="AU5272" s="9"/>
      <c r="AV5272" s="9"/>
      <c r="AW5272" s="9"/>
      <c r="AX5272" s="9"/>
      <c r="AY5272" s="9"/>
      <c r="AZ5272" s="9"/>
      <c r="BA5272" s="9"/>
      <c r="BB5272" s="9"/>
      <c r="BC5272" s="9"/>
      <c r="BD5272" s="9"/>
      <c r="BE5272" s="9"/>
      <c r="BF5272" s="9"/>
      <c r="BG5272" s="9"/>
      <c r="BH5272" s="9"/>
      <c r="BI5272" s="9"/>
      <c r="BJ5272" s="9"/>
      <c r="BK5272" s="9"/>
      <c r="BL5272" s="9">
        <f t="shared" si="172"/>
        <v>71941.662785630979</v>
      </c>
      <c r="BM5272" s="9">
        <f t="shared" si="173"/>
        <v>71900</v>
      </c>
    </row>
    <row r="5273" spans="1:65" x14ac:dyDescent="0.3">
      <c r="A5273" t="s">
        <v>4744</v>
      </c>
      <c r="B5273" s="9">
        <v>311</v>
      </c>
      <c r="C5273">
        <v>530981</v>
      </c>
      <c r="D5273">
        <v>1</v>
      </c>
      <c r="E5273">
        <v>0</v>
      </c>
      <c r="F5273">
        <v>0</v>
      </c>
      <c r="G5273">
        <v>0</v>
      </c>
      <c r="H5273">
        <v>0</v>
      </c>
      <c r="I5273" t="s">
        <v>86</v>
      </c>
      <c r="J5273">
        <v>534005</v>
      </c>
      <c r="K5273" t="s">
        <v>88</v>
      </c>
      <c r="L5273">
        <v>534005</v>
      </c>
      <c r="M5273" t="s">
        <v>88</v>
      </c>
      <c r="N5273">
        <v>534005</v>
      </c>
      <c r="O5273" t="s">
        <v>88</v>
      </c>
      <c r="P5273">
        <v>534005</v>
      </c>
      <c r="Q5273" t="s">
        <v>88</v>
      </c>
      <c r="R5273" s="9">
        <v>74553.030479850131</v>
      </c>
      <c r="S5273" s="9"/>
      <c r="T5273" s="9"/>
      <c r="U5273" s="9"/>
      <c r="V5273" s="9"/>
      <c r="W5273" s="9"/>
      <c r="X5273" s="9"/>
      <c r="Y5273" s="9"/>
      <c r="Z5273" s="9"/>
      <c r="AA5273" s="9"/>
      <c r="AB5273" s="9"/>
      <c r="AC5273" s="9"/>
      <c r="AD5273" s="9"/>
      <c r="AE5273" s="9"/>
      <c r="AF5273" s="9"/>
      <c r="AG5273" s="9"/>
      <c r="AH5273" s="9"/>
      <c r="AI5273" s="9"/>
      <c r="AJ5273" s="9"/>
      <c r="AK5273" s="9"/>
      <c r="AL5273" s="9"/>
      <c r="AM5273" s="9"/>
      <c r="AN5273" s="9"/>
      <c r="AO5273" s="9"/>
      <c r="AP5273" s="9"/>
      <c r="AQ5273" s="15"/>
      <c r="AR5273" s="9">
        <v>1</v>
      </c>
      <c r="AS5273" s="9">
        <f>AR5273*30500</f>
        <v>30500</v>
      </c>
      <c r="AT5273" s="9"/>
      <c r="AU5273" s="9"/>
      <c r="AV5273" s="9"/>
      <c r="AW5273" s="9"/>
      <c r="AX5273" s="9"/>
      <c r="AY5273" s="9"/>
      <c r="AZ5273" s="9"/>
      <c r="BA5273" s="9"/>
      <c r="BB5273" s="9"/>
      <c r="BC5273" s="9"/>
      <c r="BD5273" s="9"/>
      <c r="BE5273" s="9"/>
      <c r="BF5273" s="9"/>
      <c r="BG5273" s="9"/>
      <c r="BH5273" s="9"/>
      <c r="BI5273" s="9"/>
      <c r="BJ5273" s="9"/>
      <c r="BK5273" s="9"/>
      <c r="BL5273" s="9">
        <f t="shared" si="172"/>
        <v>105053.03047985013</v>
      </c>
      <c r="BM5273" s="9">
        <f t="shared" si="173"/>
        <v>105100</v>
      </c>
    </row>
    <row r="5274" spans="1:65" x14ac:dyDescent="0.3">
      <c r="A5274" t="s">
        <v>4745</v>
      </c>
      <c r="B5274" s="9">
        <v>327</v>
      </c>
      <c r="C5274">
        <v>576832</v>
      </c>
      <c r="D5274">
        <v>1</v>
      </c>
      <c r="E5274">
        <v>0</v>
      </c>
      <c r="F5274">
        <v>0</v>
      </c>
      <c r="G5274">
        <v>0</v>
      </c>
      <c r="H5274">
        <v>0</v>
      </c>
      <c r="I5274" t="s">
        <v>90</v>
      </c>
      <c r="J5274">
        <v>576808</v>
      </c>
      <c r="K5274" t="s">
        <v>403</v>
      </c>
      <c r="L5274">
        <v>576069</v>
      </c>
      <c r="M5274" t="s">
        <v>196</v>
      </c>
      <c r="N5274">
        <v>576069</v>
      </c>
      <c r="O5274" t="s">
        <v>196</v>
      </c>
      <c r="P5274">
        <v>576069</v>
      </c>
      <c r="Q5274" t="s">
        <v>196</v>
      </c>
      <c r="R5274" s="9">
        <v>78348.937186402254</v>
      </c>
      <c r="S5274" s="9"/>
      <c r="T5274" s="9"/>
      <c r="U5274" s="9"/>
      <c r="V5274" s="9"/>
      <c r="W5274" s="9"/>
      <c r="X5274" s="9"/>
      <c r="Y5274" s="9"/>
      <c r="Z5274" s="9"/>
      <c r="AA5274" s="9"/>
      <c r="AB5274" s="9"/>
      <c r="AC5274" s="9"/>
      <c r="AD5274" s="9"/>
      <c r="AE5274" s="9"/>
      <c r="AF5274" s="9"/>
      <c r="AG5274" s="9"/>
      <c r="AH5274" s="9"/>
      <c r="AI5274" s="9"/>
      <c r="AJ5274" s="9"/>
      <c r="AK5274" s="9"/>
      <c r="AL5274" s="9"/>
      <c r="AM5274" s="9"/>
      <c r="AN5274" s="9"/>
      <c r="AO5274" s="9"/>
      <c r="AP5274" s="9"/>
      <c r="AQ5274" s="15"/>
      <c r="AR5274" s="9"/>
      <c r="AS5274" s="9"/>
      <c r="AT5274" s="9"/>
      <c r="AU5274" s="9"/>
      <c r="AV5274" s="9"/>
      <c r="AW5274" s="9"/>
      <c r="AX5274" s="9"/>
      <c r="AY5274" s="9"/>
      <c r="AZ5274" s="9"/>
      <c r="BA5274" s="9"/>
      <c r="BB5274" s="9"/>
      <c r="BC5274" s="9"/>
      <c r="BD5274" s="9"/>
      <c r="BE5274" s="9"/>
      <c r="BF5274" s="9"/>
      <c r="BG5274" s="9"/>
      <c r="BH5274" s="9"/>
      <c r="BI5274" s="9"/>
      <c r="BJ5274" s="9"/>
      <c r="BK5274" s="9"/>
      <c r="BL5274" s="9">
        <f t="shared" si="172"/>
        <v>78348.937186402254</v>
      </c>
      <c r="BM5274" s="9">
        <f t="shared" si="173"/>
        <v>78300</v>
      </c>
    </row>
    <row r="5275" spans="1:65" x14ac:dyDescent="0.3">
      <c r="A5275" t="s">
        <v>4746</v>
      </c>
      <c r="B5275" s="9">
        <v>284</v>
      </c>
      <c r="C5275">
        <v>589098</v>
      </c>
      <c r="D5275">
        <v>1</v>
      </c>
      <c r="E5275">
        <v>0</v>
      </c>
      <c r="F5275">
        <v>0</v>
      </c>
      <c r="G5275">
        <v>0</v>
      </c>
      <c r="H5275">
        <v>0</v>
      </c>
      <c r="I5275" t="s">
        <v>135</v>
      </c>
      <c r="J5275">
        <v>588458</v>
      </c>
      <c r="K5275" t="s">
        <v>606</v>
      </c>
      <c r="L5275">
        <v>588458</v>
      </c>
      <c r="M5275" t="s">
        <v>606</v>
      </c>
      <c r="N5275">
        <v>588458</v>
      </c>
      <c r="O5275" t="s">
        <v>606</v>
      </c>
      <c r="P5275">
        <v>588458</v>
      </c>
      <c r="Q5275" t="s">
        <v>606</v>
      </c>
      <c r="R5275" s="9">
        <v>71941.662785630979</v>
      </c>
      <c r="S5275" s="9"/>
      <c r="T5275" s="9"/>
      <c r="U5275" s="9"/>
      <c r="V5275" s="9"/>
      <c r="W5275" s="9"/>
      <c r="X5275" s="9"/>
      <c r="Y5275" s="9"/>
      <c r="Z5275" s="9"/>
      <c r="AA5275" s="9"/>
      <c r="AB5275" s="9"/>
      <c r="AC5275" s="9"/>
      <c r="AD5275" s="9"/>
      <c r="AE5275" s="9"/>
      <c r="AF5275" s="9"/>
      <c r="AG5275" s="9"/>
      <c r="AH5275" s="9"/>
      <c r="AI5275" s="9"/>
      <c r="AJ5275" s="9"/>
      <c r="AK5275" s="9"/>
      <c r="AL5275" s="9"/>
      <c r="AM5275" s="9"/>
      <c r="AN5275" s="9"/>
      <c r="AO5275" s="9"/>
      <c r="AP5275" s="9"/>
      <c r="AQ5275" s="15"/>
      <c r="AR5275" s="9"/>
      <c r="AS5275" s="9"/>
      <c r="AT5275" s="9"/>
      <c r="AU5275" s="9"/>
      <c r="AV5275" s="9"/>
      <c r="AW5275" s="9"/>
      <c r="AX5275" s="9"/>
      <c r="AY5275" s="9"/>
      <c r="AZ5275" s="9"/>
      <c r="BA5275" s="9"/>
      <c r="BB5275" s="9"/>
      <c r="BC5275" s="9"/>
      <c r="BD5275" s="9"/>
      <c r="BE5275" s="9"/>
      <c r="BF5275" s="9"/>
      <c r="BG5275" s="9"/>
      <c r="BH5275" s="9"/>
      <c r="BI5275" s="9"/>
      <c r="BJ5275" s="9"/>
      <c r="BK5275" s="9"/>
      <c r="BL5275" s="9">
        <f t="shared" si="172"/>
        <v>71941.662785630979</v>
      </c>
      <c r="BM5275" s="9">
        <f t="shared" si="173"/>
        <v>71900</v>
      </c>
    </row>
    <row r="5276" spans="1:65" x14ac:dyDescent="0.3">
      <c r="A5276" t="s">
        <v>4746</v>
      </c>
      <c r="B5276" s="9">
        <v>324</v>
      </c>
      <c r="C5276">
        <v>562327</v>
      </c>
      <c r="D5276">
        <v>1</v>
      </c>
      <c r="E5276">
        <v>0</v>
      </c>
      <c r="F5276">
        <v>0</v>
      </c>
      <c r="G5276">
        <v>0</v>
      </c>
      <c r="H5276">
        <v>0</v>
      </c>
      <c r="I5276" t="s">
        <v>83</v>
      </c>
      <c r="J5276">
        <v>546127</v>
      </c>
      <c r="K5276" t="s">
        <v>182</v>
      </c>
      <c r="L5276">
        <v>546127</v>
      </c>
      <c r="M5276" t="s">
        <v>182</v>
      </c>
      <c r="N5276">
        <v>546127</v>
      </c>
      <c r="O5276" t="s">
        <v>182</v>
      </c>
      <c r="P5276">
        <v>546127</v>
      </c>
      <c r="Q5276" t="s">
        <v>182</v>
      </c>
      <c r="R5276" s="9">
        <v>77637.422589392256</v>
      </c>
      <c r="S5276" s="9"/>
      <c r="T5276" s="9"/>
      <c r="U5276" s="9"/>
      <c r="V5276" s="9"/>
      <c r="W5276" s="9"/>
      <c r="X5276" s="9"/>
      <c r="Y5276" s="9"/>
      <c r="Z5276" s="9"/>
      <c r="AA5276" s="9"/>
      <c r="AB5276" s="9"/>
      <c r="AC5276" s="9"/>
      <c r="AD5276" s="9"/>
      <c r="AE5276" s="9"/>
      <c r="AF5276" s="9"/>
      <c r="AG5276" s="9"/>
      <c r="AH5276" s="9"/>
      <c r="AI5276" s="9"/>
      <c r="AJ5276" s="9"/>
      <c r="AK5276" s="9"/>
      <c r="AL5276" s="9"/>
      <c r="AM5276" s="9"/>
      <c r="AN5276" s="9"/>
      <c r="AO5276" s="9"/>
      <c r="AP5276" s="9"/>
      <c r="AQ5276" s="15"/>
      <c r="AR5276" s="9"/>
      <c r="AS5276" s="9"/>
      <c r="AT5276" s="9"/>
      <c r="AU5276" s="9"/>
      <c r="AV5276" s="9"/>
      <c r="AW5276" s="9"/>
      <c r="AX5276" s="9"/>
      <c r="AY5276" s="9"/>
      <c r="AZ5276" s="9"/>
      <c r="BA5276" s="9"/>
      <c r="BB5276" s="9"/>
      <c r="BC5276" s="9"/>
      <c r="BD5276" s="9"/>
      <c r="BE5276" s="9"/>
      <c r="BF5276" s="9"/>
      <c r="BG5276" s="9"/>
      <c r="BH5276" s="9"/>
      <c r="BI5276" s="9"/>
      <c r="BJ5276" s="9"/>
      <c r="BK5276" s="9"/>
      <c r="BL5276" s="9">
        <f t="shared" si="172"/>
        <v>77637.422589392256</v>
      </c>
      <c r="BM5276" s="9">
        <f t="shared" si="173"/>
        <v>77600</v>
      </c>
    </row>
    <row r="5277" spans="1:65" x14ac:dyDescent="0.3">
      <c r="A5277" t="s">
        <v>4747</v>
      </c>
      <c r="B5277" s="9">
        <v>114</v>
      </c>
      <c r="C5277">
        <v>530972</v>
      </c>
      <c r="D5277">
        <v>1</v>
      </c>
      <c r="E5277">
        <v>0</v>
      </c>
      <c r="F5277">
        <v>0</v>
      </c>
      <c r="G5277">
        <v>0</v>
      </c>
      <c r="H5277">
        <v>0</v>
      </c>
      <c r="I5277" t="s">
        <v>86</v>
      </c>
      <c r="J5277">
        <v>534021</v>
      </c>
      <c r="K5277" t="s">
        <v>463</v>
      </c>
      <c r="L5277">
        <v>534021</v>
      </c>
      <c r="M5277" t="s">
        <v>463</v>
      </c>
      <c r="N5277">
        <v>533955</v>
      </c>
      <c r="O5277" t="s">
        <v>314</v>
      </c>
      <c r="P5277">
        <v>533955</v>
      </c>
      <c r="Q5277" t="s">
        <v>314</v>
      </c>
      <c r="R5277" s="9">
        <v>71941.662785630979</v>
      </c>
      <c r="S5277" s="9"/>
      <c r="T5277" s="9"/>
      <c r="U5277" s="9"/>
      <c r="V5277" s="9"/>
      <c r="W5277" s="9"/>
      <c r="X5277" s="9"/>
      <c r="Y5277" s="9"/>
      <c r="Z5277" s="9"/>
      <c r="AA5277" s="9"/>
      <c r="AB5277" s="9"/>
      <c r="AC5277" s="9"/>
      <c r="AD5277" s="9"/>
      <c r="AE5277" s="9"/>
      <c r="AF5277" s="9"/>
      <c r="AG5277" s="9"/>
      <c r="AH5277" s="9"/>
      <c r="AI5277" s="9"/>
      <c r="AJ5277" s="9"/>
      <c r="AK5277" s="9"/>
      <c r="AL5277" s="9"/>
      <c r="AM5277" s="9"/>
      <c r="AN5277" s="9"/>
      <c r="AO5277" s="9"/>
      <c r="AP5277" s="9"/>
      <c r="AQ5277" s="15"/>
      <c r="AR5277" s="9"/>
      <c r="AS5277" s="9"/>
      <c r="AT5277" s="9"/>
      <c r="AU5277" s="9"/>
      <c r="AV5277" s="9"/>
      <c r="AW5277" s="9"/>
      <c r="AX5277" s="9"/>
      <c r="AY5277" s="9"/>
      <c r="AZ5277" s="9"/>
      <c r="BA5277" s="9"/>
      <c r="BB5277" s="9"/>
      <c r="BC5277" s="9"/>
      <c r="BD5277" s="9"/>
      <c r="BE5277" s="9"/>
      <c r="BF5277" s="9"/>
      <c r="BG5277" s="9"/>
      <c r="BH5277" s="9"/>
      <c r="BI5277" s="9"/>
      <c r="BJ5277" s="9"/>
      <c r="BK5277" s="9"/>
      <c r="BL5277" s="9">
        <f t="shared" si="172"/>
        <v>71941.662785630979</v>
      </c>
      <c r="BM5277" s="9">
        <f t="shared" si="173"/>
        <v>71900</v>
      </c>
    </row>
    <row r="5278" spans="1:65" x14ac:dyDescent="0.3">
      <c r="A5278" s="5" t="s">
        <v>163</v>
      </c>
      <c r="B5278" s="9">
        <v>34530</v>
      </c>
      <c r="C5278">
        <v>590266</v>
      </c>
      <c r="D5278">
        <v>1</v>
      </c>
      <c r="E5278">
        <v>1</v>
      </c>
      <c r="F5278">
        <v>1</v>
      </c>
      <c r="G5278">
        <v>1</v>
      </c>
      <c r="H5278">
        <v>1</v>
      </c>
      <c r="I5278" t="s">
        <v>123</v>
      </c>
      <c r="J5278">
        <v>590266</v>
      </c>
      <c r="K5278" t="s">
        <v>163</v>
      </c>
      <c r="L5278">
        <v>590266</v>
      </c>
      <c r="M5278" t="s">
        <v>163</v>
      </c>
      <c r="N5278">
        <v>590266</v>
      </c>
      <c r="O5278" t="s">
        <v>163</v>
      </c>
      <c r="P5278">
        <v>590266</v>
      </c>
      <c r="Q5278" t="s">
        <v>163</v>
      </c>
      <c r="R5278" s="9">
        <v>1483010.379700847</v>
      </c>
      <c r="S5278" s="9">
        <f>SUMIFS($B:$B,$J:$J,$C5278)</f>
        <v>46153</v>
      </c>
      <c r="T5278" s="9">
        <v>1001948.821098423</v>
      </c>
      <c r="U5278" s="9">
        <v>895</v>
      </c>
      <c r="V5278" s="9">
        <f>U5278*768</f>
        <v>687360</v>
      </c>
      <c r="W5278" s="9">
        <v>132</v>
      </c>
      <c r="X5278" s="9">
        <f>W5278*3072</f>
        <v>405504</v>
      </c>
      <c r="Y5278" s="9">
        <v>706</v>
      </c>
      <c r="Z5278" s="9">
        <f>Y5278*1024</f>
        <v>722944</v>
      </c>
      <c r="AA5278" s="9">
        <v>215</v>
      </c>
      <c r="AB5278" s="9">
        <f>AA5278*256</f>
        <v>55040</v>
      </c>
      <c r="AC5278" s="9">
        <f>SUMIFS($B:$B,$L:$L,$C5278)</f>
        <v>53611</v>
      </c>
      <c r="AD5278" s="9">
        <v>3306684.501359222</v>
      </c>
      <c r="AE5278" s="9">
        <f>SUMIFS($B:$B,$P:$P,$C5278)</f>
        <v>73788</v>
      </c>
      <c r="AF5278" s="9">
        <v>4332123.8281233991</v>
      </c>
      <c r="AG5278" s="9">
        <f>SUMIFS($B:$B,$N:$N,$C5278)</f>
        <v>60578</v>
      </c>
      <c r="AH5278" s="9">
        <v>9952582.2953418233</v>
      </c>
      <c r="AI5278" s="9">
        <f>SUMIFS($B:$B,$P:$P,$C5278)</f>
        <v>73788</v>
      </c>
      <c r="AJ5278" s="9">
        <v>27978071.624197051</v>
      </c>
      <c r="AK5278" s="9"/>
      <c r="AL5278" s="9">
        <v>8135</v>
      </c>
      <c r="AM5278" s="9">
        <f>AL5278*141</f>
        <v>1147035</v>
      </c>
      <c r="AN5278" s="9"/>
      <c r="AO5278" s="9"/>
      <c r="AP5278" s="9"/>
      <c r="AQ5278" s="15"/>
      <c r="AR5278" s="9">
        <v>41</v>
      </c>
      <c r="AS5278" s="9">
        <f>AR5278*30500</f>
        <v>1250500</v>
      </c>
      <c r="AT5278" s="9">
        <v>418</v>
      </c>
      <c r="AU5278" s="9">
        <f>AT5278*2742</f>
        <v>1146156</v>
      </c>
      <c r="AV5278" s="9">
        <v>16</v>
      </c>
      <c r="AW5278" s="9">
        <f>AV5278*914</f>
        <v>14624</v>
      </c>
      <c r="AX5278" s="9">
        <v>2945</v>
      </c>
      <c r="AY5278" s="9">
        <f>AX5278*141</f>
        <v>415245</v>
      </c>
      <c r="AZ5278" s="9">
        <v>2929</v>
      </c>
      <c r="BA5278" s="9">
        <f>AZ5278*343</f>
        <v>1004647</v>
      </c>
      <c r="BB5278" s="9">
        <v>1229</v>
      </c>
      <c r="BC5278" s="9">
        <f>BB5278*109</f>
        <v>133961</v>
      </c>
      <c r="BD5278" s="9">
        <v>158</v>
      </c>
      <c r="BE5278" s="9">
        <f>BD5278*82</f>
        <v>12956</v>
      </c>
      <c r="BF5278" s="9">
        <v>1613</v>
      </c>
      <c r="BG5278" s="9">
        <f>BF5278*328</f>
        <v>529064</v>
      </c>
      <c r="BH5278" s="9">
        <v>170</v>
      </c>
      <c r="BI5278" s="9">
        <f>BH5278*410</f>
        <v>69700</v>
      </c>
      <c r="BJ5278" s="9">
        <v>51</v>
      </c>
      <c r="BK5278" s="9">
        <f>BJ5278*219</f>
        <v>11169</v>
      </c>
      <c r="BL5278" s="9">
        <f t="shared" si="172"/>
        <v>55660326.449820764</v>
      </c>
      <c r="BM5278" s="9">
        <f t="shared" si="173"/>
        <v>55660300</v>
      </c>
    </row>
    <row r="5279" spans="1:65" x14ac:dyDescent="0.3">
      <c r="A5279" t="s">
        <v>4748</v>
      </c>
      <c r="B5279" s="9">
        <v>460</v>
      </c>
      <c r="C5279">
        <v>579769</v>
      </c>
      <c r="D5279">
        <v>1</v>
      </c>
      <c r="E5279">
        <v>0</v>
      </c>
      <c r="F5279">
        <v>0</v>
      </c>
      <c r="G5279">
        <v>0</v>
      </c>
      <c r="H5279">
        <v>0</v>
      </c>
      <c r="I5279" t="s">
        <v>90</v>
      </c>
      <c r="J5279">
        <v>579068</v>
      </c>
      <c r="K5279" t="s">
        <v>375</v>
      </c>
      <c r="L5279">
        <v>579203</v>
      </c>
      <c r="M5279" t="s">
        <v>376</v>
      </c>
      <c r="N5279">
        <v>579203</v>
      </c>
      <c r="O5279" t="s">
        <v>376</v>
      </c>
      <c r="P5279">
        <v>579203</v>
      </c>
      <c r="Q5279" t="s">
        <v>376</v>
      </c>
      <c r="R5279" s="9">
        <v>109798.82229147109</v>
      </c>
      <c r="S5279" s="9"/>
      <c r="T5279" s="9"/>
      <c r="U5279" s="9"/>
      <c r="V5279" s="9"/>
      <c r="W5279" s="9"/>
      <c r="X5279" s="9"/>
      <c r="Y5279" s="9"/>
      <c r="Z5279" s="9"/>
      <c r="AA5279" s="9"/>
      <c r="AB5279" s="9"/>
      <c r="AC5279" s="9"/>
      <c r="AD5279" s="9"/>
      <c r="AE5279" s="9"/>
      <c r="AF5279" s="9"/>
      <c r="AG5279" s="9"/>
      <c r="AH5279" s="9"/>
      <c r="AI5279" s="9"/>
      <c r="AJ5279" s="9"/>
      <c r="AK5279" s="9"/>
      <c r="AL5279" s="9"/>
      <c r="AM5279" s="9"/>
      <c r="AN5279" s="9"/>
      <c r="AO5279" s="9"/>
      <c r="AP5279" s="9"/>
      <c r="AQ5279" s="15"/>
      <c r="AR5279" s="9"/>
      <c r="AS5279" s="9"/>
      <c r="AT5279" s="9"/>
      <c r="AU5279" s="9"/>
      <c r="AV5279" s="9"/>
      <c r="AW5279" s="9"/>
      <c r="AX5279" s="9"/>
      <c r="AY5279" s="9"/>
      <c r="AZ5279" s="9"/>
      <c r="BA5279" s="9"/>
      <c r="BB5279" s="9"/>
      <c r="BC5279" s="9"/>
      <c r="BD5279" s="9"/>
      <c r="BE5279" s="9"/>
      <c r="BF5279" s="9"/>
      <c r="BG5279" s="9"/>
      <c r="BH5279" s="9"/>
      <c r="BI5279" s="9"/>
      <c r="BJ5279" s="9"/>
      <c r="BK5279" s="9"/>
      <c r="BL5279" s="9">
        <f t="shared" si="172"/>
        <v>109798.82229147109</v>
      </c>
      <c r="BM5279" s="9">
        <f t="shared" si="173"/>
        <v>109800</v>
      </c>
    </row>
    <row r="5280" spans="1:65" x14ac:dyDescent="0.3">
      <c r="A5280" t="s">
        <v>4749</v>
      </c>
      <c r="B5280" s="9">
        <v>590</v>
      </c>
      <c r="C5280">
        <v>532959</v>
      </c>
      <c r="D5280">
        <v>1</v>
      </c>
      <c r="E5280">
        <v>0</v>
      </c>
      <c r="F5280">
        <v>0</v>
      </c>
      <c r="G5280">
        <v>0</v>
      </c>
      <c r="H5280">
        <v>0</v>
      </c>
      <c r="I5280" t="s">
        <v>86</v>
      </c>
      <c r="J5280">
        <v>532053</v>
      </c>
      <c r="K5280" t="s">
        <v>281</v>
      </c>
      <c r="L5280">
        <v>532053</v>
      </c>
      <c r="M5280" t="s">
        <v>281</v>
      </c>
      <c r="N5280">
        <v>532053</v>
      </c>
      <c r="O5280" t="s">
        <v>281</v>
      </c>
      <c r="P5280">
        <v>532053</v>
      </c>
      <c r="Q5280" t="s">
        <v>281</v>
      </c>
      <c r="R5280" s="9">
        <v>140380.43342865299</v>
      </c>
      <c r="S5280" s="9"/>
      <c r="T5280" s="9"/>
      <c r="U5280" s="9"/>
      <c r="V5280" s="9"/>
      <c r="W5280" s="9"/>
      <c r="X5280" s="9"/>
      <c r="Y5280" s="9"/>
      <c r="Z5280" s="9"/>
      <c r="AA5280" s="9"/>
      <c r="AB5280" s="9"/>
      <c r="AC5280" s="9"/>
      <c r="AD5280" s="9"/>
      <c r="AE5280" s="9"/>
      <c r="AF5280" s="9"/>
      <c r="AG5280" s="9"/>
      <c r="AH5280" s="9"/>
      <c r="AI5280" s="9"/>
      <c r="AJ5280" s="9"/>
      <c r="AK5280" s="9"/>
      <c r="AL5280" s="9"/>
      <c r="AM5280" s="9"/>
      <c r="AN5280" s="9"/>
      <c r="AO5280" s="9"/>
      <c r="AP5280" s="9"/>
      <c r="AQ5280" s="15"/>
      <c r="AR5280" s="9">
        <v>1</v>
      </c>
      <c r="AS5280" s="9">
        <f>AR5280*30500</f>
        <v>30500</v>
      </c>
      <c r="AT5280" s="9"/>
      <c r="AU5280" s="9"/>
      <c r="AV5280" s="9"/>
      <c r="AW5280" s="9"/>
      <c r="AX5280" s="9"/>
      <c r="AY5280" s="9"/>
      <c r="AZ5280" s="9"/>
      <c r="BA5280" s="9"/>
      <c r="BB5280" s="9"/>
      <c r="BC5280" s="9"/>
      <c r="BD5280" s="9"/>
      <c r="BE5280" s="9"/>
      <c r="BF5280" s="9"/>
      <c r="BG5280" s="9"/>
      <c r="BH5280" s="9"/>
      <c r="BI5280" s="9"/>
      <c r="BJ5280" s="9"/>
      <c r="BK5280" s="9"/>
      <c r="BL5280" s="9">
        <f t="shared" si="172"/>
        <v>170880.43342865299</v>
      </c>
      <c r="BM5280" s="9">
        <f t="shared" si="173"/>
        <v>170900</v>
      </c>
    </row>
    <row r="5281" spans="1:65" x14ac:dyDescent="0.3">
      <c r="A5281" s="2" t="s">
        <v>1164</v>
      </c>
      <c r="B5281" s="9">
        <v>835</v>
      </c>
      <c r="C5281">
        <v>565776</v>
      </c>
      <c r="D5281">
        <v>1</v>
      </c>
      <c r="E5281">
        <v>1</v>
      </c>
      <c r="F5281">
        <v>0</v>
      </c>
      <c r="G5281">
        <v>0</v>
      </c>
      <c r="H5281">
        <v>0</v>
      </c>
      <c r="I5281" t="s">
        <v>131</v>
      </c>
      <c r="J5281">
        <v>565776</v>
      </c>
      <c r="K5281" t="s">
        <v>1164</v>
      </c>
      <c r="L5281">
        <v>565229</v>
      </c>
      <c r="M5281" t="s">
        <v>1041</v>
      </c>
      <c r="N5281">
        <v>565229</v>
      </c>
      <c r="O5281" t="s">
        <v>1041</v>
      </c>
      <c r="P5281">
        <v>565229</v>
      </c>
      <c r="Q5281" t="s">
        <v>1041</v>
      </c>
      <c r="R5281" s="9">
        <v>197653.85625081859</v>
      </c>
      <c r="S5281" s="9">
        <f>SUMIFS($B:$B,$J:$J,$C5281)</f>
        <v>1215</v>
      </c>
      <c r="T5281" s="9">
        <v>66188.107216150544</v>
      </c>
      <c r="U5281" s="9">
        <v>0</v>
      </c>
      <c r="V5281" s="9">
        <f>U5281*768</f>
        <v>0</v>
      </c>
      <c r="W5281" s="9">
        <v>15</v>
      </c>
      <c r="X5281" s="9">
        <f>W5281*3072</f>
        <v>46080</v>
      </c>
      <c r="Y5281" s="9">
        <v>6</v>
      </c>
      <c r="Z5281" s="9">
        <f>Y5281*1024</f>
        <v>6144</v>
      </c>
      <c r="AA5281" s="9">
        <v>2</v>
      </c>
      <c r="AB5281" s="9">
        <f>AA5281*256</f>
        <v>512</v>
      </c>
      <c r="AC5281" s="9"/>
      <c r="AD5281" s="9"/>
      <c r="AE5281" s="9"/>
      <c r="AF5281" s="9"/>
      <c r="AG5281" s="9"/>
      <c r="AH5281" s="9"/>
      <c r="AI5281" s="9"/>
      <c r="AJ5281" s="9"/>
      <c r="AK5281" s="9"/>
      <c r="AL5281" s="9"/>
      <c r="AM5281" s="9"/>
      <c r="AN5281" s="9"/>
      <c r="AO5281" s="9"/>
      <c r="AP5281" s="9"/>
      <c r="AQ5281" s="15"/>
      <c r="AR5281" s="9"/>
      <c r="AS5281" s="9"/>
      <c r="AT5281" s="9"/>
      <c r="AU5281" s="9"/>
      <c r="AV5281" s="9"/>
      <c r="AW5281" s="9"/>
      <c r="AX5281" s="9"/>
      <c r="AY5281" s="9"/>
      <c r="AZ5281" s="9"/>
      <c r="BA5281" s="9"/>
      <c r="BB5281" s="9"/>
      <c r="BC5281" s="9"/>
      <c r="BD5281" s="9"/>
      <c r="BE5281" s="9"/>
      <c r="BF5281" s="9"/>
      <c r="BG5281" s="9"/>
      <c r="BH5281" s="9"/>
      <c r="BI5281" s="9"/>
      <c r="BJ5281" s="9"/>
      <c r="BK5281" s="9"/>
      <c r="BL5281" s="9">
        <f t="shared" si="172"/>
        <v>316577.96346696914</v>
      </c>
      <c r="BM5281" s="9">
        <f t="shared" si="173"/>
        <v>316600</v>
      </c>
    </row>
    <row r="5282" spans="1:65" x14ac:dyDescent="0.3">
      <c r="A5282" t="s">
        <v>4750</v>
      </c>
      <c r="B5282" s="9">
        <v>241</v>
      </c>
      <c r="C5282">
        <v>532967</v>
      </c>
      <c r="D5282">
        <v>1</v>
      </c>
      <c r="E5282">
        <v>0</v>
      </c>
      <c r="F5282">
        <v>0</v>
      </c>
      <c r="G5282">
        <v>0</v>
      </c>
      <c r="H5282">
        <v>0</v>
      </c>
      <c r="I5282" t="s">
        <v>86</v>
      </c>
      <c r="J5282">
        <v>532819</v>
      </c>
      <c r="K5282" t="s">
        <v>327</v>
      </c>
      <c r="L5282">
        <v>532819</v>
      </c>
      <c r="M5282" t="s">
        <v>327</v>
      </c>
      <c r="N5282">
        <v>532819</v>
      </c>
      <c r="O5282" t="s">
        <v>327</v>
      </c>
      <c r="P5282">
        <v>532819</v>
      </c>
      <c r="Q5282" t="s">
        <v>327</v>
      </c>
      <c r="R5282" s="9">
        <v>71941.662785630979</v>
      </c>
      <c r="S5282" s="9"/>
      <c r="T5282" s="9"/>
      <c r="U5282" s="9"/>
      <c r="V5282" s="9"/>
      <c r="W5282" s="9"/>
      <c r="X5282" s="9"/>
      <c r="Y5282" s="9"/>
      <c r="Z5282" s="9"/>
      <c r="AA5282" s="9"/>
      <c r="AB5282" s="9"/>
      <c r="AC5282" s="9"/>
      <c r="AD5282" s="9"/>
      <c r="AE5282" s="9"/>
      <c r="AF5282" s="9"/>
      <c r="AG5282" s="9"/>
      <c r="AH5282" s="9"/>
      <c r="AI5282" s="9"/>
      <c r="AJ5282" s="9"/>
      <c r="AK5282" s="9"/>
      <c r="AL5282" s="9"/>
      <c r="AM5282" s="9"/>
      <c r="AN5282" s="9"/>
      <c r="AO5282" s="9"/>
      <c r="AP5282" s="9"/>
      <c r="AQ5282" s="15"/>
      <c r="AR5282" s="9"/>
      <c r="AS5282" s="9"/>
      <c r="AT5282" s="9"/>
      <c r="AU5282" s="9"/>
      <c r="AV5282" s="9"/>
      <c r="AW5282" s="9"/>
      <c r="AX5282" s="9"/>
      <c r="AY5282" s="9"/>
      <c r="AZ5282" s="9"/>
      <c r="BA5282" s="9"/>
      <c r="BB5282" s="9"/>
      <c r="BC5282" s="9"/>
      <c r="BD5282" s="9"/>
      <c r="BE5282" s="9"/>
      <c r="BF5282" s="9"/>
      <c r="BG5282" s="9"/>
      <c r="BH5282" s="9"/>
      <c r="BI5282" s="9"/>
      <c r="BJ5282" s="9"/>
      <c r="BK5282" s="9"/>
      <c r="BL5282" s="9">
        <f t="shared" si="172"/>
        <v>71941.662785630979</v>
      </c>
      <c r="BM5282" s="9">
        <f t="shared" si="173"/>
        <v>71900</v>
      </c>
    </row>
    <row r="5283" spans="1:65" x14ac:dyDescent="0.3">
      <c r="A5283" t="s">
        <v>4751</v>
      </c>
      <c r="B5283" s="9">
        <v>291</v>
      </c>
      <c r="C5283">
        <v>573612</v>
      </c>
      <c r="D5283">
        <v>1</v>
      </c>
      <c r="E5283">
        <v>0</v>
      </c>
      <c r="F5283">
        <v>0</v>
      </c>
      <c r="G5283">
        <v>0</v>
      </c>
      <c r="H5283">
        <v>0</v>
      </c>
      <c r="I5283" t="s">
        <v>90</v>
      </c>
      <c r="J5283">
        <v>572926</v>
      </c>
      <c r="K5283" t="s">
        <v>203</v>
      </c>
      <c r="L5283">
        <v>572926</v>
      </c>
      <c r="M5283" t="s">
        <v>203</v>
      </c>
      <c r="N5283">
        <v>572926</v>
      </c>
      <c r="O5283" t="s">
        <v>203</v>
      </c>
      <c r="P5283">
        <v>572926</v>
      </c>
      <c r="Q5283" t="s">
        <v>203</v>
      </c>
      <c r="R5283" s="9">
        <v>71941.662785630979</v>
      </c>
      <c r="S5283" s="9"/>
      <c r="T5283" s="9"/>
      <c r="U5283" s="9"/>
      <c r="V5283" s="9"/>
      <c r="W5283" s="9"/>
      <c r="X5283" s="9"/>
      <c r="Y5283" s="9"/>
      <c r="Z5283" s="9"/>
      <c r="AA5283" s="9"/>
      <c r="AB5283" s="9"/>
      <c r="AC5283" s="9"/>
      <c r="AD5283" s="9"/>
      <c r="AE5283" s="9"/>
      <c r="AF5283" s="9"/>
      <c r="AG5283" s="9"/>
      <c r="AH5283" s="9"/>
      <c r="AI5283" s="9"/>
      <c r="AJ5283" s="9"/>
      <c r="AK5283" s="9"/>
      <c r="AL5283" s="9"/>
      <c r="AM5283" s="9"/>
      <c r="AN5283" s="9"/>
      <c r="AO5283" s="9"/>
      <c r="AP5283" s="9"/>
      <c r="AQ5283" s="15"/>
      <c r="AR5283" s="9"/>
      <c r="AS5283" s="9"/>
      <c r="AT5283" s="9"/>
      <c r="AU5283" s="9"/>
      <c r="AV5283" s="9"/>
      <c r="AW5283" s="9"/>
      <c r="AX5283" s="9"/>
      <c r="AY5283" s="9"/>
      <c r="AZ5283" s="9"/>
      <c r="BA5283" s="9"/>
      <c r="BB5283" s="9"/>
      <c r="BC5283" s="9"/>
      <c r="BD5283" s="9"/>
      <c r="BE5283" s="9"/>
      <c r="BF5283" s="9"/>
      <c r="BG5283" s="9"/>
      <c r="BH5283" s="9"/>
      <c r="BI5283" s="9"/>
      <c r="BJ5283" s="9"/>
      <c r="BK5283" s="9"/>
      <c r="BL5283" s="9">
        <f t="shared" si="172"/>
        <v>71941.662785630979</v>
      </c>
      <c r="BM5283" s="9">
        <f t="shared" si="173"/>
        <v>71900</v>
      </c>
    </row>
    <row r="5284" spans="1:65" x14ac:dyDescent="0.3">
      <c r="A5284" t="s">
        <v>4752</v>
      </c>
      <c r="B5284" s="9">
        <v>154</v>
      </c>
      <c r="C5284">
        <v>542504</v>
      </c>
      <c r="D5284">
        <v>1</v>
      </c>
      <c r="E5284">
        <v>0</v>
      </c>
      <c r="F5284">
        <v>0</v>
      </c>
      <c r="G5284">
        <v>0</v>
      </c>
      <c r="H5284">
        <v>0</v>
      </c>
      <c r="I5284" t="s">
        <v>86</v>
      </c>
      <c r="J5284">
        <v>542351</v>
      </c>
      <c r="K5284" t="s">
        <v>2501</v>
      </c>
      <c r="L5284">
        <v>542164</v>
      </c>
      <c r="M5284" t="s">
        <v>226</v>
      </c>
      <c r="N5284">
        <v>542164</v>
      </c>
      <c r="O5284" t="s">
        <v>226</v>
      </c>
      <c r="P5284">
        <v>541656</v>
      </c>
      <c r="Q5284" t="s">
        <v>227</v>
      </c>
      <c r="R5284" s="9">
        <v>71941.662785630979</v>
      </c>
      <c r="S5284" s="9"/>
      <c r="T5284" s="9"/>
      <c r="U5284" s="9"/>
      <c r="V5284" s="9"/>
      <c r="W5284" s="9"/>
      <c r="X5284" s="9"/>
      <c r="Y5284" s="9"/>
      <c r="Z5284" s="9"/>
      <c r="AA5284" s="9"/>
      <c r="AB5284" s="9"/>
      <c r="AC5284" s="9"/>
      <c r="AD5284" s="9"/>
      <c r="AE5284" s="9"/>
      <c r="AF5284" s="9"/>
      <c r="AG5284" s="9"/>
      <c r="AH5284" s="9"/>
      <c r="AI5284" s="9"/>
      <c r="AJ5284" s="9"/>
      <c r="AK5284" s="9"/>
      <c r="AL5284" s="9"/>
      <c r="AM5284" s="9"/>
      <c r="AN5284" s="9"/>
      <c r="AO5284" s="9"/>
      <c r="AP5284" s="9"/>
      <c r="AQ5284" s="15"/>
      <c r="AR5284" s="9"/>
      <c r="AS5284" s="9"/>
      <c r="AT5284" s="9"/>
      <c r="AU5284" s="9"/>
      <c r="AV5284" s="9"/>
      <c r="AW5284" s="9"/>
      <c r="AX5284" s="9"/>
      <c r="AY5284" s="9"/>
      <c r="AZ5284" s="9"/>
      <c r="BA5284" s="9"/>
      <c r="BB5284" s="9"/>
      <c r="BC5284" s="9"/>
      <c r="BD5284" s="9"/>
      <c r="BE5284" s="9"/>
      <c r="BF5284" s="9"/>
      <c r="BG5284" s="9"/>
      <c r="BH5284" s="9"/>
      <c r="BI5284" s="9"/>
      <c r="BJ5284" s="9"/>
      <c r="BK5284" s="9"/>
      <c r="BL5284" s="9">
        <f t="shared" si="172"/>
        <v>71941.662785630979</v>
      </c>
      <c r="BM5284" s="9">
        <f t="shared" si="173"/>
        <v>71900</v>
      </c>
    </row>
    <row r="5285" spans="1:65" x14ac:dyDescent="0.3">
      <c r="A5285" t="s">
        <v>4753</v>
      </c>
      <c r="B5285" s="9">
        <v>309</v>
      </c>
      <c r="C5285">
        <v>551899</v>
      </c>
      <c r="D5285">
        <v>1</v>
      </c>
      <c r="E5285">
        <v>0</v>
      </c>
      <c r="F5285">
        <v>0</v>
      </c>
      <c r="G5285">
        <v>0</v>
      </c>
      <c r="H5285">
        <v>0</v>
      </c>
      <c r="I5285" t="s">
        <v>83</v>
      </c>
      <c r="J5285">
        <v>551660</v>
      </c>
      <c r="K5285" t="s">
        <v>2049</v>
      </c>
      <c r="L5285">
        <v>550787</v>
      </c>
      <c r="M5285" t="s">
        <v>908</v>
      </c>
      <c r="N5285">
        <v>550787</v>
      </c>
      <c r="O5285" t="s">
        <v>908</v>
      </c>
      <c r="P5285">
        <v>550787</v>
      </c>
      <c r="Q5285" t="s">
        <v>908</v>
      </c>
      <c r="R5285" s="9">
        <v>74078.339317696707</v>
      </c>
      <c r="S5285" s="9"/>
      <c r="T5285" s="9"/>
      <c r="U5285" s="9"/>
      <c r="V5285" s="9"/>
      <c r="W5285" s="9"/>
      <c r="X5285" s="9"/>
      <c r="Y5285" s="9"/>
      <c r="Z5285" s="9"/>
      <c r="AA5285" s="9"/>
      <c r="AB5285" s="9"/>
      <c r="AC5285" s="9"/>
      <c r="AD5285" s="9"/>
      <c r="AE5285" s="9"/>
      <c r="AF5285" s="9"/>
      <c r="AG5285" s="9"/>
      <c r="AH5285" s="9"/>
      <c r="AI5285" s="9"/>
      <c r="AJ5285" s="9"/>
      <c r="AK5285" s="9"/>
      <c r="AL5285" s="9"/>
      <c r="AM5285" s="9"/>
      <c r="AN5285" s="9"/>
      <c r="AO5285" s="9"/>
      <c r="AP5285" s="9"/>
      <c r="AQ5285" s="15"/>
      <c r="AR5285" s="9"/>
      <c r="AS5285" s="9"/>
      <c r="AT5285" s="9"/>
      <c r="AU5285" s="9"/>
      <c r="AV5285" s="9"/>
      <c r="AW5285" s="9"/>
      <c r="AX5285" s="9"/>
      <c r="AY5285" s="9"/>
      <c r="AZ5285" s="9"/>
      <c r="BA5285" s="9"/>
      <c r="BB5285" s="9"/>
      <c r="BC5285" s="9"/>
      <c r="BD5285" s="9"/>
      <c r="BE5285" s="9"/>
      <c r="BF5285" s="9"/>
      <c r="BG5285" s="9"/>
      <c r="BH5285" s="9"/>
      <c r="BI5285" s="9"/>
      <c r="BJ5285" s="9"/>
      <c r="BK5285" s="9"/>
      <c r="BL5285" s="9">
        <f t="shared" si="172"/>
        <v>74078.339317696707</v>
      </c>
      <c r="BM5285" s="9">
        <f t="shared" si="173"/>
        <v>74100</v>
      </c>
    </row>
    <row r="5286" spans="1:65" x14ac:dyDescent="0.3">
      <c r="A5286" t="s">
        <v>4754</v>
      </c>
      <c r="B5286" s="9">
        <v>197</v>
      </c>
      <c r="C5286">
        <v>569101</v>
      </c>
      <c r="D5286">
        <v>1</v>
      </c>
      <c r="E5286">
        <v>0</v>
      </c>
      <c r="F5286">
        <v>0</v>
      </c>
      <c r="G5286">
        <v>0</v>
      </c>
      <c r="H5286">
        <v>0</v>
      </c>
      <c r="I5286" t="s">
        <v>94</v>
      </c>
      <c r="J5286">
        <v>510378</v>
      </c>
      <c r="K5286" t="s">
        <v>4045</v>
      </c>
      <c r="L5286">
        <v>507504</v>
      </c>
      <c r="M5286" t="s">
        <v>1649</v>
      </c>
      <c r="N5286">
        <v>507580</v>
      </c>
      <c r="O5286" t="s">
        <v>540</v>
      </c>
      <c r="P5286">
        <v>507580</v>
      </c>
      <c r="Q5286" t="s">
        <v>540</v>
      </c>
      <c r="R5286" s="9">
        <v>71941.662785630979</v>
      </c>
      <c r="S5286" s="9"/>
      <c r="T5286" s="9"/>
      <c r="U5286" s="9"/>
      <c r="V5286" s="9"/>
      <c r="W5286" s="9"/>
      <c r="X5286" s="9"/>
      <c r="Y5286" s="9"/>
      <c r="Z5286" s="9"/>
      <c r="AA5286" s="9"/>
      <c r="AB5286" s="9"/>
      <c r="AC5286" s="9"/>
      <c r="AD5286" s="9"/>
      <c r="AE5286" s="9"/>
      <c r="AF5286" s="9"/>
      <c r="AG5286" s="9"/>
      <c r="AH5286" s="9"/>
      <c r="AI5286" s="9"/>
      <c r="AJ5286" s="9"/>
      <c r="AK5286" s="9"/>
      <c r="AL5286" s="9"/>
      <c r="AM5286" s="9"/>
      <c r="AN5286" s="9"/>
      <c r="AO5286" s="9"/>
      <c r="AP5286" s="9"/>
      <c r="AQ5286" s="15"/>
      <c r="AR5286" s="9"/>
      <c r="AS5286" s="9"/>
      <c r="AT5286" s="9"/>
      <c r="AU5286" s="9"/>
      <c r="AV5286" s="9"/>
      <c r="AW5286" s="9"/>
      <c r="AX5286" s="9"/>
      <c r="AY5286" s="9"/>
      <c r="AZ5286" s="9"/>
      <c r="BA5286" s="9"/>
      <c r="BB5286" s="9"/>
      <c r="BC5286" s="9"/>
      <c r="BD5286" s="9"/>
      <c r="BE5286" s="9"/>
      <c r="BF5286" s="9"/>
      <c r="BG5286" s="9"/>
      <c r="BH5286" s="9"/>
      <c r="BI5286" s="9"/>
      <c r="BJ5286" s="9"/>
      <c r="BK5286" s="9"/>
      <c r="BL5286" s="9">
        <f t="shared" si="172"/>
        <v>71941.662785630979</v>
      </c>
      <c r="BM5286" s="9">
        <f t="shared" si="173"/>
        <v>71900</v>
      </c>
    </row>
    <row r="5287" spans="1:65" x14ac:dyDescent="0.3">
      <c r="A5287" s="5" t="s">
        <v>914</v>
      </c>
      <c r="B5287" s="9">
        <v>8270</v>
      </c>
      <c r="C5287">
        <v>547336</v>
      </c>
      <c r="D5287">
        <v>1</v>
      </c>
      <c r="E5287">
        <v>1</v>
      </c>
      <c r="F5287">
        <v>1</v>
      </c>
      <c r="G5287">
        <v>1</v>
      </c>
      <c r="H5287">
        <v>1</v>
      </c>
      <c r="I5287" t="s">
        <v>83</v>
      </c>
      <c r="J5287">
        <v>547336</v>
      </c>
      <c r="K5287" t="s">
        <v>914</v>
      </c>
      <c r="L5287">
        <v>547336</v>
      </c>
      <c r="M5287" t="s">
        <v>914</v>
      </c>
      <c r="N5287">
        <v>547336</v>
      </c>
      <c r="O5287" t="s">
        <v>914</v>
      </c>
      <c r="P5287">
        <v>547336</v>
      </c>
      <c r="Q5287" t="s">
        <v>914</v>
      </c>
      <c r="R5287" s="9">
        <v>388157.77610983088</v>
      </c>
      <c r="S5287" s="9">
        <f>SUMIFS($B:$B,$J:$J,$C5287)</f>
        <v>9639</v>
      </c>
      <c r="T5287" s="9">
        <v>205687.9939909137</v>
      </c>
      <c r="U5287" s="9">
        <v>1</v>
      </c>
      <c r="V5287" s="9">
        <f>U5287*768</f>
        <v>768</v>
      </c>
      <c r="W5287" s="9">
        <v>76</v>
      </c>
      <c r="X5287" s="9">
        <f>W5287*3072</f>
        <v>233472</v>
      </c>
      <c r="Y5287" s="9">
        <v>53</v>
      </c>
      <c r="Z5287" s="9">
        <f>Y5287*1024</f>
        <v>54272</v>
      </c>
      <c r="AA5287" s="9">
        <v>48</v>
      </c>
      <c r="AB5287" s="9">
        <f>AA5287*256</f>
        <v>12288</v>
      </c>
      <c r="AC5287" s="9">
        <f>SUMIFS($B:$B,$L:$L,$C5287)</f>
        <v>16104</v>
      </c>
      <c r="AD5287" s="9">
        <v>1052941.8264776189</v>
      </c>
      <c r="AE5287" s="9">
        <f>SUMIFS($B:$B,$P:$P,$C5287)</f>
        <v>24803</v>
      </c>
      <c r="AF5287" s="9">
        <v>1540396.1939598781</v>
      </c>
      <c r="AG5287" s="9">
        <f>SUMIFS($B:$B,$N:$N,$C5287)</f>
        <v>16104</v>
      </c>
      <c r="AH5287" s="9">
        <v>2843002.740237325</v>
      </c>
      <c r="AI5287" s="9">
        <f>SUMIFS($B:$B,$P:$P,$C5287)</f>
        <v>24803</v>
      </c>
      <c r="AJ5287" s="9">
        <v>14660993.588894811</v>
      </c>
      <c r="AK5287" s="9"/>
      <c r="AL5287" s="9">
        <v>3187</v>
      </c>
      <c r="AM5287" s="9">
        <f>AL5287*141</f>
        <v>449367</v>
      </c>
      <c r="AN5287" s="9"/>
      <c r="AO5287" s="9"/>
      <c r="AP5287" s="9"/>
      <c r="AQ5287" s="15"/>
      <c r="AR5287" s="9">
        <v>6</v>
      </c>
      <c r="AS5287" s="9">
        <f>AR5287*30500</f>
        <v>183000</v>
      </c>
      <c r="AT5287" s="9">
        <v>191</v>
      </c>
      <c r="AU5287" s="9">
        <f>AT5287*2742</f>
        <v>523722</v>
      </c>
      <c r="AV5287" s="9">
        <v>0</v>
      </c>
      <c r="AW5287" s="9">
        <f>AV5287*914</f>
        <v>0</v>
      </c>
      <c r="AX5287" s="9">
        <v>1283</v>
      </c>
      <c r="AY5287" s="9">
        <f>AX5287*141</f>
        <v>180903</v>
      </c>
      <c r="AZ5287" s="9">
        <v>976</v>
      </c>
      <c r="BA5287" s="9">
        <f>AZ5287*343</f>
        <v>334768</v>
      </c>
      <c r="BB5287" s="9">
        <v>1223</v>
      </c>
      <c r="BC5287" s="9">
        <f>BB5287*109</f>
        <v>133307</v>
      </c>
      <c r="BD5287" s="9">
        <v>171</v>
      </c>
      <c r="BE5287" s="9">
        <f>BD5287*82</f>
        <v>14022</v>
      </c>
      <c r="BF5287" s="9">
        <v>1364</v>
      </c>
      <c r="BG5287" s="9">
        <f>BF5287*328</f>
        <v>447392</v>
      </c>
      <c r="BH5287" s="9">
        <v>175</v>
      </c>
      <c r="BI5287" s="9">
        <f>BH5287*410</f>
        <v>71750</v>
      </c>
      <c r="BJ5287" s="9">
        <v>64</v>
      </c>
      <c r="BK5287" s="9">
        <f>BJ5287*219</f>
        <v>14016</v>
      </c>
      <c r="BL5287" s="9">
        <f t="shared" si="172"/>
        <v>23344227.119670376</v>
      </c>
      <c r="BM5287" s="9">
        <f t="shared" si="173"/>
        <v>23344200</v>
      </c>
    </row>
    <row r="5288" spans="1:65" x14ac:dyDescent="0.3">
      <c r="A5288" t="s">
        <v>4755</v>
      </c>
      <c r="B5288" s="9">
        <v>133</v>
      </c>
      <c r="C5288">
        <v>571741</v>
      </c>
      <c r="D5288">
        <v>1</v>
      </c>
      <c r="E5288">
        <v>0</v>
      </c>
      <c r="F5288">
        <v>0</v>
      </c>
      <c r="G5288">
        <v>0</v>
      </c>
      <c r="H5288">
        <v>0</v>
      </c>
      <c r="I5288" t="s">
        <v>86</v>
      </c>
      <c r="J5288">
        <v>534005</v>
      </c>
      <c r="K5288" t="s">
        <v>88</v>
      </c>
      <c r="L5288">
        <v>534005</v>
      </c>
      <c r="M5288" t="s">
        <v>88</v>
      </c>
      <c r="N5288">
        <v>534005</v>
      </c>
      <c r="O5288" t="s">
        <v>88</v>
      </c>
      <c r="P5288">
        <v>534005</v>
      </c>
      <c r="Q5288" t="s">
        <v>88</v>
      </c>
      <c r="R5288" s="9">
        <v>71941.662785630979</v>
      </c>
      <c r="S5288" s="9"/>
      <c r="T5288" s="9"/>
      <c r="U5288" s="9"/>
      <c r="V5288" s="9"/>
      <c r="W5288" s="9"/>
      <c r="X5288" s="9"/>
      <c r="Y5288" s="9"/>
      <c r="Z5288" s="9"/>
      <c r="AA5288" s="9"/>
      <c r="AB5288" s="9"/>
      <c r="AC5288" s="9"/>
      <c r="AD5288" s="9"/>
      <c r="AE5288" s="9"/>
      <c r="AF5288" s="9"/>
      <c r="AG5288" s="9"/>
      <c r="AH5288" s="9"/>
      <c r="AI5288" s="9"/>
      <c r="AJ5288" s="9"/>
      <c r="AK5288" s="9"/>
      <c r="AL5288" s="9"/>
      <c r="AM5288" s="9"/>
      <c r="AN5288" s="9"/>
      <c r="AO5288" s="9"/>
      <c r="AP5288" s="9"/>
      <c r="AQ5288" s="15"/>
      <c r="AR5288" s="9"/>
      <c r="AS5288" s="9"/>
      <c r="AT5288" s="9"/>
      <c r="AU5288" s="9"/>
      <c r="AV5288" s="9"/>
      <c r="AW5288" s="9"/>
      <c r="AX5288" s="9"/>
      <c r="AY5288" s="9"/>
      <c r="AZ5288" s="9"/>
      <c r="BA5288" s="9"/>
      <c r="BB5288" s="9"/>
      <c r="BC5288" s="9"/>
      <c r="BD5288" s="9"/>
      <c r="BE5288" s="9"/>
      <c r="BF5288" s="9"/>
      <c r="BG5288" s="9"/>
      <c r="BH5288" s="9"/>
      <c r="BI5288" s="9"/>
      <c r="BJ5288" s="9"/>
      <c r="BK5288" s="9"/>
      <c r="BL5288" s="9">
        <f t="shared" si="172"/>
        <v>71941.662785630979</v>
      </c>
      <c r="BM5288" s="9">
        <f t="shared" si="173"/>
        <v>71900</v>
      </c>
    </row>
    <row r="5289" spans="1:65" x14ac:dyDescent="0.3">
      <c r="A5289" t="s">
        <v>4756</v>
      </c>
      <c r="B5289" s="9">
        <v>257</v>
      </c>
      <c r="C5289">
        <v>572985</v>
      </c>
      <c r="D5289">
        <v>1</v>
      </c>
      <c r="E5289">
        <v>0</v>
      </c>
      <c r="F5289">
        <v>0</v>
      </c>
      <c r="G5289">
        <v>0</v>
      </c>
      <c r="H5289">
        <v>0</v>
      </c>
      <c r="I5289" t="s">
        <v>96</v>
      </c>
      <c r="J5289">
        <v>555134</v>
      </c>
      <c r="K5289" t="s">
        <v>187</v>
      </c>
      <c r="L5289">
        <v>555134</v>
      </c>
      <c r="M5289" t="s">
        <v>187</v>
      </c>
      <c r="N5289">
        <v>555134</v>
      </c>
      <c r="O5289" t="s">
        <v>187</v>
      </c>
      <c r="P5289">
        <v>555134</v>
      </c>
      <c r="Q5289" t="s">
        <v>187</v>
      </c>
      <c r="R5289" s="9">
        <v>71941.662785630979</v>
      </c>
      <c r="S5289" s="9"/>
      <c r="T5289" s="9"/>
      <c r="U5289" s="9"/>
      <c r="V5289" s="9"/>
      <c r="W5289" s="9"/>
      <c r="X5289" s="9"/>
      <c r="Y5289" s="9"/>
      <c r="Z5289" s="9"/>
      <c r="AA5289" s="9"/>
      <c r="AB5289" s="9"/>
      <c r="AC5289" s="9"/>
      <c r="AD5289" s="9"/>
      <c r="AE5289" s="9"/>
      <c r="AF5289" s="9"/>
      <c r="AG5289" s="9"/>
      <c r="AH5289" s="9"/>
      <c r="AI5289" s="9"/>
      <c r="AJ5289" s="9"/>
      <c r="AK5289" s="9"/>
      <c r="AL5289" s="9"/>
      <c r="AM5289" s="9"/>
      <c r="AN5289" s="9"/>
      <c r="AO5289" s="9"/>
      <c r="AP5289" s="9"/>
      <c r="AQ5289" s="15"/>
      <c r="AR5289" s="9"/>
      <c r="AS5289" s="9"/>
      <c r="AT5289" s="9"/>
      <c r="AU5289" s="9"/>
      <c r="AV5289" s="9"/>
      <c r="AW5289" s="9"/>
      <c r="AX5289" s="9"/>
      <c r="AY5289" s="9"/>
      <c r="AZ5289" s="9"/>
      <c r="BA5289" s="9"/>
      <c r="BB5289" s="9"/>
      <c r="BC5289" s="9"/>
      <c r="BD5289" s="9"/>
      <c r="BE5289" s="9"/>
      <c r="BF5289" s="9"/>
      <c r="BG5289" s="9"/>
      <c r="BH5289" s="9"/>
      <c r="BI5289" s="9"/>
      <c r="BJ5289" s="9"/>
      <c r="BK5289" s="9"/>
      <c r="BL5289" s="9">
        <f t="shared" si="172"/>
        <v>71941.662785630979</v>
      </c>
      <c r="BM5289" s="9">
        <f t="shared" si="173"/>
        <v>71900</v>
      </c>
    </row>
    <row r="5290" spans="1:65" x14ac:dyDescent="0.3">
      <c r="A5290" s="2" t="s">
        <v>2021</v>
      </c>
      <c r="B5290" s="9">
        <v>1516</v>
      </c>
      <c r="C5290">
        <v>539759</v>
      </c>
      <c r="D5290">
        <v>1</v>
      </c>
      <c r="E5290">
        <v>1</v>
      </c>
      <c r="F5290">
        <v>0</v>
      </c>
      <c r="G5290">
        <v>0</v>
      </c>
      <c r="H5290">
        <v>0</v>
      </c>
      <c r="I5290" t="s">
        <v>86</v>
      </c>
      <c r="J5290">
        <v>539759</v>
      </c>
      <c r="K5290" t="s">
        <v>2021</v>
      </c>
      <c r="L5290">
        <v>539139</v>
      </c>
      <c r="M5290" t="s">
        <v>537</v>
      </c>
      <c r="N5290">
        <v>539139</v>
      </c>
      <c r="O5290" t="s">
        <v>537</v>
      </c>
      <c r="P5290">
        <v>539139</v>
      </c>
      <c r="Q5290" t="s">
        <v>537</v>
      </c>
      <c r="R5290" s="9">
        <v>354882.71728388651</v>
      </c>
      <c r="S5290" s="9">
        <f>SUMIFS($B:$B,$J:$J,$C5290)</f>
        <v>3446</v>
      </c>
      <c r="T5290" s="9">
        <v>187289.28315288489</v>
      </c>
      <c r="U5290" s="9">
        <v>0</v>
      </c>
      <c r="V5290" s="9">
        <f>U5290*768</f>
        <v>0</v>
      </c>
      <c r="W5290" s="9">
        <v>4</v>
      </c>
      <c r="X5290" s="9">
        <f>W5290*3072</f>
        <v>12288</v>
      </c>
      <c r="Y5290" s="9">
        <v>81</v>
      </c>
      <c r="Z5290" s="9">
        <f>Y5290*1024</f>
        <v>82944</v>
      </c>
      <c r="AA5290" s="9">
        <v>1</v>
      </c>
      <c r="AB5290" s="9">
        <f>AA5290*256</f>
        <v>256</v>
      </c>
      <c r="AC5290" s="9"/>
      <c r="AD5290" s="9"/>
      <c r="AE5290" s="9"/>
      <c r="AF5290" s="9"/>
      <c r="AG5290" s="9"/>
      <c r="AH5290" s="9"/>
      <c r="AI5290" s="9"/>
      <c r="AJ5290" s="9"/>
      <c r="AK5290" s="9"/>
      <c r="AL5290" s="9"/>
      <c r="AM5290" s="9"/>
      <c r="AN5290" s="9"/>
      <c r="AO5290" s="9"/>
      <c r="AP5290" s="9"/>
      <c r="AQ5290" s="15"/>
      <c r="AR5290" s="9">
        <v>1</v>
      </c>
      <c r="AS5290" s="9">
        <f>AR5290*30500</f>
        <v>30500</v>
      </c>
      <c r="AT5290" s="9"/>
      <c r="AU5290" s="9"/>
      <c r="AV5290" s="9"/>
      <c r="AW5290" s="9"/>
      <c r="AX5290" s="9"/>
      <c r="AY5290" s="9"/>
      <c r="AZ5290" s="9"/>
      <c r="BA5290" s="9"/>
      <c r="BB5290" s="9"/>
      <c r="BC5290" s="9"/>
      <c r="BD5290" s="9"/>
      <c r="BE5290" s="9"/>
      <c r="BF5290" s="9"/>
      <c r="BG5290" s="9"/>
      <c r="BH5290" s="9"/>
      <c r="BI5290" s="9"/>
      <c r="BJ5290" s="9"/>
      <c r="BK5290" s="9"/>
      <c r="BL5290" s="9">
        <f t="shared" si="172"/>
        <v>668160.00043677143</v>
      </c>
      <c r="BM5290" s="9">
        <f t="shared" si="173"/>
        <v>668200</v>
      </c>
    </row>
    <row r="5291" spans="1:65" x14ac:dyDescent="0.3">
      <c r="A5291" t="s">
        <v>4757</v>
      </c>
      <c r="B5291" s="9">
        <v>822</v>
      </c>
      <c r="C5291">
        <v>581071</v>
      </c>
      <c r="D5291">
        <v>1</v>
      </c>
      <c r="E5291">
        <v>0</v>
      </c>
      <c r="F5291">
        <v>0</v>
      </c>
      <c r="G5291">
        <v>0</v>
      </c>
      <c r="H5291">
        <v>0</v>
      </c>
      <c r="I5291" t="s">
        <v>96</v>
      </c>
      <c r="J5291">
        <v>580031</v>
      </c>
      <c r="K5291" t="s">
        <v>1082</v>
      </c>
      <c r="L5291">
        <v>580031</v>
      </c>
      <c r="M5291" t="s">
        <v>1082</v>
      </c>
      <c r="N5291">
        <v>580031</v>
      </c>
      <c r="O5291" t="s">
        <v>1082</v>
      </c>
      <c r="P5291">
        <v>580031</v>
      </c>
      <c r="Q5291" t="s">
        <v>1082</v>
      </c>
      <c r="R5291" s="9">
        <v>194625.60264129439</v>
      </c>
      <c r="S5291" s="9"/>
      <c r="T5291" s="9"/>
      <c r="U5291" s="9"/>
      <c r="V5291" s="9"/>
      <c r="W5291" s="9"/>
      <c r="X5291" s="9"/>
      <c r="Y5291" s="9"/>
      <c r="Z5291" s="9"/>
      <c r="AA5291" s="9"/>
      <c r="AB5291" s="9"/>
      <c r="AC5291" s="9"/>
      <c r="AD5291" s="9"/>
      <c r="AE5291" s="9"/>
      <c r="AF5291" s="9"/>
      <c r="AG5291" s="9"/>
      <c r="AH5291" s="9"/>
      <c r="AI5291" s="9"/>
      <c r="AJ5291" s="9"/>
      <c r="AK5291" s="9"/>
      <c r="AL5291" s="9"/>
      <c r="AM5291" s="9"/>
      <c r="AN5291" s="9"/>
      <c r="AO5291" s="9"/>
      <c r="AP5291" s="9"/>
      <c r="AQ5291" s="15"/>
      <c r="AR5291" s="9"/>
      <c r="AS5291" s="9"/>
      <c r="AT5291" s="9"/>
      <c r="AU5291" s="9"/>
      <c r="AV5291" s="9"/>
      <c r="AW5291" s="9"/>
      <c r="AX5291" s="9"/>
      <c r="AY5291" s="9"/>
      <c r="AZ5291" s="9"/>
      <c r="BA5291" s="9"/>
      <c r="BB5291" s="9"/>
      <c r="BC5291" s="9"/>
      <c r="BD5291" s="9"/>
      <c r="BE5291" s="9"/>
      <c r="BF5291" s="9"/>
      <c r="BG5291" s="9"/>
      <c r="BH5291" s="9"/>
      <c r="BI5291" s="9"/>
      <c r="BJ5291" s="9"/>
      <c r="BK5291" s="9"/>
      <c r="BL5291" s="9">
        <f t="shared" si="172"/>
        <v>194625.60264129439</v>
      </c>
      <c r="BM5291" s="9">
        <f t="shared" si="173"/>
        <v>194600</v>
      </c>
    </row>
    <row r="5292" spans="1:65" x14ac:dyDescent="0.3">
      <c r="A5292" t="s">
        <v>4758</v>
      </c>
      <c r="B5292" s="9">
        <v>555</v>
      </c>
      <c r="C5292">
        <v>533751</v>
      </c>
      <c r="D5292">
        <v>1</v>
      </c>
      <c r="E5292">
        <v>0</v>
      </c>
      <c r="F5292">
        <v>0</v>
      </c>
      <c r="G5292">
        <v>0</v>
      </c>
      <c r="H5292">
        <v>0</v>
      </c>
      <c r="I5292" t="s">
        <v>86</v>
      </c>
      <c r="J5292">
        <v>533424</v>
      </c>
      <c r="K5292" t="s">
        <v>190</v>
      </c>
      <c r="L5292">
        <v>533424</v>
      </c>
      <c r="M5292" t="s">
        <v>190</v>
      </c>
      <c r="N5292">
        <v>533424</v>
      </c>
      <c r="O5292" t="s">
        <v>190</v>
      </c>
      <c r="P5292">
        <v>533165</v>
      </c>
      <c r="Q5292" t="s">
        <v>191</v>
      </c>
      <c r="R5292" s="9">
        <v>132161.09736585541</v>
      </c>
      <c r="S5292" s="9"/>
      <c r="T5292" s="9"/>
      <c r="U5292" s="9"/>
      <c r="V5292" s="9"/>
      <c r="W5292" s="9"/>
      <c r="X5292" s="9"/>
      <c r="Y5292" s="9"/>
      <c r="Z5292" s="9"/>
      <c r="AA5292" s="9"/>
      <c r="AB5292" s="9"/>
      <c r="AC5292" s="9"/>
      <c r="AD5292" s="9"/>
      <c r="AE5292" s="9"/>
      <c r="AF5292" s="9"/>
      <c r="AG5292" s="9"/>
      <c r="AH5292" s="9"/>
      <c r="AI5292" s="9"/>
      <c r="AJ5292" s="9"/>
      <c r="AK5292" s="9"/>
      <c r="AL5292" s="9"/>
      <c r="AM5292" s="9"/>
      <c r="AN5292" s="9"/>
      <c r="AO5292" s="9"/>
      <c r="AP5292" s="9"/>
      <c r="AQ5292" s="15"/>
      <c r="AR5292" s="9"/>
      <c r="AS5292" s="9"/>
      <c r="AT5292" s="9"/>
      <c r="AU5292" s="9"/>
      <c r="AV5292" s="9"/>
      <c r="AW5292" s="9"/>
      <c r="AX5292" s="9"/>
      <c r="AY5292" s="9"/>
      <c r="AZ5292" s="9"/>
      <c r="BA5292" s="9"/>
      <c r="BB5292" s="9"/>
      <c r="BC5292" s="9"/>
      <c r="BD5292" s="9"/>
      <c r="BE5292" s="9"/>
      <c r="BF5292" s="9"/>
      <c r="BG5292" s="9"/>
      <c r="BH5292" s="9"/>
      <c r="BI5292" s="9"/>
      <c r="BJ5292" s="9"/>
      <c r="BK5292" s="9"/>
      <c r="BL5292" s="9">
        <f t="shared" si="172"/>
        <v>132161.09736585541</v>
      </c>
      <c r="BM5292" s="9">
        <f t="shared" si="173"/>
        <v>132200</v>
      </c>
    </row>
    <row r="5293" spans="1:65" x14ac:dyDescent="0.3">
      <c r="A5293" t="s">
        <v>4759</v>
      </c>
      <c r="B5293" s="9">
        <v>280</v>
      </c>
      <c r="C5293">
        <v>541451</v>
      </c>
      <c r="D5293">
        <v>1</v>
      </c>
      <c r="E5293">
        <v>0</v>
      </c>
      <c r="F5293">
        <v>0</v>
      </c>
      <c r="G5293">
        <v>0</v>
      </c>
      <c r="H5293">
        <v>0</v>
      </c>
      <c r="I5293" t="s">
        <v>86</v>
      </c>
      <c r="J5293">
        <v>539911</v>
      </c>
      <c r="K5293" t="s">
        <v>352</v>
      </c>
      <c r="L5293">
        <v>539911</v>
      </c>
      <c r="M5293" t="s">
        <v>352</v>
      </c>
      <c r="N5293">
        <v>539911</v>
      </c>
      <c r="O5293" t="s">
        <v>352</v>
      </c>
      <c r="P5293">
        <v>539911</v>
      </c>
      <c r="Q5293" t="s">
        <v>352</v>
      </c>
      <c r="R5293" s="9">
        <v>71941.662785630979</v>
      </c>
      <c r="S5293" s="9"/>
      <c r="T5293" s="9"/>
      <c r="U5293" s="9"/>
      <c r="V5293" s="9"/>
      <c r="W5293" s="9"/>
      <c r="X5293" s="9"/>
      <c r="Y5293" s="9"/>
      <c r="Z5293" s="9"/>
      <c r="AA5293" s="9"/>
      <c r="AB5293" s="9"/>
      <c r="AC5293" s="9"/>
      <c r="AD5293" s="9"/>
      <c r="AE5293" s="9"/>
      <c r="AF5293" s="9"/>
      <c r="AG5293" s="9"/>
      <c r="AH5293" s="9"/>
      <c r="AI5293" s="9"/>
      <c r="AJ5293" s="9"/>
      <c r="AK5293" s="9"/>
      <c r="AL5293" s="9"/>
      <c r="AM5293" s="9"/>
      <c r="AN5293" s="9"/>
      <c r="AO5293" s="9"/>
      <c r="AP5293" s="9"/>
      <c r="AQ5293" s="15"/>
      <c r="AR5293" s="9"/>
      <c r="AS5293" s="9"/>
      <c r="AT5293" s="9"/>
      <c r="AU5293" s="9"/>
      <c r="AV5293" s="9"/>
      <c r="AW5293" s="9"/>
      <c r="AX5293" s="9"/>
      <c r="AY5293" s="9"/>
      <c r="AZ5293" s="9"/>
      <c r="BA5293" s="9"/>
      <c r="BB5293" s="9"/>
      <c r="BC5293" s="9"/>
      <c r="BD5293" s="9"/>
      <c r="BE5293" s="9"/>
      <c r="BF5293" s="9"/>
      <c r="BG5293" s="9"/>
      <c r="BH5293" s="9"/>
      <c r="BI5293" s="9"/>
      <c r="BJ5293" s="9"/>
      <c r="BK5293" s="9"/>
      <c r="BL5293" s="9">
        <f t="shared" si="172"/>
        <v>71941.662785630979</v>
      </c>
      <c r="BM5293" s="9">
        <f t="shared" si="173"/>
        <v>71900</v>
      </c>
    </row>
    <row r="5294" spans="1:65" x14ac:dyDescent="0.3">
      <c r="A5294" t="s">
        <v>4760</v>
      </c>
      <c r="B5294" s="9">
        <v>522</v>
      </c>
      <c r="C5294">
        <v>532975</v>
      </c>
      <c r="D5294">
        <v>1</v>
      </c>
      <c r="E5294">
        <v>0</v>
      </c>
      <c r="F5294">
        <v>0</v>
      </c>
      <c r="G5294">
        <v>0</v>
      </c>
      <c r="H5294">
        <v>0</v>
      </c>
      <c r="I5294" t="s">
        <v>86</v>
      </c>
      <c r="J5294">
        <v>532118</v>
      </c>
      <c r="K5294" t="s">
        <v>450</v>
      </c>
      <c r="L5294">
        <v>532053</v>
      </c>
      <c r="M5294" t="s">
        <v>281</v>
      </c>
      <c r="N5294">
        <v>532053</v>
      </c>
      <c r="O5294" t="s">
        <v>281</v>
      </c>
      <c r="P5294">
        <v>532053</v>
      </c>
      <c r="Q5294" t="s">
        <v>281</v>
      </c>
      <c r="R5294" s="9">
        <v>124402.0711220909</v>
      </c>
      <c r="S5294" s="9"/>
      <c r="T5294" s="9"/>
      <c r="U5294" s="9"/>
      <c r="V5294" s="9"/>
      <c r="W5294" s="9"/>
      <c r="X5294" s="9"/>
      <c r="Y5294" s="9"/>
      <c r="Z5294" s="9"/>
      <c r="AA5294" s="9"/>
      <c r="AB5294" s="9"/>
      <c r="AC5294" s="9"/>
      <c r="AD5294" s="9"/>
      <c r="AE5294" s="9"/>
      <c r="AF5294" s="9"/>
      <c r="AG5294" s="9"/>
      <c r="AH5294" s="9"/>
      <c r="AI5294" s="9"/>
      <c r="AJ5294" s="9"/>
      <c r="AK5294" s="9"/>
      <c r="AL5294" s="9"/>
      <c r="AM5294" s="9"/>
      <c r="AN5294" s="9"/>
      <c r="AO5294" s="9"/>
      <c r="AP5294" s="9"/>
      <c r="AQ5294" s="15"/>
      <c r="AR5294" s="9">
        <v>4</v>
      </c>
      <c r="AS5294" s="9">
        <f>AR5294*30500</f>
        <v>122000</v>
      </c>
      <c r="AT5294" s="9"/>
      <c r="AU5294" s="9"/>
      <c r="AV5294" s="9"/>
      <c r="AW5294" s="9"/>
      <c r="AX5294" s="9"/>
      <c r="AY5294" s="9"/>
      <c r="AZ5294" s="9"/>
      <c r="BA5294" s="9"/>
      <c r="BB5294" s="9"/>
      <c r="BC5294" s="9"/>
      <c r="BD5294" s="9"/>
      <c r="BE5294" s="9"/>
      <c r="BF5294" s="9"/>
      <c r="BG5294" s="9"/>
      <c r="BH5294" s="9"/>
      <c r="BI5294" s="9"/>
      <c r="BJ5294" s="9"/>
      <c r="BK5294" s="9"/>
      <c r="BL5294" s="9">
        <f t="shared" si="172"/>
        <v>246402.07112209091</v>
      </c>
      <c r="BM5294" s="9">
        <f t="shared" si="173"/>
        <v>246400</v>
      </c>
    </row>
    <row r="5295" spans="1:65" x14ac:dyDescent="0.3">
      <c r="A5295" t="s">
        <v>4761</v>
      </c>
      <c r="B5295" s="9">
        <v>606</v>
      </c>
      <c r="C5295">
        <v>565792</v>
      </c>
      <c r="D5295">
        <v>1</v>
      </c>
      <c r="E5295">
        <v>0</v>
      </c>
      <c r="F5295">
        <v>0</v>
      </c>
      <c r="G5295">
        <v>0</v>
      </c>
      <c r="H5295">
        <v>0</v>
      </c>
      <c r="I5295" t="s">
        <v>131</v>
      </c>
      <c r="J5295">
        <v>564567</v>
      </c>
      <c r="K5295" t="s">
        <v>523</v>
      </c>
      <c r="L5295">
        <v>564567</v>
      </c>
      <c r="M5295" t="s">
        <v>523</v>
      </c>
      <c r="N5295">
        <v>564567</v>
      </c>
      <c r="O5295" t="s">
        <v>523</v>
      </c>
      <c r="P5295">
        <v>564567</v>
      </c>
      <c r="Q5295" t="s">
        <v>523</v>
      </c>
      <c r="R5295" s="9">
        <v>144134.52708688771</v>
      </c>
      <c r="S5295" s="9"/>
      <c r="T5295" s="9"/>
      <c r="U5295" s="9"/>
      <c r="V5295" s="9"/>
      <c r="W5295" s="9"/>
      <c r="X5295" s="9"/>
      <c r="Y5295" s="9"/>
      <c r="Z5295" s="9"/>
      <c r="AA5295" s="9"/>
      <c r="AB5295" s="9"/>
      <c r="AC5295" s="9"/>
      <c r="AD5295" s="9"/>
      <c r="AE5295" s="9"/>
      <c r="AF5295" s="9"/>
      <c r="AG5295" s="9"/>
      <c r="AH5295" s="9"/>
      <c r="AI5295" s="9"/>
      <c r="AJ5295" s="9"/>
      <c r="AK5295" s="9"/>
      <c r="AL5295" s="9"/>
      <c r="AM5295" s="9"/>
      <c r="AN5295" s="9"/>
      <c r="AO5295" s="9"/>
      <c r="AP5295" s="9"/>
      <c r="AQ5295" s="15"/>
      <c r="AR5295" s="9"/>
      <c r="AS5295" s="9"/>
      <c r="AT5295" s="9"/>
      <c r="AU5295" s="9"/>
      <c r="AV5295" s="9"/>
      <c r="AW5295" s="9"/>
      <c r="AX5295" s="9"/>
      <c r="AY5295" s="9"/>
      <c r="AZ5295" s="9"/>
      <c r="BA5295" s="9"/>
      <c r="BB5295" s="9"/>
      <c r="BC5295" s="9"/>
      <c r="BD5295" s="9"/>
      <c r="BE5295" s="9"/>
      <c r="BF5295" s="9"/>
      <c r="BG5295" s="9"/>
      <c r="BH5295" s="9"/>
      <c r="BI5295" s="9"/>
      <c r="BJ5295" s="9"/>
      <c r="BK5295" s="9"/>
      <c r="BL5295" s="9">
        <f t="shared" si="172"/>
        <v>144134.52708688771</v>
      </c>
      <c r="BM5295" s="9">
        <f t="shared" si="173"/>
        <v>144100</v>
      </c>
    </row>
    <row r="5296" spans="1:65" x14ac:dyDescent="0.3">
      <c r="A5296" t="s">
        <v>4762</v>
      </c>
      <c r="B5296" s="9">
        <v>871</v>
      </c>
      <c r="C5296">
        <v>597911</v>
      </c>
      <c r="D5296">
        <v>1</v>
      </c>
      <c r="E5296">
        <v>0</v>
      </c>
      <c r="F5296">
        <v>0</v>
      </c>
      <c r="G5296">
        <v>0</v>
      </c>
      <c r="H5296">
        <v>0</v>
      </c>
      <c r="I5296" t="s">
        <v>94</v>
      </c>
      <c r="J5296">
        <v>597635</v>
      </c>
      <c r="K5296" t="s">
        <v>1599</v>
      </c>
      <c r="L5296">
        <v>597635</v>
      </c>
      <c r="M5296" t="s">
        <v>1599</v>
      </c>
      <c r="N5296">
        <v>597635</v>
      </c>
      <c r="O5296" t="s">
        <v>1599</v>
      </c>
      <c r="P5296">
        <v>597520</v>
      </c>
      <c r="Q5296" t="s">
        <v>521</v>
      </c>
      <c r="R5296" s="9">
        <v>206033.9075963778</v>
      </c>
      <c r="S5296" s="9"/>
      <c r="T5296" s="9"/>
      <c r="U5296" s="9"/>
      <c r="V5296" s="9"/>
      <c r="W5296" s="9"/>
      <c r="X5296" s="9"/>
      <c r="Y5296" s="9"/>
      <c r="Z5296" s="9"/>
      <c r="AA5296" s="9"/>
      <c r="AB5296" s="9"/>
      <c r="AC5296" s="9"/>
      <c r="AD5296" s="9"/>
      <c r="AE5296" s="9"/>
      <c r="AF5296" s="9"/>
      <c r="AG5296" s="9"/>
      <c r="AH5296" s="9"/>
      <c r="AI5296" s="9"/>
      <c r="AJ5296" s="9"/>
      <c r="AK5296" s="9"/>
      <c r="AL5296" s="9"/>
      <c r="AM5296" s="9"/>
      <c r="AN5296" s="9"/>
      <c r="AO5296" s="9"/>
      <c r="AP5296" s="9"/>
      <c r="AQ5296" s="15"/>
      <c r="AR5296" s="9"/>
      <c r="AS5296" s="9"/>
      <c r="AT5296" s="9"/>
      <c r="AU5296" s="9"/>
      <c r="AV5296" s="9"/>
      <c r="AW5296" s="9"/>
      <c r="AX5296" s="9"/>
      <c r="AY5296" s="9"/>
      <c r="AZ5296" s="9"/>
      <c r="BA5296" s="9"/>
      <c r="BB5296" s="9"/>
      <c r="BC5296" s="9"/>
      <c r="BD5296" s="9"/>
      <c r="BE5296" s="9"/>
      <c r="BF5296" s="9"/>
      <c r="BG5296" s="9"/>
      <c r="BH5296" s="9"/>
      <c r="BI5296" s="9"/>
      <c r="BJ5296" s="9"/>
      <c r="BK5296" s="9"/>
      <c r="BL5296" s="9">
        <f t="shared" si="172"/>
        <v>206033.9075963778</v>
      </c>
      <c r="BM5296" s="9">
        <f t="shared" si="173"/>
        <v>206000</v>
      </c>
    </row>
    <row r="5297" spans="1:65" x14ac:dyDescent="0.3">
      <c r="A5297" t="s">
        <v>4763</v>
      </c>
      <c r="B5297" s="9">
        <v>365</v>
      </c>
      <c r="C5297">
        <v>561304</v>
      </c>
      <c r="D5297">
        <v>1</v>
      </c>
      <c r="E5297">
        <v>0</v>
      </c>
      <c r="F5297">
        <v>0</v>
      </c>
      <c r="G5297">
        <v>0</v>
      </c>
      <c r="H5297">
        <v>0</v>
      </c>
      <c r="I5297" t="s">
        <v>151</v>
      </c>
      <c r="J5297">
        <v>561207</v>
      </c>
      <c r="K5297" t="s">
        <v>4385</v>
      </c>
      <c r="L5297">
        <v>560758</v>
      </c>
      <c r="M5297" t="s">
        <v>552</v>
      </c>
      <c r="N5297">
        <v>560758</v>
      </c>
      <c r="O5297" t="s">
        <v>552</v>
      </c>
      <c r="P5297">
        <v>560715</v>
      </c>
      <c r="Q5297" t="s">
        <v>553</v>
      </c>
      <c r="R5297" s="9">
        <v>87352.995151618932</v>
      </c>
      <c r="S5297" s="9"/>
      <c r="T5297" s="9"/>
      <c r="U5297" s="9"/>
      <c r="V5297" s="9"/>
      <c r="W5297" s="9"/>
      <c r="X5297" s="9"/>
      <c r="Y5297" s="9"/>
      <c r="Z5297" s="9"/>
      <c r="AA5297" s="9"/>
      <c r="AB5297" s="9"/>
      <c r="AC5297" s="9"/>
      <c r="AD5297" s="9"/>
      <c r="AE5297" s="9"/>
      <c r="AF5297" s="9"/>
      <c r="AG5297" s="9"/>
      <c r="AH5297" s="9"/>
      <c r="AI5297" s="9"/>
      <c r="AJ5297" s="9"/>
      <c r="AK5297" s="9"/>
      <c r="AL5297" s="9"/>
      <c r="AM5297" s="9"/>
      <c r="AN5297" s="9"/>
      <c r="AO5297" s="9"/>
      <c r="AP5297" s="9"/>
      <c r="AQ5297" s="15"/>
      <c r="AR5297" s="9"/>
      <c r="AS5297" s="9"/>
      <c r="AT5297" s="9"/>
      <c r="AU5297" s="9"/>
      <c r="AV5297" s="9"/>
      <c r="AW5297" s="9"/>
      <c r="AX5297" s="9"/>
      <c r="AY5297" s="9"/>
      <c r="AZ5297" s="9"/>
      <c r="BA5297" s="9"/>
      <c r="BB5297" s="9"/>
      <c r="BC5297" s="9"/>
      <c r="BD5297" s="9"/>
      <c r="BE5297" s="9"/>
      <c r="BF5297" s="9"/>
      <c r="BG5297" s="9"/>
      <c r="BH5297" s="9"/>
      <c r="BI5297" s="9"/>
      <c r="BJ5297" s="9"/>
      <c r="BK5297" s="9"/>
      <c r="BL5297" s="9">
        <f t="shared" si="172"/>
        <v>87352.995151618932</v>
      </c>
      <c r="BM5297" s="9">
        <f t="shared" si="173"/>
        <v>87400</v>
      </c>
    </row>
    <row r="5298" spans="1:65" x14ac:dyDescent="0.3">
      <c r="A5298" s="4" t="s">
        <v>802</v>
      </c>
      <c r="B5298" s="9">
        <v>5052</v>
      </c>
      <c r="C5298">
        <v>559521</v>
      </c>
      <c r="D5298">
        <v>1</v>
      </c>
      <c r="E5298">
        <v>1</v>
      </c>
      <c r="F5298">
        <v>1</v>
      </c>
      <c r="G5298">
        <v>1</v>
      </c>
      <c r="H5298">
        <v>0</v>
      </c>
      <c r="I5298" t="s">
        <v>151</v>
      </c>
      <c r="J5298">
        <v>559521</v>
      </c>
      <c r="K5298" t="s">
        <v>802</v>
      </c>
      <c r="L5298">
        <v>559521</v>
      </c>
      <c r="M5298" t="s">
        <v>802</v>
      </c>
      <c r="N5298">
        <v>559521</v>
      </c>
      <c r="O5298" t="s">
        <v>802</v>
      </c>
      <c r="P5298">
        <v>559300</v>
      </c>
      <c r="Q5298" t="s">
        <v>223</v>
      </c>
      <c r="R5298" s="9">
        <v>1142161.787241122</v>
      </c>
      <c r="S5298" s="9">
        <f>SUMIFS($B:$B,$J:$J,$C5298)</f>
        <v>11828</v>
      </c>
      <c r="T5298" s="9">
        <v>639741.89735123189</v>
      </c>
      <c r="U5298" s="9">
        <v>0</v>
      </c>
      <c r="V5298" s="9">
        <f>U5298*768</f>
        <v>0</v>
      </c>
      <c r="W5298" s="9">
        <v>58</v>
      </c>
      <c r="X5298" s="9">
        <f>W5298*3072</f>
        <v>178176</v>
      </c>
      <c r="Y5298" s="9">
        <v>30</v>
      </c>
      <c r="Z5298" s="9">
        <f>Y5298*1024</f>
        <v>30720</v>
      </c>
      <c r="AA5298" s="9">
        <v>14</v>
      </c>
      <c r="AB5298" s="9">
        <f>AA5298*256</f>
        <v>3584</v>
      </c>
      <c r="AC5298" s="9">
        <f>SUMIFS($B:$B,$L:$L,$C5298)</f>
        <v>19021</v>
      </c>
      <c r="AD5298" s="9">
        <v>2336955.9610944451</v>
      </c>
      <c r="AE5298" s="9"/>
      <c r="AF5298" s="9"/>
      <c r="AG5298" s="9">
        <f>SUMIFS($B:$B,$N:$N,$C5298)</f>
        <v>19021</v>
      </c>
      <c r="AH5298" s="9">
        <v>2124720.5709660398</v>
      </c>
      <c r="AI5298" s="9"/>
      <c r="AJ5298" s="9"/>
      <c r="AK5298" s="9"/>
      <c r="AL5298" s="9"/>
      <c r="AM5298" s="9"/>
      <c r="AN5298" s="9"/>
      <c r="AO5298" s="9"/>
      <c r="AP5298" s="9"/>
      <c r="AQ5298" s="15"/>
      <c r="AR5298" s="9">
        <v>3</v>
      </c>
      <c r="AS5298" s="9">
        <f>AR5298*30500</f>
        <v>91500</v>
      </c>
      <c r="AT5298" s="9"/>
      <c r="AU5298" s="9"/>
      <c r="AV5298" s="9"/>
      <c r="AW5298" s="9"/>
      <c r="AX5298" s="9"/>
      <c r="AY5298" s="9"/>
      <c r="AZ5298" s="9"/>
      <c r="BA5298" s="9"/>
      <c r="BB5298" s="9"/>
      <c r="BC5298" s="9"/>
      <c r="BD5298" s="9"/>
      <c r="BE5298" s="9"/>
      <c r="BF5298" s="9"/>
      <c r="BG5298" s="9"/>
      <c r="BH5298" s="9"/>
      <c r="BI5298" s="9"/>
      <c r="BJ5298" s="9"/>
      <c r="BK5298" s="9"/>
      <c r="BL5298" s="9">
        <f t="shared" si="172"/>
        <v>6547560.2166528385</v>
      </c>
      <c r="BM5298" s="9">
        <f t="shared" si="173"/>
        <v>6547600</v>
      </c>
    </row>
    <row r="5299" spans="1:65" x14ac:dyDescent="0.3">
      <c r="A5299" s="4" t="s">
        <v>333</v>
      </c>
      <c r="B5299" s="9">
        <v>3314</v>
      </c>
      <c r="C5299">
        <v>572411</v>
      </c>
      <c r="D5299">
        <v>1</v>
      </c>
      <c r="E5299">
        <v>1</v>
      </c>
      <c r="F5299">
        <v>1</v>
      </c>
      <c r="G5299">
        <v>1</v>
      </c>
      <c r="H5299">
        <v>0</v>
      </c>
      <c r="I5299" t="s">
        <v>96</v>
      </c>
      <c r="J5299">
        <v>572411</v>
      </c>
      <c r="K5299" t="s">
        <v>333</v>
      </c>
      <c r="L5299">
        <v>572411</v>
      </c>
      <c r="M5299" t="s">
        <v>333</v>
      </c>
      <c r="N5299">
        <v>572411</v>
      </c>
      <c r="O5299" t="s">
        <v>333</v>
      </c>
      <c r="P5299">
        <v>571164</v>
      </c>
      <c r="Q5299" t="s">
        <v>334</v>
      </c>
      <c r="R5299" s="9">
        <v>760166.50952747744</v>
      </c>
      <c r="S5299" s="9">
        <f>SUMIFS($B:$B,$J:$J,$C5299)</f>
        <v>5732</v>
      </c>
      <c r="T5299" s="9">
        <v>311019.58330078481</v>
      </c>
      <c r="U5299" s="9">
        <v>2</v>
      </c>
      <c r="V5299" s="9">
        <f>U5299*768</f>
        <v>1536</v>
      </c>
      <c r="W5299" s="9">
        <v>39</v>
      </c>
      <c r="X5299" s="9">
        <f>W5299*3072</f>
        <v>119808</v>
      </c>
      <c r="Y5299" s="9">
        <v>66</v>
      </c>
      <c r="Z5299" s="9">
        <f>Y5299*1024</f>
        <v>67584</v>
      </c>
      <c r="AA5299" s="9">
        <v>14</v>
      </c>
      <c r="AB5299" s="9">
        <f>AA5299*256</f>
        <v>3584</v>
      </c>
      <c r="AC5299" s="9">
        <f>SUMIFS($B:$B,$L:$L,$C5299)</f>
        <v>5732</v>
      </c>
      <c r="AD5299" s="9">
        <v>715344.00603202765</v>
      </c>
      <c r="AE5299" s="9"/>
      <c r="AF5299" s="9"/>
      <c r="AG5299" s="9">
        <f>SUMIFS($B:$B,$N:$N,$C5299)</f>
        <v>8237</v>
      </c>
      <c r="AH5299" s="9">
        <v>927623.48969052383</v>
      </c>
      <c r="AI5299" s="9"/>
      <c r="AJ5299" s="9"/>
      <c r="AK5299" s="9"/>
      <c r="AL5299" s="9"/>
      <c r="AM5299" s="9"/>
      <c r="AN5299" s="9"/>
      <c r="AO5299" s="9"/>
      <c r="AP5299" s="9"/>
      <c r="AQ5299" s="15"/>
      <c r="AR5299" s="9">
        <v>1</v>
      </c>
      <c r="AS5299" s="9">
        <f>AR5299*30500</f>
        <v>30500</v>
      </c>
      <c r="AT5299" s="9"/>
      <c r="AU5299" s="9"/>
      <c r="AV5299" s="9"/>
      <c r="AW5299" s="9"/>
      <c r="AX5299" s="9"/>
      <c r="AY5299" s="9"/>
      <c r="AZ5299" s="9"/>
      <c r="BA5299" s="9"/>
      <c r="BB5299" s="9"/>
      <c r="BC5299" s="9"/>
      <c r="BD5299" s="9"/>
      <c r="BE5299" s="9"/>
      <c r="BF5299" s="9"/>
      <c r="BG5299" s="9"/>
      <c r="BH5299" s="9"/>
      <c r="BI5299" s="9"/>
      <c r="BJ5299" s="9"/>
      <c r="BK5299" s="9"/>
      <c r="BL5299" s="9">
        <f t="shared" si="172"/>
        <v>2937165.5885508135</v>
      </c>
      <c r="BM5299" s="9">
        <f t="shared" si="173"/>
        <v>2937200</v>
      </c>
    </row>
    <row r="5300" spans="1:65" x14ac:dyDescent="0.3">
      <c r="A5300" t="s">
        <v>4764</v>
      </c>
      <c r="B5300" s="9">
        <v>104</v>
      </c>
      <c r="C5300">
        <v>550311</v>
      </c>
      <c r="D5300">
        <v>1</v>
      </c>
      <c r="E5300">
        <v>0</v>
      </c>
      <c r="F5300">
        <v>0</v>
      </c>
      <c r="G5300">
        <v>0</v>
      </c>
      <c r="H5300">
        <v>0</v>
      </c>
      <c r="I5300" t="s">
        <v>123</v>
      </c>
      <c r="J5300">
        <v>591211</v>
      </c>
      <c r="K5300" t="s">
        <v>764</v>
      </c>
      <c r="L5300">
        <v>591211</v>
      </c>
      <c r="M5300" t="s">
        <v>764</v>
      </c>
      <c r="N5300">
        <v>591211</v>
      </c>
      <c r="O5300" t="s">
        <v>764</v>
      </c>
      <c r="P5300">
        <v>591211</v>
      </c>
      <c r="Q5300" t="s">
        <v>764</v>
      </c>
      <c r="R5300" s="9">
        <v>71941.662785630979</v>
      </c>
      <c r="S5300" s="9"/>
      <c r="T5300" s="9"/>
      <c r="U5300" s="9"/>
      <c r="V5300" s="9"/>
      <c r="W5300" s="9"/>
      <c r="X5300" s="9"/>
      <c r="Y5300" s="9"/>
      <c r="Z5300" s="9"/>
      <c r="AA5300" s="9"/>
      <c r="AB5300" s="9"/>
      <c r="AC5300" s="9"/>
      <c r="AD5300" s="9"/>
      <c r="AE5300" s="9"/>
      <c r="AF5300" s="9"/>
      <c r="AG5300" s="9"/>
      <c r="AH5300" s="9"/>
      <c r="AI5300" s="9"/>
      <c r="AJ5300" s="9"/>
      <c r="AK5300" s="9"/>
      <c r="AL5300" s="9"/>
      <c r="AM5300" s="9"/>
      <c r="AN5300" s="9"/>
      <c r="AO5300" s="9"/>
      <c r="AP5300" s="9"/>
      <c r="AQ5300" s="15"/>
      <c r="AR5300" s="9"/>
      <c r="AS5300" s="9"/>
      <c r="AT5300" s="9"/>
      <c r="AU5300" s="9"/>
      <c r="AV5300" s="9"/>
      <c r="AW5300" s="9"/>
      <c r="AX5300" s="9"/>
      <c r="AY5300" s="9"/>
      <c r="AZ5300" s="9"/>
      <c r="BA5300" s="9"/>
      <c r="BB5300" s="9"/>
      <c r="BC5300" s="9"/>
      <c r="BD5300" s="9"/>
      <c r="BE5300" s="9"/>
      <c r="BF5300" s="9"/>
      <c r="BG5300" s="9"/>
      <c r="BH5300" s="9"/>
      <c r="BI5300" s="9"/>
      <c r="BJ5300" s="9"/>
      <c r="BK5300" s="9"/>
      <c r="BL5300" s="9">
        <f t="shared" si="172"/>
        <v>71941.662785630979</v>
      </c>
      <c r="BM5300" s="9">
        <f t="shared" si="173"/>
        <v>71900</v>
      </c>
    </row>
    <row r="5301" spans="1:65" x14ac:dyDescent="0.3">
      <c r="A5301" t="s">
        <v>4765</v>
      </c>
      <c r="B5301" s="9">
        <v>276</v>
      </c>
      <c r="C5301">
        <v>571059</v>
      </c>
      <c r="D5301">
        <v>1</v>
      </c>
      <c r="E5301">
        <v>0</v>
      </c>
      <c r="F5301">
        <v>0</v>
      </c>
      <c r="G5301">
        <v>0</v>
      </c>
      <c r="H5301">
        <v>0</v>
      </c>
      <c r="I5301" t="s">
        <v>90</v>
      </c>
      <c r="J5301">
        <v>571091</v>
      </c>
      <c r="K5301" t="s">
        <v>1127</v>
      </c>
      <c r="L5301">
        <v>569810</v>
      </c>
      <c r="M5301" t="s">
        <v>284</v>
      </c>
      <c r="N5301">
        <v>569810</v>
      </c>
      <c r="O5301" t="s">
        <v>284</v>
      </c>
      <c r="P5301">
        <v>569810</v>
      </c>
      <c r="Q5301" t="s">
        <v>284</v>
      </c>
      <c r="R5301" s="9">
        <v>71941.662785630979</v>
      </c>
      <c r="S5301" s="9"/>
      <c r="T5301" s="9"/>
      <c r="U5301" s="9"/>
      <c r="V5301" s="9"/>
      <c r="W5301" s="9"/>
      <c r="X5301" s="9"/>
      <c r="Y5301" s="9"/>
      <c r="Z5301" s="9"/>
      <c r="AA5301" s="9"/>
      <c r="AB5301" s="9"/>
      <c r="AC5301" s="9"/>
      <c r="AD5301" s="9"/>
      <c r="AE5301" s="9"/>
      <c r="AF5301" s="9"/>
      <c r="AG5301" s="9"/>
      <c r="AH5301" s="9"/>
      <c r="AI5301" s="9"/>
      <c r="AJ5301" s="9"/>
      <c r="AK5301" s="9"/>
      <c r="AL5301" s="9"/>
      <c r="AM5301" s="9"/>
      <c r="AN5301" s="9"/>
      <c r="AO5301" s="9"/>
      <c r="AP5301" s="9"/>
      <c r="AQ5301" s="15"/>
      <c r="AR5301" s="9"/>
      <c r="AS5301" s="9"/>
      <c r="AT5301" s="9"/>
      <c r="AU5301" s="9"/>
      <c r="AV5301" s="9"/>
      <c r="AW5301" s="9"/>
      <c r="AX5301" s="9"/>
      <c r="AY5301" s="9"/>
      <c r="AZ5301" s="9"/>
      <c r="BA5301" s="9"/>
      <c r="BB5301" s="9"/>
      <c r="BC5301" s="9"/>
      <c r="BD5301" s="9"/>
      <c r="BE5301" s="9"/>
      <c r="BF5301" s="9"/>
      <c r="BG5301" s="9"/>
      <c r="BH5301" s="9"/>
      <c r="BI5301" s="9"/>
      <c r="BJ5301" s="9"/>
      <c r="BK5301" s="9"/>
      <c r="BL5301" s="9">
        <f t="shared" si="172"/>
        <v>71941.662785630979</v>
      </c>
      <c r="BM5301" s="9">
        <f t="shared" si="173"/>
        <v>71900</v>
      </c>
    </row>
    <row r="5302" spans="1:65" x14ac:dyDescent="0.3">
      <c r="A5302" t="s">
        <v>4766</v>
      </c>
      <c r="B5302" s="9">
        <v>67</v>
      </c>
      <c r="C5302">
        <v>536679</v>
      </c>
      <c r="D5302">
        <v>1</v>
      </c>
      <c r="E5302">
        <v>0</v>
      </c>
      <c r="F5302">
        <v>0</v>
      </c>
      <c r="G5302">
        <v>0</v>
      </c>
      <c r="H5302">
        <v>0</v>
      </c>
      <c r="I5302" t="s">
        <v>83</v>
      </c>
      <c r="J5302">
        <v>550787</v>
      </c>
      <c r="K5302" t="s">
        <v>908</v>
      </c>
      <c r="L5302">
        <v>550787</v>
      </c>
      <c r="M5302" t="s">
        <v>908</v>
      </c>
      <c r="N5302">
        <v>550787</v>
      </c>
      <c r="O5302" t="s">
        <v>908</v>
      </c>
      <c r="P5302">
        <v>550787</v>
      </c>
      <c r="Q5302" t="s">
        <v>908</v>
      </c>
      <c r="R5302" s="9">
        <v>71941.662785630979</v>
      </c>
      <c r="S5302" s="9"/>
      <c r="T5302" s="9"/>
      <c r="U5302" s="9"/>
      <c r="V5302" s="9"/>
      <c r="W5302" s="9"/>
      <c r="X5302" s="9"/>
      <c r="Y5302" s="9"/>
      <c r="Z5302" s="9"/>
      <c r="AA5302" s="9"/>
      <c r="AB5302" s="9"/>
      <c r="AC5302" s="9"/>
      <c r="AD5302" s="9"/>
      <c r="AE5302" s="9"/>
      <c r="AF5302" s="9"/>
      <c r="AG5302" s="9"/>
      <c r="AH5302" s="9"/>
      <c r="AI5302" s="9"/>
      <c r="AJ5302" s="9"/>
      <c r="AK5302" s="9"/>
      <c r="AL5302" s="9"/>
      <c r="AM5302" s="9"/>
      <c r="AN5302" s="9"/>
      <c r="AO5302" s="9"/>
      <c r="AP5302" s="9"/>
      <c r="AQ5302" s="15"/>
      <c r="AR5302" s="9"/>
      <c r="AS5302" s="9"/>
      <c r="AT5302" s="9"/>
      <c r="AU5302" s="9"/>
      <c r="AV5302" s="9"/>
      <c r="AW5302" s="9"/>
      <c r="AX5302" s="9"/>
      <c r="AY5302" s="9"/>
      <c r="AZ5302" s="9"/>
      <c r="BA5302" s="9"/>
      <c r="BB5302" s="9"/>
      <c r="BC5302" s="9"/>
      <c r="BD5302" s="9"/>
      <c r="BE5302" s="9"/>
      <c r="BF5302" s="9"/>
      <c r="BG5302" s="9"/>
      <c r="BH5302" s="9"/>
      <c r="BI5302" s="9"/>
      <c r="BJ5302" s="9"/>
      <c r="BK5302" s="9"/>
      <c r="BL5302" s="9">
        <f t="shared" si="172"/>
        <v>71941.662785630979</v>
      </c>
      <c r="BM5302" s="9">
        <f t="shared" si="173"/>
        <v>71900</v>
      </c>
    </row>
    <row r="5303" spans="1:65" x14ac:dyDescent="0.3">
      <c r="A5303" s="4" t="s">
        <v>209</v>
      </c>
      <c r="B5303" s="9">
        <v>5790</v>
      </c>
      <c r="C5303">
        <v>588032</v>
      </c>
      <c r="D5303">
        <v>1</v>
      </c>
      <c r="E5303">
        <v>1</v>
      </c>
      <c r="F5303">
        <v>1</v>
      </c>
      <c r="G5303">
        <v>1</v>
      </c>
      <c r="H5303">
        <v>0</v>
      </c>
      <c r="I5303" t="s">
        <v>123</v>
      </c>
      <c r="J5303">
        <v>588032</v>
      </c>
      <c r="K5303" t="s">
        <v>209</v>
      </c>
      <c r="L5303">
        <v>588032</v>
      </c>
      <c r="M5303" t="s">
        <v>209</v>
      </c>
      <c r="N5303">
        <v>588032</v>
      </c>
      <c r="O5303" t="s">
        <v>209</v>
      </c>
      <c r="P5303">
        <v>586846</v>
      </c>
      <c r="Q5303" t="s">
        <v>129</v>
      </c>
      <c r="R5303" s="9">
        <v>1302058.2892264531</v>
      </c>
      <c r="S5303" s="9">
        <f>SUMIFS($B:$B,$J:$J,$C5303)</f>
        <v>7919</v>
      </c>
      <c r="T5303" s="9">
        <v>429134.67422762391</v>
      </c>
      <c r="U5303" s="9">
        <v>0</v>
      </c>
      <c r="V5303" s="9">
        <f>U5303*768</f>
        <v>0</v>
      </c>
      <c r="W5303" s="9">
        <v>47</v>
      </c>
      <c r="X5303" s="9">
        <f>W5303*3072</f>
        <v>144384</v>
      </c>
      <c r="Y5303" s="9">
        <v>31</v>
      </c>
      <c r="Z5303" s="9">
        <f>Y5303*1024</f>
        <v>31744</v>
      </c>
      <c r="AA5303" s="9">
        <v>15</v>
      </c>
      <c r="AB5303" s="9">
        <f>AA5303*256</f>
        <v>3840</v>
      </c>
      <c r="AC5303" s="9">
        <f>SUMIFS($B:$B,$L:$L,$C5303)</f>
        <v>9890</v>
      </c>
      <c r="AD5303" s="9">
        <v>1226876.3392336234</v>
      </c>
      <c r="AE5303" s="9"/>
      <c r="AF5303" s="9"/>
      <c r="AG5303" s="9">
        <f>SUMIFS($B:$B,$N:$N,$C5303)</f>
        <v>11391</v>
      </c>
      <c r="AH5303" s="9">
        <v>1279276.4773443211</v>
      </c>
      <c r="AI5303" s="9"/>
      <c r="AJ5303" s="9"/>
      <c r="AK5303" s="9"/>
      <c r="AL5303" s="9"/>
      <c r="AM5303" s="9"/>
      <c r="AN5303" s="9"/>
      <c r="AO5303" s="9"/>
      <c r="AP5303" s="9"/>
      <c r="AQ5303" s="15"/>
      <c r="AR5303" s="9">
        <v>12</v>
      </c>
      <c r="AS5303" s="9">
        <f>AR5303*30500</f>
        <v>366000</v>
      </c>
      <c r="AT5303" s="9"/>
      <c r="AU5303" s="9"/>
      <c r="AV5303" s="9"/>
      <c r="AW5303" s="9"/>
      <c r="AX5303" s="9"/>
      <c r="AY5303" s="9"/>
      <c r="AZ5303" s="9"/>
      <c r="BA5303" s="9"/>
      <c r="BB5303" s="9"/>
      <c r="BC5303" s="9"/>
      <c r="BD5303" s="9"/>
      <c r="BE5303" s="9"/>
      <c r="BF5303" s="9"/>
      <c r="BG5303" s="9"/>
      <c r="BH5303" s="9"/>
      <c r="BI5303" s="9"/>
      <c r="BJ5303" s="9"/>
      <c r="BK5303" s="9"/>
      <c r="BL5303" s="9">
        <f t="shared" si="172"/>
        <v>4783313.7800320219</v>
      </c>
      <c r="BM5303" s="9">
        <f t="shared" si="173"/>
        <v>4783300</v>
      </c>
    </row>
    <row r="5304" spans="1:65" x14ac:dyDescent="0.3">
      <c r="A5304" t="s">
        <v>4767</v>
      </c>
      <c r="B5304" s="9">
        <v>162</v>
      </c>
      <c r="C5304">
        <v>588041</v>
      </c>
      <c r="D5304">
        <v>1</v>
      </c>
      <c r="E5304">
        <v>0</v>
      </c>
      <c r="F5304">
        <v>0</v>
      </c>
      <c r="G5304">
        <v>0</v>
      </c>
      <c r="H5304">
        <v>0</v>
      </c>
      <c r="I5304" t="s">
        <v>123</v>
      </c>
      <c r="J5304">
        <v>588032</v>
      </c>
      <c r="K5304" t="s">
        <v>209</v>
      </c>
      <c r="L5304">
        <v>588032</v>
      </c>
      <c r="M5304" t="s">
        <v>209</v>
      </c>
      <c r="N5304">
        <v>588032</v>
      </c>
      <c r="O5304" t="s">
        <v>209</v>
      </c>
      <c r="P5304">
        <v>586846</v>
      </c>
      <c r="Q5304" t="s">
        <v>129</v>
      </c>
      <c r="R5304" s="9">
        <v>71941.662785630979</v>
      </c>
      <c r="S5304" s="9"/>
      <c r="T5304" s="9"/>
      <c r="U5304" s="9"/>
      <c r="V5304" s="9"/>
      <c r="W5304" s="9"/>
      <c r="X5304" s="9"/>
      <c r="Y5304" s="9"/>
      <c r="Z5304" s="9"/>
      <c r="AA5304" s="9"/>
      <c r="AB5304" s="9"/>
      <c r="AC5304" s="9"/>
      <c r="AD5304" s="9"/>
      <c r="AE5304" s="9"/>
      <c r="AF5304" s="9"/>
      <c r="AG5304" s="9"/>
      <c r="AH5304" s="9"/>
      <c r="AI5304" s="9"/>
      <c r="AJ5304" s="9"/>
      <c r="AK5304" s="9"/>
      <c r="AL5304" s="9"/>
      <c r="AM5304" s="9"/>
      <c r="AN5304" s="9"/>
      <c r="AO5304" s="9"/>
      <c r="AP5304" s="9"/>
      <c r="AQ5304" s="15"/>
      <c r="AR5304" s="9"/>
      <c r="AS5304" s="9"/>
      <c r="AT5304" s="9"/>
      <c r="AU5304" s="9"/>
      <c r="AV5304" s="9"/>
      <c r="AW5304" s="9"/>
      <c r="AX5304" s="9"/>
      <c r="AY5304" s="9"/>
      <c r="AZ5304" s="9"/>
      <c r="BA5304" s="9"/>
      <c r="BB5304" s="9"/>
      <c r="BC5304" s="9"/>
      <c r="BD5304" s="9"/>
      <c r="BE5304" s="9"/>
      <c r="BF5304" s="9"/>
      <c r="BG5304" s="9"/>
      <c r="BH5304" s="9"/>
      <c r="BI5304" s="9"/>
      <c r="BJ5304" s="9"/>
      <c r="BK5304" s="9"/>
      <c r="BL5304" s="9">
        <f t="shared" si="172"/>
        <v>71941.662785630979</v>
      </c>
      <c r="BM5304" s="9">
        <f t="shared" si="173"/>
        <v>71900</v>
      </c>
    </row>
    <row r="5305" spans="1:65" x14ac:dyDescent="0.3">
      <c r="A5305" t="s">
        <v>4768</v>
      </c>
      <c r="B5305" s="9">
        <v>405</v>
      </c>
      <c r="C5305">
        <v>553336</v>
      </c>
      <c r="D5305">
        <v>1</v>
      </c>
      <c r="E5305">
        <v>0</v>
      </c>
      <c r="F5305">
        <v>0</v>
      </c>
      <c r="G5305">
        <v>0</v>
      </c>
      <c r="H5305">
        <v>0</v>
      </c>
      <c r="I5305" t="s">
        <v>111</v>
      </c>
      <c r="J5305">
        <v>540471</v>
      </c>
      <c r="K5305" t="s">
        <v>2345</v>
      </c>
      <c r="L5305">
        <v>540471</v>
      </c>
      <c r="M5305" t="s">
        <v>2345</v>
      </c>
      <c r="N5305">
        <v>540471</v>
      </c>
      <c r="O5305" t="s">
        <v>2345</v>
      </c>
      <c r="P5305">
        <v>540471</v>
      </c>
      <c r="Q5305" t="s">
        <v>2345</v>
      </c>
      <c r="R5305" s="9">
        <v>96814.67386678551</v>
      </c>
      <c r="S5305" s="9"/>
      <c r="T5305" s="9"/>
      <c r="U5305" s="9"/>
      <c r="V5305" s="9"/>
      <c r="W5305" s="9"/>
      <c r="X5305" s="9"/>
      <c r="Y5305" s="9"/>
      <c r="Z5305" s="9"/>
      <c r="AA5305" s="9"/>
      <c r="AB5305" s="9"/>
      <c r="AC5305" s="9"/>
      <c r="AD5305" s="9"/>
      <c r="AE5305" s="9"/>
      <c r="AF5305" s="9"/>
      <c r="AG5305" s="9"/>
      <c r="AH5305" s="9"/>
      <c r="AI5305" s="9"/>
      <c r="AJ5305" s="9"/>
      <c r="AK5305" s="9"/>
      <c r="AL5305" s="9"/>
      <c r="AM5305" s="9"/>
      <c r="AN5305" s="9"/>
      <c r="AO5305" s="9"/>
      <c r="AP5305" s="9"/>
      <c r="AQ5305" s="15"/>
      <c r="AR5305" s="9"/>
      <c r="AS5305" s="9"/>
      <c r="AT5305" s="9"/>
      <c r="AU5305" s="9"/>
      <c r="AV5305" s="9"/>
      <c r="AW5305" s="9"/>
      <c r="AX5305" s="9"/>
      <c r="AY5305" s="9"/>
      <c r="AZ5305" s="9"/>
      <c r="BA5305" s="9"/>
      <c r="BB5305" s="9"/>
      <c r="BC5305" s="9"/>
      <c r="BD5305" s="9"/>
      <c r="BE5305" s="9"/>
      <c r="BF5305" s="9"/>
      <c r="BG5305" s="9"/>
      <c r="BH5305" s="9"/>
      <c r="BI5305" s="9"/>
      <c r="BJ5305" s="9"/>
      <c r="BK5305" s="9"/>
      <c r="BL5305" s="9">
        <f t="shared" si="172"/>
        <v>96814.67386678551</v>
      </c>
      <c r="BM5305" s="9">
        <f t="shared" si="173"/>
        <v>96800</v>
      </c>
    </row>
    <row r="5306" spans="1:65" x14ac:dyDescent="0.3">
      <c r="A5306" t="s">
        <v>4769</v>
      </c>
      <c r="B5306" s="9">
        <v>988</v>
      </c>
      <c r="C5306">
        <v>533769</v>
      </c>
      <c r="D5306">
        <v>1</v>
      </c>
      <c r="E5306">
        <v>0</v>
      </c>
      <c r="F5306">
        <v>0</v>
      </c>
      <c r="G5306">
        <v>0</v>
      </c>
      <c r="H5306">
        <v>0</v>
      </c>
      <c r="I5306" t="s">
        <v>86</v>
      </c>
      <c r="J5306">
        <v>533165</v>
      </c>
      <c r="K5306" t="s">
        <v>191</v>
      </c>
      <c r="L5306">
        <v>533165</v>
      </c>
      <c r="M5306" t="s">
        <v>191</v>
      </c>
      <c r="N5306">
        <v>533165</v>
      </c>
      <c r="O5306" t="s">
        <v>191</v>
      </c>
      <c r="P5306">
        <v>533165</v>
      </c>
      <c r="Q5306" t="s">
        <v>191</v>
      </c>
      <c r="R5306" s="9">
        <v>233211.3881820174</v>
      </c>
      <c r="S5306" s="9"/>
      <c r="T5306" s="9"/>
      <c r="U5306" s="9"/>
      <c r="V5306" s="9"/>
      <c r="W5306" s="9"/>
      <c r="X5306" s="9"/>
      <c r="Y5306" s="9"/>
      <c r="Z5306" s="9"/>
      <c r="AA5306" s="9"/>
      <c r="AB5306" s="9"/>
      <c r="AC5306" s="9"/>
      <c r="AD5306" s="9"/>
      <c r="AE5306" s="9"/>
      <c r="AF5306" s="9"/>
      <c r="AG5306" s="9"/>
      <c r="AH5306" s="9"/>
      <c r="AI5306" s="9"/>
      <c r="AJ5306" s="9"/>
      <c r="AK5306" s="9"/>
      <c r="AL5306" s="9"/>
      <c r="AM5306" s="9"/>
      <c r="AN5306" s="9"/>
      <c r="AO5306" s="9"/>
      <c r="AP5306" s="9"/>
      <c r="AQ5306" s="15"/>
      <c r="AR5306" s="9"/>
      <c r="AS5306" s="9"/>
      <c r="AT5306" s="9"/>
      <c r="AU5306" s="9"/>
      <c r="AV5306" s="9"/>
      <c r="AW5306" s="9"/>
      <c r="AX5306" s="9"/>
      <c r="AY5306" s="9"/>
      <c r="AZ5306" s="9"/>
      <c r="BA5306" s="9"/>
      <c r="BB5306" s="9"/>
      <c r="BC5306" s="9"/>
      <c r="BD5306" s="9"/>
      <c r="BE5306" s="9"/>
      <c r="BF5306" s="9"/>
      <c r="BG5306" s="9"/>
      <c r="BH5306" s="9"/>
      <c r="BI5306" s="9"/>
      <c r="BJ5306" s="9"/>
      <c r="BK5306" s="9"/>
      <c r="BL5306" s="9">
        <f t="shared" si="172"/>
        <v>233211.3881820174</v>
      </c>
      <c r="BM5306" s="9">
        <f t="shared" si="173"/>
        <v>233200</v>
      </c>
    </row>
    <row r="5307" spans="1:65" x14ac:dyDescent="0.3">
      <c r="A5307" t="s">
        <v>4770</v>
      </c>
      <c r="B5307" s="9">
        <v>1071</v>
      </c>
      <c r="C5307">
        <v>554880</v>
      </c>
      <c r="D5307">
        <v>1</v>
      </c>
      <c r="E5307">
        <v>0</v>
      </c>
      <c r="F5307">
        <v>0</v>
      </c>
      <c r="G5307">
        <v>0</v>
      </c>
      <c r="H5307">
        <v>0</v>
      </c>
      <c r="I5307" t="s">
        <v>77</v>
      </c>
      <c r="J5307">
        <v>539279</v>
      </c>
      <c r="K5307" t="s">
        <v>1433</v>
      </c>
      <c r="L5307">
        <v>554642</v>
      </c>
      <c r="M5307" t="s">
        <v>1434</v>
      </c>
      <c r="N5307">
        <v>554642</v>
      </c>
      <c r="O5307" t="s">
        <v>1434</v>
      </c>
      <c r="P5307">
        <v>554642</v>
      </c>
      <c r="Q5307" t="s">
        <v>1434</v>
      </c>
      <c r="R5307" s="9">
        <v>252440.0297646886</v>
      </c>
      <c r="S5307" s="9"/>
      <c r="T5307" s="9"/>
      <c r="U5307" s="9"/>
      <c r="V5307" s="9"/>
      <c r="W5307" s="9"/>
      <c r="X5307" s="9"/>
      <c r="Y5307" s="9"/>
      <c r="Z5307" s="9"/>
      <c r="AA5307" s="9"/>
      <c r="AB5307" s="9"/>
      <c r="AC5307" s="9"/>
      <c r="AD5307" s="9"/>
      <c r="AE5307" s="9"/>
      <c r="AF5307" s="9"/>
      <c r="AG5307" s="9"/>
      <c r="AH5307" s="9"/>
      <c r="AI5307" s="9"/>
      <c r="AJ5307" s="9"/>
      <c r="AK5307" s="9"/>
      <c r="AL5307" s="9"/>
      <c r="AM5307" s="9"/>
      <c r="AN5307" s="9"/>
      <c r="AO5307" s="9"/>
      <c r="AP5307" s="9"/>
      <c r="AQ5307" s="15"/>
      <c r="AR5307" s="9"/>
      <c r="AS5307" s="9"/>
      <c r="AT5307" s="9"/>
      <c r="AU5307" s="9"/>
      <c r="AV5307" s="9"/>
      <c r="AW5307" s="9"/>
      <c r="AX5307" s="9"/>
      <c r="AY5307" s="9"/>
      <c r="AZ5307" s="9"/>
      <c r="BA5307" s="9"/>
      <c r="BB5307" s="9"/>
      <c r="BC5307" s="9"/>
      <c r="BD5307" s="9"/>
      <c r="BE5307" s="9"/>
      <c r="BF5307" s="9"/>
      <c r="BG5307" s="9"/>
      <c r="BH5307" s="9"/>
      <c r="BI5307" s="9"/>
      <c r="BJ5307" s="9"/>
      <c r="BK5307" s="9"/>
      <c r="BL5307" s="9">
        <f t="shared" si="172"/>
        <v>252440.0297646886</v>
      </c>
      <c r="BM5307" s="9">
        <f t="shared" si="173"/>
        <v>252400</v>
      </c>
    </row>
    <row r="5308" spans="1:65" x14ac:dyDescent="0.3">
      <c r="A5308" t="s">
        <v>4771</v>
      </c>
      <c r="B5308" s="9">
        <v>102</v>
      </c>
      <c r="C5308">
        <v>587753</v>
      </c>
      <c r="D5308">
        <v>1</v>
      </c>
      <c r="E5308">
        <v>0</v>
      </c>
      <c r="F5308">
        <v>0</v>
      </c>
      <c r="G5308">
        <v>0</v>
      </c>
      <c r="H5308">
        <v>0</v>
      </c>
      <c r="I5308" t="s">
        <v>123</v>
      </c>
      <c r="J5308">
        <v>596230</v>
      </c>
      <c r="K5308" t="s">
        <v>468</v>
      </c>
      <c r="L5308">
        <v>596230</v>
      </c>
      <c r="M5308" t="s">
        <v>468</v>
      </c>
      <c r="N5308">
        <v>596230</v>
      </c>
      <c r="O5308" t="s">
        <v>468</v>
      </c>
      <c r="P5308">
        <v>596230</v>
      </c>
      <c r="Q5308" t="s">
        <v>468</v>
      </c>
      <c r="R5308" s="9">
        <v>71941.662785630979</v>
      </c>
      <c r="S5308" s="9"/>
      <c r="T5308" s="9"/>
      <c r="U5308" s="9"/>
      <c r="V5308" s="9"/>
      <c r="W5308" s="9"/>
      <c r="X5308" s="9"/>
      <c r="Y5308" s="9"/>
      <c r="Z5308" s="9"/>
      <c r="AA5308" s="9"/>
      <c r="AB5308" s="9"/>
      <c r="AC5308" s="9"/>
      <c r="AD5308" s="9"/>
      <c r="AE5308" s="9"/>
      <c r="AF5308" s="9"/>
      <c r="AG5308" s="9"/>
      <c r="AH5308" s="9"/>
      <c r="AI5308" s="9"/>
      <c r="AJ5308" s="9"/>
      <c r="AK5308" s="9"/>
      <c r="AL5308" s="9"/>
      <c r="AM5308" s="9"/>
      <c r="AN5308" s="9"/>
      <c r="AO5308" s="9"/>
      <c r="AP5308" s="9"/>
      <c r="AQ5308" s="15"/>
      <c r="AR5308" s="9"/>
      <c r="AS5308" s="9"/>
      <c r="AT5308" s="9"/>
      <c r="AU5308" s="9"/>
      <c r="AV5308" s="9"/>
      <c r="AW5308" s="9"/>
      <c r="AX5308" s="9"/>
      <c r="AY5308" s="9"/>
      <c r="AZ5308" s="9"/>
      <c r="BA5308" s="9"/>
      <c r="BB5308" s="9"/>
      <c r="BC5308" s="9"/>
      <c r="BD5308" s="9"/>
      <c r="BE5308" s="9"/>
      <c r="BF5308" s="9"/>
      <c r="BG5308" s="9"/>
      <c r="BH5308" s="9"/>
      <c r="BI5308" s="9"/>
      <c r="BJ5308" s="9"/>
      <c r="BK5308" s="9"/>
      <c r="BL5308" s="9">
        <f t="shared" si="172"/>
        <v>71941.662785630979</v>
      </c>
      <c r="BM5308" s="9">
        <f t="shared" si="173"/>
        <v>71900</v>
      </c>
    </row>
    <row r="5309" spans="1:65" x14ac:dyDescent="0.3">
      <c r="A5309" t="s">
        <v>4772</v>
      </c>
      <c r="B5309" s="9">
        <v>276</v>
      </c>
      <c r="C5309">
        <v>504921</v>
      </c>
      <c r="D5309">
        <v>1</v>
      </c>
      <c r="E5309">
        <v>0</v>
      </c>
      <c r="F5309">
        <v>0</v>
      </c>
      <c r="G5309">
        <v>0</v>
      </c>
      <c r="H5309">
        <v>0</v>
      </c>
      <c r="I5309" t="s">
        <v>96</v>
      </c>
      <c r="J5309">
        <v>571164</v>
      </c>
      <c r="K5309" t="s">
        <v>334</v>
      </c>
      <c r="L5309">
        <v>571164</v>
      </c>
      <c r="M5309" t="s">
        <v>334</v>
      </c>
      <c r="N5309">
        <v>571164</v>
      </c>
      <c r="O5309" t="s">
        <v>334</v>
      </c>
      <c r="P5309">
        <v>571164</v>
      </c>
      <c r="Q5309" t="s">
        <v>334</v>
      </c>
      <c r="R5309" s="9">
        <v>71941.662785630979</v>
      </c>
      <c r="S5309" s="9"/>
      <c r="T5309" s="9"/>
      <c r="U5309" s="9"/>
      <c r="V5309" s="9"/>
      <c r="W5309" s="9"/>
      <c r="X5309" s="9"/>
      <c r="Y5309" s="9"/>
      <c r="Z5309" s="9"/>
      <c r="AA5309" s="9"/>
      <c r="AB5309" s="9"/>
      <c r="AC5309" s="9"/>
      <c r="AD5309" s="9"/>
      <c r="AE5309" s="9"/>
      <c r="AF5309" s="9"/>
      <c r="AG5309" s="9"/>
      <c r="AH5309" s="9"/>
      <c r="AI5309" s="9"/>
      <c r="AJ5309" s="9"/>
      <c r="AK5309" s="9"/>
      <c r="AL5309" s="9"/>
      <c r="AM5309" s="9"/>
      <c r="AN5309" s="9"/>
      <c r="AO5309" s="9"/>
      <c r="AP5309" s="9"/>
      <c r="AQ5309" s="15"/>
      <c r="AR5309" s="9"/>
      <c r="AS5309" s="9"/>
      <c r="AT5309" s="9"/>
      <c r="AU5309" s="9"/>
      <c r="AV5309" s="9"/>
      <c r="AW5309" s="9"/>
      <c r="AX5309" s="9"/>
      <c r="AY5309" s="9"/>
      <c r="AZ5309" s="9"/>
      <c r="BA5309" s="9"/>
      <c r="BB5309" s="9"/>
      <c r="BC5309" s="9"/>
      <c r="BD5309" s="9"/>
      <c r="BE5309" s="9"/>
      <c r="BF5309" s="9"/>
      <c r="BG5309" s="9"/>
      <c r="BH5309" s="9"/>
      <c r="BI5309" s="9"/>
      <c r="BJ5309" s="9"/>
      <c r="BK5309" s="9"/>
      <c r="BL5309" s="9">
        <f t="shared" si="172"/>
        <v>71941.662785630979</v>
      </c>
      <c r="BM5309" s="9">
        <f t="shared" si="173"/>
        <v>71900</v>
      </c>
    </row>
    <row r="5310" spans="1:65" x14ac:dyDescent="0.3">
      <c r="A5310" s="5" t="s">
        <v>891</v>
      </c>
      <c r="B5310" s="9">
        <v>33852</v>
      </c>
      <c r="C5310">
        <v>598810</v>
      </c>
      <c r="D5310">
        <v>1</v>
      </c>
      <c r="E5310">
        <v>1</v>
      </c>
      <c r="F5310">
        <v>1</v>
      </c>
      <c r="G5310">
        <v>1</v>
      </c>
      <c r="H5310">
        <v>1</v>
      </c>
      <c r="I5310" t="s">
        <v>94</v>
      </c>
      <c r="J5310">
        <v>598810</v>
      </c>
      <c r="K5310" t="s">
        <v>891</v>
      </c>
      <c r="L5310">
        <v>598810</v>
      </c>
      <c r="M5310" t="s">
        <v>891</v>
      </c>
      <c r="N5310">
        <v>598810</v>
      </c>
      <c r="O5310" t="s">
        <v>891</v>
      </c>
      <c r="P5310">
        <v>598810</v>
      </c>
      <c r="Q5310" t="s">
        <v>891</v>
      </c>
      <c r="R5310" s="9">
        <v>1456281.717601601</v>
      </c>
      <c r="S5310" s="9">
        <f>SUMIFS($B:$B,$J:$J,$C5310)</f>
        <v>40111</v>
      </c>
      <c r="T5310" s="9">
        <v>851767.25275920052</v>
      </c>
      <c r="U5310" s="9">
        <v>597</v>
      </c>
      <c r="V5310" s="9">
        <f>U5310*768</f>
        <v>458496</v>
      </c>
      <c r="W5310" s="9">
        <v>160</v>
      </c>
      <c r="X5310" s="9">
        <f>W5310*3072</f>
        <v>491520</v>
      </c>
      <c r="Y5310" s="9">
        <v>708</v>
      </c>
      <c r="Z5310" s="9">
        <f>Y5310*1024</f>
        <v>724992</v>
      </c>
      <c r="AA5310" s="9">
        <v>144</v>
      </c>
      <c r="AB5310" s="9">
        <f>AA5310*256</f>
        <v>36864</v>
      </c>
      <c r="AC5310" s="9">
        <f>SUMIFS($B:$B,$L:$L,$C5310)</f>
        <v>40111</v>
      </c>
      <c r="AD5310" s="9">
        <v>2423687.4876268939</v>
      </c>
      <c r="AE5310" s="9">
        <f>SUMIFS($B:$B,$P:$P,$C5310)</f>
        <v>53605</v>
      </c>
      <c r="AF5310" s="9">
        <v>3110333.9254110609</v>
      </c>
      <c r="AG5310" s="9">
        <f>SUMIFS($B:$B,$N:$N,$C5310)</f>
        <v>53605</v>
      </c>
      <c r="AH5310" s="9">
        <v>8839950.1042355541</v>
      </c>
      <c r="AI5310" s="9">
        <f>SUMIFS($B:$B,$P:$P,$C5310)</f>
        <v>53605</v>
      </c>
      <c r="AJ5310" s="9">
        <v>22799240.311343599</v>
      </c>
      <c r="AK5310" s="9"/>
      <c r="AL5310" s="9">
        <v>7815</v>
      </c>
      <c r="AM5310" s="9">
        <f>AL5310*141</f>
        <v>1101915</v>
      </c>
      <c r="AN5310" s="9"/>
      <c r="AO5310" s="9"/>
      <c r="AP5310" s="9"/>
      <c r="AQ5310" s="15"/>
      <c r="AR5310" s="9">
        <v>45</v>
      </c>
      <c r="AS5310" s="9">
        <f>AR5310*30500</f>
        <v>1372500</v>
      </c>
      <c r="AT5310" s="9">
        <v>263</v>
      </c>
      <c r="AU5310" s="9">
        <f>AT5310*2742</f>
        <v>721146</v>
      </c>
      <c r="AV5310" s="9">
        <v>0</v>
      </c>
      <c r="AW5310" s="9">
        <f>AV5310*914</f>
        <v>0</v>
      </c>
      <c r="AX5310" s="9">
        <v>2326</v>
      </c>
      <c r="AY5310" s="9">
        <f>AX5310*141</f>
        <v>327966</v>
      </c>
      <c r="AZ5310" s="9">
        <v>2538</v>
      </c>
      <c r="BA5310" s="9">
        <f>AZ5310*343</f>
        <v>870534</v>
      </c>
      <c r="BB5310" s="9">
        <v>719</v>
      </c>
      <c r="BC5310" s="9">
        <f>BB5310*109</f>
        <v>78371</v>
      </c>
      <c r="BD5310" s="9">
        <v>2</v>
      </c>
      <c r="BE5310" s="9">
        <f>BD5310*82</f>
        <v>164</v>
      </c>
      <c r="BF5310" s="9">
        <v>1014</v>
      </c>
      <c r="BG5310" s="9">
        <f>BF5310*328</f>
        <v>332592</v>
      </c>
      <c r="BH5310" s="9">
        <v>2</v>
      </c>
      <c r="BI5310" s="9">
        <f>BH5310*410</f>
        <v>820</v>
      </c>
      <c r="BJ5310" s="9">
        <v>4</v>
      </c>
      <c r="BK5310" s="9">
        <f>BJ5310*219</f>
        <v>876</v>
      </c>
      <c r="BL5310" s="9">
        <f t="shared" si="172"/>
        <v>46000016.798977911</v>
      </c>
      <c r="BM5310" s="9">
        <f t="shared" si="173"/>
        <v>46000000</v>
      </c>
    </row>
    <row r="5311" spans="1:65" x14ac:dyDescent="0.3">
      <c r="A5311" t="s">
        <v>4773</v>
      </c>
      <c r="B5311" s="9">
        <v>344</v>
      </c>
      <c r="C5311">
        <v>573639</v>
      </c>
      <c r="D5311">
        <v>1</v>
      </c>
      <c r="E5311">
        <v>0</v>
      </c>
      <c r="F5311">
        <v>0</v>
      </c>
      <c r="G5311">
        <v>0</v>
      </c>
      <c r="H5311">
        <v>0</v>
      </c>
      <c r="I5311" t="s">
        <v>90</v>
      </c>
      <c r="J5311">
        <v>573809</v>
      </c>
      <c r="K5311" t="s">
        <v>2500</v>
      </c>
      <c r="L5311">
        <v>573809</v>
      </c>
      <c r="M5311" t="s">
        <v>2500</v>
      </c>
      <c r="N5311">
        <v>572659</v>
      </c>
      <c r="O5311" t="s">
        <v>158</v>
      </c>
      <c r="P5311">
        <v>572659</v>
      </c>
      <c r="Q5311" t="s">
        <v>158</v>
      </c>
      <c r="R5311" s="9">
        <v>82378.98693795054</v>
      </c>
      <c r="S5311" s="9"/>
      <c r="T5311" s="9"/>
      <c r="U5311" s="9"/>
      <c r="V5311" s="9"/>
      <c r="W5311" s="9"/>
      <c r="X5311" s="9"/>
      <c r="Y5311" s="9"/>
      <c r="Z5311" s="9"/>
      <c r="AA5311" s="9"/>
      <c r="AB5311" s="9"/>
      <c r="AC5311" s="9"/>
      <c r="AD5311" s="9"/>
      <c r="AE5311" s="9"/>
      <c r="AF5311" s="9"/>
      <c r="AG5311" s="9"/>
      <c r="AH5311" s="9"/>
      <c r="AI5311" s="9"/>
      <c r="AJ5311" s="9"/>
      <c r="AK5311" s="9"/>
      <c r="AL5311" s="9"/>
      <c r="AM5311" s="9"/>
      <c r="AN5311" s="9"/>
      <c r="AO5311" s="9"/>
      <c r="AP5311" s="9"/>
      <c r="AQ5311" s="15"/>
      <c r="AR5311" s="9"/>
      <c r="AS5311" s="9"/>
      <c r="AT5311" s="9"/>
      <c r="AU5311" s="9"/>
      <c r="AV5311" s="9"/>
      <c r="AW5311" s="9"/>
      <c r="AX5311" s="9"/>
      <c r="AY5311" s="9"/>
      <c r="AZ5311" s="9"/>
      <c r="BA5311" s="9"/>
      <c r="BB5311" s="9"/>
      <c r="BC5311" s="9"/>
      <c r="BD5311" s="9"/>
      <c r="BE5311" s="9"/>
      <c r="BF5311" s="9"/>
      <c r="BG5311" s="9"/>
      <c r="BH5311" s="9"/>
      <c r="BI5311" s="9"/>
      <c r="BJ5311" s="9"/>
      <c r="BK5311" s="9"/>
      <c r="BL5311" s="9">
        <f t="shared" si="172"/>
        <v>82378.98693795054</v>
      </c>
      <c r="BM5311" s="9">
        <f t="shared" si="173"/>
        <v>82400</v>
      </c>
    </row>
    <row r="5312" spans="1:65" x14ac:dyDescent="0.3">
      <c r="A5312" t="s">
        <v>4774</v>
      </c>
      <c r="B5312" s="9">
        <v>518</v>
      </c>
      <c r="C5312">
        <v>542512</v>
      </c>
      <c r="D5312">
        <v>1</v>
      </c>
      <c r="E5312">
        <v>0</v>
      </c>
      <c r="F5312">
        <v>0</v>
      </c>
      <c r="G5312">
        <v>0</v>
      </c>
      <c r="H5312">
        <v>0</v>
      </c>
      <c r="I5312" t="s">
        <v>86</v>
      </c>
      <c r="J5312">
        <v>542105</v>
      </c>
      <c r="K5312" t="s">
        <v>225</v>
      </c>
      <c r="L5312">
        <v>542164</v>
      </c>
      <c r="M5312" t="s">
        <v>226</v>
      </c>
      <c r="N5312">
        <v>542164</v>
      </c>
      <c r="O5312" t="s">
        <v>226</v>
      </c>
      <c r="P5312">
        <v>541656</v>
      </c>
      <c r="Q5312" t="s">
        <v>227</v>
      </c>
      <c r="R5312" s="9">
        <v>123460.95067329161</v>
      </c>
      <c r="S5312" s="9"/>
      <c r="T5312" s="9"/>
      <c r="U5312" s="9"/>
      <c r="V5312" s="9"/>
      <c r="W5312" s="9"/>
      <c r="X5312" s="9"/>
      <c r="Y5312" s="9"/>
      <c r="Z5312" s="9"/>
      <c r="AA5312" s="9"/>
      <c r="AB5312" s="9"/>
      <c r="AC5312" s="9"/>
      <c r="AD5312" s="9"/>
      <c r="AE5312" s="9"/>
      <c r="AF5312" s="9"/>
      <c r="AG5312" s="9"/>
      <c r="AH5312" s="9"/>
      <c r="AI5312" s="9"/>
      <c r="AJ5312" s="9"/>
      <c r="AK5312" s="9"/>
      <c r="AL5312" s="9"/>
      <c r="AM5312" s="9"/>
      <c r="AN5312" s="9"/>
      <c r="AO5312" s="9"/>
      <c r="AP5312" s="9"/>
      <c r="AQ5312" s="15"/>
      <c r="AR5312" s="9"/>
      <c r="AS5312" s="9"/>
      <c r="AT5312" s="9"/>
      <c r="AU5312" s="9"/>
      <c r="AV5312" s="9"/>
      <c r="AW5312" s="9"/>
      <c r="AX5312" s="9"/>
      <c r="AY5312" s="9"/>
      <c r="AZ5312" s="9"/>
      <c r="BA5312" s="9"/>
      <c r="BB5312" s="9"/>
      <c r="BC5312" s="9"/>
      <c r="BD5312" s="9"/>
      <c r="BE5312" s="9"/>
      <c r="BF5312" s="9"/>
      <c r="BG5312" s="9"/>
      <c r="BH5312" s="9"/>
      <c r="BI5312" s="9"/>
      <c r="BJ5312" s="9"/>
      <c r="BK5312" s="9"/>
      <c r="BL5312" s="9">
        <f t="shared" si="172"/>
        <v>123460.95067329161</v>
      </c>
      <c r="BM5312" s="9">
        <f t="shared" si="173"/>
        <v>123500</v>
      </c>
    </row>
    <row r="5313" spans="1:65" x14ac:dyDescent="0.3">
      <c r="A5313" t="s">
        <v>815</v>
      </c>
      <c r="B5313" s="9">
        <v>658</v>
      </c>
      <c r="C5313">
        <v>593648</v>
      </c>
      <c r="D5313">
        <v>1</v>
      </c>
      <c r="E5313">
        <v>0</v>
      </c>
      <c r="F5313">
        <v>0</v>
      </c>
      <c r="G5313">
        <v>0</v>
      </c>
      <c r="H5313">
        <v>0</v>
      </c>
      <c r="I5313" t="s">
        <v>81</v>
      </c>
      <c r="J5313">
        <v>593397</v>
      </c>
      <c r="K5313" t="s">
        <v>2961</v>
      </c>
      <c r="L5313">
        <v>593559</v>
      </c>
      <c r="M5313" t="s">
        <v>1536</v>
      </c>
      <c r="N5313">
        <v>593559</v>
      </c>
      <c r="O5313" t="s">
        <v>1536</v>
      </c>
      <c r="P5313">
        <v>592889</v>
      </c>
      <c r="Q5313" t="s">
        <v>482</v>
      </c>
      <c r="R5313" s="9">
        <v>156321.3902334194</v>
      </c>
      <c r="S5313" s="9"/>
      <c r="T5313" s="9"/>
      <c r="U5313" s="9"/>
      <c r="V5313" s="9"/>
      <c r="W5313" s="9"/>
      <c r="X5313" s="9"/>
      <c r="Y5313" s="9"/>
      <c r="Z5313" s="9"/>
      <c r="AA5313" s="9"/>
      <c r="AB5313" s="9"/>
      <c r="AC5313" s="9"/>
      <c r="AD5313" s="9"/>
      <c r="AE5313" s="9"/>
      <c r="AF5313" s="9"/>
      <c r="AG5313" s="9"/>
      <c r="AH5313" s="9"/>
      <c r="AI5313" s="9"/>
      <c r="AJ5313" s="9"/>
      <c r="AK5313" s="9"/>
      <c r="AL5313" s="9"/>
      <c r="AM5313" s="9"/>
      <c r="AN5313" s="9"/>
      <c r="AO5313" s="9"/>
      <c r="AP5313" s="9"/>
      <c r="AQ5313" s="15"/>
      <c r="AR5313" s="9"/>
      <c r="AS5313" s="9"/>
      <c r="AT5313" s="9"/>
      <c r="AU5313" s="9"/>
      <c r="AV5313" s="9"/>
      <c r="AW5313" s="9"/>
      <c r="AX5313" s="9"/>
      <c r="AY5313" s="9"/>
      <c r="AZ5313" s="9"/>
      <c r="BA5313" s="9"/>
      <c r="BB5313" s="9"/>
      <c r="BC5313" s="9"/>
      <c r="BD5313" s="9"/>
      <c r="BE5313" s="9"/>
      <c r="BF5313" s="9"/>
      <c r="BG5313" s="9"/>
      <c r="BH5313" s="9"/>
      <c r="BI5313" s="9"/>
      <c r="BJ5313" s="9"/>
      <c r="BK5313" s="9"/>
      <c r="BL5313" s="9">
        <f t="shared" si="172"/>
        <v>156321.3902334194</v>
      </c>
      <c r="BM5313" s="9">
        <f t="shared" si="173"/>
        <v>156300</v>
      </c>
    </row>
    <row r="5314" spans="1:65" x14ac:dyDescent="0.3">
      <c r="A5314" t="s">
        <v>815</v>
      </c>
      <c r="B5314" s="9">
        <v>256</v>
      </c>
      <c r="C5314">
        <v>592714</v>
      </c>
      <c r="D5314">
        <v>1</v>
      </c>
      <c r="E5314">
        <v>0</v>
      </c>
      <c r="F5314">
        <v>0</v>
      </c>
      <c r="G5314">
        <v>0</v>
      </c>
      <c r="H5314">
        <v>0</v>
      </c>
      <c r="I5314" t="s">
        <v>135</v>
      </c>
      <c r="J5314">
        <v>592510</v>
      </c>
      <c r="K5314" t="s">
        <v>3280</v>
      </c>
      <c r="L5314">
        <v>592510</v>
      </c>
      <c r="M5314" t="s">
        <v>3280</v>
      </c>
      <c r="N5314">
        <v>592005</v>
      </c>
      <c r="O5314" t="s">
        <v>136</v>
      </c>
      <c r="P5314">
        <v>592005</v>
      </c>
      <c r="Q5314" t="s">
        <v>136</v>
      </c>
      <c r="R5314" s="9">
        <v>71941.662785630979</v>
      </c>
      <c r="S5314" s="9"/>
      <c r="T5314" s="9"/>
      <c r="U5314" s="9"/>
      <c r="V5314" s="9"/>
      <c r="W5314" s="9"/>
      <c r="X5314" s="9"/>
      <c r="Y5314" s="9"/>
      <c r="Z5314" s="9"/>
      <c r="AA5314" s="9"/>
      <c r="AB5314" s="9"/>
      <c r="AC5314" s="9"/>
      <c r="AD5314" s="9"/>
      <c r="AE5314" s="9"/>
      <c r="AF5314" s="9"/>
      <c r="AG5314" s="9"/>
      <c r="AH5314" s="9"/>
      <c r="AI5314" s="9"/>
      <c r="AJ5314" s="9"/>
      <c r="AK5314" s="9"/>
      <c r="AL5314" s="9"/>
      <c r="AM5314" s="9"/>
      <c r="AN5314" s="9"/>
      <c r="AO5314" s="9"/>
      <c r="AP5314" s="9"/>
      <c r="AQ5314" s="15"/>
      <c r="AR5314" s="9"/>
      <c r="AS5314" s="9"/>
      <c r="AT5314" s="9"/>
      <c r="AU5314" s="9"/>
      <c r="AV5314" s="9"/>
      <c r="AW5314" s="9"/>
      <c r="AX5314" s="9"/>
      <c r="AY5314" s="9"/>
      <c r="AZ5314" s="9"/>
      <c r="BA5314" s="9"/>
      <c r="BB5314" s="9"/>
      <c r="BC5314" s="9"/>
      <c r="BD5314" s="9"/>
      <c r="BE5314" s="9"/>
      <c r="BF5314" s="9"/>
      <c r="BG5314" s="9"/>
      <c r="BH5314" s="9"/>
      <c r="BI5314" s="9"/>
      <c r="BJ5314" s="9"/>
      <c r="BK5314" s="9"/>
      <c r="BL5314" s="9">
        <f t="shared" si="172"/>
        <v>71941.662785630979</v>
      </c>
      <c r="BM5314" s="9">
        <f t="shared" si="173"/>
        <v>71900</v>
      </c>
    </row>
    <row r="5315" spans="1:65" x14ac:dyDescent="0.3">
      <c r="A5315" s="2" t="s">
        <v>815</v>
      </c>
      <c r="B5315" s="9">
        <v>813</v>
      </c>
      <c r="C5315">
        <v>553239</v>
      </c>
      <c r="D5315">
        <v>1</v>
      </c>
      <c r="E5315">
        <v>1</v>
      </c>
      <c r="F5315">
        <v>0</v>
      </c>
      <c r="G5315">
        <v>0</v>
      </c>
      <c r="H5315">
        <v>0</v>
      </c>
      <c r="I5315" t="s">
        <v>83</v>
      </c>
      <c r="J5315">
        <v>553239</v>
      </c>
      <c r="K5315" t="s">
        <v>815</v>
      </c>
      <c r="L5315">
        <v>553131</v>
      </c>
      <c r="M5315" t="s">
        <v>571</v>
      </c>
      <c r="N5315">
        <v>553131</v>
      </c>
      <c r="O5315" t="s">
        <v>571</v>
      </c>
      <c r="P5315">
        <v>553131</v>
      </c>
      <c r="Q5315" t="s">
        <v>571</v>
      </c>
      <c r="R5315" s="9">
        <v>192528.45084248201</v>
      </c>
      <c r="S5315" s="9">
        <f>SUMIFS($B:$B,$J:$J,$C5315)</f>
        <v>1375</v>
      </c>
      <c r="T5315" s="9">
        <v>74888.037389311095</v>
      </c>
      <c r="U5315" s="9">
        <v>0</v>
      </c>
      <c r="V5315" s="9">
        <f>U5315*768</f>
        <v>0</v>
      </c>
      <c r="W5315" s="9">
        <v>7</v>
      </c>
      <c r="X5315" s="9">
        <f>W5315*3072</f>
        <v>21504</v>
      </c>
      <c r="Y5315" s="9">
        <v>15</v>
      </c>
      <c r="Z5315" s="9">
        <f>Y5315*1024</f>
        <v>15360</v>
      </c>
      <c r="AA5315" s="9">
        <v>1</v>
      </c>
      <c r="AB5315" s="9">
        <f>AA5315*256</f>
        <v>256</v>
      </c>
      <c r="AC5315" s="9"/>
      <c r="AD5315" s="9"/>
      <c r="AE5315" s="9"/>
      <c r="AF5315" s="9"/>
      <c r="AG5315" s="9"/>
      <c r="AH5315" s="9"/>
      <c r="AI5315" s="9"/>
      <c r="AJ5315" s="9"/>
      <c r="AK5315" s="9"/>
      <c r="AL5315" s="9"/>
      <c r="AM5315" s="9"/>
      <c r="AN5315" s="9"/>
      <c r="AO5315" s="9"/>
      <c r="AP5315" s="9"/>
      <c r="AQ5315" s="15"/>
      <c r="AR5315" s="9"/>
      <c r="AS5315" s="9"/>
      <c r="AT5315" s="9"/>
      <c r="AU5315" s="9"/>
      <c r="AV5315" s="9"/>
      <c r="AW5315" s="9"/>
      <c r="AX5315" s="9"/>
      <c r="AY5315" s="9"/>
      <c r="AZ5315" s="9"/>
      <c r="BA5315" s="9"/>
      <c r="BB5315" s="9"/>
      <c r="BC5315" s="9"/>
      <c r="BD5315" s="9"/>
      <c r="BE5315" s="9"/>
      <c r="BF5315" s="9"/>
      <c r="BG5315" s="9"/>
      <c r="BH5315" s="9"/>
      <c r="BI5315" s="9"/>
      <c r="BJ5315" s="9"/>
      <c r="BK5315" s="9"/>
      <c r="BL5315" s="9">
        <f t="shared" si="172"/>
        <v>304536.4882317931</v>
      </c>
      <c r="BM5315" s="9">
        <f t="shared" si="173"/>
        <v>304500</v>
      </c>
    </row>
    <row r="5316" spans="1:65" x14ac:dyDescent="0.3">
      <c r="A5316" t="s">
        <v>4775</v>
      </c>
      <c r="B5316" s="9">
        <v>433</v>
      </c>
      <c r="C5316">
        <v>520047</v>
      </c>
      <c r="D5316">
        <v>1</v>
      </c>
      <c r="E5316">
        <v>0</v>
      </c>
      <c r="F5316">
        <v>0</v>
      </c>
      <c r="G5316">
        <v>0</v>
      </c>
      <c r="H5316">
        <v>0</v>
      </c>
      <c r="I5316" t="s">
        <v>111</v>
      </c>
      <c r="J5316">
        <v>511382</v>
      </c>
      <c r="K5316" t="s">
        <v>311</v>
      </c>
      <c r="L5316">
        <v>511382</v>
      </c>
      <c r="M5316" t="s">
        <v>311</v>
      </c>
      <c r="N5316">
        <v>511382</v>
      </c>
      <c r="O5316" t="s">
        <v>311</v>
      </c>
      <c r="P5316">
        <v>511382</v>
      </c>
      <c r="Q5316" t="s">
        <v>311</v>
      </c>
      <c r="R5316" s="9">
        <v>103428.3916912102</v>
      </c>
      <c r="S5316" s="9"/>
      <c r="T5316" s="9"/>
      <c r="U5316" s="9"/>
      <c r="V5316" s="9"/>
      <c r="W5316" s="9"/>
      <c r="X5316" s="9"/>
      <c r="Y5316" s="9"/>
      <c r="Z5316" s="9"/>
      <c r="AA5316" s="9"/>
      <c r="AB5316" s="9"/>
      <c r="AC5316" s="9"/>
      <c r="AD5316" s="9"/>
      <c r="AE5316" s="9"/>
      <c r="AF5316" s="9"/>
      <c r="AG5316" s="9"/>
      <c r="AH5316" s="9"/>
      <c r="AI5316" s="9"/>
      <c r="AJ5316" s="9"/>
      <c r="AK5316" s="9"/>
      <c r="AL5316" s="9"/>
      <c r="AM5316" s="9"/>
      <c r="AN5316" s="9"/>
      <c r="AO5316" s="9"/>
      <c r="AP5316" s="9"/>
      <c r="AQ5316" s="15"/>
      <c r="AR5316" s="9"/>
      <c r="AS5316" s="9"/>
      <c r="AT5316" s="9"/>
      <c r="AU5316" s="9"/>
      <c r="AV5316" s="9"/>
      <c r="AW5316" s="9"/>
      <c r="AX5316" s="9"/>
      <c r="AY5316" s="9"/>
      <c r="AZ5316" s="9"/>
      <c r="BA5316" s="9"/>
      <c r="BB5316" s="9"/>
      <c r="BC5316" s="9"/>
      <c r="BD5316" s="9"/>
      <c r="BE5316" s="9"/>
      <c r="BF5316" s="9"/>
      <c r="BG5316" s="9"/>
      <c r="BH5316" s="9"/>
      <c r="BI5316" s="9"/>
      <c r="BJ5316" s="9"/>
      <c r="BK5316" s="9"/>
      <c r="BL5316" s="9">
        <f t="shared" ref="BL5316:BL5379" si="174">SUMIF(R5316:R5316,"&lt;&gt;")+SUMIF(T5316:T5316,"&lt;&gt;")+SUMIF(V5316:V5316,"&lt;&gt;")+SUMIF(X5316:X5316,"&lt;&gt;")+SUMIF(Z5316:Z5316,"&lt;&gt;")+SUMIF(AB5316:AB5316,"&lt;&gt;")+SUMIF(AD5316:AD5316,"&lt;&gt;")+SUMIF(AF5316:AF5316,"&lt;&gt;")+SUMIF(AH5316:AH5316,"&lt;&gt;")+SUMIF(AJ5316:AJ5316,"&lt;&gt;")+SUMIF(AK5316:AK5316,"&lt;&gt;")+SUMIF(AM5316:AM5316,"&lt;&gt;")+SUMIF(AO5316:AO5316,"&lt;&gt;")+SUMIF(AQ5316:AQ5316,"&lt;&gt;")+SUMIF(AS5316:AS5316,"&lt;&gt;")+SUMIF(AU5316:AU5316,"&lt;&gt;")+SUMIF(AW5316:AW5316,"&lt;&gt;")+SUMIF(AY5316:AY5316,"&lt;&gt;")+SUMIF(BA5316:BA5316,"&lt;&gt;")+SUMIF(BC5316:BC5316,"&lt;&gt;")+SUMIF(BE5316:BE5316,"&lt;&gt;")+SUMIF(BG5316:BG5316,"&lt;&gt;")+SUMIF(BI5316:BI5316,"&lt;&gt;")+SUMIF(BK5316:BK5316,"&lt;&gt;")</f>
        <v>103428.3916912102</v>
      </c>
      <c r="BM5316" s="9">
        <f t="shared" ref="BM5316:BM5379" si="175">ROUND(BL5316/100,0)*100</f>
        <v>103400</v>
      </c>
    </row>
    <row r="5317" spans="1:65" x14ac:dyDescent="0.3">
      <c r="A5317" t="s">
        <v>4776</v>
      </c>
      <c r="B5317" s="9">
        <v>261</v>
      </c>
      <c r="C5317">
        <v>546267</v>
      </c>
      <c r="D5317">
        <v>1</v>
      </c>
      <c r="E5317">
        <v>0</v>
      </c>
      <c r="F5317">
        <v>0</v>
      </c>
      <c r="G5317">
        <v>0</v>
      </c>
      <c r="H5317">
        <v>0</v>
      </c>
      <c r="I5317" t="s">
        <v>104</v>
      </c>
      <c r="J5317">
        <v>561533</v>
      </c>
      <c r="K5317" t="s">
        <v>428</v>
      </c>
      <c r="L5317">
        <v>561533</v>
      </c>
      <c r="M5317" t="s">
        <v>428</v>
      </c>
      <c r="N5317">
        <v>561495</v>
      </c>
      <c r="O5317" t="s">
        <v>354</v>
      </c>
      <c r="P5317">
        <v>561380</v>
      </c>
      <c r="Q5317" t="s">
        <v>355</v>
      </c>
      <c r="R5317" s="9">
        <v>71941.662785630979</v>
      </c>
      <c r="S5317" s="9"/>
      <c r="T5317" s="9"/>
      <c r="U5317" s="9"/>
      <c r="V5317" s="9"/>
      <c r="W5317" s="9"/>
      <c r="X5317" s="9"/>
      <c r="Y5317" s="9"/>
      <c r="Z5317" s="9"/>
      <c r="AA5317" s="9"/>
      <c r="AB5317" s="9"/>
      <c r="AC5317" s="9"/>
      <c r="AD5317" s="9"/>
      <c r="AE5317" s="9"/>
      <c r="AF5317" s="9"/>
      <c r="AG5317" s="9"/>
      <c r="AH5317" s="9"/>
      <c r="AI5317" s="9"/>
      <c r="AJ5317" s="9"/>
      <c r="AK5317" s="9"/>
      <c r="AL5317" s="9"/>
      <c r="AM5317" s="9"/>
      <c r="AN5317" s="9"/>
      <c r="AO5317" s="9"/>
      <c r="AP5317" s="9"/>
      <c r="AQ5317" s="15"/>
      <c r="AR5317" s="9"/>
      <c r="AS5317" s="9"/>
      <c r="AT5317" s="9"/>
      <c r="AU5317" s="9"/>
      <c r="AV5317" s="9"/>
      <c r="AW5317" s="9"/>
      <c r="AX5317" s="9"/>
      <c r="AY5317" s="9"/>
      <c r="AZ5317" s="9"/>
      <c r="BA5317" s="9"/>
      <c r="BB5317" s="9"/>
      <c r="BC5317" s="9"/>
      <c r="BD5317" s="9"/>
      <c r="BE5317" s="9"/>
      <c r="BF5317" s="9"/>
      <c r="BG5317" s="9"/>
      <c r="BH5317" s="9"/>
      <c r="BI5317" s="9"/>
      <c r="BJ5317" s="9"/>
      <c r="BK5317" s="9"/>
      <c r="BL5317" s="9">
        <f t="shared" si="174"/>
        <v>71941.662785630979</v>
      </c>
      <c r="BM5317" s="9">
        <f t="shared" si="175"/>
        <v>71900</v>
      </c>
    </row>
    <row r="5318" spans="1:65" x14ac:dyDescent="0.3">
      <c r="A5318" t="s">
        <v>4776</v>
      </c>
      <c r="B5318" s="9">
        <v>855</v>
      </c>
      <c r="C5318">
        <v>531561</v>
      </c>
      <c r="D5318">
        <v>1</v>
      </c>
      <c r="E5318">
        <v>0</v>
      </c>
      <c r="F5318">
        <v>0</v>
      </c>
      <c r="G5318">
        <v>0</v>
      </c>
      <c r="H5318">
        <v>0</v>
      </c>
      <c r="I5318" t="s">
        <v>86</v>
      </c>
      <c r="J5318">
        <v>534676</v>
      </c>
      <c r="K5318" t="s">
        <v>874</v>
      </c>
      <c r="L5318">
        <v>534676</v>
      </c>
      <c r="M5318" t="s">
        <v>874</v>
      </c>
      <c r="N5318">
        <v>534676</v>
      </c>
      <c r="O5318" t="s">
        <v>874</v>
      </c>
      <c r="P5318">
        <v>534676</v>
      </c>
      <c r="Q5318" t="s">
        <v>874</v>
      </c>
      <c r="R5318" s="9">
        <v>202310.49978891961</v>
      </c>
      <c r="S5318" s="9"/>
      <c r="T5318" s="9"/>
      <c r="U5318" s="9"/>
      <c r="V5318" s="9"/>
      <c r="W5318" s="9"/>
      <c r="X5318" s="9"/>
      <c r="Y5318" s="9"/>
      <c r="Z5318" s="9"/>
      <c r="AA5318" s="9"/>
      <c r="AB5318" s="9"/>
      <c r="AC5318" s="9"/>
      <c r="AD5318" s="9"/>
      <c r="AE5318" s="9"/>
      <c r="AF5318" s="9"/>
      <c r="AG5318" s="9"/>
      <c r="AH5318" s="9"/>
      <c r="AI5318" s="9"/>
      <c r="AJ5318" s="9"/>
      <c r="AK5318" s="9"/>
      <c r="AL5318" s="9"/>
      <c r="AM5318" s="9"/>
      <c r="AN5318" s="9"/>
      <c r="AO5318" s="9"/>
      <c r="AP5318" s="9"/>
      <c r="AQ5318" s="15"/>
      <c r="AR5318" s="9"/>
      <c r="AS5318" s="9"/>
      <c r="AT5318" s="9"/>
      <c r="AU5318" s="9"/>
      <c r="AV5318" s="9"/>
      <c r="AW5318" s="9"/>
      <c r="AX5318" s="9"/>
      <c r="AY5318" s="9"/>
      <c r="AZ5318" s="9"/>
      <c r="BA5318" s="9"/>
      <c r="BB5318" s="9"/>
      <c r="BC5318" s="9"/>
      <c r="BD5318" s="9"/>
      <c r="BE5318" s="9"/>
      <c r="BF5318" s="9"/>
      <c r="BG5318" s="9"/>
      <c r="BH5318" s="9"/>
      <c r="BI5318" s="9"/>
      <c r="BJ5318" s="9"/>
      <c r="BK5318" s="9"/>
      <c r="BL5318" s="9">
        <f t="shared" si="174"/>
        <v>202310.49978891961</v>
      </c>
      <c r="BM5318" s="9">
        <f t="shared" si="175"/>
        <v>202300</v>
      </c>
    </row>
    <row r="5319" spans="1:65" x14ac:dyDescent="0.3">
      <c r="A5319" t="s">
        <v>4777</v>
      </c>
      <c r="B5319" s="9">
        <v>2792</v>
      </c>
      <c r="C5319">
        <v>532983</v>
      </c>
      <c r="D5319">
        <v>1</v>
      </c>
      <c r="E5319">
        <v>0</v>
      </c>
      <c r="F5319">
        <v>0</v>
      </c>
      <c r="G5319">
        <v>0</v>
      </c>
      <c r="H5319">
        <v>0</v>
      </c>
      <c r="I5319" t="s">
        <v>86</v>
      </c>
      <c r="J5319">
        <v>532860</v>
      </c>
      <c r="K5319" t="s">
        <v>2239</v>
      </c>
      <c r="L5319">
        <v>532860</v>
      </c>
      <c r="M5319" t="s">
        <v>2239</v>
      </c>
      <c r="N5319">
        <v>532053</v>
      </c>
      <c r="O5319" t="s">
        <v>281</v>
      </c>
      <c r="P5319">
        <v>532053</v>
      </c>
      <c r="Q5319" t="s">
        <v>281</v>
      </c>
      <c r="R5319" s="9">
        <v>643717.44048395311</v>
      </c>
      <c r="S5319" s="9"/>
      <c r="T5319" s="9"/>
      <c r="U5319" s="9"/>
      <c r="V5319" s="9"/>
      <c r="W5319" s="9"/>
      <c r="X5319" s="9"/>
      <c r="Y5319" s="9"/>
      <c r="Z5319" s="9"/>
      <c r="AA5319" s="9"/>
      <c r="AB5319" s="9"/>
      <c r="AC5319" s="9"/>
      <c r="AD5319" s="9"/>
      <c r="AE5319" s="9"/>
      <c r="AF5319" s="9"/>
      <c r="AG5319" s="9"/>
      <c r="AH5319" s="9"/>
      <c r="AI5319" s="9"/>
      <c r="AJ5319" s="9"/>
      <c r="AK5319" s="9"/>
      <c r="AL5319" s="9"/>
      <c r="AM5319" s="9"/>
      <c r="AN5319" s="9"/>
      <c r="AO5319" s="9"/>
      <c r="AP5319" s="9"/>
      <c r="AQ5319" s="15"/>
      <c r="AR5319" s="9"/>
      <c r="AS5319" s="9"/>
      <c r="AT5319" s="9"/>
      <c r="AU5319" s="9"/>
      <c r="AV5319" s="9"/>
      <c r="AW5319" s="9"/>
      <c r="AX5319" s="9"/>
      <c r="AY5319" s="9"/>
      <c r="AZ5319" s="9"/>
      <c r="BA5319" s="9"/>
      <c r="BB5319" s="9"/>
      <c r="BC5319" s="9"/>
      <c r="BD5319" s="9"/>
      <c r="BE5319" s="9"/>
      <c r="BF5319" s="9"/>
      <c r="BG5319" s="9"/>
      <c r="BH5319" s="9"/>
      <c r="BI5319" s="9"/>
      <c r="BJ5319" s="9"/>
      <c r="BK5319" s="9"/>
      <c r="BL5319" s="9">
        <f t="shared" si="174"/>
        <v>643717.44048395311</v>
      </c>
      <c r="BM5319" s="9">
        <f t="shared" si="175"/>
        <v>643700</v>
      </c>
    </row>
    <row r="5320" spans="1:65" x14ac:dyDescent="0.3">
      <c r="A5320" s="2" t="s">
        <v>1102</v>
      </c>
      <c r="B5320" s="9">
        <v>1724</v>
      </c>
      <c r="C5320">
        <v>539767</v>
      </c>
      <c r="D5320">
        <v>1</v>
      </c>
      <c r="E5320">
        <v>1</v>
      </c>
      <c r="F5320">
        <v>0</v>
      </c>
      <c r="G5320">
        <v>0</v>
      </c>
      <c r="H5320">
        <v>0</v>
      </c>
      <c r="I5320" t="s">
        <v>86</v>
      </c>
      <c r="J5320">
        <v>539767</v>
      </c>
      <c r="K5320" t="s">
        <v>1102</v>
      </c>
      <c r="L5320">
        <v>539244</v>
      </c>
      <c r="M5320" t="s">
        <v>1072</v>
      </c>
      <c r="N5320">
        <v>539244</v>
      </c>
      <c r="O5320" t="s">
        <v>1072</v>
      </c>
      <c r="P5320">
        <v>539139</v>
      </c>
      <c r="Q5320" t="s">
        <v>537</v>
      </c>
      <c r="R5320" s="9">
        <v>402426.89344821131</v>
      </c>
      <c r="S5320" s="9">
        <f>SUMIFS($B:$B,$J:$J,$C5320)</f>
        <v>3997</v>
      </c>
      <c r="T5320" s="9">
        <v>217140.78567537261</v>
      </c>
      <c r="U5320" s="9">
        <v>3</v>
      </c>
      <c r="V5320" s="9">
        <f>U5320*768</f>
        <v>2304</v>
      </c>
      <c r="W5320" s="9">
        <v>39</v>
      </c>
      <c r="X5320" s="9">
        <f>W5320*3072</f>
        <v>119808</v>
      </c>
      <c r="Y5320" s="9">
        <v>11</v>
      </c>
      <c r="Z5320" s="9">
        <f>Y5320*1024</f>
        <v>11264</v>
      </c>
      <c r="AA5320" s="9">
        <v>7</v>
      </c>
      <c r="AB5320" s="9">
        <f>AA5320*256</f>
        <v>1792</v>
      </c>
      <c r="AC5320" s="9"/>
      <c r="AD5320" s="9"/>
      <c r="AE5320" s="9"/>
      <c r="AF5320" s="9"/>
      <c r="AG5320" s="9"/>
      <c r="AH5320" s="9"/>
      <c r="AI5320" s="9"/>
      <c r="AJ5320" s="9"/>
      <c r="AK5320" s="9"/>
      <c r="AL5320" s="9"/>
      <c r="AM5320" s="9"/>
      <c r="AN5320" s="9"/>
      <c r="AO5320" s="9"/>
      <c r="AP5320" s="9"/>
      <c r="AQ5320" s="15"/>
      <c r="AR5320" s="9">
        <v>3</v>
      </c>
      <c r="AS5320" s="9">
        <f>AR5320*30500</f>
        <v>91500</v>
      </c>
      <c r="AT5320" s="9"/>
      <c r="AU5320" s="9"/>
      <c r="AV5320" s="9"/>
      <c r="AW5320" s="9"/>
      <c r="AX5320" s="9"/>
      <c r="AY5320" s="9"/>
      <c r="AZ5320" s="9"/>
      <c r="BA5320" s="9"/>
      <c r="BB5320" s="9"/>
      <c r="BC5320" s="9"/>
      <c r="BD5320" s="9"/>
      <c r="BE5320" s="9"/>
      <c r="BF5320" s="9"/>
      <c r="BG5320" s="9"/>
      <c r="BH5320" s="9"/>
      <c r="BI5320" s="9"/>
      <c r="BJ5320" s="9"/>
      <c r="BK5320" s="9"/>
      <c r="BL5320" s="9">
        <f t="shared" si="174"/>
        <v>846235.67912358395</v>
      </c>
      <c r="BM5320" s="9">
        <f t="shared" si="175"/>
        <v>846200</v>
      </c>
    </row>
    <row r="5321" spans="1:65" x14ac:dyDescent="0.3">
      <c r="A5321" t="s">
        <v>4778</v>
      </c>
      <c r="B5321" s="9">
        <v>680</v>
      </c>
      <c r="C5321">
        <v>533777</v>
      </c>
      <c r="D5321">
        <v>1</v>
      </c>
      <c r="E5321">
        <v>0</v>
      </c>
      <c r="F5321">
        <v>0</v>
      </c>
      <c r="G5321">
        <v>0</v>
      </c>
      <c r="H5321">
        <v>0</v>
      </c>
      <c r="I5321" t="s">
        <v>86</v>
      </c>
      <c r="J5321">
        <v>533271</v>
      </c>
      <c r="K5321" t="s">
        <v>785</v>
      </c>
      <c r="L5321">
        <v>533271</v>
      </c>
      <c r="M5321" t="s">
        <v>785</v>
      </c>
      <c r="N5321">
        <v>533271</v>
      </c>
      <c r="O5321" t="s">
        <v>785</v>
      </c>
      <c r="P5321">
        <v>533271</v>
      </c>
      <c r="Q5321" t="s">
        <v>785</v>
      </c>
      <c r="R5321" s="9">
        <v>161471.11352677771</v>
      </c>
      <c r="S5321" s="9"/>
      <c r="T5321" s="9"/>
      <c r="U5321" s="9"/>
      <c r="V5321" s="9"/>
      <c r="W5321" s="9"/>
      <c r="X5321" s="9"/>
      <c r="Y5321" s="9"/>
      <c r="Z5321" s="9"/>
      <c r="AA5321" s="9"/>
      <c r="AB5321" s="9"/>
      <c r="AC5321" s="9"/>
      <c r="AD5321" s="9"/>
      <c r="AE5321" s="9"/>
      <c r="AF5321" s="9"/>
      <c r="AG5321" s="9"/>
      <c r="AH5321" s="9"/>
      <c r="AI5321" s="9"/>
      <c r="AJ5321" s="9"/>
      <c r="AK5321" s="9"/>
      <c r="AL5321" s="9"/>
      <c r="AM5321" s="9"/>
      <c r="AN5321" s="9"/>
      <c r="AO5321" s="9"/>
      <c r="AP5321" s="9"/>
      <c r="AQ5321" s="15"/>
      <c r="AR5321" s="9"/>
      <c r="AS5321" s="9"/>
      <c r="AT5321" s="9"/>
      <c r="AU5321" s="9"/>
      <c r="AV5321" s="9"/>
      <c r="AW5321" s="9"/>
      <c r="AX5321" s="9"/>
      <c r="AY5321" s="9"/>
      <c r="AZ5321" s="9"/>
      <c r="BA5321" s="9"/>
      <c r="BB5321" s="9"/>
      <c r="BC5321" s="9"/>
      <c r="BD5321" s="9"/>
      <c r="BE5321" s="9"/>
      <c r="BF5321" s="9"/>
      <c r="BG5321" s="9"/>
      <c r="BH5321" s="9"/>
      <c r="BI5321" s="9"/>
      <c r="BJ5321" s="9"/>
      <c r="BK5321" s="9"/>
      <c r="BL5321" s="9">
        <f t="shared" si="174"/>
        <v>161471.11352677771</v>
      </c>
      <c r="BM5321" s="9">
        <f t="shared" si="175"/>
        <v>161500</v>
      </c>
    </row>
    <row r="5322" spans="1:65" x14ac:dyDescent="0.3">
      <c r="A5322" s="2" t="s">
        <v>2796</v>
      </c>
      <c r="B5322" s="9">
        <v>698</v>
      </c>
      <c r="C5322">
        <v>566853</v>
      </c>
      <c r="D5322">
        <v>1</v>
      </c>
      <c r="E5322">
        <v>1</v>
      </c>
      <c r="F5322">
        <v>0</v>
      </c>
      <c r="G5322">
        <v>0</v>
      </c>
      <c r="H5322">
        <v>0</v>
      </c>
      <c r="I5322" t="s">
        <v>131</v>
      </c>
      <c r="J5322">
        <v>566853</v>
      </c>
      <c r="K5322" t="s">
        <v>2796</v>
      </c>
      <c r="L5322">
        <v>566985</v>
      </c>
      <c r="M5322" t="s">
        <v>423</v>
      </c>
      <c r="N5322">
        <v>566985</v>
      </c>
      <c r="O5322" t="s">
        <v>423</v>
      </c>
      <c r="P5322">
        <v>566985</v>
      </c>
      <c r="Q5322" t="s">
        <v>423</v>
      </c>
      <c r="R5322" s="9">
        <v>165681.82465610129</v>
      </c>
      <c r="S5322" s="9">
        <f>SUMIFS($B:$B,$J:$J,$C5322)</f>
        <v>2064</v>
      </c>
      <c r="T5322" s="9">
        <v>112322.5528101049</v>
      </c>
      <c r="U5322" s="9">
        <v>0</v>
      </c>
      <c r="V5322" s="9">
        <f>U5322*768</f>
        <v>0</v>
      </c>
      <c r="W5322" s="9">
        <v>5</v>
      </c>
      <c r="X5322" s="9">
        <f>W5322*3072</f>
        <v>15360</v>
      </c>
      <c r="Y5322" s="9">
        <v>5</v>
      </c>
      <c r="Z5322" s="9">
        <f>Y5322*1024</f>
        <v>5120</v>
      </c>
      <c r="AA5322" s="9">
        <v>0</v>
      </c>
      <c r="AB5322" s="9">
        <f>AA5322*256</f>
        <v>0</v>
      </c>
      <c r="AC5322" s="9"/>
      <c r="AD5322" s="9"/>
      <c r="AE5322" s="9"/>
      <c r="AF5322" s="9"/>
      <c r="AG5322" s="9"/>
      <c r="AH5322" s="9"/>
      <c r="AI5322" s="9"/>
      <c r="AJ5322" s="9"/>
      <c r="AK5322" s="9"/>
      <c r="AL5322" s="9"/>
      <c r="AM5322" s="9"/>
      <c r="AN5322" s="9"/>
      <c r="AO5322" s="9"/>
      <c r="AP5322" s="9"/>
      <c r="AQ5322" s="15"/>
      <c r="AR5322" s="9">
        <v>35</v>
      </c>
      <c r="AS5322" s="9">
        <f>AR5322*30500</f>
        <v>1067500</v>
      </c>
      <c r="AT5322" s="9"/>
      <c r="AU5322" s="9"/>
      <c r="AV5322" s="9"/>
      <c r="AW5322" s="9"/>
      <c r="AX5322" s="9"/>
      <c r="AY5322" s="9"/>
      <c r="AZ5322" s="9"/>
      <c r="BA5322" s="9"/>
      <c r="BB5322" s="9"/>
      <c r="BC5322" s="9"/>
      <c r="BD5322" s="9"/>
      <c r="BE5322" s="9"/>
      <c r="BF5322" s="9"/>
      <c r="BG5322" s="9"/>
      <c r="BH5322" s="9"/>
      <c r="BI5322" s="9"/>
      <c r="BJ5322" s="9"/>
      <c r="BK5322" s="9"/>
      <c r="BL5322" s="9">
        <f t="shared" si="174"/>
        <v>1365984.3774662062</v>
      </c>
      <c r="BM5322" s="9">
        <f t="shared" si="175"/>
        <v>1366000</v>
      </c>
    </row>
    <row r="5323" spans="1:65" x14ac:dyDescent="0.3">
      <c r="A5323" t="s">
        <v>4779</v>
      </c>
      <c r="B5323" s="9">
        <v>1094</v>
      </c>
      <c r="C5323">
        <v>533785</v>
      </c>
      <c r="D5323">
        <v>1</v>
      </c>
      <c r="E5323">
        <v>0</v>
      </c>
      <c r="F5323">
        <v>0</v>
      </c>
      <c r="G5323">
        <v>0</v>
      </c>
      <c r="H5323">
        <v>0</v>
      </c>
      <c r="I5323" t="s">
        <v>86</v>
      </c>
      <c r="J5323">
        <v>533271</v>
      </c>
      <c r="K5323" t="s">
        <v>785</v>
      </c>
      <c r="L5323">
        <v>533271</v>
      </c>
      <c r="M5323" t="s">
        <v>785</v>
      </c>
      <c r="N5323">
        <v>533271</v>
      </c>
      <c r="O5323" t="s">
        <v>785</v>
      </c>
      <c r="P5323">
        <v>533271</v>
      </c>
      <c r="Q5323" t="s">
        <v>785</v>
      </c>
      <c r="R5323" s="9">
        <v>257761.2412698871</v>
      </c>
      <c r="S5323" s="9"/>
      <c r="T5323" s="9"/>
      <c r="U5323" s="9"/>
      <c r="V5323" s="9"/>
      <c r="W5323" s="9"/>
      <c r="X5323" s="9"/>
      <c r="Y5323" s="9"/>
      <c r="Z5323" s="9"/>
      <c r="AA5323" s="9"/>
      <c r="AB5323" s="9"/>
      <c r="AC5323" s="9"/>
      <c r="AD5323" s="9"/>
      <c r="AE5323" s="9"/>
      <c r="AF5323" s="9"/>
      <c r="AG5323" s="9"/>
      <c r="AH5323" s="9"/>
      <c r="AI5323" s="9"/>
      <c r="AJ5323" s="9"/>
      <c r="AK5323" s="9"/>
      <c r="AL5323" s="9"/>
      <c r="AM5323" s="9"/>
      <c r="AN5323" s="9"/>
      <c r="AO5323" s="9"/>
      <c r="AP5323" s="9"/>
      <c r="AQ5323" s="15"/>
      <c r="AR5323" s="9"/>
      <c r="AS5323" s="9"/>
      <c r="AT5323" s="9"/>
      <c r="AU5323" s="9"/>
      <c r="AV5323" s="9"/>
      <c r="AW5323" s="9"/>
      <c r="AX5323" s="9"/>
      <c r="AY5323" s="9"/>
      <c r="AZ5323" s="9"/>
      <c r="BA5323" s="9"/>
      <c r="BB5323" s="9"/>
      <c r="BC5323" s="9"/>
      <c r="BD5323" s="9"/>
      <c r="BE5323" s="9"/>
      <c r="BF5323" s="9"/>
      <c r="BG5323" s="9"/>
      <c r="BH5323" s="9"/>
      <c r="BI5323" s="9"/>
      <c r="BJ5323" s="9"/>
      <c r="BK5323" s="9"/>
      <c r="BL5323" s="9">
        <f t="shared" si="174"/>
        <v>257761.2412698871</v>
      </c>
      <c r="BM5323" s="9">
        <f t="shared" si="175"/>
        <v>257800</v>
      </c>
    </row>
    <row r="5324" spans="1:65" x14ac:dyDescent="0.3">
      <c r="A5324" t="s">
        <v>4780</v>
      </c>
      <c r="B5324" s="9">
        <v>201</v>
      </c>
      <c r="C5324">
        <v>594989</v>
      </c>
      <c r="D5324">
        <v>1</v>
      </c>
      <c r="E5324">
        <v>0</v>
      </c>
      <c r="F5324">
        <v>0</v>
      </c>
      <c r="G5324">
        <v>0</v>
      </c>
      <c r="H5324">
        <v>0</v>
      </c>
      <c r="I5324" t="s">
        <v>81</v>
      </c>
      <c r="J5324">
        <v>595055</v>
      </c>
      <c r="K5324" t="s">
        <v>2244</v>
      </c>
      <c r="L5324">
        <v>594482</v>
      </c>
      <c r="M5324" t="s">
        <v>526</v>
      </c>
      <c r="N5324">
        <v>594482</v>
      </c>
      <c r="O5324" t="s">
        <v>526</v>
      </c>
      <c r="P5324">
        <v>594482</v>
      </c>
      <c r="Q5324" t="s">
        <v>526</v>
      </c>
      <c r="R5324" s="9">
        <v>71941.662785630979</v>
      </c>
      <c r="S5324" s="9"/>
      <c r="T5324" s="9"/>
      <c r="U5324" s="9"/>
      <c r="V5324" s="9"/>
      <c r="W5324" s="9"/>
      <c r="X5324" s="9"/>
      <c r="Y5324" s="9"/>
      <c r="Z5324" s="9"/>
      <c r="AA5324" s="9"/>
      <c r="AB5324" s="9"/>
      <c r="AC5324" s="9"/>
      <c r="AD5324" s="9"/>
      <c r="AE5324" s="9"/>
      <c r="AF5324" s="9"/>
      <c r="AG5324" s="9"/>
      <c r="AH5324" s="9"/>
      <c r="AI5324" s="9"/>
      <c r="AJ5324" s="9"/>
      <c r="AK5324" s="9"/>
      <c r="AL5324" s="9"/>
      <c r="AM5324" s="9"/>
      <c r="AN5324" s="9"/>
      <c r="AO5324" s="9"/>
      <c r="AP5324" s="9"/>
      <c r="AQ5324" s="15"/>
      <c r="AR5324" s="9"/>
      <c r="AS5324" s="9"/>
      <c r="AT5324" s="9"/>
      <c r="AU5324" s="9"/>
      <c r="AV5324" s="9"/>
      <c r="AW5324" s="9"/>
      <c r="AX5324" s="9"/>
      <c r="AY5324" s="9"/>
      <c r="AZ5324" s="9"/>
      <c r="BA5324" s="9"/>
      <c r="BB5324" s="9"/>
      <c r="BC5324" s="9"/>
      <c r="BD5324" s="9"/>
      <c r="BE5324" s="9"/>
      <c r="BF5324" s="9"/>
      <c r="BG5324" s="9"/>
      <c r="BH5324" s="9"/>
      <c r="BI5324" s="9"/>
      <c r="BJ5324" s="9"/>
      <c r="BK5324" s="9"/>
      <c r="BL5324" s="9">
        <f t="shared" si="174"/>
        <v>71941.662785630979</v>
      </c>
      <c r="BM5324" s="9">
        <f t="shared" si="175"/>
        <v>71900</v>
      </c>
    </row>
    <row r="5325" spans="1:65" x14ac:dyDescent="0.3">
      <c r="A5325" t="s">
        <v>4781</v>
      </c>
      <c r="B5325" s="9">
        <v>608</v>
      </c>
      <c r="C5325">
        <v>572420</v>
      </c>
      <c r="D5325">
        <v>1</v>
      </c>
      <c r="E5325">
        <v>0</v>
      </c>
      <c r="F5325">
        <v>0</v>
      </c>
      <c r="G5325">
        <v>0</v>
      </c>
      <c r="H5325">
        <v>0</v>
      </c>
      <c r="I5325" t="s">
        <v>96</v>
      </c>
      <c r="J5325">
        <v>571164</v>
      </c>
      <c r="K5325" t="s">
        <v>334</v>
      </c>
      <c r="L5325">
        <v>571164</v>
      </c>
      <c r="M5325" t="s">
        <v>334</v>
      </c>
      <c r="N5325">
        <v>571164</v>
      </c>
      <c r="O5325" t="s">
        <v>334</v>
      </c>
      <c r="P5325">
        <v>571164</v>
      </c>
      <c r="Q5325" t="s">
        <v>334</v>
      </c>
      <c r="R5325" s="9">
        <v>144603.64478936401</v>
      </c>
      <c r="S5325" s="9"/>
      <c r="T5325" s="9"/>
      <c r="U5325" s="9"/>
      <c r="V5325" s="9"/>
      <c r="W5325" s="9"/>
      <c r="X5325" s="9"/>
      <c r="Y5325" s="9"/>
      <c r="Z5325" s="9"/>
      <c r="AA5325" s="9"/>
      <c r="AB5325" s="9"/>
      <c r="AC5325" s="9"/>
      <c r="AD5325" s="9"/>
      <c r="AE5325" s="9"/>
      <c r="AF5325" s="9"/>
      <c r="AG5325" s="9"/>
      <c r="AH5325" s="9"/>
      <c r="AI5325" s="9"/>
      <c r="AJ5325" s="9"/>
      <c r="AK5325" s="9"/>
      <c r="AL5325" s="9"/>
      <c r="AM5325" s="9"/>
      <c r="AN5325" s="9"/>
      <c r="AO5325" s="9"/>
      <c r="AP5325" s="9"/>
      <c r="AQ5325" s="15"/>
      <c r="AR5325" s="9"/>
      <c r="AS5325" s="9"/>
      <c r="AT5325" s="9"/>
      <c r="AU5325" s="9"/>
      <c r="AV5325" s="9"/>
      <c r="AW5325" s="9"/>
      <c r="AX5325" s="9"/>
      <c r="AY5325" s="9"/>
      <c r="AZ5325" s="9"/>
      <c r="BA5325" s="9"/>
      <c r="BB5325" s="9"/>
      <c r="BC5325" s="9"/>
      <c r="BD5325" s="9"/>
      <c r="BE5325" s="9"/>
      <c r="BF5325" s="9"/>
      <c r="BG5325" s="9"/>
      <c r="BH5325" s="9"/>
      <c r="BI5325" s="9"/>
      <c r="BJ5325" s="9"/>
      <c r="BK5325" s="9"/>
      <c r="BL5325" s="9">
        <f t="shared" si="174"/>
        <v>144603.64478936401</v>
      </c>
      <c r="BM5325" s="9">
        <f t="shared" si="175"/>
        <v>144600</v>
      </c>
    </row>
    <row r="5326" spans="1:65" x14ac:dyDescent="0.3">
      <c r="A5326" s="2" t="s">
        <v>87</v>
      </c>
      <c r="B5326" s="9">
        <v>688</v>
      </c>
      <c r="C5326">
        <v>534480</v>
      </c>
      <c r="D5326">
        <v>1</v>
      </c>
      <c r="E5326">
        <v>1</v>
      </c>
      <c r="F5326">
        <v>0</v>
      </c>
      <c r="G5326">
        <v>0</v>
      </c>
      <c r="H5326">
        <v>0</v>
      </c>
      <c r="I5326" t="s">
        <v>86</v>
      </c>
      <c r="J5326">
        <v>534480</v>
      </c>
      <c r="K5326" t="s">
        <v>87</v>
      </c>
      <c r="L5326">
        <v>534005</v>
      </c>
      <c r="M5326" t="s">
        <v>88</v>
      </c>
      <c r="N5326">
        <v>534005</v>
      </c>
      <c r="O5326" t="s">
        <v>88</v>
      </c>
      <c r="P5326">
        <v>534005</v>
      </c>
      <c r="Q5326" t="s">
        <v>88</v>
      </c>
      <c r="R5326" s="9">
        <v>163342.83819776331</v>
      </c>
      <c r="S5326" s="9">
        <f>SUMIFS($B:$B,$J:$J,$C5326)</f>
        <v>3802</v>
      </c>
      <c r="T5326" s="9">
        <v>206578.51252594491</v>
      </c>
      <c r="U5326" s="9">
        <v>0</v>
      </c>
      <c r="V5326" s="9">
        <f>U5326*768</f>
        <v>0</v>
      </c>
      <c r="W5326" s="9">
        <v>15</v>
      </c>
      <c r="X5326" s="9">
        <f>W5326*3072</f>
        <v>46080</v>
      </c>
      <c r="Y5326" s="9">
        <v>13</v>
      </c>
      <c r="Z5326" s="9">
        <f>Y5326*1024</f>
        <v>13312</v>
      </c>
      <c r="AA5326" s="9">
        <v>2</v>
      </c>
      <c r="AB5326" s="9">
        <f>AA5326*256</f>
        <v>512</v>
      </c>
      <c r="AC5326" s="9"/>
      <c r="AD5326" s="9"/>
      <c r="AE5326" s="9"/>
      <c r="AF5326" s="9"/>
      <c r="AG5326" s="9"/>
      <c r="AH5326" s="9"/>
      <c r="AI5326" s="9"/>
      <c r="AJ5326" s="9"/>
      <c r="AK5326" s="9"/>
      <c r="AL5326" s="9"/>
      <c r="AM5326" s="9"/>
      <c r="AN5326" s="9"/>
      <c r="AO5326" s="9"/>
      <c r="AP5326" s="9"/>
      <c r="AQ5326" s="15"/>
      <c r="AR5326" s="9"/>
      <c r="AS5326" s="9"/>
      <c r="AT5326" s="9"/>
      <c r="AU5326" s="9"/>
      <c r="AV5326" s="9"/>
      <c r="AW5326" s="9"/>
      <c r="AX5326" s="9"/>
      <c r="AY5326" s="9"/>
      <c r="AZ5326" s="9"/>
      <c r="BA5326" s="9"/>
      <c r="BB5326" s="9"/>
      <c r="BC5326" s="9"/>
      <c r="BD5326" s="9"/>
      <c r="BE5326" s="9"/>
      <c r="BF5326" s="9"/>
      <c r="BG5326" s="9"/>
      <c r="BH5326" s="9"/>
      <c r="BI5326" s="9"/>
      <c r="BJ5326" s="9"/>
      <c r="BK5326" s="9"/>
      <c r="BL5326" s="9">
        <f t="shared" si="174"/>
        <v>429825.35072370822</v>
      </c>
      <c r="BM5326" s="9">
        <f t="shared" si="175"/>
        <v>429800</v>
      </c>
    </row>
    <row r="5327" spans="1:65" x14ac:dyDescent="0.3">
      <c r="A5327" t="s">
        <v>87</v>
      </c>
      <c r="B5327" s="9">
        <v>155</v>
      </c>
      <c r="C5327">
        <v>529583</v>
      </c>
      <c r="D5327">
        <v>1</v>
      </c>
      <c r="E5327">
        <v>0</v>
      </c>
      <c r="F5327">
        <v>0</v>
      </c>
      <c r="G5327">
        <v>0</v>
      </c>
      <c r="H5327">
        <v>0</v>
      </c>
      <c r="I5327" t="s">
        <v>86</v>
      </c>
      <c r="J5327">
        <v>535001</v>
      </c>
      <c r="K5327" t="s">
        <v>1357</v>
      </c>
      <c r="L5327">
        <v>534676</v>
      </c>
      <c r="M5327" t="s">
        <v>874</v>
      </c>
      <c r="N5327">
        <v>534676</v>
      </c>
      <c r="O5327" t="s">
        <v>874</v>
      </c>
      <c r="P5327">
        <v>534676</v>
      </c>
      <c r="Q5327" t="s">
        <v>874</v>
      </c>
      <c r="R5327" s="9">
        <v>71941.662785630979</v>
      </c>
      <c r="S5327" s="9"/>
      <c r="T5327" s="9"/>
      <c r="U5327" s="9"/>
      <c r="V5327" s="9"/>
      <c r="W5327" s="9"/>
      <c r="X5327" s="9"/>
      <c r="Y5327" s="9"/>
      <c r="Z5327" s="9"/>
      <c r="AA5327" s="9"/>
      <c r="AB5327" s="9"/>
      <c r="AC5327" s="9"/>
      <c r="AD5327" s="9"/>
      <c r="AE5327" s="9"/>
      <c r="AF5327" s="9"/>
      <c r="AG5327" s="9"/>
      <c r="AH5327" s="9"/>
      <c r="AI5327" s="9"/>
      <c r="AJ5327" s="9"/>
      <c r="AK5327" s="9"/>
      <c r="AL5327" s="9"/>
      <c r="AM5327" s="9"/>
      <c r="AN5327" s="9"/>
      <c r="AO5327" s="9"/>
      <c r="AP5327" s="9"/>
      <c r="AQ5327" s="15"/>
      <c r="AR5327" s="9"/>
      <c r="AS5327" s="9"/>
      <c r="AT5327" s="9"/>
      <c r="AU5327" s="9"/>
      <c r="AV5327" s="9"/>
      <c r="AW5327" s="9"/>
      <c r="AX5327" s="9"/>
      <c r="AY5327" s="9"/>
      <c r="AZ5327" s="9"/>
      <c r="BA5327" s="9"/>
      <c r="BB5327" s="9"/>
      <c r="BC5327" s="9"/>
      <c r="BD5327" s="9"/>
      <c r="BE5327" s="9"/>
      <c r="BF5327" s="9"/>
      <c r="BG5327" s="9"/>
      <c r="BH5327" s="9"/>
      <c r="BI5327" s="9"/>
      <c r="BJ5327" s="9"/>
      <c r="BK5327" s="9"/>
      <c r="BL5327" s="9">
        <f t="shared" si="174"/>
        <v>71941.662785630979</v>
      </c>
      <c r="BM5327" s="9">
        <f t="shared" si="175"/>
        <v>71900</v>
      </c>
    </row>
    <row r="5328" spans="1:65" x14ac:dyDescent="0.3">
      <c r="A5328" t="s">
        <v>4782</v>
      </c>
      <c r="B5328" s="9">
        <v>1110</v>
      </c>
      <c r="C5328">
        <v>592722</v>
      </c>
      <c r="D5328">
        <v>1</v>
      </c>
      <c r="E5328">
        <v>0</v>
      </c>
      <c r="F5328">
        <v>0</v>
      </c>
      <c r="G5328">
        <v>0</v>
      </c>
      <c r="H5328">
        <v>0</v>
      </c>
      <c r="I5328" t="s">
        <v>135</v>
      </c>
      <c r="J5328">
        <v>592102</v>
      </c>
      <c r="K5328" t="s">
        <v>748</v>
      </c>
      <c r="L5328">
        <v>592102</v>
      </c>
      <c r="M5328" t="s">
        <v>748</v>
      </c>
      <c r="N5328">
        <v>592005</v>
      </c>
      <c r="O5328" t="s">
        <v>136</v>
      </c>
      <c r="P5328">
        <v>592005</v>
      </c>
      <c r="Q5328" t="s">
        <v>136</v>
      </c>
      <c r="R5328" s="9">
        <v>261461.14725696971</v>
      </c>
      <c r="S5328" s="9"/>
      <c r="T5328" s="9"/>
      <c r="U5328" s="9"/>
      <c r="V5328" s="9"/>
      <c r="W5328" s="9"/>
      <c r="X5328" s="9"/>
      <c r="Y5328" s="9"/>
      <c r="Z5328" s="9"/>
      <c r="AA5328" s="9"/>
      <c r="AB5328" s="9"/>
      <c r="AC5328" s="9"/>
      <c r="AD5328" s="9"/>
      <c r="AE5328" s="9"/>
      <c r="AF5328" s="9"/>
      <c r="AG5328" s="9"/>
      <c r="AH5328" s="9"/>
      <c r="AI5328" s="9"/>
      <c r="AJ5328" s="9"/>
      <c r="AK5328" s="9"/>
      <c r="AL5328" s="9"/>
      <c r="AM5328" s="9"/>
      <c r="AN5328" s="9"/>
      <c r="AO5328" s="9"/>
      <c r="AP5328" s="9"/>
      <c r="AQ5328" s="15"/>
      <c r="AR5328" s="9">
        <v>1</v>
      </c>
      <c r="AS5328" s="9">
        <f>AR5328*30500</f>
        <v>30500</v>
      </c>
      <c r="AT5328" s="9"/>
      <c r="AU5328" s="9"/>
      <c r="AV5328" s="9"/>
      <c r="AW5328" s="9"/>
      <c r="AX5328" s="9"/>
      <c r="AY5328" s="9"/>
      <c r="AZ5328" s="9"/>
      <c r="BA5328" s="9"/>
      <c r="BB5328" s="9"/>
      <c r="BC5328" s="9"/>
      <c r="BD5328" s="9"/>
      <c r="BE5328" s="9"/>
      <c r="BF5328" s="9"/>
      <c r="BG5328" s="9"/>
      <c r="BH5328" s="9"/>
      <c r="BI5328" s="9"/>
      <c r="BJ5328" s="9"/>
      <c r="BK5328" s="9"/>
      <c r="BL5328" s="9">
        <f t="shared" si="174"/>
        <v>291961.14725696971</v>
      </c>
      <c r="BM5328" s="9">
        <f t="shared" si="175"/>
        <v>292000</v>
      </c>
    </row>
    <row r="5329" spans="1:65" x14ac:dyDescent="0.3">
      <c r="A5329" t="s">
        <v>4783</v>
      </c>
      <c r="B5329" s="9">
        <v>325</v>
      </c>
      <c r="C5329">
        <v>575844</v>
      </c>
      <c r="D5329">
        <v>1</v>
      </c>
      <c r="E5329">
        <v>0</v>
      </c>
      <c r="F5329">
        <v>0</v>
      </c>
      <c r="G5329">
        <v>0</v>
      </c>
      <c r="H5329">
        <v>0</v>
      </c>
      <c r="I5329" t="s">
        <v>96</v>
      </c>
      <c r="J5329">
        <v>575054</v>
      </c>
      <c r="K5329" t="s">
        <v>849</v>
      </c>
      <c r="L5329">
        <v>575500</v>
      </c>
      <c r="M5329" t="s">
        <v>701</v>
      </c>
      <c r="N5329">
        <v>575500</v>
      </c>
      <c r="O5329" t="s">
        <v>701</v>
      </c>
      <c r="P5329">
        <v>575500</v>
      </c>
      <c r="Q5329" t="s">
        <v>701</v>
      </c>
      <c r="R5329" s="9">
        <v>77874.605211360598</v>
      </c>
      <c r="S5329" s="9"/>
      <c r="T5329" s="9"/>
      <c r="U5329" s="9"/>
      <c r="V5329" s="9"/>
      <c r="W5329" s="9"/>
      <c r="X5329" s="9"/>
      <c r="Y5329" s="9"/>
      <c r="Z5329" s="9"/>
      <c r="AA5329" s="9"/>
      <c r="AB5329" s="9"/>
      <c r="AC5329" s="9"/>
      <c r="AD5329" s="9"/>
      <c r="AE5329" s="9"/>
      <c r="AF5329" s="9"/>
      <c r="AG5329" s="9"/>
      <c r="AH5329" s="9"/>
      <c r="AI5329" s="9"/>
      <c r="AJ5329" s="9"/>
      <c r="AK5329" s="9"/>
      <c r="AL5329" s="9"/>
      <c r="AM5329" s="9"/>
      <c r="AN5329" s="9"/>
      <c r="AO5329" s="9"/>
      <c r="AP5329" s="9"/>
      <c r="AQ5329" s="15"/>
      <c r="AR5329" s="9"/>
      <c r="AS5329" s="9"/>
      <c r="AT5329" s="9"/>
      <c r="AU5329" s="9"/>
      <c r="AV5329" s="9"/>
      <c r="AW5329" s="9"/>
      <c r="AX5329" s="9"/>
      <c r="AY5329" s="9"/>
      <c r="AZ5329" s="9"/>
      <c r="BA5329" s="9"/>
      <c r="BB5329" s="9"/>
      <c r="BC5329" s="9"/>
      <c r="BD5329" s="9"/>
      <c r="BE5329" s="9"/>
      <c r="BF5329" s="9"/>
      <c r="BG5329" s="9"/>
      <c r="BH5329" s="9"/>
      <c r="BI5329" s="9"/>
      <c r="BJ5329" s="9"/>
      <c r="BK5329" s="9"/>
      <c r="BL5329" s="9">
        <f t="shared" si="174"/>
        <v>77874.605211360598</v>
      </c>
      <c r="BM5329" s="9">
        <f t="shared" si="175"/>
        <v>77900</v>
      </c>
    </row>
    <row r="5330" spans="1:65" x14ac:dyDescent="0.3">
      <c r="A5330" s="5" t="s">
        <v>1142</v>
      </c>
      <c r="B5330" s="9">
        <v>14577</v>
      </c>
      <c r="C5330">
        <v>577626</v>
      </c>
      <c r="D5330">
        <v>1</v>
      </c>
      <c r="E5330">
        <v>1</v>
      </c>
      <c r="F5330">
        <v>1</v>
      </c>
      <c r="G5330">
        <v>1</v>
      </c>
      <c r="H5330">
        <v>1</v>
      </c>
      <c r="I5330" t="s">
        <v>104</v>
      </c>
      <c r="J5330">
        <v>577626</v>
      </c>
      <c r="K5330" t="s">
        <v>1142</v>
      </c>
      <c r="L5330">
        <v>577626</v>
      </c>
      <c r="M5330" t="s">
        <v>1142</v>
      </c>
      <c r="N5330">
        <v>577626</v>
      </c>
      <c r="O5330" t="s">
        <v>1142</v>
      </c>
      <c r="P5330">
        <v>577626</v>
      </c>
      <c r="Q5330" t="s">
        <v>1142</v>
      </c>
      <c r="R5330" s="9">
        <v>664799.93770411366</v>
      </c>
      <c r="S5330" s="9">
        <f>SUMIFS($B:$B,$J:$J,$C5330)</f>
        <v>23194</v>
      </c>
      <c r="T5330" s="9">
        <v>520483.8854499429</v>
      </c>
      <c r="U5330" s="9">
        <v>5</v>
      </c>
      <c r="V5330" s="9">
        <f>U5330*768</f>
        <v>3840</v>
      </c>
      <c r="W5330" s="9">
        <v>118</v>
      </c>
      <c r="X5330" s="9">
        <f>W5330*3072</f>
        <v>362496</v>
      </c>
      <c r="Y5330" s="9">
        <v>349</v>
      </c>
      <c r="Z5330" s="9">
        <f>Y5330*1024</f>
        <v>357376</v>
      </c>
      <c r="AA5330" s="9">
        <v>70</v>
      </c>
      <c r="AB5330" s="9">
        <f>AA5330*256</f>
        <v>17920</v>
      </c>
      <c r="AC5330" s="9">
        <f>SUMIFS($B:$B,$L:$L,$C5330)</f>
        <v>29652</v>
      </c>
      <c r="AD5330" s="9">
        <v>1913283.0329232819</v>
      </c>
      <c r="AE5330" s="9">
        <f>SUMIFS($B:$B,$P:$P,$C5330)</f>
        <v>33799</v>
      </c>
      <c r="AF5330" s="9">
        <v>2052147.018620691</v>
      </c>
      <c r="AG5330" s="9">
        <f>SUMIFS($B:$B,$N:$N,$C5330)</f>
        <v>33799</v>
      </c>
      <c r="AH5330" s="9">
        <v>5805431.221524056</v>
      </c>
      <c r="AI5330" s="9">
        <f>SUMIFS($B:$B,$P:$P,$C5330)</f>
        <v>33799</v>
      </c>
      <c r="AJ5330" s="9">
        <v>17601739.689652059</v>
      </c>
      <c r="AK5330" s="9"/>
      <c r="AL5330" s="9">
        <v>3882</v>
      </c>
      <c r="AM5330" s="9">
        <f>AL5330*141</f>
        <v>547362</v>
      </c>
      <c r="AN5330" s="9"/>
      <c r="AO5330" s="9"/>
      <c r="AP5330" s="9"/>
      <c r="AQ5330" s="15"/>
      <c r="AR5330" s="9">
        <v>6</v>
      </c>
      <c r="AS5330" s="9">
        <f>AR5330*30500</f>
        <v>183000</v>
      </c>
      <c r="AT5330" s="9">
        <v>136</v>
      </c>
      <c r="AU5330" s="9">
        <f>AT5330*2742</f>
        <v>372912</v>
      </c>
      <c r="AV5330" s="9">
        <v>0</v>
      </c>
      <c r="AW5330" s="9">
        <f>AV5330*914</f>
        <v>0</v>
      </c>
      <c r="AX5330" s="9">
        <v>1484</v>
      </c>
      <c r="AY5330" s="9">
        <f>AX5330*141</f>
        <v>209244</v>
      </c>
      <c r="AZ5330" s="9">
        <v>1645</v>
      </c>
      <c r="BA5330" s="9">
        <f>AZ5330*343</f>
        <v>564235</v>
      </c>
      <c r="BB5330" s="9">
        <v>697</v>
      </c>
      <c r="BC5330" s="9">
        <f>BB5330*109</f>
        <v>75973</v>
      </c>
      <c r="BD5330" s="9">
        <v>30</v>
      </c>
      <c r="BE5330" s="9">
        <f>BD5330*82</f>
        <v>2460</v>
      </c>
      <c r="BF5330" s="9">
        <v>907</v>
      </c>
      <c r="BG5330" s="9">
        <f>BF5330*328</f>
        <v>297496</v>
      </c>
      <c r="BH5330" s="9">
        <v>40</v>
      </c>
      <c r="BI5330" s="9">
        <f>BH5330*410</f>
        <v>16400</v>
      </c>
      <c r="BJ5330" s="9">
        <v>15</v>
      </c>
      <c r="BK5330" s="9">
        <f>BJ5330*219</f>
        <v>3285</v>
      </c>
      <c r="BL5330" s="9">
        <f t="shared" si="174"/>
        <v>31571883.785874143</v>
      </c>
      <c r="BM5330" s="9">
        <f t="shared" si="175"/>
        <v>31571900</v>
      </c>
    </row>
    <row r="5331" spans="1:65" x14ac:dyDescent="0.3">
      <c r="A5331" t="s">
        <v>4784</v>
      </c>
      <c r="B5331" s="9">
        <v>284</v>
      </c>
      <c r="C5331">
        <v>551601</v>
      </c>
      <c r="D5331">
        <v>1</v>
      </c>
      <c r="E5331">
        <v>0</v>
      </c>
      <c r="F5331">
        <v>0</v>
      </c>
      <c r="G5331">
        <v>0</v>
      </c>
      <c r="H5331">
        <v>0</v>
      </c>
      <c r="I5331" t="s">
        <v>83</v>
      </c>
      <c r="J5331">
        <v>552496</v>
      </c>
      <c r="K5331" t="s">
        <v>647</v>
      </c>
      <c r="L5331">
        <v>552496</v>
      </c>
      <c r="M5331" t="s">
        <v>647</v>
      </c>
      <c r="N5331">
        <v>552046</v>
      </c>
      <c r="O5331" t="s">
        <v>174</v>
      </c>
      <c r="P5331">
        <v>552046</v>
      </c>
      <c r="Q5331" t="s">
        <v>174</v>
      </c>
      <c r="R5331" s="9">
        <v>71941.662785630979</v>
      </c>
      <c r="S5331" s="9"/>
      <c r="T5331" s="9"/>
      <c r="U5331" s="9"/>
      <c r="V5331" s="9"/>
      <c r="W5331" s="9"/>
      <c r="X5331" s="9"/>
      <c r="Y5331" s="9"/>
      <c r="Z5331" s="9"/>
      <c r="AA5331" s="9"/>
      <c r="AB5331" s="9"/>
      <c r="AC5331" s="9"/>
      <c r="AD5331" s="9"/>
      <c r="AE5331" s="9"/>
      <c r="AF5331" s="9"/>
      <c r="AG5331" s="9"/>
      <c r="AH5331" s="9"/>
      <c r="AI5331" s="9"/>
      <c r="AJ5331" s="9"/>
      <c r="AK5331" s="9"/>
      <c r="AL5331" s="9"/>
      <c r="AM5331" s="9"/>
      <c r="AN5331" s="9"/>
      <c r="AO5331" s="9"/>
      <c r="AP5331" s="9"/>
      <c r="AQ5331" s="15"/>
      <c r="AR5331" s="9"/>
      <c r="AS5331" s="9"/>
      <c r="AT5331" s="9"/>
      <c r="AU5331" s="9"/>
      <c r="AV5331" s="9"/>
      <c r="AW5331" s="9"/>
      <c r="AX5331" s="9"/>
      <c r="AY5331" s="9"/>
      <c r="AZ5331" s="9"/>
      <c r="BA5331" s="9"/>
      <c r="BB5331" s="9"/>
      <c r="BC5331" s="9"/>
      <c r="BD5331" s="9"/>
      <c r="BE5331" s="9"/>
      <c r="BF5331" s="9"/>
      <c r="BG5331" s="9"/>
      <c r="BH5331" s="9"/>
      <c r="BI5331" s="9"/>
      <c r="BJ5331" s="9"/>
      <c r="BK5331" s="9"/>
      <c r="BL5331" s="9">
        <f t="shared" si="174"/>
        <v>71941.662785630979</v>
      </c>
      <c r="BM5331" s="9">
        <f t="shared" si="175"/>
        <v>71900</v>
      </c>
    </row>
    <row r="5332" spans="1:65" x14ac:dyDescent="0.3">
      <c r="A5332" t="s">
        <v>4785</v>
      </c>
      <c r="B5332" s="9">
        <v>246</v>
      </c>
      <c r="C5332">
        <v>552836</v>
      </c>
      <c r="D5332">
        <v>1</v>
      </c>
      <c r="E5332">
        <v>0</v>
      </c>
      <c r="F5332">
        <v>0</v>
      </c>
      <c r="G5332">
        <v>0</v>
      </c>
      <c r="H5332">
        <v>0</v>
      </c>
      <c r="I5332" t="s">
        <v>111</v>
      </c>
      <c r="J5332">
        <v>513229</v>
      </c>
      <c r="K5332" t="s">
        <v>361</v>
      </c>
      <c r="L5332">
        <v>513229</v>
      </c>
      <c r="M5332" t="s">
        <v>361</v>
      </c>
      <c r="N5332">
        <v>511382</v>
      </c>
      <c r="O5332" t="s">
        <v>311</v>
      </c>
      <c r="P5332">
        <v>511382</v>
      </c>
      <c r="Q5332" t="s">
        <v>311</v>
      </c>
      <c r="R5332" s="9">
        <v>71941.662785630979</v>
      </c>
      <c r="S5332" s="9"/>
      <c r="T5332" s="9"/>
      <c r="U5332" s="9"/>
      <c r="V5332" s="9"/>
      <c r="W5332" s="9"/>
      <c r="X5332" s="9"/>
      <c r="Y5332" s="9"/>
      <c r="Z5332" s="9"/>
      <c r="AA5332" s="9"/>
      <c r="AB5332" s="9"/>
      <c r="AC5332" s="9"/>
      <c r="AD5332" s="9"/>
      <c r="AE5332" s="9"/>
      <c r="AF5332" s="9"/>
      <c r="AG5332" s="9"/>
      <c r="AH5332" s="9"/>
      <c r="AI5332" s="9"/>
      <c r="AJ5332" s="9"/>
      <c r="AK5332" s="9"/>
      <c r="AL5332" s="9"/>
      <c r="AM5332" s="9"/>
      <c r="AN5332" s="9"/>
      <c r="AO5332" s="9"/>
      <c r="AP5332" s="9"/>
      <c r="AQ5332" s="15"/>
      <c r="AR5332" s="9"/>
      <c r="AS5332" s="9"/>
      <c r="AT5332" s="9"/>
      <c r="AU5332" s="9"/>
      <c r="AV5332" s="9"/>
      <c r="AW5332" s="9"/>
      <c r="AX5332" s="9"/>
      <c r="AY5332" s="9"/>
      <c r="AZ5332" s="9"/>
      <c r="BA5332" s="9"/>
      <c r="BB5332" s="9"/>
      <c r="BC5332" s="9"/>
      <c r="BD5332" s="9"/>
      <c r="BE5332" s="9"/>
      <c r="BF5332" s="9"/>
      <c r="BG5332" s="9"/>
      <c r="BH5332" s="9"/>
      <c r="BI5332" s="9"/>
      <c r="BJ5332" s="9"/>
      <c r="BK5332" s="9"/>
      <c r="BL5332" s="9">
        <f t="shared" si="174"/>
        <v>71941.662785630979</v>
      </c>
      <c r="BM5332" s="9">
        <f t="shared" si="175"/>
        <v>71900</v>
      </c>
    </row>
    <row r="5333" spans="1:65" x14ac:dyDescent="0.3">
      <c r="A5333" t="s">
        <v>4786</v>
      </c>
      <c r="B5333" s="9">
        <v>993</v>
      </c>
      <c r="C5333">
        <v>539775</v>
      </c>
      <c r="D5333">
        <v>1</v>
      </c>
      <c r="E5333">
        <v>0</v>
      </c>
      <c r="F5333">
        <v>0</v>
      </c>
      <c r="G5333">
        <v>0</v>
      </c>
      <c r="H5333">
        <v>0</v>
      </c>
      <c r="I5333" t="s">
        <v>86</v>
      </c>
      <c r="J5333">
        <v>539414</v>
      </c>
      <c r="K5333" t="s">
        <v>2786</v>
      </c>
      <c r="L5333">
        <v>539813</v>
      </c>
      <c r="M5333" t="s">
        <v>1103</v>
      </c>
      <c r="N5333">
        <v>539627</v>
      </c>
      <c r="O5333" t="s">
        <v>1104</v>
      </c>
      <c r="P5333">
        <v>539139</v>
      </c>
      <c r="Q5333" t="s">
        <v>537</v>
      </c>
      <c r="R5333" s="9">
        <v>234370.91367992471</v>
      </c>
      <c r="S5333" s="9"/>
      <c r="T5333" s="9"/>
      <c r="U5333" s="9"/>
      <c r="V5333" s="9"/>
      <c r="W5333" s="9"/>
      <c r="X5333" s="9"/>
      <c r="Y5333" s="9"/>
      <c r="Z5333" s="9"/>
      <c r="AA5333" s="9"/>
      <c r="AB5333" s="9"/>
      <c r="AC5333" s="9"/>
      <c r="AD5333" s="9"/>
      <c r="AE5333" s="9"/>
      <c r="AF5333" s="9"/>
      <c r="AG5333" s="9"/>
      <c r="AH5333" s="9"/>
      <c r="AI5333" s="9"/>
      <c r="AJ5333" s="9"/>
      <c r="AK5333" s="9"/>
      <c r="AL5333" s="9"/>
      <c r="AM5333" s="9"/>
      <c r="AN5333" s="9"/>
      <c r="AO5333" s="9"/>
      <c r="AP5333" s="9"/>
      <c r="AQ5333" s="15"/>
      <c r="AR5333" s="9"/>
      <c r="AS5333" s="9"/>
      <c r="AT5333" s="9"/>
      <c r="AU5333" s="9"/>
      <c r="AV5333" s="9"/>
      <c r="AW5333" s="9"/>
      <c r="AX5333" s="9"/>
      <c r="AY5333" s="9"/>
      <c r="AZ5333" s="9"/>
      <c r="BA5333" s="9"/>
      <c r="BB5333" s="9"/>
      <c r="BC5333" s="9"/>
      <c r="BD5333" s="9"/>
      <c r="BE5333" s="9"/>
      <c r="BF5333" s="9"/>
      <c r="BG5333" s="9"/>
      <c r="BH5333" s="9"/>
      <c r="BI5333" s="9"/>
      <c r="BJ5333" s="9"/>
      <c r="BK5333" s="9"/>
      <c r="BL5333" s="9">
        <f t="shared" si="174"/>
        <v>234370.91367992471</v>
      </c>
      <c r="BM5333" s="9">
        <f t="shared" si="175"/>
        <v>234400</v>
      </c>
    </row>
    <row r="5334" spans="1:65" x14ac:dyDescent="0.3">
      <c r="A5334" t="s">
        <v>4787</v>
      </c>
      <c r="B5334" s="9">
        <v>135</v>
      </c>
      <c r="C5334">
        <v>573647</v>
      </c>
      <c r="D5334">
        <v>1</v>
      </c>
      <c r="E5334">
        <v>0</v>
      </c>
      <c r="F5334">
        <v>0</v>
      </c>
      <c r="G5334">
        <v>0</v>
      </c>
      <c r="H5334">
        <v>0</v>
      </c>
      <c r="I5334" t="s">
        <v>90</v>
      </c>
      <c r="J5334">
        <v>572659</v>
      </c>
      <c r="K5334" t="s">
        <v>158</v>
      </c>
      <c r="L5334">
        <v>572659</v>
      </c>
      <c r="M5334" t="s">
        <v>158</v>
      </c>
      <c r="N5334">
        <v>572659</v>
      </c>
      <c r="O5334" t="s">
        <v>158</v>
      </c>
      <c r="P5334">
        <v>572659</v>
      </c>
      <c r="Q5334" t="s">
        <v>158</v>
      </c>
      <c r="R5334" s="9">
        <v>71941.662785630979</v>
      </c>
      <c r="S5334" s="9"/>
      <c r="T5334" s="9"/>
      <c r="U5334" s="9"/>
      <c r="V5334" s="9"/>
      <c r="W5334" s="9"/>
      <c r="X5334" s="9"/>
      <c r="Y5334" s="9"/>
      <c r="Z5334" s="9"/>
      <c r="AA5334" s="9"/>
      <c r="AB5334" s="9"/>
      <c r="AC5334" s="9"/>
      <c r="AD5334" s="9"/>
      <c r="AE5334" s="9"/>
      <c r="AF5334" s="9"/>
      <c r="AG5334" s="9"/>
      <c r="AH5334" s="9"/>
      <c r="AI5334" s="9"/>
      <c r="AJ5334" s="9"/>
      <c r="AK5334" s="9"/>
      <c r="AL5334" s="9"/>
      <c r="AM5334" s="9"/>
      <c r="AN5334" s="9"/>
      <c r="AO5334" s="9"/>
      <c r="AP5334" s="9"/>
      <c r="AQ5334" s="15"/>
      <c r="AR5334" s="9"/>
      <c r="AS5334" s="9"/>
      <c r="AT5334" s="9"/>
      <c r="AU5334" s="9"/>
      <c r="AV5334" s="9"/>
      <c r="AW5334" s="9"/>
      <c r="AX5334" s="9"/>
      <c r="AY5334" s="9"/>
      <c r="AZ5334" s="9"/>
      <c r="BA5334" s="9"/>
      <c r="BB5334" s="9"/>
      <c r="BC5334" s="9"/>
      <c r="BD5334" s="9"/>
      <c r="BE5334" s="9"/>
      <c r="BF5334" s="9"/>
      <c r="BG5334" s="9"/>
      <c r="BH5334" s="9"/>
      <c r="BI5334" s="9"/>
      <c r="BJ5334" s="9"/>
      <c r="BK5334" s="9"/>
      <c r="BL5334" s="9">
        <f t="shared" si="174"/>
        <v>71941.662785630979</v>
      </c>
      <c r="BM5334" s="9">
        <f t="shared" si="175"/>
        <v>71900</v>
      </c>
    </row>
    <row r="5335" spans="1:65" x14ac:dyDescent="0.3">
      <c r="A5335" t="s">
        <v>4788</v>
      </c>
      <c r="B5335" s="9">
        <v>141</v>
      </c>
      <c r="C5335">
        <v>539619</v>
      </c>
      <c r="D5335">
        <v>1</v>
      </c>
      <c r="E5335">
        <v>0</v>
      </c>
      <c r="F5335">
        <v>0</v>
      </c>
      <c r="G5335">
        <v>0</v>
      </c>
      <c r="H5335">
        <v>0</v>
      </c>
      <c r="I5335" t="s">
        <v>77</v>
      </c>
      <c r="J5335">
        <v>554693</v>
      </c>
      <c r="K5335" t="s">
        <v>3116</v>
      </c>
      <c r="L5335">
        <v>554481</v>
      </c>
      <c r="M5335" t="s">
        <v>1359</v>
      </c>
      <c r="N5335">
        <v>554481</v>
      </c>
      <c r="O5335" t="s">
        <v>1359</v>
      </c>
      <c r="P5335">
        <v>554481</v>
      </c>
      <c r="Q5335" t="s">
        <v>1359</v>
      </c>
      <c r="R5335" s="9">
        <v>71941.662785630979</v>
      </c>
      <c r="S5335" s="9"/>
      <c r="T5335" s="9"/>
      <c r="U5335" s="9"/>
      <c r="V5335" s="9"/>
      <c r="W5335" s="9"/>
      <c r="X5335" s="9"/>
      <c r="Y5335" s="9"/>
      <c r="Z5335" s="9"/>
      <c r="AA5335" s="9"/>
      <c r="AB5335" s="9"/>
      <c r="AC5335" s="9"/>
      <c r="AD5335" s="9"/>
      <c r="AE5335" s="9"/>
      <c r="AF5335" s="9"/>
      <c r="AG5335" s="9"/>
      <c r="AH5335" s="9"/>
      <c r="AI5335" s="9"/>
      <c r="AJ5335" s="9"/>
      <c r="AK5335" s="9"/>
      <c r="AL5335" s="9"/>
      <c r="AM5335" s="9"/>
      <c r="AN5335" s="9"/>
      <c r="AO5335" s="9"/>
      <c r="AP5335" s="9"/>
      <c r="AQ5335" s="15"/>
      <c r="AR5335" s="9"/>
      <c r="AS5335" s="9"/>
      <c r="AT5335" s="9"/>
      <c r="AU5335" s="9"/>
      <c r="AV5335" s="9"/>
      <c r="AW5335" s="9"/>
      <c r="AX5335" s="9"/>
      <c r="AY5335" s="9"/>
      <c r="AZ5335" s="9"/>
      <c r="BA5335" s="9"/>
      <c r="BB5335" s="9"/>
      <c r="BC5335" s="9"/>
      <c r="BD5335" s="9"/>
      <c r="BE5335" s="9"/>
      <c r="BF5335" s="9"/>
      <c r="BG5335" s="9"/>
      <c r="BH5335" s="9"/>
      <c r="BI5335" s="9"/>
      <c r="BJ5335" s="9"/>
      <c r="BK5335" s="9"/>
      <c r="BL5335" s="9">
        <f t="shared" si="174"/>
        <v>71941.662785630979</v>
      </c>
      <c r="BM5335" s="9">
        <f t="shared" si="175"/>
        <v>71900</v>
      </c>
    </row>
    <row r="5336" spans="1:65" x14ac:dyDescent="0.3">
      <c r="A5336" t="s">
        <v>4788</v>
      </c>
      <c r="B5336" s="9">
        <v>729</v>
      </c>
      <c r="C5336">
        <v>532177</v>
      </c>
      <c r="D5336">
        <v>1</v>
      </c>
      <c r="E5336">
        <v>0</v>
      </c>
      <c r="F5336">
        <v>0</v>
      </c>
      <c r="G5336">
        <v>0</v>
      </c>
      <c r="H5336">
        <v>0</v>
      </c>
      <c r="I5336" t="s">
        <v>86</v>
      </c>
      <c r="J5336">
        <v>532819</v>
      </c>
      <c r="K5336" t="s">
        <v>327</v>
      </c>
      <c r="L5336">
        <v>532819</v>
      </c>
      <c r="M5336" t="s">
        <v>327</v>
      </c>
      <c r="N5336">
        <v>532819</v>
      </c>
      <c r="O5336" t="s">
        <v>327</v>
      </c>
      <c r="P5336">
        <v>532819</v>
      </c>
      <c r="Q5336" t="s">
        <v>327</v>
      </c>
      <c r="R5336" s="9">
        <v>172928.01524103561</v>
      </c>
      <c r="S5336" s="9"/>
      <c r="T5336" s="9"/>
      <c r="U5336" s="9"/>
      <c r="V5336" s="9"/>
      <c r="W5336" s="9"/>
      <c r="X5336" s="9"/>
      <c r="Y5336" s="9"/>
      <c r="Z5336" s="9"/>
      <c r="AA5336" s="9"/>
      <c r="AB5336" s="9"/>
      <c r="AC5336" s="9"/>
      <c r="AD5336" s="9"/>
      <c r="AE5336" s="9"/>
      <c r="AF5336" s="9"/>
      <c r="AG5336" s="9"/>
      <c r="AH5336" s="9"/>
      <c r="AI5336" s="9"/>
      <c r="AJ5336" s="9"/>
      <c r="AK5336" s="9"/>
      <c r="AL5336" s="9"/>
      <c r="AM5336" s="9"/>
      <c r="AN5336" s="9"/>
      <c r="AO5336" s="9"/>
      <c r="AP5336" s="9"/>
      <c r="AQ5336" s="15"/>
      <c r="AR5336" s="9"/>
      <c r="AS5336" s="9"/>
      <c r="AT5336" s="9"/>
      <c r="AU5336" s="9"/>
      <c r="AV5336" s="9"/>
      <c r="AW5336" s="9"/>
      <c r="AX5336" s="9"/>
      <c r="AY5336" s="9"/>
      <c r="AZ5336" s="9"/>
      <c r="BA5336" s="9"/>
      <c r="BB5336" s="9"/>
      <c r="BC5336" s="9"/>
      <c r="BD5336" s="9"/>
      <c r="BE5336" s="9"/>
      <c r="BF5336" s="9"/>
      <c r="BG5336" s="9"/>
      <c r="BH5336" s="9"/>
      <c r="BI5336" s="9"/>
      <c r="BJ5336" s="9"/>
      <c r="BK5336" s="9"/>
      <c r="BL5336" s="9">
        <f t="shared" si="174"/>
        <v>172928.01524103561</v>
      </c>
      <c r="BM5336" s="9">
        <f t="shared" si="175"/>
        <v>172900</v>
      </c>
    </row>
    <row r="5337" spans="1:65" x14ac:dyDescent="0.3">
      <c r="A5337" t="s">
        <v>4789</v>
      </c>
      <c r="B5337" s="9">
        <v>516</v>
      </c>
      <c r="C5337">
        <v>570982</v>
      </c>
      <c r="D5337">
        <v>1</v>
      </c>
      <c r="E5337">
        <v>0</v>
      </c>
      <c r="F5337">
        <v>0</v>
      </c>
      <c r="G5337">
        <v>0</v>
      </c>
      <c r="H5337">
        <v>0</v>
      </c>
      <c r="I5337" t="s">
        <v>86</v>
      </c>
      <c r="J5337">
        <v>535451</v>
      </c>
      <c r="K5337" t="s">
        <v>298</v>
      </c>
      <c r="L5337">
        <v>535451</v>
      </c>
      <c r="M5337" t="s">
        <v>298</v>
      </c>
      <c r="N5337">
        <v>535451</v>
      </c>
      <c r="O5337" t="s">
        <v>298</v>
      </c>
      <c r="P5337">
        <v>535419</v>
      </c>
      <c r="Q5337" t="s">
        <v>170</v>
      </c>
      <c r="R5337" s="9">
        <v>122990.33849394989</v>
      </c>
      <c r="S5337" s="9"/>
      <c r="T5337" s="9"/>
      <c r="U5337" s="9"/>
      <c r="V5337" s="9"/>
      <c r="W5337" s="9"/>
      <c r="X5337" s="9"/>
      <c r="Y5337" s="9"/>
      <c r="Z5337" s="9"/>
      <c r="AA5337" s="9"/>
      <c r="AB5337" s="9"/>
      <c r="AC5337" s="9"/>
      <c r="AD5337" s="9"/>
      <c r="AE5337" s="9"/>
      <c r="AF5337" s="9"/>
      <c r="AG5337" s="9"/>
      <c r="AH5337" s="9"/>
      <c r="AI5337" s="9"/>
      <c r="AJ5337" s="9"/>
      <c r="AK5337" s="9"/>
      <c r="AL5337" s="9"/>
      <c r="AM5337" s="9"/>
      <c r="AN5337" s="9"/>
      <c r="AO5337" s="9"/>
      <c r="AP5337" s="9"/>
      <c r="AQ5337" s="15"/>
      <c r="AR5337" s="9"/>
      <c r="AS5337" s="9"/>
      <c r="AT5337" s="9"/>
      <c r="AU5337" s="9"/>
      <c r="AV5337" s="9"/>
      <c r="AW5337" s="9"/>
      <c r="AX5337" s="9"/>
      <c r="AY5337" s="9"/>
      <c r="AZ5337" s="9"/>
      <c r="BA5337" s="9"/>
      <c r="BB5337" s="9"/>
      <c r="BC5337" s="9"/>
      <c r="BD5337" s="9"/>
      <c r="BE5337" s="9"/>
      <c r="BF5337" s="9"/>
      <c r="BG5337" s="9"/>
      <c r="BH5337" s="9"/>
      <c r="BI5337" s="9"/>
      <c r="BJ5337" s="9"/>
      <c r="BK5337" s="9"/>
      <c r="BL5337" s="9">
        <f t="shared" si="174"/>
        <v>122990.33849394989</v>
      </c>
      <c r="BM5337" s="9">
        <f t="shared" si="175"/>
        <v>123000</v>
      </c>
    </row>
    <row r="5338" spans="1:65" x14ac:dyDescent="0.3">
      <c r="A5338" t="s">
        <v>4790</v>
      </c>
      <c r="B5338" s="9">
        <v>100</v>
      </c>
      <c r="C5338">
        <v>598330</v>
      </c>
      <c r="D5338">
        <v>1</v>
      </c>
      <c r="E5338">
        <v>0</v>
      </c>
      <c r="F5338">
        <v>0</v>
      </c>
      <c r="G5338">
        <v>0</v>
      </c>
      <c r="H5338">
        <v>0</v>
      </c>
      <c r="I5338" t="s">
        <v>86</v>
      </c>
      <c r="J5338">
        <v>540013</v>
      </c>
      <c r="K5338" t="s">
        <v>762</v>
      </c>
      <c r="L5338">
        <v>540013</v>
      </c>
      <c r="M5338" t="s">
        <v>762</v>
      </c>
      <c r="N5338">
        <v>540013</v>
      </c>
      <c r="O5338" t="s">
        <v>762</v>
      </c>
      <c r="P5338">
        <v>539911</v>
      </c>
      <c r="Q5338" t="s">
        <v>352</v>
      </c>
      <c r="R5338" s="9">
        <v>71941.662785630979</v>
      </c>
      <c r="S5338" s="9"/>
      <c r="T5338" s="9"/>
      <c r="U5338" s="9"/>
      <c r="V5338" s="9"/>
      <c r="W5338" s="9"/>
      <c r="X5338" s="9"/>
      <c r="Y5338" s="9"/>
      <c r="Z5338" s="9"/>
      <c r="AA5338" s="9"/>
      <c r="AB5338" s="9"/>
      <c r="AC5338" s="9"/>
      <c r="AD5338" s="9"/>
      <c r="AE5338" s="9"/>
      <c r="AF5338" s="9"/>
      <c r="AG5338" s="9"/>
      <c r="AH5338" s="9"/>
      <c r="AI5338" s="9"/>
      <c r="AJ5338" s="9"/>
      <c r="AK5338" s="9"/>
      <c r="AL5338" s="9"/>
      <c r="AM5338" s="9"/>
      <c r="AN5338" s="9"/>
      <c r="AO5338" s="9"/>
      <c r="AP5338" s="9"/>
      <c r="AQ5338" s="15"/>
      <c r="AR5338" s="9"/>
      <c r="AS5338" s="9"/>
      <c r="AT5338" s="9"/>
      <c r="AU5338" s="9"/>
      <c r="AV5338" s="9"/>
      <c r="AW5338" s="9"/>
      <c r="AX5338" s="9"/>
      <c r="AY5338" s="9"/>
      <c r="AZ5338" s="9"/>
      <c r="BA5338" s="9"/>
      <c r="BB5338" s="9"/>
      <c r="BC5338" s="9"/>
      <c r="BD5338" s="9"/>
      <c r="BE5338" s="9"/>
      <c r="BF5338" s="9"/>
      <c r="BG5338" s="9"/>
      <c r="BH5338" s="9"/>
      <c r="BI5338" s="9"/>
      <c r="BJ5338" s="9"/>
      <c r="BK5338" s="9"/>
      <c r="BL5338" s="9">
        <f t="shared" si="174"/>
        <v>71941.662785630979</v>
      </c>
      <c r="BM5338" s="9">
        <f t="shared" si="175"/>
        <v>71900</v>
      </c>
    </row>
    <row r="5339" spans="1:65" x14ac:dyDescent="0.3">
      <c r="A5339" t="s">
        <v>4791</v>
      </c>
      <c r="B5339" s="9">
        <v>332</v>
      </c>
      <c r="C5339">
        <v>576841</v>
      </c>
      <c r="D5339">
        <v>1</v>
      </c>
      <c r="E5339">
        <v>0</v>
      </c>
      <c r="F5339">
        <v>0</v>
      </c>
      <c r="G5339">
        <v>0</v>
      </c>
      <c r="H5339">
        <v>0</v>
      </c>
      <c r="I5339" t="s">
        <v>90</v>
      </c>
      <c r="J5339">
        <v>576361</v>
      </c>
      <c r="K5339" t="s">
        <v>100</v>
      </c>
      <c r="L5339">
        <v>576361</v>
      </c>
      <c r="M5339" t="s">
        <v>100</v>
      </c>
      <c r="N5339">
        <v>576361</v>
      </c>
      <c r="O5339" t="s">
        <v>100</v>
      </c>
      <c r="P5339">
        <v>576361</v>
      </c>
      <c r="Q5339" t="s">
        <v>100</v>
      </c>
      <c r="R5339" s="9">
        <v>79534.573887523016</v>
      </c>
      <c r="S5339" s="9"/>
      <c r="T5339" s="9"/>
      <c r="U5339" s="9"/>
      <c r="V5339" s="9"/>
      <c r="W5339" s="9"/>
      <c r="X5339" s="9"/>
      <c r="Y5339" s="9"/>
      <c r="Z5339" s="9"/>
      <c r="AA5339" s="9"/>
      <c r="AB5339" s="9"/>
      <c r="AC5339" s="9"/>
      <c r="AD5339" s="9"/>
      <c r="AE5339" s="9"/>
      <c r="AF5339" s="9"/>
      <c r="AG5339" s="9"/>
      <c r="AH5339" s="9"/>
      <c r="AI5339" s="9"/>
      <c r="AJ5339" s="9"/>
      <c r="AK5339" s="9"/>
      <c r="AL5339" s="9"/>
      <c r="AM5339" s="9"/>
      <c r="AN5339" s="9"/>
      <c r="AO5339" s="9"/>
      <c r="AP5339" s="9"/>
      <c r="AQ5339" s="15"/>
      <c r="AR5339" s="9"/>
      <c r="AS5339" s="9"/>
      <c r="AT5339" s="9"/>
      <c r="AU5339" s="9"/>
      <c r="AV5339" s="9"/>
      <c r="AW5339" s="9"/>
      <c r="AX5339" s="9"/>
      <c r="AY5339" s="9"/>
      <c r="AZ5339" s="9"/>
      <c r="BA5339" s="9"/>
      <c r="BB5339" s="9"/>
      <c r="BC5339" s="9"/>
      <c r="BD5339" s="9"/>
      <c r="BE5339" s="9"/>
      <c r="BF5339" s="9"/>
      <c r="BG5339" s="9"/>
      <c r="BH5339" s="9"/>
      <c r="BI5339" s="9"/>
      <c r="BJ5339" s="9"/>
      <c r="BK5339" s="9"/>
      <c r="BL5339" s="9">
        <f t="shared" si="174"/>
        <v>79534.573887523016</v>
      </c>
      <c r="BM5339" s="9">
        <f t="shared" si="175"/>
        <v>79500</v>
      </c>
    </row>
    <row r="5340" spans="1:65" x14ac:dyDescent="0.3">
      <c r="A5340" t="s">
        <v>4792</v>
      </c>
      <c r="B5340" s="9">
        <v>87</v>
      </c>
      <c r="C5340">
        <v>553522</v>
      </c>
      <c r="D5340">
        <v>1</v>
      </c>
      <c r="E5340">
        <v>0</v>
      </c>
      <c r="F5340">
        <v>0</v>
      </c>
      <c r="G5340">
        <v>0</v>
      </c>
      <c r="H5340">
        <v>0</v>
      </c>
      <c r="I5340" t="s">
        <v>151</v>
      </c>
      <c r="J5340">
        <v>556751</v>
      </c>
      <c r="K5340" t="s">
        <v>1863</v>
      </c>
      <c r="L5340">
        <v>555771</v>
      </c>
      <c r="M5340" t="s">
        <v>247</v>
      </c>
      <c r="N5340">
        <v>556254</v>
      </c>
      <c r="O5340" t="s">
        <v>782</v>
      </c>
      <c r="P5340">
        <v>556254</v>
      </c>
      <c r="Q5340" t="s">
        <v>782</v>
      </c>
      <c r="R5340" s="9">
        <v>71941.662785630979</v>
      </c>
      <c r="S5340" s="9"/>
      <c r="T5340" s="9"/>
      <c r="U5340" s="9"/>
      <c r="V5340" s="9"/>
      <c r="W5340" s="9"/>
      <c r="X5340" s="9"/>
      <c r="Y5340" s="9"/>
      <c r="Z5340" s="9"/>
      <c r="AA5340" s="9"/>
      <c r="AB5340" s="9"/>
      <c r="AC5340" s="9"/>
      <c r="AD5340" s="9"/>
      <c r="AE5340" s="9"/>
      <c r="AF5340" s="9"/>
      <c r="AG5340" s="9"/>
      <c r="AH5340" s="9"/>
      <c r="AI5340" s="9"/>
      <c r="AJ5340" s="9"/>
      <c r="AK5340" s="9"/>
      <c r="AL5340" s="9"/>
      <c r="AM5340" s="9"/>
      <c r="AN5340" s="9"/>
      <c r="AO5340" s="9"/>
      <c r="AP5340" s="9"/>
      <c r="AQ5340" s="15"/>
      <c r="AR5340" s="9"/>
      <c r="AS5340" s="9"/>
      <c r="AT5340" s="9"/>
      <c r="AU5340" s="9"/>
      <c r="AV5340" s="9"/>
      <c r="AW5340" s="9"/>
      <c r="AX5340" s="9"/>
      <c r="AY5340" s="9"/>
      <c r="AZ5340" s="9"/>
      <c r="BA5340" s="9"/>
      <c r="BB5340" s="9"/>
      <c r="BC5340" s="9"/>
      <c r="BD5340" s="9"/>
      <c r="BE5340" s="9"/>
      <c r="BF5340" s="9"/>
      <c r="BG5340" s="9"/>
      <c r="BH5340" s="9"/>
      <c r="BI5340" s="9"/>
      <c r="BJ5340" s="9"/>
      <c r="BK5340" s="9"/>
      <c r="BL5340" s="9">
        <f t="shared" si="174"/>
        <v>71941.662785630979</v>
      </c>
      <c r="BM5340" s="9">
        <f t="shared" si="175"/>
        <v>71900</v>
      </c>
    </row>
    <row r="5341" spans="1:65" x14ac:dyDescent="0.3">
      <c r="A5341" s="2" t="s">
        <v>4793</v>
      </c>
      <c r="B5341" s="9">
        <v>1370</v>
      </c>
      <c r="C5341">
        <v>584037</v>
      </c>
      <c r="D5341">
        <v>1</v>
      </c>
      <c r="E5341">
        <v>1</v>
      </c>
      <c r="F5341">
        <v>0</v>
      </c>
      <c r="G5341">
        <v>0</v>
      </c>
      <c r="H5341">
        <v>0</v>
      </c>
      <c r="I5341" t="s">
        <v>81</v>
      </c>
      <c r="J5341">
        <v>584037</v>
      </c>
      <c r="K5341" t="s">
        <v>4793</v>
      </c>
      <c r="L5341">
        <v>583677</v>
      </c>
      <c r="M5341" t="s">
        <v>1815</v>
      </c>
      <c r="N5341">
        <v>583952</v>
      </c>
      <c r="O5341" t="s">
        <v>146</v>
      </c>
      <c r="P5341">
        <v>583952</v>
      </c>
      <c r="Q5341" t="s">
        <v>146</v>
      </c>
      <c r="R5341" s="9">
        <v>321386.40696401679</v>
      </c>
      <c r="S5341" s="9">
        <f>SUMIFS($B:$B,$J:$J,$C5341)</f>
        <v>2139</v>
      </c>
      <c r="T5341" s="9">
        <v>116394.7899186822</v>
      </c>
      <c r="U5341" s="9">
        <v>0</v>
      </c>
      <c r="V5341" s="9">
        <f>U5341*768</f>
        <v>0</v>
      </c>
      <c r="W5341" s="9">
        <v>8</v>
      </c>
      <c r="X5341" s="9">
        <f>W5341*3072</f>
        <v>24576</v>
      </c>
      <c r="Y5341" s="9">
        <v>10</v>
      </c>
      <c r="Z5341" s="9">
        <f>Y5341*1024</f>
        <v>10240</v>
      </c>
      <c r="AA5341" s="9">
        <v>2</v>
      </c>
      <c r="AB5341" s="9">
        <f>AA5341*256</f>
        <v>512</v>
      </c>
      <c r="AC5341" s="9"/>
      <c r="AD5341" s="9"/>
      <c r="AE5341" s="9"/>
      <c r="AF5341" s="9"/>
      <c r="AG5341" s="9"/>
      <c r="AH5341" s="9"/>
      <c r="AI5341" s="9"/>
      <c r="AJ5341" s="9"/>
      <c r="AK5341" s="9"/>
      <c r="AL5341" s="9"/>
      <c r="AM5341" s="9"/>
      <c r="AN5341" s="9"/>
      <c r="AO5341" s="9"/>
      <c r="AP5341" s="9"/>
      <c r="AQ5341" s="15"/>
      <c r="AR5341" s="9"/>
      <c r="AS5341" s="9"/>
      <c r="AT5341" s="9"/>
      <c r="AU5341" s="9"/>
      <c r="AV5341" s="9"/>
      <c r="AW5341" s="9"/>
      <c r="AX5341" s="9"/>
      <c r="AY5341" s="9"/>
      <c r="AZ5341" s="9"/>
      <c r="BA5341" s="9"/>
      <c r="BB5341" s="9"/>
      <c r="BC5341" s="9"/>
      <c r="BD5341" s="9"/>
      <c r="BE5341" s="9"/>
      <c r="BF5341" s="9"/>
      <c r="BG5341" s="9"/>
      <c r="BH5341" s="9"/>
      <c r="BI5341" s="9"/>
      <c r="BJ5341" s="9"/>
      <c r="BK5341" s="9"/>
      <c r="BL5341" s="9">
        <f t="shared" si="174"/>
        <v>473109.19688269898</v>
      </c>
      <c r="BM5341" s="9">
        <f t="shared" si="175"/>
        <v>473100</v>
      </c>
    </row>
    <row r="5342" spans="1:65" x14ac:dyDescent="0.3">
      <c r="A5342" t="s">
        <v>4794</v>
      </c>
      <c r="B5342" s="9">
        <v>921</v>
      </c>
      <c r="C5342">
        <v>586684</v>
      </c>
      <c r="D5342">
        <v>1</v>
      </c>
      <c r="E5342">
        <v>0</v>
      </c>
      <c r="F5342">
        <v>0</v>
      </c>
      <c r="G5342">
        <v>0</v>
      </c>
      <c r="H5342">
        <v>0</v>
      </c>
      <c r="I5342" t="s">
        <v>81</v>
      </c>
      <c r="J5342">
        <v>586269</v>
      </c>
      <c r="K5342" t="s">
        <v>2352</v>
      </c>
      <c r="L5342">
        <v>586587</v>
      </c>
      <c r="M5342" t="s">
        <v>3663</v>
      </c>
      <c r="N5342">
        <v>586587</v>
      </c>
      <c r="O5342" t="s">
        <v>3663</v>
      </c>
      <c r="P5342">
        <v>586722</v>
      </c>
      <c r="Q5342" t="s">
        <v>432</v>
      </c>
      <c r="R5342" s="9">
        <v>217658.82498789989</v>
      </c>
      <c r="S5342" s="9"/>
      <c r="T5342" s="9"/>
      <c r="U5342" s="9"/>
      <c r="V5342" s="9"/>
      <c r="W5342" s="9"/>
      <c r="X5342" s="9"/>
      <c r="Y5342" s="9"/>
      <c r="Z5342" s="9"/>
      <c r="AA5342" s="9"/>
      <c r="AB5342" s="9"/>
      <c r="AC5342" s="9"/>
      <c r="AD5342" s="9"/>
      <c r="AE5342" s="9"/>
      <c r="AF5342" s="9"/>
      <c r="AG5342" s="9"/>
      <c r="AH5342" s="9"/>
      <c r="AI5342" s="9"/>
      <c r="AJ5342" s="9"/>
      <c r="AK5342" s="9"/>
      <c r="AL5342" s="9"/>
      <c r="AM5342" s="9"/>
      <c r="AN5342" s="9"/>
      <c r="AO5342" s="9"/>
      <c r="AP5342" s="9"/>
      <c r="AQ5342" s="15"/>
      <c r="AR5342" s="9"/>
      <c r="AS5342" s="9"/>
      <c r="AT5342" s="9"/>
      <c r="AU5342" s="9"/>
      <c r="AV5342" s="9"/>
      <c r="AW5342" s="9"/>
      <c r="AX5342" s="9"/>
      <c r="AY5342" s="9"/>
      <c r="AZ5342" s="9"/>
      <c r="BA5342" s="9"/>
      <c r="BB5342" s="9"/>
      <c r="BC5342" s="9"/>
      <c r="BD5342" s="9"/>
      <c r="BE5342" s="9"/>
      <c r="BF5342" s="9"/>
      <c r="BG5342" s="9"/>
      <c r="BH5342" s="9"/>
      <c r="BI5342" s="9"/>
      <c r="BJ5342" s="9"/>
      <c r="BK5342" s="9"/>
      <c r="BL5342" s="9">
        <f t="shared" si="174"/>
        <v>217658.82498789989</v>
      </c>
      <c r="BM5342" s="9">
        <f t="shared" si="175"/>
        <v>217700</v>
      </c>
    </row>
    <row r="5343" spans="1:65" x14ac:dyDescent="0.3">
      <c r="A5343" t="s">
        <v>4795</v>
      </c>
      <c r="B5343" s="9">
        <v>295</v>
      </c>
      <c r="C5343">
        <v>590118</v>
      </c>
      <c r="D5343">
        <v>1</v>
      </c>
      <c r="E5343">
        <v>0</v>
      </c>
      <c r="F5343">
        <v>0</v>
      </c>
      <c r="G5343">
        <v>0</v>
      </c>
      <c r="H5343">
        <v>0</v>
      </c>
      <c r="I5343" t="s">
        <v>111</v>
      </c>
      <c r="J5343">
        <v>589608</v>
      </c>
      <c r="K5343" t="s">
        <v>995</v>
      </c>
      <c r="L5343">
        <v>589250</v>
      </c>
      <c r="M5343" t="s">
        <v>113</v>
      </c>
      <c r="N5343">
        <v>589250</v>
      </c>
      <c r="O5343" t="s">
        <v>113</v>
      </c>
      <c r="P5343">
        <v>589250</v>
      </c>
      <c r="Q5343" t="s">
        <v>113</v>
      </c>
      <c r="R5343" s="9">
        <v>71941.662785630979</v>
      </c>
      <c r="S5343" s="9"/>
      <c r="T5343" s="9"/>
      <c r="U5343" s="9"/>
      <c r="V5343" s="9"/>
      <c r="W5343" s="9"/>
      <c r="X5343" s="9"/>
      <c r="Y5343" s="9"/>
      <c r="Z5343" s="9"/>
      <c r="AA5343" s="9"/>
      <c r="AB5343" s="9"/>
      <c r="AC5343" s="9"/>
      <c r="AD5343" s="9"/>
      <c r="AE5343" s="9"/>
      <c r="AF5343" s="9"/>
      <c r="AG5343" s="9"/>
      <c r="AH5343" s="9"/>
      <c r="AI5343" s="9"/>
      <c r="AJ5343" s="9"/>
      <c r="AK5343" s="9"/>
      <c r="AL5343" s="9"/>
      <c r="AM5343" s="9"/>
      <c r="AN5343" s="9"/>
      <c r="AO5343" s="9"/>
      <c r="AP5343" s="9"/>
      <c r="AQ5343" s="15"/>
      <c r="AR5343" s="9"/>
      <c r="AS5343" s="9"/>
      <c r="AT5343" s="9"/>
      <c r="AU5343" s="9"/>
      <c r="AV5343" s="9"/>
      <c r="AW5343" s="9"/>
      <c r="AX5343" s="9"/>
      <c r="AY5343" s="9"/>
      <c r="AZ5343" s="9"/>
      <c r="BA5343" s="9"/>
      <c r="BB5343" s="9"/>
      <c r="BC5343" s="9"/>
      <c r="BD5343" s="9"/>
      <c r="BE5343" s="9"/>
      <c r="BF5343" s="9"/>
      <c r="BG5343" s="9"/>
      <c r="BH5343" s="9"/>
      <c r="BI5343" s="9"/>
      <c r="BJ5343" s="9"/>
      <c r="BK5343" s="9"/>
      <c r="BL5343" s="9">
        <f t="shared" si="174"/>
        <v>71941.662785630979</v>
      </c>
      <c r="BM5343" s="9">
        <f t="shared" si="175"/>
        <v>71900</v>
      </c>
    </row>
    <row r="5344" spans="1:65" x14ac:dyDescent="0.3">
      <c r="A5344" t="s">
        <v>4796</v>
      </c>
      <c r="B5344" s="9">
        <v>421</v>
      </c>
      <c r="C5344">
        <v>594997</v>
      </c>
      <c r="D5344">
        <v>1</v>
      </c>
      <c r="E5344">
        <v>0</v>
      </c>
      <c r="F5344">
        <v>0</v>
      </c>
      <c r="G5344">
        <v>0</v>
      </c>
      <c r="H5344">
        <v>0</v>
      </c>
      <c r="I5344" t="s">
        <v>81</v>
      </c>
      <c r="J5344">
        <v>594709</v>
      </c>
      <c r="K5344" t="s">
        <v>184</v>
      </c>
      <c r="L5344">
        <v>594709</v>
      </c>
      <c r="M5344" t="s">
        <v>184</v>
      </c>
      <c r="N5344">
        <v>593711</v>
      </c>
      <c r="O5344" t="s">
        <v>185</v>
      </c>
      <c r="P5344">
        <v>593711</v>
      </c>
      <c r="Q5344" t="s">
        <v>185</v>
      </c>
      <c r="R5344" s="9">
        <v>100594.8717509397</v>
      </c>
      <c r="S5344" s="9"/>
      <c r="T5344" s="9"/>
      <c r="U5344" s="9"/>
      <c r="V5344" s="9"/>
      <c r="W5344" s="9"/>
      <c r="X5344" s="9"/>
      <c r="Y5344" s="9"/>
      <c r="Z5344" s="9"/>
      <c r="AA5344" s="9"/>
      <c r="AB5344" s="9"/>
      <c r="AC5344" s="9"/>
      <c r="AD5344" s="9"/>
      <c r="AE5344" s="9"/>
      <c r="AF5344" s="9"/>
      <c r="AG5344" s="9"/>
      <c r="AH5344" s="9"/>
      <c r="AI5344" s="9"/>
      <c r="AJ5344" s="9"/>
      <c r="AK5344" s="9"/>
      <c r="AL5344" s="9"/>
      <c r="AM5344" s="9"/>
      <c r="AN5344" s="9"/>
      <c r="AO5344" s="9"/>
      <c r="AP5344" s="9"/>
      <c r="AQ5344" s="15"/>
      <c r="AR5344" s="9"/>
      <c r="AS5344" s="9"/>
      <c r="AT5344" s="9"/>
      <c r="AU5344" s="9"/>
      <c r="AV5344" s="9"/>
      <c r="AW5344" s="9"/>
      <c r="AX5344" s="9"/>
      <c r="AY5344" s="9"/>
      <c r="AZ5344" s="9"/>
      <c r="BA5344" s="9"/>
      <c r="BB5344" s="9"/>
      <c r="BC5344" s="9"/>
      <c r="BD5344" s="9"/>
      <c r="BE5344" s="9"/>
      <c r="BF5344" s="9"/>
      <c r="BG5344" s="9"/>
      <c r="BH5344" s="9"/>
      <c r="BI5344" s="9"/>
      <c r="BJ5344" s="9"/>
      <c r="BK5344" s="9"/>
      <c r="BL5344" s="9">
        <f t="shared" si="174"/>
        <v>100594.8717509397</v>
      </c>
      <c r="BM5344" s="9">
        <f t="shared" si="175"/>
        <v>100600</v>
      </c>
    </row>
    <row r="5345" spans="1:65" x14ac:dyDescent="0.3">
      <c r="A5345" t="s">
        <v>4797</v>
      </c>
      <c r="B5345" s="9">
        <v>238</v>
      </c>
      <c r="C5345">
        <v>551821</v>
      </c>
      <c r="D5345">
        <v>1</v>
      </c>
      <c r="E5345">
        <v>0</v>
      </c>
      <c r="F5345">
        <v>0</v>
      </c>
      <c r="G5345">
        <v>0</v>
      </c>
      <c r="H5345">
        <v>0</v>
      </c>
      <c r="I5345" t="s">
        <v>94</v>
      </c>
      <c r="J5345">
        <v>597368</v>
      </c>
      <c r="K5345" t="s">
        <v>1738</v>
      </c>
      <c r="L5345">
        <v>597783</v>
      </c>
      <c r="M5345" t="s">
        <v>787</v>
      </c>
      <c r="N5345">
        <v>597783</v>
      </c>
      <c r="O5345" t="s">
        <v>787</v>
      </c>
      <c r="P5345">
        <v>597783</v>
      </c>
      <c r="Q5345" t="s">
        <v>787</v>
      </c>
      <c r="R5345" s="9">
        <v>71941.662785630979</v>
      </c>
      <c r="S5345" s="9"/>
      <c r="T5345" s="9"/>
      <c r="U5345" s="9"/>
      <c r="V5345" s="9"/>
      <c r="W5345" s="9"/>
      <c r="X5345" s="9"/>
      <c r="Y5345" s="9"/>
      <c r="Z5345" s="9"/>
      <c r="AA5345" s="9"/>
      <c r="AB5345" s="9"/>
      <c r="AC5345" s="9"/>
      <c r="AD5345" s="9"/>
      <c r="AE5345" s="9"/>
      <c r="AF5345" s="9"/>
      <c r="AG5345" s="9"/>
      <c r="AH5345" s="9"/>
      <c r="AI5345" s="9"/>
      <c r="AJ5345" s="9"/>
      <c r="AK5345" s="9"/>
      <c r="AL5345" s="9"/>
      <c r="AM5345" s="9"/>
      <c r="AN5345" s="9"/>
      <c r="AO5345" s="9"/>
      <c r="AP5345" s="9"/>
      <c r="AQ5345" s="15"/>
      <c r="AR5345" s="9"/>
      <c r="AS5345" s="9"/>
      <c r="AT5345" s="9"/>
      <c r="AU5345" s="9"/>
      <c r="AV5345" s="9"/>
      <c r="AW5345" s="9"/>
      <c r="AX5345" s="9"/>
      <c r="AY5345" s="9"/>
      <c r="AZ5345" s="9"/>
      <c r="BA5345" s="9"/>
      <c r="BB5345" s="9"/>
      <c r="BC5345" s="9"/>
      <c r="BD5345" s="9"/>
      <c r="BE5345" s="9"/>
      <c r="BF5345" s="9"/>
      <c r="BG5345" s="9"/>
      <c r="BH5345" s="9"/>
      <c r="BI5345" s="9"/>
      <c r="BJ5345" s="9"/>
      <c r="BK5345" s="9"/>
      <c r="BL5345" s="9">
        <f t="shared" si="174"/>
        <v>71941.662785630979</v>
      </c>
      <c r="BM5345" s="9">
        <f t="shared" si="175"/>
        <v>71900</v>
      </c>
    </row>
    <row r="5346" spans="1:65" x14ac:dyDescent="0.3">
      <c r="A5346" s="2" t="s">
        <v>4798</v>
      </c>
      <c r="B5346" s="9">
        <v>2067</v>
      </c>
      <c r="C5346">
        <v>584941</v>
      </c>
      <c r="D5346">
        <v>1</v>
      </c>
      <c r="E5346">
        <v>1</v>
      </c>
      <c r="F5346">
        <v>0</v>
      </c>
      <c r="G5346">
        <v>0</v>
      </c>
      <c r="H5346">
        <v>0</v>
      </c>
      <c r="I5346" t="s">
        <v>81</v>
      </c>
      <c r="J5346">
        <v>584941</v>
      </c>
      <c r="K5346" t="s">
        <v>4798</v>
      </c>
      <c r="L5346">
        <v>584291</v>
      </c>
      <c r="M5346" t="s">
        <v>742</v>
      </c>
      <c r="N5346">
        <v>584291</v>
      </c>
      <c r="O5346" t="s">
        <v>742</v>
      </c>
      <c r="P5346">
        <v>584291</v>
      </c>
      <c r="Q5346" t="s">
        <v>742</v>
      </c>
      <c r="R5346" s="9">
        <v>480409.79175680992</v>
      </c>
      <c r="S5346" s="9">
        <f>SUMIFS($B:$B,$J:$J,$C5346)</f>
        <v>2067</v>
      </c>
      <c r="T5346" s="9">
        <v>112485.4516342979</v>
      </c>
      <c r="U5346" s="9">
        <v>0</v>
      </c>
      <c r="V5346" s="9">
        <f>U5346*768</f>
        <v>0</v>
      </c>
      <c r="W5346" s="9">
        <v>7</v>
      </c>
      <c r="X5346" s="9">
        <f>W5346*3072</f>
        <v>21504</v>
      </c>
      <c r="Y5346" s="9">
        <v>8</v>
      </c>
      <c r="Z5346" s="9">
        <f>Y5346*1024</f>
        <v>8192</v>
      </c>
      <c r="AA5346" s="9">
        <v>4</v>
      </c>
      <c r="AB5346" s="9">
        <f>AA5346*256</f>
        <v>1024</v>
      </c>
      <c r="AC5346" s="9"/>
      <c r="AD5346" s="9"/>
      <c r="AE5346" s="9"/>
      <c r="AF5346" s="9"/>
      <c r="AG5346" s="9"/>
      <c r="AH5346" s="9"/>
      <c r="AI5346" s="9"/>
      <c r="AJ5346" s="9"/>
      <c r="AK5346" s="9"/>
      <c r="AL5346" s="9"/>
      <c r="AM5346" s="9"/>
      <c r="AN5346" s="9"/>
      <c r="AO5346" s="9"/>
      <c r="AP5346" s="9"/>
      <c r="AQ5346" s="15"/>
      <c r="AR5346" s="9"/>
      <c r="AS5346" s="9"/>
      <c r="AT5346" s="9"/>
      <c r="AU5346" s="9"/>
      <c r="AV5346" s="9"/>
      <c r="AW5346" s="9"/>
      <c r="AX5346" s="9"/>
      <c r="AY5346" s="9"/>
      <c r="AZ5346" s="9"/>
      <c r="BA5346" s="9"/>
      <c r="BB5346" s="9"/>
      <c r="BC5346" s="9"/>
      <c r="BD5346" s="9"/>
      <c r="BE5346" s="9"/>
      <c r="BF5346" s="9"/>
      <c r="BG5346" s="9"/>
      <c r="BH5346" s="9"/>
      <c r="BI5346" s="9"/>
      <c r="BJ5346" s="9"/>
      <c r="BK5346" s="9"/>
      <c r="BL5346" s="9">
        <f t="shared" si="174"/>
        <v>623615.24339110777</v>
      </c>
      <c r="BM5346" s="9">
        <f t="shared" si="175"/>
        <v>623600</v>
      </c>
    </row>
    <row r="5347" spans="1:65" x14ac:dyDescent="0.3">
      <c r="A5347" t="s">
        <v>4799</v>
      </c>
      <c r="B5347" s="9">
        <v>130</v>
      </c>
      <c r="C5347">
        <v>550604</v>
      </c>
      <c r="D5347">
        <v>1</v>
      </c>
      <c r="E5347">
        <v>0</v>
      </c>
      <c r="F5347">
        <v>0</v>
      </c>
      <c r="G5347">
        <v>0</v>
      </c>
      <c r="H5347">
        <v>0</v>
      </c>
      <c r="I5347" t="s">
        <v>83</v>
      </c>
      <c r="J5347">
        <v>550663</v>
      </c>
      <c r="K5347" t="s">
        <v>501</v>
      </c>
      <c r="L5347">
        <v>550094</v>
      </c>
      <c r="M5347" t="s">
        <v>143</v>
      </c>
      <c r="N5347">
        <v>550094</v>
      </c>
      <c r="O5347" t="s">
        <v>143</v>
      </c>
      <c r="P5347">
        <v>550094</v>
      </c>
      <c r="Q5347" t="s">
        <v>143</v>
      </c>
      <c r="R5347" s="9">
        <v>71941.662785630979</v>
      </c>
      <c r="S5347" s="9"/>
      <c r="T5347" s="9"/>
      <c r="U5347" s="9"/>
      <c r="V5347" s="9"/>
      <c r="W5347" s="9"/>
      <c r="X5347" s="9"/>
      <c r="Y5347" s="9"/>
      <c r="Z5347" s="9"/>
      <c r="AA5347" s="9"/>
      <c r="AB5347" s="9"/>
      <c r="AC5347" s="9"/>
      <c r="AD5347" s="9"/>
      <c r="AE5347" s="9"/>
      <c r="AF5347" s="9"/>
      <c r="AG5347" s="9"/>
      <c r="AH5347" s="9"/>
      <c r="AI5347" s="9"/>
      <c r="AJ5347" s="9"/>
      <c r="AK5347" s="9"/>
      <c r="AL5347" s="9"/>
      <c r="AM5347" s="9"/>
      <c r="AN5347" s="9"/>
      <c r="AO5347" s="9"/>
      <c r="AP5347" s="9"/>
      <c r="AQ5347" s="15"/>
      <c r="AR5347" s="9"/>
      <c r="AS5347" s="9"/>
      <c r="AT5347" s="9"/>
      <c r="AU5347" s="9"/>
      <c r="AV5347" s="9"/>
      <c r="AW5347" s="9"/>
      <c r="AX5347" s="9"/>
      <c r="AY5347" s="9"/>
      <c r="AZ5347" s="9"/>
      <c r="BA5347" s="9"/>
      <c r="BB5347" s="9"/>
      <c r="BC5347" s="9"/>
      <c r="BD5347" s="9"/>
      <c r="BE5347" s="9"/>
      <c r="BF5347" s="9"/>
      <c r="BG5347" s="9"/>
      <c r="BH5347" s="9"/>
      <c r="BI5347" s="9"/>
      <c r="BJ5347" s="9"/>
      <c r="BK5347" s="9"/>
      <c r="BL5347" s="9">
        <f t="shared" si="174"/>
        <v>71941.662785630979</v>
      </c>
      <c r="BM5347" s="9">
        <f t="shared" si="175"/>
        <v>71900</v>
      </c>
    </row>
    <row r="5348" spans="1:65" x14ac:dyDescent="0.3">
      <c r="A5348" t="s">
        <v>4800</v>
      </c>
      <c r="B5348" s="9">
        <v>251</v>
      </c>
      <c r="C5348">
        <v>546534</v>
      </c>
      <c r="D5348">
        <v>1</v>
      </c>
      <c r="E5348">
        <v>0</v>
      </c>
      <c r="F5348">
        <v>0</v>
      </c>
      <c r="G5348">
        <v>0</v>
      </c>
      <c r="H5348">
        <v>0</v>
      </c>
      <c r="I5348" t="s">
        <v>151</v>
      </c>
      <c r="J5348">
        <v>560260</v>
      </c>
      <c r="K5348" t="s">
        <v>912</v>
      </c>
      <c r="L5348">
        <v>560260</v>
      </c>
      <c r="M5348" t="s">
        <v>912</v>
      </c>
      <c r="N5348">
        <v>560260</v>
      </c>
      <c r="O5348" t="s">
        <v>912</v>
      </c>
      <c r="P5348">
        <v>559717</v>
      </c>
      <c r="Q5348" t="s">
        <v>346</v>
      </c>
      <c r="R5348" s="9">
        <v>71941.662785630979</v>
      </c>
      <c r="S5348" s="9"/>
      <c r="T5348" s="9"/>
      <c r="U5348" s="9"/>
      <c r="V5348" s="9"/>
      <c r="W5348" s="9"/>
      <c r="X5348" s="9"/>
      <c r="Y5348" s="9"/>
      <c r="Z5348" s="9"/>
      <c r="AA5348" s="9"/>
      <c r="AB5348" s="9"/>
      <c r="AC5348" s="9"/>
      <c r="AD5348" s="9"/>
      <c r="AE5348" s="9"/>
      <c r="AF5348" s="9"/>
      <c r="AG5348" s="9"/>
      <c r="AH5348" s="9"/>
      <c r="AI5348" s="9"/>
      <c r="AJ5348" s="9"/>
      <c r="AK5348" s="9"/>
      <c r="AL5348" s="9"/>
      <c r="AM5348" s="9"/>
      <c r="AN5348" s="9"/>
      <c r="AO5348" s="9"/>
      <c r="AP5348" s="9"/>
      <c r="AQ5348" s="15"/>
      <c r="AR5348" s="9">
        <v>1</v>
      </c>
      <c r="AS5348" s="9">
        <f>AR5348*30500</f>
        <v>30500</v>
      </c>
      <c r="AT5348" s="9"/>
      <c r="AU5348" s="9"/>
      <c r="AV5348" s="9"/>
      <c r="AW5348" s="9"/>
      <c r="AX5348" s="9"/>
      <c r="AY5348" s="9"/>
      <c r="AZ5348" s="9"/>
      <c r="BA5348" s="9"/>
      <c r="BB5348" s="9"/>
      <c r="BC5348" s="9"/>
      <c r="BD5348" s="9"/>
      <c r="BE5348" s="9"/>
      <c r="BF5348" s="9"/>
      <c r="BG5348" s="9"/>
      <c r="BH5348" s="9"/>
      <c r="BI5348" s="9"/>
      <c r="BJ5348" s="9"/>
      <c r="BK5348" s="9"/>
      <c r="BL5348" s="9">
        <f t="shared" si="174"/>
        <v>102441.66278563098</v>
      </c>
      <c r="BM5348" s="9">
        <f t="shared" si="175"/>
        <v>102400</v>
      </c>
    </row>
    <row r="5349" spans="1:65" x14ac:dyDescent="0.3">
      <c r="A5349" t="s">
        <v>4801</v>
      </c>
      <c r="B5349" s="9">
        <v>1075</v>
      </c>
      <c r="C5349">
        <v>558460</v>
      </c>
      <c r="D5349">
        <v>1</v>
      </c>
      <c r="E5349">
        <v>0</v>
      </c>
      <c r="F5349">
        <v>0</v>
      </c>
      <c r="G5349">
        <v>0</v>
      </c>
      <c r="H5349">
        <v>0</v>
      </c>
      <c r="I5349" t="s">
        <v>151</v>
      </c>
      <c r="J5349">
        <v>558371</v>
      </c>
      <c r="K5349" t="s">
        <v>2077</v>
      </c>
      <c r="L5349">
        <v>558371</v>
      </c>
      <c r="M5349" t="s">
        <v>2077</v>
      </c>
      <c r="N5349">
        <v>558371</v>
      </c>
      <c r="O5349" t="s">
        <v>2077</v>
      </c>
      <c r="P5349">
        <v>554791</v>
      </c>
      <c r="Q5349" t="s">
        <v>1503</v>
      </c>
      <c r="R5349" s="9">
        <v>253365.67915616179</v>
      </c>
      <c r="S5349" s="9"/>
      <c r="T5349" s="9"/>
      <c r="U5349" s="9"/>
      <c r="V5349" s="9"/>
      <c r="W5349" s="9"/>
      <c r="X5349" s="9"/>
      <c r="Y5349" s="9"/>
      <c r="Z5349" s="9"/>
      <c r="AA5349" s="9"/>
      <c r="AB5349" s="9"/>
      <c r="AC5349" s="9"/>
      <c r="AD5349" s="9"/>
      <c r="AE5349" s="9"/>
      <c r="AF5349" s="9"/>
      <c r="AG5349" s="9"/>
      <c r="AH5349" s="9"/>
      <c r="AI5349" s="9"/>
      <c r="AJ5349" s="9"/>
      <c r="AK5349" s="9"/>
      <c r="AL5349" s="9"/>
      <c r="AM5349" s="9"/>
      <c r="AN5349" s="9"/>
      <c r="AO5349" s="9"/>
      <c r="AP5349" s="9"/>
      <c r="AQ5349" s="15"/>
      <c r="AR5349" s="9"/>
      <c r="AS5349" s="9"/>
      <c r="AT5349" s="9"/>
      <c r="AU5349" s="9"/>
      <c r="AV5349" s="9"/>
      <c r="AW5349" s="9"/>
      <c r="AX5349" s="9"/>
      <c r="AY5349" s="9"/>
      <c r="AZ5349" s="9"/>
      <c r="BA5349" s="9"/>
      <c r="BB5349" s="9"/>
      <c r="BC5349" s="9"/>
      <c r="BD5349" s="9"/>
      <c r="BE5349" s="9"/>
      <c r="BF5349" s="9"/>
      <c r="BG5349" s="9"/>
      <c r="BH5349" s="9"/>
      <c r="BI5349" s="9"/>
      <c r="BJ5349" s="9"/>
      <c r="BK5349" s="9"/>
      <c r="BL5349" s="9">
        <f t="shared" si="174"/>
        <v>253365.67915616179</v>
      </c>
      <c r="BM5349" s="9">
        <f t="shared" si="175"/>
        <v>253400</v>
      </c>
    </row>
    <row r="5350" spans="1:65" x14ac:dyDescent="0.3">
      <c r="A5350" t="s">
        <v>4802</v>
      </c>
      <c r="B5350" s="9">
        <v>854</v>
      </c>
      <c r="C5350">
        <v>570079</v>
      </c>
      <c r="D5350">
        <v>1</v>
      </c>
      <c r="E5350">
        <v>0</v>
      </c>
      <c r="F5350">
        <v>0</v>
      </c>
      <c r="G5350">
        <v>0</v>
      </c>
      <c r="H5350">
        <v>0</v>
      </c>
      <c r="I5350" t="s">
        <v>111</v>
      </c>
      <c r="J5350">
        <v>514705</v>
      </c>
      <c r="K5350" t="s">
        <v>517</v>
      </c>
      <c r="L5350">
        <v>514705</v>
      </c>
      <c r="M5350" t="s">
        <v>517</v>
      </c>
      <c r="N5350">
        <v>514705</v>
      </c>
      <c r="O5350" t="s">
        <v>517</v>
      </c>
      <c r="P5350">
        <v>514705</v>
      </c>
      <c r="Q5350" t="s">
        <v>517</v>
      </c>
      <c r="R5350" s="9">
        <v>202077.73074412631</v>
      </c>
      <c r="S5350" s="9"/>
      <c r="T5350" s="9"/>
      <c r="U5350" s="9"/>
      <c r="V5350" s="9"/>
      <c r="W5350" s="9"/>
      <c r="X5350" s="9"/>
      <c r="Y5350" s="9"/>
      <c r="Z5350" s="9"/>
      <c r="AA5350" s="9"/>
      <c r="AB5350" s="9"/>
      <c r="AC5350" s="9"/>
      <c r="AD5350" s="9"/>
      <c r="AE5350" s="9"/>
      <c r="AF5350" s="9"/>
      <c r="AG5350" s="9"/>
      <c r="AH5350" s="9"/>
      <c r="AI5350" s="9"/>
      <c r="AJ5350" s="9"/>
      <c r="AK5350" s="9"/>
      <c r="AL5350" s="9"/>
      <c r="AM5350" s="9"/>
      <c r="AN5350" s="9"/>
      <c r="AO5350" s="9"/>
      <c r="AP5350" s="9"/>
      <c r="AQ5350" s="15"/>
      <c r="AR5350" s="9"/>
      <c r="AS5350" s="9"/>
      <c r="AT5350" s="9"/>
      <c r="AU5350" s="9"/>
      <c r="AV5350" s="9"/>
      <c r="AW5350" s="9"/>
      <c r="AX5350" s="9"/>
      <c r="AY5350" s="9"/>
      <c r="AZ5350" s="9"/>
      <c r="BA5350" s="9"/>
      <c r="BB5350" s="9"/>
      <c r="BC5350" s="9"/>
      <c r="BD5350" s="9"/>
      <c r="BE5350" s="9"/>
      <c r="BF5350" s="9"/>
      <c r="BG5350" s="9"/>
      <c r="BH5350" s="9"/>
      <c r="BI5350" s="9"/>
      <c r="BJ5350" s="9"/>
      <c r="BK5350" s="9"/>
      <c r="BL5350" s="9">
        <f t="shared" si="174"/>
        <v>202077.73074412631</v>
      </c>
      <c r="BM5350" s="9">
        <f t="shared" si="175"/>
        <v>202100</v>
      </c>
    </row>
    <row r="5351" spans="1:65" x14ac:dyDescent="0.3">
      <c r="A5351" s="5" t="s">
        <v>230</v>
      </c>
      <c r="B5351" s="9">
        <v>7774</v>
      </c>
      <c r="C5351">
        <v>545201</v>
      </c>
      <c r="D5351">
        <v>1</v>
      </c>
      <c r="E5351">
        <v>1</v>
      </c>
      <c r="F5351">
        <v>1</v>
      </c>
      <c r="G5351">
        <v>1</v>
      </c>
      <c r="H5351">
        <v>1</v>
      </c>
      <c r="I5351" t="s">
        <v>83</v>
      </c>
      <c r="J5351">
        <v>545201</v>
      </c>
      <c r="K5351" t="s">
        <v>230</v>
      </c>
      <c r="L5351">
        <v>545201</v>
      </c>
      <c r="M5351" t="s">
        <v>230</v>
      </c>
      <c r="N5351">
        <v>545201</v>
      </c>
      <c r="O5351" t="s">
        <v>230</v>
      </c>
      <c r="P5351">
        <v>545201</v>
      </c>
      <c r="Q5351" t="s">
        <v>230</v>
      </c>
      <c r="R5351" s="9">
        <v>365869.02653043281</v>
      </c>
      <c r="S5351" s="9">
        <f>SUMIFS($B:$B,$J:$J,$C5351)</f>
        <v>10091</v>
      </c>
      <c r="T5351" s="9">
        <v>219897.0273172101</v>
      </c>
      <c r="U5351" s="9">
        <v>0</v>
      </c>
      <c r="V5351" s="9">
        <f>U5351*768</f>
        <v>0</v>
      </c>
      <c r="W5351" s="9">
        <v>37</v>
      </c>
      <c r="X5351" s="9">
        <f>W5351*3072</f>
        <v>113664</v>
      </c>
      <c r="Y5351" s="9">
        <v>35</v>
      </c>
      <c r="Z5351" s="9">
        <f>Y5351*1024</f>
        <v>35840</v>
      </c>
      <c r="AA5351" s="9">
        <v>27</v>
      </c>
      <c r="AB5351" s="9">
        <f>AA5351*256</f>
        <v>6912</v>
      </c>
      <c r="AC5351" s="9">
        <f>SUMIFS($B:$B,$L:$L,$C5351)</f>
        <v>14092</v>
      </c>
      <c r="AD5351" s="9">
        <v>918920.87639765732</v>
      </c>
      <c r="AE5351" s="9">
        <f>SUMIFS($B:$B,$P:$P,$C5351)</f>
        <v>14092</v>
      </c>
      <c r="AF5351" s="9">
        <v>909812.31087306212</v>
      </c>
      <c r="AG5351" s="9">
        <f>SUMIFS($B:$B,$N:$N,$C5351)</f>
        <v>14092</v>
      </c>
      <c r="AH5351" s="9">
        <v>2493625.331340516</v>
      </c>
      <c r="AI5351" s="9">
        <f>SUMIFS($B:$B,$P:$P,$C5351)</f>
        <v>14092</v>
      </c>
      <c r="AJ5351" s="9">
        <v>10538281.121892489</v>
      </c>
      <c r="AK5351" s="9"/>
      <c r="AL5351" s="9">
        <v>2570</v>
      </c>
      <c r="AM5351" s="9">
        <f>AL5351*141</f>
        <v>362370</v>
      </c>
      <c r="AN5351" s="9"/>
      <c r="AO5351" s="9"/>
      <c r="AP5351" s="9"/>
      <c r="AQ5351" s="15"/>
      <c r="AR5351" s="9">
        <v>9</v>
      </c>
      <c r="AS5351" s="9">
        <f>AR5351*30500</f>
        <v>274500</v>
      </c>
      <c r="AT5351" s="9">
        <v>117</v>
      </c>
      <c r="AU5351" s="9">
        <f>AT5351*2742</f>
        <v>320814</v>
      </c>
      <c r="AV5351" s="9">
        <v>11</v>
      </c>
      <c r="AW5351" s="9">
        <f>AV5351*914</f>
        <v>10054</v>
      </c>
      <c r="AX5351" s="9">
        <v>934</v>
      </c>
      <c r="AY5351" s="9">
        <f>AX5351*141</f>
        <v>131694</v>
      </c>
      <c r="AZ5351" s="9">
        <v>578</v>
      </c>
      <c r="BA5351" s="9">
        <f>AZ5351*343</f>
        <v>198254</v>
      </c>
      <c r="BB5351" s="9">
        <v>372</v>
      </c>
      <c r="BC5351" s="9">
        <f>BB5351*109</f>
        <v>40548</v>
      </c>
      <c r="BD5351" s="9">
        <v>11</v>
      </c>
      <c r="BE5351" s="9">
        <f>BD5351*82</f>
        <v>902</v>
      </c>
      <c r="BF5351" s="9">
        <v>572</v>
      </c>
      <c r="BG5351" s="9">
        <f>BF5351*328</f>
        <v>187616</v>
      </c>
      <c r="BH5351" s="9">
        <v>12</v>
      </c>
      <c r="BI5351" s="9">
        <f>BH5351*410</f>
        <v>4920</v>
      </c>
      <c r="BJ5351" s="9">
        <v>0</v>
      </c>
      <c r="BK5351" s="9">
        <f>BJ5351*219</f>
        <v>0</v>
      </c>
      <c r="BL5351" s="9">
        <f t="shared" si="174"/>
        <v>17134493.694351368</v>
      </c>
      <c r="BM5351" s="9">
        <f t="shared" si="175"/>
        <v>17134500</v>
      </c>
    </row>
    <row r="5352" spans="1:65" x14ac:dyDescent="0.3">
      <c r="A5352" t="s">
        <v>4803</v>
      </c>
      <c r="B5352" s="9">
        <v>1099</v>
      </c>
      <c r="C5352">
        <v>584959</v>
      </c>
      <c r="D5352">
        <v>1</v>
      </c>
      <c r="E5352">
        <v>0</v>
      </c>
      <c r="F5352">
        <v>0</v>
      </c>
      <c r="G5352">
        <v>0</v>
      </c>
      <c r="H5352">
        <v>0</v>
      </c>
      <c r="I5352" t="s">
        <v>81</v>
      </c>
      <c r="J5352">
        <v>584665</v>
      </c>
      <c r="K5352" t="s">
        <v>1904</v>
      </c>
      <c r="L5352">
        <v>584291</v>
      </c>
      <c r="M5352" t="s">
        <v>742</v>
      </c>
      <c r="N5352">
        <v>584291</v>
      </c>
      <c r="O5352" t="s">
        <v>742</v>
      </c>
      <c r="P5352">
        <v>584291</v>
      </c>
      <c r="Q5352" t="s">
        <v>742</v>
      </c>
      <c r="R5352" s="9">
        <v>258917.62036056971</v>
      </c>
      <c r="S5352" s="9"/>
      <c r="T5352" s="9"/>
      <c r="U5352" s="9"/>
      <c r="V5352" s="9"/>
      <c r="W5352" s="9"/>
      <c r="X5352" s="9"/>
      <c r="Y5352" s="9"/>
      <c r="Z5352" s="9"/>
      <c r="AA5352" s="9"/>
      <c r="AB5352" s="9"/>
      <c r="AC5352" s="9"/>
      <c r="AD5352" s="9"/>
      <c r="AE5352" s="9"/>
      <c r="AF5352" s="9"/>
      <c r="AG5352" s="9"/>
      <c r="AH5352" s="9"/>
      <c r="AI5352" s="9"/>
      <c r="AJ5352" s="9"/>
      <c r="AK5352" s="9"/>
      <c r="AL5352" s="9"/>
      <c r="AM5352" s="9"/>
      <c r="AN5352" s="9"/>
      <c r="AO5352" s="9"/>
      <c r="AP5352" s="9"/>
      <c r="AQ5352" s="15"/>
      <c r="AR5352" s="9"/>
      <c r="AS5352" s="9"/>
      <c r="AT5352" s="9"/>
      <c r="AU5352" s="9"/>
      <c r="AV5352" s="9"/>
      <c r="AW5352" s="9"/>
      <c r="AX5352" s="9"/>
      <c r="AY5352" s="9"/>
      <c r="AZ5352" s="9"/>
      <c r="BA5352" s="9"/>
      <c r="BB5352" s="9"/>
      <c r="BC5352" s="9"/>
      <c r="BD5352" s="9"/>
      <c r="BE5352" s="9"/>
      <c r="BF5352" s="9"/>
      <c r="BG5352" s="9"/>
      <c r="BH5352" s="9"/>
      <c r="BI5352" s="9"/>
      <c r="BJ5352" s="9"/>
      <c r="BK5352" s="9"/>
      <c r="BL5352" s="9">
        <f t="shared" si="174"/>
        <v>258917.62036056971</v>
      </c>
      <c r="BM5352" s="9">
        <f t="shared" si="175"/>
        <v>258900</v>
      </c>
    </row>
    <row r="5353" spans="1:65" x14ac:dyDescent="0.3">
      <c r="A5353" t="s">
        <v>4803</v>
      </c>
      <c r="B5353" s="9">
        <v>364</v>
      </c>
      <c r="C5353">
        <v>541885</v>
      </c>
      <c r="D5353">
        <v>1</v>
      </c>
      <c r="E5353">
        <v>0</v>
      </c>
      <c r="F5353">
        <v>0</v>
      </c>
      <c r="G5353">
        <v>0</v>
      </c>
      <c r="H5353">
        <v>0</v>
      </c>
      <c r="I5353" t="s">
        <v>151</v>
      </c>
      <c r="J5353">
        <v>556394</v>
      </c>
      <c r="K5353" t="s">
        <v>246</v>
      </c>
      <c r="L5353">
        <v>555771</v>
      </c>
      <c r="M5353" t="s">
        <v>247</v>
      </c>
      <c r="N5353">
        <v>555771</v>
      </c>
      <c r="O5353" t="s">
        <v>247</v>
      </c>
      <c r="P5353">
        <v>555771</v>
      </c>
      <c r="Q5353" t="s">
        <v>247</v>
      </c>
      <c r="R5353" s="9">
        <v>87116.243112740689</v>
      </c>
      <c r="S5353" s="9"/>
      <c r="T5353" s="9"/>
      <c r="U5353" s="9"/>
      <c r="V5353" s="9"/>
      <c r="W5353" s="9"/>
      <c r="X5353" s="9"/>
      <c r="Y5353" s="9"/>
      <c r="Z5353" s="9"/>
      <c r="AA5353" s="9"/>
      <c r="AB5353" s="9"/>
      <c r="AC5353" s="9"/>
      <c r="AD5353" s="9"/>
      <c r="AE5353" s="9"/>
      <c r="AF5353" s="9"/>
      <c r="AG5353" s="9"/>
      <c r="AH5353" s="9"/>
      <c r="AI5353" s="9"/>
      <c r="AJ5353" s="9"/>
      <c r="AK5353" s="9"/>
      <c r="AL5353" s="9"/>
      <c r="AM5353" s="9"/>
      <c r="AN5353" s="9"/>
      <c r="AO5353" s="9"/>
      <c r="AP5353" s="9"/>
      <c r="AQ5353" s="15"/>
      <c r="AR5353" s="9"/>
      <c r="AS5353" s="9"/>
      <c r="AT5353" s="9"/>
      <c r="AU5353" s="9"/>
      <c r="AV5353" s="9"/>
      <c r="AW5353" s="9"/>
      <c r="AX5353" s="9"/>
      <c r="AY5353" s="9"/>
      <c r="AZ5353" s="9"/>
      <c r="BA5353" s="9"/>
      <c r="BB5353" s="9"/>
      <c r="BC5353" s="9"/>
      <c r="BD5353" s="9"/>
      <c r="BE5353" s="9"/>
      <c r="BF5353" s="9"/>
      <c r="BG5353" s="9"/>
      <c r="BH5353" s="9"/>
      <c r="BI5353" s="9"/>
      <c r="BJ5353" s="9"/>
      <c r="BK5353" s="9"/>
      <c r="BL5353" s="9">
        <f t="shared" si="174"/>
        <v>87116.243112740689</v>
      </c>
      <c r="BM5353" s="9">
        <f t="shared" si="175"/>
        <v>87100</v>
      </c>
    </row>
    <row r="5354" spans="1:65" x14ac:dyDescent="0.3">
      <c r="A5354" s="4" t="s">
        <v>294</v>
      </c>
      <c r="B5354" s="9">
        <v>2211</v>
      </c>
      <c r="C5354">
        <v>533807</v>
      </c>
      <c r="D5354">
        <v>1</v>
      </c>
      <c r="E5354">
        <v>1</v>
      </c>
      <c r="F5354">
        <v>1</v>
      </c>
      <c r="G5354">
        <v>1</v>
      </c>
      <c r="H5354">
        <v>0</v>
      </c>
      <c r="I5354" t="s">
        <v>86</v>
      </c>
      <c r="J5354">
        <v>533807</v>
      </c>
      <c r="K5354" t="s">
        <v>294</v>
      </c>
      <c r="L5354">
        <v>533807</v>
      </c>
      <c r="M5354" t="s">
        <v>294</v>
      </c>
      <c r="N5354">
        <v>533807</v>
      </c>
      <c r="O5354" t="s">
        <v>294</v>
      </c>
      <c r="P5354">
        <v>533165</v>
      </c>
      <c r="Q5354" t="s">
        <v>191</v>
      </c>
      <c r="R5354" s="9">
        <v>513003.89544868749</v>
      </c>
      <c r="S5354" s="9">
        <f>SUMIFS($B:$B,$J:$J,$C5354)</f>
        <v>3813</v>
      </c>
      <c r="T5354" s="9">
        <v>207174.39709996499</v>
      </c>
      <c r="U5354" s="9">
        <v>1</v>
      </c>
      <c r="V5354" s="9">
        <f>U5354*768</f>
        <v>768</v>
      </c>
      <c r="W5354" s="9">
        <v>11</v>
      </c>
      <c r="X5354" s="9">
        <f>W5354*3072</f>
        <v>33792</v>
      </c>
      <c r="Y5354" s="9">
        <v>9</v>
      </c>
      <c r="Z5354" s="9">
        <f>Y5354*1024</f>
        <v>9216</v>
      </c>
      <c r="AA5354" s="9">
        <v>13</v>
      </c>
      <c r="AB5354" s="9">
        <f>AA5354*256</f>
        <v>3328</v>
      </c>
      <c r="AC5354" s="9">
        <f>SUMIFS($B:$B,$L:$L,$C5354)</f>
        <v>6679</v>
      </c>
      <c r="AD5354" s="9">
        <v>832259.61925292586</v>
      </c>
      <c r="AE5354" s="9"/>
      <c r="AF5354" s="9"/>
      <c r="AG5354" s="9">
        <f>SUMIFS($B:$B,$N:$N,$C5354)</f>
        <v>6679</v>
      </c>
      <c r="AH5354" s="9">
        <v>753345.75962709403</v>
      </c>
      <c r="AI5354" s="9"/>
      <c r="AJ5354" s="9"/>
      <c r="AK5354" s="9"/>
      <c r="AL5354" s="9"/>
      <c r="AM5354" s="9"/>
      <c r="AN5354" s="9"/>
      <c r="AO5354" s="9"/>
      <c r="AP5354" s="9"/>
      <c r="AQ5354" s="15"/>
      <c r="AR5354" s="9">
        <v>1</v>
      </c>
      <c r="AS5354" s="9">
        <f>AR5354*30500</f>
        <v>30500</v>
      </c>
      <c r="AT5354" s="9"/>
      <c r="AU5354" s="9"/>
      <c r="AV5354" s="9"/>
      <c r="AW5354" s="9"/>
      <c r="AX5354" s="9"/>
      <c r="AY5354" s="9"/>
      <c r="AZ5354" s="9"/>
      <c r="BA5354" s="9"/>
      <c r="BB5354" s="9"/>
      <c r="BC5354" s="9"/>
      <c r="BD5354" s="9"/>
      <c r="BE5354" s="9"/>
      <c r="BF5354" s="9"/>
      <c r="BG5354" s="9"/>
      <c r="BH5354" s="9"/>
      <c r="BI5354" s="9"/>
      <c r="BJ5354" s="9"/>
      <c r="BK5354" s="9"/>
      <c r="BL5354" s="9">
        <f t="shared" si="174"/>
        <v>2383387.6714286725</v>
      </c>
      <c r="BM5354" s="9">
        <f t="shared" si="175"/>
        <v>2383400</v>
      </c>
    </row>
    <row r="5355" spans="1:65" x14ac:dyDescent="0.3">
      <c r="A5355" s="4" t="s">
        <v>839</v>
      </c>
      <c r="B5355" s="9">
        <v>5752</v>
      </c>
      <c r="C5355">
        <v>530841</v>
      </c>
      <c r="D5355">
        <v>1</v>
      </c>
      <c r="E5355">
        <v>1</v>
      </c>
      <c r="F5355">
        <v>1</v>
      </c>
      <c r="G5355">
        <v>1</v>
      </c>
      <c r="H5355">
        <v>0</v>
      </c>
      <c r="I5355" t="s">
        <v>86</v>
      </c>
      <c r="J5355">
        <v>530841</v>
      </c>
      <c r="K5355" t="s">
        <v>839</v>
      </c>
      <c r="L5355">
        <v>530841</v>
      </c>
      <c r="M5355" t="s">
        <v>839</v>
      </c>
      <c r="N5355">
        <v>530841</v>
      </c>
      <c r="O5355" t="s">
        <v>839</v>
      </c>
      <c r="P5355">
        <v>529303</v>
      </c>
      <c r="Q5355" t="s">
        <v>301</v>
      </c>
      <c r="R5355" s="9">
        <v>1293855.519984965</v>
      </c>
      <c r="S5355" s="9">
        <f>SUMIFS($B:$B,$J:$J,$C5355)</f>
        <v>9885</v>
      </c>
      <c r="T5355" s="9">
        <v>535132.99927810917</v>
      </c>
      <c r="U5355" s="9">
        <v>2</v>
      </c>
      <c r="V5355" s="9">
        <f>U5355*768</f>
        <v>1536</v>
      </c>
      <c r="W5355" s="9">
        <v>54</v>
      </c>
      <c r="X5355" s="9">
        <f>W5355*3072</f>
        <v>165888</v>
      </c>
      <c r="Y5355" s="9">
        <v>33</v>
      </c>
      <c r="Z5355" s="9">
        <f>Y5355*1024</f>
        <v>33792</v>
      </c>
      <c r="AA5355" s="9">
        <v>15</v>
      </c>
      <c r="AB5355" s="9">
        <f>AA5355*256</f>
        <v>3840</v>
      </c>
      <c r="AC5355" s="9">
        <f>SUMIFS($B:$B,$L:$L,$C5355)</f>
        <v>11076</v>
      </c>
      <c r="AD5355" s="9">
        <v>1372000.1599883593</v>
      </c>
      <c r="AE5355" s="9"/>
      <c r="AF5355" s="9"/>
      <c r="AG5355" s="9">
        <f>SUMIFS($B:$B,$N:$N,$C5355)</f>
        <v>11076</v>
      </c>
      <c r="AH5355" s="9">
        <v>1244219.5991755249</v>
      </c>
      <c r="AI5355" s="9"/>
      <c r="AJ5355" s="9"/>
      <c r="AK5355" s="9"/>
      <c r="AL5355" s="9"/>
      <c r="AM5355" s="9"/>
      <c r="AN5355" s="9"/>
      <c r="AO5355" s="9"/>
      <c r="AP5355" s="9"/>
      <c r="AQ5355" s="15"/>
      <c r="AR5355" s="9">
        <v>3</v>
      </c>
      <c r="AS5355" s="9">
        <f>AR5355*30500</f>
        <v>91500</v>
      </c>
      <c r="AT5355" s="9"/>
      <c r="AU5355" s="9"/>
      <c r="AV5355" s="9"/>
      <c r="AW5355" s="9"/>
      <c r="AX5355" s="9"/>
      <c r="AY5355" s="9"/>
      <c r="AZ5355" s="9"/>
      <c r="BA5355" s="9"/>
      <c r="BB5355" s="9"/>
      <c r="BC5355" s="9"/>
      <c r="BD5355" s="9"/>
      <c r="BE5355" s="9"/>
      <c r="BF5355" s="9"/>
      <c r="BG5355" s="9"/>
      <c r="BH5355" s="9"/>
      <c r="BI5355" s="9"/>
      <c r="BJ5355" s="9"/>
      <c r="BK5355" s="9"/>
      <c r="BL5355" s="9">
        <f t="shared" si="174"/>
        <v>4741764.2784269582</v>
      </c>
      <c r="BM5355" s="9">
        <f t="shared" si="175"/>
        <v>4741800</v>
      </c>
    </row>
    <row r="5356" spans="1:65" x14ac:dyDescent="0.3">
      <c r="A5356" t="s">
        <v>4804</v>
      </c>
      <c r="B5356" s="9">
        <v>54</v>
      </c>
      <c r="C5356">
        <v>539929</v>
      </c>
      <c r="D5356">
        <v>1</v>
      </c>
      <c r="E5356">
        <v>0</v>
      </c>
      <c r="F5356">
        <v>0</v>
      </c>
      <c r="G5356">
        <v>0</v>
      </c>
      <c r="H5356">
        <v>0</v>
      </c>
      <c r="I5356" t="s">
        <v>151</v>
      </c>
      <c r="J5356">
        <v>558249</v>
      </c>
      <c r="K5356" t="s">
        <v>550</v>
      </c>
      <c r="L5356">
        <v>558249</v>
      </c>
      <c r="M5356" t="s">
        <v>550</v>
      </c>
      <c r="N5356">
        <v>558249</v>
      </c>
      <c r="O5356" t="s">
        <v>550</v>
      </c>
      <c r="P5356">
        <v>558249</v>
      </c>
      <c r="Q5356" t="s">
        <v>550</v>
      </c>
      <c r="R5356" s="9">
        <v>71941.662785630979</v>
      </c>
      <c r="S5356" s="9"/>
      <c r="T5356" s="9"/>
      <c r="U5356" s="9"/>
      <c r="V5356" s="9"/>
      <c r="W5356" s="9"/>
      <c r="X5356" s="9"/>
      <c r="Y5356" s="9"/>
      <c r="Z5356" s="9"/>
      <c r="AA5356" s="9"/>
      <c r="AB5356" s="9"/>
      <c r="AC5356" s="9"/>
      <c r="AD5356" s="9"/>
      <c r="AE5356" s="9"/>
      <c r="AF5356" s="9"/>
      <c r="AG5356" s="9"/>
      <c r="AH5356" s="9"/>
      <c r="AI5356" s="9"/>
      <c r="AJ5356" s="9"/>
      <c r="AK5356" s="9"/>
      <c r="AL5356" s="9"/>
      <c r="AM5356" s="9"/>
      <c r="AN5356" s="9"/>
      <c r="AO5356" s="9"/>
      <c r="AP5356" s="9"/>
      <c r="AQ5356" s="15"/>
      <c r="AR5356" s="9"/>
      <c r="AS5356" s="9"/>
      <c r="AT5356" s="9"/>
      <c r="AU5356" s="9"/>
      <c r="AV5356" s="9"/>
      <c r="AW5356" s="9"/>
      <c r="AX5356" s="9"/>
      <c r="AY5356" s="9"/>
      <c r="AZ5356" s="9"/>
      <c r="BA5356" s="9"/>
      <c r="BB5356" s="9"/>
      <c r="BC5356" s="9"/>
      <c r="BD5356" s="9"/>
      <c r="BE5356" s="9"/>
      <c r="BF5356" s="9"/>
      <c r="BG5356" s="9"/>
      <c r="BH5356" s="9"/>
      <c r="BI5356" s="9"/>
      <c r="BJ5356" s="9"/>
      <c r="BK5356" s="9"/>
      <c r="BL5356" s="9">
        <f t="shared" si="174"/>
        <v>71941.662785630979</v>
      </c>
      <c r="BM5356" s="9">
        <f t="shared" si="175"/>
        <v>71900</v>
      </c>
    </row>
    <row r="5357" spans="1:65" x14ac:dyDescent="0.3">
      <c r="A5357" s="4" t="s">
        <v>99</v>
      </c>
      <c r="B5357" s="9">
        <v>6148</v>
      </c>
      <c r="C5357">
        <v>576859</v>
      </c>
      <c r="D5357">
        <v>1</v>
      </c>
      <c r="E5357">
        <v>1</v>
      </c>
      <c r="F5357">
        <v>1</v>
      </c>
      <c r="G5357">
        <v>1</v>
      </c>
      <c r="H5357">
        <v>0</v>
      </c>
      <c r="I5357" t="s">
        <v>90</v>
      </c>
      <c r="J5357">
        <v>576859</v>
      </c>
      <c r="K5357" t="s">
        <v>99</v>
      </c>
      <c r="L5357">
        <v>576859</v>
      </c>
      <c r="M5357" t="s">
        <v>99</v>
      </c>
      <c r="N5357">
        <v>576859</v>
      </c>
      <c r="O5357" t="s">
        <v>99</v>
      </c>
      <c r="P5357">
        <v>576361</v>
      </c>
      <c r="Q5357" t="s">
        <v>100</v>
      </c>
      <c r="R5357" s="9">
        <v>1379181.28347605</v>
      </c>
      <c r="S5357" s="9">
        <f>SUMIFS($B:$B,$J:$J,$C5357)</f>
        <v>8691</v>
      </c>
      <c r="T5357" s="9">
        <v>470776.78156142839</v>
      </c>
      <c r="U5357" s="9">
        <v>1</v>
      </c>
      <c r="V5357" s="9">
        <f>U5357*768</f>
        <v>768</v>
      </c>
      <c r="W5357" s="9">
        <v>20</v>
      </c>
      <c r="X5357" s="9">
        <f>W5357*3072</f>
        <v>61440</v>
      </c>
      <c r="Y5357" s="9">
        <v>52</v>
      </c>
      <c r="Z5357" s="9">
        <f>Y5357*1024</f>
        <v>53248</v>
      </c>
      <c r="AA5357" s="9">
        <v>22</v>
      </c>
      <c r="AB5357" s="9">
        <f>AA5357*256</f>
        <v>5632</v>
      </c>
      <c r="AC5357" s="9">
        <f>SUMIFS($B:$B,$L:$L,$C5357)</f>
        <v>12377</v>
      </c>
      <c r="AD5357" s="9">
        <v>1530843.3943203629</v>
      </c>
      <c r="AE5357" s="9"/>
      <c r="AF5357" s="9"/>
      <c r="AG5357" s="9">
        <f>SUMIFS($B:$B,$N:$N,$C5357)</f>
        <v>12377</v>
      </c>
      <c r="AH5357" s="9">
        <v>1388924.5417002719</v>
      </c>
      <c r="AI5357" s="9"/>
      <c r="AJ5357" s="9"/>
      <c r="AK5357" s="9"/>
      <c r="AL5357" s="9"/>
      <c r="AM5357" s="9"/>
      <c r="AN5357" s="9"/>
      <c r="AO5357" s="9"/>
      <c r="AP5357" s="9"/>
      <c r="AQ5357" s="15"/>
      <c r="AR5357" s="9">
        <v>7</v>
      </c>
      <c r="AS5357" s="9">
        <f>AR5357*30500</f>
        <v>213500</v>
      </c>
      <c r="AT5357" s="9"/>
      <c r="AU5357" s="9"/>
      <c r="AV5357" s="9"/>
      <c r="AW5357" s="9"/>
      <c r="AX5357" s="9"/>
      <c r="AY5357" s="9"/>
      <c r="AZ5357" s="9"/>
      <c r="BA5357" s="9"/>
      <c r="BB5357" s="9"/>
      <c r="BC5357" s="9"/>
      <c r="BD5357" s="9"/>
      <c r="BE5357" s="9"/>
      <c r="BF5357" s="9"/>
      <c r="BG5357" s="9"/>
      <c r="BH5357" s="9"/>
      <c r="BI5357" s="9"/>
      <c r="BJ5357" s="9"/>
      <c r="BK5357" s="9"/>
      <c r="BL5357" s="9">
        <f t="shared" si="174"/>
        <v>5104314.0010581128</v>
      </c>
      <c r="BM5357" s="9">
        <f t="shared" si="175"/>
        <v>5104300</v>
      </c>
    </row>
    <row r="5358" spans="1:65" x14ac:dyDescent="0.3">
      <c r="A5358" t="s">
        <v>4805</v>
      </c>
      <c r="B5358" s="9">
        <v>160</v>
      </c>
      <c r="C5358">
        <v>575861</v>
      </c>
      <c r="D5358">
        <v>1</v>
      </c>
      <c r="E5358">
        <v>0</v>
      </c>
      <c r="F5358">
        <v>0</v>
      </c>
      <c r="G5358">
        <v>0</v>
      </c>
      <c r="H5358">
        <v>0</v>
      </c>
      <c r="I5358" t="s">
        <v>96</v>
      </c>
      <c r="J5358">
        <v>581186</v>
      </c>
      <c r="K5358" t="s">
        <v>331</v>
      </c>
      <c r="L5358">
        <v>581186</v>
      </c>
      <c r="M5358" t="s">
        <v>331</v>
      </c>
      <c r="N5358">
        <v>581186</v>
      </c>
      <c r="O5358" t="s">
        <v>331</v>
      </c>
      <c r="P5358">
        <v>581186</v>
      </c>
      <c r="Q5358" t="s">
        <v>331</v>
      </c>
      <c r="R5358" s="9">
        <v>71941.662785630979</v>
      </c>
      <c r="S5358" s="9"/>
      <c r="T5358" s="9"/>
      <c r="U5358" s="9"/>
      <c r="V5358" s="9"/>
      <c r="W5358" s="9"/>
      <c r="X5358" s="9"/>
      <c r="Y5358" s="9"/>
      <c r="Z5358" s="9"/>
      <c r="AA5358" s="9"/>
      <c r="AB5358" s="9"/>
      <c r="AC5358" s="9"/>
      <c r="AD5358" s="9"/>
      <c r="AE5358" s="9"/>
      <c r="AF5358" s="9"/>
      <c r="AG5358" s="9"/>
      <c r="AH5358" s="9"/>
      <c r="AI5358" s="9"/>
      <c r="AJ5358" s="9"/>
      <c r="AK5358" s="9"/>
      <c r="AL5358" s="9"/>
      <c r="AM5358" s="9"/>
      <c r="AN5358" s="9"/>
      <c r="AO5358" s="9"/>
      <c r="AP5358" s="9"/>
      <c r="AQ5358" s="15"/>
      <c r="AR5358" s="9"/>
      <c r="AS5358" s="9"/>
      <c r="AT5358" s="9"/>
      <c r="AU5358" s="9"/>
      <c r="AV5358" s="9"/>
      <c r="AW5358" s="9"/>
      <c r="AX5358" s="9"/>
      <c r="AY5358" s="9"/>
      <c r="AZ5358" s="9"/>
      <c r="BA5358" s="9"/>
      <c r="BB5358" s="9"/>
      <c r="BC5358" s="9"/>
      <c r="BD5358" s="9"/>
      <c r="BE5358" s="9"/>
      <c r="BF5358" s="9"/>
      <c r="BG5358" s="9"/>
      <c r="BH5358" s="9"/>
      <c r="BI5358" s="9"/>
      <c r="BJ5358" s="9"/>
      <c r="BK5358" s="9"/>
      <c r="BL5358" s="9">
        <f t="shared" si="174"/>
        <v>71941.662785630979</v>
      </c>
      <c r="BM5358" s="9">
        <f t="shared" si="175"/>
        <v>71900</v>
      </c>
    </row>
    <row r="5359" spans="1:65" x14ac:dyDescent="0.3">
      <c r="A5359" t="s">
        <v>4806</v>
      </c>
      <c r="B5359" s="9">
        <v>481</v>
      </c>
      <c r="C5359">
        <v>573655</v>
      </c>
      <c r="D5359">
        <v>1</v>
      </c>
      <c r="E5359">
        <v>0</v>
      </c>
      <c r="F5359">
        <v>0</v>
      </c>
      <c r="G5359">
        <v>0</v>
      </c>
      <c r="H5359">
        <v>0</v>
      </c>
      <c r="I5359" t="s">
        <v>90</v>
      </c>
      <c r="J5359">
        <v>573248</v>
      </c>
      <c r="K5359" t="s">
        <v>3381</v>
      </c>
      <c r="L5359">
        <v>573248</v>
      </c>
      <c r="M5359" t="s">
        <v>3381</v>
      </c>
      <c r="N5359">
        <v>573248</v>
      </c>
      <c r="O5359" t="s">
        <v>3381</v>
      </c>
      <c r="P5359">
        <v>573248</v>
      </c>
      <c r="Q5359" t="s">
        <v>3381</v>
      </c>
      <c r="R5359" s="9">
        <v>114748.9374237247</v>
      </c>
      <c r="S5359" s="9"/>
      <c r="T5359" s="9"/>
      <c r="U5359" s="9"/>
      <c r="V5359" s="9"/>
      <c r="W5359" s="9"/>
      <c r="X5359" s="9"/>
      <c r="Y5359" s="9"/>
      <c r="Z5359" s="9"/>
      <c r="AA5359" s="9"/>
      <c r="AB5359" s="9"/>
      <c r="AC5359" s="9"/>
      <c r="AD5359" s="9"/>
      <c r="AE5359" s="9"/>
      <c r="AF5359" s="9"/>
      <c r="AG5359" s="9"/>
      <c r="AH5359" s="9"/>
      <c r="AI5359" s="9"/>
      <c r="AJ5359" s="9"/>
      <c r="AK5359" s="9"/>
      <c r="AL5359" s="9"/>
      <c r="AM5359" s="9"/>
      <c r="AN5359" s="9"/>
      <c r="AO5359" s="9"/>
      <c r="AP5359" s="9"/>
      <c r="AQ5359" s="15"/>
      <c r="AR5359" s="9"/>
      <c r="AS5359" s="9"/>
      <c r="AT5359" s="9"/>
      <c r="AU5359" s="9"/>
      <c r="AV5359" s="9"/>
      <c r="AW5359" s="9"/>
      <c r="AX5359" s="9"/>
      <c r="AY5359" s="9"/>
      <c r="AZ5359" s="9"/>
      <c r="BA5359" s="9"/>
      <c r="BB5359" s="9"/>
      <c r="BC5359" s="9"/>
      <c r="BD5359" s="9"/>
      <c r="BE5359" s="9"/>
      <c r="BF5359" s="9"/>
      <c r="BG5359" s="9"/>
      <c r="BH5359" s="9"/>
      <c r="BI5359" s="9"/>
      <c r="BJ5359" s="9"/>
      <c r="BK5359" s="9"/>
      <c r="BL5359" s="9">
        <f t="shared" si="174"/>
        <v>114748.9374237247</v>
      </c>
      <c r="BM5359" s="9">
        <f t="shared" si="175"/>
        <v>114700</v>
      </c>
    </row>
    <row r="5360" spans="1:65" x14ac:dyDescent="0.3">
      <c r="A5360" t="s">
        <v>4807</v>
      </c>
      <c r="B5360" s="9">
        <v>298</v>
      </c>
      <c r="C5360">
        <v>585874</v>
      </c>
      <c r="D5360">
        <v>1</v>
      </c>
      <c r="E5360">
        <v>0</v>
      </c>
      <c r="F5360">
        <v>0</v>
      </c>
      <c r="G5360">
        <v>0</v>
      </c>
      <c r="H5360">
        <v>0</v>
      </c>
      <c r="I5360" t="s">
        <v>135</v>
      </c>
      <c r="J5360">
        <v>585939</v>
      </c>
      <c r="K5360" t="s">
        <v>691</v>
      </c>
      <c r="L5360">
        <v>585939</v>
      </c>
      <c r="M5360" t="s">
        <v>691</v>
      </c>
      <c r="N5360">
        <v>585939</v>
      </c>
      <c r="O5360" t="s">
        <v>691</v>
      </c>
      <c r="P5360">
        <v>585939</v>
      </c>
      <c r="Q5360" t="s">
        <v>691</v>
      </c>
      <c r="R5360" s="9">
        <v>71941.662785630979</v>
      </c>
      <c r="S5360" s="9"/>
      <c r="T5360" s="9"/>
      <c r="U5360" s="9"/>
      <c r="V5360" s="9"/>
      <c r="W5360" s="9"/>
      <c r="X5360" s="9"/>
      <c r="Y5360" s="9"/>
      <c r="Z5360" s="9"/>
      <c r="AA5360" s="9"/>
      <c r="AB5360" s="9"/>
      <c r="AC5360" s="9"/>
      <c r="AD5360" s="9"/>
      <c r="AE5360" s="9"/>
      <c r="AF5360" s="9"/>
      <c r="AG5360" s="9"/>
      <c r="AH5360" s="9"/>
      <c r="AI5360" s="9"/>
      <c r="AJ5360" s="9"/>
      <c r="AK5360" s="9"/>
      <c r="AL5360" s="9"/>
      <c r="AM5360" s="9"/>
      <c r="AN5360" s="9"/>
      <c r="AO5360" s="9"/>
      <c r="AP5360" s="9"/>
      <c r="AQ5360" s="15"/>
      <c r="AR5360" s="9"/>
      <c r="AS5360" s="9"/>
      <c r="AT5360" s="9"/>
      <c r="AU5360" s="9"/>
      <c r="AV5360" s="9"/>
      <c r="AW5360" s="9"/>
      <c r="AX5360" s="9"/>
      <c r="AY5360" s="9"/>
      <c r="AZ5360" s="9"/>
      <c r="BA5360" s="9"/>
      <c r="BB5360" s="9"/>
      <c r="BC5360" s="9"/>
      <c r="BD5360" s="9"/>
      <c r="BE5360" s="9"/>
      <c r="BF5360" s="9"/>
      <c r="BG5360" s="9"/>
      <c r="BH5360" s="9"/>
      <c r="BI5360" s="9"/>
      <c r="BJ5360" s="9"/>
      <c r="BK5360" s="9"/>
      <c r="BL5360" s="9">
        <f t="shared" si="174"/>
        <v>71941.662785630979</v>
      </c>
      <c r="BM5360" s="9">
        <f t="shared" si="175"/>
        <v>71900</v>
      </c>
    </row>
    <row r="5361" spans="1:65" x14ac:dyDescent="0.3">
      <c r="A5361" t="s">
        <v>4808</v>
      </c>
      <c r="B5361" s="9">
        <v>155</v>
      </c>
      <c r="C5361">
        <v>566161</v>
      </c>
      <c r="D5361">
        <v>1</v>
      </c>
      <c r="E5361">
        <v>0</v>
      </c>
      <c r="F5361">
        <v>0</v>
      </c>
      <c r="G5361">
        <v>0</v>
      </c>
      <c r="H5361">
        <v>0</v>
      </c>
      <c r="I5361" t="s">
        <v>151</v>
      </c>
      <c r="J5361">
        <v>553816</v>
      </c>
      <c r="K5361" t="s">
        <v>1866</v>
      </c>
      <c r="L5361">
        <v>553786</v>
      </c>
      <c r="M5361" t="s">
        <v>706</v>
      </c>
      <c r="N5361">
        <v>553786</v>
      </c>
      <c r="O5361" t="s">
        <v>706</v>
      </c>
      <c r="P5361">
        <v>553425</v>
      </c>
      <c r="Q5361" t="s">
        <v>152</v>
      </c>
      <c r="R5361" s="9">
        <v>71941.662785630979</v>
      </c>
      <c r="S5361" s="9"/>
      <c r="T5361" s="9"/>
      <c r="U5361" s="9"/>
      <c r="V5361" s="9"/>
      <c r="W5361" s="9"/>
      <c r="X5361" s="9"/>
      <c r="Y5361" s="9"/>
      <c r="Z5361" s="9"/>
      <c r="AA5361" s="9"/>
      <c r="AB5361" s="9"/>
      <c r="AC5361" s="9"/>
      <c r="AD5361" s="9"/>
      <c r="AE5361" s="9"/>
      <c r="AF5361" s="9"/>
      <c r="AG5361" s="9"/>
      <c r="AH5361" s="9"/>
      <c r="AI5361" s="9"/>
      <c r="AJ5361" s="9"/>
      <c r="AK5361" s="9"/>
      <c r="AL5361" s="9"/>
      <c r="AM5361" s="9"/>
      <c r="AN5361" s="9"/>
      <c r="AO5361" s="9"/>
      <c r="AP5361" s="9"/>
      <c r="AQ5361" s="15"/>
      <c r="AR5361" s="9"/>
      <c r="AS5361" s="9"/>
      <c r="AT5361" s="9"/>
      <c r="AU5361" s="9"/>
      <c r="AV5361" s="9"/>
      <c r="AW5361" s="9"/>
      <c r="AX5361" s="9"/>
      <c r="AY5361" s="9"/>
      <c r="AZ5361" s="9"/>
      <c r="BA5361" s="9"/>
      <c r="BB5361" s="9"/>
      <c r="BC5361" s="9"/>
      <c r="BD5361" s="9"/>
      <c r="BE5361" s="9"/>
      <c r="BF5361" s="9"/>
      <c r="BG5361" s="9"/>
      <c r="BH5361" s="9"/>
      <c r="BI5361" s="9"/>
      <c r="BJ5361" s="9"/>
      <c r="BK5361" s="9"/>
      <c r="BL5361" s="9">
        <f t="shared" si="174"/>
        <v>71941.662785630979</v>
      </c>
      <c r="BM5361" s="9">
        <f t="shared" si="175"/>
        <v>71900</v>
      </c>
    </row>
    <row r="5362" spans="1:65" x14ac:dyDescent="0.3">
      <c r="A5362" t="s">
        <v>4809</v>
      </c>
      <c r="B5362" s="9">
        <v>84</v>
      </c>
      <c r="C5362">
        <v>549959</v>
      </c>
      <c r="D5362">
        <v>1</v>
      </c>
      <c r="E5362">
        <v>0</v>
      </c>
      <c r="F5362">
        <v>0</v>
      </c>
      <c r="G5362">
        <v>0</v>
      </c>
      <c r="H5362">
        <v>0</v>
      </c>
      <c r="I5362" t="s">
        <v>123</v>
      </c>
      <c r="J5362">
        <v>596612</v>
      </c>
      <c r="K5362" t="s">
        <v>3436</v>
      </c>
      <c r="L5362">
        <v>595411</v>
      </c>
      <c r="M5362" t="s">
        <v>446</v>
      </c>
      <c r="N5362">
        <v>595411</v>
      </c>
      <c r="O5362" t="s">
        <v>446</v>
      </c>
      <c r="P5362">
        <v>595411</v>
      </c>
      <c r="Q5362" t="s">
        <v>446</v>
      </c>
      <c r="R5362" s="9">
        <v>71941.662785630979</v>
      </c>
      <c r="S5362" s="9"/>
      <c r="T5362" s="9"/>
      <c r="U5362" s="9"/>
      <c r="V5362" s="9"/>
      <c r="W5362" s="9"/>
      <c r="X5362" s="9"/>
      <c r="Y5362" s="9"/>
      <c r="Z5362" s="9"/>
      <c r="AA5362" s="9"/>
      <c r="AB5362" s="9"/>
      <c r="AC5362" s="9"/>
      <c r="AD5362" s="9"/>
      <c r="AE5362" s="9"/>
      <c r="AF5362" s="9"/>
      <c r="AG5362" s="9"/>
      <c r="AH5362" s="9"/>
      <c r="AI5362" s="9"/>
      <c r="AJ5362" s="9"/>
      <c r="AK5362" s="9"/>
      <c r="AL5362" s="9"/>
      <c r="AM5362" s="9"/>
      <c r="AN5362" s="9"/>
      <c r="AO5362" s="9"/>
      <c r="AP5362" s="9"/>
      <c r="AQ5362" s="15"/>
      <c r="AR5362" s="9"/>
      <c r="AS5362" s="9"/>
      <c r="AT5362" s="9"/>
      <c r="AU5362" s="9"/>
      <c r="AV5362" s="9"/>
      <c r="AW5362" s="9"/>
      <c r="AX5362" s="9"/>
      <c r="AY5362" s="9"/>
      <c r="AZ5362" s="9"/>
      <c r="BA5362" s="9"/>
      <c r="BB5362" s="9"/>
      <c r="BC5362" s="9"/>
      <c r="BD5362" s="9"/>
      <c r="BE5362" s="9"/>
      <c r="BF5362" s="9"/>
      <c r="BG5362" s="9"/>
      <c r="BH5362" s="9"/>
      <c r="BI5362" s="9"/>
      <c r="BJ5362" s="9"/>
      <c r="BK5362" s="9"/>
      <c r="BL5362" s="9">
        <f t="shared" si="174"/>
        <v>71941.662785630979</v>
      </c>
      <c r="BM5362" s="9">
        <f t="shared" si="175"/>
        <v>71900</v>
      </c>
    </row>
    <row r="5363" spans="1:65" x14ac:dyDescent="0.3">
      <c r="A5363" t="s">
        <v>4810</v>
      </c>
      <c r="B5363" s="9">
        <v>1304</v>
      </c>
      <c r="C5363">
        <v>563382</v>
      </c>
      <c r="D5363">
        <v>1</v>
      </c>
      <c r="E5363">
        <v>0</v>
      </c>
      <c r="F5363">
        <v>0</v>
      </c>
      <c r="G5363">
        <v>0</v>
      </c>
      <c r="H5363">
        <v>0</v>
      </c>
      <c r="I5363" t="s">
        <v>131</v>
      </c>
      <c r="J5363">
        <v>562971</v>
      </c>
      <c r="K5363" t="s">
        <v>384</v>
      </c>
      <c r="L5363">
        <v>562971</v>
      </c>
      <c r="M5363" t="s">
        <v>384</v>
      </c>
      <c r="N5363">
        <v>562971</v>
      </c>
      <c r="O5363" t="s">
        <v>384</v>
      </c>
      <c r="P5363">
        <v>562971</v>
      </c>
      <c r="Q5363" t="s">
        <v>384</v>
      </c>
      <c r="R5363" s="9">
        <v>306208.86916807637</v>
      </c>
      <c r="S5363" s="9"/>
      <c r="T5363" s="9"/>
      <c r="U5363" s="9"/>
      <c r="V5363" s="9"/>
      <c r="W5363" s="9"/>
      <c r="X5363" s="9"/>
      <c r="Y5363" s="9"/>
      <c r="Z5363" s="9"/>
      <c r="AA5363" s="9"/>
      <c r="AB5363" s="9"/>
      <c r="AC5363" s="9"/>
      <c r="AD5363" s="9"/>
      <c r="AE5363" s="9"/>
      <c r="AF5363" s="9"/>
      <c r="AG5363" s="9"/>
      <c r="AH5363" s="9"/>
      <c r="AI5363" s="9"/>
      <c r="AJ5363" s="9"/>
      <c r="AK5363" s="9"/>
      <c r="AL5363" s="9"/>
      <c r="AM5363" s="9"/>
      <c r="AN5363" s="9"/>
      <c r="AO5363" s="9"/>
      <c r="AP5363" s="9"/>
      <c r="AQ5363" s="15"/>
      <c r="AR5363" s="9"/>
      <c r="AS5363" s="9"/>
      <c r="AT5363" s="9"/>
      <c r="AU5363" s="9"/>
      <c r="AV5363" s="9"/>
      <c r="AW5363" s="9"/>
      <c r="AX5363" s="9"/>
      <c r="AY5363" s="9"/>
      <c r="AZ5363" s="9"/>
      <c r="BA5363" s="9"/>
      <c r="BB5363" s="9"/>
      <c r="BC5363" s="9"/>
      <c r="BD5363" s="9"/>
      <c r="BE5363" s="9"/>
      <c r="BF5363" s="9"/>
      <c r="BG5363" s="9"/>
      <c r="BH5363" s="9"/>
      <c r="BI5363" s="9"/>
      <c r="BJ5363" s="9"/>
      <c r="BK5363" s="9"/>
      <c r="BL5363" s="9">
        <f t="shared" si="174"/>
        <v>306208.86916807637</v>
      </c>
      <c r="BM5363" s="9">
        <f t="shared" si="175"/>
        <v>306200</v>
      </c>
    </row>
    <row r="5364" spans="1:65" x14ac:dyDescent="0.3">
      <c r="A5364" t="s">
        <v>4811</v>
      </c>
      <c r="B5364" s="9">
        <v>323</v>
      </c>
      <c r="C5364">
        <v>573663</v>
      </c>
      <c r="D5364">
        <v>1</v>
      </c>
      <c r="E5364">
        <v>0</v>
      </c>
      <c r="F5364">
        <v>0</v>
      </c>
      <c r="G5364">
        <v>0</v>
      </c>
      <c r="H5364">
        <v>0</v>
      </c>
      <c r="I5364" t="s">
        <v>90</v>
      </c>
      <c r="J5364">
        <v>573108</v>
      </c>
      <c r="K5364" t="s">
        <v>156</v>
      </c>
      <c r="L5364">
        <v>573108</v>
      </c>
      <c r="M5364" t="s">
        <v>156</v>
      </c>
      <c r="N5364">
        <v>573060</v>
      </c>
      <c r="O5364" t="s">
        <v>157</v>
      </c>
      <c r="P5364">
        <v>572659</v>
      </c>
      <c r="Q5364" t="s">
        <v>158</v>
      </c>
      <c r="R5364" s="9">
        <v>77400.228853771594</v>
      </c>
      <c r="S5364" s="9"/>
      <c r="T5364" s="9"/>
      <c r="U5364" s="9"/>
      <c r="V5364" s="9"/>
      <c r="W5364" s="9"/>
      <c r="X5364" s="9"/>
      <c r="Y5364" s="9"/>
      <c r="Z5364" s="9"/>
      <c r="AA5364" s="9"/>
      <c r="AB5364" s="9"/>
      <c r="AC5364" s="9"/>
      <c r="AD5364" s="9"/>
      <c r="AE5364" s="9"/>
      <c r="AF5364" s="9"/>
      <c r="AG5364" s="9"/>
      <c r="AH5364" s="9"/>
      <c r="AI5364" s="9"/>
      <c r="AJ5364" s="9"/>
      <c r="AK5364" s="9"/>
      <c r="AL5364" s="9"/>
      <c r="AM5364" s="9"/>
      <c r="AN5364" s="9"/>
      <c r="AO5364" s="9"/>
      <c r="AP5364" s="9"/>
      <c r="AQ5364" s="15"/>
      <c r="AR5364" s="9"/>
      <c r="AS5364" s="9"/>
      <c r="AT5364" s="9"/>
      <c r="AU5364" s="9"/>
      <c r="AV5364" s="9"/>
      <c r="AW5364" s="9"/>
      <c r="AX5364" s="9"/>
      <c r="AY5364" s="9"/>
      <c r="AZ5364" s="9"/>
      <c r="BA5364" s="9"/>
      <c r="BB5364" s="9"/>
      <c r="BC5364" s="9"/>
      <c r="BD5364" s="9"/>
      <c r="BE5364" s="9"/>
      <c r="BF5364" s="9"/>
      <c r="BG5364" s="9"/>
      <c r="BH5364" s="9"/>
      <c r="BI5364" s="9"/>
      <c r="BJ5364" s="9"/>
      <c r="BK5364" s="9"/>
      <c r="BL5364" s="9">
        <f t="shared" si="174"/>
        <v>77400.228853771594</v>
      </c>
      <c r="BM5364" s="9">
        <f t="shared" si="175"/>
        <v>77400</v>
      </c>
    </row>
    <row r="5365" spans="1:65" x14ac:dyDescent="0.3">
      <c r="A5365" t="s">
        <v>4812</v>
      </c>
      <c r="B5365" s="9">
        <v>469</v>
      </c>
      <c r="C5365">
        <v>541214</v>
      </c>
      <c r="D5365">
        <v>1</v>
      </c>
      <c r="E5365">
        <v>0</v>
      </c>
      <c r="F5365">
        <v>0</v>
      </c>
      <c r="G5365">
        <v>0</v>
      </c>
      <c r="H5365">
        <v>0</v>
      </c>
      <c r="I5365" t="s">
        <v>111</v>
      </c>
      <c r="J5365">
        <v>536148</v>
      </c>
      <c r="K5365" t="s">
        <v>320</v>
      </c>
      <c r="L5365">
        <v>536148</v>
      </c>
      <c r="M5365" t="s">
        <v>320</v>
      </c>
      <c r="N5365">
        <v>536148</v>
      </c>
      <c r="O5365" t="s">
        <v>320</v>
      </c>
      <c r="P5365">
        <v>536385</v>
      </c>
      <c r="Q5365" t="s">
        <v>270</v>
      </c>
      <c r="R5365" s="9">
        <v>111920.79303741841</v>
      </c>
      <c r="S5365" s="9"/>
      <c r="T5365" s="9"/>
      <c r="U5365" s="9"/>
      <c r="V5365" s="9"/>
      <c r="W5365" s="9"/>
      <c r="X5365" s="9"/>
      <c r="Y5365" s="9"/>
      <c r="Z5365" s="9"/>
      <c r="AA5365" s="9"/>
      <c r="AB5365" s="9"/>
      <c r="AC5365" s="9"/>
      <c r="AD5365" s="9"/>
      <c r="AE5365" s="9"/>
      <c r="AF5365" s="9"/>
      <c r="AG5365" s="9"/>
      <c r="AH5365" s="9"/>
      <c r="AI5365" s="9"/>
      <c r="AJ5365" s="9"/>
      <c r="AK5365" s="9"/>
      <c r="AL5365" s="9"/>
      <c r="AM5365" s="9"/>
      <c r="AN5365" s="9"/>
      <c r="AO5365" s="9"/>
      <c r="AP5365" s="9"/>
      <c r="AQ5365" s="15"/>
      <c r="AR5365" s="9"/>
      <c r="AS5365" s="9"/>
      <c r="AT5365" s="9"/>
      <c r="AU5365" s="9"/>
      <c r="AV5365" s="9"/>
      <c r="AW5365" s="9"/>
      <c r="AX5365" s="9"/>
      <c r="AY5365" s="9"/>
      <c r="AZ5365" s="9"/>
      <c r="BA5365" s="9"/>
      <c r="BB5365" s="9"/>
      <c r="BC5365" s="9"/>
      <c r="BD5365" s="9"/>
      <c r="BE5365" s="9"/>
      <c r="BF5365" s="9"/>
      <c r="BG5365" s="9"/>
      <c r="BH5365" s="9"/>
      <c r="BI5365" s="9"/>
      <c r="BJ5365" s="9"/>
      <c r="BK5365" s="9"/>
      <c r="BL5365" s="9">
        <f t="shared" si="174"/>
        <v>111920.79303741841</v>
      </c>
      <c r="BM5365" s="9">
        <f t="shared" si="175"/>
        <v>111900</v>
      </c>
    </row>
    <row r="5366" spans="1:65" x14ac:dyDescent="0.3">
      <c r="A5366" t="s">
        <v>4813</v>
      </c>
      <c r="B5366" s="9">
        <v>508</v>
      </c>
      <c r="C5366">
        <v>569640</v>
      </c>
      <c r="D5366">
        <v>1</v>
      </c>
      <c r="E5366">
        <v>0</v>
      </c>
      <c r="F5366">
        <v>0</v>
      </c>
      <c r="G5366">
        <v>0</v>
      </c>
      <c r="H5366">
        <v>0</v>
      </c>
      <c r="I5366" t="s">
        <v>123</v>
      </c>
      <c r="J5366">
        <v>568759</v>
      </c>
      <c r="K5366" t="s">
        <v>343</v>
      </c>
      <c r="L5366">
        <v>568759</v>
      </c>
      <c r="M5366" t="s">
        <v>343</v>
      </c>
      <c r="N5366">
        <v>568759</v>
      </c>
      <c r="O5366" t="s">
        <v>343</v>
      </c>
      <c r="P5366">
        <v>568759</v>
      </c>
      <c r="Q5366" t="s">
        <v>343</v>
      </c>
      <c r="R5366" s="9">
        <v>121107.5417331186</v>
      </c>
      <c r="S5366" s="9"/>
      <c r="T5366" s="9"/>
      <c r="U5366" s="9"/>
      <c r="V5366" s="9"/>
      <c r="W5366" s="9"/>
      <c r="X5366" s="9"/>
      <c r="Y5366" s="9"/>
      <c r="Z5366" s="9"/>
      <c r="AA5366" s="9"/>
      <c r="AB5366" s="9"/>
      <c r="AC5366" s="9"/>
      <c r="AD5366" s="9"/>
      <c r="AE5366" s="9"/>
      <c r="AF5366" s="9"/>
      <c r="AG5366" s="9"/>
      <c r="AH5366" s="9"/>
      <c r="AI5366" s="9"/>
      <c r="AJ5366" s="9"/>
      <c r="AK5366" s="9"/>
      <c r="AL5366" s="9"/>
      <c r="AM5366" s="9"/>
      <c r="AN5366" s="9"/>
      <c r="AO5366" s="9"/>
      <c r="AP5366" s="9"/>
      <c r="AQ5366" s="15"/>
      <c r="AR5366" s="9"/>
      <c r="AS5366" s="9"/>
      <c r="AT5366" s="9"/>
      <c r="AU5366" s="9"/>
      <c r="AV5366" s="9"/>
      <c r="AW5366" s="9"/>
      <c r="AX5366" s="9"/>
      <c r="AY5366" s="9"/>
      <c r="AZ5366" s="9"/>
      <c r="BA5366" s="9"/>
      <c r="BB5366" s="9"/>
      <c r="BC5366" s="9"/>
      <c r="BD5366" s="9"/>
      <c r="BE5366" s="9"/>
      <c r="BF5366" s="9"/>
      <c r="BG5366" s="9"/>
      <c r="BH5366" s="9"/>
      <c r="BI5366" s="9"/>
      <c r="BJ5366" s="9"/>
      <c r="BK5366" s="9"/>
      <c r="BL5366" s="9">
        <f t="shared" si="174"/>
        <v>121107.5417331186</v>
      </c>
      <c r="BM5366" s="9">
        <f t="shared" si="175"/>
        <v>121100</v>
      </c>
    </row>
    <row r="5367" spans="1:65" x14ac:dyDescent="0.3">
      <c r="A5367" t="s">
        <v>4814</v>
      </c>
      <c r="B5367" s="9">
        <v>435</v>
      </c>
      <c r="C5367">
        <v>546411</v>
      </c>
      <c r="D5367">
        <v>1</v>
      </c>
      <c r="E5367">
        <v>0</v>
      </c>
      <c r="F5367">
        <v>0</v>
      </c>
      <c r="G5367">
        <v>0</v>
      </c>
      <c r="H5367">
        <v>0</v>
      </c>
      <c r="I5367" t="s">
        <v>151</v>
      </c>
      <c r="J5367">
        <v>559661</v>
      </c>
      <c r="K5367" t="s">
        <v>2842</v>
      </c>
      <c r="L5367">
        <v>559300</v>
      </c>
      <c r="M5367" t="s">
        <v>223</v>
      </c>
      <c r="N5367">
        <v>559300</v>
      </c>
      <c r="O5367" t="s">
        <v>223</v>
      </c>
      <c r="P5367">
        <v>559300</v>
      </c>
      <c r="Q5367" t="s">
        <v>223</v>
      </c>
      <c r="R5367" s="9">
        <v>103900.51100164209</v>
      </c>
      <c r="S5367" s="9"/>
      <c r="T5367" s="9"/>
      <c r="U5367" s="9"/>
      <c r="V5367" s="9"/>
      <c r="W5367" s="9"/>
      <c r="X5367" s="9"/>
      <c r="Y5367" s="9"/>
      <c r="Z5367" s="9"/>
      <c r="AA5367" s="9"/>
      <c r="AB5367" s="9"/>
      <c r="AC5367" s="9"/>
      <c r="AD5367" s="9"/>
      <c r="AE5367" s="9"/>
      <c r="AF5367" s="9"/>
      <c r="AG5367" s="9"/>
      <c r="AH5367" s="9"/>
      <c r="AI5367" s="9"/>
      <c r="AJ5367" s="9"/>
      <c r="AK5367" s="9"/>
      <c r="AL5367" s="9"/>
      <c r="AM5367" s="9"/>
      <c r="AN5367" s="9"/>
      <c r="AO5367" s="9"/>
      <c r="AP5367" s="9"/>
      <c r="AQ5367" s="15"/>
      <c r="AR5367" s="9"/>
      <c r="AS5367" s="9"/>
      <c r="AT5367" s="9"/>
      <c r="AU5367" s="9"/>
      <c r="AV5367" s="9"/>
      <c r="AW5367" s="9"/>
      <c r="AX5367" s="9"/>
      <c r="AY5367" s="9"/>
      <c r="AZ5367" s="9"/>
      <c r="BA5367" s="9"/>
      <c r="BB5367" s="9"/>
      <c r="BC5367" s="9"/>
      <c r="BD5367" s="9"/>
      <c r="BE5367" s="9"/>
      <c r="BF5367" s="9"/>
      <c r="BG5367" s="9"/>
      <c r="BH5367" s="9"/>
      <c r="BI5367" s="9"/>
      <c r="BJ5367" s="9"/>
      <c r="BK5367" s="9"/>
      <c r="BL5367" s="9">
        <f t="shared" si="174"/>
        <v>103900.51100164209</v>
      </c>
      <c r="BM5367" s="9">
        <f t="shared" si="175"/>
        <v>103900</v>
      </c>
    </row>
    <row r="5368" spans="1:65" x14ac:dyDescent="0.3">
      <c r="A5368" t="s">
        <v>4814</v>
      </c>
      <c r="B5368" s="9">
        <v>101</v>
      </c>
      <c r="C5368">
        <v>546178</v>
      </c>
      <c r="D5368">
        <v>1</v>
      </c>
      <c r="E5368">
        <v>0</v>
      </c>
      <c r="F5368">
        <v>0</v>
      </c>
      <c r="G5368">
        <v>0</v>
      </c>
      <c r="H5368">
        <v>0</v>
      </c>
      <c r="I5368" t="s">
        <v>131</v>
      </c>
      <c r="J5368">
        <v>566535</v>
      </c>
      <c r="K5368" t="s">
        <v>1923</v>
      </c>
      <c r="L5368">
        <v>565971</v>
      </c>
      <c r="M5368" t="s">
        <v>459</v>
      </c>
      <c r="N5368">
        <v>565971</v>
      </c>
      <c r="O5368" t="s">
        <v>459</v>
      </c>
      <c r="P5368">
        <v>565971</v>
      </c>
      <c r="Q5368" t="s">
        <v>459</v>
      </c>
      <c r="R5368" s="9">
        <v>71941.662785630979</v>
      </c>
      <c r="S5368" s="9"/>
      <c r="T5368" s="9"/>
      <c r="U5368" s="9"/>
      <c r="V5368" s="9"/>
      <c r="W5368" s="9"/>
      <c r="X5368" s="9"/>
      <c r="Y5368" s="9"/>
      <c r="Z5368" s="9"/>
      <c r="AA5368" s="9"/>
      <c r="AB5368" s="9"/>
      <c r="AC5368" s="9"/>
      <c r="AD5368" s="9"/>
      <c r="AE5368" s="9"/>
      <c r="AF5368" s="9"/>
      <c r="AG5368" s="9"/>
      <c r="AH5368" s="9"/>
      <c r="AI5368" s="9"/>
      <c r="AJ5368" s="9"/>
      <c r="AK5368" s="9"/>
      <c r="AL5368" s="9"/>
      <c r="AM5368" s="9"/>
      <c r="AN5368" s="9"/>
      <c r="AO5368" s="9"/>
      <c r="AP5368" s="9"/>
      <c r="AQ5368" s="15"/>
      <c r="AR5368" s="9"/>
      <c r="AS5368" s="9"/>
      <c r="AT5368" s="9"/>
      <c r="AU5368" s="9"/>
      <c r="AV5368" s="9"/>
      <c r="AW5368" s="9"/>
      <c r="AX5368" s="9"/>
      <c r="AY5368" s="9"/>
      <c r="AZ5368" s="9"/>
      <c r="BA5368" s="9"/>
      <c r="BB5368" s="9"/>
      <c r="BC5368" s="9"/>
      <c r="BD5368" s="9"/>
      <c r="BE5368" s="9"/>
      <c r="BF5368" s="9"/>
      <c r="BG5368" s="9"/>
      <c r="BH5368" s="9"/>
      <c r="BI5368" s="9"/>
      <c r="BJ5368" s="9"/>
      <c r="BK5368" s="9"/>
      <c r="BL5368" s="9">
        <f t="shared" si="174"/>
        <v>71941.662785630979</v>
      </c>
      <c r="BM5368" s="9">
        <f t="shared" si="175"/>
        <v>71900</v>
      </c>
    </row>
    <row r="5369" spans="1:65" x14ac:dyDescent="0.3">
      <c r="A5369" s="2" t="s">
        <v>2420</v>
      </c>
      <c r="B5369" s="9">
        <v>359</v>
      </c>
      <c r="C5369">
        <v>595004</v>
      </c>
      <c r="D5369">
        <v>1</v>
      </c>
      <c r="E5369">
        <v>1</v>
      </c>
      <c r="F5369">
        <v>0</v>
      </c>
      <c r="G5369">
        <v>0</v>
      </c>
      <c r="H5369">
        <v>0</v>
      </c>
      <c r="I5369" t="s">
        <v>81</v>
      </c>
      <c r="J5369">
        <v>595004</v>
      </c>
      <c r="K5369" t="s">
        <v>2420</v>
      </c>
      <c r="L5369">
        <v>595098</v>
      </c>
      <c r="M5369" t="s">
        <v>417</v>
      </c>
      <c r="N5369">
        <v>595098</v>
      </c>
      <c r="O5369" t="s">
        <v>417</v>
      </c>
      <c r="P5369">
        <v>593711</v>
      </c>
      <c r="Q5369" t="s">
        <v>185</v>
      </c>
      <c r="R5369" s="9">
        <v>85932.325843056708</v>
      </c>
      <c r="S5369" s="9">
        <f>SUMIFS($B:$B,$J:$J,$C5369)</f>
        <v>847</v>
      </c>
      <c r="T5369" s="9">
        <v>46166.843419143079</v>
      </c>
      <c r="U5369" s="9">
        <v>0</v>
      </c>
      <c r="V5369" s="9">
        <f>U5369*768</f>
        <v>0</v>
      </c>
      <c r="W5369" s="9">
        <v>7</v>
      </c>
      <c r="X5369" s="9">
        <f>W5369*3072</f>
        <v>21504</v>
      </c>
      <c r="Y5369" s="9">
        <v>5</v>
      </c>
      <c r="Z5369" s="9">
        <f>Y5369*1024</f>
        <v>5120</v>
      </c>
      <c r="AA5369" s="9">
        <v>2</v>
      </c>
      <c r="AB5369" s="9">
        <f>AA5369*256</f>
        <v>512</v>
      </c>
      <c r="AC5369" s="9"/>
      <c r="AD5369" s="9"/>
      <c r="AE5369" s="9"/>
      <c r="AF5369" s="9"/>
      <c r="AG5369" s="9"/>
      <c r="AH5369" s="9"/>
      <c r="AI5369" s="9"/>
      <c r="AJ5369" s="9"/>
      <c r="AK5369" s="9"/>
      <c r="AL5369" s="9"/>
      <c r="AM5369" s="9"/>
      <c r="AN5369" s="9"/>
      <c r="AO5369" s="9"/>
      <c r="AP5369" s="9"/>
      <c r="AQ5369" s="15"/>
      <c r="AR5369" s="9">
        <v>2</v>
      </c>
      <c r="AS5369" s="9">
        <f>AR5369*30500</f>
        <v>61000</v>
      </c>
      <c r="AT5369" s="9"/>
      <c r="AU5369" s="9"/>
      <c r="AV5369" s="9"/>
      <c r="AW5369" s="9"/>
      <c r="AX5369" s="9"/>
      <c r="AY5369" s="9"/>
      <c r="AZ5369" s="9"/>
      <c r="BA5369" s="9"/>
      <c r="BB5369" s="9"/>
      <c r="BC5369" s="9"/>
      <c r="BD5369" s="9"/>
      <c r="BE5369" s="9"/>
      <c r="BF5369" s="9"/>
      <c r="BG5369" s="9"/>
      <c r="BH5369" s="9"/>
      <c r="BI5369" s="9"/>
      <c r="BJ5369" s="9"/>
      <c r="BK5369" s="9"/>
      <c r="BL5369" s="9">
        <f t="shared" si="174"/>
        <v>220235.16926219978</v>
      </c>
      <c r="BM5369" s="9">
        <f t="shared" si="175"/>
        <v>220200</v>
      </c>
    </row>
    <row r="5370" spans="1:65" x14ac:dyDescent="0.3">
      <c r="A5370" t="s">
        <v>2420</v>
      </c>
      <c r="B5370" s="9">
        <v>1120</v>
      </c>
      <c r="C5370">
        <v>584967</v>
      </c>
      <c r="D5370">
        <v>1</v>
      </c>
      <c r="E5370">
        <v>0</v>
      </c>
      <c r="F5370">
        <v>0</v>
      </c>
      <c r="G5370">
        <v>0</v>
      </c>
      <c r="H5370">
        <v>0</v>
      </c>
      <c r="I5370" t="s">
        <v>81</v>
      </c>
      <c r="J5370">
        <v>585009</v>
      </c>
      <c r="K5370" t="s">
        <v>2597</v>
      </c>
      <c r="L5370">
        <v>584495</v>
      </c>
      <c r="M5370" t="s">
        <v>546</v>
      </c>
      <c r="N5370">
        <v>584495</v>
      </c>
      <c r="O5370" t="s">
        <v>546</v>
      </c>
      <c r="P5370">
        <v>584495</v>
      </c>
      <c r="Q5370" t="s">
        <v>546</v>
      </c>
      <c r="R5370" s="9">
        <v>263772.84196695039</v>
      </c>
      <c r="S5370" s="9"/>
      <c r="T5370" s="9"/>
      <c r="U5370" s="9"/>
      <c r="V5370" s="9"/>
      <c r="W5370" s="9"/>
      <c r="X5370" s="9"/>
      <c r="Y5370" s="9"/>
      <c r="Z5370" s="9"/>
      <c r="AA5370" s="9"/>
      <c r="AB5370" s="9"/>
      <c r="AC5370" s="9"/>
      <c r="AD5370" s="9"/>
      <c r="AE5370" s="9"/>
      <c r="AF5370" s="9"/>
      <c r="AG5370" s="9"/>
      <c r="AH5370" s="9"/>
      <c r="AI5370" s="9"/>
      <c r="AJ5370" s="9"/>
      <c r="AK5370" s="9"/>
      <c r="AL5370" s="9"/>
      <c r="AM5370" s="9"/>
      <c r="AN5370" s="9"/>
      <c r="AO5370" s="9"/>
      <c r="AP5370" s="9"/>
      <c r="AQ5370" s="15"/>
      <c r="AR5370" s="9"/>
      <c r="AS5370" s="9"/>
      <c r="AT5370" s="9"/>
      <c r="AU5370" s="9"/>
      <c r="AV5370" s="9"/>
      <c r="AW5370" s="9"/>
      <c r="AX5370" s="9"/>
      <c r="AY5370" s="9"/>
      <c r="AZ5370" s="9"/>
      <c r="BA5370" s="9"/>
      <c r="BB5370" s="9"/>
      <c r="BC5370" s="9"/>
      <c r="BD5370" s="9"/>
      <c r="BE5370" s="9"/>
      <c r="BF5370" s="9"/>
      <c r="BG5370" s="9"/>
      <c r="BH5370" s="9"/>
      <c r="BI5370" s="9"/>
      <c r="BJ5370" s="9"/>
      <c r="BK5370" s="9"/>
      <c r="BL5370" s="9">
        <f t="shared" si="174"/>
        <v>263772.84196695039</v>
      </c>
      <c r="BM5370" s="9">
        <f t="shared" si="175"/>
        <v>263800</v>
      </c>
    </row>
    <row r="5371" spans="1:65" x14ac:dyDescent="0.3">
      <c r="A5371" t="s">
        <v>4815</v>
      </c>
      <c r="B5371" s="9">
        <v>131</v>
      </c>
      <c r="C5371">
        <v>530697</v>
      </c>
      <c r="D5371">
        <v>1</v>
      </c>
      <c r="E5371">
        <v>0</v>
      </c>
      <c r="F5371">
        <v>0</v>
      </c>
      <c r="G5371">
        <v>0</v>
      </c>
      <c r="H5371">
        <v>0</v>
      </c>
      <c r="I5371" t="s">
        <v>96</v>
      </c>
      <c r="J5371">
        <v>571385</v>
      </c>
      <c r="K5371" t="s">
        <v>1600</v>
      </c>
      <c r="L5371">
        <v>571385</v>
      </c>
      <c r="M5371" t="s">
        <v>1600</v>
      </c>
      <c r="N5371">
        <v>571385</v>
      </c>
      <c r="O5371" t="s">
        <v>1600</v>
      </c>
      <c r="P5371">
        <v>571164</v>
      </c>
      <c r="Q5371" t="s">
        <v>334</v>
      </c>
      <c r="R5371" s="9">
        <v>71941.662785630979</v>
      </c>
      <c r="S5371" s="9"/>
      <c r="T5371" s="9"/>
      <c r="U5371" s="9"/>
      <c r="V5371" s="9"/>
      <c r="W5371" s="9"/>
      <c r="X5371" s="9"/>
      <c r="Y5371" s="9"/>
      <c r="Z5371" s="9"/>
      <c r="AA5371" s="9"/>
      <c r="AB5371" s="9"/>
      <c r="AC5371" s="9"/>
      <c r="AD5371" s="9"/>
      <c r="AE5371" s="9"/>
      <c r="AF5371" s="9"/>
      <c r="AG5371" s="9"/>
      <c r="AH5371" s="9"/>
      <c r="AI5371" s="9"/>
      <c r="AJ5371" s="9"/>
      <c r="AK5371" s="9"/>
      <c r="AL5371" s="9"/>
      <c r="AM5371" s="9"/>
      <c r="AN5371" s="9"/>
      <c r="AO5371" s="9"/>
      <c r="AP5371" s="9"/>
      <c r="AQ5371" s="15"/>
      <c r="AR5371" s="9"/>
      <c r="AS5371" s="9"/>
      <c r="AT5371" s="9"/>
      <c r="AU5371" s="9"/>
      <c r="AV5371" s="9"/>
      <c r="AW5371" s="9"/>
      <c r="AX5371" s="9"/>
      <c r="AY5371" s="9"/>
      <c r="AZ5371" s="9"/>
      <c r="BA5371" s="9"/>
      <c r="BB5371" s="9"/>
      <c r="BC5371" s="9"/>
      <c r="BD5371" s="9"/>
      <c r="BE5371" s="9"/>
      <c r="BF5371" s="9"/>
      <c r="BG5371" s="9"/>
      <c r="BH5371" s="9"/>
      <c r="BI5371" s="9"/>
      <c r="BJ5371" s="9"/>
      <c r="BK5371" s="9"/>
      <c r="BL5371" s="9">
        <f t="shared" si="174"/>
        <v>71941.662785630979</v>
      </c>
      <c r="BM5371" s="9">
        <f t="shared" si="175"/>
        <v>71900</v>
      </c>
    </row>
    <row r="5372" spans="1:65" x14ac:dyDescent="0.3">
      <c r="A5372" s="5" t="s">
        <v>136</v>
      </c>
      <c r="B5372" s="9">
        <v>24887</v>
      </c>
      <c r="C5372">
        <v>592005</v>
      </c>
      <c r="D5372">
        <v>1</v>
      </c>
      <c r="E5372">
        <v>1</v>
      </c>
      <c r="F5372">
        <v>1</v>
      </c>
      <c r="G5372">
        <v>1</v>
      </c>
      <c r="H5372">
        <v>1</v>
      </c>
      <c r="I5372" t="s">
        <v>135</v>
      </c>
      <c r="J5372">
        <v>592005</v>
      </c>
      <c r="K5372" t="s">
        <v>136</v>
      </c>
      <c r="L5372">
        <v>592005</v>
      </c>
      <c r="M5372" t="s">
        <v>136</v>
      </c>
      <c r="N5372">
        <v>592005</v>
      </c>
      <c r="O5372" t="s">
        <v>136</v>
      </c>
      <c r="P5372">
        <v>592005</v>
      </c>
      <c r="Q5372" t="s">
        <v>136</v>
      </c>
      <c r="R5372" s="9">
        <v>1096409.1367173761</v>
      </c>
      <c r="S5372" s="9">
        <f>SUMIFS($B:$B,$J:$J,$C5372)</f>
        <v>26759</v>
      </c>
      <c r="T5372" s="9">
        <v>557926.62814742816</v>
      </c>
      <c r="U5372" s="9">
        <v>1110</v>
      </c>
      <c r="V5372" s="9">
        <f>U5372*768</f>
        <v>852480</v>
      </c>
      <c r="W5372" s="9">
        <v>71</v>
      </c>
      <c r="X5372" s="9">
        <f>W5372*3072</f>
        <v>218112</v>
      </c>
      <c r="Y5372" s="9">
        <v>796</v>
      </c>
      <c r="Z5372" s="9">
        <f>Y5372*1024</f>
        <v>815104</v>
      </c>
      <c r="AA5372" s="9">
        <v>178</v>
      </c>
      <c r="AB5372" s="9">
        <f>AA5372*256</f>
        <v>45568</v>
      </c>
      <c r="AC5372" s="9">
        <f>SUMIFS($B:$B,$L:$L,$C5372)</f>
        <v>31471</v>
      </c>
      <c r="AD5372" s="9">
        <v>1934572.7150010681</v>
      </c>
      <c r="AE5372" s="9">
        <f>SUMIFS($B:$B,$P:$P,$C5372)</f>
        <v>89530</v>
      </c>
      <c r="AF5372" s="9">
        <v>5360976.1224272689</v>
      </c>
      <c r="AG5372" s="9">
        <f>SUMIFS($B:$B,$N:$N,$C5372)</f>
        <v>69121</v>
      </c>
      <c r="AH5372" s="9">
        <v>11421533.134438129</v>
      </c>
      <c r="AI5372" s="9">
        <f>SUMIFS($B:$B,$P:$P,$C5372)</f>
        <v>89530</v>
      </c>
      <c r="AJ5372" s="9">
        <v>32035912.34532813</v>
      </c>
      <c r="AK5372" s="9"/>
      <c r="AL5372" s="9">
        <v>10339</v>
      </c>
      <c r="AM5372" s="9">
        <f>AL5372*141</f>
        <v>1457799</v>
      </c>
      <c r="AN5372" s="9"/>
      <c r="AO5372" s="9"/>
      <c r="AP5372" s="9"/>
      <c r="AQ5372" s="15"/>
      <c r="AR5372" s="9">
        <v>53</v>
      </c>
      <c r="AS5372" s="9">
        <f>AR5372*30500</f>
        <v>1616500</v>
      </c>
      <c r="AT5372" s="9">
        <v>446</v>
      </c>
      <c r="AU5372" s="9">
        <f>AT5372*2742</f>
        <v>1222932</v>
      </c>
      <c r="AV5372" s="9">
        <v>0</v>
      </c>
      <c r="AW5372" s="9">
        <f>AV5372*914</f>
        <v>0</v>
      </c>
      <c r="AX5372" s="9">
        <v>3061</v>
      </c>
      <c r="AY5372" s="9">
        <f>AX5372*141</f>
        <v>431601</v>
      </c>
      <c r="AZ5372" s="9">
        <v>4012</v>
      </c>
      <c r="BA5372" s="9">
        <f>AZ5372*343</f>
        <v>1376116</v>
      </c>
      <c r="BB5372" s="9">
        <v>1932</v>
      </c>
      <c r="BC5372" s="9">
        <f>BB5372*109</f>
        <v>210588</v>
      </c>
      <c r="BD5372" s="9">
        <v>248</v>
      </c>
      <c r="BE5372" s="9">
        <f>BD5372*82</f>
        <v>20336</v>
      </c>
      <c r="BF5372" s="9">
        <v>2054</v>
      </c>
      <c r="BG5372" s="9">
        <f>BF5372*328</f>
        <v>673712</v>
      </c>
      <c r="BH5372" s="9">
        <v>254</v>
      </c>
      <c r="BI5372" s="9">
        <f>BH5372*410</f>
        <v>104140</v>
      </c>
      <c r="BJ5372" s="9">
        <v>135</v>
      </c>
      <c r="BK5372" s="9">
        <f>BJ5372*219</f>
        <v>29565</v>
      </c>
      <c r="BL5372" s="9">
        <f t="shared" si="174"/>
        <v>61481883.082059398</v>
      </c>
      <c r="BM5372" s="9">
        <f t="shared" si="175"/>
        <v>61481900</v>
      </c>
    </row>
    <row r="5373" spans="1:65" x14ac:dyDescent="0.3">
      <c r="A5373" t="s">
        <v>4816</v>
      </c>
      <c r="B5373" s="9">
        <v>412</v>
      </c>
      <c r="C5373">
        <v>575879</v>
      </c>
      <c r="D5373">
        <v>1</v>
      </c>
      <c r="E5373">
        <v>0</v>
      </c>
      <c r="F5373">
        <v>0</v>
      </c>
      <c r="G5373">
        <v>0</v>
      </c>
      <c r="H5373">
        <v>0</v>
      </c>
      <c r="I5373" t="s">
        <v>96</v>
      </c>
      <c r="J5373">
        <v>574988</v>
      </c>
      <c r="K5373" t="s">
        <v>901</v>
      </c>
      <c r="L5373">
        <v>574988</v>
      </c>
      <c r="M5373" t="s">
        <v>901</v>
      </c>
      <c r="N5373">
        <v>574988</v>
      </c>
      <c r="O5373" t="s">
        <v>901</v>
      </c>
      <c r="P5373">
        <v>574988</v>
      </c>
      <c r="Q5373" t="s">
        <v>901</v>
      </c>
      <c r="R5373" s="9">
        <v>98468.818501592323</v>
      </c>
      <c r="S5373" s="9"/>
      <c r="T5373" s="9"/>
      <c r="U5373" s="9"/>
      <c r="V5373" s="9"/>
      <c r="W5373" s="9"/>
      <c r="X5373" s="9"/>
      <c r="Y5373" s="9"/>
      <c r="Z5373" s="9"/>
      <c r="AA5373" s="9"/>
      <c r="AB5373" s="9"/>
      <c r="AC5373" s="9"/>
      <c r="AD5373" s="9"/>
      <c r="AE5373" s="9"/>
      <c r="AF5373" s="9"/>
      <c r="AG5373" s="9"/>
      <c r="AH5373" s="9"/>
      <c r="AI5373" s="9"/>
      <c r="AJ5373" s="9"/>
      <c r="AK5373" s="9"/>
      <c r="AL5373" s="9"/>
      <c r="AM5373" s="9"/>
      <c r="AN5373" s="9"/>
      <c r="AO5373" s="9"/>
      <c r="AP5373" s="9"/>
      <c r="AQ5373" s="15"/>
      <c r="AR5373" s="9"/>
      <c r="AS5373" s="9"/>
      <c r="AT5373" s="9"/>
      <c r="AU5373" s="9"/>
      <c r="AV5373" s="9"/>
      <c r="AW5373" s="9"/>
      <c r="AX5373" s="9"/>
      <c r="AY5373" s="9"/>
      <c r="AZ5373" s="9"/>
      <c r="BA5373" s="9"/>
      <c r="BB5373" s="9"/>
      <c r="BC5373" s="9"/>
      <c r="BD5373" s="9"/>
      <c r="BE5373" s="9"/>
      <c r="BF5373" s="9"/>
      <c r="BG5373" s="9"/>
      <c r="BH5373" s="9"/>
      <c r="BI5373" s="9"/>
      <c r="BJ5373" s="9"/>
      <c r="BK5373" s="9"/>
      <c r="BL5373" s="9">
        <f t="shared" si="174"/>
        <v>98468.818501592323</v>
      </c>
      <c r="BM5373" s="9">
        <f t="shared" si="175"/>
        <v>98500</v>
      </c>
    </row>
    <row r="5374" spans="1:65" x14ac:dyDescent="0.3">
      <c r="A5374" s="5" t="s">
        <v>180</v>
      </c>
      <c r="B5374" s="9">
        <v>16367</v>
      </c>
      <c r="C5374">
        <v>592731</v>
      </c>
      <c r="D5374">
        <v>1</v>
      </c>
      <c r="E5374">
        <v>1</v>
      </c>
      <c r="F5374">
        <v>1</v>
      </c>
      <c r="G5374">
        <v>1</v>
      </c>
      <c r="H5374">
        <v>1</v>
      </c>
      <c r="I5374" t="s">
        <v>135</v>
      </c>
      <c r="J5374">
        <v>592731</v>
      </c>
      <c r="K5374" t="s">
        <v>180</v>
      </c>
      <c r="L5374">
        <v>592731</v>
      </c>
      <c r="M5374" t="s">
        <v>180</v>
      </c>
      <c r="N5374">
        <v>592731</v>
      </c>
      <c r="O5374" t="s">
        <v>180</v>
      </c>
      <c r="P5374">
        <v>592731</v>
      </c>
      <c r="Q5374" t="s">
        <v>180</v>
      </c>
      <c r="R5374" s="9">
        <v>741361.28469558759</v>
      </c>
      <c r="S5374" s="9">
        <f>SUMIFS($B:$B,$J:$J,$C5374)</f>
        <v>16367</v>
      </c>
      <c r="T5374" s="9">
        <v>336299.84333998751</v>
      </c>
      <c r="U5374" s="9">
        <v>0</v>
      </c>
      <c r="V5374" s="9">
        <f>U5374*768</f>
        <v>0</v>
      </c>
      <c r="W5374" s="9">
        <v>26</v>
      </c>
      <c r="X5374" s="9">
        <f>W5374*3072</f>
        <v>79872</v>
      </c>
      <c r="Y5374" s="9">
        <v>104</v>
      </c>
      <c r="Z5374" s="9">
        <f>Y5374*1024</f>
        <v>106496</v>
      </c>
      <c r="AA5374" s="9">
        <v>93</v>
      </c>
      <c r="AB5374" s="9">
        <f>AA5374*256</f>
        <v>23808</v>
      </c>
      <c r="AC5374" s="9">
        <f>SUMIFS($B:$B,$L:$L,$C5374)</f>
        <v>34343</v>
      </c>
      <c r="AD5374" s="9">
        <v>2210581.8620451512</v>
      </c>
      <c r="AE5374" s="9">
        <f>SUMIFS($B:$B,$P:$P,$C5374)</f>
        <v>51668</v>
      </c>
      <c r="AF5374" s="9">
        <v>3145596.0986569398</v>
      </c>
      <c r="AG5374" s="9">
        <f>SUMIFS($B:$B,$N:$N,$C5374)</f>
        <v>43255</v>
      </c>
      <c r="AH5374" s="9">
        <v>7356130.6587125361</v>
      </c>
      <c r="AI5374" s="9">
        <f>SUMIFS($B:$B,$P:$P,$C5374)</f>
        <v>51668</v>
      </c>
      <c r="AJ5374" s="9">
        <v>22969663.841085851</v>
      </c>
      <c r="AK5374" s="9"/>
      <c r="AL5374" s="9">
        <v>5841</v>
      </c>
      <c r="AM5374" s="9">
        <f>AL5374*141</f>
        <v>823581</v>
      </c>
      <c r="AN5374" s="9"/>
      <c r="AO5374" s="9"/>
      <c r="AP5374" s="9"/>
      <c r="AQ5374" s="15"/>
      <c r="AR5374" s="9">
        <v>44</v>
      </c>
      <c r="AS5374" s="9">
        <f>AR5374*30500</f>
        <v>1342000</v>
      </c>
      <c r="AT5374" s="9">
        <v>301</v>
      </c>
      <c r="AU5374" s="9">
        <f>AT5374*2742</f>
        <v>825342</v>
      </c>
      <c r="AV5374" s="9">
        <v>0</v>
      </c>
      <c r="AW5374" s="9">
        <f>AV5374*914</f>
        <v>0</v>
      </c>
      <c r="AX5374" s="9">
        <v>1833</v>
      </c>
      <c r="AY5374" s="9">
        <f>AX5374*141</f>
        <v>258453</v>
      </c>
      <c r="AZ5374" s="9">
        <v>1934</v>
      </c>
      <c r="BA5374" s="9">
        <f>AZ5374*343</f>
        <v>663362</v>
      </c>
      <c r="BB5374" s="9">
        <v>832</v>
      </c>
      <c r="BC5374" s="9">
        <f>BB5374*109</f>
        <v>90688</v>
      </c>
      <c r="BD5374" s="9">
        <v>85</v>
      </c>
      <c r="BE5374" s="9">
        <f>BD5374*82</f>
        <v>6970</v>
      </c>
      <c r="BF5374" s="9">
        <v>959</v>
      </c>
      <c r="BG5374" s="9">
        <f>BF5374*328</f>
        <v>314552</v>
      </c>
      <c r="BH5374" s="9">
        <v>86</v>
      </c>
      <c r="BI5374" s="9">
        <f>BH5374*410</f>
        <v>35260</v>
      </c>
      <c r="BJ5374" s="9">
        <v>11</v>
      </c>
      <c r="BK5374" s="9">
        <f>BJ5374*219</f>
        <v>2409</v>
      </c>
      <c r="BL5374" s="9">
        <f t="shared" si="174"/>
        <v>41332426.588536054</v>
      </c>
      <c r="BM5374" s="9">
        <f t="shared" si="175"/>
        <v>41332400</v>
      </c>
    </row>
    <row r="5375" spans="1:65" x14ac:dyDescent="0.3">
      <c r="A5375" s="4" t="s">
        <v>3566</v>
      </c>
      <c r="B5375" s="9">
        <v>4209</v>
      </c>
      <c r="C5375">
        <v>592749</v>
      </c>
      <c r="D5375">
        <v>1</v>
      </c>
      <c r="E5375">
        <v>1</v>
      </c>
      <c r="F5375">
        <v>1</v>
      </c>
      <c r="G5375">
        <v>1</v>
      </c>
      <c r="H5375">
        <v>0</v>
      </c>
      <c r="I5375" t="s">
        <v>135</v>
      </c>
      <c r="J5375">
        <v>592749</v>
      </c>
      <c r="K5375" t="s">
        <v>3566</v>
      </c>
      <c r="L5375">
        <v>592749</v>
      </c>
      <c r="M5375" t="s">
        <v>3566</v>
      </c>
      <c r="N5375">
        <v>592749</v>
      </c>
      <c r="O5375" t="s">
        <v>3566</v>
      </c>
      <c r="P5375">
        <v>592005</v>
      </c>
      <c r="Q5375" t="s">
        <v>136</v>
      </c>
      <c r="R5375" s="9">
        <v>957898.8750684025</v>
      </c>
      <c r="S5375" s="9">
        <f>SUMIFS($B:$B,$J:$J,$C5375)</f>
        <v>4209</v>
      </c>
      <c r="T5375" s="9">
        <v>228621.1882560174</v>
      </c>
      <c r="U5375" s="9">
        <v>0</v>
      </c>
      <c r="V5375" s="9">
        <f>U5375*768</f>
        <v>0</v>
      </c>
      <c r="W5375" s="9">
        <v>12</v>
      </c>
      <c r="X5375" s="9">
        <f>W5375*3072</f>
        <v>36864</v>
      </c>
      <c r="Y5375" s="9">
        <v>28</v>
      </c>
      <c r="Z5375" s="9">
        <f>Y5375*1024</f>
        <v>28672</v>
      </c>
      <c r="AA5375" s="9">
        <v>3</v>
      </c>
      <c r="AB5375" s="9">
        <f>AA5375*256</f>
        <v>768</v>
      </c>
      <c r="AC5375" s="9">
        <f>SUMIFS($B:$B,$L:$L,$C5375)</f>
        <v>9091</v>
      </c>
      <c r="AD5375" s="9">
        <v>1128924.8406479273</v>
      </c>
      <c r="AE5375" s="9"/>
      <c r="AF5375" s="9"/>
      <c r="AG5375" s="9">
        <f>SUMIFS($B:$B,$N:$N,$C5375)</f>
        <v>9091</v>
      </c>
      <c r="AH5375" s="9">
        <v>1022984.764827163</v>
      </c>
      <c r="AI5375" s="9"/>
      <c r="AJ5375" s="9"/>
      <c r="AK5375" s="9"/>
      <c r="AL5375" s="9"/>
      <c r="AM5375" s="9"/>
      <c r="AN5375" s="9"/>
      <c r="AO5375" s="9"/>
      <c r="AP5375" s="9"/>
      <c r="AQ5375" s="15"/>
      <c r="AR5375" s="9">
        <v>4</v>
      </c>
      <c r="AS5375" s="9">
        <f>AR5375*30500</f>
        <v>122000</v>
      </c>
      <c r="AT5375" s="9"/>
      <c r="AU5375" s="9"/>
      <c r="AV5375" s="9"/>
      <c r="AW5375" s="9"/>
      <c r="AX5375" s="9"/>
      <c r="AY5375" s="9"/>
      <c r="AZ5375" s="9"/>
      <c r="BA5375" s="9"/>
      <c r="BB5375" s="9"/>
      <c r="BC5375" s="9"/>
      <c r="BD5375" s="9"/>
      <c r="BE5375" s="9"/>
      <c r="BF5375" s="9"/>
      <c r="BG5375" s="9"/>
      <c r="BH5375" s="9"/>
      <c r="BI5375" s="9"/>
      <c r="BJ5375" s="9"/>
      <c r="BK5375" s="9"/>
      <c r="BL5375" s="9">
        <f t="shared" si="174"/>
        <v>3526733.6687995102</v>
      </c>
      <c r="BM5375" s="9">
        <f t="shared" si="175"/>
        <v>3526700</v>
      </c>
    </row>
    <row r="5376" spans="1:65" x14ac:dyDescent="0.3">
      <c r="A5376" t="s">
        <v>4817</v>
      </c>
      <c r="B5376" s="9">
        <v>137</v>
      </c>
      <c r="C5376">
        <v>573671</v>
      </c>
      <c r="D5376">
        <v>1</v>
      </c>
      <c r="E5376">
        <v>0</v>
      </c>
      <c r="F5376">
        <v>0</v>
      </c>
      <c r="G5376">
        <v>0</v>
      </c>
      <c r="H5376">
        <v>0</v>
      </c>
      <c r="I5376" t="s">
        <v>90</v>
      </c>
      <c r="J5376">
        <v>573175</v>
      </c>
      <c r="K5376" t="s">
        <v>565</v>
      </c>
      <c r="L5376">
        <v>573175</v>
      </c>
      <c r="M5376" t="s">
        <v>565</v>
      </c>
      <c r="N5376">
        <v>572926</v>
      </c>
      <c r="O5376" t="s">
        <v>203</v>
      </c>
      <c r="P5376">
        <v>572926</v>
      </c>
      <c r="Q5376" t="s">
        <v>203</v>
      </c>
      <c r="R5376" s="9">
        <v>71941.662785630979</v>
      </c>
      <c r="S5376" s="9"/>
      <c r="T5376" s="9"/>
      <c r="U5376" s="9"/>
      <c r="V5376" s="9"/>
      <c r="W5376" s="9"/>
      <c r="X5376" s="9"/>
      <c r="Y5376" s="9"/>
      <c r="Z5376" s="9"/>
      <c r="AA5376" s="9"/>
      <c r="AB5376" s="9"/>
      <c r="AC5376" s="9"/>
      <c r="AD5376" s="9"/>
      <c r="AE5376" s="9"/>
      <c r="AF5376" s="9"/>
      <c r="AG5376" s="9"/>
      <c r="AH5376" s="9"/>
      <c r="AI5376" s="9"/>
      <c r="AJ5376" s="9"/>
      <c r="AK5376" s="9"/>
      <c r="AL5376" s="9"/>
      <c r="AM5376" s="9"/>
      <c r="AN5376" s="9"/>
      <c r="AO5376" s="9"/>
      <c r="AP5376" s="9"/>
      <c r="AQ5376" s="15"/>
      <c r="AR5376" s="9"/>
      <c r="AS5376" s="9"/>
      <c r="AT5376" s="9"/>
      <c r="AU5376" s="9"/>
      <c r="AV5376" s="9"/>
      <c r="AW5376" s="9"/>
      <c r="AX5376" s="9"/>
      <c r="AY5376" s="9"/>
      <c r="AZ5376" s="9"/>
      <c r="BA5376" s="9"/>
      <c r="BB5376" s="9"/>
      <c r="BC5376" s="9"/>
      <c r="BD5376" s="9"/>
      <c r="BE5376" s="9"/>
      <c r="BF5376" s="9"/>
      <c r="BG5376" s="9"/>
      <c r="BH5376" s="9"/>
      <c r="BI5376" s="9"/>
      <c r="BJ5376" s="9"/>
      <c r="BK5376" s="9"/>
      <c r="BL5376" s="9">
        <f t="shared" si="174"/>
        <v>71941.662785630979</v>
      </c>
      <c r="BM5376" s="9">
        <f t="shared" si="175"/>
        <v>71900</v>
      </c>
    </row>
    <row r="5377" spans="1:65" x14ac:dyDescent="0.3">
      <c r="A5377" t="s">
        <v>4818</v>
      </c>
      <c r="B5377" s="9">
        <v>413</v>
      </c>
      <c r="C5377">
        <v>568341</v>
      </c>
      <c r="D5377">
        <v>1</v>
      </c>
      <c r="E5377">
        <v>0</v>
      </c>
      <c r="F5377">
        <v>0</v>
      </c>
      <c r="G5377">
        <v>0</v>
      </c>
      <c r="H5377">
        <v>0</v>
      </c>
      <c r="I5377" t="s">
        <v>94</v>
      </c>
      <c r="J5377">
        <v>505927</v>
      </c>
      <c r="K5377" t="s">
        <v>668</v>
      </c>
      <c r="L5377">
        <v>505927</v>
      </c>
      <c r="M5377" t="s">
        <v>668</v>
      </c>
      <c r="N5377">
        <v>505927</v>
      </c>
      <c r="O5377" t="s">
        <v>668</v>
      </c>
      <c r="P5377">
        <v>505927</v>
      </c>
      <c r="Q5377" t="s">
        <v>668</v>
      </c>
      <c r="R5377" s="9">
        <v>98705.085625151027</v>
      </c>
      <c r="S5377" s="9"/>
      <c r="T5377" s="9"/>
      <c r="U5377" s="9"/>
      <c r="V5377" s="9"/>
      <c r="W5377" s="9"/>
      <c r="X5377" s="9"/>
      <c r="Y5377" s="9"/>
      <c r="Z5377" s="9"/>
      <c r="AA5377" s="9"/>
      <c r="AB5377" s="9"/>
      <c r="AC5377" s="9"/>
      <c r="AD5377" s="9"/>
      <c r="AE5377" s="9"/>
      <c r="AF5377" s="9"/>
      <c r="AG5377" s="9"/>
      <c r="AH5377" s="9"/>
      <c r="AI5377" s="9"/>
      <c r="AJ5377" s="9"/>
      <c r="AK5377" s="9"/>
      <c r="AL5377" s="9"/>
      <c r="AM5377" s="9"/>
      <c r="AN5377" s="9"/>
      <c r="AO5377" s="9"/>
      <c r="AP5377" s="9"/>
      <c r="AQ5377" s="15"/>
      <c r="AR5377" s="9"/>
      <c r="AS5377" s="9"/>
      <c r="AT5377" s="9"/>
      <c r="AU5377" s="9"/>
      <c r="AV5377" s="9"/>
      <c r="AW5377" s="9"/>
      <c r="AX5377" s="9"/>
      <c r="AY5377" s="9"/>
      <c r="AZ5377" s="9"/>
      <c r="BA5377" s="9"/>
      <c r="BB5377" s="9"/>
      <c r="BC5377" s="9"/>
      <c r="BD5377" s="9"/>
      <c r="BE5377" s="9"/>
      <c r="BF5377" s="9"/>
      <c r="BG5377" s="9"/>
      <c r="BH5377" s="9"/>
      <c r="BI5377" s="9"/>
      <c r="BJ5377" s="9"/>
      <c r="BK5377" s="9"/>
      <c r="BL5377" s="9">
        <f t="shared" si="174"/>
        <v>98705.085625151027</v>
      </c>
      <c r="BM5377" s="9">
        <f t="shared" si="175"/>
        <v>98700</v>
      </c>
    </row>
    <row r="5378" spans="1:65" x14ac:dyDescent="0.3">
      <c r="A5378" t="s">
        <v>4819</v>
      </c>
      <c r="B5378" s="9">
        <v>350</v>
      </c>
      <c r="C5378">
        <v>533815</v>
      </c>
      <c r="D5378">
        <v>1</v>
      </c>
      <c r="E5378">
        <v>0</v>
      </c>
      <c r="F5378">
        <v>0</v>
      </c>
      <c r="G5378">
        <v>0</v>
      </c>
      <c r="H5378">
        <v>0</v>
      </c>
      <c r="I5378" t="s">
        <v>86</v>
      </c>
      <c r="J5378">
        <v>533807</v>
      </c>
      <c r="K5378" t="s">
        <v>294</v>
      </c>
      <c r="L5378">
        <v>533807</v>
      </c>
      <c r="M5378" t="s">
        <v>294</v>
      </c>
      <c r="N5378">
        <v>533807</v>
      </c>
      <c r="O5378" t="s">
        <v>294</v>
      </c>
      <c r="P5378">
        <v>533165</v>
      </c>
      <c r="Q5378" t="s">
        <v>191</v>
      </c>
      <c r="R5378" s="9">
        <v>83800.610169669671</v>
      </c>
      <c r="S5378" s="9"/>
      <c r="T5378" s="9"/>
      <c r="U5378" s="9"/>
      <c r="V5378" s="9"/>
      <c r="W5378" s="9"/>
      <c r="X5378" s="9"/>
      <c r="Y5378" s="9"/>
      <c r="Z5378" s="9"/>
      <c r="AA5378" s="9"/>
      <c r="AB5378" s="9"/>
      <c r="AC5378" s="9"/>
      <c r="AD5378" s="9"/>
      <c r="AE5378" s="9"/>
      <c r="AF5378" s="9"/>
      <c r="AG5378" s="9"/>
      <c r="AH5378" s="9"/>
      <c r="AI5378" s="9"/>
      <c r="AJ5378" s="9"/>
      <c r="AK5378" s="9"/>
      <c r="AL5378" s="9"/>
      <c r="AM5378" s="9"/>
      <c r="AN5378" s="9"/>
      <c r="AO5378" s="9"/>
      <c r="AP5378" s="9"/>
      <c r="AQ5378" s="15"/>
      <c r="AR5378" s="9"/>
      <c r="AS5378" s="9"/>
      <c r="AT5378" s="9"/>
      <c r="AU5378" s="9"/>
      <c r="AV5378" s="9"/>
      <c r="AW5378" s="9"/>
      <c r="AX5378" s="9"/>
      <c r="AY5378" s="9"/>
      <c r="AZ5378" s="9"/>
      <c r="BA5378" s="9"/>
      <c r="BB5378" s="9"/>
      <c r="BC5378" s="9"/>
      <c r="BD5378" s="9"/>
      <c r="BE5378" s="9"/>
      <c r="BF5378" s="9"/>
      <c r="BG5378" s="9"/>
      <c r="BH5378" s="9"/>
      <c r="BI5378" s="9"/>
      <c r="BJ5378" s="9"/>
      <c r="BK5378" s="9"/>
      <c r="BL5378" s="9">
        <f t="shared" si="174"/>
        <v>83800.610169669671</v>
      </c>
      <c r="BM5378" s="9">
        <f t="shared" si="175"/>
        <v>83800</v>
      </c>
    </row>
    <row r="5379" spans="1:65" x14ac:dyDescent="0.3">
      <c r="A5379" s="4" t="s">
        <v>1097</v>
      </c>
      <c r="B5379" s="9">
        <v>3131</v>
      </c>
      <c r="C5379">
        <v>534498</v>
      </c>
      <c r="D5379">
        <v>1</v>
      </c>
      <c r="E5379">
        <v>1</v>
      </c>
      <c r="F5379">
        <v>1</v>
      </c>
      <c r="G5379">
        <v>1</v>
      </c>
      <c r="H5379">
        <v>0</v>
      </c>
      <c r="I5379" t="s">
        <v>86</v>
      </c>
      <c r="J5379">
        <v>534498</v>
      </c>
      <c r="K5379" t="s">
        <v>1097</v>
      </c>
      <c r="L5379">
        <v>534498</v>
      </c>
      <c r="M5379" t="s">
        <v>1097</v>
      </c>
      <c r="N5379">
        <v>534498</v>
      </c>
      <c r="O5379" t="s">
        <v>1097</v>
      </c>
      <c r="P5379">
        <v>533955</v>
      </c>
      <c r="Q5379" t="s">
        <v>314</v>
      </c>
      <c r="R5379" s="9">
        <v>719442.63319077331</v>
      </c>
      <c r="S5379" s="9">
        <f>SUMIFS($B:$B,$J:$J,$C5379)</f>
        <v>6491</v>
      </c>
      <c r="T5379" s="9">
        <v>352037.46323055349</v>
      </c>
      <c r="U5379" s="9">
        <v>1</v>
      </c>
      <c r="V5379" s="9">
        <f>U5379*768</f>
        <v>768</v>
      </c>
      <c r="W5379" s="9">
        <v>11</v>
      </c>
      <c r="X5379" s="9">
        <f>W5379*3072</f>
        <v>33792</v>
      </c>
      <c r="Y5379" s="9">
        <v>50</v>
      </c>
      <c r="Z5379" s="9">
        <f>Y5379*1024</f>
        <v>51200</v>
      </c>
      <c r="AA5379" s="9">
        <v>12</v>
      </c>
      <c r="AB5379" s="9">
        <f>AA5379*256</f>
        <v>3072</v>
      </c>
      <c r="AC5379" s="9">
        <f>SUMIFS($B:$B,$L:$L,$C5379)</f>
        <v>8397</v>
      </c>
      <c r="AD5379" s="9">
        <v>1043720.2286652694</v>
      </c>
      <c r="AE5379" s="9"/>
      <c r="AF5379" s="9"/>
      <c r="AG5379" s="9">
        <f>SUMIFS($B:$B,$N:$N,$C5379)</f>
        <v>8397</v>
      </c>
      <c r="AH5379" s="9">
        <v>945498.4471789099</v>
      </c>
      <c r="AI5379" s="9"/>
      <c r="AJ5379" s="9"/>
      <c r="AK5379" s="9"/>
      <c r="AL5379" s="9"/>
      <c r="AM5379" s="9"/>
      <c r="AN5379" s="9"/>
      <c r="AO5379" s="9"/>
      <c r="AP5379" s="9"/>
      <c r="AQ5379" s="15"/>
      <c r="AR5379" s="9">
        <v>1</v>
      </c>
      <c r="AS5379" s="9">
        <f>AR5379*30500</f>
        <v>30500</v>
      </c>
      <c r="AT5379" s="9"/>
      <c r="AU5379" s="9"/>
      <c r="AV5379" s="9"/>
      <c r="AW5379" s="9"/>
      <c r="AX5379" s="9"/>
      <c r="AY5379" s="9"/>
      <c r="AZ5379" s="9"/>
      <c r="BA5379" s="9"/>
      <c r="BB5379" s="9"/>
      <c r="BC5379" s="9"/>
      <c r="BD5379" s="9"/>
      <c r="BE5379" s="9"/>
      <c r="BF5379" s="9"/>
      <c r="BG5379" s="9"/>
      <c r="BH5379" s="9"/>
      <c r="BI5379" s="9"/>
      <c r="BJ5379" s="9"/>
      <c r="BK5379" s="9"/>
      <c r="BL5379" s="9">
        <f t="shared" si="174"/>
        <v>3180030.7722655064</v>
      </c>
      <c r="BM5379" s="9">
        <f t="shared" si="175"/>
        <v>3180000</v>
      </c>
    </row>
    <row r="5380" spans="1:65" x14ac:dyDescent="0.3">
      <c r="A5380" t="s">
        <v>4820</v>
      </c>
      <c r="B5380" s="9">
        <v>817</v>
      </c>
      <c r="C5380">
        <v>571351</v>
      </c>
      <c r="D5380">
        <v>1</v>
      </c>
      <c r="E5380">
        <v>0</v>
      </c>
      <c r="F5380">
        <v>0</v>
      </c>
      <c r="G5380">
        <v>0</v>
      </c>
      <c r="H5380">
        <v>0</v>
      </c>
      <c r="I5380" t="s">
        <v>86</v>
      </c>
      <c r="J5380">
        <v>539813</v>
      </c>
      <c r="K5380" t="s">
        <v>1103</v>
      </c>
      <c r="L5380">
        <v>539813</v>
      </c>
      <c r="M5380" t="s">
        <v>1103</v>
      </c>
      <c r="N5380">
        <v>539627</v>
      </c>
      <c r="O5380" t="s">
        <v>1104</v>
      </c>
      <c r="P5380">
        <v>539139</v>
      </c>
      <c r="Q5380" t="s">
        <v>537</v>
      </c>
      <c r="R5380" s="9">
        <v>193460.58610474269</v>
      </c>
      <c r="S5380" s="9"/>
      <c r="T5380" s="9"/>
      <c r="U5380" s="9"/>
      <c r="V5380" s="9"/>
      <c r="W5380" s="9"/>
      <c r="X5380" s="9"/>
      <c r="Y5380" s="9"/>
      <c r="Z5380" s="9"/>
      <c r="AA5380" s="9"/>
      <c r="AB5380" s="9"/>
      <c r="AC5380" s="9"/>
      <c r="AD5380" s="9"/>
      <c r="AE5380" s="9"/>
      <c r="AF5380" s="9"/>
      <c r="AG5380" s="9"/>
      <c r="AH5380" s="9"/>
      <c r="AI5380" s="9"/>
      <c r="AJ5380" s="9"/>
      <c r="AK5380" s="9"/>
      <c r="AL5380" s="9"/>
      <c r="AM5380" s="9"/>
      <c r="AN5380" s="9"/>
      <c r="AO5380" s="9"/>
      <c r="AP5380" s="9"/>
      <c r="AQ5380" s="15"/>
      <c r="AR5380" s="9"/>
      <c r="AS5380" s="9"/>
      <c r="AT5380" s="9"/>
      <c r="AU5380" s="9"/>
      <c r="AV5380" s="9"/>
      <c r="AW5380" s="9"/>
      <c r="AX5380" s="9"/>
      <c r="AY5380" s="9"/>
      <c r="AZ5380" s="9"/>
      <c r="BA5380" s="9"/>
      <c r="BB5380" s="9"/>
      <c r="BC5380" s="9"/>
      <c r="BD5380" s="9"/>
      <c r="BE5380" s="9"/>
      <c r="BF5380" s="9"/>
      <c r="BG5380" s="9"/>
      <c r="BH5380" s="9"/>
      <c r="BI5380" s="9"/>
      <c r="BJ5380" s="9"/>
      <c r="BK5380" s="9"/>
      <c r="BL5380" s="9">
        <f t="shared" ref="BL5380:BL5443" si="176">SUMIF(R5380:R5380,"&lt;&gt;")+SUMIF(T5380:T5380,"&lt;&gt;")+SUMIF(V5380:V5380,"&lt;&gt;")+SUMIF(X5380:X5380,"&lt;&gt;")+SUMIF(Z5380:Z5380,"&lt;&gt;")+SUMIF(AB5380:AB5380,"&lt;&gt;")+SUMIF(AD5380:AD5380,"&lt;&gt;")+SUMIF(AF5380:AF5380,"&lt;&gt;")+SUMIF(AH5380:AH5380,"&lt;&gt;")+SUMIF(AJ5380:AJ5380,"&lt;&gt;")+SUMIF(AK5380:AK5380,"&lt;&gt;")+SUMIF(AM5380:AM5380,"&lt;&gt;")+SUMIF(AO5380:AO5380,"&lt;&gt;")+SUMIF(AQ5380:AQ5380,"&lt;&gt;")+SUMIF(AS5380:AS5380,"&lt;&gt;")+SUMIF(AU5380:AU5380,"&lt;&gt;")+SUMIF(AW5380:AW5380,"&lt;&gt;")+SUMIF(AY5380:AY5380,"&lt;&gt;")+SUMIF(BA5380:BA5380,"&lt;&gt;")+SUMIF(BC5380:BC5380,"&lt;&gt;")+SUMIF(BE5380:BE5380,"&lt;&gt;")+SUMIF(BG5380:BG5380,"&lt;&gt;")+SUMIF(BI5380:BI5380,"&lt;&gt;")+SUMIF(BK5380:BK5380,"&lt;&gt;")</f>
        <v>193460.58610474269</v>
      </c>
      <c r="BM5380" s="9">
        <f t="shared" ref="BM5380:BM5443" si="177">ROUND(BL5380/100,0)*100</f>
        <v>193500</v>
      </c>
    </row>
    <row r="5381" spans="1:65" x14ac:dyDescent="0.3">
      <c r="A5381" t="s">
        <v>4821</v>
      </c>
      <c r="B5381" s="9">
        <v>1280</v>
      </c>
      <c r="C5381">
        <v>532991</v>
      </c>
      <c r="D5381">
        <v>1</v>
      </c>
      <c r="E5381">
        <v>0</v>
      </c>
      <c r="F5381">
        <v>0</v>
      </c>
      <c r="G5381">
        <v>0</v>
      </c>
      <c r="H5381">
        <v>0</v>
      </c>
      <c r="I5381" t="s">
        <v>86</v>
      </c>
      <c r="J5381">
        <v>532215</v>
      </c>
      <c r="K5381" t="s">
        <v>1070</v>
      </c>
      <c r="L5381">
        <v>531723</v>
      </c>
      <c r="M5381" t="s">
        <v>1071</v>
      </c>
      <c r="N5381">
        <v>539244</v>
      </c>
      <c r="O5381" t="s">
        <v>1072</v>
      </c>
      <c r="P5381">
        <v>539139</v>
      </c>
      <c r="Q5381" t="s">
        <v>537</v>
      </c>
      <c r="R5381" s="9">
        <v>300684.12791858893</v>
      </c>
      <c r="S5381" s="9"/>
      <c r="T5381" s="9"/>
      <c r="U5381" s="9"/>
      <c r="V5381" s="9"/>
      <c r="W5381" s="9"/>
      <c r="X5381" s="9"/>
      <c r="Y5381" s="9"/>
      <c r="Z5381" s="9"/>
      <c r="AA5381" s="9"/>
      <c r="AB5381" s="9"/>
      <c r="AC5381" s="9"/>
      <c r="AD5381" s="9"/>
      <c r="AE5381" s="9"/>
      <c r="AF5381" s="9"/>
      <c r="AG5381" s="9"/>
      <c r="AH5381" s="9"/>
      <c r="AI5381" s="9"/>
      <c r="AJ5381" s="9"/>
      <c r="AK5381" s="9"/>
      <c r="AL5381" s="9"/>
      <c r="AM5381" s="9"/>
      <c r="AN5381" s="9"/>
      <c r="AO5381" s="9"/>
      <c r="AP5381" s="9"/>
      <c r="AQ5381" s="15"/>
      <c r="AR5381" s="9">
        <v>2</v>
      </c>
      <c r="AS5381" s="9">
        <f>AR5381*30500</f>
        <v>61000</v>
      </c>
      <c r="AT5381" s="9"/>
      <c r="AU5381" s="9"/>
      <c r="AV5381" s="9"/>
      <c r="AW5381" s="9"/>
      <c r="AX5381" s="9"/>
      <c r="AY5381" s="9"/>
      <c r="AZ5381" s="9"/>
      <c r="BA5381" s="9"/>
      <c r="BB5381" s="9"/>
      <c r="BC5381" s="9"/>
      <c r="BD5381" s="9"/>
      <c r="BE5381" s="9"/>
      <c r="BF5381" s="9"/>
      <c r="BG5381" s="9"/>
      <c r="BH5381" s="9"/>
      <c r="BI5381" s="9"/>
      <c r="BJ5381" s="9"/>
      <c r="BK5381" s="9"/>
      <c r="BL5381" s="9">
        <f t="shared" si="176"/>
        <v>361684.12791858893</v>
      </c>
      <c r="BM5381" s="9">
        <f t="shared" si="177"/>
        <v>361700</v>
      </c>
    </row>
    <row r="5382" spans="1:65" x14ac:dyDescent="0.3">
      <c r="A5382" t="s">
        <v>4822</v>
      </c>
      <c r="B5382" s="9">
        <v>53</v>
      </c>
      <c r="C5382">
        <v>548537</v>
      </c>
      <c r="D5382">
        <v>1</v>
      </c>
      <c r="E5382">
        <v>0</v>
      </c>
      <c r="F5382">
        <v>0</v>
      </c>
      <c r="G5382">
        <v>0</v>
      </c>
      <c r="H5382">
        <v>0</v>
      </c>
      <c r="I5382" t="s">
        <v>123</v>
      </c>
      <c r="J5382">
        <v>568414</v>
      </c>
      <c r="K5382" t="s">
        <v>166</v>
      </c>
      <c r="L5382">
        <v>568414</v>
      </c>
      <c r="M5382" t="s">
        <v>166</v>
      </c>
      <c r="N5382">
        <v>568414</v>
      </c>
      <c r="O5382" t="s">
        <v>166</v>
      </c>
      <c r="P5382">
        <v>568414</v>
      </c>
      <c r="Q5382" t="s">
        <v>166</v>
      </c>
      <c r="R5382" s="9">
        <v>71941.662785630979</v>
      </c>
      <c r="S5382" s="9"/>
      <c r="T5382" s="9"/>
      <c r="U5382" s="9"/>
      <c r="V5382" s="9"/>
      <c r="W5382" s="9"/>
      <c r="X5382" s="9"/>
      <c r="Y5382" s="9"/>
      <c r="Z5382" s="9"/>
      <c r="AA5382" s="9"/>
      <c r="AB5382" s="9"/>
      <c r="AC5382" s="9"/>
      <c r="AD5382" s="9"/>
      <c r="AE5382" s="9"/>
      <c r="AF5382" s="9"/>
      <c r="AG5382" s="9"/>
      <c r="AH5382" s="9"/>
      <c r="AI5382" s="9"/>
      <c r="AJ5382" s="9"/>
      <c r="AK5382" s="9"/>
      <c r="AL5382" s="9"/>
      <c r="AM5382" s="9"/>
      <c r="AN5382" s="9"/>
      <c r="AO5382" s="9"/>
      <c r="AP5382" s="9"/>
      <c r="AQ5382" s="15"/>
      <c r="AR5382" s="9"/>
      <c r="AS5382" s="9"/>
      <c r="AT5382" s="9"/>
      <c r="AU5382" s="9"/>
      <c r="AV5382" s="9"/>
      <c r="AW5382" s="9"/>
      <c r="AX5382" s="9"/>
      <c r="AY5382" s="9"/>
      <c r="AZ5382" s="9"/>
      <c r="BA5382" s="9"/>
      <c r="BB5382" s="9"/>
      <c r="BC5382" s="9"/>
      <c r="BD5382" s="9"/>
      <c r="BE5382" s="9"/>
      <c r="BF5382" s="9"/>
      <c r="BG5382" s="9"/>
      <c r="BH5382" s="9"/>
      <c r="BI5382" s="9"/>
      <c r="BJ5382" s="9"/>
      <c r="BK5382" s="9"/>
      <c r="BL5382" s="9">
        <f t="shared" si="176"/>
        <v>71941.662785630979</v>
      </c>
      <c r="BM5382" s="9">
        <f t="shared" si="177"/>
        <v>71900</v>
      </c>
    </row>
    <row r="5383" spans="1:65" x14ac:dyDescent="0.3">
      <c r="A5383" t="s">
        <v>4823</v>
      </c>
      <c r="B5383" s="9">
        <v>492</v>
      </c>
      <c r="C5383">
        <v>572446</v>
      </c>
      <c r="D5383">
        <v>1</v>
      </c>
      <c r="E5383">
        <v>0</v>
      </c>
      <c r="F5383">
        <v>0</v>
      </c>
      <c r="G5383">
        <v>0</v>
      </c>
      <c r="H5383">
        <v>0</v>
      </c>
      <c r="I5383" t="s">
        <v>96</v>
      </c>
      <c r="J5383">
        <v>571164</v>
      </c>
      <c r="K5383" t="s">
        <v>334</v>
      </c>
      <c r="L5383">
        <v>571164</v>
      </c>
      <c r="M5383" t="s">
        <v>334</v>
      </c>
      <c r="N5383">
        <v>571164</v>
      </c>
      <c r="O5383" t="s">
        <v>334</v>
      </c>
      <c r="P5383">
        <v>571164</v>
      </c>
      <c r="Q5383" t="s">
        <v>334</v>
      </c>
      <c r="R5383" s="9">
        <v>117340.2623174819</v>
      </c>
      <c r="S5383" s="9"/>
      <c r="T5383" s="9"/>
      <c r="U5383" s="9"/>
      <c r="V5383" s="9"/>
      <c r="W5383" s="9"/>
      <c r="X5383" s="9"/>
      <c r="Y5383" s="9"/>
      <c r="Z5383" s="9"/>
      <c r="AA5383" s="9"/>
      <c r="AB5383" s="9"/>
      <c r="AC5383" s="9"/>
      <c r="AD5383" s="9"/>
      <c r="AE5383" s="9"/>
      <c r="AF5383" s="9"/>
      <c r="AG5383" s="9"/>
      <c r="AH5383" s="9"/>
      <c r="AI5383" s="9"/>
      <c r="AJ5383" s="9"/>
      <c r="AK5383" s="9"/>
      <c r="AL5383" s="9"/>
      <c r="AM5383" s="9"/>
      <c r="AN5383" s="9"/>
      <c r="AO5383" s="9"/>
      <c r="AP5383" s="9"/>
      <c r="AQ5383" s="15"/>
      <c r="AR5383" s="9">
        <v>1</v>
      </c>
      <c r="AS5383" s="9">
        <f>AR5383*30500</f>
        <v>30500</v>
      </c>
      <c r="AT5383" s="9"/>
      <c r="AU5383" s="9"/>
      <c r="AV5383" s="9"/>
      <c r="AW5383" s="9"/>
      <c r="AX5383" s="9"/>
      <c r="AY5383" s="9"/>
      <c r="AZ5383" s="9"/>
      <c r="BA5383" s="9"/>
      <c r="BB5383" s="9"/>
      <c r="BC5383" s="9"/>
      <c r="BD5383" s="9"/>
      <c r="BE5383" s="9"/>
      <c r="BF5383" s="9"/>
      <c r="BG5383" s="9"/>
      <c r="BH5383" s="9"/>
      <c r="BI5383" s="9"/>
      <c r="BJ5383" s="9"/>
      <c r="BK5383" s="9"/>
      <c r="BL5383" s="9">
        <f t="shared" si="176"/>
        <v>147840.26231748192</v>
      </c>
      <c r="BM5383" s="9">
        <f t="shared" si="177"/>
        <v>147800</v>
      </c>
    </row>
    <row r="5384" spans="1:65" x14ac:dyDescent="0.3">
      <c r="A5384" t="s">
        <v>4824</v>
      </c>
      <c r="B5384" s="9">
        <v>342</v>
      </c>
      <c r="C5384">
        <v>575887</v>
      </c>
      <c r="D5384">
        <v>1</v>
      </c>
      <c r="E5384">
        <v>0</v>
      </c>
      <c r="F5384">
        <v>0</v>
      </c>
      <c r="G5384">
        <v>0</v>
      </c>
      <c r="H5384">
        <v>0</v>
      </c>
      <c r="I5384" t="s">
        <v>96</v>
      </c>
      <c r="J5384">
        <v>555134</v>
      </c>
      <c r="K5384" t="s">
        <v>187</v>
      </c>
      <c r="L5384">
        <v>574899</v>
      </c>
      <c r="M5384" t="s">
        <v>1161</v>
      </c>
      <c r="N5384">
        <v>555134</v>
      </c>
      <c r="O5384" t="s">
        <v>187</v>
      </c>
      <c r="P5384">
        <v>555134</v>
      </c>
      <c r="Q5384" t="s">
        <v>187</v>
      </c>
      <c r="R5384" s="9">
        <v>81905.026558065496</v>
      </c>
      <c r="S5384" s="9"/>
      <c r="T5384" s="9"/>
      <c r="U5384" s="9"/>
      <c r="V5384" s="9"/>
      <c r="W5384" s="9"/>
      <c r="X5384" s="9"/>
      <c r="Y5384" s="9"/>
      <c r="Z5384" s="9"/>
      <c r="AA5384" s="9"/>
      <c r="AB5384" s="9"/>
      <c r="AC5384" s="9"/>
      <c r="AD5384" s="9"/>
      <c r="AE5384" s="9"/>
      <c r="AF5384" s="9"/>
      <c r="AG5384" s="9"/>
      <c r="AH5384" s="9"/>
      <c r="AI5384" s="9"/>
      <c r="AJ5384" s="9"/>
      <c r="AK5384" s="9"/>
      <c r="AL5384" s="9"/>
      <c r="AM5384" s="9"/>
      <c r="AN5384" s="9"/>
      <c r="AO5384" s="9"/>
      <c r="AP5384" s="9"/>
      <c r="AQ5384" s="15"/>
      <c r="AR5384" s="9"/>
      <c r="AS5384" s="9"/>
      <c r="AT5384" s="9"/>
      <c r="AU5384" s="9"/>
      <c r="AV5384" s="9"/>
      <c r="AW5384" s="9"/>
      <c r="AX5384" s="9"/>
      <c r="AY5384" s="9"/>
      <c r="AZ5384" s="9"/>
      <c r="BA5384" s="9"/>
      <c r="BB5384" s="9"/>
      <c r="BC5384" s="9"/>
      <c r="BD5384" s="9"/>
      <c r="BE5384" s="9"/>
      <c r="BF5384" s="9"/>
      <c r="BG5384" s="9"/>
      <c r="BH5384" s="9"/>
      <c r="BI5384" s="9"/>
      <c r="BJ5384" s="9"/>
      <c r="BK5384" s="9"/>
      <c r="BL5384" s="9">
        <f t="shared" si="176"/>
        <v>81905.026558065496</v>
      </c>
      <c r="BM5384" s="9">
        <f t="shared" si="177"/>
        <v>81900</v>
      </c>
    </row>
    <row r="5385" spans="1:65" x14ac:dyDescent="0.3">
      <c r="A5385" t="s">
        <v>4825</v>
      </c>
      <c r="B5385" s="9">
        <v>179</v>
      </c>
      <c r="C5385">
        <v>589110</v>
      </c>
      <c r="D5385">
        <v>1</v>
      </c>
      <c r="E5385">
        <v>0</v>
      </c>
      <c r="F5385">
        <v>0</v>
      </c>
      <c r="G5385">
        <v>0</v>
      </c>
      <c r="H5385">
        <v>0</v>
      </c>
      <c r="I5385" t="s">
        <v>135</v>
      </c>
      <c r="J5385">
        <v>588768</v>
      </c>
      <c r="K5385" t="s">
        <v>1464</v>
      </c>
      <c r="L5385">
        <v>588768</v>
      </c>
      <c r="M5385" t="s">
        <v>1464</v>
      </c>
      <c r="N5385">
        <v>588768</v>
      </c>
      <c r="O5385" t="s">
        <v>1464</v>
      </c>
      <c r="P5385">
        <v>588296</v>
      </c>
      <c r="Q5385" t="s">
        <v>199</v>
      </c>
      <c r="R5385" s="9">
        <v>71941.662785630979</v>
      </c>
      <c r="S5385" s="9"/>
      <c r="T5385" s="9"/>
      <c r="U5385" s="9"/>
      <c r="V5385" s="9"/>
      <c r="W5385" s="9"/>
      <c r="X5385" s="9"/>
      <c r="Y5385" s="9"/>
      <c r="Z5385" s="9"/>
      <c r="AA5385" s="9"/>
      <c r="AB5385" s="9"/>
      <c r="AC5385" s="9"/>
      <c r="AD5385" s="9"/>
      <c r="AE5385" s="9"/>
      <c r="AF5385" s="9"/>
      <c r="AG5385" s="9"/>
      <c r="AH5385" s="9"/>
      <c r="AI5385" s="9"/>
      <c r="AJ5385" s="9"/>
      <c r="AK5385" s="9"/>
      <c r="AL5385" s="9"/>
      <c r="AM5385" s="9"/>
      <c r="AN5385" s="9"/>
      <c r="AO5385" s="9"/>
      <c r="AP5385" s="9"/>
      <c r="AQ5385" s="15"/>
      <c r="AR5385" s="9"/>
      <c r="AS5385" s="9"/>
      <c r="AT5385" s="9"/>
      <c r="AU5385" s="9"/>
      <c r="AV5385" s="9"/>
      <c r="AW5385" s="9"/>
      <c r="AX5385" s="9"/>
      <c r="AY5385" s="9"/>
      <c r="AZ5385" s="9"/>
      <c r="BA5385" s="9"/>
      <c r="BB5385" s="9"/>
      <c r="BC5385" s="9"/>
      <c r="BD5385" s="9"/>
      <c r="BE5385" s="9"/>
      <c r="BF5385" s="9"/>
      <c r="BG5385" s="9"/>
      <c r="BH5385" s="9"/>
      <c r="BI5385" s="9"/>
      <c r="BJ5385" s="9"/>
      <c r="BK5385" s="9"/>
      <c r="BL5385" s="9">
        <f t="shared" si="176"/>
        <v>71941.662785630979</v>
      </c>
      <c r="BM5385" s="9">
        <f t="shared" si="177"/>
        <v>71900</v>
      </c>
    </row>
    <row r="5386" spans="1:65" x14ac:dyDescent="0.3">
      <c r="A5386" t="s">
        <v>4825</v>
      </c>
      <c r="B5386" s="9">
        <v>764</v>
      </c>
      <c r="C5386">
        <v>586692</v>
      </c>
      <c r="D5386">
        <v>1</v>
      </c>
      <c r="E5386">
        <v>0</v>
      </c>
      <c r="F5386">
        <v>0</v>
      </c>
      <c r="G5386">
        <v>0</v>
      </c>
      <c r="H5386">
        <v>0</v>
      </c>
      <c r="I5386" t="s">
        <v>81</v>
      </c>
      <c r="J5386">
        <v>586790</v>
      </c>
      <c r="K5386" t="s">
        <v>3267</v>
      </c>
      <c r="L5386">
        <v>586803</v>
      </c>
      <c r="M5386" t="s">
        <v>120</v>
      </c>
      <c r="N5386">
        <v>586803</v>
      </c>
      <c r="O5386" t="s">
        <v>120</v>
      </c>
      <c r="P5386">
        <v>586307</v>
      </c>
      <c r="Q5386" t="s">
        <v>121</v>
      </c>
      <c r="R5386" s="9">
        <v>181100.87474177641</v>
      </c>
      <c r="S5386" s="9"/>
      <c r="T5386" s="9"/>
      <c r="U5386" s="9"/>
      <c r="V5386" s="9"/>
      <c r="W5386" s="9"/>
      <c r="X5386" s="9"/>
      <c r="Y5386" s="9"/>
      <c r="Z5386" s="9"/>
      <c r="AA5386" s="9"/>
      <c r="AB5386" s="9"/>
      <c r="AC5386" s="9"/>
      <c r="AD5386" s="9"/>
      <c r="AE5386" s="9"/>
      <c r="AF5386" s="9"/>
      <c r="AG5386" s="9"/>
      <c r="AH5386" s="9"/>
      <c r="AI5386" s="9"/>
      <c r="AJ5386" s="9"/>
      <c r="AK5386" s="9"/>
      <c r="AL5386" s="9"/>
      <c r="AM5386" s="9"/>
      <c r="AN5386" s="9"/>
      <c r="AO5386" s="9"/>
      <c r="AP5386" s="9"/>
      <c r="AQ5386" s="15"/>
      <c r="AR5386" s="9"/>
      <c r="AS5386" s="9"/>
      <c r="AT5386" s="9"/>
      <c r="AU5386" s="9"/>
      <c r="AV5386" s="9"/>
      <c r="AW5386" s="9"/>
      <c r="AX5386" s="9"/>
      <c r="AY5386" s="9"/>
      <c r="AZ5386" s="9"/>
      <c r="BA5386" s="9"/>
      <c r="BB5386" s="9"/>
      <c r="BC5386" s="9"/>
      <c r="BD5386" s="9"/>
      <c r="BE5386" s="9"/>
      <c r="BF5386" s="9"/>
      <c r="BG5386" s="9"/>
      <c r="BH5386" s="9"/>
      <c r="BI5386" s="9"/>
      <c r="BJ5386" s="9"/>
      <c r="BK5386" s="9"/>
      <c r="BL5386" s="9">
        <f t="shared" si="176"/>
        <v>181100.87474177641</v>
      </c>
      <c r="BM5386" s="9">
        <f t="shared" si="177"/>
        <v>181100</v>
      </c>
    </row>
    <row r="5387" spans="1:65" x14ac:dyDescent="0.3">
      <c r="A5387" t="s">
        <v>4825</v>
      </c>
      <c r="B5387" s="9">
        <v>298</v>
      </c>
      <c r="C5387">
        <v>582531</v>
      </c>
      <c r="D5387">
        <v>1</v>
      </c>
      <c r="E5387">
        <v>0</v>
      </c>
      <c r="F5387">
        <v>0</v>
      </c>
      <c r="G5387">
        <v>0</v>
      </c>
      <c r="H5387">
        <v>0</v>
      </c>
      <c r="I5387" t="s">
        <v>81</v>
      </c>
      <c r="J5387">
        <v>582646</v>
      </c>
      <c r="K5387" t="s">
        <v>578</v>
      </c>
      <c r="L5387">
        <v>582646</v>
      </c>
      <c r="M5387" t="s">
        <v>578</v>
      </c>
      <c r="N5387">
        <v>582646</v>
      </c>
      <c r="O5387" t="s">
        <v>578</v>
      </c>
      <c r="P5387">
        <v>581372</v>
      </c>
      <c r="Q5387" t="s">
        <v>243</v>
      </c>
      <c r="R5387" s="9">
        <v>71941.662785630979</v>
      </c>
      <c r="S5387" s="9"/>
      <c r="T5387" s="9"/>
      <c r="U5387" s="9"/>
      <c r="V5387" s="9"/>
      <c r="W5387" s="9"/>
      <c r="X5387" s="9"/>
      <c r="Y5387" s="9"/>
      <c r="Z5387" s="9"/>
      <c r="AA5387" s="9"/>
      <c r="AB5387" s="9"/>
      <c r="AC5387" s="9"/>
      <c r="AD5387" s="9"/>
      <c r="AE5387" s="9"/>
      <c r="AF5387" s="9"/>
      <c r="AG5387" s="9"/>
      <c r="AH5387" s="9"/>
      <c r="AI5387" s="9"/>
      <c r="AJ5387" s="9"/>
      <c r="AK5387" s="9"/>
      <c r="AL5387" s="9"/>
      <c r="AM5387" s="9"/>
      <c r="AN5387" s="9"/>
      <c r="AO5387" s="9"/>
      <c r="AP5387" s="9"/>
      <c r="AQ5387" s="15"/>
      <c r="AR5387" s="9"/>
      <c r="AS5387" s="9"/>
      <c r="AT5387" s="9"/>
      <c r="AU5387" s="9"/>
      <c r="AV5387" s="9"/>
      <c r="AW5387" s="9"/>
      <c r="AX5387" s="9"/>
      <c r="AY5387" s="9"/>
      <c r="AZ5387" s="9"/>
      <c r="BA5387" s="9"/>
      <c r="BB5387" s="9"/>
      <c r="BC5387" s="9"/>
      <c r="BD5387" s="9"/>
      <c r="BE5387" s="9"/>
      <c r="BF5387" s="9"/>
      <c r="BG5387" s="9"/>
      <c r="BH5387" s="9"/>
      <c r="BI5387" s="9"/>
      <c r="BJ5387" s="9"/>
      <c r="BK5387" s="9"/>
      <c r="BL5387" s="9">
        <f t="shared" si="176"/>
        <v>71941.662785630979</v>
      </c>
      <c r="BM5387" s="9">
        <f t="shared" si="177"/>
        <v>71900</v>
      </c>
    </row>
    <row r="5388" spans="1:65" x14ac:dyDescent="0.3">
      <c r="A5388" t="s">
        <v>4825</v>
      </c>
      <c r="B5388" s="9">
        <v>265</v>
      </c>
      <c r="C5388">
        <v>550191</v>
      </c>
      <c r="D5388">
        <v>1</v>
      </c>
      <c r="E5388">
        <v>0</v>
      </c>
      <c r="F5388">
        <v>0</v>
      </c>
      <c r="G5388">
        <v>0</v>
      </c>
      <c r="H5388">
        <v>0</v>
      </c>
      <c r="I5388" t="s">
        <v>81</v>
      </c>
      <c r="J5388">
        <v>593419</v>
      </c>
      <c r="K5388" t="s">
        <v>3124</v>
      </c>
      <c r="L5388">
        <v>592943</v>
      </c>
      <c r="M5388" t="s">
        <v>476</v>
      </c>
      <c r="N5388">
        <v>592943</v>
      </c>
      <c r="O5388" t="s">
        <v>476</v>
      </c>
      <c r="P5388">
        <v>592943</v>
      </c>
      <c r="Q5388" t="s">
        <v>476</v>
      </c>
      <c r="R5388" s="9">
        <v>71941.662785630979</v>
      </c>
      <c r="S5388" s="9"/>
      <c r="T5388" s="9"/>
      <c r="U5388" s="9"/>
      <c r="V5388" s="9"/>
      <c r="W5388" s="9"/>
      <c r="X5388" s="9"/>
      <c r="Y5388" s="9"/>
      <c r="Z5388" s="9"/>
      <c r="AA5388" s="9"/>
      <c r="AB5388" s="9"/>
      <c r="AC5388" s="9"/>
      <c r="AD5388" s="9"/>
      <c r="AE5388" s="9"/>
      <c r="AF5388" s="9"/>
      <c r="AG5388" s="9"/>
      <c r="AH5388" s="9"/>
      <c r="AI5388" s="9"/>
      <c r="AJ5388" s="9"/>
      <c r="AK5388" s="9"/>
      <c r="AL5388" s="9"/>
      <c r="AM5388" s="9"/>
      <c r="AN5388" s="9"/>
      <c r="AO5388" s="9"/>
      <c r="AP5388" s="9"/>
      <c r="AQ5388" s="15"/>
      <c r="AR5388" s="9"/>
      <c r="AS5388" s="9"/>
      <c r="AT5388" s="9"/>
      <c r="AU5388" s="9"/>
      <c r="AV5388" s="9"/>
      <c r="AW5388" s="9"/>
      <c r="AX5388" s="9"/>
      <c r="AY5388" s="9"/>
      <c r="AZ5388" s="9"/>
      <c r="BA5388" s="9"/>
      <c r="BB5388" s="9"/>
      <c r="BC5388" s="9"/>
      <c r="BD5388" s="9"/>
      <c r="BE5388" s="9"/>
      <c r="BF5388" s="9"/>
      <c r="BG5388" s="9"/>
      <c r="BH5388" s="9"/>
      <c r="BI5388" s="9"/>
      <c r="BJ5388" s="9"/>
      <c r="BK5388" s="9"/>
      <c r="BL5388" s="9">
        <f t="shared" si="176"/>
        <v>71941.662785630979</v>
      </c>
      <c r="BM5388" s="9">
        <f t="shared" si="177"/>
        <v>71900</v>
      </c>
    </row>
    <row r="5389" spans="1:65" x14ac:dyDescent="0.3">
      <c r="A5389" t="s">
        <v>4826</v>
      </c>
      <c r="B5389" s="9">
        <v>535</v>
      </c>
      <c r="C5389">
        <v>552879</v>
      </c>
      <c r="D5389">
        <v>1</v>
      </c>
      <c r="E5389">
        <v>0</v>
      </c>
      <c r="F5389">
        <v>0</v>
      </c>
      <c r="G5389">
        <v>0</v>
      </c>
      <c r="H5389">
        <v>0</v>
      </c>
      <c r="I5389" t="s">
        <v>111</v>
      </c>
      <c r="J5389">
        <v>514055</v>
      </c>
      <c r="K5389" t="s">
        <v>2383</v>
      </c>
      <c r="L5389">
        <v>514055</v>
      </c>
      <c r="M5389" t="s">
        <v>2383</v>
      </c>
      <c r="N5389">
        <v>514055</v>
      </c>
      <c r="O5389" t="s">
        <v>2383</v>
      </c>
      <c r="P5389">
        <v>511382</v>
      </c>
      <c r="Q5389" t="s">
        <v>311</v>
      </c>
      <c r="R5389" s="9">
        <v>127459.7619103789</v>
      </c>
      <c r="S5389" s="9"/>
      <c r="T5389" s="9"/>
      <c r="U5389" s="9"/>
      <c r="V5389" s="9"/>
      <c r="W5389" s="9"/>
      <c r="X5389" s="9"/>
      <c r="Y5389" s="9"/>
      <c r="Z5389" s="9"/>
      <c r="AA5389" s="9"/>
      <c r="AB5389" s="9"/>
      <c r="AC5389" s="9"/>
      <c r="AD5389" s="9"/>
      <c r="AE5389" s="9"/>
      <c r="AF5389" s="9"/>
      <c r="AG5389" s="9"/>
      <c r="AH5389" s="9"/>
      <c r="AI5389" s="9"/>
      <c r="AJ5389" s="9"/>
      <c r="AK5389" s="9"/>
      <c r="AL5389" s="9"/>
      <c r="AM5389" s="9"/>
      <c r="AN5389" s="9"/>
      <c r="AO5389" s="9"/>
      <c r="AP5389" s="9"/>
      <c r="AQ5389" s="15"/>
      <c r="AR5389" s="9">
        <v>1</v>
      </c>
      <c r="AS5389" s="9">
        <f>AR5389*30500</f>
        <v>30500</v>
      </c>
      <c r="AT5389" s="9"/>
      <c r="AU5389" s="9"/>
      <c r="AV5389" s="9"/>
      <c r="AW5389" s="9"/>
      <c r="AX5389" s="9"/>
      <c r="AY5389" s="9"/>
      <c r="AZ5389" s="9"/>
      <c r="BA5389" s="9"/>
      <c r="BB5389" s="9"/>
      <c r="BC5389" s="9"/>
      <c r="BD5389" s="9"/>
      <c r="BE5389" s="9"/>
      <c r="BF5389" s="9"/>
      <c r="BG5389" s="9"/>
      <c r="BH5389" s="9"/>
      <c r="BI5389" s="9"/>
      <c r="BJ5389" s="9"/>
      <c r="BK5389" s="9"/>
      <c r="BL5389" s="9">
        <f t="shared" si="176"/>
        <v>157959.7619103789</v>
      </c>
      <c r="BM5389" s="9">
        <f t="shared" si="177"/>
        <v>158000</v>
      </c>
    </row>
    <row r="5390" spans="1:65" x14ac:dyDescent="0.3">
      <c r="A5390" t="s">
        <v>4827</v>
      </c>
      <c r="B5390" s="9">
        <v>394</v>
      </c>
      <c r="C5390">
        <v>596906</v>
      </c>
      <c r="D5390">
        <v>1</v>
      </c>
      <c r="E5390">
        <v>0</v>
      </c>
      <c r="F5390">
        <v>0</v>
      </c>
      <c r="G5390">
        <v>0</v>
      </c>
      <c r="H5390">
        <v>0</v>
      </c>
      <c r="I5390" t="s">
        <v>123</v>
      </c>
      <c r="J5390">
        <v>597007</v>
      </c>
      <c r="K5390" t="s">
        <v>172</v>
      </c>
      <c r="L5390">
        <v>597007</v>
      </c>
      <c r="M5390" t="s">
        <v>172</v>
      </c>
      <c r="N5390">
        <v>597007</v>
      </c>
      <c r="O5390" t="s">
        <v>172</v>
      </c>
      <c r="P5390">
        <v>597007</v>
      </c>
      <c r="Q5390" t="s">
        <v>172</v>
      </c>
      <c r="R5390" s="9">
        <v>94214.324140767538</v>
      </c>
      <c r="S5390" s="9"/>
      <c r="T5390" s="9"/>
      <c r="U5390" s="9"/>
      <c r="V5390" s="9"/>
      <c r="W5390" s="9"/>
      <c r="X5390" s="9"/>
      <c r="Y5390" s="9"/>
      <c r="Z5390" s="9"/>
      <c r="AA5390" s="9"/>
      <c r="AB5390" s="9"/>
      <c r="AC5390" s="9"/>
      <c r="AD5390" s="9"/>
      <c r="AE5390" s="9"/>
      <c r="AF5390" s="9"/>
      <c r="AG5390" s="9"/>
      <c r="AH5390" s="9"/>
      <c r="AI5390" s="9"/>
      <c r="AJ5390" s="9"/>
      <c r="AK5390" s="9"/>
      <c r="AL5390" s="9"/>
      <c r="AM5390" s="9"/>
      <c r="AN5390" s="9"/>
      <c r="AO5390" s="9"/>
      <c r="AP5390" s="9"/>
      <c r="AQ5390" s="15"/>
      <c r="AR5390" s="9"/>
      <c r="AS5390" s="9"/>
      <c r="AT5390" s="9"/>
      <c r="AU5390" s="9"/>
      <c r="AV5390" s="9"/>
      <c r="AW5390" s="9"/>
      <c r="AX5390" s="9"/>
      <c r="AY5390" s="9"/>
      <c r="AZ5390" s="9"/>
      <c r="BA5390" s="9"/>
      <c r="BB5390" s="9"/>
      <c r="BC5390" s="9"/>
      <c r="BD5390" s="9"/>
      <c r="BE5390" s="9"/>
      <c r="BF5390" s="9"/>
      <c r="BG5390" s="9"/>
      <c r="BH5390" s="9"/>
      <c r="BI5390" s="9"/>
      <c r="BJ5390" s="9"/>
      <c r="BK5390" s="9"/>
      <c r="BL5390" s="9">
        <f t="shared" si="176"/>
        <v>94214.324140767538</v>
      </c>
      <c r="BM5390" s="9">
        <f t="shared" si="177"/>
        <v>94200</v>
      </c>
    </row>
    <row r="5391" spans="1:65" x14ac:dyDescent="0.3">
      <c r="A5391" t="s">
        <v>4828</v>
      </c>
      <c r="B5391" s="9">
        <v>407</v>
      </c>
      <c r="C5391">
        <v>533009</v>
      </c>
      <c r="D5391">
        <v>1</v>
      </c>
      <c r="E5391">
        <v>0</v>
      </c>
      <c r="F5391">
        <v>0</v>
      </c>
      <c r="G5391">
        <v>0</v>
      </c>
      <c r="H5391">
        <v>0</v>
      </c>
      <c r="I5391" t="s">
        <v>86</v>
      </c>
      <c r="J5391">
        <v>533041</v>
      </c>
      <c r="K5391" t="s">
        <v>1053</v>
      </c>
      <c r="L5391">
        <v>533041</v>
      </c>
      <c r="M5391" t="s">
        <v>1053</v>
      </c>
      <c r="N5391">
        <v>533041</v>
      </c>
      <c r="O5391" t="s">
        <v>1053</v>
      </c>
      <c r="P5391">
        <v>532819</v>
      </c>
      <c r="Q5391" t="s">
        <v>327</v>
      </c>
      <c r="R5391" s="9">
        <v>97287.335812924561</v>
      </c>
      <c r="S5391" s="9"/>
      <c r="T5391" s="9"/>
      <c r="U5391" s="9"/>
      <c r="V5391" s="9"/>
      <c r="W5391" s="9"/>
      <c r="X5391" s="9"/>
      <c r="Y5391" s="9"/>
      <c r="Z5391" s="9"/>
      <c r="AA5391" s="9"/>
      <c r="AB5391" s="9"/>
      <c r="AC5391" s="9"/>
      <c r="AD5391" s="9"/>
      <c r="AE5391" s="9"/>
      <c r="AF5391" s="9"/>
      <c r="AG5391" s="9"/>
      <c r="AH5391" s="9"/>
      <c r="AI5391" s="9"/>
      <c r="AJ5391" s="9"/>
      <c r="AK5391" s="9"/>
      <c r="AL5391" s="9"/>
      <c r="AM5391" s="9"/>
      <c r="AN5391" s="9"/>
      <c r="AO5391" s="9"/>
      <c r="AP5391" s="9"/>
      <c r="AQ5391" s="15"/>
      <c r="AR5391" s="9">
        <v>1</v>
      </c>
      <c r="AS5391" s="9">
        <f>AR5391*30500</f>
        <v>30500</v>
      </c>
      <c r="AT5391" s="9"/>
      <c r="AU5391" s="9"/>
      <c r="AV5391" s="9"/>
      <c r="AW5391" s="9"/>
      <c r="AX5391" s="9"/>
      <c r="AY5391" s="9"/>
      <c r="AZ5391" s="9"/>
      <c r="BA5391" s="9"/>
      <c r="BB5391" s="9"/>
      <c r="BC5391" s="9"/>
      <c r="BD5391" s="9"/>
      <c r="BE5391" s="9"/>
      <c r="BF5391" s="9"/>
      <c r="BG5391" s="9"/>
      <c r="BH5391" s="9"/>
      <c r="BI5391" s="9"/>
      <c r="BJ5391" s="9"/>
      <c r="BK5391" s="9"/>
      <c r="BL5391" s="9">
        <f t="shared" si="176"/>
        <v>127787.33581292456</v>
      </c>
      <c r="BM5391" s="9">
        <f t="shared" si="177"/>
        <v>127800</v>
      </c>
    </row>
    <row r="5392" spans="1:65" x14ac:dyDescent="0.3">
      <c r="A5392" t="s">
        <v>4829</v>
      </c>
      <c r="B5392" s="9">
        <v>461</v>
      </c>
      <c r="C5392">
        <v>596914</v>
      </c>
      <c r="D5392">
        <v>1</v>
      </c>
      <c r="E5392">
        <v>0</v>
      </c>
      <c r="F5392">
        <v>0</v>
      </c>
      <c r="G5392">
        <v>0</v>
      </c>
      <c r="H5392">
        <v>0</v>
      </c>
      <c r="I5392" t="s">
        <v>123</v>
      </c>
      <c r="J5392">
        <v>596884</v>
      </c>
      <c r="K5392" t="s">
        <v>2423</v>
      </c>
      <c r="L5392">
        <v>595411</v>
      </c>
      <c r="M5392" t="s">
        <v>446</v>
      </c>
      <c r="N5392">
        <v>595411</v>
      </c>
      <c r="O5392" t="s">
        <v>446</v>
      </c>
      <c r="P5392">
        <v>595411</v>
      </c>
      <c r="Q5392" t="s">
        <v>446</v>
      </c>
      <c r="R5392" s="9">
        <v>110034.6336025952</v>
      </c>
      <c r="S5392" s="9"/>
      <c r="T5392" s="9"/>
      <c r="U5392" s="9"/>
      <c r="V5392" s="9"/>
      <c r="W5392" s="9"/>
      <c r="X5392" s="9"/>
      <c r="Y5392" s="9"/>
      <c r="Z5392" s="9"/>
      <c r="AA5392" s="9"/>
      <c r="AB5392" s="9"/>
      <c r="AC5392" s="9"/>
      <c r="AD5392" s="9"/>
      <c r="AE5392" s="9"/>
      <c r="AF5392" s="9"/>
      <c r="AG5392" s="9"/>
      <c r="AH5392" s="9"/>
      <c r="AI5392" s="9"/>
      <c r="AJ5392" s="9"/>
      <c r="AK5392" s="9"/>
      <c r="AL5392" s="9"/>
      <c r="AM5392" s="9"/>
      <c r="AN5392" s="9"/>
      <c r="AO5392" s="9"/>
      <c r="AP5392" s="9"/>
      <c r="AQ5392" s="15"/>
      <c r="AR5392" s="9"/>
      <c r="AS5392" s="9"/>
      <c r="AT5392" s="9"/>
      <c r="AU5392" s="9"/>
      <c r="AV5392" s="9"/>
      <c r="AW5392" s="9"/>
      <c r="AX5392" s="9"/>
      <c r="AY5392" s="9"/>
      <c r="AZ5392" s="9"/>
      <c r="BA5392" s="9"/>
      <c r="BB5392" s="9"/>
      <c r="BC5392" s="9"/>
      <c r="BD5392" s="9"/>
      <c r="BE5392" s="9"/>
      <c r="BF5392" s="9"/>
      <c r="BG5392" s="9"/>
      <c r="BH5392" s="9"/>
      <c r="BI5392" s="9"/>
      <c r="BJ5392" s="9"/>
      <c r="BK5392" s="9"/>
      <c r="BL5392" s="9">
        <f t="shared" si="176"/>
        <v>110034.6336025952</v>
      </c>
      <c r="BM5392" s="9">
        <f t="shared" si="177"/>
        <v>110000</v>
      </c>
    </row>
    <row r="5393" spans="1:65" x14ac:dyDescent="0.3">
      <c r="A5393" t="s">
        <v>1437</v>
      </c>
      <c r="B5393" s="9">
        <v>285</v>
      </c>
      <c r="C5393">
        <v>596922</v>
      </c>
      <c r="D5393">
        <v>1</v>
      </c>
      <c r="E5393">
        <v>0</v>
      </c>
      <c r="F5393">
        <v>0</v>
      </c>
      <c r="G5393">
        <v>0</v>
      </c>
      <c r="H5393">
        <v>0</v>
      </c>
      <c r="I5393" t="s">
        <v>123</v>
      </c>
      <c r="J5393">
        <v>596256</v>
      </c>
      <c r="K5393" t="s">
        <v>756</v>
      </c>
      <c r="L5393">
        <v>595209</v>
      </c>
      <c r="M5393" t="s">
        <v>480</v>
      </c>
      <c r="N5393">
        <v>595209</v>
      </c>
      <c r="O5393" t="s">
        <v>480</v>
      </c>
      <c r="P5393">
        <v>595209</v>
      </c>
      <c r="Q5393" t="s">
        <v>480</v>
      </c>
      <c r="R5393" s="9">
        <v>71941.662785630979</v>
      </c>
      <c r="S5393" s="9"/>
      <c r="T5393" s="9"/>
      <c r="U5393" s="9"/>
      <c r="V5393" s="9"/>
      <c r="W5393" s="9"/>
      <c r="X5393" s="9"/>
      <c r="Y5393" s="9"/>
      <c r="Z5393" s="9"/>
      <c r="AA5393" s="9"/>
      <c r="AB5393" s="9"/>
      <c r="AC5393" s="9"/>
      <c r="AD5393" s="9"/>
      <c r="AE5393" s="9"/>
      <c r="AF5393" s="9"/>
      <c r="AG5393" s="9"/>
      <c r="AH5393" s="9"/>
      <c r="AI5393" s="9"/>
      <c r="AJ5393" s="9"/>
      <c r="AK5393" s="9"/>
      <c r="AL5393" s="9"/>
      <c r="AM5393" s="9"/>
      <c r="AN5393" s="9"/>
      <c r="AO5393" s="9"/>
      <c r="AP5393" s="9"/>
      <c r="AQ5393" s="15"/>
      <c r="AR5393" s="9"/>
      <c r="AS5393" s="9"/>
      <c r="AT5393" s="9"/>
      <c r="AU5393" s="9"/>
      <c r="AV5393" s="9"/>
      <c r="AW5393" s="9"/>
      <c r="AX5393" s="9"/>
      <c r="AY5393" s="9"/>
      <c r="AZ5393" s="9"/>
      <c r="BA5393" s="9"/>
      <c r="BB5393" s="9"/>
      <c r="BC5393" s="9"/>
      <c r="BD5393" s="9"/>
      <c r="BE5393" s="9"/>
      <c r="BF5393" s="9"/>
      <c r="BG5393" s="9"/>
      <c r="BH5393" s="9"/>
      <c r="BI5393" s="9"/>
      <c r="BJ5393" s="9"/>
      <c r="BK5393" s="9"/>
      <c r="BL5393" s="9">
        <f t="shared" si="176"/>
        <v>71941.662785630979</v>
      </c>
      <c r="BM5393" s="9">
        <f t="shared" si="177"/>
        <v>71900</v>
      </c>
    </row>
    <row r="5394" spans="1:65" x14ac:dyDescent="0.3">
      <c r="A5394" t="s">
        <v>1437</v>
      </c>
      <c r="B5394" s="9">
        <v>89</v>
      </c>
      <c r="C5394">
        <v>595012</v>
      </c>
      <c r="D5394">
        <v>1</v>
      </c>
      <c r="E5394">
        <v>0</v>
      </c>
      <c r="F5394">
        <v>0</v>
      </c>
      <c r="G5394">
        <v>0</v>
      </c>
      <c r="H5394">
        <v>0</v>
      </c>
      <c r="I5394" t="s">
        <v>81</v>
      </c>
      <c r="J5394">
        <v>594431</v>
      </c>
      <c r="K5394" t="s">
        <v>249</v>
      </c>
      <c r="L5394">
        <v>595071</v>
      </c>
      <c r="M5394" t="s">
        <v>250</v>
      </c>
      <c r="N5394">
        <v>593711</v>
      </c>
      <c r="O5394" t="s">
        <v>185</v>
      </c>
      <c r="P5394">
        <v>593711</v>
      </c>
      <c r="Q5394" t="s">
        <v>185</v>
      </c>
      <c r="R5394" s="9">
        <v>71941.662785630979</v>
      </c>
      <c r="S5394" s="9"/>
      <c r="T5394" s="9"/>
      <c r="U5394" s="9"/>
      <c r="V5394" s="9"/>
      <c r="W5394" s="9"/>
      <c r="X5394" s="9"/>
      <c r="Y5394" s="9"/>
      <c r="Z5394" s="9"/>
      <c r="AA5394" s="9"/>
      <c r="AB5394" s="9"/>
      <c r="AC5394" s="9"/>
      <c r="AD5394" s="9"/>
      <c r="AE5394" s="9"/>
      <c r="AF5394" s="9"/>
      <c r="AG5394" s="9"/>
      <c r="AH5394" s="9"/>
      <c r="AI5394" s="9"/>
      <c r="AJ5394" s="9"/>
      <c r="AK5394" s="9"/>
      <c r="AL5394" s="9"/>
      <c r="AM5394" s="9"/>
      <c r="AN5394" s="9"/>
      <c r="AO5394" s="9"/>
      <c r="AP5394" s="9"/>
      <c r="AQ5394" s="15"/>
      <c r="AR5394" s="9"/>
      <c r="AS5394" s="9"/>
      <c r="AT5394" s="9"/>
      <c r="AU5394" s="9"/>
      <c r="AV5394" s="9"/>
      <c r="AW5394" s="9"/>
      <c r="AX5394" s="9"/>
      <c r="AY5394" s="9"/>
      <c r="AZ5394" s="9"/>
      <c r="BA5394" s="9"/>
      <c r="BB5394" s="9"/>
      <c r="BC5394" s="9"/>
      <c r="BD5394" s="9"/>
      <c r="BE5394" s="9"/>
      <c r="BF5394" s="9"/>
      <c r="BG5394" s="9"/>
      <c r="BH5394" s="9"/>
      <c r="BI5394" s="9"/>
      <c r="BJ5394" s="9"/>
      <c r="BK5394" s="9"/>
      <c r="BL5394" s="9">
        <f t="shared" si="176"/>
        <v>71941.662785630979</v>
      </c>
      <c r="BM5394" s="9">
        <f t="shared" si="177"/>
        <v>71900</v>
      </c>
    </row>
    <row r="5395" spans="1:65" x14ac:dyDescent="0.3">
      <c r="A5395" s="2" t="s">
        <v>1437</v>
      </c>
      <c r="B5395" s="9">
        <v>1184</v>
      </c>
      <c r="C5395">
        <v>585882</v>
      </c>
      <c r="D5395">
        <v>1</v>
      </c>
      <c r="E5395">
        <v>1</v>
      </c>
      <c r="F5395">
        <v>0</v>
      </c>
      <c r="G5395">
        <v>0</v>
      </c>
      <c r="H5395">
        <v>0</v>
      </c>
      <c r="I5395" t="s">
        <v>135</v>
      </c>
      <c r="J5395">
        <v>585882</v>
      </c>
      <c r="K5395" t="s">
        <v>1437</v>
      </c>
      <c r="L5395">
        <v>585891</v>
      </c>
      <c r="M5395" t="s">
        <v>730</v>
      </c>
      <c r="N5395">
        <v>585891</v>
      </c>
      <c r="O5395" t="s">
        <v>730</v>
      </c>
      <c r="P5395">
        <v>585891</v>
      </c>
      <c r="Q5395" t="s">
        <v>730</v>
      </c>
      <c r="R5395" s="9">
        <v>278554.28686111182</v>
      </c>
      <c r="S5395" s="9">
        <f>SUMIFS($B:$B,$J:$J,$C5395)</f>
        <v>2914</v>
      </c>
      <c r="T5395" s="9">
        <v>158447.79426017639</v>
      </c>
      <c r="U5395" s="9">
        <v>0</v>
      </c>
      <c r="V5395" s="9">
        <f>U5395*768</f>
        <v>0</v>
      </c>
      <c r="W5395" s="9">
        <v>10</v>
      </c>
      <c r="X5395" s="9">
        <f>W5395*3072</f>
        <v>30720</v>
      </c>
      <c r="Y5395" s="9">
        <v>31</v>
      </c>
      <c r="Z5395" s="9">
        <f>Y5395*1024</f>
        <v>31744</v>
      </c>
      <c r="AA5395" s="9">
        <v>1</v>
      </c>
      <c r="AB5395" s="9">
        <f>AA5395*256</f>
        <v>256</v>
      </c>
      <c r="AC5395" s="9"/>
      <c r="AD5395" s="9"/>
      <c r="AE5395" s="9"/>
      <c r="AF5395" s="9"/>
      <c r="AG5395" s="9"/>
      <c r="AH5395" s="9"/>
      <c r="AI5395" s="9"/>
      <c r="AJ5395" s="9"/>
      <c r="AK5395" s="9"/>
      <c r="AL5395" s="9"/>
      <c r="AM5395" s="9"/>
      <c r="AN5395" s="9"/>
      <c r="AO5395" s="9"/>
      <c r="AP5395" s="9"/>
      <c r="AQ5395" s="15"/>
      <c r="AR5395" s="9"/>
      <c r="AS5395" s="9"/>
      <c r="AT5395" s="9"/>
      <c r="AU5395" s="9"/>
      <c r="AV5395" s="9"/>
      <c r="AW5395" s="9"/>
      <c r="AX5395" s="9"/>
      <c r="AY5395" s="9"/>
      <c r="AZ5395" s="9"/>
      <c r="BA5395" s="9"/>
      <c r="BB5395" s="9"/>
      <c r="BC5395" s="9"/>
      <c r="BD5395" s="9"/>
      <c r="BE5395" s="9"/>
      <c r="BF5395" s="9"/>
      <c r="BG5395" s="9"/>
      <c r="BH5395" s="9"/>
      <c r="BI5395" s="9"/>
      <c r="BJ5395" s="9"/>
      <c r="BK5395" s="9"/>
      <c r="BL5395" s="9">
        <f t="shared" si="176"/>
        <v>499722.08112128824</v>
      </c>
      <c r="BM5395" s="9">
        <f t="shared" si="177"/>
        <v>499700</v>
      </c>
    </row>
    <row r="5396" spans="1:65" x14ac:dyDescent="0.3">
      <c r="A5396" t="s">
        <v>1437</v>
      </c>
      <c r="B5396" s="9">
        <v>440</v>
      </c>
      <c r="C5396">
        <v>554383</v>
      </c>
      <c r="D5396">
        <v>1</v>
      </c>
      <c r="E5396">
        <v>0</v>
      </c>
      <c r="F5396">
        <v>0</v>
      </c>
      <c r="G5396">
        <v>0</v>
      </c>
      <c r="H5396">
        <v>0</v>
      </c>
      <c r="I5396" t="s">
        <v>151</v>
      </c>
      <c r="J5396">
        <v>553425</v>
      </c>
      <c r="K5396" t="s">
        <v>152</v>
      </c>
      <c r="L5396">
        <v>553425</v>
      </c>
      <c r="M5396" t="s">
        <v>152</v>
      </c>
      <c r="N5396">
        <v>553425</v>
      </c>
      <c r="O5396" t="s">
        <v>152</v>
      </c>
      <c r="P5396">
        <v>553425</v>
      </c>
      <c r="Q5396" t="s">
        <v>152</v>
      </c>
      <c r="R5396" s="9">
        <v>105080.6430611041</v>
      </c>
      <c r="S5396" s="9"/>
      <c r="T5396" s="9"/>
      <c r="U5396" s="9"/>
      <c r="V5396" s="9"/>
      <c r="W5396" s="9"/>
      <c r="X5396" s="9"/>
      <c r="Y5396" s="9"/>
      <c r="Z5396" s="9"/>
      <c r="AA5396" s="9"/>
      <c r="AB5396" s="9"/>
      <c r="AC5396" s="9"/>
      <c r="AD5396" s="9"/>
      <c r="AE5396" s="9"/>
      <c r="AF5396" s="9"/>
      <c r="AG5396" s="9"/>
      <c r="AH5396" s="9"/>
      <c r="AI5396" s="9"/>
      <c r="AJ5396" s="9"/>
      <c r="AK5396" s="9"/>
      <c r="AL5396" s="9"/>
      <c r="AM5396" s="9"/>
      <c r="AN5396" s="9"/>
      <c r="AO5396" s="9"/>
      <c r="AP5396" s="9"/>
      <c r="AQ5396" s="15"/>
      <c r="AR5396" s="9"/>
      <c r="AS5396" s="9"/>
      <c r="AT5396" s="9"/>
      <c r="AU5396" s="9"/>
      <c r="AV5396" s="9"/>
      <c r="AW5396" s="9"/>
      <c r="AX5396" s="9"/>
      <c r="AY5396" s="9"/>
      <c r="AZ5396" s="9"/>
      <c r="BA5396" s="9"/>
      <c r="BB5396" s="9"/>
      <c r="BC5396" s="9"/>
      <c r="BD5396" s="9"/>
      <c r="BE5396" s="9"/>
      <c r="BF5396" s="9"/>
      <c r="BG5396" s="9"/>
      <c r="BH5396" s="9"/>
      <c r="BI5396" s="9"/>
      <c r="BJ5396" s="9"/>
      <c r="BK5396" s="9"/>
      <c r="BL5396" s="9">
        <f t="shared" si="176"/>
        <v>105080.6430611041</v>
      </c>
      <c r="BM5396" s="9">
        <f t="shared" si="177"/>
        <v>105100</v>
      </c>
    </row>
    <row r="5397" spans="1:65" x14ac:dyDescent="0.3">
      <c r="A5397" t="s">
        <v>1437</v>
      </c>
      <c r="B5397" s="9">
        <v>682</v>
      </c>
      <c r="C5397">
        <v>531901</v>
      </c>
      <c r="D5397">
        <v>1</v>
      </c>
      <c r="E5397">
        <v>0</v>
      </c>
      <c r="F5397">
        <v>0</v>
      </c>
      <c r="G5397">
        <v>0</v>
      </c>
      <c r="H5397">
        <v>0</v>
      </c>
      <c r="I5397" t="s">
        <v>86</v>
      </c>
      <c r="J5397">
        <v>531138</v>
      </c>
      <c r="K5397" t="s">
        <v>921</v>
      </c>
      <c r="L5397">
        <v>531189</v>
      </c>
      <c r="M5397" t="s">
        <v>338</v>
      </c>
      <c r="N5397">
        <v>531189</v>
      </c>
      <c r="O5397" t="s">
        <v>338</v>
      </c>
      <c r="P5397">
        <v>531189</v>
      </c>
      <c r="Q5397" t="s">
        <v>338</v>
      </c>
      <c r="R5397" s="9">
        <v>161939.0895068536</v>
      </c>
      <c r="S5397" s="9"/>
      <c r="T5397" s="9"/>
      <c r="U5397" s="9"/>
      <c r="V5397" s="9"/>
      <c r="W5397" s="9"/>
      <c r="X5397" s="9"/>
      <c r="Y5397" s="9"/>
      <c r="Z5397" s="9"/>
      <c r="AA5397" s="9"/>
      <c r="AB5397" s="9"/>
      <c r="AC5397" s="9"/>
      <c r="AD5397" s="9"/>
      <c r="AE5397" s="9"/>
      <c r="AF5397" s="9"/>
      <c r="AG5397" s="9"/>
      <c r="AH5397" s="9"/>
      <c r="AI5397" s="9"/>
      <c r="AJ5397" s="9"/>
      <c r="AK5397" s="9"/>
      <c r="AL5397" s="9"/>
      <c r="AM5397" s="9"/>
      <c r="AN5397" s="9"/>
      <c r="AO5397" s="9"/>
      <c r="AP5397" s="9"/>
      <c r="AQ5397" s="15"/>
      <c r="AR5397" s="9"/>
      <c r="AS5397" s="9"/>
      <c r="AT5397" s="9"/>
      <c r="AU5397" s="9"/>
      <c r="AV5397" s="9"/>
      <c r="AW5397" s="9"/>
      <c r="AX5397" s="9"/>
      <c r="AY5397" s="9"/>
      <c r="AZ5397" s="9"/>
      <c r="BA5397" s="9"/>
      <c r="BB5397" s="9"/>
      <c r="BC5397" s="9"/>
      <c r="BD5397" s="9"/>
      <c r="BE5397" s="9"/>
      <c r="BF5397" s="9"/>
      <c r="BG5397" s="9"/>
      <c r="BH5397" s="9"/>
      <c r="BI5397" s="9"/>
      <c r="BJ5397" s="9"/>
      <c r="BK5397" s="9"/>
      <c r="BL5397" s="9">
        <f t="shared" si="176"/>
        <v>161939.0895068536</v>
      </c>
      <c r="BM5397" s="9">
        <f t="shared" si="177"/>
        <v>161900</v>
      </c>
    </row>
    <row r="5398" spans="1:65" x14ac:dyDescent="0.3">
      <c r="A5398" s="2" t="s">
        <v>1437</v>
      </c>
      <c r="B5398" s="9">
        <v>1509</v>
      </c>
      <c r="C5398">
        <v>505501</v>
      </c>
      <c r="D5398">
        <v>1</v>
      </c>
      <c r="E5398">
        <v>1</v>
      </c>
      <c r="F5398">
        <v>0</v>
      </c>
      <c r="G5398">
        <v>0</v>
      </c>
      <c r="H5398">
        <v>0</v>
      </c>
      <c r="I5398" t="s">
        <v>111</v>
      </c>
      <c r="J5398">
        <v>505501</v>
      </c>
      <c r="K5398" t="s">
        <v>1437</v>
      </c>
      <c r="L5398">
        <v>505587</v>
      </c>
      <c r="M5398" t="s">
        <v>1210</v>
      </c>
      <c r="N5398">
        <v>505587</v>
      </c>
      <c r="O5398" t="s">
        <v>1210</v>
      </c>
      <c r="P5398">
        <v>505587</v>
      </c>
      <c r="Q5398" t="s">
        <v>1210</v>
      </c>
      <c r="R5398" s="9">
        <v>353279.12456454663</v>
      </c>
      <c r="S5398" s="9">
        <f>SUMIFS($B:$B,$J:$J,$C5398)</f>
        <v>1509</v>
      </c>
      <c r="T5398" s="9">
        <v>82172.115777010273</v>
      </c>
      <c r="U5398" s="9">
        <v>0</v>
      </c>
      <c r="V5398" s="9">
        <f>U5398*768</f>
        <v>0</v>
      </c>
      <c r="W5398" s="9">
        <v>6</v>
      </c>
      <c r="X5398" s="9">
        <f>W5398*3072</f>
        <v>18432</v>
      </c>
      <c r="Y5398" s="9">
        <v>7</v>
      </c>
      <c r="Z5398" s="9">
        <f>Y5398*1024</f>
        <v>7168</v>
      </c>
      <c r="AA5398" s="9">
        <v>2</v>
      </c>
      <c r="AB5398" s="9">
        <f>AA5398*256</f>
        <v>512</v>
      </c>
      <c r="AC5398" s="9"/>
      <c r="AD5398" s="9"/>
      <c r="AE5398" s="9"/>
      <c r="AF5398" s="9"/>
      <c r="AG5398" s="9"/>
      <c r="AH5398" s="9"/>
      <c r="AI5398" s="9"/>
      <c r="AJ5398" s="9"/>
      <c r="AK5398" s="9"/>
      <c r="AL5398" s="9"/>
      <c r="AM5398" s="9"/>
      <c r="AN5398" s="9"/>
      <c r="AO5398" s="9"/>
      <c r="AP5398" s="9"/>
      <c r="AQ5398" s="15"/>
      <c r="AR5398" s="9"/>
      <c r="AS5398" s="9"/>
      <c r="AT5398" s="9"/>
      <c r="AU5398" s="9"/>
      <c r="AV5398" s="9"/>
      <c r="AW5398" s="9"/>
      <c r="AX5398" s="9"/>
      <c r="AY5398" s="9"/>
      <c r="AZ5398" s="9"/>
      <c r="BA5398" s="9"/>
      <c r="BB5398" s="9"/>
      <c r="BC5398" s="9"/>
      <c r="BD5398" s="9"/>
      <c r="BE5398" s="9"/>
      <c r="BF5398" s="9"/>
      <c r="BG5398" s="9"/>
      <c r="BH5398" s="9"/>
      <c r="BI5398" s="9"/>
      <c r="BJ5398" s="9"/>
      <c r="BK5398" s="9"/>
      <c r="BL5398" s="9">
        <f t="shared" si="176"/>
        <v>461563.2403415569</v>
      </c>
      <c r="BM5398" s="9">
        <f t="shared" si="177"/>
        <v>461600</v>
      </c>
    </row>
    <row r="5399" spans="1:65" x14ac:dyDescent="0.3">
      <c r="A5399" t="s">
        <v>4830</v>
      </c>
      <c r="B5399" s="9">
        <v>117</v>
      </c>
      <c r="C5399">
        <v>566594</v>
      </c>
      <c r="D5399">
        <v>1</v>
      </c>
      <c r="E5399">
        <v>0</v>
      </c>
      <c r="F5399">
        <v>0</v>
      </c>
      <c r="G5399">
        <v>0</v>
      </c>
      <c r="H5399">
        <v>0</v>
      </c>
      <c r="I5399" t="s">
        <v>151</v>
      </c>
      <c r="J5399">
        <v>559211</v>
      </c>
      <c r="K5399" t="s">
        <v>222</v>
      </c>
      <c r="L5399">
        <v>559211</v>
      </c>
      <c r="M5399" t="s">
        <v>222</v>
      </c>
      <c r="N5399">
        <v>559211</v>
      </c>
      <c r="O5399" t="s">
        <v>222</v>
      </c>
      <c r="P5399">
        <v>559300</v>
      </c>
      <c r="Q5399" t="s">
        <v>223</v>
      </c>
      <c r="R5399" s="9">
        <v>71941.662785630979</v>
      </c>
      <c r="S5399" s="9"/>
      <c r="T5399" s="9"/>
      <c r="U5399" s="9"/>
      <c r="V5399" s="9"/>
      <c r="W5399" s="9"/>
      <c r="X5399" s="9"/>
      <c r="Y5399" s="9"/>
      <c r="Z5399" s="9"/>
      <c r="AA5399" s="9"/>
      <c r="AB5399" s="9"/>
      <c r="AC5399" s="9"/>
      <c r="AD5399" s="9"/>
      <c r="AE5399" s="9"/>
      <c r="AF5399" s="9"/>
      <c r="AG5399" s="9"/>
      <c r="AH5399" s="9"/>
      <c r="AI5399" s="9"/>
      <c r="AJ5399" s="9"/>
      <c r="AK5399" s="9"/>
      <c r="AL5399" s="9"/>
      <c r="AM5399" s="9"/>
      <c r="AN5399" s="9"/>
      <c r="AO5399" s="9"/>
      <c r="AP5399" s="9"/>
      <c r="AQ5399" s="15"/>
      <c r="AR5399" s="9"/>
      <c r="AS5399" s="9"/>
      <c r="AT5399" s="9"/>
      <c r="AU5399" s="9"/>
      <c r="AV5399" s="9"/>
      <c r="AW5399" s="9"/>
      <c r="AX5399" s="9"/>
      <c r="AY5399" s="9"/>
      <c r="AZ5399" s="9"/>
      <c r="BA5399" s="9"/>
      <c r="BB5399" s="9"/>
      <c r="BC5399" s="9"/>
      <c r="BD5399" s="9"/>
      <c r="BE5399" s="9"/>
      <c r="BF5399" s="9"/>
      <c r="BG5399" s="9"/>
      <c r="BH5399" s="9"/>
      <c r="BI5399" s="9"/>
      <c r="BJ5399" s="9"/>
      <c r="BK5399" s="9"/>
      <c r="BL5399" s="9">
        <f t="shared" si="176"/>
        <v>71941.662785630979</v>
      </c>
      <c r="BM5399" s="9">
        <f t="shared" si="177"/>
        <v>71900</v>
      </c>
    </row>
    <row r="5400" spans="1:65" x14ac:dyDescent="0.3">
      <c r="A5400" t="s">
        <v>4831</v>
      </c>
      <c r="B5400" s="9">
        <v>358</v>
      </c>
      <c r="C5400">
        <v>573680</v>
      </c>
      <c r="D5400">
        <v>1</v>
      </c>
      <c r="E5400">
        <v>0</v>
      </c>
      <c r="F5400">
        <v>0</v>
      </c>
      <c r="G5400">
        <v>0</v>
      </c>
      <c r="H5400">
        <v>0</v>
      </c>
      <c r="I5400" t="s">
        <v>90</v>
      </c>
      <c r="J5400">
        <v>572659</v>
      </c>
      <c r="K5400" t="s">
        <v>158</v>
      </c>
      <c r="L5400">
        <v>572659</v>
      </c>
      <c r="M5400" t="s">
        <v>158</v>
      </c>
      <c r="N5400">
        <v>572659</v>
      </c>
      <c r="O5400" t="s">
        <v>158</v>
      </c>
      <c r="P5400">
        <v>572659</v>
      </c>
      <c r="Q5400" t="s">
        <v>158</v>
      </c>
      <c r="R5400" s="9">
        <v>85695.510866707453</v>
      </c>
      <c r="S5400" s="9"/>
      <c r="T5400" s="9"/>
      <c r="U5400" s="9"/>
      <c r="V5400" s="9"/>
      <c r="W5400" s="9"/>
      <c r="X5400" s="9"/>
      <c r="Y5400" s="9"/>
      <c r="Z5400" s="9"/>
      <c r="AA5400" s="9"/>
      <c r="AB5400" s="9"/>
      <c r="AC5400" s="9"/>
      <c r="AD5400" s="9"/>
      <c r="AE5400" s="9"/>
      <c r="AF5400" s="9"/>
      <c r="AG5400" s="9"/>
      <c r="AH5400" s="9"/>
      <c r="AI5400" s="9"/>
      <c r="AJ5400" s="9"/>
      <c r="AK5400" s="9"/>
      <c r="AL5400" s="9"/>
      <c r="AM5400" s="9"/>
      <c r="AN5400" s="9"/>
      <c r="AO5400" s="9"/>
      <c r="AP5400" s="9"/>
      <c r="AQ5400" s="15"/>
      <c r="AR5400" s="9"/>
      <c r="AS5400" s="9"/>
      <c r="AT5400" s="9"/>
      <c r="AU5400" s="9"/>
      <c r="AV5400" s="9"/>
      <c r="AW5400" s="9"/>
      <c r="AX5400" s="9"/>
      <c r="AY5400" s="9"/>
      <c r="AZ5400" s="9"/>
      <c r="BA5400" s="9"/>
      <c r="BB5400" s="9"/>
      <c r="BC5400" s="9"/>
      <c r="BD5400" s="9"/>
      <c r="BE5400" s="9"/>
      <c r="BF5400" s="9"/>
      <c r="BG5400" s="9"/>
      <c r="BH5400" s="9"/>
      <c r="BI5400" s="9"/>
      <c r="BJ5400" s="9"/>
      <c r="BK5400" s="9"/>
      <c r="BL5400" s="9">
        <f t="shared" si="176"/>
        <v>85695.510866707453</v>
      </c>
      <c r="BM5400" s="9">
        <f t="shared" si="177"/>
        <v>85700</v>
      </c>
    </row>
    <row r="5401" spans="1:65" x14ac:dyDescent="0.3">
      <c r="A5401" t="s">
        <v>4832</v>
      </c>
      <c r="B5401" s="9">
        <v>457</v>
      </c>
      <c r="C5401">
        <v>534692</v>
      </c>
      <c r="D5401">
        <v>1</v>
      </c>
      <c r="E5401">
        <v>0</v>
      </c>
      <c r="F5401">
        <v>0</v>
      </c>
      <c r="G5401">
        <v>0</v>
      </c>
      <c r="H5401">
        <v>0</v>
      </c>
      <c r="I5401" t="s">
        <v>81</v>
      </c>
      <c r="J5401">
        <v>581372</v>
      </c>
      <c r="K5401" t="s">
        <v>243</v>
      </c>
      <c r="L5401">
        <v>581372</v>
      </c>
      <c r="M5401" t="s">
        <v>243</v>
      </c>
      <c r="N5401">
        <v>581372</v>
      </c>
      <c r="O5401" t="s">
        <v>243</v>
      </c>
      <c r="P5401">
        <v>581372</v>
      </c>
      <c r="Q5401" t="s">
        <v>243</v>
      </c>
      <c r="R5401" s="9">
        <v>109091.3329275876</v>
      </c>
      <c r="S5401" s="9"/>
      <c r="T5401" s="9"/>
      <c r="U5401" s="9"/>
      <c r="V5401" s="9"/>
      <c r="W5401" s="9"/>
      <c r="X5401" s="9"/>
      <c r="Y5401" s="9"/>
      <c r="Z5401" s="9"/>
      <c r="AA5401" s="9"/>
      <c r="AB5401" s="9"/>
      <c r="AC5401" s="9"/>
      <c r="AD5401" s="9"/>
      <c r="AE5401" s="9"/>
      <c r="AF5401" s="9"/>
      <c r="AG5401" s="9"/>
      <c r="AH5401" s="9"/>
      <c r="AI5401" s="9"/>
      <c r="AJ5401" s="9"/>
      <c r="AK5401" s="9"/>
      <c r="AL5401" s="9"/>
      <c r="AM5401" s="9"/>
      <c r="AN5401" s="9"/>
      <c r="AO5401" s="9"/>
      <c r="AP5401" s="9"/>
      <c r="AQ5401" s="15"/>
      <c r="AR5401" s="9"/>
      <c r="AS5401" s="9"/>
      <c r="AT5401" s="9"/>
      <c r="AU5401" s="9"/>
      <c r="AV5401" s="9"/>
      <c r="AW5401" s="9"/>
      <c r="AX5401" s="9"/>
      <c r="AY5401" s="9"/>
      <c r="AZ5401" s="9"/>
      <c r="BA5401" s="9"/>
      <c r="BB5401" s="9"/>
      <c r="BC5401" s="9"/>
      <c r="BD5401" s="9"/>
      <c r="BE5401" s="9"/>
      <c r="BF5401" s="9"/>
      <c r="BG5401" s="9"/>
      <c r="BH5401" s="9"/>
      <c r="BI5401" s="9"/>
      <c r="BJ5401" s="9"/>
      <c r="BK5401" s="9"/>
      <c r="BL5401" s="9">
        <f t="shared" si="176"/>
        <v>109091.3329275876</v>
      </c>
      <c r="BM5401" s="9">
        <f t="shared" si="177"/>
        <v>109100</v>
      </c>
    </row>
    <row r="5402" spans="1:65" x14ac:dyDescent="0.3">
      <c r="A5402" s="2" t="s">
        <v>4833</v>
      </c>
      <c r="B5402" s="9">
        <v>3375</v>
      </c>
      <c r="C5402">
        <v>584045</v>
      </c>
      <c r="D5402">
        <v>1</v>
      </c>
      <c r="E5402">
        <v>1</v>
      </c>
      <c r="F5402">
        <v>0</v>
      </c>
      <c r="G5402">
        <v>0</v>
      </c>
      <c r="H5402">
        <v>0</v>
      </c>
      <c r="I5402" t="s">
        <v>81</v>
      </c>
      <c r="J5402">
        <v>584045</v>
      </c>
      <c r="K5402" t="s">
        <v>4833</v>
      </c>
      <c r="L5402">
        <v>583952</v>
      </c>
      <c r="M5402" t="s">
        <v>146</v>
      </c>
      <c r="N5402">
        <v>583952</v>
      </c>
      <c r="O5402" t="s">
        <v>146</v>
      </c>
      <c r="P5402">
        <v>583952</v>
      </c>
      <c r="Q5402" t="s">
        <v>146</v>
      </c>
      <c r="R5402" s="9">
        <v>773717.93932839436</v>
      </c>
      <c r="S5402" s="9">
        <f>SUMIFS($B:$B,$J:$J,$C5402)</f>
        <v>3375</v>
      </c>
      <c r="T5402" s="9">
        <v>183441.2701514299</v>
      </c>
      <c r="U5402" s="9">
        <v>0</v>
      </c>
      <c r="V5402" s="9">
        <f>U5402*768</f>
        <v>0</v>
      </c>
      <c r="W5402" s="9">
        <v>10</v>
      </c>
      <c r="X5402" s="9">
        <f>W5402*3072</f>
        <v>30720</v>
      </c>
      <c r="Y5402" s="9">
        <v>69</v>
      </c>
      <c r="Z5402" s="9">
        <f>Y5402*1024</f>
        <v>70656</v>
      </c>
      <c r="AA5402" s="9">
        <v>7</v>
      </c>
      <c r="AB5402" s="9">
        <f>AA5402*256</f>
        <v>1792</v>
      </c>
      <c r="AC5402" s="9"/>
      <c r="AD5402" s="9"/>
      <c r="AE5402" s="9"/>
      <c r="AF5402" s="9"/>
      <c r="AG5402" s="9"/>
      <c r="AH5402" s="9"/>
      <c r="AI5402" s="9"/>
      <c r="AJ5402" s="9"/>
      <c r="AK5402" s="9"/>
      <c r="AL5402" s="9"/>
      <c r="AM5402" s="9"/>
      <c r="AN5402" s="9"/>
      <c r="AO5402" s="9"/>
      <c r="AP5402" s="9"/>
      <c r="AQ5402" s="15"/>
      <c r="AR5402" s="9">
        <v>5</v>
      </c>
      <c r="AS5402" s="9">
        <f>AR5402*30500</f>
        <v>152500</v>
      </c>
      <c r="AT5402" s="9"/>
      <c r="AU5402" s="9"/>
      <c r="AV5402" s="9"/>
      <c r="AW5402" s="9"/>
      <c r="AX5402" s="9"/>
      <c r="AY5402" s="9"/>
      <c r="AZ5402" s="9"/>
      <c r="BA5402" s="9"/>
      <c r="BB5402" s="9"/>
      <c r="BC5402" s="9"/>
      <c r="BD5402" s="9"/>
      <c r="BE5402" s="9"/>
      <c r="BF5402" s="9"/>
      <c r="BG5402" s="9"/>
      <c r="BH5402" s="9"/>
      <c r="BI5402" s="9"/>
      <c r="BJ5402" s="9"/>
      <c r="BK5402" s="9"/>
      <c r="BL5402" s="9">
        <f t="shared" si="176"/>
        <v>1212827.2094798242</v>
      </c>
      <c r="BM5402" s="9">
        <f t="shared" si="177"/>
        <v>1212800</v>
      </c>
    </row>
    <row r="5403" spans="1:65" x14ac:dyDescent="0.3">
      <c r="A5403" t="s">
        <v>4834</v>
      </c>
      <c r="B5403" s="9">
        <v>287</v>
      </c>
      <c r="C5403">
        <v>582557</v>
      </c>
      <c r="D5403">
        <v>1</v>
      </c>
      <c r="E5403">
        <v>0</v>
      </c>
      <c r="F5403">
        <v>0</v>
      </c>
      <c r="G5403">
        <v>0</v>
      </c>
      <c r="H5403">
        <v>0</v>
      </c>
      <c r="I5403" t="s">
        <v>81</v>
      </c>
      <c r="J5403">
        <v>581968</v>
      </c>
      <c r="K5403" t="s">
        <v>2724</v>
      </c>
      <c r="L5403">
        <v>581496</v>
      </c>
      <c r="M5403" t="s">
        <v>619</v>
      </c>
      <c r="N5403">
        <v>581283</v>
      </c>
      <c r="O5403" t="s">
        <v>82</v>
      </c>
      <c r="P5403">
        <v>581283</v>
      </c>
      <c r="Q5403" t="s">
        <v>82</v>
      </c>
      <c r="R5403" s="9">
        <v>71941.662785630979</v>
      </c>
      <c r="S5403" s="9"/>
      <c r="T5403" s="9"/>
      <c r="U5403" s="9"/>
      <c r="V5403" s="9"/>
      <c r="W5403" s="9"/>
      <c r="X5403" s="9"/>
      <c r="Y5403" s="9"/>
      <c r="Z5403" s="9"/>
      <c r="AA5403" s="9"/>
      <c r="AB5403" s="9"/>
      <c r="AC5403" s="9"/>
      <c r="AD5403" s="9"/>
      <c r="AE5403" s="9"/>
      <c r="AF5403" s="9"/>
      <c r="AG5403" s="9"/>
      <c r="AH5403" s="9"/>
      <c r="AI5403" s="9"/>
      <c r="AJ5403" s="9"/>
      <c r="AK5403" s="9"/>
      <c r="AL5403" s="9"/>
      <c r="AM5403" s="9"/>
      <c r="AN5403" s="9"/>
      <c r="AO5403" s="9"/>
      <c r="AP5403" s="9"/>
      <c r="AQ5403" s="15"/>
      <c r="AR5403" s="9"/>
      <c r="AS5403" s="9"/>
      <c r="AT5403" s="9"/>
      <c r="AU5403" s="9"/>
      <c r="AV5403" s="9"/>
      <c r="AW5403" s="9"/>
      <c r="AX5403" s="9"/>
      <c r="AY5403" s="9"/>
      <c r="AZ5403" s="9"/>
      <c r="BA5403" s="9"/>
      <c r="BB5403" s="9"/>
      <c r="BC5403" s="9"/>
      <c r="BD5403" s="9"/>
      <c r="BE5403" s="9"/>
      <c r="BF5403" s="9"/>
      <c r="BG5403" s="9"/>
      <c r="BH5403" s="9"/>
      <c r="BI5403" s="9"/>
      <c r="BJ5403" s="9"/>
      <c r="BK5403" s="9"/>
      <c r="BL5403" s="9">
        <f t="shared" si="176"/>
        <v>71941.662785630979</v>
      </c>
      <c r="BM5403" s="9">
        <f t="shared" si="177"/>
        <v>71900</v>
      </c>
    </row>
    <row r="5404" spans="1:65" x14ac:dyDescent="0.3">
      <c r="A5404" t="s">
        <v>4835</v>
      </c>
      <c r="B5404" s="9">
        <v>343</v>
      </c>
      <c r="C5404">
        <v>581089</v>
      </c>
      <c r="D5404">
        <v>1</v>
      </c>
      <c r="E5404">
        <v>0</v>
      </c>
      <c r="F5404">
        <v>0</v>
      </c>
      <c r="G5404">
        <v>0</v>
      </c>
      <c r="H5404">
        <v>0</v>
      </c>
      <c r="I5404" t="s">
        <v>96</v>
      </c>
      <c r="J5404">
        <v>580350</v>
      </c>
      <c r="K5404" t="s">
        <v>330</v>
      </c>
      <c r="L5404">
        <v>580350</v>
      </c>
      <c r="M5404" t="s">
        <v>330</v>
      </c>
      <c r="N5404">
        <v>580350</v>
      </c>
      <c r="O5404" t="s">
        <v>330</v>
      </c>
      <c r="P5404">
        <v>581186</v>
      </c>
      <c r="Q5404" t="s">
        <v>331</v>
      </c>
      <c r="R5404" s="9">
        <v>82142.012140304039</v>
      </c>
      <c r="S5404" s="9"/>
      <c r="T5404" s="9"/>
      <c r="U5404" s="9"/>
      <c r="V5404" s="9"/>
      <c r="W5404" s="9"/>
      <c r="X5404" s="9"/>
      <c r="Y5404" s="9"/>
      <c r="Z5404" s="9"/>
      <c r="AA5404" s="9"/>
      <c r="AB5404" s="9"/>
      <c r="AC5404" s="9"/>
      <c r="AD5404" s="9"/>
      <c r="AE5404" s="9"/>
      <c r="AF5404" s="9"/>
      <c r="AG5404" s="9"/>
      <c r="AH5404" s="9"/>
      <c r="AI5404" s="9"/>
      <c r="AJ5404" s="9"/>
      <c r="AK5404" s="9"/>
      <c r="AL5404" s="9"/>
      <c r="AM5404" s="9"/>
      <c r="AN5404" s="9"/>
      <c r="AO5404" s="9"/>
      <c r="AP5404" s="9"/>
      <c r="AQ5404" s="15"/>
      <c r="AR5404" s="9"/>
      <c r="AS5404" s="9"/>
      <c r="AT5404" s="9"/>
      <c r="AU5404" s="9"/>
      <c r="AV5404" s="9"/>
      <c r="AW5404" s="9"/>
      <c r="AX5404" s="9"/>
      <c r="AY5404" s="9"/>
      <c r="AZ5404" s="9"/>
      <c r="BA5404" s="9"/>
      <c r="BB5404" s="9"/>
      <c r="BC5404" s="9"/>
      <c r="BD5404" s="9"/>
      <c r="BE5404" s="9"/>
      <c r="BF5404" s="9"/>
      <c r="BG5404" s="9"/>
      <c r="BH5404" s="9"/>
      <c r="BI5404" s="9"/>
      <c r="BJ5404" s="9"/>
      <c r="BK5404" s="9"/>
      <c r="BL5404" s="9">
        <f t="shared" si="176"/>
        <v>82142.012140304039</v>
      </c>
      <c r="BM5404" s="9">
        <f t="shared" si="177"/>
        <v>82100</v>
      </c>
    </row>
    <row r="5405" spans="1:65" x14ac:dyDescent="0.3">
      <c r="A5405" t="s">
        <v>4836</v>
      </c>
      <c r="B5405" s="9">
        <v>122</v>
      </c>
      <c r="C5405">
        <v>578321</v>
      </c>
      <c r="D5405">
        <v>1</v>
      </c>
      <c r="E5405">
        <v>0</v>
      </c>
      <c r="F5405">
        <v>0</v>
      </c>
      <c r="G5405">
        <v>0</v>
      </c>
      <c r="H5405">
        <v>0</v>
      </c>
      <c r="I5405" t="s">
        <v>151</v>
      </c>
      <c r="J5405">
        <v>556955</v>
      </c>
      <c r="K5405" t="s">
        <v>1107</v>
      </c>
      <c r="L5405">
        <v>555771</v>
      </c>
      <c r="M5405" t="s">
        <v>247</v>
      </c>
      <c r="N5405">
        <v>556955</v>
      </c>
      <c r="O5405" t="s">
        <v>1107</v>
      </c>
      <c r="P5405">
        <v>555771</v>
      </c>
      <c r="Q5405" t="s">
        <v>247</v>
      </c>
      <c r="R5405" s="9">
        <v>71941.662785630979</v>
      </c>
      <c r="S5405" s="9"/>
      <c r="T5405" s="9"/>
      <c r="U5405" s="9"/>
      <c r="V5405" s="9"/>
      <c r="W5405" s="9"/>
      <c r="X5405" s="9"/>
      <c r="Y5405" s="9"/>
      <c r="Z5405" s="9"/>
      <c r="AA5405" s="9"/>
      <c r="AB5405" s="9"/>
      <c r="AC5405" s="9"/>
      <c r="AD5405" s="9"/>
      <c r="AE5405" s="9"/>
      <c r="AF5405" s="9"/>
      <c r="AG5405" s="9"/>
      <c r="AH5405" s="9"/>
      <c r="AI5405" s="9"/>
      <c r="AJ5405" s="9"/>
      <c r="AK5405" s="9"/>
      <c r="AL5405" s="9"/>
      <c r="AM5405" s="9"/>
      <c r="AN5405" s="9"/>
      <c r="AO5405" s="9"/>
      <c r="AP5405" s="9"/>
      <c r="AQ5405" s="15"/>
      <c r="AR5405" s="9"/>
      <c r="AS5405" s="9"/>
      <c r="AT5405" s="9"/>
      <c r="AU5405" s="9"/>
      <c r="AV5405" s="9"/>
      <c r="AW5405" s="9"/>
      <c r="AX5405" s="9"/>
      <c r="AY5405" s="9"/>
      <c r="AZ5405" s="9"/>
      <c r="BA5405" s="9"/>
      <c r="BB5405" s="9"/>
      <c r="BC5405" s="9"/>
      <c r="BD5405" s="9"/>
      <c r="BE5405" s="9"/>
      <c r="BF5405" s="9"/>
      <c r="BG5405" s="9"/>
      <c r="BH5405" s="9"/>
      <c r="BI5405" s="9"/>
      <c r="BJ5405" s="9"/>
      <c r="BK5405" s="9"/>
      <c r="BL5405" s="9">
        <f t="shared" si="176"/>
        <v>71941.662785630979</v>
      </c>
      <c r="BM5405" s="9">
        <f t="shared" si="177"/>
        <v>71900</v>
      </c>
    </row>
    <row r="5406" spans="1:65" x14ac:dyDescent="0.3">
      <c r="A5406" t="s">
        <v>4837</v>
      </c>
      <c r="B5406" s="9">
        <v>232</v>
      </c>
      <c r="C5406">
        <v>575909</v>
      </c>
      <c r="D5406">
        <v>1</v>
      </c>
      <c r="E5406">
        <v>0</v>
      </c>
      <c r="F5406">
        <v>0</v>
      </c>
      <c r="G5406">
        <v>0</v>
      </c>
      <c r="H5406">
        <v>0</v>
      </c>
      <c r="I5406" t="s">
        <v>96</v>
      </c>
      <c r="J5406">
        <v>575607</v>
      </c>
      <c r="K5406" t="s">
        <v>1610</v>
      </c>
      <c r="L5406">
        <v>575500</v>
      </c>
      <c r="M5406" t="s">
        <v>701</v>
      </c>
      <c r="N5406">
        <v>575500</v>
      </c>
      <c r="O5406" t="s">
        <v>701</v>
      </c>
      <c r="P5406">
        <v>575500</v>
      </c>
      <c r="Q5406" t="s">
        <v>701</v>
      </c>
      <c r="R5406" s="9">
        <v>71941.662785630979</v>
      </c>
      <c r="S5406" s="9"/>
      <c r="T5406" s="9"/>
      <c r="U5406" s="9"/>
      <c r="V5406" s="9"/>
      <c r="W5406" s="9"/>
      <c r="X5406" s="9"/>
      <c r="Y5406" s="9"/>
      <c r="Z5406" s="9"/>
      <c r="AA5406" s="9"/>
      <c r="AB5406" s="9"/>
      <c r="AC5406" s="9"/>
      <c r="AD5406" s="9"/>
      <c r="AE5406" s="9"/>
      <c r="AF5406" s="9"/>
      <c r="AG5406" s="9"/>
      <c r="AH5406" s="9"/>
      <c r="AI5406" s="9"/>
      <c r="AJ5406" s="9"/>
      <c r="AK5406" s="9"/>
      <c r="AL5406" s="9"/>
      <c r="AM5406" s="9"/>
      <c r="AN5406" s="9"/>
      <c r="AO5406" s="9"/>
      <c r="AP5406" s="9"/>
      <c r="AQ5406" s="15"/>
      <c r="AR5406" s="9"/>
      <c r="AS5406" s="9"/>
      <c r="AT5406" s="9"/>
      <c r="AU5406" s="9"/>
      <c r="AV5406" s="9"/>
      <c r="AW5406" s="9"/>
      <c r="AX5406" s="9"/>
      <c r="AY5406" s="9"/>
      <c r="AZ5406" s="9"/>
      <c r="BA5406" s="9"/>
      <c r="BB5406" s="9"/>
      <c r="BC5406" s="9"/>
      <c r="BD5406" s="9"/>
      <c r="BE5406" s="9"/>
      <c r="BF5406" s="9"/>
      <c r="BG5406" s="9"/>
      <c r="BH5406" s="9"/>
      <c r="BI5406" s="9"/>
      <c r="BJ5406" s="9"/>
      <c r="BK5406" s="9"/>
      <c r="BL5406" s="9">
        <f t="shared" si="176"/>
        <v>71941.662785630979</v>
      </c>
      <c r="BM5406" s="9">
        <f t="shared" si="177"/>
        <v>71900</v>
      </c>
    </row>
    <row r="5407" spans="1:65" x14ac:dyDescent="0.3">
      <c r="A5407" t="s">
        <v>4838</v>
      </c>
      <c r="B5407" s="9">
        <v>275</v>
      </c>
      <c r="C5407">
        <v>584053</v>
      </c>
      <c r="D5407">
        <v>1</v>
      </c>
      <c r="E5407">
        <v>0</v>
      </c>
      <c r="F5407">
        <v>0</v>
      </c>
      <c r="G5407">
        <v>0</v>
      </c>
      <c r="H5407">
        <v>0</v>
      </c>
      <c r="I5407" t="s">
        <v>81</v>
      </c>
      <c r="J5407">
        <v>584215</v>
      </c>
      <c r="K5407" t="s">
        <v>3897</v>
      </c>
      <c r="L5407">
        <v>583782</v>
      </c>
      <c r="M5407" t="s">
        <v>149</v>
      </c>
      <c r="N5407">
        <v>583782</v>
      </c>
      <c r="O5407" t="s">
        <v>149</v>
      </c>
      <c r="P5407">
        <v>583782</v>
      </c>
      <c r="Q5407" t="s">
        <v>149</v>
      </c>
      <c r="R5407" s="9">
        <v>71941.662785630979</v>
      </c>
      <c r="S5407" s="9"/>
      <c r="T5407" s="9"/>
      <c r="U5407" s="9"/>
      <c r="V5407" s="9"/>
      <c r="W5407" s="9"/>
      <c r="X5407" s="9"/>
      <c r="Y5407" s="9"/>
      <c r="Z5407" s="9"/>
      <c r="AA5407" s="9"/>
      <c r="AB5407" s="9"/>
      <c r="AC5407" s="9"/>
      <c r="AD5407" s="9"/>
      <c r="AE5407" s="9"/>
      <c r="AF5407" s="9"/>
      <c r="AG5407" s="9"/>
      <c r="AH5407" s="9"/>
      <c r="AI5407" s="9"/>
      <c r="AJ5407" s="9"/>
      <c r="AK5407" s="9"/>
      <c r="AL5407" s="9"/>
      <c r="AM5407" s="9"/>
      <c r="AN5407" s="9"/>
      <c r="AO5407" s="9"/>
      <c r="AP5407" s="9"/>
      <c r="AQ5407" s="15"/>
      <c r="AR5407" s="9"/>
      <c r="AS5407" s="9"/>
      <c r="AT5407" s="9"/>
      <c r="AU5407" s="9"/>
      <c r="AV5407" s="9"/>
      <c r="AW5407" s="9"/>
      <c r="AX5407" s="9"/>
      <c r="AY5407" s="9"/>
      <c r="AZ5407" s="9"/>
      <c r="BA5407" s="9"/>
      <c r="BB5407" s="9"/>
      <c r="BC5407" s="9"/>
      <c r="BD5407" s="9"/>
      <c r="BE5407" s="9"/>
      <c r="BF5407" s="9"/>
      <c r="BG5407" s="9"/>
      <c r="BH5407" s="9"/>
      <c r="BI5407" s="9"/>
      <c r="BJ5407" s="9"/>
      <c r="BK5407" s="9"/>
      <c r="BL5407" s="9">
        <f t="shared" si="176"/>
        <v>71941.662785630979</v>
      </c>
      <c r="BM5407" s="9">
        <f t="shared" si="177"/>
        <v>71900</v>
      </c>
    </row>
    <row r="5408" spans="1:65" x14ac:dyDescent="0.3">
      <c r="A5408" t="s">
        <v>4839</v>
      </c>
      <c r="B5408" s="9">
        <v>235</v>
      </c>
      <c r="C5408">
        <v>572888</v>
      </c>
      <c r="D5408">
        <v>1</v>
      </c>
      <c r="E5408">
        <v>0</v>
      </c>
      <c r="F5408">
        <v>0</v>
      </c>
      <c r="G5408">
        <v>0</v>
      </c>
      <c r="H5408">
        <v>0</v>
      </c>
      <c r="I5408" t="s">
        <v>96</v>
      </c>
      <c r="J5408">
        <v>575640</v>
      </c>
      <c r="K5408" t="s">
        <v>564</v>
      </c>
      <c r="L5408">
        <v>575640</v>
      </c>
      <c r="M5408" t="s">
        <v>564</v>
      </c>
      <c r="N5408">
        <v>555134</v>
      </c>
      <c r="O5408" t="s">
        <v>187</v>
      </c>
      <c r="P5408">
        <v>555134</v>
      </c>
      <c r="Q5408" t="s">
        <v>187</v>
      </c>
      <c r="R5408" s="9">
        <v>71941.662785630979</v>
      </c>
      <c r="S5408" s="9"/>
      <c r="T5408" s="9"/>
      <c r="U5408" s="9"/>
      <c r="V5408" s="9"/>
      <c r="W5408" s="9"/>
      <c r="X5408" s="9"/>
      <c r="Y5408" s="9"/>
      <c r="Z5408" s="9"/>
      <c r="AA5408" s="9"/>
      <c r="AB5408" s="9"/>
      <c r="AC5408" s="9"/>
      <c r="AD5408" s="9"/>
      <c r="AE5408" s="9"/>
      <c r="AF5408" s="9"/>
      <c r="AG5408" s="9"/>
      <c r="AH5408" s="9"/>
      <c r="AI5408" s="9"/>
      <c r="AJ5408" s="9"/>
      <c r="AK5408" s="9"/>
      <c r="AL5408" s="9"/>
      <c r="AM5408" s="9"/>
      <c r="AN5408" s="9"/>
      <c r="AO5408" s="9"/>
      <c r="AP5408" s="9"/>
      <c r="AQ5408" s="15"/>
      <c r="AR5408" s="9"/>
      <c r="AS5408" s="9"/>
      <c r="AT5408" s="9"/>
      <c r="AU5408" s="9"/>
      <c r="AV5408" s="9"/>
      <c r="AW5408" s="9"/>
      <c r="AX5408" s="9"/>
      <c r="AY5408" s="9"/>
      <c r="AZ5408" s="9"/>
      <c r="BA5408" s="9"/>
      <c r="BB5408" s="9"/>
      <c r="BC5408" s="9"/>
      <c r="BD5408" s="9"/>
      <c r="BE5408" s="9"/>
      <c r="BF5408" s="9"/>
      <c r="BG5408" s="9"/>
      <c r="BH5408" s="9"/>
      <c r="BI5408" s="9"/>
      <c r="BJ5408" s="9"/>
      <c r="BK5408" s="9"/>
      <c r="BL5408" s="9">
        <f t="shared" si="176"/>
        <v>71941.662785630979</v>
      </c>
      <c r="BM5408" s="9">
        <f t="shared" si="177"/>
        <v>71900</v>
      </c>
    </row>
    <row r="5409" spans="1:65" x14ac:dyDescent="0.3">
      <c r="A5409" t="s">
        <v>4840</v>
      </c>
      <c r="B5409" s="9">
        <v>233</v>
      </c>
      <c r="C5409">
        <v>546551</v>
      </c>
      <c r="D5409">
        <v>1</v>
      </c>
      <c r="E5409">
        <v>0</v>
      </c>
      <c r="F5409">
        <v>0</v>
      </c>
      <c r="G5409">
        <v>0</v>
      </c>
      <c r="H5409">
        <v>0</v>
      </c>
      <c r="I5409" t="s">
        <v>151</v>
      </c>
      <c r="J5409">
        <v>560120</v>
      </c>
      <c r="K5409" t="s">
        <v>345</v>
      </c>
      <c r="L5409">
        <v>560120</v>
      </c>
      <c r="M5409" t="s">
        <v>345</v>
      </c>
      <c r="N5409">
        <v>560120</v>
      </c>
      <c r="O5409" t="s">
        <v>345</v>
      </c>
      <c r="P5409">
        <v>559717</v>
      </c>
      <c r="Q5409" t="s">
        <v>346</v>
      </c>
      <c r="R5409" s="9">
        <v>71941.662785630979</v>
      </c>
      <c r="S5409" s="9"/>
      <c r="T5409" s="9"/>
      <c r="U5409" s="9"/>
      <c r="V5409" s="9"/>
      <c r="W5409" s="9"/>
      <c r="X5409" s="9"/>
      <c r="Y5409" s="9"/>
      <c r="Z5409" s="9"/>
      <c r="AA5409" s="9"/>
      <c r="AB5409" s="9"/>
      <c r="AC5409" s="9"/>
      <c r="AD5409" s="9"/>
      <c r="AE5409" s="9"/>
      <c r="AF5409" s="9"/>
      <c r="AG5409" s="9"/>
      <c r="AH5409" s="9"/>
      <c r="AI5409" s="9"/>
      <c r="AJ5409" s="9"/>
      <c r="AK5409" s="9"/>
      <c r="AL5409" s="9"/>
      <c r="AM5409" s="9"/>
      <c r="AN5409" s="9"/>
      <c r="AO5409" s="9"/>
      <c r="AP5409" s="9"/>
      <c r="AQ5409" s="15"/>
      <c r="AR5409" s="9"/>
      <c r="AS5409" s="9"/>
      <c r="AT5409" s="9"/>
      <c r="AU5409" s="9"/>
      <c r="AV5409" s="9"/>
      <c r="AW5409" s="9"/>
      <c r="AX5409" s="9"/>
      <c r="AY5409" s="9"/>
      <c r="AZ5409" s="9"/>
      <c r="BA5409" s="9"/>
      <c r="BB5409" s="9"/>
      <c r="BC5409" s="9"/>
      <c r="BD5409" s="9"/>
      <c r="BE5409" s="9"/>
      <c r="BF5409" s="9"/>
      <c r="BG5409" s="9"/>
      <c r="BH5409" s="9"/>
      <c r="BI5409" s="9"/>
      <c r="BJ5409" s="9"/>
      <c r="BK5409" s="9"/>
      <c r="BL5409" s="9">
        <f t="shared" si="176"/>
        <v>71941.662785630979</v>
      </c>
      <c r="BM5409" s="9">
        <f t="shared" si="177"/>
        <v>71900</v>
      </c>
    </row>
    <row r="5410" spans="1:65" x14ac:dyDescent="0.3">
      <c r="A5410" t="s">
        <v>4841</v>
      </c>
      <c r="B5410" s="9">
        <v>145</v>
      </c>
      <c r="C5410">
        <v>549908</v>
      </c>
      <c r="D5410">
        <v>1</v>
      </c>
      <c r="E5410">
        <v>0</v>
      </c>
      <c r="F5410">
        <v>0</v>
      </c>
      <c r="G5410">
        <v>0</v>
      </c>
      <c r="H5410">
        <v>0</v>
      </c>
      <c r="I5410" t="s">
        <v>81</v>
      </c>
      <c r="J5410">
        <v>595527</v>
      </c>
      <c r="K5410" t="s">
        <v>592</v>
      </c>
      <c r="L5410">
        <v>584002</v>
      </c>
      <c r="M5410" t="s">
        <v>278</v>
      </c>
      <c r="N5410">
        <v>584002</v>
      </c>
      <c r="O5410" t="s">
        <v>278</v>
      </c>
      <c r="P5410">
        <v>584002</v>
      </c>
      <c r="Q5410" t="s">
        <v>278</v>
      </c>
      <c r="R5410" s="9">
        <v>71941.662785630979</v>
      </c>
      <c r="S5410" s="9"/>
      <c r="T5410" s="9"/>
      <c r="U5410" s="9"/>
      <c r="V5410" s="9"/>
      <c r="W5410" s="9"/>
      <c r="X5410" s="9"/>
      <c r="Y5410" s="9"/>
      <c r="Z5410" s="9"/>
      <c r="AA5410" s="9"/>
      <c r="AB5410" s="9"/>
      <c r="AC5410" s="9"/>
      <c r="AD5410" s="9"/>
      <c r="AE5410" s="9"/>
      <c r="AF5410" s="9"/>
      <c r="AG5410" s="9"/>
      <c r="AH5410" s="9"/>
      <c r="AI5410" s="9"/>
      <c r="AJ5410" s="9"/>
      <c r="AK5410" s="9"/>
      <c r="AL5410" s="9"/>
      <c r="AM5410" s="9"/>
      <c r="AN5410" s="9"/>
      <c r="AO5410" s="9"/>
      <c r="AP5410" s="9"/>
      <c r="AQ5410" s="15"/>
      <c r="AR5410" s="9"/>
      <c r="AS5410" s="9"/>
      <c r="AT5410" s="9"/>
      <c r="AU5410" s="9"/>
      <c r="AV5410" s="9"/>
      <c r="AW5410" s="9"/>
      <c r="AX5410" s="9"/>
      <c r="AY5410" s="9"/>
      <c r="AZ5410" s="9"/>
      <c r="BA5410" s="9"/>
      <c r="BB5410" s="9"/>
      <c r="BC5410" s="9"/>
      <c r="BD5410" s="9"/>
      <c r="BE5410" s="9"/>
      <c r="BF5410" s="9"/>
      <c r="BG5410" s="9"/>
      <c r="BH5410" s="9"/>
      <c r="BI5410" s="9"/>
      <c r="BJ5410" s="9"/>
      <c r="BK5410" s="9"/>
      <c r="BL5410" s="9">
        <f t="shared" si="176"/>
        <v>71941.662785630979</v>
      </c>
      <c r="BM5410" s="9">
        <f t="shared" si="177"/>
        <v>71900</v>
      </c>
    </row>
    <row r="5411" spans="1:65" x14ac:dyDescent="0.3">
      <c r="A5411" t="s">
        <v>4842</v>
      </c>
      <c r="B5411" s="9">
        <v>139</v>
      </c>
      <c r="C5411">
        <v>599492</v>
      </c>
      <c r="D5411">
        <v>1</v>
      </c>
      <c r="E5411">
        <v>0</v>
      </c>
      <c r="F5411">
        <v>0</v>
      </c>
      <c r="G5411">
        <v>0</v>
      </c>
      <c r="H5411">
        <v>0</v>
      </c>
      <c r="I5411" t="s">
        <v>86</v>
      </c>
      <c r="J5411">
        <v>534951</v>
      </c>
      <c r="K5411" t="s">
        <v>1279</v>
      </c>
      <c r="L5411">
        <v>534951</v>
      </c>
      <c r="M5411" t="s">
        <v>1279</v>
      </c>
      <c r="N5411">
        <v>534951</v>
      </c>
      <c r="O5411" t="s">
        <v>1279</v>
      </c>
      <c r="P5411">
        <v>534951</v>
      </c>
      <c r="Q5411" t="s">
        <v>1279</v>
      </c>
      <c r="R5411" s="9">
        <v>71941.662785630979</v>
      </c>
      <c r="S5411" s="9"/>
      <c r="T5411" s="9"/>
      <c r="U5411" s="9"/>
      <c r="V5411" s="9"/>
      <c r="W5411" s="9"/>
      <c r="X5411" s="9"/>
      <c r="Y5411" s="9"/>
      <c r="Z5411" s="9"/>
      <c r="AA5411" s="9"/>
      <c r="AB5411" s="9"/>
      <c r="AC5411" s="9"/>
      <c r="AD5411" s="9"/>
      <c r="AE5411" s="9"/>
      <c r="AF5411" s="9"/>
      <c r="AG5411" s="9"/>
      <c r="AH5411" s="9"/>
      <c r="AI5411" s="9"/>
      <c r="AJ5411" s="9"/>
      <c r="AK5411" s="9"/>
      <c r="AL5411" s="9"/>
      <c r="AM5411" s="9"/>
      <c r="AN5411" s="9"/>
      <c r="AO5411" s="9"/>
      <c r="AP5411" s="9"/>
      <c r="AQ5411" s="15"/>
      <c r="AR5411" s="9"/>
      <c r="AS5411" s="9"/>
      <c r="AT5411" s="9"/>
      <c r="AU5411" s="9"/>
      <c r="AV5411" s="9"/>
      <c r="AW5411" s="9"/>
      <c r="AX5411" s="9"/>
      <c r="AY5411" s="9"/>
      <c r="AZ5411" s="9"/>
      <c r="BA5411" s="9"/>
      <c r="BB5411" s="9"/>
      <c r="BC5411" s="9"/>
      <c r="BD5411" s="9"/>
      <c r="BE5411" s="9"/>
      <c r="BF5411" s="9"/>
      <c r="BG5411" s="9"/>
      <c r="BH5411" s="9"/>
      <c r="BI5411" s="9"/>
      <c r="BJ5411" s="9"/>
      <c r="BK5411" s="9"/>
      <c r="BL5411" s="9">
        <f t="shared" si="176"/>
        <v>71941.662785630979</v>
      </c>
      <c r="BM5411" s="9">
        <f t="shared" si="177"/>
        <v>71900</v>
      </c>
    </row>
    <row r="5412" spans="1:65" x14ac:dyDescent="0.3">
      <c r="A5412" t="s">
        <v>4842</v>
      </c>
      <c r="B5412" s="9">
        <v>264</v>
      </c>
      <c r="C5412">
        <v>592757</v>
      </c>
      <c r="D5412">
        <v>1</v>
      </c>
      <c r="E5412">
        <v>0</v>
      </c>
      <c r="F5412">
        <v>0</v>
      </c>
      <c r="G5412">
        <v>0</v>
      </c>
      <c r="H5412">
        <v>0</v>
      </c>
      <c r="I5412" t="s">
        <v>135</v>
      </c>
      <c r="J5412">
        <v>592471</v>
      </c>
      <c r="K5412" t="s">
        <v>1813</v>
      </c>
      <c r="L5412">
        <v>592064</v>
      </c>
      <c r="M5412" t="s">
        <v>596</v>
      </c>
      <c r="N5412">
        <v>592005</v>
      </c>
      <c r="O5412" t="s">
        <v>136</v>
      </c>
      <c r="P5412">
        <v>592005</v>
      </c>
      <c r="Q5412" t="s">
        <v>136</v>
      </c>
      <c r="R5412" s="9">
        <v>71941.662785630979</v>
      </c>
      <c r="S5412" s="9"/>
      <c r="T5412" s="9"/>
      <c r="U5412" s="9"/>
      <c r="V5412" s="9"/>
      <c r="W5412" s="9"/>
      <c r="X5412" s="9"/>
      <c r="Y5412" s="9"/>
      <c r="Z5412" s="9"/>
      <c r="AA5412" s="9"/>
      <c r="AB5412" s="9"/>
      <c r="AC5412" s="9"/>
      <c r="AD5412" s="9"/>
      <c r="AE5412" s="9"/>
      <c r="AF5412" s="9"/>
      <c r="AG5412" s="9"/>
      <c r="AH5412" s="9"/>
      <c r="AI5412" s="9"/>
      <c r="AJ5412" s="9"/>
      <c r="AK5412" s="9"/>
      <c r="AL5412" s="9"/>
      <c r="AM5412" s="9"/>
      <c r="AN5412" s="9"/>
      <c r="AO5412" s="9"/>
      <c r="AP5412" s="9"/>
      <c r="AQ5412" s="15"/>
      <c r="AR5412" s="9"/>
      <c r="AS5412" s="9"/>
      <c r="AT5412" s="9"/>
      <c r="AU5412" s="9"/>
      <c r="AV5412" s="9"/>
      <c r="AW5412" s="9"/>
      <c r="AX5412" s="9"/>
      <c r="AY5412" s="9"/>
      <c r="AZ5412" s="9"/>
      <c r="BA5412" s="9"/>
      <c r="BB5412" s="9"/>
      <c r="BC5412" s="9"/>
      <c r="BD5412" s="9"/>
      <c r="BE5412" s="9"/>
      <c r="BF5412" s="9"/>
      <c r="BG5412" s="9"/>
      <c r="BH5412" s="9"/>
      <c r="BI5412" s="9"/>
      <c r="BJ5412" s="9"/>
      <c r="BK5412" s="9"/>
      <c r="BL5412" s="9">
        <f t="shared" si="176"/>
        <v>71941.662785630979</v>
      </c>
      <c r="BM5412" s="9">
        <f t="shared" si="177"/>
        <v>71900</v>
      </c>
    </row>
    <row r="5413" spans="1:65" x14ac:dyDescent="0.3">
      <c r="A5413" t="s">
        <v>4842</v>
      </c>
      <c r="B5413" s="9">
        <v>118</v>
      </c>
      <c r="C5413">
        <v>578916</v>
      </c>
      <c r="D5413">
        <v>1</v>
      </c>
      <c r="E5413">
        <v>0</v>
      </c>
      <c r="F5413">
        <v>0</v>
      </c>
      <c r="G5413">
        <v>0</v>
      </c>
      <c r="H5413">
        <v>0</v>
      </c>
      <c r="I5413" t="s">
        <v>96</v>
      </c>
      <c r="J5413">
        <v>578347</v>
      </c>
      <c r="K5413" t="s">
        <v>296</v>
      </c>
      <c r="L5413">
        <v>578347</v>
      </c>
      <c r="M5413" t="s">
        <v>296</v>
      </c>
      <c r="N5413">
        <v>578347</v>
      </c>
      <c r="O5413" t="s">
        <v>296</v>
      </c>
      <c r="P5413">
        <v>578347</v>
      </c>
      <c r="Q5413" t="s">
        <v>296</v>
      </c>
      <c r="R5413" s="9">
        <v>71941.662785630979</v>
      </c>
      <c r="S5413" s="9"/>
      <c r="T5413" s="9"/>
      <c r="U5413" s="9"/>
      <c r="V5413" s="9"/>
      <c r="W5413" s="9"/>
      <c r="X5413" s="9"/>
      <c r="Y5413" s="9"/>
      <c r="Z5413" s="9"/>
      <c r="AA5413" s="9"/>
      <c r="AB5413" s="9"/>
      <c r="AC5413" s="9"/>
      <c r="AD5413" s="9"/>
      <c r="AE5413" s="9"/>
      <c r="AF5413" s="9"/>
      <c r="AG5413" s="9"/>
      <c r="AH5413" s="9"/>
      <c r="AI5413" s="9"/>
      <c r="AJ5413" s="9"/>
      <c r="AK5413" s="9"/>
      <c r="AL5413" s="9"/>
      <c r="AM5413" s="9"/>
      <c r="AN5413" s="9"/>
      <c r="AO5413" s="9"/>
      <c r="AP5413" s="9"/>
      <c r="AQ5413" s="15"/>
      <c r="AR5413" s="9"/>
      <c r="AS5413" s="9"/>
      <c r="AT5413" s="9"/>
      <c r="AU5413" s="9"/>
      <c r="AV5413" s="9"/>
      <c r="AW5413" s="9"/>
      <c r="AX5413" s="9"/>
      <c r="AY5413" s="9"/>
      <c r="AZ5413" s="9"/>
      <c r="BA5413" s="9"/>
      <c r="BB5413" s="9"/>
      <c r="BC5413" s="9"/>
      <c r="BD5413" s="9"/>
      <c r="BE5413" s="9"/>
      <c r="BF5413" s="9"/>
      <c r="BG5413" s="9"/>
      <c r="BH5413" s="9"/>
      <c r="BI5413" s="9"/>
      <c r="BJ5413" s="9"/>
      <c r="BK5413" s="9"/>
      <c r="BL5413" s="9">
        <f t="shared" si="176"/>
        <v>71941.662785630979</v>
      </c>
      <c r="BM5413" s="9">
        <f t="shared" si="177"/>
        <v>71900</v>
      </c>
    </row>
    <row r="5414" spans="1:65" x14ac:dyDescent="0.3">
      <c r="A5414" t="s">
        <v>4842</v>
      </c>
      <c r="B5414" s="9">
        <v>81</v>
      </c>
      <c r="C5414">
        <v>537535</v>
      </c>
      <c r="D5414">
        <v>1</v>
      </c>
      <c r="E5414">
        <v>0</v>
      </c>
      <c r="F5414">
        <v>0</v>
      </c>
      <c r="G5414">
        <v>0</v>
      </c>
      <c r="H5414">
        <v>0</v>
      </c>
      <c r="I5414" t="s">
        <v>83</v>
      </c>
      <c r="J5414">
        <v>550663</v>
      </c>
      <c r="K5414" t="s">
        <v>501</v>
      </c>
      <c r="L5414">
        <v>550094</v>
      </c>
      <c r="M5414" t="s">
        <v>143</v>
      </c>
      <c r="N5414">
        <v>550094</v>
      </c>
      <c r="O5414" t="s">
        <v>143</v>
      </c>
      <c r="P5414">
        <v>550094</v>
      </c>
      <c r="Q5414" t="s">
        <v>143</v>
      </c>
      <c r="R5414" s="9">
        <v>71941.662785630979</v>
      </c>
      <c r="S5414" s="9"/>
      <c r="T5414" s="9"/>
      <c r="U5414" s="9"/>
      <c r="V5414" s="9"/>
      <c r="W5414" s="9"/>
      <c r="X5414" s="9"/>
      <c r="Y5414" s="9"/>
      <c r="Z5414" s="9"/>
      <c r="AA5414" s="9"/>
      <c r="AB5414" s="9"/>
      <c r="AC5414" s="9"/>
      <c r="AD5414" s="9"/>
      <c r="AE5414" s="9"/>
      <c r="AF5414" s="9"/>
      <c r="AG5414" s="9"/>
      <c r="AH5414" s="9"/>
      <c r="AI5414" s="9"/>
      <c r="AJ5414" s="9"/>
      <c r="AK5414" s="9"/>
      <c r="AL5414" s="9"/>
      <c r="AM5414" s="9"/>
      <c r="AN5414" s="9"/>
      <c r="AO5414" s="9"/>
      <c r="AP5414" s="9"/>
      <c r="AQ5414" s="15"/>
      <c r="AR5414" s="9"/>
      <c r="AS5414" s="9"/>
      <c r="AT5414" s="9"/>
      <c r="AU5414" s="9"/>
      <c r="AV5414" s="9"/>
      <c r="AW5414" s="9"/>
      <c r="AX5414" s="9"/>
      <c r="AY5414" s="9"/>
      <c r="AZ5414" s="9"/>
      <c r="BA5414" s="9"/>
      <c r="BB5414" s="9"/>
      <c r="BC5414" s="9"/>
      <c r="BD5414" s="9"/>
      <c r="BE5414" s="9"/>
      <c r="BF5414" s="9"/>
      <c r="BG5414" s="9"/>
      <c r="BH5414" s="9"/>
      <c r="BI5414" s="9"/>
      <c r="BJ5414" s="9"/>
      <c r="BK5414" s="9"/>
      <c r="BL5414" s="9">
        <f t="shared" si="176"/>
        <v>71941.662785630979</v>
      </c>
      <c r="BM5414" s="9">
        <f t="shared" si="177"/>
        <v>71900</v>
      </c>
    </row>
    <row r="5415" spans="1:65" x14ac:dyDescent="0.3">
      <c r="A5415" t="s">
        <v>4842</v>
      </c>
      <c r="B5415" s="9">
        <v>69</v>
      </c>
      <c r="C5415">
        <v>507644</v>
      </c>
      <c r="D5415">
        <v>1</v>
      </c>
      <c r="E5415">
        <v>0</v>
      </c>
      <c r="F5415">
        <v>0</v>
      </c>
      <c r="G5415">
        <v>0</v>
      </c>
      <c r="H5415">
        <v>0</v>
      </c>
      <c r="I5415" t="s">
        <v>83</v>
      </c>
      <c r="J5415">
        <v>546542</v>
      </c>
      <c r="K5415" t="s">
        <v>1380</v>
      </c>
      <c r="L5415">
        <v>545881</v>
      </c>
      <c r="M5415" t="s">
        <v>238</v>
      </c>
      <c r="N5415">
        <v>545881</v>
      </c>
      <c r="O5415" t="s">
        <v>238</v>
      </c>
      <c r="P5415">
        <v>545881</v>
      </c>
      <c r="Q5415" t="s">
        <v>238</v>
      </c>
      <c r="R5415" s="9">
        <v>71941.662785630979</v>
      </c>
      <c r="S5415" s="9"/>
      <c r="T5415" s="9"/>
      <c r="U5415" s="9"/>
      <c r="V5415" s="9"/>
      <c r="W5415" s="9"/>
      <c r="X5415" s="9"/>
      <c r="Y5415" s="9"/>
      <c r="Z5415" s="9"/>
      <c r="AA5415" s="9"/>
      <c r="AB5415" s="9"/>
      <c r="AC5415" s="9"/>
      <c r="AD5415" s="9"/>
      <c r="AE5415" s="9"/>
      <c r="AF5415" s="9"/>
      <c r="AG5415" s="9"/>
      <c r="AH5415" s="9"/>
      <c r="AI5415" s="9"/>
      <c r="AJ5415" s="9"/>
      <c r="AK5415" s="9"/>
      <c r="AL5415" s="9"/>
      <c r="AM5415" s="9"/>
      <c r="AN5415" s="9"/>
      <c r="AO5415" s="9"/>
      <c r="AP5415" s="9"/>
      <c r="AQ5415" s="15"/>
      <c r="AR5415" s="9"/>
      <c r="AS5415" s="9"/>
      <c r="AT5415" s="9"/>
      <c r="AU5415" s="9"/>
      <c r="AV5415" s="9"/>
      <c r="AW5415" s="9"/>
      <c r="AX5415" s="9"/>
      <c r="AY5415" s="9"/>
      <c r="AZ5415" s="9"/>
      <c r="BA5415" s="9"/>
      <c r="BB5415" s="9"/>
      <c r="BC5415" s="9"/>
      <c r="BD5415" s="9"/>
      <c r="BE5415" s="9"/>
      <c r="BF5415" s="9"/>
      <c r="BG5415" s="9"/>
      <c r="BH5415" s="9"/>
      <c r="BI5415" s="9"/>
      <c r="BJ5415" s="9"/>
      <c r="BK5415" s="9"/>
      <c r="BL5415" s="9">
        <f t="shared" si="176"/>
        <v>71941.662785630979</v>
      </c>
      <c r="BM5415" s="9">
        <f t="shared" si="177"/>
        <v>71900</v>
      </c>
    </row>
    <row r="5416" spans="1:65" x14ac:dyDescent="0.3">
      <c r="A5416" t="s">
        <v>4843</v>
      </c>
      <c r="B5416" s="9">
        <v>875</v>
      </c>
      <c r="C5416">
        <v>567850</v>
      </c>
      <c r="D5416">
        <v>1</v>
      </c>
      <c r="E5416">
        <v>0</v>
      </c>
      <c r="F5416">
        <v>0</v>
      </c>
      <c r="G5416">
        <v>0</v>
      </c>
      <c r="H5416">
        <v>0</v>
      </c>
      <c r="I5416" t="s">
        <v>131</v>
      </c>
      <c r="J5416">
        <v>567442</v>
      </c>
      <c r="K5416" t="s">
        <v>617</v>
      </c>
      <c r="L5416">
        <v>567442</v>
      </c>
      <c r="M5416" t="s">
        <v>617</v>
      </c>
      <c r="N5416">
        <v>567442</v>
      </c>
      <c r="O5416" t="s">
        <v>617</v>
      </c>
      <c r="P5416">
        <v>567442</v>
      </c>
      <c r="Q5416" t="s">
        <v>617</v>
      </c>
      <c r="R5416" s="9">
        <v>206964.496910708</v>
      </c>
      <c r="S5416" s="9"/>
      <c r="T5416" s="9"/>
      <c r="U5416" s="9"/>
      <c r="V5416" s="9"/>
      <c r="W5416" s="9"/>
      <c r="X5416" s="9"/>
      <c r="Y5416" s="9"/>
      <c r="Z5416" s="9"/>
      <c r="AA5416" s="9"/>
      <c r="AB5416" s="9"/>
      <c r="AC5416" s="9"/>
      <c r="AD5416" s="9"/>
      <c r="AE5416" s="9"/>
      <c r="AF5416" s="9"/>
      <c r="AG5416" s="9"/>
      <c r="AH5416" s="9"/>
      <c r="AI5416" s="9"/>
      <c r="AJ5416" s="9"/>
      <c r="AK5416" s="9"/>
      <c r="AL5416" s="9"/>
      <c r="AM5416" s="9"/>
      <c r="AN5416" s="9"/>
      <c r="AO5416" s="9"/>
      <c r="AP5416" s="9"/>
      <c r="AQ5416" s="15"/>
      <c r="AR5416" s="9"/>
      <c r="AS5416" s="9"/>
      <c r="AT5416" s="9"/>
      <c r="AU5416" s="9"/>
      <c r="AV5416" s="9"/>
      <c r="AW5416" s="9"/>
      <c r="AX5416" s="9"/>
      <c r="AY5416" s="9"/>
      <c r="AZ5416" s="9"/>
      <c r="BA5416" s="9"/>
      <c r="BB5416" s="9"/>
      <c r="BC5416" s="9"/>
      <c r="BD5416" s="9"/>
      <c r="BE5416" s="9"/>
      <c r="BF5416" s="9"/>
      <c r="BG5416" s="9"/>
      <c r="BH5416" s="9"/>
      <c r="BI5416" s="9"/>
      <c r="BJ5416" s="9"/>
      <c r="BK5416" s="9"/>
      <c r="BL5416" s="9">
        <f t="shared" si="176"/>
        <v>206964.496910708</v>
      </c>
      <c r="BM5416" s="9">
        <f t="shared" si="177"/>
        <v>207000</v>
      </c>
    </row>
    <row r="5417" spans="1:65" x14ac:dyDescent="0.3">
      <c r="A5417" t="s">
        <v>4844</v>
      </c>
      <c r="B5417" s="9">
        <v>113</v>
      </c>
      <c r="C5417">
        <v>570761</v>
      </c>
      <c r="D5417">
        <v>1</v>
      </c>
      <c r="E5417">
        <v>0</v>
      </c>
      <c r="F5417">
        <v>0</v>
      </c>
      <c r="G5417">
        <v>0</v>
      </c>
      <c r="H5417">
        <v>0</v>
      </c>
      <c r="I5417" t="s">
        <v>86</v>
      </c>
      <c r="J5417">
        <v>535672</v>
      </c>
      <c r="K5417" t="s">
        <v>947</v>
      </c>
      <c r="L5417">
        <v>535672</v>
      </c>
      <c r="M5417" t="s">
        <v>947</v>
      </c>
      <c r="N5417">
        <v>535419</v>
      </c>
      <c r="O5417" t="s">
        <v>170</v>
      </c>
      <c r="P5417">
        <v>535419</v>
      </c>
      <c r="Q5417" t="s">
        <v>170</v>
      </c>
      <c r="R5417" s="9">
        <v>71941.662785630979</v>
      </c>
      <c r="S5417" s="9"/>
      <c r="T5417" s="9"/>
      <c r="U5417" s="9"/>
      <c r="V5417" s="9"/>
      <c r="W5417" s="9"/>
      <c r="X5417" s="9"/>
      <c r="Y5417" s="9"/>
      <c r="Z5417" s="9"/>
      <c r="AA5417" s="9"/>
      <c r="AB5417" s="9"/>
      <c r="AC5417" s="9"/>
      <c r="AD5417" s="9"/>
      <c r="AE5417" s="9"/>
      <c r="AF5417" s="9"/>
      <c r="AG5417" s="9"/>
      <c r="AH5417" s="9"/>
      <c r="AI5417" s="9"/>
      <c r="AJ5417" s="9"/>
      <c r="AK5417" s="9"/>
      <c r="AL5417" s="9"/>
      <c r="AM5417" s="9"/>
      <c r="AN5417" s="9"/>
      <c r="AO5417" s="9"/>
      <c r="AP5417" s="9"/>
      <c r="AQ5417" s="15"/>
      <c r="AR5417" s="9"/>
      <c r="AS5417" s="9"/>
      <c r="AT5417" s="9"/>
      <c r="AU5417" s="9"/>
      <c r="AV5417" s="9"/>
      <c r="AW5417" s="9"/>
      <c r="AX5417" s="9"/>
      <c r="AY5417" s="9"/>
      <c r="AZ5417" s="9"/>
      <c r="BA5417" s="9"/>
      <c r="BB5417" s="9"/>
      <c r="BC5417" s="9"/>
      <c r="BD5417" s="9"/>
      <c r="BE5417" s="9"/>
      <c r="BF5417" s="9"/>
      <c r="BG5417" s="9"/>
      <c r="BH5417" s="9"/>
      <c r="BI5417" s="9"/>
      <c r="BJ5417" s="9"/>
      <c r="BK5417" s="9"/>
      <c r="BL5417" s="9">
        <f t="shared" si="176"/>
        <v>71941.662785630979</v>
      </c>
      <c r="BM5417" s="9">
        <f t="shared" si="177"/>
        <v>71900</v>
      </c>
    </row>
    <row r="5418" spans="1:65" x14ac:dyDescent="0.3">
      <c r="A5418" t="s">
        <v>4845</v>
      </c>
      <c r="B5418" s="9">
        <v>90</v>
      </c>
      <c r="C5418">
        <v>536695</v>
      </c>
      <c r="D5418">
        <v>1</v>
      </c>
      <c r="E5418">
        <v>0</v>
      </c>
      <c r="F5418">
        <v>0</v>
      </c>
      <c r="G5418">
        <v>0</v>
      </c>
      <c r="H5418">
        <v>0</v>
      </c>
      <c r="I5418" t="s">
        <v>83</v>
      </c>
      <c r="J5418">
        <v>551970</v>
      </c>
      <c r="K5418" t="s">
        <v>1010</v>
      </c>
      <c r="L5418">
        <v>550787</v>
      </c>
      <c r="M5418" t="s">
        <v>908</v>
      </c>
      <c r="N5418">
        <v>550787</v>
      </c>
      <c r="O5418" t="s">
        <v>908</v>
      </c>
      <c r="P5418">
        <v>550787</v>
      </c>
      <c r="Q5418" t="s">
        <v>908</v>
      </c>
      <c r="R5418" s="9">
        <v>71941.662785630979</v>
      </c>
      <c r="S5418" s="9"/>
      <c r="T5418" s="9"/>
      <c r="U5418" s="9"/>
      <c r="V5418" s="9"/>
      <c r="W5418" s="9"/>
      <c r="X5418" s="9"/>
      <c r="Y5418" s="9"/>
      <c r="Z5418" s="9"/>
      <c r="AA5418" s="9"/>
      <c r="AB5418" s="9"/>
      <c r="AC5418" s="9"/>
      <c r="AD5418" s="9"/>
      <c r="AE5418" s="9"/>
      <c r="AF5418" s="9"/>
      <c r="AG5418" s="9"/>
      <c r="AH5418" s="9"/>
      <c r="AI5418" s="9"/>
      <c r="AJ5418" s="9"/>
      <c r="AK5418" s="9"/>
      <c r="AL5418" s="9"/>
      <c r="AM5418" s="9"/>
      <c r="AN5418" s="9"/>
      <c r="AO5418" s="9"/>
      <c r="AP5418" s="9"/>
      <c r="AQ5418" s="15"/>
      <c r="AR5418" s="9"/>
      <c r="AS5418" s="9"/>
      <c r="AT5418" s="9"/>
      <c r="AU5418" s="9"/>
      <c r="AV5418" s="9"/>
      <c r="AW5418" s="9"/>
      <c r="AX5418" s="9"/>
      <c r="AY5418" s="9"/>
      <c r="AZ5418" s="9"/>
      <c r="BA5418" s="9"/>
      <c r="BB5418" s="9"/>
      <c r="BC5418" s="9"/>
      <c r="BD5418" s="9"/>
      <c r="BE5418" s="9"/>
      <c r="BF5418" s="9"/>
      <c r="BG5418" s="9"/>
      <c r="BH5418" s="9"/>
      <c r="BI5418" s="9"/>
      <c r="BJ5418" s="9"/>
      <c r="BK5418" s="9"/>
      <c r="BL5418" s="9">
        <f t="shared" si="176"/>
        <v>71941.662785630979</v>
      </c>
      <c r="BM5418" s="9">
        <f t="shared" si="177"/>
        <v>71900</v>
      </c>
    </row>
    <row r="5419" spans="1:65" x14ac:dyDescent="0.3">
      <c r="A5419" t="s">
        <v>4846</v>
      </c>
      <c r="B5419" s="9">
        <v>337</v>
      </c>
      <c r="C5419">
        <v>573698</v>
      </c>
      <c r="D5419">
        <v>1</v>
      </c>
      <c r="E5419">
        <v>0</v>
      </c>
      <c r="F5419">
        <v>0</v>
      </c>
      <c r="G5419">
        <v>0</v>
      </c>
      <c r="H5419">
        <v>0</v>
      </c>
      <c r="I5419" t="s">
        <v>90</v>
      </c>
      <c r="J5419">
        <v>572659</v>
      </c>
      <c r="K5419" t="s">
        <v>158</v>
      </c>
      <c r="L5419">
        <v>572659</v>
      </c>
      <c r="M5419" t="s">
        <v>158</v>
      </c>
      <c r="N5419">
        <v>572659</v>
      </c>
      <c r="O5419" t="s">
        <v>158</v>
      </c>
      <c r="P5419">
        <v>572659</v>
      </c>
      <c r="Q5419" t="s">
        <v>158</v>
      </c>
      <c r="R5419" s="9">
        <v>80719.936293316801</v>
      </c>
      <c r="S5419" s="9"/>
      <c r="T5419" s="9"/>
      <c r="U5419" s="9"/>
      <c r="V5419" s="9"/>
      <c r="W5419" s="9"/>
      <c r="X5419" s="9"/>
      <c r="Y5419" s="9"/>
      <c r="Z5419" s="9"/>
      <c r="AA5419" s="9"/>
      <c r="AB5419" s="9"/>
      <c r="AC5419" s="9"/>
      <c r="AD5419" s="9"/>
      <c r="AE5419" s="9"/>
      <c r="AF5419" s="9"/>
      <c r="AG5419" s="9"/>
      <c r="AH5419" s="9"/>
      <c r="AI5419" s="9"/>
      <c r="AJ5419" s="9"/>
      <c r="AK5419" s="9"/>
      <c r="AL5419" s="9"/>
      <c r="AM5419" s="9"/>
      <c r="AN5419" s="9"/>
      <c r="AO5419" s="9"/>
      <c r="AP5419" s="9"/>
      <c r="AQ5419" s="15"/>
      <c r="AR5419" s="9"/>
      <c r="AS5419" s="9"/>
      <c r="AT5419" s="9"/>
      <c r="AU5419" s="9"/>
      <c r="AV5419" s="9"/>
      <c r="AW5419" s="9"/>
      <c r="AX5419" s="9"/>
      <c r="AY5419" s="9"/>
      <c r="AZ5419" s="9"/>
      <c r="BA5419" s="9"/>
      <c r="BB5419" s="9"/>
      <c r="BC5419" s="9"/>
      <c r="BD5419" s="9"/>
      <c r="BE5419" s="9"/>
      <c r="BF5419" s="9"/>
      <c r="BG5419" s="9"/>
      <c r="BH5419" s="9"/>
      <c r="BI5419" s="9"/>
      <c r="BJ5419" s="9"/>
      <c r="BK5419" s="9"/>
      <c r="BL5419" s="9">
        <f t="shared" si="176"/>
        <v>80719.936293316801</v>
      </c>
      <c r="BM5419" s="9">
        <f t="shared" si="177"/>
        <v>80700</v>
      </c>
    </row>
    <row r="5420" spans="1:65" x14ac:dyDescent="0.3">
      <c r="A5420" t="s">
        <v>4847</v>
      </c>
      <c r="B5420" s="9">
        <v>458</v>
      </c>
      <c r="C5420">
        <v>559555</v>
      </c>
      <c r="D5420">
        <v>1</v>
      </c>
      <c r="E5420">
        <v>0</v>
      </c>
      <c r="F5420">
        <v>0</v>
      </c>
      <c r="G5420">
        <v>0</v>
      </c>
      <c r="H5420">
        <v>0</v>
      </c>
      <c r="I5420" t="s">
        <v>151</v>
      </c>
      <c r="J5420">
        <v>559211</v>
      </c>
      <c r="K5420" t="s">
        <v>222</v>
      </c>
      <c r="L5420">
        <v>559211</v>
      </c>
      <c r="M5420" t="s">
        <v>222</v>
      </c>
      <c r="N5420">
        <v>559211</v>
      </c>
      <c r="O5420" t="s">
        <v>222</v>
      </c>
      <c r="P5420">
        <v>559300</v>
      </c>
      <c r="Q5420" t="s">
        <v>223</v>
      </c>
      <c r="R5420" s="9">
        <v>109327.17196468011</v>
      </c>
      <c r="S5420" s="9"/>
      <c r="T5420" s="9"/>
      <c r="U5420" s="9"/>
      <c r="V5420" s="9"/>
      <c r="W5420" s="9"/>
      <c r="X5420" s="9"/>
      <c r="Y5420" s="9"/>
      <c r="Z5420" s="9"/>
      <c r="AA5420" s="9"/>
      <c r="AB5420" s="9"/>
      <c r="AC5420" s="9"/>
      <c r="AD5420" s="9"/>
      <c r="AE5420" s="9"/>
      <c r="AF5420" s="9"/>
      <c r="AG5420" s="9"/>
      <c r="AH5420" s="9"/>
      <c r="AI5420" s="9"/>
      <c r="AJ5420" s="9"/>
      <c r="AK5420" s="9"/>
      <c r="AL5420" s="9"/>
      <c r="AM5420" s="9"/>
      <c r="AN5420" s="9"/>
      <c r="AO5420" s="9"/>
      <c r="AP5420" s="9"/>
      <c r="AQ5420" s="15"/>
      <c r="AR5420" s="9"/>
      <c r="AS5420" s="9"/>
      <c r="AT5420" s="9"/>
      <c r="AU5420" s="9"/>
      <c r="AV5420" s="9"/>
      <c r="AW5420" s="9"/>
      <c r="AX5420" s="9"/>
      <c r="AY5420" s="9"/>
      <c r="AZ5420" s="9"/>
      <c r="BA5420" s="9"/>
      <c r="BB5420" s="9"/>
      <c r="BC5420" s="9"/>
      <c r="BD5420" s="9"/>
      <c r="BE5420" s="9"/>
      <c r="BF5420" s="9"/>
      <c r="BG5420" s="9"/>
      <c r="BH5420" s="9"/>
      <c r="BI5420" s="9"/>
      <c r="BJ5420" s="9"/>
      <c r="BK5420" s="9"/>
      <c r="BL5420" s="9">
        <f t="shared" si="176"/>
        <v>109327.17196468011</v>
      </c>
      <c r="BM5420" s="9">
        <f t="shared" si="177"/>
        <v>109300</v>
      </c>
    </row>
    <row r="5421" spans="1:65" x14ac:dyDescent="0.3">
      <c r="A5421" t="s">
        <v>4848</v>
      </c>
      <c r="B5421" s="9">
        <v>543</v>
      </c>
      <c r="C5421">
        <v>534501</v>
      </c>
      <c r="D5421">
        <v>1</v>
      </c>
      <c r="E5421">
        <v>0</v>
      </c>
      <c r="F5421">
        <v>0</v>
      </c>
      <c r="G5421">
        <v>0</v>
      </c>
      <c r="H5421">
        <v>0</v>
      </c>
      <c r="I5421" t="s">
        <v>86</v>
      </c>
      <c r="J5421">
        <v>533955</v>
      </c>
      <c r="K5421" t="s">
        <v>314</v>
      </c>
      <c r="L5421">
        <v>534021</v>
      </c>
      <c r="M5421" t="s">
        <v>463</v>
      </c>
      <c r="N5421">
        <v>533955</v>
      </c>
      <c r="O5421" t="s">
        <v>314</v>
      </c>
      <c r="P5421">
        <v>533955</v>
      </c>
      <c r="Q5421" t="s">
        <v>314</v>
      </c>
      <c r="R5421" s="9">
        <v>129340.70114915261</v>
      </c>
      <c r="S5421" s="9"/>
      <c r="T5421" s="9"/>
      <c r="U5421" s="9"/>
      <c r="V5421" s="9"/>
      <c r="W5421" s="9"/>
      <c r="X5421" s="9"/>
      <c r="Y5421" s="9"/>
      <c r="Z5421" s="9"/>
      <c r="AA5421" s="9"/>
      <c r="AB5421" s="9"/>
      <c r="AC5421" s="9"/>
      <c r="AD5421" s="9"/>
      <c r="AE5421" s="9"/>
      <c r="AF5421" s="9"/>
      <c r="AG5421" s="9"/>
      <c r="AH5421" s="9"/>
      <c r="AI5421" s="9"/>
      <c r="AJ5421" s="9"/>
      <c r="AK5421" s="9"/>
      <c r="AL5421" s="9"/>
      <c r="AM5421" s="9"/>
      <c r="AN5421" s="9"/>
      <c r="AO5421" s="9"/>
      <c r="AP5421" s="9"/>
      <c r="AQ5421" s="15"/>
      <c r="AR5421" s="9"/>
      <c r="AS5421" s="9"/>
      <c r="AT5421" s="9"/>
      <c r="AU5421" s="9"/>
      <c r="AV5421" s="9"/>
      <c r="AW5421" s="9"/>
      <c r="AX5421" s="9"/>
      <c r="AY5421" s="9"/>
      <c r="AZ5421" s="9"/>
      <c r="BA5421" s="9"/>
      <c r="BB5421" s="9"/>
      <c r="BC5421" s="9"/>
      <c r="BD5421" s="9"/>
      <c r="BE5421" s="9"/>
      <c r="BF5421" s="9"/>
      <c r="BG5421" s="9"/>
      <c r="BH5421" s="9"/>
      <c r="BI5421" s="9"/>
      <c r="BJ5421" s="9"/>
      <c r="BK5421" s="9"/>
      <c r="BL5421" s="9">
        <f t="shared" si="176"/>
        <v>129340.70114915261</v>
      </c>
      <c r="BM5421" s="9">
        <f t="shared" si="177"/>
        <v>129300</v>
      </c>
    </row>
    <row r="5422" spans="1:65" x14ac:dyDescent="0.3">
      <c r="A5422" t="s">
        <v>4849</v>
      </c>
      <c r="B5422" s="9">
        <v>331</v>
      </c>
      <c r="C5422">
        <v>537900</v>
      </c>
      <c r="D5422">
        <v>1</v>
      </c>
      <c r="E5422">
        <v>0</v>
      </c>
      <c r="F5422">
        <v>0</v>
      </c>
      <c r="G5422">
        <v>0</v>
      </c>
      <c r="H5422">
        <v>0</v>
      </c>
      <c r="I5422" t="s">
        <v>86</v>
      </c>
      <c r="J5422">
        <v>537683</v>
      </c>
      <c r="K5422" t="s">
        <v>324</v>
      </c>
      <c r="L5422">
        <v>537683</v>
      </c>
      <c r="M5422" t="s">
        <v>324</v>
      </c>
      <c r="N5422">
        <v>537683</v>
      </c>
      <c r="O5422" t="s">
        <v>324</v>
      </c>
      <c r="P5422">
        <v>537683</v>
      </c>
      <c r="Q5422" t="s">
        <v>324</v>
      </c>
      <c r="R5422" s="9">
        <v>79297.46856071784</v>
      </c>
      <c r="S5422" s="9"/>
      <c r="T5422" s="9"/>
      <c r="U5422" s="9"/>
      <c r="V5422" s="9"/>
      <c r="W5422" s="9"/>
      <c r="X5422" s="9"/>
      <c r="Y5422" s="9"/>
      <c r="Z5422" s="9"/>
      <c r="AA5422" s="9"/>
      <c r="AB5422" s="9"/>
      <c r="AC5422" s="9"/>
      <c r="AD5422" s="9"/>
      <c r="AE5422" s="9"/>
      <c r="AF5422" s="9"/>
      <c r="AG5422" s="9"/>
      <c r="AH5422" s="9"/>
      <c r="AI5422" s="9"/>
      <c r="AJ5422" s="9"/>
      <c r="AK5422" s="9"/>
      <c r="AL5422" s="9"/>
      <c r="AM5422" s="9"/>
      <c r="AN5422" s="9"/>
      <c r="AO5422" s="9"/>
      <c r="AP5422" s="9"/>
      <c r="AQ5422" s="15"/>
      <c r="AR5422" s="9"/>
      <c r="AS5422" s="9"/>
      <c r="AT5422" s="9"/>
      <c r="AU5422" s="9"/>
      <c r="AV5422" s="9"/>
      <c r="AW5422" s="9"/>
      <c r="AX5422" s="9"/>
      <c r="AY5422" s="9"/>
      <c r="AZ5422" s="9"/>
      <c r="BA5422" s="9"/>
      <c r="BB5422" s="9"/>
      <c r="BC5422" s="9"/>
      <c r="BD5422" s="9"/>
      <c r="BE5422" s="9"/>
      <c r="BF5422" s="9"/>
      <c r="BG5422" s="9"/>
      <c r="BH5422" s="9"/>
      <c r="BI5422" s="9"/>
      <c r="BJ5422" s="9"/>
      <c r="BK5422" s="9"/>
      <c r="BL5422" s="9">
        <f t="shared" si="176"/>
        <v>79297.46856071784</v>
      </c>
      <c r="BM5422" s="9">
        <f t="shared" si="177"/>
        <v>79300</v>
      </c>
    </row>
    <row r="5423" spans="1:65" x14ac:dyDescent="0.3">
      <c r="A5423" t="s">
        <v>4850</v>
      </c>
      <c r="B5423" s="9">
        <v>1292</v>
      </c>
      <c r="C5423">
        <v>595021</v>
      </c>
      <c r="D5423">
        <v>1</v>
      </c>
      <c r="E5423">
        <v>0</v>
      </c>
      <c r="F5423">
        <v>0</v>
      </c>
      <c r="G5423">
        <v>0</v>
      </c>
      <c r="H5423">
        <v>0</v>
      </c>
      <c r="I5423" t="s">
        <v>81</v>
      </c>
      <c r="J5423">
        <v>593711</v>
      </c>
      <c r="K5423" t="s">
        <v>185</v>
      </c>
      <c r="L5423">
        <v>593711</v>
      </c>
      <c r="M5423" t="s">
        <v>185</v>
      </c>
      <c r="N5423">
        <v>593711</v>
      </c>
      <c r="O5423" t="s">
        <v>185</v>
      </c>
      <c r="P5423">
        <v>593711</v>
      </c>
      <c r="Q5423" t="s">
        <v>185</v>
      </c>
      <c r="R5423" s="9">
        <v>303446.8784495868</v>
      </c>
      <c r="S5423" s="9"/>
      <c r="T5423" s="9"/>
      <c r="U5423" s="9"/>
      <c r="V5423" s="9"/>
      <c r="W5423" s="9"/>
      <c r="X5423" s="9"/>
      <c r="Y5423" s="9"/>
      <c r="Z5423" s="9"/>
      <c r="AA5423" s="9"/>
      <c r="AB5423" s="9"/>
      <c r="AC5423" s="9"/>
      <c r="AD5423" s="9"/>
      <c r="AE5423" s="9"/>
      <c r="AF5423" s="9"/>
      <c r="AG5423" s="9"/>
      <c r="AH5423" s="9"/>
      <c r="AI5423" s="9"/>
      <c r="AJ5423" s="9"/>
      <c r="AK5423" s="9"/>
      <c r="AL5423" s="9"/>
      <c r="AM5423" s="9"/>
      <c r="AN5423" s="9"/>
      <c r="AO5423" s="9"/>
      <c r="AP5423" s="9"/>
      <c r="AQ5423" s="15"/>
      <c r="AR5423" s="9">
        <v>1</v>
      </c>
      <c r="AS5423" s="9">
        <f>AR5423*30500</f>
        <v>30500</v>
      </c>
      <c r="AT5423" s="9"/>
      <c r="AU5423" s="9"/>
      <c r="AV5423" s="9"/>
      <c r="AW5423" s="9"/>
      <c r="AX5423" s="9"/>
      <c r="AY5423" s="9"/>
      <c r="AZ5423" s="9"/>
      <c r="BA5423" s="9"/>
      <c r="BB5423" s="9"/>
      <c r="BC5423" s="9"/>
      <c r="BD5423" s="9"/>
      <c r="BE5423" s="9"/>
      <c r="BF5423" s="9"/>
      <c r="BG5423" s="9"/>
      <c r="BH5423" s="9"/>
      <c r="BI5423" s="9"/>
      <c r="BJ5423" s="9"/>
      <c r="BK5423" s="9"/>
      <c r="BL5423" s="9">
        <f t="shared" si="176"/>
        <v>333946.8784495868</v>
      </c>
      <c r="BM5423" s="9">
        <f t="shared" si="177"/>
        <v>333900</v>
      </c>
    </row>
    <row r="5424" spans="1:65" x14ac:dyDescent="0.3">
      <c r="A5424" t="s">
        <v>4851</v>
      </c>
      <c r="B5424" s="9">
        <v>204</v>
      </c>
      <c r="C5424">
        <v>596931</v>
      </c>
      <c r="D5424">
        <v>1</v>
      </c>
      <c r="E5424">
        <v>0</v>
      </c>
      <c r="F5424">
        <v>0</v>
      </c>
      <c r="G5424">
        <v>0</v>
      </c>
      <c r="H5424">
        <v>0</v>
      </c>
      <c r="I5424" t="s">
        <v>123</v>
      </c>
      <c r="J5424">
        <v>595411</v>
      </c>
      <c r="K5424" t="s">
        <v>446</v>
      </c>
      <c r="L5424">
        <v>595411</v>
      </c>
      <c r="M5424" t="s">
        <v>446</v>
      </c>
      <c r="N5424">
        <v>595411</v>
      </c>
      <c r="O5424" t="s">
        <v>446</v>
      </c>
      <c r="P5424">
        <v>595411</v>
      </c>
      <c r="Q5424" t="s">
        <v>446</v>
      </c>
      <c r="R5424" s="9">
        <v>71941.662785630979</v>
      </c>
      <c r="S5424" s="9"/>
      <c r="T5424" s="9"/>
      <c r="U5424" s="9"/>
      <c r="V5424" s="9"/>
      <c r="W5424" s="9"/>
      <c r="X5424" s="9"/>
      <c r="Y5424" s="9"/>
      <c r="Z5424" s="9"/>
      <c r="AA5424" s="9"/>
      <c r="AB5424" s="9"/>
      <c r="AC5424" s="9"/>
      <c r="AD5424" s="9"/>
      <c r="AE5424" s="9"/>
      <c r="AF5424" s="9"/>
      <c r="AG5424" s="9"/>
      <c r="AH5424" s="9"/>
      <c r="AI5424" s="9"/>
      <c r="AJ5424" s="9"/>
      <c r="AK5424" s="9"/>
      <c r="AL5424" s="9"/>
      <c r="AM5424" s="9"/>
      <c r="AN5424" s="9"/>
      <c r="AO5424" s="9"/>
      <c r="AP5424" s="9"/>
      <c r="AQ5424" s="15"/>
      <c r="AR5424" s="9"/>
      <c r="AS5424" s="9"/>
      <c r="AT5424" s="9"/>
      <c r="AU5424" s="9"/>
      <c r="AV5424" s="9"/>
      <c r="AW5424" s="9"/>
      <c r="AX5424" s="9"/>
      <c r="AY5424" s="9"/>
      <c r="AZ5424" s="9"/>
      <c r="BA5424" s="9"/>
      <c r="BB5424" s="9"/>
      <c r="BC5424" s="9"/>
      <c r="BD5424" s="9"/>
      <c r="BE5424" s="9"/>
      <c r="BF5424" s="9"/>
      <c r="BG5424" s="9"/>
      <c r="BH5424" s="9"/>
      <c r="BI5424" s="9"/>
      <c r="BJ5424" s="9"/>
      <c r="BK5424" s="9"/>
      <c r="BL5424" s="9">
        <f t="shared" si="176"/>
        <v>71941.662785630979</v>
      </c>
      <c r="BM5424" s="9">
        <f t="shared" si="177"/>
        <v>71900</v>
      </c>
    </row>
    <row r="5425" spans="1:65" x14ac:dyDescent="0.3">
      <c r="A5425" t="s">
        <v>4852</v>
      </c>
      <c r="B5425" s="9">
        <v>133</v>
      </c>
      <c r="C5425">
        <v>541435</v>
      </c>
      <c r="D5425">
        <v>1</v>
      </c>
      <c r="E5425">
        <v>0</v>
      </c>
      <c r="F5425">
        <v>0</v>
      </c>
      <c r="G5425">
        <v>0</v>
      </c>
      <c r="H5425">
        <v>0</v>
      </c>
      <c r="I5425" t="s">
        <v>151</v>
      </c>
      <c r="J5425">
        <v>561215</v>
      </c>
      <c r="K5425" t="s">
        <v>307</v>
      </c>
      <c r="L5425">
        <v>561215</v>
      </c>
      <c r="M5425" t="s">
        <v>307</v>
      </c>
      <c r="N5425">
        <v>561215</v>
      </c>
      <c r="O5425" t="s">
        <v>307</v>
      </c>
      <c r="P5425">
        <v>561215</v>
      </c>
      <c r="Q5425" t="s">
        <v>307</v>
      </c>
      <c r="R5425" s="9">
        <v>71941.662785630979</v>
      </c>
      <c r="S5425" s="9"/>
      <c r="T5425" s="9"/>
      <c r="U5425" s="9"/>
      <c r="V5425" s="9"/>
      <c r="W5425" s="9"/>
      <c r="X5425" s="9"/>
      <c r="Y5425" s="9"/>
      <c r="Z5425" s="9"/>
      <c r="AA5425" s="9"/>
      <c r="AB5425" s="9"/>
      <c r="AC5425" s="9"/>
      <c r="AD5425" s="9"/>
      <c r="AE5425" s="9"/>
      <c r="AF5425" s="9"/>
      <c r="AG5425" s="9"/>
      <c r="AH5425" s="9"/>
      <c r="AI5425" s="9"/>
      <c r="AJ5425" s="9"/>
      <c r="AK5425" s="9"/>
      <c r="AL5425" s="9"/>
      <c r="AM5425" s="9"/>
      <c r="AN5425" s="9"/>
      <c r="AO5425" s="9"/>
      <c r="AP5425" s="9"/>
      <c r="AQ5425" s="15"/>
      <c r="AR5425" s="9"/>
      <c r="AS5425" s="9"/>
      <c r="AT5425" s="9"/>
      <c r="AU5425" s="9"/>
      <c r="AV5425" s="9"/>
      <c r="AW5425" s="9"/>
      <c r="AX5425" s="9"/>
      <c r="AY5425" s="9"/>
      <c r="AZ5425" s="9"/>
      <c r="BA5425" s="9"/>
      <c r="BB5425" s="9"/>
      <c r="BC5425" s="9"/>
      <c r="BD5425" s="9"/>
      <c r="BE5425" s="9"/>
      <c r="BF5425" s="9"/>
      <c r="BG5425" s="9"/>
      <c r="BH5425" s="9"/>
      <c r="BI5425" s="9"/>
      <c r="BJ5425" s="9"/>
      <c r="BK5425" s="9"/>
      <c r="BL5425" s="9">
        <f t="shared" si="176"/>
        <v>71941.662785630979</v>
      </c>
      <c r="BM5425" s="9">
        <f t="shared" si="177"/>
        <v>71900</v>
      </c>
    </row>
    <row r="5426" spans="1:65" x14ac:dyDescent="0.3">
      <c r="A5426" t="s">
        <v>4853</v>
      </c>
      <c r="B5426" s="9">
        <v>107</v>
      </c>
      <c r="C5426">
        <v>554391</v>
      </c>
      <c r="D5426">
        <v>1</v>
      </c>
      <c r="E5426">
        <v>0</v>
      </c>
      <c r="F5426">
        <v>0</v>
      </c>
      <c r="G5426">
        <v>0</v>
      </c>
      <c r="H5426">
        <v>0</v>
      </c>
      <c r="I5426" t="s">
        <v>151</v>
      </c>
      <c r="J5426">
        <v>553816</v>
      </c>
      <c r="K5426" t="s">
        <v>1866</v>
      </c>
      <c r="L5426">
        <v>554294</v>
      </c>
      <c r="M5426" t="s">
        <v>1017</v>
      </c>
      <c r="N5426">
        <v>553425</v>
      </c>
      <c r="O5426" t="s">
        <v>152</v>
      </c>
      <c r="P5426">
        <v>553425</v>
      </c>
      <c r="Q5426" t="s">
        <v>152</v>
      </c>
      <c r="R5426" s="9">
        <v>71941.662785630979</v>
      </c>
      <c r="S5426" s="9"/>
      <c r="T5426" s="9"/>
      <c r="U5426" s="9"/>
      <c r="V5426" s="9"/>
      <c r="W5426" s="9"/>
      <c r="X5426" s="9"/>
      <c r="Y5426" s="9"/>
      <c r="Z5426" s="9"/>
      <c r="AA5426" s="9"/>
      <c r="AB5426" s="9"/>
      <c r="AC5426" s="9"/>
      <c r="AD5426" s="9"/>
      <c r="AE5426" s="9"/>
      <c r="AF5426" s="9"/>
      <c r="AG5426" s="9"/>
      <c r="AH5426" s="9"/>
      <c r="AI5426" s="9"/>
      <c r="AJ5426" s="9"/>
      <c r="AK5426" s="9"/>
      <c r="AL5426" s="9"/>
      <c r="AM5426" s="9"/>
      <c r="AN5426" s="9"/>
      <c r="AO5426" s="9"/>
      <c r="AP5426" s="9"/>
      <c r="AQ5426" s="15"/>
      <c r="AR5426" s="9"/>
      <c r="AS5426" s="9"/>
      <c r="AT5426" s="9"/>
      <c r="AU5426" s="9"/>
      <c r="AV5426" s="9"/>
      <c r="AW5426" s="9"/>
      <c r="AX5426" s="9"/>
      <c r="AY5426" s="9"/>
      <c r="AZ5426" s="9"/>
      <c r="BA5426" s="9"/>
      <c r="BB5426" s="9"/>
      <c r="BC5426" s="9"/>
      <c r="BD5426" s="9"/>
      <c r="BE5426" s="9"/>
      <c r="BF5426" s="9"/>
      <c r="BG5426" s="9"/>
      <c r="BH5426" s="9"/>
      <c r="BI5426" s="9"/>
      <c r="BJ5426" s="9"/>
      <c r="BK5426" s="9"/>
      <c r="BL5426" s="9">
        <f t="shared" si="176"/>
        <v>71941.662785630979</v>
      </c>
      <c r="BM5426" s="9">
        <f t="shared" si="177"/>
        <v>71900</v>
      </c>
    </row>
    <row r="5427" spans="1:65" x14ac:dyDescent="0.3">
      <c r="A5427" t="s">
        <v>4854</v>
      </c>
      <c r="B5427" s="9">
        <v>628</v>
      </c>
      <c r="C5427">
        <v>559563</v>
      </c>
      <c r="D5427">
        <v>1</v>
      </c>
      <c r="E5427">
        <v>0</v>
      </c>
      <c r="F5427">
        <v>0</v>
      </c>
      <c r="G5427">
        <v>0</v>
      </c>
      <c r="H5427">
        <v>0</v>
      </c>
      <c r="I5427" t="s">
        <v>151</v>
      </c>
      <c r="J5427">
        <v>559334</v>
      </c>
      <c r="K5427" t="s">
        <v>1050</v>
      </c>
      <c r="L5427">
        <v>559628</v>
      </c>
      <c r="M5427" t="s">
        <v>443</v>
      </c>
      <c r="N5427">
        <v>559628</v>
      </c>
      <c r="O5427" t="s">
        <v>443</v>
      </c>
      <c r="P5427">
        <v>559300</v>
      </c>
      <c r="Q5427" t="s">
        <v>223</v>
      </c>
      <c r="R5427" s="9">
        <v>149293.0813235339</v>
      </c>
      <c r="S5427" s="9"/>
      <c r="T5427" s="9"/>
      <c r="U5427" s="9"/>
      <c r="V5427" s="9"/>
      <c r="W5427" s="9"/>
      <c r="X5427" s="9"/>
      <c r="Y5427" s="9"/>
      <c r="Z5427" s="9"/>
      <c r="AA5427" s="9"/>
      <c r="AB5427" s="9"/>
      <c r="AC5427" s="9"/>
      <c r="AD5427" s="9"/>
      <c r="AE5427" s="9"/>
      <c r="AF5427" s="9"/>
      <c r="AG5427" s="9"/>
      <c r="AH5427" s="9"/>
      <c r="AI5427" s="9"/>
      <c r="AJ5427" s="9"/>
      <c r="AK5427" s="9"/>
      <c r="AL5427" s="9"/>
      <c r="AM5427" s="9"/>
      <c r="AN5427" s="9"/>
      <c r="AO5427" s="9"/>
      <c r="AP5427" s="9"/>
      <c r="AQ5427" s="15"/>
      <c r="AR5427" s="9">
        <v>2</v>
      </c>
      <c r="AS5427" s="9">
        <f>AR5427*30500</f>
        <v>61000</v>
      </c>
      <c r="AT5427" s="9"/>
      <c r="AU5427" s="9"/>
      <c r="AV5427" s="9"/>
      <c r="AW5427" s="9"/>
      <c r="AX5427" s="9"/>
      <c r="AY5427" s="9"/>
      <c r="AZ5427" s="9"/>
      <c r="BA5427" s="9"/>
      <c r="BB5427" s="9"/>
      <c r="BC5427" s="9"/>
      <c r="BD5427" s="9"/>
      <c r="BE5427" s="9"/>
      <c r="BF5427" s="9"/>
      <c r="BG5427" s="9"/>
      <c r="BH5427" s="9"/>
      <c r="BI5427" s="9"/>
      <c r="BJ5427" s="9"/>
      <c r="BK5427" s="9"/>
      <c r="BL5427" s="9">
        <f t="shared" si="176"/>
        <v>210293.0813235339</v>
      </c>
      <c r="BM5427" s="9">
        <f t="shared" si="177"/>
        <v>210300</v>
      </c>
    </row>
    <row r="5428" spans="1:65" x14ac:dyDescent="0.3">
      <c r="A5428" t="s">
        <v>4855</v>
      </c>
      <c r="B5428" s="9">
        <v>160</v>
      </c>
      <c r="C5428">
        <v>540528</v>
      </c>
      <c r="D5428">
        <v>1</v>
      </c>
      <c r="E5428">
        <v>0</v>
      </c>
      <c r="F5428">
        <v>0</v>
      </c>
      <c r="G5428">
        <v>0</v>
      </c>
      <c r="H5428">
        <v>0</v>
      </c>
      <c r="I5428" t="s">
        <v>151</v>
      </c>
      <c r="J5428">
        <v>557587</v>
      </c>
      <c r="K5428" t="s">
        <v>456</v>
      </c>
      <c r="L5428">
        <v>557587</v>
      </c>
      <c r="M5428" t="s">
        <v>456</v>
      </c>
      <c r="N5428">
        <v>557587</v>
      </c>
      <c r="O5428" t="s">
        <v>456</v>
      </c>
      <c r="P5428">
        <v>557587</v>
      </c>
      <c r="Q5428" t="s">
        <v>456</v>
      </c>
      <c r="R5428" s="9">
        <v>71941.662785630979</v>
      </c>
      <c r="S5428" s="9"/>
      <c r="T5428" s="9"/>
      <c r="U5428" s="9"/>
      <c r="V5428" s="9"/>
      <c r="W5428" s="9"/>
      <c r="X5428" s="9"/>
      <c r="Y5428" s="9"/>
      <c r="Z5428" s="9"/>
      <c r="AA5428" s="9"/>
      <c r="AB5428" s="9"/>
      <c r="AC5428" s="9"/>
      <c r="AD5428" s="9"/>
      <c r="AE5428" s="9"/>
      <c r="AF5428" s="9"/>
      <c r="AG5428" s="9"/>
      <c r="AH5428" s="9"/>
      <c r="AI5428" s="9"/>
      <c r="AJ5428" s="9"/>
      <c r="AK5428" s="9"/>
      <c r="AL5428" s="9"/>
      <c r="AM5428" s="9"/>
      <c r="AN5428" s="9"/>
      <c r="AO5428" s="9"/>
      <c r="AP5428" s="9"/>
      <c r="AQ5428" s="15"/>
      <c r="AR5428" s="9"/>
      <c r="AS5428" s="9"/>
      <c r="AT5428" s="9"/>
      <c r="AU5428" s="9"/>
      <c r="AV5428" s="9"/>
      <c r="AW5428" s="9"/>
      <c r="AX5428" s="9"/>
      <c r="AY5428" s="9"/>
      <c r="AZ5428" s="9"/>
      <c r="BA5428" s="9"/>
      <c r="BB5428" s="9"/>
      <c r="BC5428" s="9"/>
      <c r="BD5428" s="9"/>
      <c r="BE5428" s="9"/>
      <c r="BF5428" s="9"/>
      <c r="BG5428" s="9"/>
      <c r="BH5428" s="9"/>
      <c r="BI5428" s="9"/>
      <c r="BJ5428" s="9"/>
      <c r="BK5428" s="9"/>
      <c r="BL5428" s="9">
        <f t="shared" si="176"/>
        <v>71941.662785630979</v>
      </c>
      <c r="BM5428" s="9">
        <f t="shared" si="177"/>
        <v>71900</v>
      </c>
    </row>
    <row r="5429" spans="1:65" x14ac:dyDescent="0.3">
      <c r="A5429" t="s">
        <v>4855</v>
      </c>
      <c r="B5429" s="9">
        <v>913</v>
      </c>
      <c r="C5429">
        <v>539805</v>
      </c>
      <c r="D5429">
        <v>1</v>
      </c>
      <c r="E5429">
        <v>0</v>
      </c>
      <c r="F5429">
        <v>0</v>
      </c>
      <c r="G5429">
        <v>0</v>
      </c>
      <c r="H5429">
        <v>0</v>
      </c>
      <c r="I5429" t="s">
        <v>86</v>
      </c>
      <c r="J5429">
        <v>539236</v>
      </c>
      <c r="K5429" t="s">
        <v>1786</v>
      </c>
      <c r="L5429">
        <v>539627</v>
      </c>
      <c r="M5429" t="s">
        <v>1104</v>
      </c>
      <c r="N5429">
        <v>539627</v>
      </c>
      <c r="O5429" t="s">
        <v>1104</v>
      </c>
      <c r="P5429">
        <v>539139</v>
      </c>
      <c r="Q5429" t="s">
        <v>537</v>
      </c>
      <c r="R5429" s="9">
        <v>215799.91805912889</v>
      </c>
      <c r="S5429" s="9"/>
      <c r="T5429" s="9"/>
      <c r="U5429" s="9"/>
      <c r="V5429" s="9"/>
      <c r="W5429" s="9"/>
      <c r="X5429" s="9"/>
      <c r="Y5429" s="9"/>
      <c r="Z5429" s="9"/>
      <c r="AA5429" s="9"/>
      <c r="AB5429" s="9"/>
      <c r="AC5429" s="9"/>
      <c r="AD5429" s="9"/>
      <c r="AE5429" s="9"/>
      <c r="AF5429" s="9"/>
      <c r="AG5429" s="9"/>
      <c r="AH5429" s="9"/>
      <c r="AI5429" s="9"/>
      <c r="AJ5429" s="9"/>
      <c r="AK5429" s="9"/>
      <c r="AL5429" s="9"/>
      <c r="AM5429" s="9"/>
      <c r="AN5429" s="9"/>
      <c r="AO5429" s="9"/>
      <c r="AP5429" s="9"/>
      <c r="AQ5429" s="15"/>
      <c r="AR5429" s="9"/>
      <c r="AS5429" s="9"/>
      <c r="AT5429" s="9"/>
      <c r="AU5429" s="9"/>
      <c r="AV5429" s="9"/>
      <c r="AW5429" s="9"/>
      <c r="AX5429" s="9"/>
      <c r="AY5429" s="9"/>
      <c r="AZ5429" s="9"/>
      <c r="BA5429" s="9"/>
      <c r="BB5429" s="9"/>
      <c r="BC5429" s="9"/>
      <c r="BD5429" s="9"/>
      <c r="BE5429" s="9"/>
      <c r="BF5429" s="9"/>
      <c r="BG5429" s="9"/>
      <c r="BH5429" s="9"/>
      <c r="BI5429" s="9"/>
      <c r="BJ5429" s="9"/>
      <c r="BK5429" s="9"/>
      <c r="BL5429" s="9">
        <f t="shared" si="176"/>
        <v>215799.91805912889</v>
      </c>
      <c r="BM5429" s="9">
        <f t="shared" si="177"/>
        <v>215800</v>
      </c>
    </row>
    <row r="5430" spans="1:65" x14ac:dyDescent="0.3">
      <c r="A5430" s="4" t="s">
        <v>681</v>
      </c>
      <c r="B5430" s="9">
        <v>5292</v>
      </c>
      <c r="C5430">
        <v>533017</v>
      </c>
      <c r="D5430">
        <v>1</v>
      </c>
      <c r="E5430">
        <v>1</v>
      </c>
      <c r="F5430">
        <v>1</v>
      </c>
      <c r="G5430">
        <v>1</v>
      </c>
      <c r="H5430">
        <v>0</v>
      </c>
      <c r="I5430" t="s">
        <v>86</v>
      </c>
      <c r="J5430">
        <v>533017</v>
      </c>
      <c r="K5430" t="s">
        <v>681</v>
      </c>
      <c r="L5430">
        <v>533017</v>
      </c>
      <c r="M5430" t="s">
        <v>681</v>
      </c>
      <c r="N5430">
        <v>533017</v>
      </c>
      <c r="O5430" t="s">
        <v>681</v>
      </c>
      <c r="P5430">
        <v>532053</v>
      </c>
      <c r="Q5430" t="s">
        <v>281</v>
      </c>
      <c r="R5430" s="9">
        <v>1194299.4997596261</v>
      </c>
      <c r="S5430" s="9">
        <f>SUMIFS($B:$B,$J:$J,$C5430)</f>
        <v>9878</v>
      </c>
      <c r="T5430" s="9">
        <v>534755.8679900975</v>
      </c>
      <c r="U5430" s="9">
        <v>0</v>
      </c>
      <c r="V5430" s="9">
        <f>U5430*768</f>
        <v>0</v>
      </c>
      <c r="W5430" s="9">
        <v>80</v>
      </c>
      <c r="X5430" s="9">
        <f>W5430*3072</f>
        <v>245760</v>
      </c>
      <c r="Y5430" s="9">
        <v>64</v>
      </c>
      <c r="Z5430" s="9">
        <f>Y5430*1024</f>
        <v>65536</v>
      </c>
      <c r="AA5430" s="9">
        <v>22</v>
      </c>
      <c r="AB5430" s="9">
        <f>AA5430*256</f>
        <v>5632</v>
      </c>
      <c r="AC5430" s="9">
        <f>SUMIFS($B:$B,$L:$L,$C5430)</f>
        <v>9878</v>
      </c>
      <c r="AD5430" s="9">
        <v>1225406.3383410804</v>
      </c>
      <c r="AE5430" s="9"/>
      <c r="AF5430" s="9"/>
      <c r="AG5430" s="9">
        <f>SUMIFS($B:$B,$N:$N,$C5430)</f>
        <v>9878</v>
      </c>
      <c r="AH5430" s="9">
        <v>1110766.4913811791</v>
      </c>
      <c r="AI5430" s="9"/>
      <c r="AJ5430" s="9"/>
      <c r="AK5430" s="9"/>
      <c r="AL5430" s="9"/>
      <c r="AM5430" s="9"/>
      <c r="AN5430" s="9"/>
      <c r="AO5430" s="9"/>
      <c r="AP5430" s="9"/>
      <c r="AQ5430" s="15"/>
      <c r="AR5430" s="9">
        <v>12</v>
      </c>
      <c r="AS5430" s="9">
        <f>AR5430*30500</f>
        <v>366000</v>
      </c>
      <c r="AT5430" s="9"/>
      <c r="AU5430" s="9"/>
      <c r="AV5430" s="9"/>
      <c r="AW5430" s="9"/>
      <c r="AX5430" s="9"/>
      <c r="AY5430" s="9"/>
      <c r="AZ5430" s="9"/>
      <c r="BA5430" s="9"/>
      <c r="BB5430" s="9"/>
      <c r="BC5430" s="9"/>
      <c r="BD5430" s="9"/>
      <c r="BE5430" s="9"/>
      <c r="BF5430" s="9"/>
      <c r="BG5430" s="9"/>
      <c r="BH5430" s="9"/>
      <c r="BI5430" s="9"/>
      <c r="BJ5430" s="9"/>
      <c r="BK5430" s="9"/>
      <c r="BL5430" s="9">
        <f t="shared" si="176"/>
        <v>4748156.1974719837</v>
      </c>
      <c r="BM5430" s="9">
        <f t="shared" si="177"/>
        <v>4748200</v>
      </c>
    </row>
    <row r="5431" spans="1:65" x14ac:dyDescent="0.3">
      <c r="A5431" t="s">
        <v>4856</v>
      </c>
      <c r="B5431" s="9">
        <v>65</v>
      </c>
      <c r="C5431">
        <v>563951</v>
      </c>
      <c r="D5431">
        <v>1</v>
      </c>
      <c r="E5431">
        <v>0</v>
      </c>
      <c r="F5431">
        <v>0</v>
      </c>
      <c r="G5431">
        <v>0</v>
      </c>
      <c r="H5431">
        <v>0</v>
      </c>
      <c r="I5431" t="s">
        <v>83</v>
      </c>
      <c r="J5431">
        <v>551660</v>
      </c>
      <c r="K5431" t="s">
        <v>2049</v>
      </c>
      <c r="L5431">
        <v>550787</v>
      </c>
      <c r="M5431" t="s">
        <v>908</v>
      </c>
      <c r="N5431">
        <v>550787</v>
      </c>
      <c r="O5431" t="s">
        <v>908</v>
      </c>
      <c r="P5431">
        <v>550787</v>
      </c>
      <c r="Q5431" t="s">
        <v>908</v>
      </c>
      <c r="R5431" s="9">
        <v>71941.662785630979</v>
      </c>
      <c r="S5431" s="9"/>
      <c r="T5431" s="9"/>
      <c r="U5431" s="9"/>
      <c r="V5431" s="9"/>
      <c r="W5431" s="9"/>
      <c r="X5431" s="9"/>
      <c r="Y5431" s="9"/>
      <c r="Z5431" s="9"/>
      <c r="AA5431" s="9"/>
      <c r="AB5431" s="9"/>
      <c r="AC5431" s="9"/>
      <c r="AD5431" s="9"/>
      <c r="AE5431" s="9"/>
      <c r="AF5431" s="9"/>
      <c r="AG5431" s="9"/>
      <c r="AH5431" s="9"/>
      <c r="AI5431" s="9"/>
      <c r="AJ5431" s="9"/>
      <c r="AK5431" s="9"/>
      <c r="AL5431" s="9"/>
      <c r="AM5431" s="9"/>
      <c r="AN5431" s="9"/>
      <c r="AO5431" s="9"/>
      <c r="AP5431" s="9"/>
      <c r="AQ5431" s="15"/>
      <c r="AR5431" s="9"/>
      <c r="AS5431" s="9"/>
      <c r="AT5431" s="9"/>
      <c r="AU5431" s="9"/>
      <c r="AV5431" s="9"/>
      <c r="AW5431" s="9"/>
      <c r="AX5431" s="9"/>
      <c r="AY5431" s="9"/>
      <c r="AZ5431" s="9"/>
      <c r="BA5431" s="9"/>
      <c r="BB5431" s="9"/>
      <c r="BC5431" s="9"/>
      <c r="BD5431" s="9"/>
      <c r="BE5431" s="9"/>
      <c r="BF5431" s="9"/>
      <c r="BG5431" s="9"/>
      <c r="BH5431" s="9"/>
      <c r="BI5431" s="9"/>
      <c r="BJ5431" s="9"/>
      <c r="BK5431" s="9"/>
      <c r="BL5431" s="9">
        <f t="shared" si="176"/>
        <v>71941.662785630979</v>
      </c>
      <c r="BM5431" s="9">
        <f t="shared" si="177"/>
        <v>71900</v>
      </c>
    </row>
    <row r="5432" spans="1:65" x14ac:dyDescent="0.3">
      <c r="A5432" s="5" t="s">
        <v>1210</v>
      </c>
      <c r="B5432" s="9">
        <v>11237</v>
      </c>
      <c r="C5432">
        <v>505587</v>
      </c>
      <c r="D5432">
        <v>1</v>
      </c>
      <c r="E5432">
        <v>1</v>
      </c>
      <c r="F5432">
        <v>1</v>
      </c>
      <c r="G5432">
        <v>1</v>
      </c>
      <c r="H5432">
        <v>1</v>
      </c>
      <c r="I5432" t="s">
        <v>111</v>
      </c>
      <c r="J5432">
        <v>505587</v>
      </c>
      <c r="K5432" t="s">
        <v>1210</v>
      </c>
      <c r="L5432">
        <v>505587</v>
      </c>
      <c r="M5432" t="s">
        <v>1210</v>
      </c>
      <c r="N5432">
        <v>505587</v>
      </c>
      <c r="O5432" t="s">
        <v>1210</v>
      </c>
      <c r="P5432">
        <v>505587</v>
      </c>
      <c r="Q5432" t="s">
        <v>1210</v>
      </c>
      <c r="R5432" s="9">
        <v>519754.52622759232</v>
      </c>
      <c r="S5432" s="9">
        <f>SUMIFS($B:$B,$J:$J,$C5432)</f>
        <v>13201</v>
      </c>
      <c r="T5432" s="9">
        <v>281777.03305847541</v>
      </c>
      <c r="U5432" s="9">
        <v>0</v>
      </c>
      <c r="V5432" s="9">
        <f>U5432*768</f>
        <v>0</v>
      </c>
      <c r="W5432" s="9">
        <v>32</v>
      </c>
      <c r="X5432" s="9">
        <f>W5432*3072</f>
        <v>98304</v>
      </c>
      <c r="Y5432" s="9">
        <v>42</v>
      </c>
      <c r="Z5432" s="9">
        <f>Y5432*1024</f>
        <v>43008</v>
      </c>
      <c r="AA5432" s="9">
        <v>55</v>
      </c>
      <c r="AB5432" s="9">
        <f>AA5432*256</f>
        <v>14080</v>
      </c>
      <c r="AC5432" s="9">
        <f>SUMIFS($B:$B,$L:$L,$C5432)</f>
        <v>22407</v>
      </c>
      <c r="AD5432" s="9">
        <v>1455483.323238448</v>
      </c>
      <c r="AE5432" s="9">
        <f>SUMIFS($B:$B,$P:$P,$C5432)</f>
        <v>22407</v>
      </c>
      <c r="AF5432" s="9">
        <v>1361893.4854565959</v>
      </c>
      <c r="AG5432" s="9">
        <f>SUMIFS($B:$B,$N:$N,$C5432)</f>
        <v>22407</v>
      </c>
      <c r="AH5432" s="9">
        <v>3906381.9545251462</v>
      </c>
      <c r="AI5432" s="9">
        <f>SUMIFS($B:$B,$P:$P,$C5432)</f>
        <v>22407</v>
      </c>
      <c r="AJ5432" s="9">
        <v>13611105.44133299</v>
      </c>
      <c r="AK5432" s="9"/>
      <c r="AL5432" s="9">
        <v>2821</v>
      </c>
      <c r="AM5432" s="9">
        <f>AL5432*141</f>
        <v>397761</v>
      </c>
      <c r="AN5432" s="9"/>
      <c r="AO5432" s="9"/>
      <c r="AP5432" s="9"/>
      <c r="AQ5432" s="15"/>
      <c r="AR5432" s="9">
        <v>21</v>
      </c>
      <c r="AS5432" s="9">
        <f>AR5432*30500</f>
        <v>640500</v>
      </c>
      <c r="AT5432" s="9">
        <v>87</v>
      </c>
      <c r="AU5432" s="9">
        <f>AT5432*2742</f>
        <v>238554</v>
      </c>
      <c r="AV5432" s="9">
        <v>0</v>
      </c>
      <c r="AW5432" s="9">
        <f>AV5432*914</f>
        <v>0</v>
      </c>
      <c r="AX5432" s="9">
        <v>840</v>
      </c>
      <c r="AY5432" s="9">
        <f>AX5432*141</f>
        <v>118440</v>
      </c>
      <c r="AZ5432" s="9">
        <v>792</v>
      </c>
      <c r="BA5432" s="9">
        <f>AZ5432*343</f>
        <v>271656</v>
      </c>
      <c r="BB5432" s="9">
        <v>390</v>
      </c>
      <c r="BC5432" s="9">
        <f>BB5432*109</f>
        <v>42510</v>
      </c>
      <c r="BD5432" s="9">
        <v>23</v>
      </c>
      <c r="BE5432" s="9">
        <f>BD5432*82</f>
        <v>1886</v>
      </c>
      <c r="BF5432" s="9">
        <v>457</v>
      </c>
      <c r="BG5432" s="9">
        <f>BF5432*328</f>
        <v>149896</v>
      </c>
      <c r="BH5432" s="9">
        <v>26</v>
      </c>
      <c r="BI5432" s="9">
        <f>BH5432*410</f>
        <v>10660</v>
      </c>
      <c r="BJ5432" s="9">
        <v>0</v>
      </c>
      <c r="BK5432" s="9">
        <f>BJ5432*219</f>
        <v>0</v>
      </c>
      <c r="BL5432" s="9">
        <f t="shared" si="176"/>
        <v>23163650.763839249</v>
      </c>
      <c r="BM5432" s="9">
        <f t="shared" si="177"/>
        <v>23163700</v>
      </c>
    </row>
    <row r="5433" spans="1:65" x14ac:dyDescent="0.3">
      <c r="A5433" t="s">
        <v>4857</v>
      </c>
      <c r="B5433" s="9">
        <v>242</v>
      </c>
      <c r="C5433">
        <v>582565</v>
      </c>
      <c r="D5433">
        <v>1</v>
      </c>
      <c r="E5433">
        <v>0</v>
      </c>
      <c r="F5433">
        <v>0</v>
      </c>
      <c r="G5433">
        <v>0</v>
      </c>
      <c r="H5433">
        <v>0</v>
      </c>
      <c r="I5433" t="s">
        <v>81</v>
      </c>
      <c r="J5433">
        <v>584002</v>
      </c>
      <c r="K5433" t="s">
        <v>278</v>
      </c>
      <c r="L5433">
        <v>581976</v>
      </c>
      <c r="M5433" t="s">
        <v>277</v>
      </c>
      <c r="N5433">
        <v>584002</v>
      </c>
      <c r="O5433" t="s">
        <v>278</v>
      </c>
      <c r="P5433">
        <v>584002</v>
      </c>
      <c r="Q5433" t="s">
        <v>278</v>
      </c>
      <c r="R5433" s="9">
        <v>71941.662785630979</v>
      </c>
      <c r="S5433" s="9"/>
      <c r="T5433" s="9"/>
      <c r="U5433" s="9"/>
      <c r="V5433" s="9"/>
      <c r="W5433" s="9"/>
      <c r="X5433" s="9"/>
      <c r="Y5433" s="9"/>
      <c r="Z5433" s="9"/>
      <c r="AA5433" s="9"/>
      <c r="AB5433" s="9"/>
      <c r="AC5433" s="9"/>
      <c r="AD5433" s="9"/>
      <c r="AE5433" s="9"/>
      <c r="AF5433" s="9"/>
      <c r="AG5433" s="9"/>
      <c r="AH5433" s="9"/>
      <c r="AI5433" s="9"/>
      <c r="AJ5433" s="9"/>
      <c r="AK5433" s="9"/>
      <c r="AL5433" s="9"/>
      <c r="AM5433" s="9"/>
      <c r="AN5433" s="9"/>
      <c r="AO5433" s="9"/>
      <c r="AP5433" s="9"/>
      <c r="AQ5433" s="15"/>
      <c r="AR5433" s="9"/>
      <c r="AS5433" s="9"/>
      <c r="AT5433" s="9"/>
      <c r="AU5433" s="9"/>
      <c r="AV5433" s="9"/>
      <c r="AW5433" s="9"/>
      <c r="AX5433" s="9"/>
      <c r="AY5433" s="9"/>
      <c r="AZ5433" s="9"/>
      <c r="BA5433" s="9"/>
      <c r="BB5433" s="9"/>
      <c r="BC5433" s="9"/>
      <c r="BD5433" s="9"/>
      <c r="BE5433" s="9"/>
      <c r="BF5433" s="9"/>
      <c r="BG5433" s="9"/>
      <c r="BH5433" s="9"/>
      <c r="BI5433" s="9"/>
      <c r="BJ5433" s="9"/>
      <c r="BK5433" s="9"/>
      <c r="BL5433" s="9">
        <f t="shared" si="176"/>
        <v>71941.662785630979</v>
      </c>
      <c r="BM5433" s="9">
        <f t="shared" si="177"/>
        <v>71900</v>
      </c>
    </row>
    <row r="5434" spans="1:65" x14ac:dyDescent="0.3">
      <c r="A5434" t="s">
        <v>4858</v>
      </c>
      <c r="B5434" s="9">
        <v>713</v>
      </c>
      <c r="C5434">
        <v>584061</v>
      </c>
      <c r="D5434">
        <v>1</v>
      </c>
      <c r="E5434">
        <v>0</v>
      </c>
      <c r="F5434">
        <v>0</v>
      </c>
      <c r="G5434">
        <v>0</v>
      </c>
      <c r="H5434">
        <v>0</v>
      </c>
      <c r="I5434" t="s">
        <v>81</v>
      </c>
      <c r="J5434">
        <v>584282</v>
      </c>
      <c r="K5434" t="s">
        <v>461</v>
      </c>
      <c r="L5434">
        <v>584282</v>
      </c>
      <c r="M5434" t="s">
        <v>461</v>
      </c>
      <c r="N5434">
        <v>584282</v>
      </c>
      <c r="O5434" t="s">
        <v>461</v>
      </c>
      <c r="P5434">
        <v>584282</v>
      </c>
      <c r="Q5434" t="s">
        <v>461</v>
      </c>
      <c r="R5434" s="9">
        <v>169188.92165124629</v>
      </c>
      <c r="S5434" s="9"/>
      <c r="T5434" s="9"/>
      <c r="U5434" s="9"/>
      <c r="V5434" s="9"/>
      <c r="W5434" s="9"/>
      <c r="X5434" s="9"/>
      <c r="Y5434" s="9"/>
      <c r="Z5434" s="9"/>
      <c r="AA5434" s="9"/>
      <c r="AB5434" s="9"/>
      <c r="AC5434" s="9"/>
      <c r="AD5434" s="9"/>
      <c r="AE5434" s="9"/>
      <c r="AF5434" s="9"/>
      <c r="AG5434" s="9"/>
      <c r="AH5434" s="9"/>
      <c r="AI5434" s="9"/>
      <c r="AJ5434" s="9"/>
      <c r="AK5434" s="9"/>
      <c r="AL5434" s="9"/>
      <c r="AM5434" s="9"/>
      <c r="AN5434" s="9"/>
      <c r="AO5434" s="9"/>
      <c r="AP5434" s="9"/>
      <c r="AQ5434" s="15"/>
      <c r="AR5434" s="9"/>
      <c r="AS5434" s="9"/>
      <c r="AT5434" s="9"/>
      <c r="AU5434" s="9"/>
      <c r="AV5434" s="9"/>
      <c r="AW5434" s="9"/>
      <c r="AX5434" s="9"/>
      <c r="AY5434" s="9"/>
      <c r="AZ5434" s="9"/>
      <c r="BA5434" s="9"/>
      <c r="BB5434" s="9"/>
      <c r="BC5434" s="9"/>
      <c r="BD5434" s="9"/>
      <c r="BE5434" s="9"/>
      <c r="BF5434" s="9"/>
      <c r="BG5434" s="9"/>
      <c r="BH5434" s="9"/>
      <c r="BI5434" s="9"/>
      <c r="BJ5434" s="9"/>
      <c r="BK5434" s="9"/>
      <c r="BL5434" s="9">
        <f t="shared" si="176"/>
        <v>169188.92165124629</v>
      </c>
      <c r="BM5434" s="9">
        <f t="shared" si="177"/>
        <v>169200</v>
      </c>
    </row>
    <row r="5435" spans="1:65" x14ac:dyDescent="0.3">
      <c r="A5435" s="4" t="s">
        <v>211</v>
      </c>
      <c r="B5435" s="9">
        <v>5448</v>
      </c>
      <c r="C5435">
        <v>579777</v>
      </c>
      <c r="D5435">
        <v>1</v>
      </c>
      <c r="E5435">
        <v>1</v>
      </c>
      <c r="F5435">
        <v>1</v>
      </c>
      <c r="G5435">
        <v>1</v>
      </c>
      <c r="H5435">
        <v>0</v>
      </c>
      <c r="I5435" t="s">
        <v>90</v>
      </c>
      <c r="J5435">
        <v>579777</v>
      </c>
      <c r="K5435" t="s">
        <v>211</v>
      </c>
      <c r="L5435">
        <v>579777</v>
      </c>
      <c r="M5435" t="s">
        <v>211</v>
      </c>
      <c r="N5435">
        <v>579777</v>
      </c>
      <c r="O5435" t="s">
        <v>211</v>
      </c>
      <c r="P5435">
        <v>579025</v>
      </c>
      <c r="Q5435" t="s">
        <v>213</v>
      </c>
      <c r="R5435" s="9">
        <v>1228116.3322766931</v>
      </c>
      <c r="S5435" s="9">
        <f>SUMIFS($B:$B,$J:$J,$C5435)</f>
        <v>8224</v>
      </c>
      <c r="T5435" s="9">
        <v>445589.60208878119</v>
      </c>
      <c r="U5435" s="9">
        <v>0</v>
      </c>
      <c r="V5435" s="9">
        <f>U5435*768</f>
        <v>0</v>
      </c>
      <c r="W5435" s="9">
        <v>16</v>
      </c>
      <c r="X5435" s="9">
        <f>W5435*3072</f>
        <v>49152</v>
      </c>
      <c r="Y5435" s="9">
        <v>30</v>
      </c>
      <c r="Z5435" s="9">
        <f>Y5435*1024</f>
        <v>30720</v>
      </c>
      <c r="AA5435" s="9">
        <v>14</v>
      </c>
      <c r="AB5435" s="9">
        <f>AA5435*256</f>
        <v>3584</v>
      </c>
      <c r="AC5435" s="9">
        <f>SUMIFS($B:$B,$L:$L,$C5435)</f>
        <v>7434</v>
      </c>
      <c r="AD5435" s="9">
        <v>925286.66750263702</v>
      </c>
      <c r="AE5435" s="9"/>
      <c r="AF5435" s="9"/>
      <c r="AG5435" s="9">
        <f>SUMIFS($B:$B,$N:$N,$C5435)</f>
        <v>13921</v>
      </c>
      <c r="AH5435" s="9">
        <v>1560374.913836597</v>
      </c>
      <c r="AI5435" s="9"/>
      <c r="AJ5435" s="9"/>
      <c r="AK5435" s="9"/>
      <c r="AL5435" s="9"/>
      <c r="AM5435" s="9"/>
      <c r="AN5435" s="9"/>
      <c r="AO5435" s="9"/>
      <c r="AP5435" s="9"/>
      <c r="AQ5435" s="15"/>
      <c r="AR5435" s="9">
        <v>20</v>
      </c>
      <c r="AS5435" s="9">
        <f>AR5435*30500</f>
        <v>610000</v>
      </c>
      <c r="AT5435" s="9"/>
      <c r="AU5435" s="9"/>
      <c r="AV5435" s="9"/>
      <c r="AW5435" s="9"/>
      <c r="AX5435" s="9"/>
      <c r="AY5435" s="9"/>
      <c r="AZ5435" s="9"/>
      <c r="BA5435" s="9"/>
      <c r="BB5435" s="9"/>
      <c r="BC5435" s="9"/>
      <c r="BD5435" s="9"/>
      <c r="BE5435" s="9"/>
      <c r="BF5435" s="9"/>
      <c r="BG5435" s="9"/>
      <c r="BH5435" s="9"/>
      <c r="BI5435" s="9"/>
      <c r="BJ5435" s="9"/>
      <c r="BK5435" s="9"/>
      <c r="BL5435" s="9">
        <f t="shared" si="176"/>
        <v>4852823.5157047082</v>
      </c>
      <c r="BM5435" s="9">
        <f t="shared" si="177"/>
        <v>4852800</v>
      </c>
    </row>
    <row r="5436" spans="1:65" x14ac:dyDescent="0.3">
      <c r="A5436" t="s">
        <v>4859</v>
      </c>
      <c r="B5436" s="9">
        <v>281</v>
      </c>
      <c r="C5436">
        <v>565806</v>
      </c>
      <c r="D5436">
        <v>1</v>
      </c>
      <c r="E5436">
        <v>0</v>
      </c>
      <c r="F5436">
        <v>0</v>
      </c>
      <c r="G5436">
        <v>0</v>
      </c>
      <c r="H5436">
        <v>0</v>
      </c>
      <c r="I5436" t="s">
        <v>131</v>
      </c>
      <c r="J5436">
        <v>565229</v>
      </c>
      <c r="K5436" t="s">
        <v>1041</v>
      </c>
      <c r="L5436">
        <v>565229</v>
      </c>
      <c r="M5436" t="s">
        <v>1041</v>
      </c>
      <c r="N5436">
        <v>565229</v>
      </c>
      <c r="O5436" t="s">
        <v>1041</v>
      </c>
      <c r="P5436">
        <v>565229</v>
      </c>
      <c r="Q5436" t="s">
        <v>1041</v>
      </c>
      <c r="R5436" s="9">
        <v>71941.662785630979</v>
      </c>
      <c r="S5436" s="9"/>
      <c r="T5436" s="9"/>
      <c r="U5436" s="9"/>
      <c r="V5436" s="9"/>
      <c r="W5436" s="9"/>
      <c r="X5436" s="9"/>
      <c r="Y5436" s="9"/>
      <c r="Z5436" s="9"/>
      <c r="AA5436" s="9"/>
      <c r="AB5436" s="9"/>
      <c r="AC5436" s="9"/>
      <c r="AD5436" s="9"/>
      <c r="AE5436" s="9"/>
      <c r="AF5436" s="9"/>
      <c r="AG5436" s="9"/>
      <c r="AH5436" s="9"/>
      <c r="AI5436" s="9"/>
      <c r="AJ5436" s="9"/>
      <c r="AK5436" s="9"/>
      <c r="AL5436" s="9"/>
      <c r="AM5436" s="9"/>
      <c r="AN5436" s="9"/>
      <c r="AO5436" s="9"/>
      <c r="AP5436" s="9"/>
      <c r="AQ5436" s="15"/>
      <c r="AR5436" s="9"/>
      <c r="AS5436" s="9"/>
      <c r="AT5436" s="9"/>
      <c r="AU5436" s="9"/>
      <c r="AV5436" s="9"/>
      <c r="AW5436" s="9"/>
      <c r="AX5436" s="9"/>
      <c r="AY5436" s="9"/>
      <c r="AZ5436" s="9"/>
      <c r="BA5436" s="9"/>
      <c r="BB5436" s="9"/>
      <c r="BC5436" s="9"/>
      <c r="BD5436" s="9"/>
      <c r="BE5436" s="9"/>
      <c r="BF5436" s="9"/>
      <c r="BG5436" s="9"/>
      <c r="BH5436" s="9"/>
      <c r="BI5436" s="9"/>
      <c r="BJ5436" s="9"/>
      <c r="BK5436" s="9"/>
      <c r="BL5436" s="9">
        <f t="shared" si="176"/>
        <v>71941.662785630979</v>
      </c>
      <c r="BM5436" s="9">
        <f t="shared" si="177"/>
        <v>71900</v>
      </c>
    </row>
    <row r="5437" spans="1:65" x14ac:dyDescent="0.3">
      <c r="A5437" t="s">
        <v>4860</v>
      </c>
      <c r="B5437" s="9">
        <v>65</v>
      </c>
      <c r="C5437">
        <v>575917</v>
      </c>
      <c r="D5437">
        <v>1</v>
      </c>
      <c r="E5437">
        <v>0</v>
      </c>
      <c r="F5437">
        <v>0</v>
      </c>
      <c r="G5437">
        <v>0</v>
      </c>
      <c r="H5437">
        <v>0</v>
      </c>
      <c r="I5437" t="s">
        <v>96</v>
      </c>
      <c r="J5437">
        <v>575054</v>
      </c>
      <c r="K5437" t="s">
        <v>849</v>
      </c>
      <c r="L5437">
        <v>575500</v>
      </c>
      <c r="M5437" t="s">
        <v>701</v>
      </c>
      <c r="N5437">
        <v>575500</v>
      </c>
      <c r="O5437" t="s">
        <v>701</v>
      </c>
      <c r="P5437">
        <v>575500</v>
      </c>
      <c r="Q5437" t="s">
        <v>701</v>
      </c>
      <c r="R5437" s="9">
        <v>71941.662785630979</v>
      </c>
      <c r="S5437" s="9"/>
      <c r="T5437" s="9"/>
      <c r="U5437" s="9"/>
      <c r="V5437" s="9"/>
      <c r="W5437" s="9"/>
      <c r="X5437" s="9"/>
      <c r="Y5437" s="9"/>
      <c r="Z5437" s="9"/>
      <c r="AA5437" s="9"/>
      <c r="AB5437" s="9"/>
      <c r="AC5437" s="9"/>
      <c r="AD5437" s="9"/>
      <c r="AE5437" s="9"/>
      <c r="AF5437" s="9"/>
      <c r="AG5437" s="9"/>
      <c r="AH5437" s="9"/>
      <c r="AI5437" s="9"/>
      <c r="AJ5437" s="9"/>
      <c r="AK5437" s="9"/>
      <c r="AL5437" s="9"/>
      <c r="AM5437" s="9"/>
      <c r="AN5437" s="9"/>
      <c r="AO5437" s="9"/>
      <c r="AP5437" s="9"/>
      <c r="AQ5437" s="15"/>
      <c r="AR5437" s="9"/>
      <c r="AS5437" s="9"/>
      <c r="AT5437" s="9"/>
      <c r="AU5437" s="9"/>
      <c r="AV5437" s="9"/>
      <c r="AW5437" s="9"/>
      <c r="AX5437" s="9"/>
      <c r="AY5437" s="9"/>
      <c r="AZ5437" s="9"/>
      <c r="BA5437" s="9"/>
      <c r="BB5437" s="9"/>
      <c r="BC5437" s="9"/>
      <c r="BD5437" s="9"/>
      <c r="BE5437" s="9"/>
      <c r="BF5437" s="9"/>
      <c r="BG5437" s="9"/>
      <c r="BH5437" s="9"/>
      <c r="BI5437" s="9"/>
      <c r="BJ5437" s="9"/>
      <c r="BK5437" s="9"/>
      <c r="BL5437" s="9">
        <f t="shared" si="176"/>
        <v>71941.662785630979</v>
      </c>
      <c r="BM5437" s="9">
        <f t="shared" si="177"/>
        <v>71900</v>
      </c>
    </row>
    <row r="5438" spans="1:65" x14ac:dyDescent="0.3">
      <c r="A5438" t="s">
        <v>4860</v>
      </c>
      <c r="B5438" s="9">
        <v>317</v>
      </c>
      <c r="C5438">
        <v>513717</v>
      </c>
      <c r="D5438">
        <v>1</v>
      </c>
      <c r="E5438">
        <v>0</v>
      </c>
      <c r="F5438">
        <v>0</v>
      </c>
      <c r="G5438">
        <v>0</v>
      </c>
      <c r="H5438">
        <v>0</v>
      </c>
      <c r="I5438" t="s">
        <v>90</v>
      </c>
      <c r="J5438">
        <v>570656</v>
      </c>
      <c r="K5438" t="s">
        <v>1260</v>
      </c>
      <c r="L5438">
        <v>569810</v>
      </c>
      <c r="M5438" t="s">
        <v>284</v>
      </c>
      <c r="N5438">
        <v>569810</v>
      </c>
      <c r="O5438" t="s">
        <v>284</v>
      </c>
      <c r="P5438">
        <v>569810</v>
      </c>
      <c r="Q5438" t="s">
        <v>284</v>
      </c>
      <c r="R5438" s="9">
        <v>75976.832032674458</v>
      </c>
      <c r="S5438" s="9"/>
      <c r="T5438" s="9"/>
      <c r="U5438" s="9"/>
      <c r="V5438" s="9"/>
      <c r="W5438" s="9"/>
      <c r="X5438" s="9"/>
      <c r="Y5438" s="9"/>
      <c r="Z5438" s="9"/>
      <c r="AA5438" s="9"/>
      <c r="AB5438" s="9"/>
      <c r="AC5438" s="9"/>
      <c r="AD5438" s="9"/>
      <c r="AE5438" s="9"/>
      <c r="AF5438" s="9"/>
      <c r="AG5438" s="9"/>
      <c r="AH5438" s="9"/>
      <c r="AI5438" s="9"/>
      <c r="AJ5438" s="9"/>
      <c r="AK5438" s="9"/>
      <c r="AL5438" s="9"/>
      <c r="AM5438" s="9"/>
      <c r="AN5438" s="9"/>
      <c r="AO5438" s="9"/>
      <c r="AP5438" s="9"/>
      <c r="AQ5438" s="15"/>
      <c r="AR5438" s="9"/>
      <c r="AS5438" s="9"/>
      <c r="AT5438" s="9"/>
      <c r="AU5438" s="9"/>
      <c r="AV5438" s="9"/>
      <c r="AW5438" s="9"/>
      <c r="AX5438" s="9"/>
      <c r="AY5438" s="9"/>
      <c r="AZ5438" s="9"/>
      <c r="BA5438" s="9"/>
      <c r="BB5438" s="9"/>
      <c r="BC5438" s="9"/>
      <c r="BD5438" s="9"/>
      <c r="BE5438" s="9"/>
      <c r="BF5438" s="9"/>
      <c r="BG5438" s="9"/>
      <c r="BH5438" s="9"/>
      <c r="BI5438" s="9"/>
      <c r="BJ5438" s="9"/>
      <c r="BK5438" s="9"/>
      <c r="BL5438" s="9">
        <f t="shared" si="176"/>
        <v>75976.832032674458</v>
      </c>
      <c r="BM5438" s="9">
        <f t="shared" si="177"/>
        <v>76000</v>
      </c>
    </row>
    <row r="5439" spans="1:65" x14ac:dyDescent="0.3">
      <c r="A5439" t="s">
        <v>4861</v>
      </c>
      <c r="B5439" s="9">
        <v>123</v>
      </c>
      <c r="C5439">
        <v>588067</v>
      </c>
      <c r="D5439">
        <v>1</v>
      </c>
      <c r="E5439">
        <v>0</v>
      </c>
      <c r="F5439">
        <v>0</v>
      </c>
      <c r="G5439">
        <v>0</v>
      </c>
      <c r="H5439">
        <v>0</v>
      </c>
      <c r="I5439" t="s">
        <v>123</v>
      </c>
      <c r="J5439">
        <v>588024</v>
      </c>
      <c r="K5439" t="s">
        <v>507</v>
      </c>
      <c r="L5439">
        <v>588024</v>
      </c>
      <c r="M5439" t="s">
        <v>507</v>
      </c>
      <c r="N5439">
        <v>588024</v>
      </c>
      <c r="O5439" t="s">
        <v>507</v>
      </c>
      <c r="P5439">
        <v>588024</v>
      </c>
      <c r="Q5439" t="s">
        <v>507</v>
      </c>
      <c r="R5439" s="9">
        <v>71941.662785630979</v>
      </c>
      <c r="S5439" s="9"/>
      <c r="T5439" s="9"/>
      <c r="U5439" s="9"/>
      <c r="V5439" s="9"/>
      <c r="W5439" s="9"/>
      <c r="X5439" s="9"/>
      <c r="Y5439" s="9"/>
      <c r="Z5439" s="9"/>
      <c r="AA5439" s="9"/>
      <c r="AB5439" s="9"/>
      <c r="AC5439" s="9"/>
      <c r="AD5439" s="9"/>
      <c r="AE5439" s="9"/>
      <c r="AF5439" s="9"/>
      <c r="AG5439" s="9"/>
      <c r="AH5439" s="9"/>
      <c r="AI5439" s="9"/>
      <c r="AJ5439" s="9"/>
      <c r="AK5439" s="9"/>
      <c r="AL5439" s="9"/>
      <c r="AM5439" s="9"/>
      <c r="AN5439" s="9"/>
      <c r="AO5439" s="9"/>
      <c r="AP5439" s="9"/>
      <c r="AQ5439" s="15"/>
      <c r="AR5439" s="9"/>
      <c r="AS5439" s="9"/>
      <c r="AT5439" s="9"/>
      <c r="AU5439" s="9"/>
      <c r="AV5439" s="9"/>
      <c r="AW5439" s="9"/>
      <c r="AX5439" s="9"/>
      <c r="AY5439" s="9"/>
      <c r="AZ5439" s="9"/>
      <c r="BA5439" s="9"/>
      <c r="BB5439" s="9"/>
      <c r="BC5439" s="9"/>
      <c r="BD5439" s="9"/>
      <c r="BE5439" s="9"/>
      <c r="BF5439" s="9"/>
      <c r="BG5439" s="9"/>
      <c r="BH5439" s="9"/>
      <c r="BI5439" s="9"/>
      <c r="BJ5439" s="9"/>
      <c r="BK5439" s="9"/>
      <c r="BL5439" s="9">
        <f t="shared" si="176"/>
        <v>71941.662785630979</v>
      </c>
      <c r="BM5439" s="9">
        <f t="shared" si="177"/>
        <v>71900</v>
      </c>
    </row>
    <row r="5440" spans="1:65" x14ac:dyDescent="0.3">
      <c r="A5440" s="2" t="s">
        <v>112</v>
      </c>
      <c r="B5440" s="9">
        <v>1397</v>
      </c>
      <c r="C5440">
        <v>590126</v>
      </c>
      <c r="D5440">
        <v>1</v>
      </c>
      <c r="E5440">
        <v>1</v>
      </c>
      <c r="F5440">
        <v>0</v>
      </c>
      <c r="G5440">
        <v>0</v>
      </c>
      <c r="H5440">
        <v>0</v>
      </c>
      <c r="I5440" t="s">
        <v>111</v>
      </c>
      <c r="J5440">
        <v>590126</v>
      </c>
      <c r="K5440" t="s">
        <v>112</v>
      </c>
      <c r="L5440">
        <v>589250</v>
      </c>
      <c r="M5440" t="s">
        <v>113</v>
      </c>
      <c r="N5440">
        <v>589250</v>
      </c>
      <c r="O5440" t="s">
        <v>113</v>
      </c>
      <c r="P5440">
        <v>589250</v>
      </c>
      <c r="Q5440" t="s">
        <v>113</v>
      </c>
      <c r="R5440" s="9">
        <v>327588.95210413128</v>
      </c>
      <c r="S5440" s="9">
        <f>SUMIFS($B:$B,$J:$J,$C5440)</f>
        <v>3395</v>
      </c>
      <c r="T5440" s="9">
        <v>184525.2519148167</v>
      </c>
      <c r="U5440" s="9">
        <v>0</v>
      </c>
      <c r="V5440" s="9">
        <f>U5440*768</f>
        <v>0</v>
      </c>
      <c r="W5440" s="9">
        <v>13</v>
      </c>
      <c r="X5440" s="9">
        <f>W5440*3072</f>
        <v>39936</v>
      </c>
      <c r="Y5440" s="9">
        <v>9</v>
      </c>
      <c r="Z5440" s="9">
        <f>Y5440*1024</f>
        <v>9216</v>
      </c>
      <c r="AA5440" s="9">
        <v>3</v>
      </c>
      <c r="AB5440" s="9">
        <f>AA5440*256</f>
        <v>768</v>
      </c>
      <c r="AC5440" s="9"/>
      <c r="AD5440" s="9"/>
      <c r="AE5440" s="9"/>
      <c r="AF5440" s="9"/>
      <c r="AG5440" s="9"/>
      <c r="AH5440" s="9"/>
      <c r="AI5440" s="9"/>
      <c r="AJ5440" s="9"/>
      <c r="AK5440" s="9"/>
      <c r="AL5440" s="9"/>
      <c r="AM5440" s="9"/>
      <c r="AN5440" s="9"/>
      <c r="AO5440" s="9"/>
      <c r="AP5440" s="9"/>
      <c r="AQ5440" s="15"/>
      <c r="AR5440" s="9"/>
      <c r="AS5440" s="9"/>
      <c r="AT5440" s="9"/>
      <c r="AU5440" s="9"/>
      <c r="AV5440" s="9"/>
      <c r="AW5440" s="9"/>
      <c r="AX5440" s="9"/>
      <c r="AY5440" s="9"/>
      <c r="AZ5440" s="9"/>
      <c r="BA5440" s="9"/>
      <c r="BB5440" s="9"/>
      <c r="BC5440" s="9"/>
      <c r="BD5440" s="9"/>
      <c r="BE5440" s="9"/>
      <c r="BF5440" s="9"/>
      <c r="BG5440" s="9"/>
      <c r="BH5440" s="9"/>
      <c r="BI5440" s="9"/>
      <c r="BJ5440" s="9"/>
      <c r="BK5440" s="9"/>
      <c r="BL5440" s="9">
        <f t="shared" si="176"/>
        <v>562034.20401894802</v>
      </c>
      <c r="BM5440" s="9">
        <f t="shared" si="177"/>
        <v>562000</v>
      </c>
    </row>
    <row r="5441" spans="1:65" x14ac:dyDescent="0.3">
      <c r="A5441" t="s">
        <v>4862</v>
      </c>
      <c r="B5441" s="9">
        <v>487</v>
      </c>
      <c r="C5441">
        <v>535494</v>
      </c>
      <c r="D5441">
        <v>1</v>
      </c>
      <c r="E5441">
        <v>0</v>
      </c>
      <c r="F5441">
        <v>0</v>
      </c>
      <c r="G5441">
        <v>0</v>
      </c>
      <c r="H5441">
        <v>0</v>
      </c>
      <c r="I5441" t="s">
        <v>83</v>
      </c>
      <c r="J5441">
        <v>544256</v>
      </c>
      <c r="K5441" t="s">
        <v>85</v>
      </c>
      <c r="L5441">
        <v>544256</v>
      </c>
      <c r="M5441" t="s">
        <v>85</v>
      </c>
      <c r="N5441">
        <v>544256</v>
      </c>
      <c r="O5441" t="s">
        <v>85</v>
      </c>
      <c r="P5441">
        <v>544256</v>
      </c>
      <c r="Q5441" t="s">
        <v>85</v>
      </c>
      <c r="R5441" s="9">
        <v>116162.5217425017</v>
      </c>
      <c r="S5441" s="9"/>
      <c r="T5441" s="9"/>
      <c r="U5441" s="9"/>
      <c r="V5441" s="9"/>
      <c r="W5441" s="9"/>
      <c r="X5441" s="9"/>
      <c r="Y5441" s="9"/>
      <c r="Z5441" s="9"/>
      <c r="AA5441" s="9"/>
      <c r="AB5441" s="9"/>
      <c r="AC5441" s="9"/>
      <c r="AD5441" s="9"/>
      <c r="AE5441" s="9"/>
      <c r="AF5441" s="9"/>
      <c r="AG5441" s="9"/>
      <c r="AH5441" s="9"/>
      <c r="AI5441" s="9"/>
      <c r="AJ5441" s="9"/>
      <c r="AK5441" s="9"/>
      <c r="AL5441" s="9"/>
      <c r="AM5441" s="9"/>
      <c r="AN5441" s="9"/>
      <c r="AO5441" s="9"/>
      <c r="AP5441" s="9"/>
      <c r="AQ5441" s="15"/>
      <c r="AR5441" s="9"/>
      <c r="AS5441" s="9"/>
      <c r="AT5441" s="9"/>
      <c r="AU5441" s="9"/>
      <c r="AV5441" s="9"/>
      <c r="AW5441" s="9"/>
      <c r="AX5441" s="9"/>
      <c r="AY5441" s="9"/>
      <c r="AZ5441" s="9"/>
      <c r="BA5441" s="9"/>
      <c r="BB5441" s="9"/>
      <c r="BC5441" s="9"/>
      <c r="BD5441" s="9"/>
      <c r="BE5441" s="9"/>
      <c r="BF5441" s="9"/>
      <c r="BG5441" s="9"/>
      <c r="BH5441" s="9"/>
      <c r="BI5441" s="9"/>
      <c r="BJ5441" s="9"/>
      <c r="BK5441" s="9"/>
      <c r="BL5441" s="9">
        <f t="shared" si="176"/>
        <v>116162.5217425017</v>
      </c>
      <c r="BM5441" s="9">
        <f t="shared" si="177"/>
        <v>116200</v>
      </c>
    </row>
    <row r="5442" spans="1:65" x14ac:dyDescent="0.3">
      <c r="A5442" t="s">
        <v>4863</v>
      </c>
      <c r="B5442" s="9">
        <v>134</v>
      </c>
      <c r="C5442">
        <v>554405</v>
      </c>
      <c r="D5442">
        <v>1</v>
      </c>
      <c r="E5442">
        <v>0</v>
      </c>
      <c r="F5442">
        <v>0</v>
      </c>
      <c r="G5442">
        <v>0</v>
      </c>
      <c r="H5442">
        <v>0</v>
      </c>
      <c r="I5442" t="s">
        <v>151</v>
      </c>
      <c r="J5442">
        <v>553786</v>
      </c>
      <c r="K5442" t="s">
        <v>706</v>
      </c>
      <c r="L5442">
        <v>553786</v>
      </c>
      <c r="M5442" t="s">
        <v>706</v>
      </c>
      <c r="N5442">
        <v>553786</v>
      </c>
      <c r="O5442" t="s">
        <v>706</v>
      </c>
      <c r="P5442">
        <v>553425</v>
      </c>
      <c r="Q5442" t="s">
        <v>152</v>
      </c>
      <c r="R5442" s="9">
        <v>71941.662785630979</v>
      </c>
      <c r="S5442" s="9"/>
      <c r="T5442" s="9"/>
      <c r="U5442" s="9"/>
      <c r="V5442" s="9"/>
      <c r="W5442" s="9"/>
      <c r="X5442" s="9"/>
      <c r="Y5442" s="9"/>
      <c r="Z5442" s="9"/>
      <c r="AA5442" s="9"/>
      <c r="AB5442" s="9"/>
      <c r="AC5442" s="9"/>
      <c r="AD5442" s="9"/>
      <c r="AE5442" s="9"/>
      <c r="AF5442" s="9"/>
      <c r="AG5442" s="9"/>
      <c r="AH5442" s="9"/>
      <c r="AI5442" s="9"/>
      <c r="AJ5442" s="9"/>
      <c r="AK5442" s="9"/>
      <c r="AL5442" s="9"/>
      <c r="AM5442" s="9"/>
      <c r="AN5442" s="9"/>
      <c r="AO5442" s="9"/>
      <c r="AP5442" s="9"/>
      <c r="AQ5442" s="15"/>
      <c r="AR5442" s="9"/>
      <c r="AS5442" s="9"/>
      <c r="AT5442" s="9"/>
      <c r="AU5442" s="9"/>
      <c r="AV5442" s="9"/>
      <c r="AW5442" s="9"/>
      <c r="AX5442" s="9"/>
      <c r="AY5442" s="9"/>
      <c r="AZ5442" s="9"/>
      <c r="BA5442" s="9"/>
      <c r="BB5442" s="9"/>
      <c r="BC5442" s="9"/>
      <c r="BD5442" s="9"/>
      <c r="BE5442" s="9"/>
      <c r="BF5442" s="9"/>
      <c r="BG5442" s="9"/>
      <c r="BH5442" s="9"/>
      <c r="BI5442" s="9"/>
      <c r="BJ5442" s="9"/>
      <c r="BK5442" s="9"/>
      <c r="BL5442" s="9">
        <f t="shared" si="176"/>
        <v>71941.662785630979</v>
      </c>
      <c r="BM5442" s="9">
        <f t="shared" si="177"/>
        <v>71900</v>
      </c>
    </row>
    <row r="5443" spans="1:65" x14ac:dyDescent="0.3">
      <c r="A5443" t="s">
        <v>4864</v>
      </c>
      <c r="B5443" s="9">
        <v>704</v>
      </c>
      <c r="C5443">
        <v>569658</v>
      </c>
      <c r="D5443">
        <v>1</v>
      </c>
      <c r="E5443">
        <v>0</v>
      </c>
      <c r="F5443">
        <v>0</v>
      </c>
      <c r="G5443">
        <v>0</v>
      </c>
      <c r="H5443">
        <v>0</v>
      </c>
      <c r="I5443" t="s">
        <v>123</v>
      </c>
      <c r="J5443">
        <v>568414</v>
      </c>
      <c r="K5443" t="s">
        <v>166</v>
      </c>
      <c r="L5443">
        <v>568414</v>
      </c>
      <c r="M5443" t="s">
        <v>166</v>
      </c>
      <c r="N5443">
        <v>568414</v>
      </c>
      <c r="O5443" t="s">
        <v>166</v>
      </c>
      <c r="P5443">
        <v>568414</v>
      </c>
      <c r="Q5443" t="s">
        <v>166</v>
      </c>
      <c r="R5443" s="9">
        <v>167084.86174518129</v>
      </c>
      <c r="S5443" s="9"/>
      <c r="T5443" s="9"/>
      <c r="U5443" s="9"/>
      <c r="V5443" s="9"/>
      <c r="W5443" s="9"/>
      <c r="X5443" s="9"/>
      <c r="Y5443" s="9"/>
      <c r="Z5443" s="9"/>
      <c r="AA5443" s="9"/>
      <c r="AB5443" s="9"/>
      <c r="AC5443" s="9"/>
      <c r="AD5443" s="9"/>
      <c r="AE5443" s="9"/>
      <c r="AF5443" s="9"/>
      <c r="AG5443" s="9"/>
      <c r="AH5443" s="9"/>
      <c r="AI5443" s="9"/>
      <c r="AJ5443" s="9"/>
      <c r="AK5443" s="9"/>
      <c r="AL5443" s="9"/>
      <c r="AM5443" s="9"/>
      <c r="AN5443" s="9"/>
      <c r="AO5443" s="9"/>
      <c r="AP5443" s="9"/>
      <c r="AQ5443" s="15"/>
      <c r="AR5443" s="9">
        <v>1</v>
      </c>
      <c r="AS5443" s="9">
        <f>AR5443*30500</f>
        <v>30500</v>
      </c>
      <c r="AT5443" s="9"/>
      <c r="AU5443" s="9"/>
      <c r="AV5443" s="9"/>
      <c r="AW5443" s="9"/>
      <c r="AX5443" s="9"/>
      <c r="AY5443" s="9"/>
      <c r="AZ5443" s="9"/>
      <c r="BA5443" s="9"/>
      <c r="BB5443" s="9"/>
      <c r="BC5443" s="9"/>
      <c r="BD5443" s="9"/>
      <c r="BE5443" s="9"/>
      <c r="BF5443" s="9"/>
      <c r="BG5443" s="9"/>
      <c r="BH5443" s="9"/>
      <c r="BI5443" s="9"/>
      <c r="BJ5443" s="9"/>
      <c r="BK5443" s="9"/>
      <c r="BL5443" s="9">
        <f t="shared" si="176"/>
        <v>197584.86174518129</v>
      </c>
      <c r="BM5443" s="9">
        <f t="shared" si="177"/>
        <v>197600</v>
      </c>
    </row>
    <row r="5444" spans="1:65" x14ac:dyDescent="0.3">
      <c r="A5444" t="s">
        <v>4865</v>
      </c>
      <c r="B5444" s="9">
        <v>418</v>
      </c>
      <c r="C5444">
        <v>582573</v>
      </c>
      <c r="D5444">
        <v>1</v>
      </c>
      <c r="E5444">
        <v>0</v>
      </c>
      <c r="F5444">
        <v>0</v>
      </c>
      <c r="G5444">
        <v>0</v>
      </c>
      <c r="H5444">
        <v>0</v>
      </c>
      <c r="I5444" t="s">
        <v>81</v>
      </c>
      <c r="J5444">
        <v>582646</v>
      </c>
      <c r="K5444" t="s">
        <v>578</v>
      </c>
      <c r="L5444">
        <v>582646</v>
      </c>
      <c r="M5444" t="s">
        <v>578</v>
      </c>
      <c r="N5444">
        <v>582646</v>
      </c>
      <c r="O5444" t="s">
        <v>578</v>
      </c>
      <c r="P5444">
        <v>581372</v>
      </c>
      <c r="Q5444" t="s">
        <v>243</v>
      </c>
      <c r="R5444" s="9">
        <v>99886.274863869141</v>
      </c>
      <c r="S5444" s="9"/>
      <c r="T5444" s="9"/>
      <c r="U5444" s="9"/>
      <c r="V5444" s="9"/>
      <c r="W5444" s="9"/>
      <c r="X5444" s="9"/>
      <c r="Y5444" s="9"/>
      <c r="Z5444" s="9"/>
      <c r="AA5444" s="9"/>
      <c r="AB5444" s="9"/>
      <c r="AC5444" s="9"/>
      <c r="AD5444" s="9"/>
      <c r="AE5444" s="9"/>
      <c r="AF5444" s="9"/>
      <c r="AG5444" s="9"/>
      <c r="AH5444" s="9"/>
      <c r="AI5444" s="9"/>
      <c r="AJ5444" s="9"/>
      <c r="AK5444" s="9"/>
      <c r="AL5444" s="9"/>
      <c r="AM5444" s="9"/>
      <c r="AN5444" s="9"/>
      <c r="AO5444" s="9"/>
      <c r="AP5444" s="9"/>
      <c r="AQ5444" s="15"/>
      <c r="AR5444" s="9"/>
      <c r="AS5444" s="9"/>
      <c r="AT5444" s="9"/>
      <c r="AU5444" s="9"/>
      <c r="AV5444" s="9"/>
      <c r="AW5444" s="9"/>
      <c r="AX5444" s="9"/>
      <c r="AY5444" s="9"/>
      <c r="AZ5444" s="9"/>
      <c r="BA5444" s="9"/>
      <c r="BB5444" s="9"/>
      <c r="BC5444" s="9"/>
      <c r="BD5444" s="9"/>
      <c r="BE5444" s="9"/>
      <c r="BF5444" s="9"/>
      <c r="BG5444" s="9"/>
      <c r="BH5444" s="9"/>
      <c r="BI5444" s="9"/>
      <c r="BJ5444" s="9"/>
      <c r="BK5444" s="9"/>
      <c r="BL5444" s="9">
        <f t="shared" ref="BL5444:BL5507" si="178">SUMIF(R5444:R5444,"&lt;&gt;")+SUMIF(T5444:T5444,"&lt;&gt;")+SUMIF(V5444:V5444,"&lt;&gt;")+SUMIF(X5444:X5444,"&lt;&gt;")+SUMIF(Z5444:Z5444,"&lt;&gt;")+SUMIF(AB5444:AB5444,"&lt;&gt;")+SUMIF(AD5444:AD5444,"&lt;&gt;")+SUMIF(AF5444:AF5444,"&lt;&gt;")+SUMIF(AH5444:AH5444,"&lt;&gt;")+SUMIF(AJ5444:AJ5444,"&lt;&gt;")+SUMIF(AK5444:AK5444,"&lt;&gt;")+SUMIF(AM5444:AM5444,"&lt;&gt;")+SUMIF(AO5444:AO5444,"&lt;&gt;")+SUMIF(AQ5444:AQ5444,"&lt;&gt;")+SUMIF(AS5444:AS5444,"&lt;&gt;")+SUMIF(AU5444:AU5444,"&lt;&gt;")+SUMIF(AW5444:AW5444,"&lt;&gt;")+SUMIF(AY5444:AY5444,"&lt;&gt;")+SUMIF(BA5444:BA5444,"&lt;&gt;")+SUMIF(BC5444:BC5444,"&lt;&gt;")+SUMIF(BE5444:BE5444,"&lt;&gt;")+SUMIF(BG5444:BG5444,"&lt;&gt;")+SUMIF(BI5444:BI5444,"&lt;&gt;")+SUMIF(BK5444:BK5444,"&lt;&gt;")</f>
        <v>99886.274863869141</v>
      </c>
      <c r="BM5444" s="9">
        <f t="shared" ref="BM5444:BM5507" si="179">ROUND(BL5444/100,0)*100</f>
        <v>99900</v>
      </c>
    </row>
    <row r="5445" spans="1:65" x14ac:dyDescent="0.3">
      <c r="A5445" s="2" t="s">
        <v>2344</v>
      </c>
      <c r="B5445" s="9">
        <v>1164</v>
      </c>
      <c r="C5445">
        <v>541222</v>
      </c>
      <c r="D5445">
        <v>1</v>
      </c>
      <c r="E5445">
        <v>1</v>
      </c>
      <c r="F5445">
        <v>0</v>
      </c>
      <c r="G5445">
        <v>0</v>
      </c>
      <c r="H5445">
        <v>0</v>
      </c>
      <c r="I5445" t="s">
        <v>111</v>
      </c>
      <c r="J5445">
        <v>541222</v>
      </c>
      <c r="K5445" t="s">
        <v>2344</v>
      </c>
      <c r="L5445">
        <v>540471</v>
      </c>
      <c r="M5445" t="s">
        <v>2345</v>
      </c>
      <c r="N5445">
        <v>540471</v>
      </c>
      <c r="O5445" t="s">
        <v>2345</v>
      </c>
      <c r="P5445">
        <v>540471</v>
      </c>
      <c r="Q5445" t="s">
        <v>2345</v>
      </c>
      <c r="R5445" s="9">
        <v>273937.55395870883</v>
      </c>
      <c r="S5445" s="9">
        <f>SUMIFS($B:$B,$J:$J,$C5445)</f>
        <v>2161</v>
      </c>
      <c r="T5445" s="9">
        <v>117589.2212207525</v>
      </c>
      <c r="U5445" s="9">
        <v>0</v>
      </c>
      <c r="V5445" s="9">
        <f>U5445*768</f>
        <v>0</v>
      </c>
      <c r="W5445" s="9">
        <v>19</v>
      </c>
      <c r="X5445" s="9">
        <f>W5445*3072</f>
        <v>58368</v>
      </c>
      <c r="Y5445" s="9">
        <v>4</v>
      </c>
      <c r="Z5445" s="9">
        <f>Y5445*1024</f>
        <v>4096</v>
      </c>
      <c r="AA5445" s="9">
        <v>10</v>
      </c>
      <c r="AB5445" s="9">
        <f>AA5445*256</f>
        <v>2560</v>
      </c>
      <c r="AC5445" s="9"/>
      <c r="AD5445" s="9"/>
      <c r="AE5445" s="9"/>
      <c r="AF5445" s="9"/>
      <c r="AG5445" s="9"/>
      <c r="AH5445" s="9"/>
      <c r="AI5445" s="9"/>
      <c r="AJ5445" s="9"/>
      <c r="AK5445" s="9"/>
      <c r="AL5445" s="9"/>
      <c r="AM5445" s="9"/>
      <c r="AN5445" s="9"/>
      <c r="AO5445" s="9"/>
      <c r="AP5445" s="9"/>
      <c r="AQ5445" s="15"/>
      <c r="AR5445" s="9"/>
      <c r="AS5445" s="9"/>
      <c r="AT5445" s="9"/>
      <c r="AU5445" s="9"/>
      <c r="AV5445" s="9"/>
      <c r="AW5445" s="9"/>
      <c r="AX5445" s="9"/>
      <c r="AY5445" s="9"/>
      <c r="AZ5445" s="9"/>
      <c r="BA5445" s="9"/>
      <c r="BB5445" s="9"/>
      <c r="BC5445" s="9"/>
      <c r="BD5445" s="9"/>
      <c r="BE5445" s="9"/>
      <c r="BF5445" s="9"/>
      <c r="BG5445" s="9"/>
      <c r="BH5445" s="9"/>
      <c r="BI5445" s="9"/>
      <c r="BJ5445" s="9"/>
      <c r="BK5445" s="9"/>
      <c r="BL5445" s="9">
        <f t="shared" si="178"/>
        <v>456550.77517946134</v>
      </c>
      <c r="BM5445" s="9">
        <f t="shared" si="179"/>
        <v>456600</v>
      </c>
    </row>
    <row r="5446" spans="1:65" x14ac:dyDescent="0.3">
      <c r="A5446" t="s">
        <v>4866</v>
      </c>
      <c r="B5446" s="9">
        <v>216</v>
      </c>
      <c r="C5446">
        <v>588075</v>
      </c>
      <c r="D5446">
        <v>1</v>
      </c>
      <c r="E5446">
        <v>0</v>
      </c>
      <c r="F5446">
        <v>0</v>
      </c>
      <c r="G5446">
        <v>0</v>
      </c>
      <c r="H5446">
        <v>0</v>
      </c>
      <c r="I5446" t="s">
        <v>123</v>
      </c>
      <c r="J5446">
        <v>588121</v>
      </c>
      <c r="K5446" t="s">
        <v>1484</v>
      </c>
      <c r="L5446">
        <v>586846</v>
      </c>
      <c r="M5446" t="s">
        <v>129</v>
      </c>
      <c r="N5446">
        <v>586846</v>
      </c>
      <c r="O5446" t="s">
        <v>129</v>
      </c>
      <c r="P5446">
        <v>586846</v>
      </c>
      <c r="Q5446" t="s">
        <v>129</v>
      </c>
      <c r="R5446" s="9">
        <v>71941.662785630979</v>
      </c>
      <c r="S5446" s="9"/>
      <c r="T5446" s="9"/>
      <c r="U5446" s="9"/>
      <c r="V5446" s="9"/>
      <c r="W5446" s="9"/>
      <c r="X5446" s="9"/>
      <c r="Y5446" s="9"/>
      <c r="Z5446" s="9"/>
      <c r="AA5446" s="9"/>
      <c r="AB5446" s="9"/>
      <c r="AC5446" s="9"/>
      <c r="AD5446" s="9"/>
      <c r="AE5446" s="9"/>
      <c r="AF5446" s="9"/>
      <c r="AG5446" s="9"/>
      <c r="AH5446" s="9"/>
      <c r="AI5446" s="9"/>
      <c r="AJ5446" s="9"/>
      <c r="AK5446" s="9"/>
      <c r="AL5446" s="9"/>
      <c r="AM5446" s="9"/>
      <c r="AN5446" s="9"/>
      <c r="AO5446" s="9"/>
      <c r="AP5446" s="9"/>
      <c r="AQ5446" s="15"/>
      <c r="AR5446" s="9"/>
      <c r="AS5446" s="9"/>
      <c r="AT5446" s="9"/>
      <c r="AU5446" s="9"/>
      <c r="AV5446" s="9"/>
      <c r="AW5446" s="9"/>
      <c r="AX5446" s="9"/>
      <c r="AY5446" s="9"/>
      <c r="AZ5446" s="9"/>
      <c r="BA5446" s="9"/>
      <c r="BB5446" s="9"/>
      <c r="BC5446" s="9"/>
      <c r="BD5446" s="9"/>
      <c r="BE5446" s="9"/>
      <c r="BF5446" s="9"/>
      <c r="BG5446" s="9"/>
      <c r="BH5446" s="9"/>
      <c r="BI5446" s="9"/>
      <c r="BJ5446" s="9"/>
      <c r="BK5446" s="9"/>
      <c r="BL5446" s="9">
        <f t="shared" si="178"/>
        <v>71941.662785630979</v>
      </c>
      <c r="BM5446" s="9">
        <f t="shared" si="179"/>
        <v>71900</v>
      </c>
    </row>
    <row r="5447" spans="1:65" x14ac:dyDescent="0.3">
      <c r="A5447" t="s">
        <v>4866</v>
      </c>
      <c r="B5447" s="9">
        <v>615</v>
      </c>
      <c r="C5447">
        <v>570371</v>
      </c>
      <c r="D5447">
        <v>1</v>
      </c>
      <c r="E5447">
        <v>0</v>
      </c>
      <c r="F5447">
        <v>0</v>
      </c>
      <c r="G5447">
        <v>0</v>
      </c>
      <c r="H5447">
        <v>0</v>
      </c>
      <c r="I5447" t="s">
        <v>135</v>
      </c>
      <c r="J5447">
        <v>541630</v>
      </c>
      <c r="K5447" t="s">
        <v>895</v>
      </c>
      <c r="L5447">
        <v>541630</v>
      </c>
      <c r="M5447" t="s">
        <v>895</v>
      </c>
      <c r="N5447">
        <v>541630</v>
      </c>
      <c r="O5447" t="s">
        <v>895</v>
      </c>
      <c r="P5447">
        <v>541630</v>
      </c>
      <c r="Q5447" t="s">
        <v>895</v>
      </c>
      <c r="R5447" s="9">
        <v>146245.3065976451</v>
      </c>
      <c r="S5447" s="9"/>
      <c r="T5447" s="9"/>
      <c r="U5447" s="9"/>
      <c r="V5447" s="9"/>
      <c r="W5447" s="9"/>
      <c r="X5447" s="9"/>
      <c r="Y5447" s="9"/>
      <c r="Z5447" s="9"/>
      <c r="AA5447" s="9"/>
      <c r="AB5447" s="9"/>
      <c r="AC5447" s="9"/>
      <c r="AD5447" s="9"/>
      <c r="AE5447" s="9"/>
      <c r="AF5447" s="9"/>
      <c r="AG5447" s="9"/>
      <c r="AH5447" s="9"/>
      <c r="AI5447" s="9"/>
      <c r="AJ5447" s="9"/>
      <c r="AK5447" s="9"/>
      <c r="AL5447" s="9"/>
      <c r="AM5447" s="9"/>
      <c r="AN5447" s="9"/>
      <c r="AO5447" s="9"/>
      <c r="AP5447" s="9"/>
      <c r="AQ5447" s="15"/>
      <c r="AR5447" s="9"/>
      <c r="AS5447" s="9"/>
      <c r="AT5447" s="9"/>
      <c r="AU5447" s="9"/>
      <c r="AV5447" s="9"/>
      <c r="AW5447" s="9"/>
      <c r="AX5447" s="9"/>
      <c r="AY5447" s="9"/>
      <c r="AZ5447" s="9"/>
      <c r="BA5447" s="9"/>
      <c r="BB5447" s="9"/>
      <c r="BC5447" s="9"/>
      <c r="BD5447" s="9"/>
      <c r="BE5447" s="9"/>
      <c r="BF5447" s="9"/>
      <c r="BG5447" s="9"/>
      <c r="BH5447" s="9"/>
      <c r="BI5447" s="9"/>
      <c r="BJ5447" s="9"/>
      <c r="BK5447" s="9"/>
      <c r="BL5447" s="9">
        <f t="shared" si="178"/>
        <v>146245.3065976451</v>
      </c>
      <c r="BM5447" s="9">
        <f t="shared" si="179"/>
        <v>146200</v>
      </c>
    </row>
    <row r="5448" spans="1:65" x14ac:dyDescent="0.3">
      <c r="A5448" t="s">
        <v>4866</v>
      </c>
      <c r="B5448" s="9">
        <v>535</v>
      </c>
      <c r="C5448">
        <v>520306</v>
      </c>
      <c r="D5448">
        <v>1</v>
      </c>
      <c r="E5448">
        <v>0</v>
      </c>
      <c r="F5448">
        <v>0</v>
      </c>
      <c r="G5448">
        <v>0</v>
      </c>
      <c r="H5448">
        <v>0</v>
      </c>
      <c r="I5448" t="s">
        <v>111</v>
      </c>
      <c r="J5448">
        <v>513750</v>
      </c>
      <c r="K5448" t="s">
        <v>290</v>
      </c>
      <c r="L5448">
        <v>513750</v>
      </c>
      <c r="M5448" t="s">
        <v>290</v>
      </c>
      <c r="N5448">
        <v>513750</v>
      </c>
      <c r="O5448" t="s">
        <v>290</v>
      </c>
      <c r="P5448">
        <v>513750</v>
      </c>
      <c r="Q5448" t="s">
        <v>290</v>
      </c>
      <c r="R5448" s="9">
        <v>127459.7619103789</v>
      </c>
      <c r="S5448" s="9"/>
      <c r="T5448" s="9"/>
      <c r="U5448" s="9"/>
      <c r="V5448" s="9"/>
      <c r="W5448" s="9"/>
      <c r="X5448" s="9"/>
      <c r="Y5448" s="9"/>
      <c r="Z5448" s="9"/>
      <c r="AA5448" s="9"/>
      <c r="AB5448" s="9"/>
      <c r="AC5448" s="9"/>
      <c r="AD5448" s="9"/>
      <c r="AE5448" s="9"/>
      <c r="AF5448" s="9"/>
      <c r="AG5448" s="9"/>
      <c r="AH5448" s="9"/>
      <c r="AI5448" s="9"/>
      <c r="AJ5448" s="9"/>
      <c r="AK5448" s="9"/>
      <c r="AL5448" s="9"/>
      <c r="AM5448" s="9"/>
      <c r="AN5448" s="9"/>
      <c r="AO5448" s="9"/>
      <c r="AP5448" s="9"/>
      <c r="AQ5448" s="15"/>
      <c r="AR5448" s="9"/>
      <c r="AS5448" s="9"/>
      <c r="AT5448" s="9"/>
      <c r="AU5448" s="9"/>
      <c r="AV5448" s="9"/>
      <c r="AW5448" s="9"/>
      <c r="AX5448" s="9"/>
      <c r="AY5448" s="9"/>
      <c r="AZ5448" s="9"/>
      <c r="BA5448" s="9"/>
      <c r="BB5448" s="9"/>
      <c r="BC5448" s="9"/>
      <c r="BD5448" s="9"/>
      <c r="BE5448" s="9"/>
      <c r="BF5448" s="9"/>
      <c r="BG5448" s="9"/>
      <c r="BH5448" s="9"/>
      <c r="BI5448" s="9"/>
      <c r="BJ5448" s="9"/>
      <c r="BK5448" s="9"/>
      <c r="BL5448" s="9">
        <f t="shared" si="178"/>
        <v>127459.7619103789</v>
      </c>
      <c r="BM5448" s="9">
        <f t="shared" si="179"/>
        <v>127500</v>
      </c>
    </row>
    <row r="5449" spans="1:65" x14ac:dyDescent="0.3">
      <c r="A5449" s="5" t="s">
        <v>1355</v>
      </c>
      <c r="B5449" s="9">
        <v>90866</v>
      </c>
      <c r="C5449">
        <v>554804</v>
      </c>
      <c r="D5449">
        <v>1</v>
      </c>
      <c r="E5449">
        <v>1</v>
      </c>
      <c r="F5449">
        <v>1</v>
      </c>
      <c r="G5449">
        <v>1</v>
      </c>
      <c r="H5449">
        <v>1</v>
      </c>
      <c r="I5449" t="s">
        <v>131</v>
      </c>
      <c r="J5449">
        <v>554804</v>
      </c>
      <c r="K5449" t="s">
        <v>1355</v>
      </c>
      <c r="L5449">
        <v>554804</v>
      </c>
      <c r="M5449" t="s">
        <v>1355</v>
      </c>
      <c r="N5449">
        <v>554804</v>
      </c>
      <c r="O5449" t="s">
        <v>1355</v>
      </c>
      <c r="P5449">
        <v>554804</v>
      </c>
      <c r="Q5449" t="s">
        <v>1355</v>
      </c>
      <c r="R5449" s="9">
        <v>3536480.3913208949</v>
      </c>
      <c r="S5449" s="9">
        <f>SUMIFS($B:$B,$J:$J,$C5449)</f>
        <v>93784</v>
      </c>
      <c r="T5449" s="9">
        <v>1913576.1165237511</v>
      </c>
      <c r="U5449" s="9">
        <v>1076</v>
      </c>
      <c r="V5449" s="9">
        <f>U5449*768</f>
        <v>826368</v>
      </c>
      <c r="W5449" s="9">
        <v>226</v>
      </c>
      <c r="X5449" s="9">
        <f>W5449*3072</f>
        <v>694272</v>
      </c>
      <c r="Y5449" s="9">
        <v>1241</v>
      </c>
      <c r="Z5449" s="9">
        <f>Y5449*1024</f>
        <v>1270784</v>
      </c>
      <c r="AA5449" s="9">
        <v>438</v>
      </c>
      <c r="AB5449" s="9">
        <f>AA5449*256</f>
        <v>112128</v>
      </c>
      <c r="AC5449" s="9">
        <f>SUMIFS($B:$B,$L:$L,$C5449)</f>
        <v>100548</v>
      </c>
      <c r="AD5449" s="9">
        <v>5760560.5813437039</v>
      </c>
      <c r="AE5449" s="9">
        <f>SUMIFS($B:$B,$P:$P,$C5449)</f>
        <v>118011</v>
      </c>
      <c r="AF5449" s="9">
        <v>6460170.9298383864</v>
      </c>
      <c r="AG5449" s="9">
        <f>SUMIFS($B:$B,$N:$N,$C5449)</f>
        <v>109726</v>
      </c>
      <c r="AH5449" s="9">
        <v>16889426.967693109</v>
      </c>
      <c r="AI5449" s="9">
        <f>SUMIFS($B:$B,$P:$P,$C5449)</f>
        <v>118011</v>
      </c>
      <c r="AJ5449" s="9">
        <v>35394719.309499472</v>
      </c>
      <c r="AK5449" s="9"/>
      <c r="AL5449" s="9">
        <v>14713</v>
      </c>
      <c r="AM5449" s="9">
        <f>AL5449*141</f>
        <v>2074533</v>
      </c>
      <c r="AN5449" s="9"/>
      <c r="AO5449" s="9"/>
      <c r="AP5449" s="9">
        <v>25</v>
      </c>
      <c r="AQ5449" s="15">
        <v>72000</v>
      </c>
      <c r="AR5449" s="9">
        <v>165</v>
      </c>
      <c r="AS5449" s="9">
        <f>AR5449*30500</f>
        <v>5032500</v>
      </c>
      <c r="AT5449" s="9">
        <v>446</v>
      </c>
      <c r="AU5449" s="9">
        <f>AT5449*2742</f>
        <v>1222932</v>
      </c>
      <c r="AV5449" s="9">
        <v>90</v>
      </c>
      <c r="AW5449" s="9">
        <f>AV5449*914</f>
        <v>82260</v>
      </c>
      <c r="AX5449" s="9">
        <v>3366</v>
      </c>
      <c r="AY5449" s="9">
        <f>AX5449*141</f>
        <v>474606</v>
      </c>
      <c r="AZ5449" s="9">
        <v>6207</v>
      </c>
      <c r="BA5449" s="9">
        <f>AZ5449*343</f>
        <v>2129001</v>
      </c>
      <c r="BB5449" s="9">
        <v>2432</v>
      </c>
      <c r="BC5449" s="9">
        <f>BB5449*109</f>
        <v>265088</v>
      </c>
      <c r="BD5449" s="9">
        <v>396</v>
      </c>
      <c r="BE5449" s="9">
        <f>BD5449*82</f>
        <v>32472</v>
      </c>
      <c r="BF5449" s="9">
        <v>2476</v>
      </c>
      <c r="BG5449" s="9">
        <f>BF5449*328</f>
        <v>812128</v>
      </c>
      <c r="BH5449" s="9">
        <v>444</v>
      </c>
      <c r="BI5449" s="9">
        <f>BH5449*410</f>
        <v>182040</v>
      </c>
      <c r="BJ5449" s="9">
        <v>252</v>
      </c>
      <c r="BK5449" s="9">
        <f>BJ5449*219</f>
        <v>55188</v>
      </c>
      <c r="BL5449" s="9">
        <f t="shared" si="178"/>
        <v>85293234.296219319</v>
      </c>
      <c r="BM5449" s="9">
        <f t="shared" si="179"/>
        <v>85293200</v>
      </c>
    </row>
    <row r="5450" spans="1:65" x14ac:dyDescent="0.3">
      <c r="A5450" s="5" t="s">
        <v>658</v>
      </c>
      <c r="B5450" s="9">
        <v>14011</v>
      </c>
      <c r="C5450">
        <v>579891</v>
      </c>
      <c r="D5450">
        <v>1</v>
      </c>
      <c r="E5450">
        <v>1</v>
      </c>
      <c r="F5450">
        <v>1</v>
      </c>
      <c r="G5450">
        <v>1</v>
      </c>
      <c r="H5450">
        <v>1</v>
      </c>
      <c r="I5450" t="s">
        <v>96</v>
      </c>
      <c r="J5450">
        <v>579891</v>
      </c>
      <c r="K5450" t="s">
        <v>658</v>
      </c>
      <c r="L5450">
        <v>579891</v>
      </c>
      <c r="M5450" t="s">
        <v>658</v>
      </c>
      <c r="N5450">
        <v>579891</v>
      </c>
      <c r="O5450" t="s">
        <v>658</v>
      </c>
      <c r="P5450">
        <v>579891</v>
      </c>
      <c r="Q5450" t="s">
        <v>658</v>
      </c>
      <c r="R5450" s="9">
        <v>640428.18288023211</v>
      </c>
      <c r="S5450" s="9">
        <f>SUMIFS($B:$B,$J:$J,$C5450)</f>
        <v>21461</v>
      </c>
      <c r="T5450" s="9">
        <v>479085.02175832237</v>
      </c>
      <c r="U5450" s="9">
        <v>828</v>
      </c>
      <c r="V5450" s="9">
        <f>U5450*768</f>
        <v>635904</v>
      </c>
      <c r="W5450" s="9">
        <v>54</v>
      </c>
      <c r="X5450" s="9">
        <f>W5450*3072</f>
        <v>165888</v>
      </c>
      <c r="Y5450" s="9">
        <v>449</v>
      </c>
      <c r="Z5450" s="9">
        <f>Y5450*1024</f>
        <v>459776</v>
      </c>
      <c r="AA5450" s="9">
        <v>99</v>
      </c>
      <c r="AB5450" s="9">
        <f>AA5450*256</f>
        <v>25344</v>
      </c>
      <c r="AC5450" s="9">
        <f>SUMIFS($B:$B,$L:$L,$C5450)</f>
        <v>23391</v>
      </c>
      <c r="AD5450" s="9">
        <v>1495250.61517741</v>
      </c>
      <c r="AE5450" s="9">
        <f>SUMIFS($B:$B,$P:$P,$C5450)</f>
        <v>26320</v>
      </c>
      <c r="AF5450" s="9">
        <v>1585909.2523715771</v>
      </c>
      <c r="AG5450" s="9">
        <f>SUMIFS($B:$B,$N:$N,$C5450)</f>
        <v>26320</v>
      </c>
      <c r="AH5450" s="9">
        <v>4545851.3031706391</v>
      </c>
      <c r="AI5450" s="9">
        <f>SUMIFS($B:$B,$P:$P,$C5450)</f>
        <v>26320</v>
      </c>
      <c r="AJ5450" s="9">
        <v>14997365.414414771</v>
      </c>
      <c r="AK5450" s="9"/>
      <c r="AL5450" s="9">
        <v>3348</v>
      </c>
      <c r="AM5450" s="9">
        <f>AL5450*141</f>
        <v>472068</v>
      </c>
      <c r="AN5450" s="9"/>
      <c r="AO5450" s="9"/>
      <c r="AP5450" s="9"/>
      <c r="AQ5450" s="15"/>
      <c r="AR5450" s="9">
        <v>19</v>
      </c>
      <c r="AS5450" s="9">
        <f>AR5450*30500</f>
        <v>579500</v>
      </c>
      <c r="AT5450" s="9">
        <v>66</v>
      </c>
      <c r="AU5450" s="9">
        <f>AT5450*2742</f>
        <v>180972</v>
      </c>
      <c r="AV5450" s="9">
        <v>0</v>
      </c>
      <c r="AW5450" s="9">
        <f>AV5450*914</f>
        <v>0</v>
      </c>
      <c r="AX5450" s="9">
        <v>1094</v>
      </c>
      <c r="AY5450" s="9">
        <f>AX5450*141</f>
        <v>154254</v>
      </c>
      <c r="AZ5450" s="9">
        <v>992</v>
      </c>
      <c r="BA5450" s="9">
        <f>AZ5450*343</f>
        <v>340256</v>
      </c>
      <c r="BB5450" s="9">
        <v>598</v>
      </c>
      <c r="BC5450" s="9">
        <f>BB5450*109</f>
        <v>65182</v>
      </c>
      <c r="BD5450" s="9">
        <v>117</v>
      </c>
      <c r="BE5450" s="9">
        <f>BD5450*82</f>
        <v>9594</v>
      </c>
      <c r="BF5450" s="9">
        <v>636</v>
      </c>
      <c r="BG5450" s="9">
        <f>BF5450*328</f>
        <v>208608</v>
      </c>
      <c r="BH5450" s="9">
        <v>124</v>
      </c>
      <c r="BI5450" s="9">
        <f>BH5450*410</f>
        <v>50840</v>
      </c>
      <c r="BJ5450" s="9">
        <v>23</v>
      </c>
      <c r="BK5450" s="9">
        <f>BJ5450*219</f>
        <v>5037</v>
      </c>
      <c r="BL5450" s="9">
        <f t="shared" si="178"/>
        <v>27097112.78977295</v>
      </c>
      <c r="BM5450" s="9">
        <f t="shared" si="179"/>
        <v>27097100</v>
      </c>
    </row>
    <row r="5451" spans="1:65" x14ac:dyDescent="0.3">
      <c r="A5451" t="s">
        <v>4867</v>
      </c>
      <c r="B5451" s="9">
        <v>474</v>
      </c>
      <c r="C5451">
        <v>552364</v>
      </c>
      <c r="D5451">
        <v>1</v>
      </c>
      <c r="E5451">
        <v>0</v>
      </c>
      <c r="F5451">
        <v>0</v>
      </c>
      <c r="G5451">
        <v>0</v>
      </c>
      <c r="H5451">
        <v>0</v>
      </c>
      <c r="I5451" t="s">
        <v>111</v>
      </c>
      <c r="J5451">
        <v>500496</v>
      </c>
      <c r="K5451" t="s">
        <v>287</v>
      </c>
      <c r="L5451">
        <v>503657</v>
      </c>
      <c r="M5451" t="s">
        <v>884</v>
      </c>
      <c r="N5451">
        <v>500496</v>
      </c>
      <c r="O5451" t="s">
        <v>287</v>
      </c>
      <c r="P5451">
        <v>500496</v>
      </c>
      <c r="Q5451" t="s">
        <v>287</v>
      </c>
      <c r="R5451" s="9">
        <v>113099.3454041521</v>
      </c>
      <c r="S5451" s="9"/>
      <c r="T5451" s="9"/>
      <c r="U5451" s="9"/>
      <c r="V5451" s="9"/>
      <c r="W5451" s="9"/>
      <c r="X5451" s="9"/>
      <c r="Y5451" s="9"/>
      <c r="Z5451" s="9"/>
      <c r="AA5451" s="9"/>
      <c r="AB5451" s="9"/>
      <c r="AC5451" s="9"/>
      <c r="AD5451" s="9"/>
      <c r="AE5451" s="9"/>
      <c r="AF5451" s="9"/>
      <c r="AG5451" s="9"/>
      <c r="AH5451" s="9"/>
      <c r="AI5451" s="9"/>
      <c r="AJ5451" s="9"/>
      <c r="AK5451" s="9"/>
      <c r="AL5451" s="9"/>
      <c r="AM5451" s="9"/>
      <c r="AN5451" s="9"/>
      <c r="AO5451" s="9"/>
      <c r="AP5451" s="9"/>
      <c r="AQ5451" s="15"/>
      <c r="AR5451" s="9"/>
      <c r="AS5451" s="9"/>
      <c r="AT5451" s="9"/>
      <c r="AU5451" s="9"/>
      <c r="AV5451" s="9"/>
      <c r="AW5451" s="9"/>
      <c r="AX5451" s="9"/>
      <c r="AY5451" s="9"/>
      <c r="AZ5451" s="9"/>
      <c r="BA5451" s="9"/>
      <c r="BB5451" s="9"/>
      <c r="BC5451" s="9"/>
      <c r="BD5451" s="9"/>
      <c r="BE5451" s="9"/>
      <c r="BF5451" s="9"/>
      <c r="BG5451" s="9"/>
      <c r="BH5451" s="9"/>
      <c r="BI5451" s="9"/>
      <c r="BJ5451" s="9"/>
      <c r="BK5451" s="9"/>
      <c r="BL5451" s="9">
        <f t="shared" si="178"/>
        <v>113099.3454041521</v>
      </c>
      <c r="BM5451" s="9">
        <f t="shared" si="179"/>
        <v>113100</v>
      </c>
    </row>
    <row r="5452" spans="1:65" x14ac:dyDescent="0.3">
      <c r="A5452" t="s">
        <v>4868</v>
      </c>
      <c r="B5452" s="9">
        <v>404</v>
      </c>
      <c r="C5452">
        <v>599123</v>
      </c>
      <c r="D5452">
        <v>1</v>
      </c>
      <c r="E5452">
        <v>0</v>
      </c>
      <c r="F5452">
        <v>0</v>
      </c>
      <c r="G5452">
        <v>0</v>
      </c>
      <c r="H5452">
        <v>0</v>
      </c>
      <c r="I5452" t="s">
        <v>83</v>
      </c>
      <c r="J5452">
        <v>552828</v>
      </c>
      <c r="K5452" t="s">
        <v>2463</v>
      </c>
      <c r="L5452">
        <v>553069</v>
      </c>
      <c r="M5452" t="s">
        <v>2464</v>
      </c>
      <c r="N5452">
        <v>552046</v>
      </c>
      <c r="O5452" t="s">
        <v>174</v>
      </c>
      <c r="P5452">
        <v>552046</v>
      </c>
      <c r="Q5452" t="s">
        <v>174</v>
      </c>
      <c r="R5452" s="9">
        <v>96578.328084377848</v>
      </c>
      <c r="S5452" s="9"/>
      <c r="T5452" s="9"/>
      <c r="U5452" s="9"/>
      <c r="V5452" s="9"/>
      <c r="W5452" s="9"/>
      <c r="X5452" s="9"/>
      <c r="Y5452" s="9"/>
      <c r="Z5452" s="9"/>
      <c r="AA5452" s="9"/>
      <c r="AB5452" s="9"/>
      <c r="AC5452" s="9"/>
      <c r="AD5452" s="9"/>
      <c r="AE5452" s="9"/>
      <c r="AF5452" s="9"/>
      <c r="AG5452" s="9"/>
      <c r="AH5452" s="9"/>
      <c r="AI5452" s="9"/>
      <c r="AJ5452" s="9"/>
      <c r="AK5452" s="9"/>
      <c r="AL5452" s="9"/>
      <c r="AM5452" s="9"/>
      <c r="AN5452" s="9"/>
      <c r="AO5452" s="9"/>
      <c r="AP5452" s="9"/>
      <c r="AQ5452" s="15"/>
      <c r="AR5452" s="9"/>
      <c r="AS5452" s="9"/>
      <c r="AT5452" s="9"/>
      <c r="AU5452" s="9"/>
      <c r="AV5452" s="9"/>
      <c r="AW5452" s="9"/>
      <c r="AX5452" s="9"/>
      <c r="AY5452" s="9"/>
      <c r="AZ5452" s="9"/>
      <c r="BA5452" s="9"/>
      <c r="BB5452" s="9"/>
      <c r="BC5452" s="9"/>
      <c r="BD5452" s="9"/>
      <c r="BE5452" s="9"/>
      <c r="BF5452" s="9"/>
      <c r="BG5452" s="9"/>
      <c r="BH5452" s="9"/>
      <c r="BI5452" s="9"/>
      <c r="BJ5452" s="9"/>
      <c r="BK5452" s="9"/>
      <c r="BL5452" s="9">
        <f t="shared" si="178"/>
        <v>96578.328084377848</v>
      </c>
      <c r="BM5452" s="9">
        <f t="shared" si="179"/>
        <v>96600</v>
      </c>
    </row>
    <row r="5453" spans="1:65" x14ac:dyDescent="0.3">
      <c r="A5453" t="s">
        <v>4869</v>
      </c>
      <c r="B5453" s="9">
        <v>258</v>
      </c>
      <c r="C5453">
        <v>537608</v>
      </c>
      <c r="D5453">
        <v>1</v>
      </c>
      <c r="E5453">
        <v>0</v>
      </c>
      <c r="F5453">
        <v>0</v>
      </c>
      <c r="G5453">
        <v>0</v>
      </c>
      <c r="H5453">
        <v>0</v>
      </c>
      <c r="I5453" t="s">
        <v>123</v>
      </c>
      <c r="J5453">
        <v>547492</v>
      </c>
      <c r="K5453" t="s">
        <v>125</v>
      </c>
      <c r="L5453">
        <v>547492</v>
      </c>
      <c r="M5453" t="s">
        <v>125</v>
      </c>
      <c r="N5453">
        <v>547492</v>
      </c>
      <c r="O5453" t="s">
        <v>125</v>
      </c>
      <c r="P5453">
        <v>547492</v>
      </c>
      <c r="Q5453" t="s">
        <v>125</v>
      </c>
      <c r="R5453" s="9">
        <v>71941.662785630979</v>
      </c>
      <c r="S5453" s="9"/>
      <c r="T5453" s="9"/>
      <c r="U5453" s="9"/>
      <c r="V5453" s="9"/>
      <c r="W5453" s="9"/>
      <c r="X5453" s="9"/>
      <c r="Y5453" s="9"/>
      <c r="Z5453" s="9"/>
      <c r="AA5453" s="9"/>
      <c r="AB5453" s="9"/>
      <c r="AC5453" s="9"/>
      <c r="AD5453" s="9"/>
      <c r="AE5453" s="9"/>
      <c r="AF5453" s="9"/>
      <c r="AG5453" s="9"/>
      <c r="AH5453" s="9"/>
      <c r="AI5453" s="9"/>
      <c r="AJ5453" s="9"/>
      <c r="AK5453" s="9"/>
      <c r="AL5453" s="9"/>
      <c r="AM5453" s="9"/>
      <c r="AN5453" s="9"/>
      <c r="AO5453" s="9"/>
      <c r="AP5453" s="9"/>
      <c r="AQ5453" s="15"/>
      <c r="AR5453" s="9"/>
      <c r="AS5453" s="9"/>
      <c r="AT5453" s="9"/>
      <c r="AU5453" s="9"/>
      <c r="AV5453" s="9"/>
      <c r="AW5453" s="9"/>
      <c r="AX5453" s="9"/>
      <c r="AY5453" s="9"/>
      <c r="AZ5453" s="9"/>
      <c r="BA5453" s="9"/>
      <c r="BB5453" s="9"/>
      <c r="BC5453" s="9"/>
      <c r="BD5453" s="9"/>
      <c r="BE5453" s="9"/>
      <c r="BF5453" s="9"/>
      <c r="BG5453" s="9"/>
      <c r="BH5453" s="9"/>
      <c r="BI5453" s="9"/>
      <c r="BJ5453" s="9"/>
      <c r="BK5453" s="9"/>
      <c r="BL5453" s="9">
        <f t="shared" si="178"/>
        <v>71941.662785630979</v>
      </c>
      <c r="BM5453" s="9">
        <f t="shared" si="179"/>
        <v>71900</v>
      </c>
    </row>
    <row r="5454" spans="1:65" x14ac:dyDescent="0.3">
      <c r="A5454" t="s">
        <v>4870</v>
      </c>
      <c r="B5454" s="9">
        <v>37</v>
      </c>
      <c r="C5454">
        <v>553883</v>
      </c>
      <c r="D5454">
        <v>1</v>
      </c>
      <c r="E5454">
        <v>0</v>
      </c>
      <c r="F5454">
        <v>0</v>
      </c>
      <c r="G5454">
        <v>0</v>
      </c>
      <c r="H5454">
        <v>0</v>
      </c>
      <c r="I5454" t="s">
        <v>81</v>
      </c>
      <c r="J5454">
        <v>582158</v>
      </c>
      <c r="K5454" t="s">
        <v>942</v>
      </c>
      <c r="L5454">
        <v>582158</v>
      </c>
      <c r="M5454" t="s">
        <v>942</v>
      </c>
      <c r="N5454">
        <v>581372</v>
      </c>
      <c r="O5454" t="s">
        <v>243</v>
      </c>
      <c r="P5454">
        <v>581372</v>
      </c>
      <c r="Q5454" t="s">
        <v>243</v>
      </c>
      <c r="R5454" s="9">
        <v>71941.662785630979</v>
      </c>
      <c r="S5454" s="9"/>
      <c r="T5454" s="9"/>
      <c r="U5454" s="9"/>
      <c r="V5454" s="9"/>
      <c r="W5454" s="9"/>
      <c r="X5454" s="9"/>
      <c r="Y5454" s="9"/>
      <c r="Z5454" s="9"/>
      <c r="AA5454" s="9"/>
      <c r="AB5454" s="9"/>
      <c r="AC5454" s="9"/>
      <c r="AD5454" s="9"/>
      <c r="AE5454" s="9"/>
      <c r="AF5454" s="9"/>
      <c r="AG5454" s="9"/>
      <c r="AH5454" s="9"/>
      <c r="AI5454" s="9"/>
      <c r="AJ5454" s="9"/>
      <c r="AK5454" s="9"/>
      <c r="AL5454" s="9"/>
      <c r="AM5454" s="9"/>
      <c r="AN5454" s="9"/>
      <c r="AO5454" s="9"/>
      <c r="AP5454" s="9"/>
      <c r="AQ5454" s="15"/>
      <c r="AR5454" s="9"/>
      <c r="AS5454" s="9"/>
      <c r="AT5454" s="9"/>
      <c r="AU5454" s="9"/>
      <c r="AV5454" s="9"/>
      <c r="AW5454" s="9"/>
      <c r="AX5454" s="9"/>
      <c r="AY5454" s="9"/>
      <c r="AZ5454" s="9"/>
      <c r="BA5454" s="9"/>
      <c r="BB5454" s="9"/>
      <c r="BC5454" s="9"/>
      <c r="BD5454" s="9"/>
      <c r="BE5454" s="9"/>
      <c r="BF5454" s="9"/>
      <c r="BG5454" s="9"/>
      <c r="BH5454" s="9"/>
      <c r="BI5454" s="9"/>
      <c r="BJ5454" s="9"/>
      <c r="BK5454" s="9"/>
      <c r="BL5454" s="9">
        <f t="shared" si="178"/>
        <v>71941.662785630979</v>
      </c>
      <c r="BM5454" s="9">
        <f t="shared" si="179"/>
        <v>71900</v>
      </c>
    </row>
    <row r="5455" spans="1:65" x14ac:dyDescent="0.3">
      <c r="A5455" t="s">
        <v>4871</v>
      </c>
      <c r="B5455" s="9">
        <v>125</v>
      </c>
      <c r="C5455">
        <v>584070</v>
      </c>
      <c r="D5455">
        <v>1</v>
      </c>
      <c r="E5455">
        <v>0</v>
      </c>
      <c r="F5455">
        <v>0</v>
      </c>
      <c r="G5455">
        <v>0</v>
      </c>
      <c r="H5455">
        <v>0</v>
      </c>
      <c r="I5455" t="s">
        <v>81</v>
      </c>
      <c r="J5455">
        <v>582948</v>
      </c>
      <c r="K5455" t="s">
        <v>661</v>
      </c>
      <c r="L5455">
        <v>584002</v>
      </c>
      <c r="M5455" t="s">
        <v>278</v>
      </c>
      <c r="N5455">
        <v>584002</v>
      </c>
      <c r="O5455" t="s">
        <v>278</v>
      </c>
      <c r="P5455">
        <v>584002</v>
      </c>
      <c r="Q5455" t="s">
        <v>278</v>
      </c>
      <c r="R5455" s="9">
        <v>71941.662785630979</v>
      </c>
      <c r="S5455" s="9"/>
      <c r="T5455" s="9"/>
      <c r="U5455" s="9"/>
      <c r="V5455" s="9"/>
      <c r="W5455" s="9"/>
      <c r="X5455" s="9"/>
      <c r="Y5455" s="9"/>
      <c r="Z5455" s="9"/>
      <c r="AA5455" s="9"/>
      <c r="AB5455" s="9"/>
      <c r="AC5455" s="9"/>
      <c r="AD5455" s="9"/>
      <c r="AE5455" s="9"/>
      <c r="AF5455" s="9"/>
      <c r="AG5455" s="9"/>
      <c r="AH5455" s="9"/>
      <c r="AI5455" s="9"/>
      <c r="AJ5455" s="9"/>
      <c r="AK5455" s="9"/>
      <c r="AL5455" s="9"/>
      <c r="AM5455" s="9"/>
      <c r="AN5455" s="9"/>
      <c r="AO5455" s="9"/>
      <c r="AP5455" s="9"/>
      <c r="AQ5455" s="15"/>
      <c r="AR5455" s="9"/>
      <c r="AS5455" s="9"/>
      <c r="AT5455" s="9"/>
      <c r="AU5455" s="9"/>
      <c r="AV5455" s="9"/>
      <c r="AW5455" s="9"/>
      <c r="AX5455" s="9"/>
      <c r="AY5455" s="9"/>
      <c r="AZ5455" s="9"/>
      <c r="BA5455" s="9"/>
      <c r="BB5455" s="9"/>
      <c r="BC5455" s="9"/>
      <c r="BD5455" s="9"/>
      <c r="BE5455" s="9"/>
      <c r="BF5455" s="9"/>
      <c r="BG5455" s="9"/>
      <c r="BH5455" s="9"/>
      <c r="BI5455" s="9"/>
      <c r="BJ5455" s="9"/>
      <c r="BK5455" s="9"/>
      <c r="BL5455" s="9">
        <f t="shared" si="178"/>
        <v>71941.662785630979</v>
      </c>
      <c r="BM5455" s="9">
        <f t="shared" si="179"/>
        <v>71900</v>
      </c>
    </row>
    <row r="5456" spans="1:65" x14ac:dyDescent="0.3">
      <c r="A5456" s="4" t="s">
        <v>1761</v>
      </c>
      <c r="B5456" s="9">
        <v>2844</v>
      </c>
      <c r="C5456">
        <v>565814</v>
      </c>
      <c r="D5456">
        <v>1</v>
      </c>
      <c r="E5456">
        <v>1</v>
      </c>
      <c r="F5456">
        <v>1</v>
      </c>
      <c r="G5456">
        <v>1</v>
      </c>
      <c r="H5456">
        <v>0</v>
      </c>
      <c r="I5456" t="s">
        <v>131</v>
      </c>
      <c r="J5456">
        <v>565814</v>
      </c>
      <c r="K5456" t="s">
        <v>1761</v>
      </c>
      <c r="L5456">
        <v>565814</v>
      </c>
      <c r="M5456" t="s">
        <v>1761</v>
      </c>
      <c r="N5456">
        <v>565814</v>
      </c>
      <c r="O5456" t="s">
        <v>1761</v>
      </c>
      <c r="P5456">
        <v>564567</v>
      </c>
      <c r="Q5456" t="s">
        <v>523</v>
      </c>
      <c r="R5456" s="9">
        <v>655357.9476021016</v>
      </c>
      <c r="S5456" s="9">
        <f>SUMIFS($B:$B,$J:$J,$C5456)</f>
        <v>3612</v>
      </c>
      <c r="T5456" s="9">
        <v>196284.73161566749</v>
      </c>
      <c r="U5456" s="9">
        <v>0</v>
      </c>
      <c r="V5456" s="9">
        <f>U5456*768</f>
        <v>0</v>
      </c>
      <c r="W5456" s="9">
        <v>73</v>
      </c>
      <c r="X5456" s="9">
        <f>W5456*3072</f>
        <v>224256</v>
      </c>
      <c r="Y5456" s="9">
        <v>19</v>
      </c>
      <c r="Z5456" s="9">
        <f>Y5456*1024</f>
        <v>19456</v>
      </c>
      <c r="AA5456" s="9">
        <v>11</v>
      </c>
      <c r="AB5456" s="9">
        <f>AA5456*256</f>
        <v>2816</v>
      </c>
      <c r="AC5456" s="9">
        <f>SUMIFS($B:$B,$L:$L,$C5456)</f>
        <v>5438</v>
      </c>
      <c r="AD5456" s="9">
        <v>678991.71926166373</v>
      </c>
      <c r="AE5456" s="9"/>
      <c r="AF5456" s="9"/>
      <c r="AG5456" s="9">
        <f>SUMIFS($B:$B,$N:$N,$C5456)</f>
        <v>5438</v>
      </c>
      <c r="AH5456" s="9">
        <v>614220.24230525456</v>
      </c>
      <c r="AI5456" s="9"/>
      <c r="AJ5456" s="9"/>
      <c r="AK5456" s="9"/>
      <c r="AL5456" s="9"/>
      <c r="AM5456" s="9"/>
      <c r="AN5456" s="9"/>
      <c r="AO5456" s="9"/>
      <c r="AP5456" s="9"/>
      <c r="AQ5456" s="15"/>
      <c r="AR5456" s="9">
        <v>2</v>
      </c>
      <c r="AS5456" s="9">
        <f>AR5456*30500</f>
        <v>61000</v>
      </c>
      <c r="AT5456" s="9"/>
      <c r="AU5456" s="9"/>
      <c r="AV5456" s="9"/>
      <c r="AW5456" s="9"/>
      <c r="AX5456" s="9"/>
      <c r="AY5456" s="9"/>
      <c r="AZ5456" s="9"/>
      <c r="BA5456" s="9"/>
      <c r="BB5456" s="9"/>
      <c r="BC5456" s="9"/>
      <c r="BD5456" s="9"/>
      <c r="BE5456" s="9"/>
      <c r="BF5456" s="9"/>
      <c r="BG5456" s="9"/>
      <c r="BH5456" s="9"/>
      <c r="BI5456" s="9"/>
      <c r="BJ5456" s="9"/>
      <c r="BK5456" s="9"/>
      <c r="BL5456" s="9">
        <f t="shared" si="178"/>
        <v>2452382.6407846874</v>
      </c>
      <c r="BM5456" s="9">
        <f t="shared" si="179"/>
        <v>2452400</v>
      </c>
    </row>
    <row r="5457" spans="1:65" x14ac:dyDescent="0.3">
      <c r="A5457" t="s">
        <v>4872</v>
      </c>
      <c r="B5457" s="9">
        <v>353</v>
      </c>
      <c r="C5457">
        <v>572624</v>
      </c>
      <c r="D5457">
        <v>1</v>
      </c>
      <c r="E5457">
        <v>0</v>
      </c>
      <c r="F5457">
        <v>0</v>
      </c>
      <c r="G5457">
        <v>0</v>
      </c>
      <c r="H5457">
        <v>0</v>
      </c>
      <c r="I5457" t="s">
        <v>96</v>
      </c>
      <c r="J5457">
        <v>578444</v>
      </c>
      <c r="K5457" t="s">
        <v>273</v>
      </c>
      <c r="L5457">
        <v>578444</v>
      </c>
      <c r="M5457" t="s">
        <v>273</v>
      </c>
      <c r="N5457">
        <v>578444</v>
      </c>
      <c r="O5457" t="s">
        <v>273</v>
      </c>
      <c r="P5457">
        <v>578444</v>
      </c>
      <c r="Q5457" t="s">
        <v>273</v>
      </c>
      <c r="R5457" s="9">
        <v>84511.27751876309</v>
      </c>
      <c r="S5457" s="9"/>
      <c r="T5457" s="9"/>
      <c r="U5457" s="9"/>
      <c r="V5457" s="9"/>
      <c r="W5457" s="9"/>
      <c r="X5457" s="9"/>
      <c r="Y5457" s="9"/>
      <c r="Z5457" s="9"/>
      <c r="AA5457" s="9"/>
      <c r="AB5457" s="9"/>
      <c r="AC5457" s="9"/>
      <c r="AD5457" s="9"/>
      <c r="AE5457" s="9"/>
      <c r="AF5457" s="9"/>
      <c r="AG5457" s="9"/>
      <c r="AH5457" s="9"/>
      <c r="AI5457" s="9"/>
      <c r="AJ5457" s="9"/>
      <c r="AK5457" s="9"/>
      <c r="AL5457" s="9"/>
      <c r="AM5457" s="9"/>
      <c r="AN5457" s="9"/>
      <c r="AO5457" s="9"/>
      <c r="AP5457" s="9"/>
      <c r="AQ5457" s="15"/>
      <c r="AR5457" s="9"/>
      <c r="AS5457" s="9"/>
      <c r="AT5457" s="9"/>
      <c r="AU5457" s="9"/>
      <c r="AV5457" s="9"/>
      <c r="AW5457" s="9"/>
      <c r="AX5457" s="9"/>
      <c r="AY5457" s="9"/>
      <c r="AZ5457" s="9"/>
      <c r="BA5457" s="9"/>
      <c r="BB5457" s="9"/>
      <c r="BC5457" s="9"/>
      <c r="BD5457" s="9"/>
      <c r="BE5457" s="9"/>
      <c r="BF5457" s="9"/>
      <c r="BG5457" s="9"/>
      <c r="BH5457" s="9"/>
      <c r="BI5457" s="9"/>
      <c r="BJ5457" s="9"/>
      <c r="BK5457" s="9"/>
      <c r="BL5457" s="9">
        <f t="shared" si="178"/>
        <v>84511.27751876309</v>
      </c>
      <c r="BM5457" s="9">
        <f t="shared" si="179"/>
        <v>84500</v>
      </c>
    </row>
    <row r="5458" spans="1:65" x14ac:dyDescent="0.3">
      <c r="A5458" t="s">
        <v>4873</v>
      </c>
      <c r="B5458" s="9">
        <v>64</v>
      </c>
      <c r="C5458">
        <v>548987</v>
      </c>
      <c r="D5458">
        <v>1</v>
      </c>
      <c r="E5458">
        <v>0</v>
      </c>
      <c r="F5458">
        <v>0</v>
      </c>
      <c r="G5458">
        <v>0</v>
      </c>
      <c r="H5458">
        <v>0</v>
      </c>
      <c r="I5458" t="s">
        <v>123</v>
      </c>
      <c r="J5458">
        <v>547492</v>
      </c>
      <c r="K5458" t="s">
        <v>125</v>
      </c>
      <c r="L5458">
        <v>547492</v>
      </c>
      <c r="M5458" t="s">
        <v>125</v>
      </c>
      <c r="N5458">
        <v>547492</v>
      </c>
      <c r="O5458" t="s">
        <v>125</v>
      </c>
      <c r="P5458">
        <v>547492</v>
      </c>
      <c r="Q5458" t="s">
        <v>125</v>
      </c>
      <c r="R5458" s="9">
        <v>71941.662785630979</v>
      </c>
      <c r="S5458" s="9"/>
      <c r="T5458" s="9"/>
      <c r="U5458" s="9"/>
      <c r="V5458" s="9"/>
      <c r="W5458" s="9"/>
      <c r="X5458" s="9"/>
      <c r="Y5458" s="9"/>
      <c r="Z5458" s="9"/>
      <c r="AA5458" s="9"/>
      <c r="AB5458" s="9"/>
      <c r="AC5458" s="9"/>
      <c r="AD5458" s="9"/>
      <c r="AE5458" s="9"/>
      <c r="AF5458" s="9"/>
      <c r="AG5458" s="9"/>
      <c r="AH5458" s="9"/>
      <c r="AI5458" s="9"/>
      <c r="AJ5458" s="9"/>
      <c r="AK5458" s="9"/>
      <c r="AL5458" s="9"/>
      <c r="AM5458" s="9"/>
      <c r="AN5458" s="9"/>
      <c r="AO5458" s="9"/>
      <c r="AP5458" s="9"/>
      <c r="AQ5458" s="15"/>
      <c r="AR5458" s="9"/>
      <c r="AS5458" s="9"/>
      <c r="AT5458" s="9"/>
      <c r="AU5458" s="9"/>
      <c r="AV5458" s="9"/>
      <c r="AW5458" s="9"/>
      <c r="AX5458" s="9"/>
      <c r="AY5458" s="9"/>
      <c r="AZ5458" s="9"/>
      <c r="BA5458" s="9"/>
      <c r="BB5458" s="9"/>
      <c r="BC5458" s="9"/>
      <c r="BD5458" s="9"/>
      <c r="BE5458" s="9"/>
      <c r="BF5458" s="9"/>
      <c r="BG5458" s="9"/>
      <c r="BH5458" s="9"/>
      <c r="BI5458" s="9"/>
      <c r="BJ5458" s="9"/>
      <c r="BK5458" s="9"/>
      <c r="BL5458" s="9">
        <f t="shared" si="178"/>
        <v>71941.662785630979</v>
      </c>
      <c r="BM5458" s="9">
        <f t="shared" si="179"/>
        <v>71900</v>
      </c>
    </row>
    <row r="5459" spans="1:65" x14ac:dyDescent="0.3">
      <c r="A5459" t="s">
        <v>4874</v>
      </c>
      <c r="B5459" s="9">
        <v>112</v>
      </c>
      <c r="C5459">
        <v>562033</v>
      </c>
      <c r="D5459">
        <v>1</v>
      </c>
      <c r="E5459">
        <v>0</v>
      </c>
      <c r="F5459">
        <v>0</v>
      </c>
      <c r="G5459">
        <v>0</v>
      </c>
      <c r="H5459">
        <v>0</v>
      </c>
      <c r="I5459" t="s">
        <v>123</v>
      </c>
      <c r="J5459">
        <v>548511</v>
      </c>
      <c r="K5459" t="s">
        <v>693</v>
      </c>
      <c r="L5459">
        <v>548511</v>
      </c>
      <c r="M5459" t="s">
        <v>693</v>
      </c>
      <c r="N5459">
        <v>548511</v>
      </c>
      <c r="O5459" t="s">
        <v>693</v>
      </c>
      <c r="P5459">
        <v>548511</v>
      </c>
      <c r="Q5459" t="s">
        <v>693</v>
      </c>
      <c r="R5459" s="9">
        <v>71941.662785630979</v>
      </c>
      <c r="S5459" s="9"/>
      <c r="T5459" s="9"/>
      <c r="U5459" s="9"/>
      <c r="V5459" s="9"/>
      <c r="W5459" s="9"/>
      <c r="X5459" s="9"/>
      <c r="Y5459" s="9"/>
      <c r="Z5459" s="9"/>
      <c r="AA5459" s="9"/>
      <c r="AB5459" s="9"/>
      <c r="AC5459" s="9"/>
      <c r="AD5459" s="9"/>
      <c r="AE5459" s="9"/>
      <c r="AF5459" s="9"/>
      <c r="AG5459" s="9"/>
      <c r="AH5459" s="9"/>
      <c r="AI5459" s="9"/>
      <c r="AJ5459" s="9"/>
      <c r="AK5459" s="9"/>
      <c r="AL5459" s="9"/>
      <c r="AM5459" s="9"/>
      <c r="AN5459" s="9"/>
      <c r="AO5459" s="9"/>
      <c r="AP5459" s="9"/>
      <c r="AQ5459" s="15"/>
      <c r="AR5459" s="9"/>
      <c r="AS5459" s="9"/>
      <c r="AT5459" s="9"/>
      <c r="AU5459" s="9"/>
      <c r="AV5459" s="9"/>
      <c r="AW5459" s="9"/>
      <c r="AX5459" s="9"/>
      <c r="AY5459" s="9"/>
      <c r="AZ5459" s="9"/>
      <c r="BA5459" s="9"/>
      <c r="BB5459" s="9"/>
      <c r="BC5459" s="9"/>
      <c r="BD5459" s="9"/>
      <c r="BE5459" s="9"/>
      <c r="BF5459" s="9"/>
      <c r="BG5459" s="9"/>
      <c r="BH5459" s="9"/>
      <c r="BI5459" s="9"/>
      <c r="BJ5459" s="9"/>
      <c r="BK5459" s="9"/>
      <c r="BL5459" s="9">
        <f t="shared" si="178"/>
        <v>71941.662785630979</v>
      </c>
      <c r="BM5459" s="9">
        <f t="shared" si="179"/>
        <v>71900</v>
      </c>
    </row>
    <row r="5460" spans="1:65" x14ac:dyDescent="0.3">
      <c r="A5460" t="s">
        <v>4875</v>
      </c>
      <c r="B5460" s="9">
        <v>69</v>
      </c>
      <c r="C5460">
        <v>537730</v>
      </c>
      <c r="D5460">
        <v>1</v>
      </c>
      <c r="E5460">
        <v>0</v>
      </c>
      <c r="F5460">
        <v>0</v>
      </c>
      <c r="G5460">
        <v>0</v>
      </c>
      <c r="H5460">
        <v>0</v>
      </c>
      <c r="I5460" t="s">
        <v>123</v>
      </c>
      <c r="J5460">
        <v>547492</v>
      </c>
      <c r="K5460" t="s">
        <v>125</v>
      </c>
      <c r="L5460">
        <v>547492</v>
      </c>
      <c r="M5460" t="s">
        <v>125</v>
      </c>
      <c r="N5460">
        <v>547492</v>
      </c>
      <c r="O5460" t="s">
        <v>125</v>
      </c>
      <c r="P5460">
        <v>547492</v>
      </c>
      <c r="Q5460" t="s">
        <v>125</v>
      </c>
      <c r="R5460" s="9">
        <v>71941.662785630979</v>
      </c>
      <c r="S5460" s="9"/>
      <c r="T5460" s="9"/>
      <c r="U5460" s="9"/>
      <c r="V5460" s="9"/>
      <c r="W5460" s="9"/>
      <c r="X5460" s="9"/>
      <c r="Y5460" s="9"/>
      <c r="Z5460" s="9"/>
      <c r="AA5460" s="9"/>
      <c r="AB5460" s="9"/>
      <c r="AC5460" s="9"/>
      <c r="AD5460" s="9"/>
      <c r="AE5460" s="9"/>
      <c r="AF5460" s="9"/>
      <c r="AG5460" s="9"/>
      <c r="AH5460" s="9"/>
      <c r="AI5460" s="9"/>
      <c r="AJ5460" s="9"/>
      <c r="AK5460" s="9"/>
      <c r="AL5460" s="9"/>
      <c r="AM5460" s="9"/>
      <c r="AN5460" s="9"/>
      <c r="AO5460" s="9"/>
      <c r="AP5460" s="9"/>
      <c r="AQ5460" s="15"/>
      <c r="AR5460" s="9"/>
      <c r="AS5460" s="9"/>
      <c r="AT5460" s="9"/>
      <c r="AU5460" s="9"/>
      <c r="AV5460" s="9"/>
      <c r="AW5460" s="9"/>
      <c r="AX5460" s="9"/>
      <c r="AY5460" s="9"/>
      <c r="AZ5460" s="9"/>
      <c r="BA5460" s="9"/>
      <c r="BB5460" s="9"/>
      <c r="BC5460" s="9"/>
      <c r="BD5460" s="9"/>
      <c r="BE5460" s="9"/>
      <c r="BF5460" s="9"/>
      <c r="BG5460" s="9"/>
      <c r="BH5460" s="9"/>
      <c r="BI5460" s="9"/>
      <c r="BJ5460" s="9"/>
      <c r="BK5460" s="9"/>
      <c r="BL5460" s="9">
        <f t="shared" si="178"/>
        <v>71941.662785630979</v>
      </c>
      <c r="BM5460" s="9">
        <f t="shared" si="179"/>
        <v>71900</v>
      </c>
    </row>
    <row r="5461" spans="1:65" x14ac:dyDescent="0.3">
      <c r="A5461" s="2" t="s">
        <v>442</v>
      </c>
      <c r="B5461" s="9">
        <v>438</v>
      </c>
      <c r="C5461">
        <v>559571</v>
      </c>
      <c r="D5461">
        <v>1</v>
      </c>
      <c r="E5461">
        <v>1</v>
      </c>
      <c r="F5461">
        <v>0</v>
      </c>
      <c r="G5461">
        <v>0</v>
      </c>
      <c r="H5461">
        <v>0</v>
      </c>
      <c r="I5461" t="s">
        <v>151</v>
      </c>
      <c r="J5461">
        <v>559571</v>
      </c>
      <c r="K5461" t="s">
        <v>442</v>
      </c>
      <c r="L5461">
        <v>559628</v>
      </c>
      <c r="M5461" t="s">
        <v>443</v>
      </c>
      <c r="N5461">
        <v>559628</v>
      </c>
      <c r="O5461" t="s">
        <v>443</v>
      </c>
      <c r="P5461">
        <v>559300</v>
      </c>
      <c r="Q5461" t="s">
        <v>223</v>
      </c>
      <c r="R5461" s="9">
        <v>104608.6186738301</v>
      </c>
      <c r="S5461" s="9">
        <f>SUMIFS($B:$B,$J:$J,$C5461)</f>
        <v>766</v>
      </c>
      <c r="T5461" s="9">
        <v>41757.629196073787</v>
      </c>
      <c r="U5461" s="9">
        <v>0</v>
      </c>
      <c r="V5461" s="9">
        <f>U5461*768</f>
        <v>0</v>
      </c>
      <c r="W5461" s="9">
        <v>29</v>
      </c>
      <c r="X5461" s="9">
        <f>W5461*3072</f>
        <v>89088</v>
      </c>
      <c r="Y5461" s="9">
        <v>5</v>
      </c>
      <c r="Z5461" s="9">
        <f>Y5461*1024</f>
        <v>5120</v>
      </c>
      <c r="AA5461" s="9">
        <v>4</v>
      </c>
      <c r="AB5461" s="9">
        <f>AA5461*256</f>
        <v>1024</v>
      </c>
      <c r="AC5461" s="9"/>
      <c r="AD5461" s="9"/>
      <c r="AE5461" s="9"/>
      <c r="AF5461" s="9"/>
      <c r="AG5461" s="9"/>
      <c r="AH5461" s="9"/>
      <c r="AI5461" s="9"/>
      <c r="AJ5461" s="9"/>
      <c r="AK5461" s="9"/>
      <c r="AL5461" s="9"/>
      <c r="AM5461" s="9"/>
      <c r="AN5461" s="9"/>
      <c r="AO5461" s="9"/>
      <c r="AP5461" s="9"/>
      <c r="AQ5461" s="15"/>
      <c r="AR5461" s="9"/>
      <c r="AS5461" s="9"/>
      <c r="AT5461" s="9"/>
      <c r="AU5461" s="9"/>
      <c r="AV5461" s="9"/>
      <c r="AW5461" s="9"/>
      <c r="AX5461" s="9"/>
      <c r="AY5461" s="9"/>
      <c r="AZ5461" s="9"/>
      <c r="BA5461" s="9"/>
      <c r="BB5461" s="9"/>
      <c r="BC5461" s="9"/>
      <c r="BD5461" s="9"/>
      <c r="BE5461" s="9"/>
      <c r="BF5461" s="9"/>
      <c r="BG5461" s="9"/>
      <c r="BH5461" s="9"/>
      <c r="BI5461" s="9"/>
      <c r="BJ5461" s="9"/>
      <c r="BK5461" s="9"/>
      <c r="BL5461" s="9">
        <f t="shared" si="178"/>
        <v>241598.24786990389</v>
      </c>
      <c r="BM5461" s="9">
        <f t="shared" si="179"/>
        <v>241600</v>
      </c>
    </row>
    <row r="5462" spans="1:65" x14ac:dyDescent="0.3">
      <c r="A5462" t="s">
        <v>4876</v>
      </c>
      <c r="B5462" s="9">
        <v>727</v>
      </c>
      <c r="C5462">
        <v>558486</v>
      </c>
      <c r="D5462">
        <v>1</v>
      </c>
      <c r="E5462">
        <v>0</v>
      </c>
      <c r="F5462">
        <v>0</v>
      </c>
      <c r="G5462">
        <v>0</v>
      </c>
      <c r="H5462">
        <v>0</v>
      </c>
      <c r="I5462" t="s">
        <v>151</v>
      </c>
      <c r="J5462">
        <v>558435</v>
      </c>
      <c r="K5462" t="s">
        <v>1129</v>
      </c>
      <c r="L5462">
        <v>558435</v>
      </c>
      <c r="M5462" t="s">
        <v>1129</v>
      </c>
      <c r="N5462">
        <v>558249</v>
      </c>
      <c r="O5462" t="s">
        <v>550</v>
      </c>
      <c r="P5462">
        <v>558249</v>
      </c>
      <c r="Q5462" t="s">
        <v>550</v>
      </c>
      <c r="R5462" s="9">
        <v>172460.72997054929</v>
      </c>
      <c r="S5462" s="9"/>
      <c r="T5462" s="9"/>
      <c r="U5462" s="9"/>
      <c r="V5462" s="9"/>
      <c r="W5462" s="9"/>
      <c r="X5462" s="9"/>
      <c r="Y5462" s="9"/>
      <c r="Z5462" s="9"/>
      <c r="AA5462" s="9"/>
      <c r="AB5462" s="9"/>
      <c r="AC5462" s="9"/>
      <c r="AD5462" s="9"/>
      <c r="AE5462" s="9"/>
      <c r="AF5462" s="9"/>
      <c r="AG5462" s="9"/>
      <c r="AH5462" s="9"/>
      <c r="AI5462" s="9"/>
      <c r="AJ5462" s="9"/>
      <c r="AK5462" s="9"/>
      <c r="AL5462" s="9"/>
      <c r="AM5462" s="9"/>
      <c r="AN5462" s="9"/>
      <c r="AO5462" s="9"/>
      <c r="AP5462" s="9"/>
      <c r="AQ5462" s="15"/>
      <c r="AR5462" s="9"/>
      <c r="AS5462" s="9"/>
      <c r="AT5462" s="9"/>
      <c r="AU5462" s="9"/>
      <c r="AV5462" s="9"/>
      <c r="AW5462" s="9"/>
      <c r="AX5462" s="9"/>
      <c r="AY5462" s="9"/>
      <c r="AZ5462" s="9"/>
      <c r="BA5462" s="9"/>
      <c r="BB5462" s="9"/>
      <c r="BC5462" s="9"/>
      <c r="BD5462" s="9"/>
      <c r="BE5462" s="9"/>
      <c r="BF5462" s="9"/>
      <c r="BG5462" s="9"/>
      <c r="BH5462" s="9"/>
      <c r="BI5462" s="9"/>
      <c r="BJ5462" s="9"/>
      <c r="BK5462" s="9"/>
      <c r="BL5462" s="9">
        <f t="shared" si="178"/>
        <v>172460.72997054929</v>
      </c>
      <c r="BM5462" s="9">
        <f t="shared" si="179"/>
        <v>172500</v>
      </c>
    </row>
    <row r="5463" spans="1:65" x14ac:dyDescent="0.3">
      <c r="A5463" t="s">
        <v>4877</v>
      </c>
      <c r="B5463" s="9">
        <v>580</v>
      </c>
      <c r="C5463">
        <v>555681</v>
      </c>
      <c r="D5463">
        <v>1</v>
      </c>
      <c r="E5463">
        <v>0</v>
      </c>
      <c r="F5463">
        <v>0</v>
      </c>
      <c r="G5463">
        <v>0</v>
      </c>
      <c r="H5463">
        <v>0</v>
      </c>
      <c r="I5463" t="s">
        <v>77</v>
      </c>
      <c r="J5463">
        <v>555657</v>
      </c>
      <c r="K5463" t="s">
        <v>234</v>
      </c>
      <c r="L5463">
        <v>555657</v>
      </c>
      <c r="M5463" t="s">
        <v>234</v>
      </c>
      <c r="N5463">
        <v>555657</v>
      </c>
      <c r="O5463" t="s">
        <v>234</v>
      </c>
      <c r="P5463">
        <v>554961</v>
      </c>
      <c r="Q5463" t="s">
        <v>117</v>
      </c>
      <c r="R5463" s="9">
        <v>138033.07607863451</v>
      </c>
      <c r="S5463" s="9"/>
      <c r="T5463" s="9"/>
      <c r="U5463" s="9"/>
      <c r="V5463" s="9"/>
      <c r="W5463" s="9"/>
      <c r="X5463" s="9"/>
      <c r="Y5463" s="9"/>
      <c r="Z5463" s="9"/>
      <c r="AA5463" s="9"/>
      <c r="AB5463" s="9"/>
      <c r="AC5463" s="9"/>
      <c r="AD5463" s="9"/>
      <c r="AE5463" s="9"/>
      <c r="AF5463" s="9"/>
      <c r="AG5463" s="9"/>
      <c r="AH5463" s="9"/>
      <c r="AI5463" s="9"/>
      <c r="AJ5463" s="9"/>
      <c r="AK5463" s="9"/>
      <c r="AL5463" s="9"/>
      <c r="AM5463" s="9"/>
      <c r="AN5463" s="9"/>
      <c r="AO5463" s="9"/>
      <c r="AP5463" s="9"/>
      <c r="AQ5463" s="15"/>
      <c r="AR5463" s="9">
        <v>1</v>
      </c>
      <c r="AS5463" s="9">
        <f>AR5463*30500</f>
        <v>30500</v>
      </c>
      <c r="AT5463" s="9"/>
      <c r="AU5463" s="9"/>
      <c r="AV5463" s="9"/>
      <c r="AW5463" s="9"/>
      <c r="AX5463" s="9"/>
      <c r="AY5463" s="9"/>
      <c r="AZ5463" s="9"/>
      <c r="BA5463" s="9"/>
      <c r="BB5463" s="9"/>
      <c r="BC5463" s="9"/>
      <c r="BD5463" s="9"/>
      <c r="BE5463" s="9"/>
      <c r="BF5463" s="9"/>
      <c r="BG5463" s="9"/>
      <c r="BH5463" s="9"/>
      <c r="BI5463" s="9"/>
      <c r="BJ5463" s="9"/>
      <c r="BK5463" s="9"/>
      <c r="BL5463" s="9">
        <f t="shared" si="178"/>
        <v>168533.07607863451</v>
      </c>
      <c r="BM5463" s="9">
        <f t="shared" si="179"/>
        <v>168500</v>
      </c>
    </row>
    <row r="5464" spans="1:65" x14ac:dyDescent="0.3">
      <c r="A5464" s="2" t="s">
        <v>4878</v>
      </c>
      <c r="B5464" s="9">
        <v>983</v>
      </c>
      <c r="C5464">
        <v>597937</v>
      </c>
      <c r="D5464">
        <v>1</v>
      </c>
      <c r="E5464">
        <v>1</v>
      </c>
      <c r="F5464">
        <v>0</v>
      </c>
      <c r="G5464">
        <v>0</v>
      </c>
      <c r="H5464">
        <v>0</v>
      </c>
      <c r="I5464" t="s">
        <v>94</v>
      </c>
      <c r="J5464">
        <v>597937</v>
      </c>
      <c r="K5464" t="s">
        <v>4878</v>
      </c>
      <c r="L5464">
        <v>597520</v>
      </c>
      <c r="M5464" t="s">
        <v>521</v>
      </c>
      <c r="N5464">
        <v>597520</v>
      </c>
      <c r="O5464" t="s">
        <v>521</v>
      </c>
      <c r="P5464">
        <v>597520</v>
      </c>
      <c r="Q5464" t="s">
        <v>521</v>
      </c>
      <c r="R5464" s="9">
        <v>232051.70981837879</v>
      </c>
      <c r="S5464" s="9">
        <f>SUMIFS($B:$B,$J:$J,$C5464)</f>
        <v>983</v>
      </c>
      <c r="T5464" s="9">
        <v>53567.974988255643</v>
      </c>
      <c r="U5464" s="9">
        <v>0</v>
      </c>
      <c r="V5464" s="9">
        <f>U5464*768</f>
        <v>0</v>
      </c>
      <c r="W5464" s="9">
        <v>17</v>
      </c>
      <c r="X5464" s="9">
        <f>W5464*3072</f>
        <v>52224</v>
      </c>
      <c r="Y5464" s="9">
        <v>1</v>
      </c>
      <c r="Z5464" s="9">
        <f>Y5464*1024</f>
        <v>1024</v>
      </c>
      <c r="AA5464" s="9">
        <v>0</v>
      </c>
      <c r="AB5464" s="9">
        <f>AA5464*256</f>
        <v>0</v>
      </c>
      <c r="AC5464" s="9"/>
      <c r="AD5464" s="9"/>
      <c r="AE5464" s="9"/>
      <c r="AF5464" s="9"/>
      <c r="AG5464" s="9"/>
      <c r="AH5464" s="9"/>
      <c r="AI5464" s="9"/>
      <c r="AJ5464" s="9"/>
      <c r="AK5464" s="9"/>
      <c r="AL5464" s="9"/>
      <c r="AM5464" s="9"/>
      <c r="AN5464" s="9"/>
      <c r="AO5464" s="9"/>
      <c r="AP5464" s="9"/>
      <c r="AQ5464" s="15"/>
      <c r="AR5464" s="9"/>
      <c r="AS5464" s="9"/>
      <c r="AT5464" s="9"/>
      <c r="AU5464" s="9"/>
      <c r="AV5464" s="9"/>
      <c r="AW5464" s="9"/>
      <c r="AX5464" s="9"/>
      <c r="AY5464" s="9"/>
      <c r="AZ5464" s="9"/>
      <c r="BA5464" s="9"/>
      <c r="BB5464" s="9"/>
      <c r="BC5464" s="9"/>
      <c r="BD5464" s="9"/>
      <c r="BE5464" s="9"/>
      <c r="BF5464" s="9"/>
      <c r="BG5464" s="9"/>
      <c r="BH5464" s="9"/>
      <c r="BI5464" s="9"/>
      <c r="BJ5464" s="9"/>
      <c r="BK5464" s="9"/>
      <c r="BL5464" s="9">
        <f t="shared" si="178"/>
        <v>338867.68480663444</v>
      </c>
      <c r="BM5464" s="9">
        <f t="shared" si="179"/>
        <v>338900</v>
      </c>
    </row>
    <row r="5465" spans="1:65" x14ac:dyDescent="0.3">
      <c r="A5465" s="4" t="s">
        <v>1242</v>
      </c>
      <c r="B5465" s="9">
        <v>7515</v>
      </c>
      <c r="C5465">
        <v>538957</v>
      </c>
      <c r="D5465">
        <v>1</v>
      </c>
      <c r="E5465">
        <v>1</v>
      </c>
      <c r="F5465">
        <v>1</v>
      </c>
      <c r="G5465">
        <v>1</v>
      </c>
      <c r="H5465">
        <v>0</v>
      </c>
      <c r="I5465" t="s">
        <v>86</v>
      </c>
      <c r="J5465">
        <v>538957</v>
      </c>
      <c r="K5465" t="s">
        <v>1242</v>
      </c>
      <c r="L5465">
        <v>538957</v>
      </c>
      <c r="M5465" t="s">
        <v>1242</v>
      </c>
      <c r="N5465">
        <v>538957</v>
      </c>
      <c r="O5465" t="s">
        <v>1242</v>
      </c>
      <c r="P5465">
        <v>538094</v>
      </c>
      <c r="Q5465" t="s">
        <v>207</v>
      </c>
      <c r="R5465" s="9">
        <v>1671222.618493485</v>
      </c>
      <c r="S5465" s="9">
        <f>SUMIFS($B:$B,$J:$J,$C5465)</f>
        <v>17388</v>
      </c>
      <c r="T5465" s="9">
        <v>938372.26893478981</v>
      </c>
      <c r="U5465" s="9">
        <v>3</v>
      </c>
      <c r="V5465" s="9">
        <f>U5465*768</f>
        <v>2304</v>
      </c>
      <c r="W5465" s="9">
        <v>21</v>
      </c>
      <c r="X5465" s="9">
        <f>W5465*3072</f>
        <v>64512</v>
      </c>
      <c r="Y5465" s="9">
        <v>48</v>
      </c>
      <c r="Z5465" s="9">
        <f>Y5465*1024</f>
        <v>49152</v>
      </c>
      <c r="AA5465" s="9">
        <v>26</v>
      </c>
      <c r="AB5465" s="9">
        <f>AA5465*256</f>
        <v>6656</v>
      </c>
      <c r="AC5465" s="9">
        <f>SUMIFS($B:$B,$L:$L,$C5465)</f>
        <v>23234</v>
      </c>
      <c r="AD5465" s="9">
        <v>2844278.4975235551</v>
      </c>
      <c r="AE5465" s="9"/>
      <c r="AF5465" s="9"/>
      <c r="AG5465" s="9">
        <f>SUMIFS($B:$B,$N:$N,$C5465)</f>
        <v>23234</v>
      </c>
      <c r="AH5465" s="9">
        <v>2588873.186594754</v>
      </c>
      <c r="AI5465" s="9"/>
      <c r="AJ5465" s="9"/>
      <c r="AK5465" s="9"/>
      <c r="AL5465" s="9"/>
      <c r="AM5465" s="9"/>
      <c r="AN5465" s="9"/>
      <c r="AO5465" s="9"/>
      <c r="AP5465" s="9"/>
      <c r="AQ5465" s="15"/>
      <c r="AR5465" s="9">
        <v>1</v>
      </c>
      <c r="AS5465" s="9">
        <f>AR5465*30500</f>
        <v>30500</v>
      </c>
      <c r="AT5465" s="9"/>
      <c r="AU5465" s="9"/>
      <c r="AV5465" s="9"/>
      <c r="AW5465" s="9"/>
      <c r="AX5465" s="9"/>
      <c r="AY5465" s="9"/>
      <c r="AZ5465" s="9"/>
      <c r="BA5465" s="9"/>
      <c r="BB5465" s="9"/>
      <c r="BC5465" s="9"/>
      <c r="BD5465" s="9"/>
      <c r="BE5465" s="9"/>
      <c r="BF5465" s="9"/>
      <c r="BG5465" s="9"/>
      <c r="BH5465" s="9"/>
      <c r="BI5465" s="9"/>
      <c r="BJ5465" s="9"/>
      <c r="BK5465" s="9"/>
      <c r="BL5465" s="9">
        <f t="shared" si="178"/>
        <v>8195870.5715465844</v>
      </c>
      <c r="BM5465" s="9">
        <f t="shared" si="179"/>
        <v>8195900</v>
      </c>
    </row>
    <row r="5466" spans="1:65" x14ac:dyDescent="0.3">
      <c r="A5466" t="s">
        <v>4879</v>
      </c>
      <c r="B5466" s="9">
        <v>102</v>
      </c>
      <c r="C5466">
        <v>551937</v>
      </c>
      <c r="D5466">
        <v>1</v>
      </c>
      <c r="E5466">
        <v>0</v>
      </c>
      <c r="F5466">
        <v>0</v>
      </c>
      <c r="G5466">
        <v>0</v>
      </c>
      <c r="H5466">
        <v>0</v>
      </c>
      <c r="I5466" t="s">
        <v>83</v>
      </c>
      <c r="J5466">
        <v>550817</v>
      </c>
      <c r="K5466" t="s">
        <v>274</v>
      </c>
      <c r="L5466">
        <v>550850</v>
      </c>
      <c r="M5466" t="s">
        <v>275</v>
      </c>
      <c r="N5466">
        <v>550850</v>
      </c>
      <c r="O5466" t="s">
        <v>275</v>
      </c>
      <c r="P5466">
        <v>550850</v>
      </c>
      <c r="Q5466" t="s">
        <v>275</v>
      </c>
      <c r="R5466" s="9">
        <v>71941.662785630979</v>
      </c>
      <c r="S5466" s="9"/>
      <c r="T5466" s="9"/>
      <c r="U5466" s="9"/>
      <c r="V5466" s="9"/>
      <c r="W5466" s="9"/>
      <c r="X5466" s="9"/>
      <c r="Y5466" s="9"/>
      <c r="Z5466" s="9"/>
      <c r="AA5466" s="9"/>
      <c r="AB5466" s="9"/>
      <c r="AC5466" s="9"/>
      <c r="AD5466" s="9"/>
      <c r="AE5466" s="9"/>
      <c r="AF5466" s="9"/>
      <c r="AG5466" s="9"/>
      <c r="AH5466" s="9"/>
      <c r="AI5466" s="9"/>
      <c r="AJ5466" s="9"/>
      <c r="AK5466" s="9"/>
      <c r="AL5466" s="9"/>
      <c r="AM5466" s="9"/>
      <c r="AN5466" s="9"/>
      <c r="AO5466" s="9"/>
      <c r="AP5466" s="9"/>
      <c r="AQ5466" s="15"/>
      <c r="AR5466" s="9"/>
      <c r="AS5466" s="9"/>
      <c r="AT5466" s="9"/>
      <c r="AU5466" s="9"/>
      <c r="AV5466" s="9"/>
      <c r="AW5466" s="9"/>
      <c r="AX5466" s="9"/>
      <c r="AY5466" s="9"/>
      <c r="AZ5466" s="9"/>
      <c r="BA5466" s="9"/>
      <c r="BB5466" s="9"/>
      <c r="BC5466" s="9"/>
      <c r="BD5466" s="9"/>
      <c r="BE5466" s="9"/>
      <c r="BF5466" s="9"/>
      <c r="BG5466" s="9"/>
      <c r="BH5466" s="9"/>
      <c r="BI5466" s="9"/>
      <c r="BJ5466" s="9"/>
      <c r="BK5466" s="9"/>
      <c r="BL5466" s="9">
        <f t="shared" si="178"/>
        <v>71941.662785630979</v>
      </c>
      <c r="BM5466" s="9">
        <f t="shared" si="179"/>
        <v>71900</v>
      </c>
    </row>
    <row r="5467" spans="1:65" x14ac:dyDescent="0.3">
      <c r="A5467" t="s">
        <v>4880</v>
      </c>
      <c r="B5467" s="9">
        <v>116</v>
      </c>
      <c r="C5467">
        <v>536890</v>
      </c>
      <c r="D5467">
        <v>1</v>
      </c>
      <c r="E5467">
        <v>0</v>
      </c>
      <c r="F5467">
        <v>0</v>
      </c>
      <c r="G5467">
        <v>0</v>
      </c>
      <c r="H5467">
        <v>0</v>
      </c>
      <c r="I5467" t="s">
        <v>83</v>
      </c>
      <c r="J5467">
        <v>550817</v>
      </c>
      <c r="K5467" t="s">
        <v>274</v>
      </c>
      <c r="L5467">
        <v>550850</v>
      </c>
      <c r="M5467" t="s">
        <v>275</v>
      </c>
      <c r="N5467">
        <v>550850</v>
      </c>
      <c r="O5467" t="s">
        <v>275</v>
      </c>
      <c r="P5467">
        <v>550850</v>
      </c>
      <c r="Q5467" t="s">
        <v>275</v>
      </c>
      <c r="R5467" s="9">
        <v>71941.662785630979</v>
      </c>
      <c r="S5467" s="9"/>
      <c r="T5467" s="9"/>
      <c r="U5467" s="9"/>
      <c r="V5467" s="9"/>
      <c r="W5467" s="9"/>
      <c r="X5467" s="9"/>
      <c r="Y5467" s="9"/>
      <c r="Z5467" s="9"/>
      <c r="AA5467" s="9"/>
      <c r="AB5467" s="9"/>
      <c r="AC5467" s="9"/>
      <c r="AD5467" s="9"/>
      <c r="AE5467" s="9"/>
      <c r="AF5467" s="9"/>
      <c r="AG5467" s="9"/>
      <c r="AH5467" s="9"/>
      <c r="AI5467" s="9"/>
      <c r="AJ5467" s="9"/>
      <c r="AK5467" s="9"/>
      <c r="AL5467" s="9"/>
      <c r="AM5467" s="9"/>
      <c r="AN5467" s="9"/>
      <c r="AO5467" s="9"/>
      <c r="AP5467" s="9"/>
      <c r="AQ5467" s="15"/>
      <c r="AR5467" s="9"/>
      <c r="AS5467" s="9"/>
      <c r="AT5467" s="9"/>
      <c r="AU5467" s="9"/>
      <c r="AV5467" s="9"/>
      <c r="AW5467" s="9"/>
      <c r="AX5467" s="9"/>
      <c r="AY5467" s="9"/>
      <c r="AZ5467" s="9"/>
      <c r="BA5467" s="9"/>
      <c r="BB5467" s="9"/>
      <c r="BC5467" s="9"/>
      <c r="BD5467" s="9"/>
      <c r="BE5467" s="9"/>
      <c r="BF5467" s="9"/>
      <c r="BG5467" s="9"/>
      <c r="BH5467" s="9"/>
      <c r="BI5467" s="9"/>
      <c r="BJ5467" s="9"/>
      <c r="BK5467" s="9"/>
      <c r="BL5467" s="9">
        <f t="shared" si="178"/>
        <v>71941.662785630979</v>
      </c>
      <c r="BM5467" s="9">
        <f t="shared" si="179"/>
        <v>71900</v>
      </c>
    </row>
    <row r="5468" spans="1:65" x14ac:dyDescent="0.3">
      <c r="A5468" t="s">
        <v>4881</v>
      </c>
      <c r="B5468" s="9">
        <v>1144</v>
      </c>
      <c r="C5468">
        <v>535257</v>
      </c>
      <c r="D5468">
        <v>1</v>
      </c>
      <c r="E5468">
        <v>0</v>
      </c>
      <c r="F5468">
        <v>0</v>
      </c>
      <c r="G5468">
        <v>0</v>
      </c>
      <c r="H5468">
        <v>0</v>
      </c>
      <c r="I5468" t="s">
        <v>86</v>
      </c>
      <c r="J5468">
        <v>534951</v>
      </c>
      <c r="K5468" t="s">
        <v>1279</v>
      </c>
      <c r="L5468">
        <v>534951</v>
      </c>
      <c r="M5468" t="s">
        <v>1279</v>
      </c>
      <c r="N5468">
        <v>534951</v>
      </c>
      <c r="O5468" t="s">
        <v>1279</v>
      </c>
      <c r="P5468">
        <v>534951</v>
      </c>
      <c r="Q5468" t="s">
        <v>1279</v>
      </c>
      <c r="R5468" s="9">
        <v>269318.58542760613</v>
      </c>
      <c r="S5468" s="9"/>
      <c r="T5468" s="9"/>
      <c r="U5468" s="9"/>
      <c r="V5468" s="9"/>
      <c r="W5468" s="9"/>
      <c r="X5468" s="9"/>
      <c r="Y5468" s="9"/>
      <c r="Z5468" s="9"/>
      <c r="AA5468" s="9"/>
      <c r="AB5468" s="9"/>
      <c r="AC5468" s="9"/>
      <c r="AD5468" s="9"/>
      <c r="AE5468" s="9"/>
      <c r="AF5468" s="9"/>
      <c r="AG5468" s="9"/>
      <c r="AH5468" s="9"/>
      <c r="AI5468" s="9"/>
      <c r="AJ5468" s="9"/>
      <c r="AK5468" s="9"/>
      <c r="AL5468" s="9"/>
      <c r="AM5468" s="9"/>
      <c r="AN5468" s="9"/>
      <c r="AO5468" s="9"/>
      <c r="AP5468" s="9"/>
      <c r="AQ5468" s="15"/>
      <c r="AR5468" s="9">
        <v>1</v>
      </c>
      <c r="AS5468" s="9">
        <f>AR5468*30500</f>
        <v>30500</v>
      </c>
      <c r="AT5468" s="9"/>
      <c r="AU5468" s="9"/>
      <c r="AV5468" s="9"/>
      <c r="AW5468" s="9"/>
      <c r="AX5468" s="9"/>
      <c r="AY5468" s="9"/>
      <c r="AZ5468" s="9"/>
      <c r="BA5468" s="9"/>
      <c r="BB5468" s="9"/>
      <c r="BC5468" s="9"/>
      <c r="BD5468" s="9"/>
      <c r="BE5468" s="9"/>
      <c r="BF5468" s="9"/>
      <c r="BG5468" s="9"/>
      <c r="BH5468" s="9"/>
      <c r="BI5468" s="9"/>
      <c r="BJ5468" s="9"/>
      <c r="BK5468" s="9"/>
      <c r="BL5468" s="9">
        <f t="shared" si="178"/>
        <v>299818.58542760613</v>
      </c>
      <c r="BM5468" s="9">
        <f t="shared" si="179"/>
        <v>299800</v>
      </c>
    </row>
    <row r="5469" spans="1:65" x14ac:dyDescent="0.3">
      <c r="A5469" t="s">
        <v>4881</v>
      </c>
      <c r="B5469" s="9">
        <v>741</v>
      </c>
      <c r="C5469">
        <v>534510</v>
      </c>
      <c r="D5469">
        <v>1</v>
      </c>
      <c r="E5469">
        <v>0</v>
      </c>
      <c r="F5469">
        <v>0</v>
      </c>
      <c r="G5469">
        <v>0</v>
      </c>
      <c r="H5469">
        <v>0</v>
      </c>
      <c r="I5469" t="s">
        <v>86</v>
      </c>
      <c r="J5469">
        <v>534498</v>
      </c>
      <c r="K5469" t="s">
        <v>1097</v>
      </c>
      <c r="L5469">
        <v>534498</v>
      </c>
      <c r="M5469" t="s">
        <v>1097</v>
      </c>
      <c r="N5469">
        <v>534498</v>
      </c>
      <c r="O5469" t="s">
        <v>1097</v>
      </c>
      <c r="P5469">
        <v>533955</v>
      </c>
      <c r="Q5469" t="s">
        <v>314</v>
      </c>
      <c r="R5469" s="9">
        <v>175731.1224972994</v>
      </c>
      <c r="S5469" s="9"/>
      <c r="T5469" s="9"/>
      <c r="U5469" s="9"/>
      <c r="V5469" s="9"/>
      <c r="W5469" s="9"/>
      <c r="X5469" s="9"/>
      <c r="Y5469" s="9"/>
      <c r="Z5469" s="9"/>
      <c r="AA5469" s="9"/>
      <c r="AB5469" s="9"/>
      <c r="AC5469" s="9"/>
      <c r="AD5469" s="9"/>
      <c r="AE5469" s="9"/>
      <c r="AF5469" s="9"/>
      <c r="AG5469" s="9"/>
      <c r="AH5469" s="9"/>
      <c r="AI5469" s="9"/>
      <c r="AJ5469" s="9"/>
      <c r="AK5469" s="9"/>
      <c r="AL5469" s="9"/>
      <c r="AM5469" s="9"/>
      <c r="AN5469" s="9"/>
      <c r="AO5469" s="9"/>
      <c r="AP5469" s="9"/>
      <c r="AQ5469" s="15"/>
      <c r="AR5469" s="9"/>
      <c r="AS5469" s="9"/>
      <c r="AT5469" s="9"/>
      <c r="AU5469" s="9"/>
      <c r="AV5469" s="9"/>
      <c r="AW5469" s="9"/>
      <c r="AX5469" s="9"/>
      <c r="AY5469" s="9"/>
      <c r="AZ5469" s="9"/>
      <c r="BA5469" s="9"/>
      <c r="BB5469" s="9"/>
      <c r="BC5469" s="9"/>
      <c r="BD5469" s="9"/>
      <c r="BE5469" s="9"/>
      <c r="BF5469" s="9"/>
      <c r="BG5469" s="9"/>
      <c r="BH5469" s="9"/>
      <c r="BI5469" s="9"/>
      <c r="BJ5469" s="9"/>
      <c r="BK5469" s="9"/>
      <c r="BL5469" s="9">
        <f t="shared" si="178"/>
        <v>175731.1224972994</v>
      </c>
      <c r="BM5469" s="9">
        <f t="shared" si="179"/>
        <v>175700</v>
      </c>
    </row>
    <row r="5470" spans="1:65" x14ac:dyDescent="0.3">
      <c r="A5470" s="2" t="s">
        <v>4882</v>
      </c>
      <c r="B5470" s="9">
        <v>2162</v>
      </c>
      <c r="C5470">
        <v>586706</v>
      </c>
      <c r="D5470">
        <v>1</v>
      </c>
      <c r="E5470">
        <v>1</v>
      </c>
      <c r="F5470">
        <v>0</v>
      </c>
      <c r="G5470">
        <v>0</v>
      </c>
      <c r="H5470">
        <v>0</v>
      </c>
      <c r="I5470" t="s">
        <v>81</v>
      </c>
      <c r="J5470">
        <v>586706</v>
      </c>
      <c r="K5470" t="s">
        <v>4882</v>
      </c>
      <c r="L5470">
        <v>586765</v>
      </c>
      <c r="M5470" t="s">
        <v>4883</v>
      </c>
      <c r="N5470">
        <v>586307</v>
      </c>
      <c r="O5470" t="s">
        <v>121</v>
      </c>
      <c r="P5470">
        <v>586307</v>
      </c>
      <c r="Q5470" t="s">
        <v>121</v>
      </c>
      <c r="R5470" s="9">
        <v>501922.08980872092</v>
      </c>
      <c r="S5470" s="9">
        <f>SUMIFS($B:$B,$J:$J,$C5470)</f>
        <v>2162</v>
      </c>
      <c r="T5470" s="9">
        <v>117643.51257322929</v>
      </c>
      <c r="U5470" s="9">
        <v>0</v>
      </c>
      <c r="V5470" s="9">
        <f>U5470*768</f>
        <v>0</v>
      </c>
      <c r="W5470" s="9">
        <v>9</v>
      </c>
      <c r="X5470" s="9">
        <f>W5470*3072</f>
        <v>27648</v>
      </c>
      <c r="Y5470" s="9">
        <v>8</v>
      </c>
      <c r="Z5470" s="9">
        <f>Y5470*1024</f>
        <v>8192</v>
      </c>
      <c r="AA5470" s="9">
        <v>4</v>
      </c>
      <c r="AB5470" s="9">
        <f>AA5470*256</f>
        <v>1024</v>
      </c>
      <c r="AC5470" s="9"/>
      <c r="AD5470" s="9"/>
      <c r="AE5470" s="9"/>
      <c r="AF5470" s="9"/>
      <c r="AG5470" s="9"/>
      <c r="AH5470" s="9"/>
      <c r="AI5470" s="9"/>
      <c r="AJ5470" s="9"/>
      <c r="AK5470" s="9"/>
      <c r="AL5470" s="9"/>
      <c r="AM5470" s="9"/>
      <c r="AN5470" s="9"/>
      <c r="AO5470" s="9"/>
      <c r="AP5470" s="9"/>
      <c r="AQ5470" s="15"/>
      <c r="AR5470" s="9"/>
      <c r="AS5470" s="9"/>
      <c r="AT5470" s="9"/>
      <c r="AU5470" s="9"/>
      <c r="AV5470" s="9"/>
      <c r="AW5470" s="9"/>
      <c r="AX5470" s="9"/>
      <c r="AY5470" s="9"/>
      <c r="AZ5470" s="9"/>
      <c r="BA5470" s="9"/>
      <c r="BB5470" s="9"/>
      <c r="BC5470" s="9"/>
      <c r="BD5470" s="9"/>
      <c r="BE5470" s="9"/>
      <c r="BF5470" s="9"/>
      <c r="BG5470" s="9"/>
      <c r="BH5470" s="9"/>
      <c r="BI5470" s="9"/>
      <c r="BJ5470" s="9"/>
      <c r="BK5470" s="9"/>
      <c r="BL5470" s="9">
        <f t="shared" si="178"/>
        <v>656429.60238195024</v>
      </c>
      <c r="BM5470" s="9">
        <f t="shared" si="179"/>
        <v>656400</v>
      </c>
    </row>
    <row r="5471" spans="1:65" x14ac:dyDescent="0.3">
      <c r="A5471" t="s">
        <v>4884</v>
      </c>
      <c r="B5471" s="9">
        <v>648</v>
      </c>
      <c r="C5471">
        <v>532061</v>
      </c>
      <c r="D5471">
        <v>1</v>
      </c>
      <c r="E5471">
        <v>0</v>
      </c>
      <c r="F5471">
        <v>0</v>
      </c>
      <c r="G5471">
        <v>0</v>
      </c>
      <c r="H5471">
        <v>0</v>
      </c>
      <c r="I5471" t="s">
        <v>86</v>
      </c>
      <c r="J5471">
        <v>529303</v>
      </c>
      <c r="K5471" t="s">
        <v>301</v>
      </c>
      <c r="L5471">
        <v>529303</v>
      </c>
      <c r="M5471" t="s">
        <v>301</v>
      </c>
      <c r="N5471">
        <v>529303</v>
      </c>
      <c r="O5471" t="s">
        <v>301</v>
      </c>
      <c r="P5471">
        <v>529303</v>
      </c>
      <c r="Q5471" t="s">
        <v>301</v>
      </c>
      <c r="R5471" s="9">
        <v>153979.39128734931</v>
      </c>
      <c r="S5471" s="9"/>
      <c r="T5471" s="9"/>
      <c r="U5471" s="9"/>
      <c r="V5471" s="9"/>
      <c r="W5471" s="9"/>
      <c r="X5471" s="9"/>
      <c r="Y5471" s="9"/>
      <c r="Z5471" s="9"/>
      <c r="AA5471" s="9"/>
      <c r="AB5471" s="9"/>
      <c r="AC5471" s="9"/>
      <c r="AD5471" s="9"/>
      <c r="AE5471" s="9"/>
      <c r="AF5471" s="9"/>
      <c r="AG5471" s="9"/>
      <c r="AH5471" s="9"/>
      <c r="AI5471" s="9"/>
      <c r="AJ5471" s="9"/>
      <c r="AK5471" s="9"/>
      <c r="AL5471" s="9"/>
      <c r="AM5471" s="9"/>
      <c r="AN5471" s="9"/>
      <c r="AO5471" s="9"/>
      <c r="AP5471" s="9"/>
      <c r="AQ5471" s="15"/>
      <c r="AR5471" s="9"/>
      <c r="AS5471" s="9"/>
      <c r="AT5471" s="9"/>
      <c r="AU5471" s="9"/>
      <c r="AV5471" s="9"/>
      <c r="AW5471" s="9"/>
      <c r="AX5471" s="9"/>
      <c r="AY5471" s="9"/>
      <c r="AZ5471" s="9"/>
      <c r="BA5471" s="9"/>
      <c r="BB5471" s="9"/>
      <c r="BC5471" s="9"/>
      <c r="BD5471" s="9"/>
      <c r="BE5471" s="9"/>
      <c r="BF5471" s="9"/>
      <c r="BG5471" s="9"/>
      <c r="BH5471" s="9"/>
      <c r="BI5471" s="9"/>
      <c r="BJ5471" s="9"/>
      <c r="BK5471" s="9"/>
      <c r="BL5471" s="9">
        <f t="shared" si="178"/>
        <v>153979.39128734931</v>
      </c>
      <c r="BM5471" s="9">
        <f t="shared" si="179"/>
        <v>154000</v>
      </c>
    </row>
    <row r="5472" spans="1:65" x14ac:dyDescent="0.3">
      <c r="A5472" t="s">
        <v>4885</v>
      </c>
      <c r="B5472" s="9">
        <v>489</v>
      </c>
      <c r="C5472">
        <v>597945</v>
      </c>
      <c r="D5472">
        <v>1</v>
      </c>
      <c r="E5472">
        <v>0</v>
      </c>
      <c r="F5472">
        <v>0</v>
      </c>
      <c r="G5472">
        <v>0</v>
      </c>
      <c r="H5472">
        <v>0</v>
      </c>
      <c r="I5472" t="s">
        <v>94</v>
      </c>
      <c r="J5472">
        <v>597180</v>
      </c>
      <c r="K5472" t="s">
        <v>116</v>
      </c>
      <c r="L5472">
        <v>597180</v>
      </c>
      <c r="M5472" t="s">
        <v>116</v>
      </c>
      <c r="N5472">
        <v>597180</v>
      </c>
      <c r="O5472" t="s">
        <v>116</v>
      </c>
      <c r="P5472">
        <v>597180</v>
      </c>
      <c r="Q5472" t="s">
        <v>116</v>
      </c>
      <c r="R5472" s="9">
        <v>116633.64476949289</v>
      </c>
      <c r="S5472" s="9"/>
      <c r="T5472" s="9"/>
      <c r="U5472" s="9"/>
      <c r="V5472" s="9"/>
      <c r="W5472" s="9"/>
      <c r="X5472" s="9"/>
      <c r="Y5472" s="9"/>
      <c r="Z5472" s="9"/>
      <c r="AA5472" s="9"/>
      <c r="AB5472" s="9"/>
      <c r="AC5472" s="9"/>
      <c r="AD5472" s="9"/>
      <c r="AE5472" s="9"/>
      <c r="AF5472" s="9"/>
      <c r="AG5472" s="9"/>
      <c r="AH5472" s="9"/>
      <c r="AI5472" s="9"/>
      <c r="AJ5472" s="9"/>
      <c r="AK5472" s="9"/>
      <c r="AL5472" s="9"/>
      <c r="AM5472" s="9"/>
      <c r="AN5472" s="9"/>
      <c r="AO5472" s="9"/>
      <c r="AP5472" s="9"/>
      <c r="AQ5472" s="15"/>
      <c r="AR5472" s="9"/>
      <c r="AS5472" s="9"/>
      <c r="AT5472" s="9"/>
      <c r="AU5472" s="9"/>
      <c r="AV5472" s="9"/>
      <c r="AW5472" s="9"/>
      <c r="AX5472" s="9"/>
      <c r="AY5472" s="9"/>
      <c r="AZ5472" s="9"/>
      <c r="BA5472" s="9"/>
      <c r="BB5472" s="9"/>
      <c r="BC5472" s="9"/>
      <c r="BD5472" s="9"/>
      <c r="BE5472" s="9"/>
      <c r="BF5472" s="9"/>
      <c r="BG5472" s="9"/>
      <c r="BH5472" s="9"/>
      <c r="BI5472" s="9"/>
      <c r="BJ5472" s="9"/>
      <c r="BK5472" s="9"/>
      <c r="BL5472" s="9">
        <f t="shared" si="178"/>
        <v>116633.64476949289</v>
      </c>
      <c r="BM5472" s="9">
        <f t="shared" si="179"/>
        <v>116600</v>
      </c>
    </row>
    <row r="5473" spans="1:65" x14ac:dyDescent="0.3">
      <c r="A5473" s="2" t="s">
        <v>4886</v>
      </c>
      <c r="B5473" s="9">
        <v>2136</v>
      </c>
      <c r="C5473">
        <v>598836</v>
      </c>
      <c r="D5473">
        <v>1</v>
      </c>
      <c r="E5473">
        <v>1</v>
      </c>
      <c r="F5473">
        <v>0</v>
      </c>
      <c r="G5473">
        <v>0</v>
      </c>
      <c r="H5473">
        <v>0</v>
      </c>
      <c r="I5473" t="s">
        <v>94</v>
      </c>
      <c r="J5473">
        <v>598836</v>
      </c>
      <c r="K5473" t="s">
        <v>4886</v>
      </c>
      <c r="L5473">
        <v>598798</v>
      </c>
      <c r="M5473" t="s">
        <v>4599</v>
      </c>
      <c r="N5473">
        <v>554821</v>
      </c>
      <c r="O5473" t="s">
        <v>973</v>
      </c>
      <c r="P5473">
        <v>554821</v>
      </c>
      <c r="Q5473" t="s">
        <v>973</v>
      </c>
      <c r="R5473" s="9">
        <v>496038.09946532018</v>
      </c>
      <c r="S5473" s="9">
        <f>SUMIFS($B:$B,$J:$J,$C5473)</f>
        <v>2136</v>
      </c>
      <c r="T5473" s="9">
        <v>116231.909722611</v>
      </c>
      <c r="U5473" s="9">
        <v>1</v>
      </c>
      <c r="V5473" s="9">
        <f>U5473*768</f>
        <v>768</v>
      </c>
      <c r="W5473" s="9">
        <v>6</v>
      </c>
      <c r="X5473" s="9">
        <f>W5473*3072</f>
        <v>18432</v>
      </c>
      <c r="Y5473" s="9">
        <v>6</v>
      </c>
      <c r="Z5473" s="9">
        <f>Y5473*1024</f>
        <v>6144</v>
      </c>
      <c r="AA5473" s="9">
        <v>4</v>
      </c>
      <c r="AB5473" s="9">
        <f>AA5473*256</f>
        <v>1024</v>
      </c>
      <c r="AC5473" s="9"/>
      <c r="AD5473" s="9"/>
      <c r="AE5473" s="9"/>
      <c r="AF5473" s="9"/>
      <c r="AG5473" s="9"/>
      <c r="AH5473" s="9"/>
      <c r="AI5473" s="9"/>
      <c r="AJ5473" s="9"/>
      <c r="AK5473" s="9"/>
      <c r="AL5473" s="9"/>
      <c r="AM5473" s="9"/>
      <c r="AN5473" s="9"/>
      <c r="AO5473" s="9"/>
      <c r="AP5473" s="9"/>
      <c r="AQ5473" s="15"/>
      <c r="AR5473" s="9">
        <v>1</v>
      </c>
      <c r="AS5473" s="9">
        <f>AR5473*30500</f>
        <v>30500</v>
      </c>
      <c r="AT5473" s="9"/>
      <c r="AU5473" s="9"/>
      <c r="AV5473" s="9"/>
      <c r="AW5473" s="9"/>
      <c r="AX5473" s="9"/>
      <c r="AY5473" s="9"/>
      <c r="AZ5473" s="9"/>
      <c r="BA5473" s="9"/>
      <c r="BB5473" s="9"/>
      <c r="BC5473" s="9"/>
      <c r="BD5473" s="9"/>
      <c r="BE5473" s="9"/>
      <c r="BF5473" s="9"/>
      <c r="BG5473" s="9"/>
      <c r="BH5473" s="9"/>
      <c r="BI5473" s="9"/>
      <c r="BJ5473" s="9"/>
      <c r="BK5473" s="9"/>
      <c r="BL5473" s="9">
        <f t="shared" si="178"/>
        <v>669138.00918793119</v>
      </c>
      <c r="BM5473" s="9">
        <f t="shared" si="179"/>
        <v>669100</v>
      </c>
    </row>
    <row r="5474" spans="1:65" x14ac:dyDescent="0.3">
      <c r="A5474" t="s">
        <v>4887</v>
      </c>
      <c r="B5474" s="9">
        <v>63</v>
      </c>
      <c r="C5474">
        <v>565512</v>
      </c>
      <c r="D5474">
        <v>1</v>
      </c>
      <c r="E5474">
        <v>0</v>
      </c>
      <c r="F5474">
        <v>0</v>
      </c>
      <c r="G5474">
        <v>0</v>
      </c>
      <c r="H5474">
        <v>0</v>
      </c>
      <c r="I5474" t="s">
        <v>86</v>
      </c>
      <c r="J5474">
        <v>542229</v>
      </c>
      <c r="K5474" t="s">
        <v>2165</v>
      </c>
      <c r="L5474">
        <v>541656</v>
      </c>
      <c r="M5474" t="s">
        <v>227</v>
      </c>
      <c r="N5474">
        <v>541656</v>
      </c>
      <c r="O5474" t="s">
        <v>227</v>
      </c>
      <c r="P5474">
        <v>541656</v>
      </c>
      <c r="Q5474" t="s">
        <v>227</v>
      </c>
      <c r="R5474" s="9">
        <v>71941.662785630979</v>
      </c>
      <c r="S5474" s="9"/>
      <c r="T5474" s="9"/>
      <c r="U5474" s="9"/>
      <c r="V5474" s="9"/>
      <c r="W5474" s="9"/>
      <c r="X5474" s="9"/>
      <c r="Y5474" s="9"/>
      <c r="Z5474" s="9"/>
      <c r="AA5474" s="9"/>
      <c r="AB5474" s="9"/>
      <c r="AC5474" s="9"/>
      <c r="AD5474" s="9"/>
      <c r="AE5474" s="9"/>
      <c r="AF5474" s="9"/>
      <c r="AG5474" s="9"/>
      <c r="AH5474" s="9"/>
      <c r="AI5474" s="9"/>
      <c r="AJ5474" s="9"/>
      <c r="AK5474" s="9"/>
      <c r="AL5474" s="9"/>
      <c r="AM5474" s="9"/>
      <c r="AN5474" s="9"/>
      <c r="AO5474" s="9"/>
      <c r="AP5474" s="9"/>
      <c r="AQ5474" s="15"/>
      <c r="AR5474" s="9"/>
      <c r="AS5474" s="9"/>
      <c r="AT5474" s="9"/>
      <c r="AU5474" s="9"/>
      <c r="AV5474" s="9"/>
      <c r="AW5474" s="9"/>
      <c r="AX5474" s="9"/>
      <c r="AY5474" s="9"/>
      <c r="AZ5474" s="9"/>
      <c r="BA5474" s="9"/>
      <c r="BB5474" s="9"/>
      <c r="BC5474" s="9"/>
      <c r="BD5474" s="9"/>
      <c r="BE5474" s="9"/>
      <c r="BF5474" s="9"/>
      <c r="BG5474" s="9"/>
      <c r="BH5474" s="9"/>
      <c r="BI5474" s="9"/>
      <c r="BJ5474" s="9"/>
      <c r="BK5474" s="9"/>
      <c r="BL5474" s="9">
        <f t="shared" si="178"/>
        <v>71941.662785630979</v>
      </c>
      <c r="BM5474" s="9">
        <f t="shared" si="179"/>
        <v>71900</v>
      </c>
    </row>
    <row r="5475" spans="1:65" x14ac:dyDescent="0.3">
      <c r="A5475" s="2" t="s">
        <v>4888</v>
      </c>
      <c r="B5475" s="9">
        <v>1467</v>
      </c>
      <c r="C5475">
        <v>550621</v>
      </c>
      <c r="D5475">
        <v>1</v>
      </c>
      <c r="E5475">
        <v>1</v>
      </c>
      <c r="F5475">
        <v>0</v>
      </c>
      <c r="G5475">
        <v>0</v>
      </c>
      <c r="H5475">
        <v>0</v>
      </c>
      <c r="I5475" t="s">
        <v>83</v>
      </c>
      <c r="J5475">
        <v>550621</v>
      </c>
      <c r="K5475" t="s">
        <v>4888</v>
      </c>
      <c r="L5475">
        <v>550647</v>
      </c>
      <c r="M5475" t="s">
        <v>498</v>
      </c>
      <c r="N5475">
        <v>550647</v>
      </c>
      <c r="O5475" t="s">
        <v>498</v>
      </c>
      <c r="P5475">
        <v>550647</v>
      </c>
      <c r="Q5475" t="s">
        <v>498</v>
      </c>
      <c r="R5475" s="9">
        <v>343652.56522716139</v>
      </c>
      <c r="S5475" s="9">
        <f>SUMIFS($B:$B,$J:$J,$C5475)</f>
        <v>1529</v>
      </c>
      <c r="T5475" s="9">
        <v>83259.132577576704</v>
      </c>
      <c r="U5475" s="9">
        <v>0</v>
      </c>
      <c r="V5475" s="9">
        <f>U5475*768</f>
        <v>0</v>
      </c>
      <c r="W5475" s="9">
        <v>24</v>
      </c>
      <c r="X5475" s="9">
        <f>W5475*3072</f>
        <v>73728</v>
      </c>
      <c r="Y5475" s="9">
        <v>16</v>
      </c>
      <c r="Z5475" s="9">
        <f>Y5475*1024</f>
        <v>16384</v>
      </c>
      <c r="AA5475" s="9">
        <v>2</v>
      </c>
      <c r="AB5475" s="9">
        <f>AA5475*256</f>
        <v>512</v>
      </c>
      <c r="AC5475" s="9"/>
      <c r="AD5475" s="9"/>
      <c r="AE5475" s="9"/>
      <c r="AF5475" s="9"/>
      <c r="AG5475" s="9"/>
      <c r="AH5475" s="9"/>
      <c r="AI5475" s="9"/>
      <c r="AJ5475" s="9"/>
      <c r="AK5475" s="9"/>
      <c r="AL5475" s="9"/>
      <c r="AM5475" s="9"/>
      <c r="AN5475" s="9"/>
      <c r="AO5475" s="9"/>
      <c r="AP5475" s="9"/>
      <c r="AQ5475" s="15"/>
      <c r="AR5475" s="9">
        <v>25</v>
      </c>
      <c r="AS5475" s="9">
        <f>AR5475*30500</f>
        <v>762500</v>
      </c>
      <c r="AT5475" s="9"/>
      <c r="AU5475" s="9"/>
      <c r="AV5475" s="9"/>
      <c r="AW5475" s="9"/>
      <c r="AX5475" s="9"/>
      <c r="AY5475" s="9"/>
      <c r="AZ5475" s="9"/>
      <c r="BA5475" s="9"/>
      <c r="BB5475" s="9"/>
      <c r="BC5475" s="9"/>
      <c r="BD5475" s="9"/>
      <c r="BE5475" s="9"/>
      <c r="BF5475" s="9"/>
      <c r="BG5475" s="9"/>
      <c r="BH5475" s="9"/>
      <c r="BI5475" s="9"/>
      <c r="BJ5475" s="9"/>
      <c r="BK5475" s="9"/>
      <c r="BL5475" s="9">
        <f t="shared" si="178"/>
        <v>1280035.6978047381</v>
      </c>
      <c r="BM5475" s="9">
        <f t="shared" si="179"/>
        <v>1280000</v>
      </c>
    </row>
    <row r="5476" spans="1:65" x14ac:dyDescent="0.3">
      <c r="A5476" t="s">
        <v>4889</v>
      </c>
      <c r="B5476" s="9">
        <v>52</v>
      </c>
      <c r="C5476">
        <v>536504</v>
      </c>
      <c r="D5476">
        <v>1</v>
      </c>
      <c r="E5476">
        <v>0</v>
      </c>
      <c r="F5476">
        <v>0</v>
      </c>
      <c r="G5476">
        <v>0</v>
      </c>
      <c r="H5476">
        <v>0</v>
      </c>
      <c r="I5476" t="s">
        <v>83</v>
      </c>
      <c r="J5476">
        <v>550957</v>
      </c>
      <c r="K5476" t="s">
        <v>1095</v>
      </c>
      <c r="L5476">
        <v>551970</v>
      </c>
      <c r="M5476" t="s">
        <v>1010</v>
      </c>
      <c r="N5476">
        <v>551970</v>
      </c>
      <c r="O5476" t="s">
        <v>1010</v>
      </c>
      <c r="P5476">
        <v>550787</v>
      </c>
      <c r="Q5476" t="s">
        <v>908</v>
      </c>
      <c r="R5476" s="9">
        <v>71941.662785630979</v>
      </c>
      <c r="S5476" s="9"/>
      <c r="T5476" s="9"/>
      <c r="U5476" s="9"/>
      <c r="V5476" s="9"/>
      <c r="W5476" s="9"/>
      <c r="X5476" s="9"/>
      <c r="Y5476" s="9"/>
      <c r="Z5476" s="9"/>
      <c r="AA5476" s="9"/>
      <c r="AB5476" s="9"/>
      <c r="AC5476" s="9"/>
      <c r="AD5476" s="9"/>
      <c r="AE5476" s="9"/>
      <c r="AF5476" s="9"/>
      <c r="AG5476" s="9"/>
      <c r="AH5476" s="9"/>
      <c r="AI5476" s="9"/>
      <c r="AJ5476" s="9"/>
      <c r="AK5476" s="9"/>
      <c r="AL5476" s="9"/>
      <c r="AM5476" s="9"/>
      <c r="AN5476" s="9"/>
      <c r="AO5476" s="9"/>
      <c r="AP5476" s="9"/>
      <c r="AQ5476" s="15"/>
      <c r="AR5476" s="9"/>
      <c r="AS5476" s="9"/>
      <c r="AT5476" s="9"/>
      <c r="AU5476" s="9"/>
      <c r="AV5476" s="9"/>
      <c r="AW5476" s="9"/>
      <c r="AX5476" s="9"/>
      <c r="AY5476" s="9"/>
      <c r="AZ5476" s="9"/>
      <c r="BA5476" s="9"/>
      <c r="BB5476" s="9"/>
      <c r="BC5476" s="9"/>
      <c r="BD5476" s="9"/>
      <c r="BE5476" s="9"/>
      <c r="BF5476" s="9"/>
      <c r="BG5476" s="9"/>
      <c r="BH5476" s="9"/>
      <c r="BI5476" s="9"/>
      <c r="BJ5476" s="9"/>
      <c r="BK5476" s="9"/>
      <c r="BL5476" s="9">
        <f t="shared" si="178"/>
        <v>71941.662785630979</v>
      </c>
      <c r="BM5476" s="9">
        <f t="shared" si="179"/>
        <v>71900</v>
      </c>
    </row>
    <row r="5477" spans="1:65" x14ac:dyDescent="0.3">
      <c r="A5477" t="s">
        <v>4890</v>
      </c>
      <c r="B5477" s="9">
        <v>303</v>
      </c>
      <c r="C5477">
        <v>576875</v>
      </c>
      <c r="D5477">
        <v>1</v>
      </c>
      <c r="E5477">
        <v>0</v>
      </c>
      <c r="F5477">
        <v>0</v>
      </c>
      <c r="G5477">
        <v>0</v>
      </c>
      <c r="H5477">
        <v>0</v>
      </c>
      <c r="I5477" t="s">
        <v>90</v>
      </c>
      <c r="J5477">
        <v>576271</v>
      </c>
      <c r="K5477" t="s">
        <v>160</v>
      </c>
      <c r="L5477">
        <v>576271</v>
      </c>
      <c r="M5477" t="s">
        <v>160</v>
      </c>
      <c r="N5477">
        <v>576271</v>
      </c>
      <c r="O5477" t="s">
        <v>160</v>
      </c>
      <c r="P5477">
        <v>576271</v>
      </c>
      <c r="Q5477" t="s">
        <v>160</v>
      </c>
      <c r="R5477" s="9">
        <v>72653.99173377041</v>
      </c>
      <c r="S5477" s="9"/>
      <c r="T5477" s="9"/>
      <c r="U5477" s="9"/>
      <c r="V5477" s="9"/>
      <c r="W5477" s="9"/>
      <c r="X5477" s="9"/>
      <c r="Y5477" s="9"/>
      <c r="Z5477" s="9"/>
      <c r="AA5477" s="9"/>
      <c r="AB5477" s="9"/>
      <c r="AC5477" s="9"/>
      <c r="AD5477" s="9"/>
      <c r="AE5477" s="9"/>
      <c r="AF5477" s="9"/>
      <c r="AG5477" s="9"/>
      <c r="AH5477" s="9"/>
      <c r="AI5477" s="9"/>
      <c r="AJ5477" s="9"/>
      <c r="AK5477" s="9"/>
      <c r="AL5477" s="9"/>
      <c r="AM5477" s="9"/>
      <c r="AN5477" s="9"/>
      <c r="AO5477" s="9"/>
      <c r="AP5477" s="9"/>
      <c r="AQ5477" s="15"/>
      <c r="AR5477" s="9"/>
      <c r="AS5477" s="9"/>
      <c r="AT5477" s="9"/>
      <c r="AU5477" s="9"/>
      <c r="AV5477" s="9"/>
      <c r="AW5477" s="9"/>
      <c r="AX5477" s="9"/>
      <c r="AY5477" s="9"/>
      <c r="AZ5477" s="9"/>
      <c r="BA5477" s="9"/>
      <c r="BB5477" s="9"/>
      <c r="BC5477" s="9"/>
      <c r="BD5477" s="9"/>
      <c r="BE5477" s="9"/>
      <c r="BF5477" s="9"/>
      <c r="BG5477" s="9"/>
      <c r="BH5477" s="9"/>
      <c r="BI5477" s="9"/>
      <c r="BJ5477" s="9"/>
      <c r="BK5477" s="9"/>
      <c r="BL5477" s="9">
        <f t="shared" si="178"/>
        <v>72653.99173377041</v>
      </c>
      <c r="BM5477" s="9">
        <f t="shared" si="179"/>
        <v>72700</v>
      </c>
    </row>
    <row r="5478" spans="1:65" x14ac:dyDescent="0.3">
      <c r="A5478" t="s">
        <v>4890</v>
      </c>
      <c r="B5478" s="9">
        <v>253</v>
      </c>
      <c r="C5478">
        <v>553255</v>
      </c>
      <c r="D5478">
        <v>1</v>
      </c>
      <c r="E5478">
        <v>0</v>
      </c>
      <c r="F5478">
        <v>0</v>
      </c>
      <c r="G5478">
        <v>0</v>
      </c>
      <c r="H5478">
        <v>0</v>
      </c>
      <c r="I5478" t="s">
        <v>83</v>
      </c>
      <c r="J5478">
        <v>553271</v>
      </c>
      <c r="K5478" t="s">
        <v>570</v>
      </c>
      <c r="L5478">
        <v>553271</v>
      </c>
      <c r="M5478" t="s">
        <v>570</v>
      </c>
      <c r="N5478">
        <v>553271</v>
      </c>
      <c r="O5478" t="s">
        <v>570</v>
      </c>
      <c r="P5478">
        <v>553131</v>
      </c>
      <c r="Q5478" t="s">
        <v>571</v>
      </c>
      <c r="R5478" s="9">
        <v>71941.662785630979</v>
      </c>
      <c r="S5478" s="9"/>
      <c r="T5478" s="9"/>
      <c r="U5478" s="9"/>
      <c r="V5478" s="9"/>
      <c r="W5478" s="9"/>
      <c r="X5478" s="9"/>
      <c r="Y5478" s="9"/>
      <c r="Z5478" s="9"/>
      <c r="AA5478" s="9"/>
      <c r="AB5478" s="9"/>
      <c r="AC5478" s="9"/>
      <c r="AD5478" s="9"/>
      <c r="AE5478" s="9"/>
      <c r="AF5478" s="9"/>
      <c r="AG5478" s="9"/>
      <c r="AH5478" s="9"/>
      <c r="AI5478" s="9"/>
      <c r="AJ5478" s="9"/>
      <c r="AK5478" s="9"/>
      <c r="AL5478" s="9"/>
      <c r="AM5478" s="9"/>
      <c r="AN5478" s="9"/>
      <c r="AO5478" s="9"/>
      <c r="AP5478" s="9"/>
      <c r="AQ5478" s="15"/>
      <c r="AR5478" s="9"/>
      <c r="AS5478" s="9"/>
      <c r="AT5478" s="9"/>
      <c r="AU5478" s="9"/>
      <c r="AV5478" s="9"/>
      <c r="AW5478" s="9"/>
      <c r="AX5478" s="9"/>
      <c r="AY5478" s="9"/>
      <c r="AZ5478" s="9"/>
      <c r="BA5478" s="9"/>
      <c r="BB5478" s="9"/>
      <c r="BC5478" s="9"/>
      <c r="BD5478" s="9"/>
      <c r="BE5478" s="9"/>
      <c r="BF5478" s="9"/>
      <c r="BG5478" s="9"/>
      <c r="BH5478" s="9"/>
      <c r="BI5478" s="9"/>
      <c r="BJ5478" s="9"/>
      <c r="BK5478" s="9"/>
      <c r="BL5478" s="9">
        <f t="shared" si="178"/>
        <v>71941.662785630979</v>
      </c>
      <c r="BM5478" s="9">
        <f t="shared" si="179"/>
        <v>71900</v>
      </c>
    </row>
    <row r="5479" spans="1:65" x14ac:dyDescent="0.3">
      <c r="A5479" s="2" t="s">
        <v>4891</v>
      </c>
      <c r="B5479" s="9">
        <v>2218</v>
      </c>
      <c r="C5479">
        <v>544949</v>
      </c>
      <c r="D5479">
        <v>1</v>
      </c>
      <c r="E5479">
        <v>1</v>
      </c>
      <c r="F5479">
        <v>0</v>
      </c>
      <c r="G5479">
        <v>0</v>
      </c>
      <c r="H5479">
        <v>0</v>
      </c>
      <c r="I5479" t="s">
        <v>135</v>
      </c>
      <c r="J5479">
        <v>544949</v>
      </c>
      <c r="K5479" t="s">
        <v>4891</v>
      </c>
      <c r="L5479">
        <v>544841</v>
      </c>
      <c r="M5479" t="s">
        <v>1283</v>
      </c>
      <c r="N5479">
        <v>544841</v>
      </c>
      <c r="O5479" t="s">
        <v>1283</v>
      </c>
      <c r="P5479">
        <v>544841</v>
      </c>
      <c r="Q5479" t="s">
        <v>1283</v>
      </c>
      <c r="R5479" s="9">
        <v>514586.24236402492</v>
      </c>
      <c r="S5479" s="9">
        <f>SUMIFS($B:$B,$J:$J,$C5479)</f>
        <v>2218</v>
      </c>
      <c r="T5479" s="9">
        <v>120683.6932149537</v>
      </c>
      <c r="U5479" s="9">
        <v>0</v>
      </c>
      <c r="V5479" s="9">
        <f>U5479*768</f>
        <v>0</v>
      </c>
      <c r="W5479" s="9">
        <v>6</v>
      </c>
      <c r="X5479" s="9">
        <f>W5479*3072</f>
        <v>18432</v>
      </c>
      <c r="Y5479" s="9">
        <v>15</v>
      </c>
      <c r="Z5479" s="9">
        <f>Y5479*1024</f>
        <v>15360</v>
      </c>
      <c r="AA5479" s="9">
        <v>6</v>
      </c>
      <c r="AB5479" s="9">
        <f>AA5479*256</f>
        <v>1536</v>
      </c>
      <c r="AC5479" s="9"/>
      <c r="AD5479" s="9"/>
      <c r="AE5479" s="9"/>
      <c r="AF5479" s="9"/>
      <c r="AG5479" s="9"/>
      <c r="AH5479" s="9"/>
      <c r="AI5479" s="9"/>
      <c r="AJ5479" s="9"/>
      <c r="AK5479" s="9"/>
      <c r="AL5479" s="9"/>
      <c r="AM5479" s="9"/>
      <c r="AN5479" s="9"/>
      <c r="AO5479" s="9"/>
      <c r="AP5479" s="9"/>
      <c r="AQ5479" s="15"/>
      <c r="AR5479" s="9">
        <v>2</v>
      </c>
      <c r="AS5479" s="9">
        <f>AR5479*30500</f>
        <v>61000</v>
      </c>
      <c r="AT5479" s="9"/>
      <c r="AU5479" s="9"/>
      <c r="AV5479" s="9"/>
      <c r="AW5479" s="9"/>
      <c r="AX5479" s="9"/>
      <c r="AY5479" s="9"/>
      <c r="AZ5479" s="9"/>
      <c r="BA5479" s="9"/>
      <c r="BB5479" s="9"/>
      <c r="BC5479" s="9"/>
      <c r="BD5479" s="9"/>
      <c r="BE5479" s="9"/>
      <c r="BF5479" s="9"/>
      <c r="BG5479" s="9"/>
      <c r="BH5479" s="9"/>
      <c r="BI5479" s="9"/>
      <c r="BJ5479" s="9"/>
      <c r="BK5479" s="9"/>
      <c r="BL5479" s="9">
        <f t="shared" si="178"/>
        <v>731597.93557897862</v>
      </c>
      <c r="BM5479" s="9">
        <f t="shared" si="179"/>
        <v>731600</v>
      </c>
    </row>
    <row r="5480" spans="1:65" x14ac:dyDescent="0.3">
      <c r="A5480" s="2" t="s">
        <v>2973</v>
      </c>
      <c r="B5480" s="9">
        <v>1482</v>
      </c>
      <c r="C5480">
        <v>544990</v>
      </c>
      <c r="D5480">
        <v>1</v>
      </c>
      <c r="E5480">
        <v>1</v>
      </c>
      <c r="F5480">
        <v>0</v>
      </c>
      <c r="G5480">
        <v>0</v>
      </c>
      <c r="H5480">
        <v>0</v>
      </c>
      <c r="I5480" t="s">
        <v>135</v>
      </c>
      <c r="J5480">
        <v>544990</v>
      </c>
      <c r="K5480" t="s">
        <v>2973</v>
      </c>
      <c r="L5480">
        <v>541630</v>
      </c>
      <c r="M5480" t="s">
        <v>895</v>
      </c>
      <c r="N5480">
        <v>541630</v>
      </c>
      <c r="O5480" t="s">
        <v>895</v>
      </c>
      <c r="P5480">
        <v>541630</v>
      </c>
      <c r="Q5480" t="s">
        <v>895</v>
      </c>
      <c r="R5480" s="9">
        <v>347091.61085769231</v>
      </c>
      <c r="S5480" s="9">
        <f>SUMIFS($B:$B,$J:$J,$C5480)</f>
        <v>3481</v>
      </c>
      <c r="T5480" s="9">
        <v>189186.06623775951</v>
      </c>
      <c r="U5480" s="9">
        <v>0</v>
      </c>
      <c r="V5480" s="9">
        <f>U5480*768</f>
        <v>0</v>
      </c>
      <c r="W5480" s="9">
        <v>7</v>
      </c>
      <c r="X5480" s="9">
        <f>W5480*3072</f>
        <v>21504</v>
      </c>
      <c r="Y5480" s="9">
        <v>7</v>
      </c>
      <c r="Z5480" s="9">
        <f>Y5480*1024</f>
        <v>7168</v>
      </c>
      <c r="AA5480" s="9">
        <v>4</v>
      </c>
      <c r="AB5480" s="9">
        <f>AA5480*256</f>
        <v>1024</v>
      </c>
      <c r="AC5480" s="9"/>
      <c r="AD5480" s="9"/>
      <c r="AE5480" s="9"/>
      <c r="AF5480" s="9"/>
      <c r="AG5480" s="9"/>
      <c r="AH5480" s="9"/>
      <c r="AI5480" s="9"/>
      <c r="AJ5480" s="9"/>
      <c r="AK5480" s="9"/>
      <c r="AL5480" s="9"/>
      <c r="AM5480" s="9"/>
      <c r="AN5480" s="9"/>
      <c r="AO5480" s="9"/>
      <c r="AP5480" s="9"/>
      <c r="AQ5480" s="15"/>
      <c r="AR5480" s="9"/>
      <c r="AS5480" s="9"/>
      <c r="AT5480" s="9"/>
      <c r="AU5480" s="9"/>
      <c r="AV5480" s="9"/>
      <c r="AW5480" s="9"/>
      <c r="AX5480" s="9"/>
      <c r="AY5480" s="9"/>
      <c r="AZ5480" s="9"/>
      <c r="BA5480" s="9"/>
      <c r="BB5480" s="9"/>
      <c r="BC5480" s="9"/>
      <c r="BD5480" s="9"/>
      <c r="BE5480" s="9"/>
      <c r="BF5480" s="9"/>
      <c r="BG5480" s="9"/>
      <c r="BH5480" s="9"/>
      <c r="BI5480" s="9"/>
      <c r="BJ5480" s="9"/>
      <c r="BK5480" s="9"/>
      <c r="BL5480" s="9">
        <f t="shared" si="178"/>
        <v>565973.67709545186</v>
      </c>
      <c r="BM5480" s="9">
        <f t="shared" si="179"/>
        <v>566000</v>
      </c>
    </row>
    <row r="5481" spans="1:65" x14ac:dyDescent="0.3">
      <c r="A5481" t="s">
        <v>4892</v>
      </c>
      <c r="B5481" s="9">
        <v>423</v>
      </c>
      <c r="C5481">
        <v>553026</v>
      </c>
      <c r="D5481">
        <v>1</v>
      </c>
      <c r="E5481">
        <v>0</v>
      </c>
      <c r="F5481">
        <v>0</v>
      </c>
      <c r="G5481">
        <v>0</v>
      </c>
      <c r="H5481">
        <v>0</v>
      </c>
      <c r="I5481" t="s">
        <v>135</v>
      </c>
      <c r="J5481">
        <v>542725</v>
      </c>
      <c r="K5481" t="s">
        <v>1515</v>
      </c>
      <c r="L5481">
        <v>542725</v>
      </c>
      <c r="M5481" t="s">
        <v>1515</v>
      </c>
      <c r="N5481">
        <v>542725</v>
      </c>
      <c r="O5481" t="s">
        <v>1515</v>
      </c>
      <c r="P5481">
        <v>541630</v>
      </c>
      <c r="Q5481" t="s">
        <v>895</v>
      </c>
      <c r="R5481" s="9">
        <v>101067.2212738719</v>
      </c>
      <c r="S5481" s="9"/>
      <c r="T5481" s="9"/>
      <c r="U5481" s="9"/>
      <c r="V5481" s="9"/>
      <c r="W5481" s="9"/>
      <c r="X5481" s="9"/>
      <c r="Y5481" s="9"/>
      <c r="Z5481" s="9"/>
      <c r="AA5481" s="9"/>
      <c r="AB5481" s="9"/>
      <c r="AC5481" s="9"/>
      <c r="AD5481" s="9"/>
      <c r="AE5481" s="9"/>
      <c r="AF5481" s="9"/>
      <c r="AG5481" s="9"/>
      <c r="AH5481" s="9"/>
      <c r="AI5481" s="9"/>
      <c r="AJ5481" s="9"/>
      <c r="AK5481" s="9"/>
      <c r="AL5481" s="9"/>
      <c r="AM5481" s="9"/>
      <c r="AN5481" s="9"/>
      <c r="AO5481" s="9"/>
      <c r="AP5481" s="9"/>
      <c r="AQ5481" s="15"/>
      <c r="AR5481" s="9"/>
      <c r="AS5481" s="9"/>
      <c r="AT5481" s="9"/>
      <c r="AU5481" s="9"/>
      <c r="AV5481" s="9"/>
      <c r="AW5481" s="9"/>
      <c r="AX5481" s="9"/>
      <c r="AY5481" s="9"/>
      <c r="AZ5481" s="9"/>
      <c r="BA5481" s="9"/>
      <c r="BB5481" s="9"/>
      <c r="BC5481" s="9"/>
      <c r="BD5481" s="9"/>
      <c r="BE5481" s="9"/>
      <c r="BF5481" s="9"/>
      <c r="BG5481" s="9"/>
      <c r="BH5481" s="9"/>
      <c r="BI5481" s="9"/>
      <c r="BJ5481" s="9"/>
      <c r="BK5481" s="9"/>
      <c r="BL5481" s="9">
        <f t="shared" si="178"/>
        <v>101067.2212738719</v>
      </c>
      <c r="BM5481" s="9">
        <f t="shared" si="179"/>
        <v>101100</v>
      </c>
    </row>
    <row r="5482" spans="1:65" x14ac:dyDescent="0.3">
      <c r="A5482" s="5" t="s">
        <v>730</v>
      </c>
      <c r="B5482" s="9">
        <v>4864</v>
      </c>
      <c r="C5482">
        <v>585891</v>
      </c>
      <c r="D5482">
        <v>1</v>
      </c>
      <c r="E5482">
        <v>1</v>
      </c>
      <c r="F5482">
        <v>1</v>
      </c>
      <c r="G5482">
        <v>1</v>
      </c>
      <c r="H5482">
        <v>1</v>
      </c>
      <c r="I5482" t="s">
        <v>135</v>
      </c>
      <c r="J5482">
        <v>585891</v>
      </c>
      <c r="K5482" t="s">
        <v>730</v>
      </c>
      <c r="L5482">
        <v>585891</v>
      </c>
      <c r="M5482" t="s">
        <v>730</v>
      </c>
      <c r="N5482">
        <v>585891</v>
      </c>
      <c r="O5482" t="s">
        <v>730</v>
      </c>
      <c r="P5482">
        <v>585891</v>
      </c>
      <c r="Q5482" t="s">
        <v>730</v>
      </c>
      <c r="R5482" s="9">
        <v>233130.0810526069</v>
      </c>
      <c r="S5482" s="9">
        <f>SUMIFS($B:$B,$J:$J,$C5482)</f>
        <v>6962</v>
      </c>
      <c r="T5482" s="9">
        <v>154520.6883976016</v>
      </c>
      <c r="U5482" s="9">
        <v>1</v>
      </c>
      <c r="V5482" s="9">
        <f>U5482*768</f>
        <v>768</v>
      </c>
      <c r="W5482" s="9">
        <v>38</v>
      </c>
      <c r="X5482" s="9">
        <f>W5482*3072</f>
        <v>116736</v>
      </c>
      <c r="Y5482" s="9">
        <v>27</v>
      </c>
      <c r="Z5482" s="9">
        <f>Y5482*1024</f>
        <v>27648</v>
      </c>
      <c r="AA5482" s="9">
        <v>29</v>
      </c>
      <c r="AB5482" s="9">
        <f>AA5482*256</f>
        <v>7424</v>
      </c>
      <c r="AC5482" s="9">
        <f>SUMIFS($B:$B,$L:$L,$C5482)</f>
        <v>10835</v>
      </c>
      <c r="AD5482" s="9">
        <v>721317.68078400311</v>
      </c>
      <c r="AE5482" s="9">
        <f>SUMIFS($B:$B,$P:$P,$C5482)</f>
        <v>22709</v>
      </c>
      <c r="AF5482" s="9">
        <v>1437353.0288389609</v>
      </c>
      <c r="AG5482" s="9">
        <f>SUMIFS($B:$B,$N:$N,$C5482)</f>
        <v>11634</v>
      </c>
      <c r="AH5482" s="9">
        <v>2090203.532150246</v>
      </c>
      <c r="AI5482" s="9">
        <f>SUMIFS($B:$B,$P:$P,$C5482)</f>
        <v>22709</v>
      </c>
      <c r="AJ5482" s="9">
        <v>13988990.224653831</v>
      </c>
      <c r="AK5482" s="9"/>
      <c r="AL5482" s="9">
        <v>3361</v>
      </c>
      <c r="AM5482" s="9">
        <f>AL5482*141</f>
        <v>473901</v>
      </c>
      <c r="AN5482" s="9"/>
      <c r="AO5482" s="9"/>
      <c r="AP5482" s="9"/>
      <c r="AQ5482" s="15"/>
      <c r="AR5482" s="9">
        <v>4</v>
      </c>
      <c r="AS5482" s="9">
        <f>AR5482*30500</f>
        <v>122000</v>
      </c>
      <c r="AT5482" s="9">
        <v>229</v>
      </c>
      <c r="AU5482" s="9">
        <f>AT5482*2742</f>
        <v>627918</v>
      </c>
      <c r="AV5482" s="9">
        <v>0</v>
      </c>
      <c r="AW5482" s="9">
        <f>AV5482*914</f>
        <v>0</v>
      </c>
      <c r="AX5482" s="9">
        <v>976</v>
      </c>
      <c r="AY5482" s="9">
        <f>AX5482*141</f>
        <v>137616</v>
      </c>
      <c r="AZ5482" s="9">
        <v>837</v>
      </c>
      <c r="BA5482" s="9">
        <f>AZ5482*343</f>
        <v>287091</v>
      </c>
      <c r="BB5482" s="9">
        <v>639</v>
      </c>
      <c r="BC5482" s="9">
        <f>BB5482*109</f>
        <v>69651</v>
      </c>
      <c r="BD5482" s="9">
        <v>92</v>
      </c>
      <c r="BE5482" s="9">
        <f>BD5482*82</f>
        <v>7544</v>
      </c>
      <c r="BF5482" s="9">
        <v>855</v>
      </c>
      <c r="BG5482" s="9">
        <f>BF5482*328</f>
        <v>280440</v>
      </c>
      <c r="BH5482" s="9">
        <v>91</v>
      </c>
      <c r="BI5482" s="9">
        <f>BH5482*410</f>
        <v>37310</v>
      </c>
      <c r="BJ5482" s="9">
        <v>56</v>
      </c>
      <c r="BK5482" s="9">
        <f>BJ5482*219</f>
        <v>12264</v>
      </c>
      <c r="BL5482" s="9">
        <f t="shared" si="178"/>
        <v>20833826.235877249</v>
      </c>
      <c r="BM5482" s="9">
        <f t="shared" si="179"/>
        <v>20833800</v>
      </c>
    </row>
    <row r="5483" spans="1:65" x14ac:dyDescent="0.3">
      <c r="A5483" s="5" t="s">
        <v>671</v>
      </c>
      <c r="B5483" s="9">
        <v>22580</v>
      </c>
      <c r="C5483">
        <v>545058</v>
      </c>
      <c r="D5483">
        <v>1</v>
      </c>
      <c r="E5483">
        <v>1</v>
      </c>
      <c r="F5483">
        <v>1</v>
      </c>
      <c r="G5483">
        <v>1</v>
      </c>
      <c r="H5483">
        <v>1</v>
      </c>
      <c r="I5483" t="s">
        <v>135</v>
      </c>
      <c r="J5483">
        <v>545058</v>
      </c>
      <c r="K5483" t="s">
        <v>671</v>
      </c>
      <c r="L5483">
        <v>545058</v>
      </c>
      <c r="M5483" t="s">
        <v>671</v>
      </c>
      <c r="N5483">
        <v>545058</v>
      </c>
      <c r="O5483" t="s">
        <v>671</v>
      </c>
      <c r="P5483">
        <v>545058</v>
      </c>
      <c r="Q5483" t="s">
        <v>671</v>
      </c>
      <c r="R5483" s="9">
        <v>1001663.0286708419</v>
      </c>
      <c r="S5483" s="9">
        <f>SUMIFS($B:$B,$J:$J,$C5483)</f>
        <v>30252</v>
      </c>
      <c r="T5483" s="9">
        <v>659155.34820102307</v>
      </c>
      <c r="U5483" s="9">
        <v>503</v>
      </c>
      <c r="V5483" s="9">
        <f>U5483*768</f>
        <v>386304</v>
      </c>
      <c r="W5483" s="9">
        <v>90</v>
      </c>
      <c r="X5483" s="9">
        <f>W5483*3072</f>
        <v>276480</v>
      </c>
      <c r="Y5483" s="9">
        <v>640</v>
      </c>
      <c r="Z5483" s="9">
        <f>Y5483*1024</f>
        <v>655360</v>
      </c>
      <c r="AA5483" s="9">
        <v>111</v>
      </c>
      <c r="AB5483" s="9">
        <f>AA5483*256</f>
        <v>28416</v>
      </c>
      <c r="AC5483" s="9">
        <f>SUMIFS($B:$B,$L:$L,$C5483)</f>
        <v>42575</v>
      </c>
      <c r="AD5483" s="9">
        <v>2697550.5104390299</v>
      </c>
      <c r="AE5483" s="9">
        <f>SUMIFS($B:$B,$P:$P,$C5483)</f>
        <v>42575</v>
      </c>
      <c r="AF5483" s="9">
        <v>2529006.358683161</v>
      </c>
      <c r="AG5483" s="9">
        <f>SUMIFS($B:$B,$N:$N,$C5483)</f>
        <v>42575</v>
      </c>
      <c r="AH5483" s="9">
        <v>7171541.9836404007</v>
      </c>
      <c r="AI5483" s="9">
        <f>SUMIFS($B:$B,$P:$P,$C5483)</f>
        <v>42575</v>
      </c>
      <c r="AJ5483" s="9">
        <v>20067817.87107617</v>
      </c>
      <c r="AK5483" s="9"/>
      <c r="AL5483" s="9">
        <v>4890</v>
      </c>
      <c r="AM5483" s="9">
        <f>AL5483*141</f>
        <v>689490</v>
      </c>
      <c r="AN5483" s="9"/>
      <c r="AO5483" s="9"/>
      <c r="AP5483" s="9"/>
      <c r="AQ5483" s="15"/>
      <c r="AR5483" s="9">
        <v>46</v>
      </c>
      <c r="AS5483" s="9">
        <f>AR5483*30500</f>
        <v>1403000</v>
      </c>
      <c r="AT5483" s="9">
        <v>226</v>
      </c>
      <c r="AU5483" s="9">
        <f>AT5483*2742</f>
        <v>619692</v>
      </c>
      <c r="AV5483" s="9">
        <v>0</v>
      </c>
      <c r="AW5483" s="9">
        <f>AV5483*914</f>
        <v>0</v>
      </c>
      <c r="AX5483" s="9">
        <v>1874</v>
      </c>
      <c r="AY5483" s="9">
        <f>AX5483*141</f>
        <v>264234</v>
      </c>
      <c r="AZ5483" s="9">
        <v>1705</v>
      </c>
      <c r="BA5483" s="9">
        <f>AZ5483*343</f>
        <v>584815</v>
      </c>
      <c r="BB5483" s="9">
        <v>939</v>
      </c>
      <c r="BC5483" s="9">
        <f>BB5483*109</f>
        <v>102351</v>
      </c>
      <c r="BD5483" s="9">
        <v>79</v>
      </c>
      <c r="BE5483" s="9">
        <f>BD5483*82</f>
        <v>6478</v>
      </c>
      <c r="BF5483" s="9">
        <v>1422</v>
      </c>
      <c r="BG5483" s="9">
        <f>BF5483*328</f>
        <v>466416</v>
      </c>
      <c r="BH5483" s="9">
        <v>85</v>
      </c>
      <c r="BI5483" s="9">
        <f>BH5483*410</f>
        <v>34850</v>
      </c>
      <c r="BJ5483" s="9">
        <v>43</v>
      </c>
      <c r="BK5483" s="9">
        <f>BJ5483*219</f>
        <v>9417</v>
      </c>
      <c r="BL5483" s="9">
        <f t="shared" si="178"/>
        <v>39654038.10071063</v>
      </c>
      <c r="BM5483" s="9">
        <f t="shared" si="179"/>
        <v>39654000</v>
      </c>
    </row>
    <row r="5484" spans="1:65" x14ac:dyDescent="0.3">
      <c r="A5484" t="s">
        <v>4893</v>
      </c>
      <c r="B5484" s="9">
        <v>321</v>
      </c>
      <c r="C5484">
        <v>545112</v>
      </c>
      <c r="D5484">
        <v>1</v>
      </c>
      <c r="E5484">
        <v>0</v>
      </c>
      <c r="F5484">
        <v>0</v>
      </c>
      <c r="G5484">
        <v>0</v>
      </c>
      <c r="H5484">
        <v>0</v>
      </c>
      <c r="I5484" t="s">
        <v>135</v>
      </c>
      <c r="J5484">
        <v>585891</v>
      </c>
      <c r="K5484" t="s">
        <v>730</v>
      </c>
      <c r="L5484">
        <v>542725</v>
      </c>
      <c r="M5484" t="s">
        <v>1515</v>
      </c>
      <c r="N5484">
        <v>585891</v>
      </c>
      <c r="O5484" t="s">
        <v>730</v>
      </c>
      <c r="P5484">
        <v>585891</v>
      </c>
      <c r="Q5484" t="s">
        <v>730</v>
      </c>
      <c r="R5484" s="9">
        <v>76925.807969008398</v>
      </c>
      <c r="S5484" s="9"/>
      <c r="T5484" s="9"/>
      <c r="U5484" s="9"/>
      <c r="V5484" s="9"/>
      <c r="W5484" s="9"/>
      <c r="X5484" s="9"/>
      <c r="Y5484" s="9"/>
      <c r="Z5484" s="9"/>
      <c r="AA5484" s="9"/>
      <c r="AB5484" s="9"/>
      <c r="AC5484" s="9"/>
      <c r="AD5484" s="9"/>
      <c r="AE5484" s="9"/>
      <c r="AF5484" s="9"/>
      <c r="AG5484" s="9"/>
      <c r="AH5484" s="9"/>
      <c r="AI5484" s="9"/>
      <c r="AJ5484" s="9"/>
      <c r="AK5484" s="9"/>
      <c r="AL5484" s="9"/>
      <c r="AM5484" s="9"/>
      <c r="AN5484" s="9"/>
      <c r="AO5484" s="9"/>
      <c r="AP5484" s="9"/>
      <c r="AQ5484" s="15"/>
      <c r="AR5484" s="9"/>
      <c r="AS5484" s="9"/>
      <c r="AT5484" s="9"/>
      <c r="AU5484" s="9"/>
      <c r="AV5484" s="9"/>
      <c r="AW5484" s="9"/>
      <c r="AX5484" s="9"/>
      <c r="AY5484" s="9"/>
      <c r="AZ5484" s="9"/>
      <c r="BA5484" s="9"/>
      <c r="BB5484" s="9"/>
      <c r="BC5484" s="9"/>
      <c r="BD5484" s="9"/>
      <c r="BE5484" s="9"/>
      <c r="BF5484" s="9"/>
      <c r="BG5484" s="9"/>
      <c r="BH5484" s="9"/>
      <c r="BI5484" s="9"/>
      <c r="BJ5484" s="9"/>
      <c r="BK5484" s="9"/>
      <c r="BL5484" s="9">
        <f t="shared" si="178"/>
        <v>76925.807969008398</v>
      </c>
      <c r="BM5484" s="9">
        <f t="shared" si="179"/>
        <v>76900</v>
      </c>
    </row>
    <row r="5485" spans="1:65" x14ac:dyDescent="0.3">
      <c r="A5485" t="s">
        <v>4894</v>
      </c>
      <c r="B5485" s="9">
        <v>1281</v>
      </c>
      <c r="C5485">
        <v>573701</v>
      </c>
      <c r="D5485">
        <v>1</v>
      </c>
      <c r="E5485">
        <v>0</v>
      </c>
      <c r="F5485">
        <v>0</v>
      </c>
      <c r="G5485">
        <v>0</v>
      </c>
      <c r="H5485">
        <v>0</v>
      </c>
      <c r="I5485" t="s">
        <v>90</v>
      </c>
      <c r="J5485">
        <v>572659</v>
      </c>
      <c r="K5485" t="s">
        <v>158</v>
      </c>
      <c r="L5485">
        <v>572659</v>
      </c>
      <c r="M5485" t="s">
        <v>158</v>
      </c>
      <c r="N5485">
        <v>572659</v>
      </c>
      <c r="O5485" t="s">
        <v>158</v>
      </c>
      <c r="P5485">
        <v>572659</v>
      </c>
      <c r="Q5485" t="s">
        <v>158</v>
      </c>
      <c r="R5485" s="9">
        <v>300914.3862456301</v>
      </c>
      <c r="S5485" s="9"/>
      <c r="T5485" s="9"/>
      <c r="U5485" s="9"/>
      <c r="V5485" s="9"/>
      <c r="W5485" s="9"/>
      <c r="X5485" s="9"/>
      <c r="Y5485" s="9"/>
      <c r="Z5485" s="9"/>
      <c r="AA5485" s="9"/>
      <c r="AB5485" s="9"/>
      <c r="AC5485" s="9"/>
      <c r="AD5485" s="9"/>
      <c r="AE5485" s="9"/>
      <c r="AF5485" s="9"/>
      <c r="AG5485" s="9"/>
      <c r="AH5485" s="9"/>
      <c r="AI5485" s="9"/>
      <c r="AJ5485" s="9"/>
      <c r="AK5485" s="9"/>
      <c r="AL5485" s="9"/>
      <c r="AM5485" s="9"/>
      <c r="AN5485" s="9"/>
      <c r="AO5485" s="9"/>
      <c r="AP5485" s="9"/>
      <c r="AQ5485" s="15"/>
      <c r="AR5485" s="9">
        <v>1</v>
      </c>
      <c r="AS5485" s="9">
        <f>AR5485*30500</f>
        <v>30500</v>
      </c>
      <c r="AT5485" s="9"/>
      <c r="AU5485" s="9"/>
      <c r="AV5485" s="9"/>
      <c r="AW5485" s="9"/>
      <c r="AX5485" s="9"/>
      <c r="AY5485" s="9"/>
      <c r="AZ5485" s="9"/>
      <c r="BA5485" s="9"/>
      <c r="BB5485" s="9"/>
      <c r="BC5485" s="9"/>
      <c r="BD5485" s="9"/>
      <c r="BE5485" s="9"/>
      <c r="BF5485" s="9"/>
      <c r="BG5485" s="9"/>
      <c r="BH5485" s="9"/>
      <c r="BI5485" s="9"/>
      <c r="BJ5485" s="9"/>
      <c r="BK5485" s="9"/>
      <c r="BL5485" s="9">
        <f t="shared" si="178"/>
        <v>331414.3862456301</v>
      </c>
      <c r="BM5485" s="9">
        <f t="shared" si="179"/>
        <v>331400</v>
      </c>
    </row>
    <row r="5486" spans="1:65" x14ac:dyDescent="0.3">
      <c r="A5486" t="s">
        <v>4895</v>
      </c>
      <c r="B5486" s="9">
        <v>113</v>
      </c>
      <c r="C5486">
        <v>587699</v>
      </c>
      <c r="D5486">
        <v>1</v>
      </c>
      <c r="E5486">
        <v>0</v>
      </c>
      <c r="F5486">
        <v>0</v>
      </c>
      <c r="G5486">
        <v>0</v>
      </c>
      <c r="H5486">
        <v>0</v>
      </c>
      <c r="I5486" t="s">
        <v>123</v>
      </c>
      <c r="J5486">
        <v>590401</v>
      </c>
      <c r="K5486" t="s">
        <v>817</v>
      </c>
      <c r="L5486">
        <v>590266</v>
      </c>
      <c r="M5486" t="s">
        <v>163</v>
      </c>
      <c r="N5486">
        <v>590266</v>
      </c>
      <c r="O5486" t="s">
        <v>163</v>
      </c>
      <c r="P5486">
        <v>590266</v>
      </c>
      <c r="Q5486" t="s">
        <v>163</v>
      </c>
      <c r="R5486" s="9">
        <v>71941.662785630979</v>
      </c>
      <c r="S5486" s="9"/>
      <c r="T5486" s="9"/>
      <c r="U5486" s="9"/>
      <c r="V5486" s="9"/>
      <c r="W5486" s="9"/>
      <c r="X5486" s="9"/>
      <c r="Y5486" s="9"/>
      <c r="Z5486" s="9"/>
      <c r="AA5486" s="9"/>
      <c r="AB5486" s="9"/>
      <c r="AC5486" s="9"/>
      <c r="AD5486" s="9"/>
      <c r="AE5486" s="9"/>
      <c r="AF5486" s="9"/>
      <c r="AG5486" s="9"/>
      <c r="AH5486" s="9"/>
      <c r="AI5486" s="9"/>
      <c r="AJ5486" s="9"/>
      <c r="AK5486" s="9"/>
      <c r="AL5486" s="9"/>
      <c r="AM5486" s="9"/>
      <c r="AN5486" s="9"/>
      <c r="AO5486" s="9"/>
      <c r="AP5486" s="9"/>
      <c r="AQ5486" s="15"/>
      <c r="AR5486" s="9"/>
      <c r="AS5486" s="9"/>
      <c r="AT5486" s="9"/>
      <c r="AU5486" s="9"/>
      <c r="AV5486" s="9"/>
      <c r="AW5486" s="9"/>
      <c r="AX5486" s="9"/>
      <c r="AY5486" s="9"/>
      <c r="AZ5486" s="9"/>
      <c r="BA5486" s="9"/>
      <c r="BB5486" s="9"/>
      <c r="BC5486" s="9"/>
      <c r="BD5486" s="9"/>
      <c r="BE5486" s="9"/>
      <c r="BF5486" s="9"/>
      <c r="BG5486" s="9"/>
      <c r="BH5486" s="9"/>
      <c r="BI5486" s="9"/>
      <c r="BJ5486" s="9"/>
      <c r="BK5486" s="9"/>
      <c r="BL5486" s="9">
        <f t="shared" si="178"/>
        <v>71941.662785630979</v>
      </c>
      <c r="BM5486" s="9">
        <f t="shared" si="179"/>
        <v>71900</v>
      </c>
    </row>
    <row r="5487" spans="1:65" x14ac:dyDescent="0.3">
      <c r="A5487" t="s">
        <v>4896</v>
      </c>
      <c r="B5487" s="9">
        <v>848</v>
      </c>
      <c r="C5487">
        <v>591874</v>
      </c>
      <c r="D5487">
        <v>1</v>
      </c>
      <c r="E5487">
        <v>0</v>
      </c>
      <c r="F5487">
        <v>0</v>
      </c>
      <c r="G5487">
        <v>0</v>
      </c>
      <c r="H5487">
        <v>0</v>
      </c>
      <c r="I5487" t="s">
        <v>123</v>
      </c>
      <c r="J5487">
        <v>590266</v>
      </c>
      <c r="K5487" t="s">
        <v>163</v>
      </c>
      <c r="L5487">
        <v>590673</v>
      </c>
      <c r="M5487" t="s">
        <v>162</v>
      </c>
      <c r="N5487">
        <v>590673</v>
      </c>
      <c r="O5487" t="s">
        <v>162</v>
      </c>
      <c r="P5487">
        <v>590266</v>
      </c>
      <c r="Q5487" t="s">
        <v>163</v>
      </c>
      <c r="R5487" s="9">
        <v>200680.97730752031</v>
      </c>
      <c r="S5487" s="9"/>
      <c r="T5487" s="9"/>
      <c r="U5487" s="9"/>
      <c r="V5487" s="9"/>
      <c r="W5487" s="9"/>
      <c r="X5487" s="9"/>
      <c r="Y5487" s="9"/>
      <c r="Z5487" s="9"/>
      <c r="AA5487" s="9"/>
      <c r="AB5487" s="9"/>
      <c r="AC5487" s="9"/>
      <c r="AD5487" s="9"/>
      <c r="AE5487" s="9"/>
      <c r="AF5487" s="9"/>
      <c r="AG5487" s="9"/>
      <c r="AH5487" s="9"/>
      <c r="AI5487" s="9"/>
      <c r="AJ5487" s="9"/>
      <c r="AK5487" s="9"/>
      <c r="AL5487" s="9"/>
      <c r="AM5487" s="9"/>
      <c r="AN5487" s="9"/>
      <c r="AO5487" s="9"/>
      <c r="AP5487" s="9"/>
      <c r="AQ5487" s="15"/>
      <c r="AR5487" s="9"/>
      <c r="AS5487" s="9"/>
      <c r="AT5487" s="9"/>
      <c r="AU5487" s="9"/>
      <c r="AV5487" s="9"/>
      <c r="AW5487" s="9"/>
      <c r="AX5487" s="9"/>
      <c r="AY5487" s="9"/>
      <c r="AZ5487" s="9"/>
      <c r="BA5487" s="9"/>
      <c r="BB5487" s="9"/>
      <c r="BC5487" s="9"/>
      <c r="BD5487" s="9"/>
      <c r="BE5487" s="9"/>
      <c r="BF5487" s="9"/>
      <c r="BG5487" s="9"/>
      <c r="BH5487" s="9"/>
      <c r="BI5487" s="9"/>
      <c r="BJ5487" s="9"/>
      <c r="BK5487" s="9"/>
      <c r="BL5487" s="9">
        <f t="shared" si="178"/>
        <v>200680.97730752031</v>
      </c>
      <c r="BM5487" s="9">
        <f t="shared" si="179"/>
        <v>200700</v>
      </c>
    </row>
    <row r="5488" spans="1:65" x14ac:dyDescent="0.3">
      <c r="A5488" t="s">
        <v>4896</v>
      </c>
      <c r="B5488" s="9">
        <v>326</v>
      </c>
      <c r="C5488">
        <v>555690</v>
      </c>
      <c r="D5488">
        <v>1</v>
      </c>
      <c r="E5488">
        <v>0</v>
      </c>
      <c r="F5488">
        <v>0</v>
      </c>
      <c r="G5488">
        <v>0</v>
      </c>
      <c r="H5488">
        <v>0</v>
      </c>
      <c r="I5488" t="s">
        <v>77</v>
      </c>
      <c r="J5488">
        <v>555762</v>
      </c>
      <c r="K5488" t="s">
        <v>1110</v>
      </c>
      <c r="L5488">
        <v>555762</v>
      </c>
      <c r="M5488" t="s">
        <v>1110</v>
      </c>
      <c r="N5488">
        <v>555762</v>
      </c>
      <c r="O5488" t="s">
        <v>1110</v>
      </c>
      <c r="P5488">
        <v>554961</v>
      </c>
      <c r="Q5488" t="s">
        <v>117</v>
      </c>
      <c r="R5488" s="9">
        <v>78111.776737712877</v>
      </c>
      <c r="S5488" s="9"/>
      <c r="T5488" s="9"/>
      <c r="U5488" s="9"/>
      <c r="V5488" s="9"/>
      <c r="W5488" s="9"/>
      <c r="X5488" s="9"/>
      <c r="Y5488" s="9"/>
      <c r="Z5488" s="9"/>
      <c r="AA5488" s="9"/>
      <c r="AB5488" s="9"/>
      <c r="AC5488" s="9"/>
      <c r="AD5488" s="9"/>
      <c r="AE5488" s="9"/>
      <c r="AF5488" s="9"/>
      <c r="AG5488" s="9"/>
      <c r="AH5488" s="9"/>
      <c r="AI5488" s="9"/>
      <c r="AJ5488" s="9"/>
      <c r="AK5488" s="9"/>
      <c r="AL5488" s="9"/>
      <c r="AM5488" s="9"/>
      <c r="AN5488" s="9"/>
      <c r="AO5488" s="9"/>
      <c r="AP5488" s="9"/>
      <c r="AQ5488" s="15"/>
      <c r="AR5488" s="9"/>
      <c r="AS5488" s="9"/>
      <c r="AT5488" s="9"/>
      <c r="AU5488" s="9"/>
      <c r="AV5488" s="9"/>
      <c r="AW5488" s="9"/>
      <c r="AX5488" s="9"/>
      <c r="AY5488" s="9"/>
      <c r="AZ5488" s="9"/>
      <c r="BA5488" s="9"/>
      <c r="BB5488" s="9"/>
      <c r="BC5488" s="9"/>
      <c r="BD5488" s="9"/>
      <c r="BE5488" s="9"/>
      <c r="BF5488" s="9"/>
      <c r="BG5488" s="9"/>
      <c r="BH5488" s="9"/>
      <c r="BI5488" s="9"/>
      <c r="BJ5488" s="9"/>
      <c r="BK5488" s="9"/>
      <c r="BL5488" s="9">
        <f t="shared" si="178"/>
        <v>78111.776737712877</v>
      </c>
      <c r="BM5488" s="9">
        <f t="shared" si="179"/>
        <v>78100</v>
      </c>
    </row>
    <row r="5489" spans="1:65" x14ac:dyDescent="0.3">
      <c r="A5489" t="s">
        <v>4897</v>
      </c>
      <c r="B5489" s="9">
        <v>457</v>
      </c>
      <c r="C5489">
        <v>582581</v>
      </c>
      <c r="D5489">
        <v>1</v>
      </c>
      <c r="E5489">
        <v>0</v>
      </c>
      <c r="F5489">
        <v>0</v>
      </c>
      <c r="G5489">
        <v>0</v>
      </c>
      <c r="H5489">
        <v>0</v>
      </c>
      <c r="I5489" t="s">
        <v>81</v>
      </c>
      <c r="J5489">
        <v>581372</v>
      </c>
      <c r="K5489" t="s">
        <v>243</v>
      </c>
      <c r="L5489">
        <v>581372</v>
      </c>
      <c r="M5489" t="s">
        <v>243</v>
      </c>
      <c r="N5489">
        <v>581372</v>
      </c>
      <c r="O5489" t="s">
        <v>243</v>
      </c>
      <c r="P5489">
        <v>581372</v>
      </c>
      <c r="Q5489" t="s">
        <v>243</v>
      </c>
      <c r="R5489" s="9">
        <v>109091.3329275876</v>
      </c>
      <c r="S5489" s="9"/>
      <c r="T5489" s="9"/>
      <c r="U5489" s="9"/>
      <c r="V5489" s="9"/>
      <c r="W5489" s="9"/>
      <c r="X5489" s="9"/>
      <c r="Y5489" s="9"/>
      <c r="Z5489" s="9"/>
      <c r="AA5489" s="9"/>
      <c r="AB5489" s="9"/>
      <c r="AC5489" s="9"/>
      <c r="AD5489" s="9"/>
      <c r="AE5489" s="9"/>
      <c r="AF5489" s="9"/>
      <c r="AG5489" s="9"/>
      <c r="AH5489" s="9"/>
      <c r="AI5489" s="9"/>
      <c r="AJ5489" s="9"/>
      <c r="AK5489" s="9"/>
      <c r="AL5489" s="9"/>
      <c r="AM5489" s="9"/>
      <c r="AN5489" s="9"/>
      <c r="AO5489" s="9"/>
      <c r="AP5489" s="9"/>
      <c r="AQ5489" s="15"/>
      <c r="AR5489" s="9"/>
      <c r="AS5489" s="9"/>
      <c r="AT5489" s="9"/>
      <c r="AU5489" s="9"/>
      <c r="AV5489" s="9"/>
      <c r="AW5489" s="9"/>
      <c r="AX5489" s="9"/>
      <c r="AY5489" s="9"/>
      <c r="AZ5489" s="9"/>
      <c r="BA5489" s="9"/>
      <c r="BB5489" s="9"/>
      <c r="BC5489" s="9"/>
      <c r="BD5489" s="9"/>
      <c r="BE5489" s="9"/>
      <c r="BF5489" s="9"/>
      <c r="BG5489" s="9"/>
      <c r="BH5489" s="9"/>
      <c r="BI5489" s="9"/>
      <c r="BJ5489" s="9"/>
      <c r="BK5489" s="9"/>
      <c r="BL5489" s="9">
        <f t="shared" si="178"/>
        <v>109091.3329275876</v>
      </c>
      <c r="BM5489" s="9">
        <f t="shared" si="179"/>
        <v>109100</v>
      </c>
    </row>
    <row r="5490" spans="1:65" x14ac:dyDescent="0.3">
      <c r="A5490" t="s">
        <v>4898</v>
      </c>
      <c r="B5490" s="9">
        <v>405</v>
      </c>
      <c r="C5490">
        <v>562874</v>
      </c>
      <c r="D5490">
        <v>1</v>
      </c>
      <c r="E5490">
        <v>0</v>
      </c>
      <c r="F5490">
        <v>0</v>
      </c>
      <c r="G5490">
        <v>0</v>
      </c>
      <c r="H5490">
        <v>0</v>
      </c>
      <c r="I5490" t="s">
        <v>131</v>
      </c>
      <c r="J5490">
        <v>562351</v>
      </c>
      <c r="K5490" t="s">
        <v>304</v>
      </c>
      <c r="L5490">
        <v>562351</v>
      </c>
      <c r="M5490" t="s">
        <v>304</v>
      </c>
      <c r="N5490">
        <v>562351</v>
      </c>
      <c r="O5490" t="s">
        <v>304</v>
      </c>
      <c r="P5490">
        <v>562335</v>
      </c>
      <c r="Q5490" t="s">
        <v>132</v>
      </c>
      <c r="R5490" s="9">
        <v>96814.67386678551</v>
      </c>
      <c r="S5490" s="9"/>
      <c r="T5490" s="9"/>
      <c r="U5490" s="9"/>
      <c r="V5490" s="9"/>
      <c r="W5490" s="9"/>
      <c r="X5490" s="9"/>
      <c r="Y5490" s="9"/>
      <c r="Z5490" s="9"/>
      <c r="AA5490" s="9"/>
      <c r="AB5490" s="9"/>
      <c r="AC5490" s="9"/>
      <c r="AD5490" s="9"/>
      <c r="AE5490" s="9"/>
      <c r="AF5490" s="9"/>
      <c r="AG5490" s="9"/>
      <c r="AH5490" s="9"/>
      <c r="AI5490" s="9"/>
      <c r="AJ5490" s="9"/>
      <c r="AK5490" s="9"/>
      <c r="AL5490" s="9"/>
      <c r="AM5490" s="9"/>
      <c r="AN5490" s="9"/>
      <c r="AO5490" s="9"/>
      <c r="AP5490" s="9"/>
      <c r="AQ5490" s="15"/>
      <c r="AR5490" s="9"/>
      <c r="AS5490" s="9"/>
      <c r="AT5490" s="9"/>
      <c r="AU5490" s="9"/>
      <c r="AV5490" s="9"/>
      <c r="AW5490" s="9"/>
      <c r="AX5490" s="9"/>
      <c r="AY5490" s="9"/>
      <c r="AZ5490" s="9"/>
      <c r="BA5490" s="9"/>
      <c r="BB5490" s="9"/>
      <c r="BC5490" s="9"/>
      <c r="BD5490" s="9"/>
      <c r="BE5490" s="9"/>
      <c r="BF5490" s="9"/>
      <c r="BG5490" s="9"/>
      <c r="BH5490" s="9"/>
      <c r="BI5490" s="9"/>
      <c r="BJ5490" s="9"/>
      <c r="BK5490" s="9"/>
      <c r="BL5490" s="9">
        <f t="shared" si="178"/>
        <v>96814.67386678551</v>
      </c>
      <c r="BM5490" s="9">
        <f t="shared" si="179"/>
        <v>96800</v>
      </c>
    </row>
    <row r="5491" spans="1:65" x14ac:dyDescent="0.3">
      <c r="A5491" t="s">
        <v>4899</v>
      </c>
      <c r="B5491" s="9">
        <v>253</v>
      </c>
      <c r="C5491">
        <v>551783</v>
      </c>
      <c r="D5491">
        <v>1</v>
      </c>
      <c r="E5491">
        <v>0</v>
      </c>
      <c r="F5491">
        <v>0</v>
      </c>
      <c r="G5491">
        <v>0</v>
      </c>
      <c r="H5491">
        <v>0</v>
      </c>
      <c r="I5491" t="s">
        <v>94</v>
      </c>
      <c r="J5491">
        <v>597180</v>
      </c>
      <c r="K5491" t="s">
        <v>116</v>
      </c>
      <c r="L5491">
        <v>597180</v>
      </c>
      <c r="M5491" t="s">
        <v>116</v>
      </c>
      <c r="N5491">
        <v>597180</v>
      </c>
      <c r="O5491" t="s">
        <v>116</v>
      </c>
      <c r="P5491">
        <v>597180</v>
      </c>
      <c r="Q5491" t="s">
        <v>116</v>
      </c>
      <c r="R5491" s="9">
        <v>71941.662785630979</v>
      </c>
      <c r="S5491" s="9"/>
      <c r="T5491" s="9"/>
      <c r="U5491" s="9"/>
      <c r="V5491" s="9"/>
      <c r="W5491" s="9"/>
      <c r="X5491" s="9"/>
      <c r="Y5491" s="9"/>
      <c r="Z5491" s="9"/>
      <c r="AA5491" s="9"/>
      <c r="AB5491" s="9"/>
      <c r="AC5491" s="9"/>
      <c r="AD5491" s="9"/>
      <c r="AE5491" s="9"/>
      <c r="AF5491" s="9"/>
      <c r="AG5491" s="9"/>
      <c r="AH5491" s="9"/>
      <c r="AI5491" s="9"/>
      <c r="AJ5491" s="9"/>
      <c r="AK5491" s="9"/>
      <c r="AL5491" s="9"/>
      <c r="AM5491" s="9"/>
      <c r="AN5491" s="9"/>
      <c r="AO5491" s="9"/>
      <c r="AP5491" s="9"/>
      <c r="AQ5491" s="15"/>
      <c r="AR5491" s="9">
        <v>1</v>
      </c>
      <c r="AS5491" s="9">
        <f>AR5491*30500</f>
        <v>30500</v>
      </c>
      <c r="AT5491" s="9"/>
      <c r="AU5491" s="9"/>
      <c r="AV5491" s="9"/>
      <c r="AW5491" s="9"/>
      <c r="AX5491" s="9"/>
      <c r="AY5491" s="9"/>
      <c r="AZ5491" s="9"/>
      <c r="BA5491" s="9"/>
      <c r="BB5491" s="9"/>
      <c r="BC5491" s="9"/>
      <c r="BD5491" s="9"/>
      <c r="BE5491" s="9"/>
      <c r="BF5491" s="9"/>
      <c r="BG5491" s="9"/>
      <c r="BH5491" s="9"/>
      <c r="BI5491" s="9"/>
      <c r="BJ5491" s="9"/>
      <c r="BK5491" s="9"/>
      <c r="BL5491" s="9">
        <f t="shared" si="178"/>
        <v>102441.66278563098</v>
      </c>
      <c r="BM5491" s="9">
        <f t="shared" si="179"/>
        <v>102400</v>
      </c>
    </row>
    <row r="5492" spans="1:65" x14ac:dyDescent="0.3">
      <c r="A5492" s="3" t="s">
        <v>1625</v>
      </c>
      <c r="B5492" s="9">
        <v>3580</v>
      </c>
      <c r="C5492">
        <v>584975</v>
      </c>
      <c r="D5492">
        <v>1</v>
      </c>
      <c r="E5492">
        <v>1</v>
      </c>
      <c r="F5492">
        <v>1</v>
      </c>
      <c r="G5492">
        <v>0</v>
      </c>
      <c r="H5492">
        <v>0</v>
      </c>
      <c r="I5492" t="s">
        <v>81</v>
      </c>
      <c r="J5492">
        <v>584975</v>
      </c>
      <c r="K5492" t="s">
        <v>1625</v>
      </c>
      <c r="L5492">
        <v>584975</v>
      </c>
      <c r="M5492" t="s">
        <v>1625</v>
      </c>
      <c r="N5492">
        <v>584291</v>
      </c>
      <c r="O5492" t="s">
        <v>742</v>
      </c>
      <c r="P5492">
        <v>584291</v>
      </c>
      <c r="Q5492" t="s">
        <v>742</v>
      </c>
      <c r="R5492" s="9">
        <v>819176.83356787811</v>
      </c>
      <c r="S5492" s="9">
        <f>SUMIFS($B:$B,$J:$J,$C5492)</f>
        <v>3580</v>
      </c>
      <c r="T5492" s="9">
        <v>194550.8111004738</v>
      </c>
      <c r="U5492" s="9">
        <v>2</v>
      </c>
      <c r="V5492" s="9">
        <f>U5492*768</f>
        <v>1536</v>
      </c>
      <c r="W5492" s="9">
        <v>83</v>
      </c>
      <c r="X5492" s="9">
        <f>W5492*3072</f>
        <v>254976</v>
      </c>
      <c r="Y5492" s="9">
        <v>205</v>
      </c>
      <c r="Z5492" s="9">
        <f>Y5492*1024</f>
        <v>209920</v>
      </c>
      <c r="AA5492" s="9">
        <v>10</v>
      </c>
      <c r="AB5492" s="9">
        <f>AA5492*256</f>
        <v>2560</v>
      </c>
      <c r="AC5492" s="9">
        <f>SUMIFS($B:$B,$L:$L,$C5492)</f>
        <v>4916</v>
      </c>
      <c r="AD5492" s="9">
        <v>614379.62990186678</v>
      </c>
      <c r="AE5492" s="9"/>
      <c r="AF5492" s="9"/>
      <c r="AG5492" s="9"/>
      <c r="AH5492" s="9"/>
      <c r="AI5492" s="9"/>
      <c r="AJ5492" s="9"/>
      <c r="AK5492" s="9"/>
      <c r="AL5492" s="9"/>
      <c r="AM5492" s="9"/>
      <c r="AN5492" s="9"/>
      <c r="AO5492" s="9"/>
      <c r="AP5492" s="9"/>
      <c r="AQ5492" s="15"/>
      <c r="AR5492" s="9">
        <v>4</v>
      </c>
      <c r="AS5492" s="9">
        <f>AR5492*30500</f>
        <v>122000</v>
      </c>
      <c r="AT5492" s="9"/>
      <c r="AU5492" s="9"/>
      <c r="AV5492" s="9"/>
      <c r="AW5492" s="9"/>
      <c r="AX5492" s="9"/>
      <c r="AY5492" s="9"/>
      <c r="AZ5492" s="9"/>
      <c r="BA5492" s="9"/>
      <c r="BB5492" s="9"/>
      <c r="BC5492" s="9"/>
      <c r="BD5492" s="9"/>
      <c r="BE5492" s="9"/>
      <c r="BF5492" s="9"/>
      <c r="BG5492" s="9"/>
      <c r="BH5492" s="9"/>
      <c r="BI5492" s="9"/>
      <c r="BJ5492" s="9"/>
      <c r="BK5492" s="9"/>
      <c r="BL5492" s="9">
        <f t="shared" si="178"/>
        <v>2219099.2745702188</v>
      </c>
      <c r="BM5492" s="9">
        <f t="shared" si="179"/>
        <v>2219100</v>
      </c>
    </row>
    <row r="5493" spans="1:65" x14ac:dyDescent="0.3">
      <c r="A5493" t="s">
        <v>4900</v>
      </c>
      <c r="B5493" s="9">
        <v>419</v>
      </c>
      <c r="C5493">
        <v>595039</v>
      </c>
      <c r="D5493">
        <v>1</v>
      </c>
      <c r="E5493">
        <v>0</v>
      </c>
      <c r="F5493">
        <v>0</v>
      </c>
      <c r="G5493">
        <v>0</v>
      </c>
      <c r="H5493">
        <v>0</v>
      </c>
      <c r="I5493" t="s">
        <v>81</v>
      </c>
      <c r="J5493">
        <v>594199</v>
      </c>
      <c r="K5493" t="s">
        <v>1496</v>
      </c>
      <c r="L5493">
        <v>594199</v>
      </c>
      <c r="M5493" t="s">
        <v>1496</v>
      </c>
      <c r="N5493">
        <v>593711</v>
      </c>
      <c r="O5493" t="s">
        <v>185</v>
      </c>
      <c r="P5493">
        <v>593711</v>
      </c>
      <c r="Q5493" t="s">
        <v>185</v>
      </c>
      <c r="R5493" s="9">
        <v>100122.4835228903</v>
      </c>
      <c r="S5493" s="9"/>
      <c r="T5493" s="9"/>
      <c r="U5493" s="9"/>
      <c r="V5493" s="9"/>
      <c r="W5493" s="9"/>
      <c r="X5493" s="9"/>
      <c r="Y5493" s="9"/>
      <c r="Z5493" s="9"/>
      <c r="AA5493" s="9"/>
      <c r="AB5493" s="9"/>
      <c r="AC5493" s="9"/>
      <c r="AD5493" s="9"/>
      <c r="AE5493" s="9"/>
      <c r="AF5493" s="9"/>
      <c r="AG5493" s="9"/>
      <c r="AH5493" s="9"/>
      <c r="AI5493" s="9"/>
      <c r="AJ5493" s="9"/>
      <c r="AK5493" s="9"/>
      <c r="AL5493" s="9"/>
      <c r="AM5493" s="9"/>
      <c r="AN5493" s="9"/>
      <c r="AO5493" s="9"/>
      <c r="AP5493" s="9"/>
      <c r="AQ5493" s="15"/>
      <c r="AR5493" s="9"/>
      <c r="AS5493" s="9"/>
      <c r="AT5493" s="9"/>
      <c r="AU5493" s="9"/>
      <c r="AV5493" s="9"/>
      <c r="AW5493" s="9"/>
      <c r="AX5493" s="9"/>
      <c r="AY5493" s="9"/>
      <c r="AZ5493" s="9"/>
      <c r="BA5493" s="9"/>
      <c r="BB5493" s="9"/>
      <c r="BC5493" s="9"/>
      <c r="BD5493" s="9"/>
      <c r="BE5493" s="9"/>
      <c r="BF5493" s="9"/>
      <c r="BG5493" s="9"/>
      <c r="BH5493" s="9"/>
      <c r="BI5493" s="9"/>
      <c r="BJ5493" s="9"/>
      <c r="BK5493" s="9"/>
      <c r="BL5493" s="9">
        <f t="shared" si="178"/>
        <v>100122.4835228903</v>
      </c>
      <c r="BM5493" s="9">
        <f t="shared" si="179"/>
        <v>100100</v>
      </c>
    </row>
    <row r="5494" spans="1:65" x14ac:dyDescent="0.3">
      <c r="A5494" t="s">
        <v>4901</v>
      </c>
      <c r="B5494" s="9">
        <v>518</v>
      </c>
      <c r="C5494">
        <v>575925</v>
      </c>
      <c r="D5494">
        <v>1</v>
      </c>
      <c r="E5494">
        <v>0</v>
      </c>
      <c r="F5494">
        <v>0</v>
      </c>
      <c r="G5494">
        <v>0</v>
      </c>
      <c r="H5494">
        <v>0</v>
      </c>
      <c r="I5494" t="s">
        <v>96</v>
      </c>
      <c r="J5494">
        <v>575500</v>
      </c>
      <c r="K5494" t="s">
        <v>701</v>
      </c>
      <c r="L5494">
        <v>575500</v>
      </c>
      <c r="M5494" t="s">
        <v>701</v>
      </c>
      <c r="N5494">
        <v>575500</v>
      </c>
      <c r="O5494" t="s">
        <v>701</v>
      </c>
      <c r="P5494">
        <v>575500</v>
      </c>
      <c r="Q5494" t="s">
        <v>701</v>
      </c>
      <c r="R5494" s="9">
        <v>123460.95067329161</v>
      </c>
      <c r="S5494" s="9"/>
      <c r="T5494" s="9"/>
      <c r="U5494" s="9"/>
      <c r="V5494" s="9"/>
      <c r="W5494" s="9"/>
      <c r="X5494" s="9"/>
      <c r="Y5494" s="9"/>
      <c r="Z5494" s="9"/>
      <c r="AA5494" s="9"/>
      <c r="AB5494" s="9"/>
      <c r="AC5494" s="9"/>
      <c r="AD5494" s="9"/>
      <c r="AE5494" s="9"/>
      <c r="AF5494" s="9"/>
      <c r="AG5494" s="9"/>
      <c r="AH5494" s="9"/>
      <c r="AI5494" s="9"/>
      <c r="AJ5494" s="9"/>
      <c r="AK5494" s="9"/>
      <c r="AL5494" s="9"/>
      <c r="AM5494" s="9"/>
      <c r="AN5494" s="9"/>
      <c r="AO5494" s="9"/>
      <c r="AP5494" s="9"/>
      <c r="AQ5494" s="15"/>
      <c r="AR5494" s="9"/>
      <c r="AS5494" s="9"/>
      <c r="AT5494" s="9"/>
      <c r="AU5494" s="9"/>
      <c r="AV5494" s="9"/>
      <c r="AW5494" s="9"/>
      <c r="AX5494" s="9"/>
      <c r="AY5494" s="9"/>
      <c r="AZ5494" s="9"/>
      <c r="BA5494" s="9"/>
      <c r="BB5494" s="9"/>
      <c r="BC5494" s="9"/>
      <c r="BD5494" s="9"/>
      <c r="BE5494" s="9"/>
      <c r="BF5494" s="9"/>
      <c r="BG5494" s="9"/>
      <c r="BH5494" s="9"/>
      <c r="BI5494" s="9"/>
      <c r="BJ5494" s="9"/>
      <c r="BK5494" s="9"/>
      <c r="BL5494" s="9">
        <f t="shared" si="178"/>
        <v>123460.95067329161</v>
      </c>
      <c r="BM5494" s="9">
        <f t="shared" si="179"/>
        <v>123500</v>
      </c>
    </row>
    <row r="5495" spans="1:65" x14ac:dyDescent="0.3">
      <c r="A5495" t="s">
        <v>4901</v>
      </c>
      <c r="B5495" s="9">
        <v>487</v>
      </c>
      <c r="C5495">
        <v>539481</v>
      </c>
      <c r="D5495">
        <v>1</v>
      </c>
      <c r="E5495">
        <v>0</v>
      </c>
      <c r="F5495">
        <v>0</v>
      </c>
      <c r="G5495">
        <v>0</v>
      </c>
      <c r="H5495">
        <v>0</v>
      </c>
      <c r="I5495" t="s">
        <v>77</v>
      </c>
      <c r="J5495">
        <v>539279</v>
      </c>
      <c r="K5495" t="s">
        <v>1433</v>
      </c>
      <c r="L5495">
        <v>554642</v>
      </c>
      <c r="M5495" t="s">
        <v>1434</v>
      </c>
      <c r="N5495">
        <v>554642</v>
      </c>
      <c r="O5495" t="s">
        <v>1434</v>
      </c>
      <c r="P5495">
        <v>554642</v>
      </c>
      <c r="Q5495" t="s">
        <v>1434</v>
      </c>
      <c r="R5495" s="9">
        <v>116162.5217425017</v>
      </c>
      <c r="S5495" s="9"/>
      <c r="T5495" s="9"/>
      <c r="U5495" s="9"/>
      <c r="V5495" s="9"/>
      <c r="W5495" s="9"/>
      <c r="X5495" s="9"/>
      <c r="Y5495" s="9"/>
      <c r="Z5495" s="9"/>
      <c r="AA5495" s="9"/>
      <c r="AB5495" s="9"/>
      <c r="AC5495" s="9"/>
      <c r="AD5495" s="9"/>
      <c r="AE5495" s="9"/>
      <c r="AF5495" s="9"/>
      <c r="AG5495" s="9"/>
      <c r="AH5495" s="9"/>
      <c r="AI5495" s="9"/>
      <c r="AJ5495" s="9"/>
      <c r="AK5495" s="9"/>
      <c r="AL5495" s="9"/>
      <c r="AM5495" s="9"/>
      <c r="AN5495" s="9"/>
      <c r="AO5495" s="9"/>
      <c r="AP5495" s="9"/>
      <c r="AQ5495" s="15"/>
      <c r="AR5495" s="9"/>
      <c r="AS5495" s="9"/>
      <c r="AT5495" s="9"/>
      <c r="AU5495" s="9"/>
      <c r="AV5495" s="9"/>
      <c r="AW5495" s="9"/>
      <c r="AX5495" s="9"/>
      <c r="AY5495" s="9"/>
      <c r="AZ5495" s="9"/>
      <c r="BA5495" s="9"/>
      <c r="BB5495" s="9"/>
      <c r="BC5495" s="9"/>
      <c r="BD5495" s="9"/>
      <c r="BE5495" s="9"/>
      <c r="BF5495" s="9"/>
      <c r="BG5495" s="9"/>
      <c r="BH5495" s="9"/>
      <c r="BI5495" s="9"/>
      <c r="BJ5495" s="9"/>
      <c r="BK5495" s="9"/>
      <c r="BL5495" s="9">
        <f t="shared" si="178"/>
        <v>116162.5217425017</v>
      </c>
      <c r="BM5495" s="9">
        <f t="shared" si="179"/>
        <v>116200</v>
      </c>
    </row>
    <row r="5496" spans="1:65" x14ac:dyDescent="0.3">
      <c r="A5496" s="4" t="s">
        <v>2781</v>
      </c>
      <c r="B5496" s="9">
        <v>4568</v>
      </c>
      <c r="C5496">
        <v>576883</v>
      </c>
      <c r="D5496">
        <v>1</v>
      </c>
      <c r="E5496">
        <v>1</v>
      </c>
      <c r="F5496">
        <v>1</v>
      </c>
      <c r="G5496">
        <v>1</v>
      </c>
      <c r="H5496">
        <v>0</v>
      </c>
      <c r="I5496" t="s">
        <v>90</v>
      </c>
      <c r="J5496">
        <v>576883</v>
      </c>
      <c r="K5496" t="s">
        <v>2781</v>
      </c>
      <c r="L5496">
        <v>576883</v>
      </c>
      <c r="M5496" t="s">
        <v>2781</v>
      </c>
      <c r="N5496">
        <v>576883</v>
      </c>
      <c r="O5496" t="s">
        <v>2781</v>
      </c>
      <c r="P5496">
        <v>576069</v>
      </c>
      <c r="Q5496" t="s">
        <v>196</v>
      </c>
      <c r="R5496" s="9">
        <v>1036590.54645492</v>
      </c>
      <c r="S5496" s="9">
        <f>SUMIFS($B:$B,$J:$J,$C5496)</f>
        <v>7440</v>
      </c>
      <c r="T5496" s="9">
        <v>403284.06334528641</v>
      </c>
      <c r="U5496" s="9">
        <v>1</v>
      </c>
      <c r="V5496" s="9">
        <f>U5496*768</f>
        <v>768</v>
      </c>
      <c r="W5496" s="9">
        <v>37</v>
      </c>
      <c r="X5496" s="9">
        <f>W5496*3072</f>
        <v>113664</v>
      </c>
      <c r="Y5496" s="9">
        <v>40</v>
      </c>
      <c r="Z5496" s="9">
        <f>Y5496*1024</f>
        <v>40960</v>
      </c>
      <c r="AA5496" s="9">
        <v>9</v>
      </c>
      <c r="AB5496" s="9">
        <f>AA5496*256</f>
        <v>2304</v>
      </c>
      <c r="AC5496" s="9">
        <f>SUMIFS($B:$B,$L:$L,$C5496)</f>
        <v>7440</v>
      </c>
      <c r="AD5496" s="9">
        <v>926025.32839710871</v>
      </c>
      <c r="AE5496" s="9"/>
      <c r="AF5496" s="9"/>
      <c r="AG5496" s="9">
        <f>SUMIFS($B:$B,$N:$N,$C5496)</f>
        <v>7440</v>
      </c>
      <c r="AH5496" s="9">
        <v>838522.15858519508</v>
      </c>
      <c r="AI5496" s="9"/>
      <c r="AJ5496" s="9"/>
      <c r="AK5496" s="9"/>
      <c r="AL5496" s="9"/>
      <c r="AM5496" s="9"/>
      <c r="AN5496" s="9"/>
      <c r="AO5496" s="9"/>
      <c r="AP5496" s="9"/>
      <c r="AQ5496" s="15"/>
      <c r="AR5496" s="9">
        <v>6</v>
      </c>
      <c r="AS5496" s="9">
        <f>AR5496*30500</f>
        <v>183000</v>
      </c>
      <c r="AT5496" s="9"/>
      <c r="AU5496" s="9"/>
      <c r="AV5496" s="9"/>
      <c r="AW5496" s="9"/>
      <c r="AX5496" s="9"/>
      <c r="AY5496" s="9"/>
      <c r="AZ5496" s="9"/>
      <c r="BA5496" s="9"/>
      <c r="BB5496" s="9"/>
      <c r="BC5496" s="9"/>
      <c r="BD5496" s="9"/>
      <c r="BE5496" s="9"/>
      <c r="BF5496" s="9"/>
      <c r="BG5496" s="9"/>
      <c r="BH5496" s="9"/>
      <c r="BI5496" s="9"/>
      <c r="BJ5496" s="9"/>
      <c r="BK5496" s="9"/>
      <c r="BL5496" s="9">
        <f t="shared" si="178"/>
        <v>3545118.0967825102</v>
      </c>
      <c r="BM5496" s="9">
        <f t="shared" si="179"/>
        <v>3545100</v>
      </c>
    </row>
    <row r="5497" spans="1:65" x14ac:dyDescent="0.3">
      <c r="A5497" t="s">
        <v>4902</v>
      </c>
      <c r="B5497" s="9">
        <v>84</v>
      </c>
      <c r="C5497">
        <v>588083</v>
      </c>
      <c r="D5497">
        <v>1</v>
      </c>
      <c r="E5497">
        <v>0</v>
      </c>
      <c r="F5497">
        <v>0</v>
      </c>
      <c r="G5497">
        <v>0</v>
      </c>
      <c r="H5497">
        <v>0</v>
      </c>
      <c r="I5497" t="s">
        <v>123</v>
      </c>
      <c r="J5497">
        <v>588024</v>
      </c>
      <c r="K5497" t="s">
        <v>507</v>
      </c>
      <c r="L5497">
        <v>588024</v>
      </c>
      <c r="M5497" t="s">
        <v>507</v>
      </c>
      <c r="N5497">
        <v>588024</v>
      </c>
      <c r="O5497" t="s">
        <v>507</v>
      </c>
      <c r="P5497">
        <v>588024</v>
      </c>
      <c r="Q5497" t="s">
        <v>507</v>
      </c>
      <c r="R5497" s="9">
        <v>71941.662785630979</v>
      </c>
      <c r="S5497" s="9"/>
      <c r="T5497" s="9"/>
      <c r="U5497" s="9"/>
      <c r="V5497" s="9"/>
      <c r="W5497" s="9"/>
      <c r="X5497" s="9"/>
      <c r="Y5497" s="9"/>
      <c r="Z5497" s="9"/>
      <c r="AA5497" s="9"/>
      <c r="AB5497" s="9"/>
      <c r="AC5497" s="9"/>
      <c r="AD5497" s="9"/>
      <c r="AE5497" s="9"/>
      <c r="AF5497" s="9"/>
      <c r="AG5497" s="9"/>
      <c r="AH5497" s="9"/>
      <c r="AI5497" s="9"/>
      <c r="AJ5497" s="9"/>
      <c r="AK5497" s="9"/>
      <c r="AL5497" s="9"/>
      <c r="AM5497" s="9"/>
      <c r="AN5497" s="9"/>
      <c r="AO5497" s="9"/>
      <c r="AP5497" s="9"/>
      <c r="AQ5497" s="15"/>
      <c r="AR5497" s="9"/>
      <c r="AS5497" s="9"/>
      <c r="AT5497" s="9"/>
      <c r="AU5497" s="9"/>
      <c r="AV5497" s="9"/>
      <c r="AW5497" s="9"/>
      <c r="AX5497" s="9"/>
      <c r="AY5497" s="9"/>
      <c r="AZ5497" s="9"/>
      <c r="BA5497" s="9"/>
      <c r="BB5497" s="9"/>
      <c r="BC5497" s="9"/>
      <c r="BD5497" s="9"/>
      <c r="BE5497" s="9"/>
      <c r="BF5497" s="9"/>
      <c r="BG5497" s="9"/>
      <c r="BH5497" s="9"/>
      <c r="BI5497" s="9"/>
      <c r="BJ5497" s="9"/>
      <c r="BK5497" s="9"/>
      <c r="BL5497" s="9">
        <f t="shared" si="178"/>
        <v>71941.662785630979</v>
      </c>
      <c r="BM5497" s="9">
        <f t="shared" si="179"/>
        <v>71900</v>
      </c>
    </row>
    <row r="5498" spans="1:65" x14ac:dyDescent="0.3">
      <c r="A5498" t="s">
        <v>4903</v>
      </c>
      <c r="B5498" s="9">
        <v>575</v>
      </c>
      <c r="C5498">
        <v>582590</v>
      </c>
      <c r="D5498">
        <v>1</v>
      </c>
      <c r="E5498">
        <v>0</v>
      </c>
      <c r="F5498">
        <v>0</v>
      </c>
      <c r="G5498">
        <v>0</v>
      </c>
      <c r="H5498">
        <v>0</v>
      </c>
      <c r="I5498" t="s">
        <v>81</v>
      </c>
      <c r="J5498">
        <v>581739</v>
      </c>
      <c r="K5498" t="s">
        <v>2357</v>
      </c>
      <c r="L5498">
        <v>581372</v>
      </c>
      <c r="M5498" t="s">
        <v>243</v>
      </c>
      <c r="N5498">
        <v>581372</v>
      </c>
      <c r="O5498" t="s">
        <v>243</v>
      </c>
      <c r="P5498">
        <v>581372</v>
      </c>
      <c r="Q5498" t="s">
        <v>243</v>
      </c>
      <c r="R5498" s="9">
        <v>136859.09199811841</v>
      </c>
      <c r="S5498" s="9"/>
      <c r="T5498" s="9"/>
      <c r="U5498" s="9"/>
      <c r="V5498" s="9"/>
      <c r="W5498" s="9"/>
      <c r="X5498" s="9"/>
      <c r="Y5498" s="9"/>
      <c r="Z5498" s="9"/>
      <c r="AA5498" s="9"/>
      <c r="AB5498" s="9"/>
      <c r="AC5498" s="9"/>
      <c r="AD5498" s="9"/>
      <c r="AE5498" s="9"/>
      <c r="AF5498" s="9"/>
      <c r="AG5498" s="9"/>
      <c r="AH5498" s="9"/>
      <c r="AI5498" s="9"/>
      <c r="AJ5498" s="9"/>
      <c r="AK5498" s="9"/>
      <c r="AL5498" s="9"/>
      <c r="AM5498" s="9"/>
      <c r="AN5498" s="9"/>
      <c r="AO5498" s="9"/>
      <c r="AP5498" s="9"/>
      <c r="AQ5498" s="15"/>
      <c r="AR5498" s="9"/>
      <c r="AS5498" s="9"/>
      <c r="AT5498" s="9"/>
      <c r="AU5498" s="9"/>
      <c r="AV5498" s="9"/>
      <c r="AW5498" s="9"/>
      <c r="AX5498" s="9"/>
      <c r="AY5498" s="9"/>
      <c r="AZ5498" s="9"/>
      <c r="BA5498" s="9"/>
      <c r="BB5498" s="9"/>
      <c r="BC5498" s="9"/>
      <c r="BD5498" s="9"/>
      <c r="BE5498" s="9"/>
      <c r="BF5498" s="9"/>
      <c r="BG5498" s="9"/>
      <c r="BH5498" s="9"/>
      <c r="BI5498" s="9"/>
      <c r="BJ5498" s="9"/>
      <c r="BK5498" s="9"/>
      <c r="BL5498" s="9">
        <f t="shared" si="178"/>
        <v>136859.09199811841</v>
      </c>
      <c r="BM5498" s="9">
        <f t="shared" si="179"/>
        <v>136900</v>
      </c>
    </row>
    <row r="5499" spans="1:65" x14ac:dyDescent="0.3">
      <c r="A5499" t="s">
        <v>4904</v>
      </c>
      <c r="B5499" s="9">
        <v>37</v>
      </c>
      <c r="C5499">
        <v>588091</v>
      </c>
      <c r="D5499">
        <v>1</v>
      </c>
      <c r="E5499">
        <v>0</v>
      </c>
      <c r="F5499">
        <v>0</v>
      </c>
      <c r="G5499">
        <v>0</v>
      </c>
      <c r="H5499">
        <v>0</v>
      </c>
      <c r="I5499" t="s">
        <v>123</v>
      </c>
      <c r="J5499">
        <v>588024</v>
      </c>
      <c r="K5499" t="s">
        <v>507</v>
      </c>
      <c r="L5499">
        <v>588024</v>
      </c>
      <c r="M5499" t="s">
        <v>507</v>
      </c>
      <c r="N5499">
        <v>588024</v>
      </c>
      <c r="O5499" t="s">
        <v>507</v>
      </c>
      <c r="P5499">
        <v>588024</v>
      </c>
      <c r="Q5499" t="s">
        <v>507</v>
      </c>
      <c r="R5499" s="9">
        <v>71941.662785630979</v>
      </c>
      <c r="S5499" s="9"/>
      <c r="T5499" s="9"/>
      <c r="U5499" s="9"/>
      <c r="V5499" s="9"/>
      <c r="W5499" s="9"/>
      <c r="X5499" s="9"/>
      <c r="Y5499" s="9"/>
      <c r="Z5499" s="9"/>
      <c r="AA5499" s="9"/>
      <c r="AB5499" s="9"/>
      <c r="AC5499" s="9"/>
      <c r="AD5499" s="9"/>
      <c r="AE5499" s="9"/>
      <c r="AF5499" s="9"/>
      <c r="AG5499" s="9"/>
      <c r="AH5499" s="9"/>
      <c r="AI5499" s="9"/>
      <c r="AJ5499" s="9"/>
      <c r="AK5499" s="9"/>
      <c r="AL5499" s="9"/>
      <c r="AM5499" s="9"/>
      <c r="AN5499" s="9"/>
      <c r="AO5499" s="9"/>
      <c r="AP5499" s="9"/>
      <c r="AQ5499" s="15"/>
      <c r="AR5499" s="9"/>
      <c r="AS5499" s="9"/>
      <c r="AT5499" s="9"/>
      <c r="AU5499" s="9"/>
      <c r="AV5499" s="9"/>
      <c r="AW5499" s="9"/>
      <c r="AX5499" s="9"/>
      <c r="AY5499" s="9"/>
      <c r="AZ5499" s="9"/>
      <c r="BA5499" s="9"/>
      <c r="BB5499" s="9"/>
      <c r="BC5499" s="9"/>
      <c r="BD5499" s="9"/>
      <c r="BE5499" s="9"/>
      <c r="BF5499" s="9"/>
      <c r="BG5499" s="9"/>
      <c r="BH5499" s="9"/>
      <c r="BI5499" s="9"/>
      <c r="BJ5499" s="9"/>
      <c r="BK5499" s="9"/>
      <c r="BL5499" s="9">
        <f t="shared" si="178"/>
        <v>71941.662785630979</v>
      </c>
      <c r="BM5499" s="9">
        <f t="shared" si="179"/>
        <v>71900</v>
      </c>
    </row>
    <row r="5500" spans="1:65" x14ac:dyDescent="0.3">
      <c r="A5500" t="s">
        <v>4905</v>
      </c>
      <c r="B5500" s="9">
        <v>190</v>
      </c>
      <c r="C5500">
        <v>592773</v>
      </c>
      <c r="D5500">
        <v>1</v>
      </c>
      <c r="E5500">
        <v>0</v>
      </c>
      <c r="F5500">
        <v>0</v>
      </c>
      <c r="G5500">
        <v>0</v>
      </c>
      <c r="H5500">
        <v>0</v>
      </c>
      <c r="I5500" t="s">
        <v>135</v>
      </c>
      <c r="J5500">
        <v>592609</v>
      </c>
      <c r="K5500" t="s">
        <v>4395</v>
      </c>
      <c r="L5500">
        <v>592731</v>
      </c>
      <c r="M5500" t="s">
        <v>180</v>
      </c>
      <c r="N5500">
        <v>592731</v>
      </c>
      <c r="O5500" t="s">
        <v>180</v>
      </c>
      <c r="P5500">
        <v>592731</v>
      </c>
      <c r="Q5500" t="s">
        <v>180</v>
      </c>
      <c r="R5500" s="9">
        <v>71941.662785630979</v>
      </c>
      <c r="S5500" s="9"/>
      <c r="T5500" s="9"/>
      <c r="U5500" s="9"/>
      <c r="V5500" s="9"/>
      <c r="W5500" s="9"/>
      <c r="X5500" s="9"/>
      <c r="Y5500" s="9"/>
      <c r="Z5500" s="9"/>
      <c r="AA5500" s="9"/>
      <c r="AB5500" s="9"/>
      <c r="AC5500" s="9"/>
      <c r="AD5500" s="9"/>
      <c r="AE5500" s="9"/>
      <c r="AF5500" s="9"/>
      <c r="AG5500" s="9"/>
      <c r="AH5500" s="9"/>
      <c r="AI5500" s="9"/>
      <c r="AJ5500" s="9"/>
      <c r="AK5500" s="9"/>
      <c r="AL5500" s="9"/>
      <c r="AM5500" s="9"/>
      <c r="AN5500" s="9"/>
      <c r="AO5500" s="9"/>
      <c r="AP5500" s="9"/>
      <c r="AQ5500" s="15"/>
      <c r="AR5500" s="9"/>
      <c r="AS5500" s="9"/>
      <c r="AT5500" s="9"/>
      <c r="AU5500" s="9"/>
      <c r="AV5500" s="9"/>
      <c r="AW5500" s="9"/>
      <c r="AX5500" s="9"/>
      <c r="AY5500" s="9"/>
      <c r="AZ5500" s="9"/>
      <c r="BA5500" s="9"/>
      <c r="BB5500" s="9"/>
      <c r="BC5500" s="9"/>
      <c r="BD5500" s="9"/>
      <c r="BE5500" s="9"/>
      <c r="BF5500" s="9"/>
      <c r="BG5500" s="9"/>
      <c r="BH5500" s="9"/>
      <c r="BI5500" s="9"/>
      <c r="BJ5500" s="9"/>
      <c r="BK5500" s="9"/>
      <c r="BL5500" s="9">
        <f t="shared" si="178"/>
        <v>71941.662785630979</v>
      </c>
      <c r="BM5500" s="9">
        <f t="shared" si="179"/>
        <v>71900</v>
      </c>
    </row>
    <row r="5501" spans="1:65" x14ac:dyDescent="0.3">
      <c r="A5501" t="s">
        <v>4906</v>
      </c>
      <c r="B5501" s="9">
        <v>1181</v>
      </c>
      <c r="C5501">
        <v>541249</v>
      </c>
      <c r="D5501">
        <v>1</v>
      </c>
      <c r="E5501">
        <v>0</v>
      </c>
      <c r="F5501">
        <v>0</v>
      </c>
      <c r="G5501">
        <v>0</v>
      </c>
      <c r="H5501">
        <v>0</v>
      </c>
      <c r="I5501" t="s">
        <v>111</v>
      </c>
      <c r="J5501">
        <v>541575</v>
      </c>
      <c r="K5501" t="s">
        <v>1025</v>
      </c>
      <c r="L5501">
        <v>536148</v>
      </c>
      <c r="M5501" t="s">
        <v>320</v>
      </c>
      <c r="N5501">
        <v>536148</v>
      </c>
      <c r="O5501" t="s">
        <v>320</v>
      </c>
      <c r="P5501">
        <v>536385</v>
      </c>
      <c r="Q5501" t="s">
        <v>270</v>
      </c>
      <c r="R5501" s="9">
        <v>277861.91862065229</v>
      </c>
      <c r="S5501" s="9"/>
      <c r="T5501" s="9"/>
      <c r="U5501" s="9"/>
      <c r="V5501" s="9"/>
      <c r="W5501" s="9"/>
      <c r="X5501" s="9"/>
      <c r="Y5501" s="9"/>
      <c r="Z5501" s="9"/>
      <c r="AA5501" s="9"/>
      <c r="AB5501" s="9"/>
      <c r="AC5501" s="9"/>
      <c r="AD5501" s="9"/>
      <c r="AE5501" s="9"/>
      <c r="AF5501" s="9"/>
      <c r="AG5501" s="9"/>
      <c r="AH5501" s="9"/>
      <c r="AI5501" s="9"/>
      <c r="AJ5501" s="9"/>
      <c r="AK5501" s="9"/>
      <c r="AL5501" s="9"/>
      <c r="AM5501" s="9"/>
      <c r="AN5501" s="9"/>
      <c r="AO5501" s="9"/>
      <c r="AP5501" s="9"/>
      <c r="AQ5501" s="15"/>
      <c r="AR5501" s="9"/>
      <c r="AS5501" s="9"/>
      <c r="AT5501" s="9"/>
      <c r="AU5501" s="9"/>
      <c r="AV5501" s="9"/>
      <c r="AW5501" s="9"/>
      <c r="AX5501" s="9"/>
      <c r="AY5501" s="9"/>
      <c r="AZ5501" s="9"/>
      <c r="BA5501" s="9"/>
      <c r="BB5501" s="9"/>
      <c r="BC5501" s="9"/>
      <c r="BD5501" s="9"/>
      <c r="BE5501" s="9"/>
      <c r="BF5501" s="9"/>
      <c r="BG5501" s="9"/>
      <c r="BH5501" s="9"/>
      <c r="BI5501" s="9"/>
      <c r="BJ5501" s="9"/>
      <c r="BK5501" s="9"/>
      <c r="BL5501" s="9">
        <f t="shared" si="178"/>
        <v>277861.91862065229</v>
      </c>
      <c r="BM5501" s="9">
        <f t="shared" si="179"/>
        <v>277900</v>
      </c>
    </row>
    <row r="5502" spans="1:65" x14ac:dyDescent="0.3">
      <c r="A5502" t="s">
        <v>4907</v>
      </c>
      <c r="B5502" s="9">
        <v>291</v>
      </c>
      <c r="C5502">
        <v>572454</v>
      </c>
      <c r="D5502">
        <v>1</v>
      </c>
      <c r="E5502">
        <v>0</v>
      </c>
      <c r="F5502">
        <v>0</v>
      </c>
      <c r="G5502">
        <v>0</v>
      </c>
      <c r="H5502">
        <v>0</v>
      </c>
      <c r="I5502" t="s">
        <v>96</v>
      </c>
      <c r="J5502">
        <v>571385</v>
      </c>
      <c r="K5502" t="s">
        <v>1600</v>
      </c>
      <c r="L5502">
        <v>571385</v>
      </c>
      <c r="M5502" t="s">
        <v>1600</v>
      </c>
      <c r="N5502">
        <v>571385</v>
      </c>
      <c r="O5502" t="s">
        <v>1600</v>
      </c>
      <c r="P5502">
        <v>571164</v>
      </c>
      <c r="Q5502" t="s">
        <v>334</v>
      </c>
      <c r="R5502" s="9">
        <v>71941.662785630979</v>
      </c>
      <c r="S5502" s="9"/>
      <c r="T5502" s="9"/>
      <c r="U5502" s="9"/>
      <c r="V5502" s="9"/>
      <c r="W5502" s="9"/>
      <c r="X5502" s="9"/>
      <c r="Y5502" s="9"/>
      <c r="Z5502" s="9"/>
      <c r="AA5502" s="9"/>
      <c r="AB5502" s="9"/>
      <c r="AC5502" s="9"/>
      <c r="AD5502" s="9"/>
      <c r="AE5502" s="9"/>
      <c r="AF5502" s="9"/>
      <c r="AG5502" s="9"/>
      <c r="AH5502" s="9"/>
      <c r="AI5502" s="9"/>
      <c r="AJ5502" s="9"/>
      <c r="AK5502" s="9"/>
      <c r="AL5502" s="9"/>
      <c r="AM5502" s="9"/>
      <c r="AN5502" s="9"/>
      <c r="AO5502" s="9"/>
      <c r="AP5502" s="9"/>
      <c r="AQ5502" s="15"/>
      <c r="AR5502" s="9"/>
      <c r="AS5502" s="9"/>
      <c r="AT5502" s="9"/>
      <c r="AU5502" s="9"/>
      <c r="AV5502" s="9"/>
      <c r="AW5502" s="9"/>
      <c r="AX5502" s="9"/>
      <c r="AY5502" s="9"/>
      <c r="AZ5502" s="9"/>
      <c r="BA5502" s="9"/>
      <c r="BB5502" s="9"/>
      <c r="BC5502" s="9"/>
      <c r="BD5502" s="9"/>
      <c r="BE5502" s="9"/>
      <c r="BF5502" s="9"/>
      <c r="BG5502" s="9"/>
      <c r="BH5502" s="9"/>
      <c r="BI5502" s="9"/>
      <c r="BJ5502" s="9"/>
      <c r="BK5502" s="9"/>
      <c r="BL5502" s="9">
        <f t="shared" si="178"/>
        <v>71941.662785630979</v>
      </c>
      <c r="BM5502" s="9">
        <f t="shared" si="179"/>
        <v>71900</v>
      </c>
    </row>
    <row r="5503" spans="1:65" x14ac:dyDescent="0.3">
      <c r="A5503" t="s">
        <v>4908</v>
      </c>
      <c r="B5503" s="9">
        <v>126</v>
      </c>
      <c r="C5503">
        <v>575933</v>
      </c>
      <c r="D5503">
        <v>1</v>
      </c>
      <c r="E5503">
        <v>0</v>
      </c>
      <c r="F5503">
        <v>0</v>
      </c>
      <c r="G5503">
        <v>0</v>
      </c>
      <c r="H5503">
        <v>0</v>
      </c>
      <c r="I5503" t="s">
        <v>96</v>
      </c>
      <c r="J5503">
        <v>575500</v>
      </c>
      <c r="K5503" t="s">
        <v>701</v>
      </c>
      <c r="L5503">
        <v>575500</v>
      </c>
      <c r="M5503" t="s">
        <v>701</v>
      </c>
      <c r="N5503">
        <v>575500</v>
      </c>
      <c r="O5503" t="s">
        <v>701</v>
      </c>
      <c r="P5503">
        <v>575500</v>
      </c>
      <c r="Q5503" t="s">
        <v>701</v>
      </c>
      <c r="R5503" s="9">
        <v>71941.662785630979</v>
      </c>
      <c r="S5503" s="9"/>
      <c r="T5503" s="9"/>
      <c r="U5503" s="9"/>
      <c r="V5503" s="9"/>
      <c r="W5503" s="9"/>
      <c r="X5503" s="9"/>
      <c r="Y5503" s="9"/>
      <c r="Z5503" s="9"/>
      <c r="AA5503" s="9"/>
      <c r="AB5503" s="9"/>
      <c r="AC5503" s="9"/>
      <c r="AD5503" s="9"/>
      <c r="AE5503" s="9"/>
      <c r="AF5503" s="9"/>
      <c r="AG5503" s="9"/>
      <c r="AH5503" s="9"/>
      <c r="AI5503" s="9"/>
      <c r="AJ5503" s="9"/>
      <c r="AK5503" s="9"/>
      <c r="AL5503" s="9"/>
      <c r="AM5503" s="9"/>
      <c r="AN5503" s="9"/>
      <c r="AO5503" s="9"/>
      <c r="AP5503" s="9"/>
      <c r="AQ5503" s="15"/>
      <c r="AR5503" s="9"/>
      <c r="AS5503" s="9"/>
      <c r="AT5503" s="9"/>
      <c r="AU5503" s="9"/>
      <c r="AV5503" s="9"/>
      <c r="AW5503" s="9"/>
      <c r="AX5503" s="9"/>
      <c r="AY5503" s="9"/>
      <c r="AZ5503" s="9"/>
      <c r="BA5503" s="9"/>
      <c r="BB5503" s="9"/>
      <c r="BC5503" s="9"/>
      <c r="BD5503" s="9"/>
      <c r="BE5503" s="9"/>
      <c r="BF5503" s="9"/>
      <c r="BG5503" s="9"/>
      <c r="BH5503" s="9"/>
      <c r="BI5503" s="9"/>
      <c r="BJ5503" s="9"/>
      <c r="BK5503" s="9"/>
      <c r="BL5503" s="9">
        <f t="shared" si="178"/>
        <v>71941.662785630979</v>
      </c>
      <c r="BM5503" s="9">
        <f t="shared" si="179"/>
        <v>71900</v>
      </c>
    </row>
    <row r="5504" spans="1:65" x14ac:dyDescent="0.3">
      <c r="A5504" t="s">
        <v>4909</v>
      </c>
      <c r="B5504" s="9">
        <v>40</v>
      </c>
      <c r="C5504">
        <v>588105</v>
      </c>
      <c r="D5504">
        <v>1</v>
      </c>
      <c r="E5504">
        <v>0</v>
      </c>
      <c r="F5504">
        <v>0</v>
      </c>
      <c r="G5504">
        <v>0</v>
      </c>
      <c r="H5504">
        <v>0</v>
      </c>
      <c r="I5504" t="s">
        <v>123</v>
      </c>
      <c r="J5504">
        <v>587591</v>
      </c>
      <c r="K5504" t="s">
        <v>506</v>
      </c>
      <c r="L5504">
        <v>587591</v>
      </c>
      <c r="M5504" t="s">
        <v>506</v>
      </c>
      <c r="N5504">
        <v>588024</v>
      </c>
      <c r="O5504" t="s">
        <v>507</v>
      </c>
      <c r="P5504">
        <v>588024</v>
      </c>
      <c r="Q5504" t="s">
        <v>507</v>
      </c>
      <c r="R5504" s="9">
        <v>71941.662785630979</v>
      </c>
      <c r="S5504" s="9"/>
      <c r="T5504" s="9"/>
      <c r="U5504" s="9"/>
      <c r="V5504" s="9"/>
      <c r="W5504" s="9"/>
      <c r="X5504" s="9"/>
      <c r="Y5504" s="9"/>
      <c r="Z5504" s="9"/>
      <c r="AA5504" s="9"/>
      <c r="AB5504" s="9"/>
      <c r="AC5504" s="9"/>
      <c r="AD5504" s="9"/>
      <c r="AE5504" s="9"/>
      <c r="AF5504" s="9"/>
      <c r="AG5504" s="9"/>
      <c r="AH5504" s="9"/>
      <c r="AI5504" s="9"/>
      <c r="AJ5504" s="9"/>
      <c r="AK5504" s="9"/>
      <c r="AL5504" s="9"/>
      <c r="AM5504" s="9"/>
      <c r="AN5504" s="9"/>
      <c r="AO5504" s="9"/>
      <c r="AP5504" s="9"/>
      <c r="AQ5504" s="15"/>
      <c r="AR5504" s="9"/>
      <c r="AS5504" s="9"/>
      <c r="AT5504" s="9"/>
      <c r="AU5504" s="9"/>
      <c r="AV5504" s="9"/>
      <c r="AW5504" s="9"/>
      <c r="AX5504" s="9"/>
      <c r="AY5504" s="9"/>
      <c r="AZ5504" s="9"/>
      <c r="BA5504" s="9"/>
      <c r="BB5504" s="9"/>
      <c r="BC5504" s="9"/>
      <c r="BD5504" s="9"/>
      <c r="BE5504" s="9"/>
      <c r="BF5504" s="9"/>
      <c r="BG5504" s="9"/>
      <c r="BH5504" s="9"/>
      <c r="BI5504" s="9"/>
      <c r="BJ5504" s="9"/>
      <c r="BK5504" s="9"/>
      <c r="BL5504" s="9">
        <f t="shared" si="178"/>
        <v>71941.662785630979</v>
      </c>
      <c r="BM5504" s="9">
        <f t="shared" si="179"/>
        <v>71900</v>
      </c>
    </row>
    <row r="5505" spans="1:65" x14ac:dyDescent="0.3">
      <c r="A5505" s="5" t="s">
        <v>1330</v>
      </c>
      <c r="B5505" s="9">
        <v>14704</v>
      </c>
      <c r="C5505">
        <v>562882</v>
      </c>
      <c r="D5505">
        <v>1</v>
      </c>
      <c r="E5505">
        <v>1</v>
      </c>
      <c r="F5505">
        <v>1</v>
      </c>
      <c r="G5505">
        <v>1</v>
      </c>
      <c r="H5505">
        <v>1</v>
      </c>
      <c r="I5505" t="s">
        <v>131</v>
      </c>
      <c r="J5505">
        <v>562882</v>
      </c>
      <c r="K5505" t="s">
        <v>1330</v>
      </c>
      <c r="L5505">
        <v>562882</v>
      </c>
      <c r="M5505" t="s">
        <v>1330</v>
      </c>
      <c r="N5505">
        <v>562882</v>
      </c>
      <c r="O5505" t="s">
        <v>1330</v>
      </c>
      <c r="P5505">
        <v>562882</v>
      </c>
      <c r="Q5505" t="s">
        <v>1330</v>
      </c>
      <c r="R5505" s="9">
        <v>670257.49347487371</v>
      </c>
      <c r="S5505" s="9">
        <f>SUMIFS($B:$B,$J:$J,$C5505)</f>
        <v>19395</v>
      </c>
      <c r="T5505" s="9">
        <v>422571.76962672558</v>
      </c>
      <c r="U5505" s="9">
        <v>0</v>
      </c>
      <c r="V5505" s="9">
        <f>U5505*768</f>
        <v>0</v>
      </c>
      <c r="W5505" s="9">
        <v>85</v>
      </c>
      <c r="X5505" s="9">
        <f>W5505*3072</f>
        <v>261120</v>
      </c>
      <c r="Y5505" s="9">
        <v>181</v>
      </c>
      <c r="Z5505" s="9">
        <f>Y5505*1024</f>
        <v>185344</v>
      </c>
      <c r="AA5505" s="9">
        <v>55</v>
      </c>
      <c r="AB5505" s="9">
        <f>AA5505*256</f>
        <v>14080</v>
      </c>
      <c r="AC5505" s="9">
        <f>SUMIFS($B:$B,$L:$L,$C5505)</f>
        <v>19395</v>
      </c>
      <c r="AD5505" s="9">
        <v>1215868.3941627999</v>
      </c>
      <c r="AE5505" s="9">
        <f>SUMIFS($B:$B,$P:$P,$C5505)</f>
        <v>19395</v>
      </c>
      <c r="AF5505" s="9">
        <v>1139015.739456411</v>
      </c>
      <c r="AG5505" s="9">
        <f>SUMIFS($B:$B,$N:$N,$C5505)</f>
        <v>19395</v>
      </c>
      <c r="AH5505" s="9">
        <v>3343778.269908248</v>
      </c>
      <c r="AI5505" s="9">
        <f>SUMIFS($B:$B,$P:$P,$C5505)</f>
        <v>19395</v>
      </c>
      <c r="AJ5505" s="9">
        <v>12241049.420715289</v>
      </c>
      <c r="AK5505" s="9"/>
      <c r="AL5505" s="9">
        <v>2976</v>
      </c>
      <c r="AM5505" s="9">
        <f>AL5505*141</f>
        <v>419616</v>
      </c>
      <c r="AN5505" s="9"/>
      <c r="AO5505" s="9"/>
      <c r="AP5505" s="9"/>
      <c r="AQ5505" s="15"/>
      <c r="AR5505" s="9">
        <v>17</v>
      </c>
      <c r="AS5505" s="9">
        <f>AR5505*30500</f>
        <v>518500</v>
      </c>
      <c r="AT5505" s="9">
        <v>98</v>
      </c>
      <c r="AU5505" s="9">
        <f>AT5505*2742</f>
        <v>268716</v>
      </c>
      <c r="AV5505" s="9">
        <v>0</v>
      </c>
      <c r="AW5505" s="9">
        <f>AV5505*914</f>
        <v>0</v>
      </c>
      <c r="AX5505" s="9">
        <v>675</v>
      </c>
      <c r="AY5505" s="9">
        <f>AX5505*141</f>
        <v>95175</v>
      </c>
      <c r="AZ5505" s="9">
        <v>694</v>
      </c>
      <c r="BA5505" s="9">
        <f>AZ5505*343</f>
        <v>238042</v>
      </c>
      <c r="BB5505" s="9">
        <v>808</v>
      </c>
      <c r="BC5505" s="9">
        <f>BB5505*109</f>
        <v>88072</v>
      </c>
      <c r="BD5505" s="9">
        <v>94</v>
      </c>
      <c r="BE5505" s="9">
        <f>BD5505*82</f>
        <v>7708</v>
      </c>
      <c r="BF5505" s="9">
        <v>819</v>
      </c>
      <c r="BG5505" s="9">
        <f>BF5505*328</f>
        <v>268632</v>
      </c>
      <c r="BH5505" s="9">
        <v>101</v>
      </c>
      <c r="BI5505" s="9">
        <f>BH5505*410</f>
        <v>41410</v>
      </c>
      <c r="BJ5505" s="9">
        <v>4</v>
      </c>
      <c r="BK5505" s="9">
        <f>BJ5505*219</f>
        <v>876</v>
      </c>
      <c r="BL5505" s="9">
        <f t="shared" si="178"/>
        <v>21439832.087344348</v>
      </c>
      <c r="BM5505" s="9">
        <f t="shared" si="179"/>
        <v>21439800</v>
      </c>
    </row>
    <row r="5506" spans="1:65" x14ac:dyDescent="0.3">
      <c r="A5506" t="s">
        <v>4910</v>
      </c>
      <c r="B5506" s="9">
        <v>186</v>
      </c>
      <c r="C5506">
        <v>562211</v>
      </c>
      <c r="D5506">
        <v>1</v>
      </c>
      <c r="E5506">
        <v>0</v>
      </c>
      <c r="F5506">
        <v>0</v>
      </c>
      <c r="G5506">
        <v>0</v>
      </c>
      <c r="H5506">
        <v>0</v>
      </c>
      <c r="I5506" t="s">
        <v>83</v>
      </c>
      <c r="J5506">
        <v>549339</v>
      </c>
      <c r="K5506" t="s">
        <v>1117</v>
      </c>
      <c r="L5506">
        <v>549584</v>
      </c>
      <c r="M5506" t="s">
        <v>631</v>
      </c>
      <c r="N5506">
        <v>549584</v>
      </c>
      <c r="O5506" t="s">
        <v>631</v>
      </c>
      <c r="P5506">
        <v>549240</v>
      </c>
      <c r="Q5506" t="s">
        <v>102</v>
      </c>
      <c r="R5506" s="9">
        <v>71941.662785630979</v>
      </c>
      <c r="S5506" s="9"/>
      <c r="T5506" s="9"/>
      <c r="U5506" s="9"/>
      <c r="V5506" s="9"/>
      <c r="W5506" s="9"/>
      <c r="X5506" s="9"/>
      <c r="Y5506" s="9"/>
      <c r="Z5506" s="9"/>
      <c r="AA5506" s="9"/>
      <c r="AB5506" s="9"/>
      <c r="AC5506" s="9"/>
      <c r="AD5506" s="9"/>
      <c r="AE5506" s="9"/>
      <c r="AF5506" s="9"/>
      <c r="AG5506" s="9"/>
      <c r="AH5506" s="9"/>
      <c r="AI5506" s="9"/>
      <c r="AJ5506" s="9"/>
      <c r="AK5506" s="9"/>
      <c r="AL5506" s="9"/>
      <c r="AM5506" s="9"/>
      <c r="AN5506" s="9"/>
      <c r="AO5506" s="9"/>
      <c r="AP5506" s="9"/>
      <c r="AQ5506" s="15"/>
      <c r="AR5506" s="9"/>
      <c r="AS5506" s="9"/>
      <c r="AT5506" s="9"/>
      <c r="AU5506" s="9"/>
      <c r="AV5506" s="9"/>
      <c r="AW5506" s="9"/>
      <c r="AX5506" s="9"/>
      <c r="AY5506" s="9"/>
      <c r="AZ5506" s="9"/>
      <c r="BA5506" s="9"/>
      <c r="BB5506" s="9"/>
      <c r="BC5506" s="9"/>
      <c r="BD5506" s="9"/>
      <c r="BE5506" s="9"/>
      <c r="BF5506" s="9"/>
      <c r="BG5506" s="9"/>
      <c r="BH5506" s="9"/>
      <c r="BI5506" s="9"/>
      <c r="BJ5506" s="9"/>
      <c r="BK5506" s="9"/>
      <c r="BL5506" s="9">
        <f t="shared" si="178"/>
        <v>71941.662785630979</v>
      </c>
      <c r="BM5506" s="9">
        <f t="shared" si="179"/>
        <v>71900</v>
      </c>
    </row>
    <row r="5507" spans="1:65" x14ac:dyDescent="0.3">
      <c r="A5507" t="s">
        <v>4911</v>
      </c>
      <c r="B5507" s="9">
        <v>304</v>
      </c>
      <c r="C5507">
        <v>596949</v>
      </c>
      <c r="D5507">
        <v>1</v>
      </c>
      <c r="E5507">
        <v>0</v>
      </c>
      <c r="F5507">
        <v>0</v>
      </c>
      <c r="G5507">
        <v>0</v>
      </c>
      <c r="H5507">
        <v>0</v>
      </c>
      <c r="I5507" t="s">
        <v>123</v>
      </c>
      <c r="J5507">
        <v>595209</v>
      </c>
      <c r="K5507" t="s">
        <v>480</v>
      </c>
      <c r="L5507">
        <v>595209</v>
      </c>
      <c r="M5507" t="s">
        <v>480</v>
      </c>
      <c r="N5507">
        <v>595209</v>
      </c>
      <c r="O5507" t="s">
        <v>480</v>
      </c>
      <c r="P5507">
        <v>595209</v>
      </c>
      <c r="Q5507" t="s">
        <v>480</v>
      </c>
      <c r="R5507" s="9">
        <v>72891.411664068946</v>
      </c>
      <c r="S5507" s="9"/>
      <c r="T5507" s="9"/>
      <c r="U5507" s="9"/>
      <c r="V5507" s="9"/>
      <c r="W5507" s="9"/>
      <c r="X5507" s="9"/>
      <c r="Y5507" s="9"/>
      <c r="Z5507" s="9"/>
      <c r="AA5507" s="9"/>
      <c r="AB5507" s="9"/>
      <c r="AC5507" s="9"/>
      <c r="AD5507" s="9"/>
      <c r="AE5507" s="9"/>
      <c r="AF5507" s="9"/>
      <c r="AG5507" s="9"/>
      <c r="AH5507" s="9"/>
      <c r="AI5507" s="9"/>
      <c r="AJ5507" s="9"/>
      <c r="AK5507" s="9"/>
      <c r="AL5507" s="9"/>
      <c r="AM5507" s="9"/>
      <c r="AN5507" s="9"/>
      <c r="AO5507" s="9"/>
      <c r="AP5507" s="9"/>
      <c r="AQ5507" s="15"/>
      <c r="AR5507" s="9"/>
      <c r="AS5507" s="9"/>
      <c r="AT5507" s="9"/>
      <c r="AU5507" s="9"/>
      <c r="AV5507" s="9"/>
      <c r="AW5507" s="9"/>
      <c r="AX5507" s="9"/>
      <c r="AY5507" s="9"/>
      <c r="AZ5507" s="9"/>
      <c r="BA5507" s="9"/>
      <c r="BB5507" s="9"/>
      <c r="BC5507" s="9"/>
      <c r="BD5507" s="9"/>
      <c r="BE5507" s="9"/>
      <c r="BF5507" s="9"/>
      <c r="BG5507" s="9"/>
      <c r="BH5507" s="9"/>
      <c r="BI5507" s="9"/>
      <c r="BJ5507" s="9"/>
      <c r="BK5507" s="9"/>
      <c r="BL5507" s="9">
        <f t="shared" si="178"/>
        <v>72891.411664068946</v>
      </c>
      <c r="BM5507" s="9">
        <f t="shared" si="179"/>
        <v>72900</v>
      </c>
    </row>
    <row r="5508" spans="1:65" x14ac:dyDescent="0.3">
      <c r="A5508" t="s">
        <v>4912</v>
      </c>
      <c r="B5508" s="9">
        <v>901</v>
      </c>
      <c r="C5508">
        <v>582603</v>
      </c>
      <c r="D5508">
        <v>1</v>
      </c>
      <c r="E5508">
        <v>0</v>
      </c>
      <c r="F5508">
        <v>0</v>
      </c>
      <c r="G5508">
        <v>0</v>
      </c>
      <c r="H5508">
        <v>0</v>
      </c>
      <c r="I5508" t="s">
        <v>81</v>
      </c>
      <c r="J5508">
        <v>582352</v>
      </c>
      <c r="K5508" t="s">
        <v>3665</v>
      </c>
      <c r="L5508">
        <v>581283</v>
      </c>
      <c r="M5508" t="s">
        <v>82</v>
      </c>
      <c r="N5508">
        <v>581283</v>
      </c>
      <c r="O5508" t="s">
        <v>82</v>
      </c>
      <c r="P5508">
        <v>581283</v>
      </c>
      <c r="Q5508" t="s">
        <v>82</v>
      </c>
      <c r="R5508" s="9">
        <v>213010.79100099509</v>
      </c>
      <c r="S5508" s="9"/>
      <c r="T5508" s="9"/>
      <c r="U5508" s="9"/>
      <c r="V5508" s="9"/>
      <c r="W5508" s="9"/>
      <c r="X5508" s="9"/>
      <c r="Y5508" s="9"/>
      <c r="Z5508" s="9"/>
      <c r="AA5508" s="9"/>
      <c r="AB5508" s="9"/>
      <c r="AC5508" s="9"/>
      <c r="AD5508" s="9"/>
      <c r="AE5508" s="9"/>
      <c r="AF5508" s="9"/>
      <c r="AG5508" s="9"/>
      <c r="AH5508" s="9"/>
      <c r="AI5508" s="9"/>
      <c r="AJ5508" s="9"/>
      <c r="AK5508" s="9"/>
      <c r="AL5508" s="9"/>
      <c r="AM5508" s="9"/>
      <c r="AN5508" s="9"/>
      <c r="AO5508" s="9"/>
      <c r="AP5508" s="9"/>
      <c r="AQ5508" s="15"/>
      <c r="AR5508" s="9"/>
      <c r="AS5508" s="9"/>
      <c r="AT5508" s="9"/>
      <c r="AU5508" s="9"/>
      <c r="AV5508" s="9"/>
      <c r="AW5508" s="9"/>
      <c r="AX5508" s="9"/>
      <c r="AY5508" s="9"/>
      <c r="AZ5508" s="9"/>
      <c r="BA5508" s="9"/>
      <c r="BB5508" s="9"/>
      <c r="BC5508" s="9"/>
      <c r="BD5508" s="9"/>
      <c r="BE5508" s="9"/>
      <c r="BF5508" s="9"/>
      <c r="BG5508" s="9"/>
      <c r="BH5508" s="9"/>
      <c r="BI5508" s="9"/>
      <c r="BJ5508" s="9"/>
      <c r="BK5508" s="9"/>
      <c r="BL5508" s="9">
        <f t="shared" ref="BL5508:BL5571" si="180">SUMIF(R5508:R5508,"&lt;&gt;")+SUMIF(T5508:T5508,"&lt;&gt;")+SUMIF(V5508:V5508,"&lt;&gt;")+SUMIF(X5508:X5508,"&lt;&gt;")+SUMIF(Z5508:Z5508,"&lt;&gt;")+SUMIF(AB5508:AB5508,"&lt;&gt;")+SUMIF(AD5508:AD5508,"&lt;&gt;")+SUMIF(AF5508:AF5508,"&lt;&gt;")+SUMIF(AH5508:AH5508,"&lt;&gt;")+SUMIF(AJ5508:AJ5508,"&lt;&gt;")+SUMIF(AK5508:AK5508,"&lt;&gt;")+SUMIF(AM5508:AM5508,"&lt;&gt;")+SUMIF(AO5508:AO5508,"&lt;&gt;")+SUMIF(AQ5508:AQ5508,"&lt;&gt;")+SUMIF(AS5508:AS5508,"&lt;&gt;")+SUMIF(AU5508:AU5508,"&lt;&gt;")+SUMIF(AW5508:AW5508,"&lt;&gt;")+SUMIF(AY5508:AY5508,"&lt;&gt;")+SUMIF(BA5508:BA5508,"&lt;&gt;")+SUMIF(BC5508:BC5508,"&lt;&gt;")+SUMIF(BE5508:BE5508,"&lt;&gt;")+SUMIF(BG5508:BG5508,"&lt;&gt;")+SUMIF(BI5508:BI5508,"&lt;&gt;")+SUMIF(BK5508:BK5508,"&lt;&gt;")</f>
        <v>213010.79100099509</v>
      </c>
      <c r="BM5508" s="9">
        <f t="shared" ref="BM5508:BM5571" si="181">ROUND(BL5508/100,0)*100</f>
        <v>213000</v>
      </c>
    </row>
    <row r="5509" spans="1:65" x14ac:dyDescent="0.3">
      <c r="A5509" t="s">
        <v>4912</v>
      </c>
      <c r="B5509" s="9">
        <v>594</v>
      </c>
      <c r="C5509">
        <v>534528</v>
      </c>
      <c r="D5509">
        <v>1</v>
      </c>
      <c r="E5509">
        <v>0</v>
      </c>
      <c r="F5509">
        <v>0</v>
      </c>
      <c r="G5509">
        <v>0</v>
      </c>
      <c r="H5509">
        <v>0</v>
      </c>
      <c r="I5509" t="s">
        <v>86</v>
      </c>
      <c r="J5509">
        <v>534498</v>
      </c>
      <c r="K5509" t="s">
        <v>1097</v>
      </c>
      <c r="L5509">
        <v>534498</v>
      </c>
      <c r="M5509" t="s">
        <v>1097</v>
      </c>
      <c r="N5509">
        <v>534498</v>
      </c>
      <c r="O5509" t="s">
        <v>1097</v>
      </c>
      <c r="P5509">
        <v>533955</v>
      </c>
      <c r="Q5509" t="s">
        <v>314</v>
      </c>
      <c r="R5509" s="9">
        <v>141319.14965281141</v>
      </c>
      <c r="S5509" s="9"/>
      <c r="T5509" s="9"/>
      <c r="U5509" s="9"/>
      <c r="V5509" s="9"/>
      <c r="W5509" s="9"/>
      <c r="X5509" s="9"/>
      <c r="Y5509" s="9"/>
      <c r="Z5509" s="9"/>
      <c r="AA5509" s="9"/>
      <c r="AB5509" s="9"/>
      <c r="AC5509" s="9"/>
      <c r="AD5509" s="9"/>
      <c r="AE5509" s="9"/>
      <c r="AF5509" s="9"/>
      <c r="AG5509" s="9"/>
      <c r="AH5509" s="9"/>
      <c r="AI5509" s="9"/>
      <c r="AJ5509" s="9"/>
      <c r="AK5509" s="9"/>
      <c r="AL5509" s="9"/>
      <c r="AM5509" s="9"/>
      <c r="AN5509" s="9"/>
      <c r="AO5509" s="9"/>
      <c r="AP5509" s="9"/>
      <c r="AQ5509" s="15"/>
      <c r="AR5509" s="9"/>
      <c r="AS5509" s="9"/>
      <c r="AT5509" s="9"/>
      <c r="AU5509" s="9"/>
      <c r="AV5509" s="9"/>
      <c r="AW5509" s="9"/>
      <c r="AX5509" s="9"/>
      <c r="AY5509" s="9"/>
      <c r="AZ5509" s="9"/>
      <c r="BA5509" s="9"/>
      <c r="BB5509" s="9"/>
      <c r="BC5509" s="9"/>
      <c r="BD5509" s="9"/>
      <c r="BE5509" s="9"/>
      <c r="BF5509" s="9"/>
      <c r="BG5509" s="9"/>
      <c r="BH5509" s="9"/>
      <c r="BI5509" s="9"/>
      <c r="BJ5509" s="9"/>
      <c r="BK5509" s="9"/>
      <c r="BL5509" s="9">
        <f t="shared" si="180"/>
        <v>141319.14965281141</v>
      </c>
      <c r="BM5509" s="9">
        <f t="shared" si="181"/>
        <v>141300</v>
      </c>
    </row>
    <row r="5510" spans="1:65" x14ac:dyDescent="0.3">
      <c r="A5510" t="s">
        <v>4913</v>
      </c>
      <c r="B5510" s="9">
        <v>434</v>
      </c>
      <c r="C5510">
        <v>593656</v>
      </c>
      <c r="D5510">
        <v>1</v>
      </c>
      <c r="E5510">
        <v>0</v>
      </c>
      <c r="F5510">
        <v>0</v>
      </c>
      <c r="G5510">
        <v>0</v>
      </c>
      <c r="H5510">
        <v>0</v>
      </c>
      <c r="I5510" t="s">
        <v>81</v>
      </c>
      <c r="J5510">
        <v>592889</v>
      </c>
      <c r="K5510" t="s">
        <v>482</v>
      </c>
      <c r="L5510">
        <v>592889</v>
      </c>
      <c r="M5510" t="s">
        <v>482</v>
      </c>
      <c r="N5510">
        <v>592889</v>
      </c>
      <c r="O5510" t="s">
        <v>482</v>
      </c>
      <c r="P5510">
        <v>592889</v>
      </c>
      <c r="Q5510" t="s">
        <v>482</v>
      </c>
      <c r="R5510" s="9">
        <v>103664.45610706561</v>
      </c>
      <c r="S5510" s="9"/>
      <c r="T5510" s="9"/>
      <c r="U5510" s="9"/>
      <c r="V5510" s="9"/>
      <c r="W5510" s="9"/>
      <c r="X5510" s="9"/>
      <c r="Y5510" s="9"/>
      <c r="Z5510" s="9"/>
      <c r="AA5510" s="9"/>
      <c r="AB5510" s="9"/>
      <c r="AC5510" s="9"/>
      <c r="AD5510" s="9"/>
      <c r="AE5510" s="9"/>
      <c r="AF5510" s="9"/>
      <c r="AG5510" s="9"/>
      <c r="AH5510" s="9"/>
      <c r="AI5510" s="9"/>
      <c r="AJ5510" s="9"/>
      <c r="AK5510" s="9"/>
      <c r="AL5510" s="9"/>
      <c r="AM5510" s="9"/>
      <c r="AN5510" s="9"/>
      <c r="AO5510" s="9"/>
      <c r="AP5510" s="9"/>
      <c r="AQ5510" s="15"/>
      <c r="AR5510" s="9">
        <v>1</v>
      </c>
      <c r="AS5510" s="9">
        <f>AR5510*30500</f>
        <v>30500</v>
      </c>
      <c r="AT5510" s="9"/>
      <c r="AU5510" s="9"/>
      <c r="AV5510" s="9"/>
      <c r="AW5510" s="9"/>
      <c r="AX5510" s="9"/>
      <c r="AY5510" s="9"/>
      <c r="AZ5510" s="9"/>
      <c r="BA5510" s="9"/>
      <c r="BB5510" s="9"/>
      <c r="BC5510" s="9"/>
      <c r="BD5510" s="9"/>
      <c r="BE5510" s="9"/>
      <c r="BF5510" s="9"/>
      <c r="BG5510" s="9"/>
      <c r="BH5510" s="9"/>
      <c r="BI5510" s="9"/>
      <c r="BJ5510" s="9"/>
      <c r="BK5510" s="9"/>
      <c r="BL5510" s="9">
        <f t="shared" si="180"/>
        <v>134164.45610706561</v>
      </c>
      <c r="BM5510" s="9">
        <f t="shared" si="181"/>
        <v>134200</v>
      </c>
    </row>
    <row r="5511" spans="1:65" x14ac:dyDescent="0.3">
      <c r="A5511" t="s">
        <v>4913</v>
      </c>
      <c r="B5511" s="9">
        <v>430</v>
      </c>
      <c r="C5511">
        <v>592781</v>
      </c>
      <c r="D5511">
        <v>1</v>
      </c>
      <c r="E5511">
        <v>0</v>
      </c>
      <c r="F5511">
        <v>0</v>
      </c>
      <c r="G5511">
        <v>0</v>
      </c>
      <c r="H5511">
        <v>0</v>
      </c>
      <c r="I5511" t="s">
        <v>135</v>
      </c>
      <c r="J5511">
        <v>592510</v>
      </c>
      <c r="K5511" t="s">
        <v>3280</v>
      </c>
      <c r="L5511">
        <v>592510</v>
      </c>
      <c r="M5511" t="s">
        <v>3280</v>
      </c>
      <c r="N5511">
        <v>592005</v>
      </c>
      <c r="O5511" t="s">
        <v>136</v>
      </c>
      <c r="P5511">
        <v>592005</v>
      </c>
      <c r="Q5511" t="s">
        <v>136</v>
      </c>
      <c r="R5511" s="9">
        <v>102720.1411990327</v>
      </c>
      <c r="S5511" s="9"/>
      <c r="T5511" s="9"/>
      <c r="U5511" s="9"/>
      <c r="V5511" s="9"/>
      <c r="W5511" s="9"/>
      <c r="X5511" s="9"/>
      <c r="Y5511" s="9"/>
      <c r="Z5511" s="9"/>
      <c r="AA5511" s="9"/>
      <c r="AB5511" s="9"/>
      <c r="AC5511" s="9"/>
      <c r="AD5511" s="9"/>
      <c r="AE5511" s="9"/>
      <c r="AF5511" s="9"/>
      <c r="AG5511" s="9"/>
      <c r="AH5511" s="9"/>
      <c r="AI5511" s="9"/>
      <c r="AJ5511" s="9"/>
      <c r="AK5511" s="9"/>
      <c r="AL5511" s="9"/>
      <c r="AM5511" s="9"/>
      <c r="AN5511" s="9"/>
      <c r="AO5511" s="9"/>
      <c r="AP5511" s="9"/>
      <c r="AQ5511" s="15"/>
      <c r="AR5511" s="9"/>
      <c r="AS5511" s="9"/>
      <c r="AT5511" s="9"/>
      <c r="AU5511" s="9"/>
      <c r="AV5511" s="9"/>
      <c r="AW5511" s="9"/>
      <c r="AX5511" s="9"/>
      <c r="AY5511" s="9"/>
      <c r="AZ5511" s="9"/>
      <c r="BA5511" s="9"/>
      <c r="BB5511" s="9"/>
      <c r="BC5511" s="9"/>
      <c r="BD5511" s="9"/>
      <c r="BE5511" s="9"/>
      <c r="BF5511" s="9"/>
      <c r="BG5511" s="9"/>
      <c r="BH5511" s="9"/>
      <c r="BI5511" s="9"/>
      <c r="BJ5511" s="9"/>
      <c r="BK5511" s="9"/>
      <c r="BL5511" s="9">
        <f t="shared" si="180"/>
        <v>102720.1411990327</v>
      </c>
      <c r="BM5511" s="9">
        <f t="shared" si="181"/>
        <v>102700</v>
      </c>
    </row>
    <row r="5512" spans="1:65" x14ac:dyDescent="0.3">
      <c r="A5512" t="s">
        <v>4913</v>
      </c>
      <c r="B5512" s="9">
        <v>243</v>
      </c>
      <c r="C5512">
        <v>582611</v>
      </c>
      <c r="D5512">
        <v>1</v>
      </c>
      <c r="E5512">
        <v>0</v>
      </c>
      <c r="F5512">
        <v>0</v>
      </c>
      <c r="G5512">
        <v>0</v>
      </c>
      <c r="H5512">
        <v>0</v>
      </c>
      <c r="I5512" t="s">
        <v>81</v>
      </c>
      <c r="J5512">
        <v>581739</v>
      </c>
      <c r="K5512" t="s">
        <v>2357</v>
      </c>
      <c r="L5512">
        <v>581372</v>
      </c>
      <c r="M5512" t="s">
        <v>243</v>
      </c>
      <c r="N5512">
        <v>581372</v>
      </c>
      <c r="O5512" t="s">
        <v>243</v>
      </c>
      <c r="P5512">
        <v>581372</v>
      </c>
      <c r="Q5512" t="s">
        <v>243</v>
      </c>
      <c r="R5512" s="9">
        <v>71941.662785630979</v>
      </c>
      <c r="S5512" s="9"/>
      <c r="T5512" s="9"/>
      <c r="U5512" s="9"/>
      <c r="V5512" s="9"/>
      <c r="W5512" s="9"/>
      <c r="X5512" s="9"/>
      <c r="Y5512" s="9"/>
      <c r="Z5512" s="9"/>
      <c r="AA5512" s="9"/>
      <c r="AB5512" s="9"/>
      <c r="AC5512" s="9"/>
      <c r="AD5512" s="9"/>
      <c r="AE5512" s="9"/>
      <c r="AF5512" s="9"/>
      <c r="AG5512" s="9"/>
      <c r="AH5512" s="9"/>
      <c r="AI5512" s="9"/>
      <c r="AJ5512" s="9"/>
      <c r="AK5512" s="9"/>
      <c r="AL5512" s="9"/>
      <c r="AM5512" s="9"/>
      <c r="AN5512" s="9"/>
      <c r="AO5512" s="9"/>
      <c r="AP5512" s="9"/>
      <c r="AQ5512" s="15"/>
      <c r="AR5512" s="9"/>
      <c r="AS5512" s="9"/>
      <c r="AT5512" s="9"/>
      <c r="AU5512" s="9"/>
      <c r="AV5512" s="9"/>
      <c r="AW5512" s="9"/>
      <c r="AX5512" s="9"/>
      <c r="AY5512" s="9"/>
      <c r="AZ5512" s="9"/>
      <c r="BA5512" s="9"/>
      <c r="BB5512" s="9"/>
      <c r="BC5512" s="9"/>
      <c r="BD5512" s="9"/>
      <c r="BE5512" s="9"/>
      <c r="BF5512" s="9"/>
      <c r="BG5512" s="9"/>
      <c r="BH5512" s="9"/>
      <c r="BI5512" s="9"/>
      <c r="BJ5512" s="9"/>
      <c r="BK5512" s="9"/>
      <c r="BL5512" s="9">
        <f t="shared" si="180"/>
        <v>71941.662785630979</v>
      </c>
      <c r="BM5512" s="9">
        <f t="shared" si="181"/>
        <v>71900</v>
      </c>
    </row>
    <row r="5513" spans="1:65" x14ac:dyDescent="0.3">
      <c r="A5513" t="s">
        <v>4914</v>
      </c>
      <c r="B5513" s="9">
        <v>766</v>
      </c>
      <c r="C5513">
        <v>593664</v>
      </c>
      <c r="D5513">
        <v>1</v>
      </c>
      <c r="E5513">
        <v>0</v>
      </c>
      <c r="F5513">
        <v>0</v>
      </c>
      <c r="G5513">
        <v>0</v>
      </c>
      <c r="H5513">
        <v>0</v>
      </c>
      <c r="I5513" t="s">
        <v>81</v>
      </c>
      <c r="J5513">
        <v>593583</v>
      </c>
      <c r="K5513" t="s">
        <v>629</v>
      </c>
      <c r="L5513">
        <v>593583</v>
      </c>
      <c r="M5513" t="s">
        <v>629</v>
      </c>
      <c r="N5513">
        <v>593583</v>
      </c>
      <c r="O5513" t="s">
        <v>629</v>
      </c>
      <c r="P5513">
        <v>593583</v>
      </c>
      <c r="Q5513" t="s">
        <v>629</v>
      </c>
      <c r="R5513" s="9">
        <v>181567.63303789211</v>
      </c>
      <c r="S5513" s="9"/>
      <c r="T5513" s="9"/>
      <c r="U5513" s="9"/>
      <c r="V5513" s="9"/>
      <c r="W5513" s="9"/>
      <c r="X5513" s="9"/>
      <c r="Y5513" s="9"/>
      <c r="Z5513" s="9"/>
      <c r="AA5513" s="9"/>
      <c r="AB5513" s="9"/>
      <c r="AC5513" s="9"/>
      <c r="AD5513" s="9"/>
      <c r="AE5513" s="9"/>
      <c r="AF5513" s="9"/>
      <c r="AG5513" s="9"/>
      <c r="AH5513" s="9"/>
      <c r="AI5513" s="9"/>
      <c r="AJ5513" s="9"/>
      <c r="AK5513" s="9"/>
      <c r="AL5513" s="9"/>
      <c r="AM5513" s="9"/>
      <c r="AN5513" s="9"/>
      <c r="AO5513" s="9"/>
      <c r="AP5513" s="9"/>
      <c r="AQ5513" s="15"/>
      <c r="AR5513" s="9">
        <v>2</v>
      </c>
      <c r="AS5513" s="9">
        <f>AR5513*30500</f>
        <v>61000</v>
      </c>
      <c r="AT5513" s="9"/>
      <c r="AU5513" s="9"/>
      <c r="AV5513" s="9"/>
      <c r="AW5513" s="9"/>
      <c r="AX5513" s="9"/>
      <c r="AY5513" s="9"/>
      <c r="AZ5513" s="9"/>
      <c r="BA5513" s="9"/>
      <c r="BB5513" s="9"/>
      <c r="BC5513" s="9"/>
      <c r="BD5513" s="9"/>
      <c r="BE5513" s="9"/>
      <c r="BF5513" s="9"/>
      <c r="BG5513" s="9"/>
      <c r="BH5513" s="9"/>
      <c r="BI5513" s="9"/>
      <c r="BJ5513" s="9"/>
      <c r="BK5513" s="9"/>
      <c r="BL5513" s="9">
        <f t="shared" si="180"/>
        <v>242567.63303789211</v>
      </c>
      <c r="BM5513" s="9">
        <f t="shared" si="181"/>
        <v>242600</v>
      </c>
    </row>
    <row r="5514" spans="1:65" x14ac:dyDescent="0.3">
      <c r="A5514" t="s">
        <v>4915</v>
      </c>
      <c r="B5514" s="9">
        <v>568</v>
      </c>
      <c r="C5514">
        <v>572462</v>
      </c>
      <c r="D5514">
        <v>1</v>
      </c>
      <c r="E5514">
        <v>0</v>
      </c>
      <c r="F5514">
        <v>0</v>
      </c>
      <c r="G5514">
        <v>0</v>
      </c>
      <c r="H5514">
        <v>0</v>
      </c>
      <c r="I5514" t="s">
        <v>96</v>
      </c>
      <c r="J5514">
        <v>571393</v>
      </c>
      <c r="K5514" t="s">
        <v>1167</v>
      </c>
      <c r="L5514">
        <v>571393</v>
      </c>
      <c r="M5514" t="s">
        <v>1167</v>
      </c>
      <c r="N5514">
        <v>571393</v>
      </c>
      <c r="O5514" t="s">
        <v>1167</v>
      </c>
      <c r="P5514">
        <v>571393</v>
      </c>
      <c r="Q5514" t="s">
        <v>1167</v>
      </c>
      <c r="R5514" s="9">
        <v>135215.16989925879</v>
      </c>
      <c r="S5514" s="9"/>
      <c r="T5514" s="9"/>
      <c r="U5514" s="9"/>
      <c r="V5514" s="9"/>
      <c r="W5514" s="9"/>
      <c r="X5514" s="9"/>
      <c r="Y5514" s="9"/>
      <c r="Z5514" s="9"/>
      <c r="AA5514" s="9"/>
      <c r="AB5514" s="9"/>
      <c r="AC5514" s="9"/>
      <c r="AD5514" s="9"/>
      <c r="AE5514" s="9"/>
      <c r="AF5514" s="9"/>
      <c r="AG5514" s="9"/>
      <c r="AH5514" s="9"/>
      <c r="AI5514" s="9"/>
      <c r="AJ5514" s="9"/>
      <c r="AK5514" s="9"/>
      <c r="AL5514" s="9"/>
      <c r="AM5514" s="9"/>
      <c r="AN5514" s="9"/>
      <c r="AO5514" s="9"/>
      <c r="AP5514" s="9"/>
      <c r="AQ5514" s="15"/>
      <c r="AR5514" s="9">
        <v>1</v>
      </c>
      <c r="AS5514" s="9">
        <f>AR5514*30500</f>
        <v>30500</v>
      </c>
      <c r="AT5514" s="9"/>
      <c r="AU5514" s="9"/>
      <c r="AV5514" s="9"/>
      <c r="AW5514" s="9"/>
      <c r="AX5514" s="9"/>
      <c r="AY5514" s="9"/>
      <c r="AZ5514" s="9"/>
      <c r="BA5514" s="9"/>
      <c r="BB5514" s="9"/>
      <c r="BC5514" s="9"/>
      <c r="BD5514" s="9"/>
      <c r="BE5514" s="9"/>
      <c r="BF5514" s="9"/>
      <c r="BG5514" s="9"/>
      <c r="BH5514" s="9"/>
      <c r="BI5514" s="9"/>
      <c r="BJ5514" s="9"/>
      <c r="BK5514" s="9"/>
      <c r="BL5514" s="9">
        <f t="shared" si="180"/>
        <v>165715.16989925879</v>
      </c>
      <c r="BM5514" s="9">
        <f t="shared" si="181"/>
        <v>165700</v>
      </c>
    </row>
    <row r="5515" spans="1:65" x14ac:dyDescent="0.3">
      <c r="A5515" t="s">
        <v>4916</v>
      </c>
      <c r="B5515" s="9">
        <v>2274</v>
      </c>
      <c r="C5515">
        <v>545228</v>
      </c>
      <c r="D5515">
        <v>1</v>
      </c>
      <c r="E5515">
        <v>0</v>
      </c>
      <c r="F5515">
        <v>0</v>
      </c>
      <c r="G5515">
        <v>0</v>
      </c>
      <c r="H5515">
        <v>0</v>
      </c>
      <c r="I5515" t="s">
        <v>83</v>
      </c>
      <c r="J5515">
        <v>544663</v>
      </c>
      <c r="K5515" t="s">
        <v>2272</v>
      </c>
      <c r="L5515">
        <v>544256</v>
      </c>
      <c r="M5515" t="s">
        <v>85</v>
      </c>
      <c r="N5515">
        <v>544256</v>
      </c>
      <c r="O5515" t="s">
        <v>85</v>
      </c>
      <c r="P5515">
        <v>544256</v>
      </c>
      <c r="Q5515" t="s">
        <v>85</v>
      </c>
      <c r="R5515" s="9">
        <v>527238.16996376333</v>
      </c>
      <c r="S5515" s="9"/>
      <c r="T5515" s="9"/>
      <c r="U5515" s="9"/>
      <c r="V5515" s="9"/>
      <c r="W5515" s="9"/>
      <c r="X5515" s="9"/>
      <c r="Y5515" s="9"/>
      <c r="Z5515" s="9"/>
      <c r="AA5515" s="9"/>
      <c r="AB5515" s="9"/>
      <c r="AC5515" s="9"/>
      <c r="AD5515" s="9"/>
      <c r="AE5515" s="9"/>
      <c r="AF5515" s="9"/>
      <c r="AG5515" s="9"/>
      <c r="AH5515" s="9"/>
      <c r="AI5515" s="9"/>
      <c r="AJ5515" s="9"/>
      <c r="AK5515" s="9"/>
      <c r="AL5515" s="9"/>
      <c r="AM5515" s="9"/>
      <c r="AN5515" s="9"/>
      <c r="AO5515" s="9"/>
      <c r="AP5515" s="9"/>
      <c r="AQ5515" s="15"/>
      <c r="AR5515" s="9">
        <v>2</v>
      </c>
      <c r="AS5515" s="9">
        <f>AR5515*30500</f>
        <v>61000</v>
      </c>
      <c r="AT5515" s="9"/>
      <c r="AU5515" s="9"/>
      <c r="AV5515" s="9"/>
      <c r="AW5515" s="9"/>
      <c r="AX5515" s="9"/>
      <c r="AY5515" s="9"/>
      <c r="AZ5515" s="9"/>
      <c r="BA5515" s="9"/>
      <c r="BB5515" s="9"/>
      <c r="BC5515" s="9"/>
      <c r="BD5515" s="9"/>
      <c r="BE5515" s="9"/>
      <c r="BF5515" s="9"/>
      <c r="BG5515" s="9"/>
      <c r="BH5515" s="9"/>
      <c r="BI5515" s="9"/>
      <c r="BJ5515" s="9"/>
      <c r="BK5515" s="9"/>
      <c r="BL5515" s="9">
        <f t="shared" si="180"/>
        <v>588238.16996376333</v>
      </c>
      <c r="BM5515" s="9">
        <f t="shared" si="181"/>
        <v>588200</v>
      </c>
    </row>
    <row r="5516" spans="1:65" x14ac:dyDescent="0.3">
      <c r="A5516" t="s">
        <v>4917</v>
      </c>
      <c r="B5516" s="9">
        <v>265</v>
      </c>
      <c r="C5516">
        <v>549002</v>
      </c>
      <c r="D5516">
        <v>1</v>
      </c>
      <c r="E5516">
        <v>0</v>
      </c>
      <c r="F5516">
        <v>0</v>
      </c>
      <c r="G5516">
        <v>0</v>
      </c>
      <c r="H5516">
        <v>0</v>
      </c>
      <c r="I5516" t="s">
        <v>123</v>
      </c>
      <c r="J5516">
        <v>548111</v>
      </c>
      <c r="K5516" t="s">
        <v>484</v>
      </c>
      <c r="L5516">
        <v>548111</v>
      </c>
      <c r="M5516" t="s">
        <v>484</v>
      </c>
      <c r="N5516">
        <v>548111</v>
      </c>
      <c r="O5516" t="s">
        <v>484</v>
      </c>
      <c r="P5516">
        <v>547492</v>
      </c>
      <c r="Q5516" t="s">
        <v>125</v>
      </c>
      <c r="R5516" s="9">
        <v>71941.662785630979</v>
      </c>
      <c r="S5516" s="9"/>
      <c r="T5516" s="9"/>
      <c r="U5516" s="9"/>
      <c r="V5516" s="9"/>
      <c r="W5516" s="9"/>
      <c r="X5516" s="9"/>
      <c r="Y5516" s="9"/>
      <c r="Z5516" s="9"/>
      <c r="AA5516" s="9"/>
      <c r="AB5516" s="9"/>
      <c r="AC5516" s="9"/>
      <c r="AD5516" s="9"/>
      <c r="AE5516" s="9"/>
      <c r="AF5516" s="9"/>
      <c r="AG5516" s="9"/>
      <c r="AH5516" s="9"/>
      <c r="AI5516" s="9"/>
      <c r="AJ5516" s="9"/>
      <c r="AK5516" s="9"/>
      <c r="AL5516" s="9"/>
      <c r="AM5516" s="9"/>
      <c r="AN5516" s="9"/>
      <c r="AO5516" s="9"/>
      <c r="AP5516" s="9"/>
      <c r="AQ5516" s="15"/>
      <c r="AR5516" s="9"/>
      <c r="AS5516" s="9"/>
      <c r="AT5516" s="9"/>
      <c r="AU5516" s="9"/>
      <c r="AV5516" s="9"/>
      <c r="AW5516" s="9"/>
      <c r="AX5516" s="9"/>
      <c r="AY5516" s="9"/>
      <c r="AZ5516" s="9"/>
      <c r="BA5516" s="9"/>
      <c r="BB5516" s="9"/>
      <c r="BC5516" s="9"/>
      <c r="BD5516" s="9"/>
      <c r="BE5516" s="9"/>
      <c r="BF5516" s="9"/>
      <c r="BG5516" s="9"/>
      <c r="BH5516" s="9"/>
      <c r="BI5516" s="9"/>
      <c r="BJ5516" s="9"/>
      <c r="BK5516" s="9"/>
      <c r="BL5516" s="9">
        <f t="shared" si="180"/>
        <v>71941.662785630979</v>
      </c>
      <c r="BM5516" s="9">
        <f t="shared" si="181"/>
        <v>71900</v>
      </c>
    </row>
    <row r="5517" spans="1:65" x14ac:dyDescent="0.3">
      <c r="A5517" t="s">
        <v>4918</v>
      </c>
      <c r="B5517" s="9">
        <v>706</v>
      </c>
      <c r="C5517">
        <v>596957</v>
      </c>
      <c r="D5517">
        <v>1</v>
      </c>
      <c r="E5517">
        <v>0</v>
      </c>
      <c r="F5517">
        <v>0</v>
      </c>
      <c r="G5517">
        <v>0</v>
      </c>
      <c r="H5517">
        <v>0</v>
      </c>
      <c r="I5517" t="s">
        <v>123</v>
      </c>
      <c r="J5517">
        <v>595772</v>
      </c>
      <c r="K5517" t="s">
        <v>587</v>
      </c>
      <c r="L5517">
        <v>596230</v>
      </c>
      <c r="M5517" t="s">
        <v>468</v>
      </c>
      <c r="N5517">
        <v>596230</v>
      </c>
      <c r="O5517" t="s">
        <v>468</v>
      </c>
      <c r="P5517">
        <v>596230</v>
      </c>
      <c r="Q5517" t="s">
        <v>468</v>
      </c>
      <c r="R5517" s="9">
        <v>167552.4819171323</v>
      </c>
      <c r="S5517" s="9"/>
      <c r="T5517" s="9"/>
      <c r="U5517" s="9"/>
      <c r="V5517" s="9"/>
      <c r="W5517" s="9"/>
      <c r="X5517" s="9"/>
      <c r="Y5517" s="9"/>
      <c r="Z5517" s="9"/>
      <c r="AA5517" s="9"/>
      <c r="AB5517" s="9"/>
      <c r="AC5517" s="9"/>
      <c r="AD5517" s="9"/>
      <c r="AE5517" s="9"/>
      <c r="AF5517" s="9"/>
      <c r="AG5517" s="9"/>
      <c r="AH5517" s="9"/>
      <c r="AI5517" s="9"/>
      <c r="AJ5517" s="9"/>
      <c r="AK5517" s="9"/>
      <c r="AL5517" s="9"/>
      <c r="AM5517" s="9"/>
      <c r="AN5517" s="9"/>
      <c r="AO5517" s="9"/>
      <c r="AP5517" s="9"/>
      <c r="AQ5517" s="15"/>
      <c r="AR5517" s="9"/>
      <c r="AS5517" s="9"/>
      <c r="AT5517" s="9"/>
      <c r="AU5517" s="9"/>
      <c r="AV5517" s="9"/>
      <c r="AW5517" s="9"/>
      <c r="AX5517" s="9"/>
      <c r="AY5517" s="9"/>
      <c r="AZ5517" s="9"/>
      <c r="BA5517" s="9"/>
      <c r="BB5517" s="9"/>
      <c r="BC5517" s="9"/>
      <c r="BD5517" s="9"/>
      <c r="BE5517" s="9"/>
      <c r="BF5517" s="9"/>
      <c r="BG5517" s="9"/>
      <c r="BH5517" s="9"/>
      <c r="BI5517" s="9"/>
      <c r="BJ5517" s="9"/>
      <c r="BK5517" s="9"/>
      <c r="BL5517" s="9">
        <f t="shared" si="180"/>
        <v>167552.4819171323</v>
      </c>
      <c r="BM5517" s="9">
        <f t="shared" si="181"/>
        <v>167600</v>
      </c>
    </row>
    <row r="5518" spans="1:65" x14ac:dyDescent="0.3">
      <c r="A5518" t="s">
        <v>4919</v>
      </c>
      <c r="B5518" s="9">
        <v>958</v>
      </c>
      <c r="C5518">
        <v>565831</v>
      </c>
      <c r="D5518">
        <v>1</v>
      </c>
      <c r="E5518">
        <v>0</v>
      </c>
      <c r="F5518">
        <v>0</v>
      </c>
      <c r="G5518">
        <v>0</v>
      </c>
      <c r="H5518">
        <v>0</v>
      </c>
      <c r="I5518" t="s">
        <v>131</v>
      </c>
      <c r="J5518">
        <v>565555</v>
      </c>
      <c r="K5518" t="s">
        <v>253</v>
      </c>
      <c r="L5518">
        <v>565555</v>
      </c>
      <c r="M5518" t="s">
        <v>253</v>
      </c>
      <c r="N5518">
        <v>565555</v>
      </c>
      <c r="O5518" t="s">
        <v>253</v>
      </c>
      <c r="P5518">
        <v>565555</v>
      </c>
      <c r="Q5518" t="s">
        <v>253</v>
      </c>
      <c r="R5518" s="9">
        <v>226251.01004665071</v>
      </c>
      <c r="S5518" s="9"/>
      <c r="T5518" s="9"/>
      <c r="U5518" s="9"/>
      <c r="V5518" s="9"/>
      <c r="W5518" s="9"/>
      <c r="X5518" s="9"/>
      <c r="Y5518" s="9"/>
      <c r="Z5518" s="9"/>
      <c r="AA5518" s="9"/>
      <c r="AB5518" s="9"/>
      <c r="AC5518" s="9"/>
      <c r="AD5518" s="9"/>
      <c r="AE5518" s="9"/>
      <c r="AF5518" s="9"/>
      <c r="AG5518" s="9"/>
      <c r="AH5518" s="9"/>
      <c r="AI5518" s="9"/>
      <c r="AJ5518" s="9"/>
      <c r="AK5518" s="9"/>
      <c r="AL5518" s="9"/>
      <c r="AM5518" s="9"/>
      <c r="AN5518" s="9"/>
      <c r="AO5518" s="9"/>
      <c r="AP5518" s="9"/>
      <c r="AQ5518" s="15"/>
      <c r="AR5518" s="9"/>
      <c r="AS5518" s="9"/>
      <c r="AT5518" s="9"/>
      <c r="AU5518" s="9"/>
      <c r="AV5518" s="9"/>
      <c r="AW5518" s="9"/>
      <c r="AX5518" s="9"/>
      <c r="AY5518" s="9"/>
      <c r="AZ5518" s="9"/>
      <c r="BA5518" s="9"/>
      <c r="BB5518" s="9"/>
      <c r="BC5518" s="9"/>
      <c r="BD5518" s="9"/>
      <c r="BE5518" s="9"/>
      <c r="BF5518" s="9"/>
      <c r="BG5518" s="9"/>
      <c r="BH5518" s="9"/>
      <c r="BI5518" s="9"/>
      <c r="BJ5518" s="9"/>
      <c r="BK5518" s="9"/>
      <c r="BL5518" s="9">
        <f t="shared" si="180"/>
        <v>226251.01004665071</v>
      </c>
      <c r="BM5518" s="9">
        <f t="shared" si="181"/>
        <v>226300</v>
      </c>
    </row>
    <row r="5519" spans="1:65" x14ac:dyDescent="0.3">
      <c r="A5519" t="s">
        <v>4920</v>
      </c>
      <c r="B5519" s="9">
        <v>913</v>
      </c>
      <c r="C5519">
        <v>595047</v>
      </c>
      <c r="D5519">
        <v>1</v>
      </c>
      <c r="E5519">
        <v>0</v>
      </c>
      <c r="F5519">
        <v>0</v>
      </c>
      <c r="G5519">
        <v>0</v>
      </c>
      <c r="H5519">
        <v>0</v>
      </c>
      <c r="I5519" t="s">
        <v>81</v>
      </c>
      <c r="J5519">
        <v>594563</v>
      </c>
      <c r="K5519" t="s">
        <v>525</v>
      </c>
      <c r="L5519">
        <v>594482</v>
      </c>
      <c r="M5519" t="s">
        <v>526</v>
      </c>
      <c r="N5519">
        <v>594482</v>
      </c>
      <c r="O5519" t="s">
        <v>526</v>
      </c>
      <c r="P5519">
        <v>594482</v>
      </c>
      <c r="Q5519" t="s">
        <v>526</v>
      </c>
      <c r="R5519" s="9">
        <v>215799.91805912889</v>
      </c>
      <c r="S5519" s="9"/>
      <c r="T5519" s="9"/>
      <c r="U5519" s="9"/>
      <c r="V5519" s="9"/>
      <c r="W5519" s="9"/>
      <c r="X5519" s="9"/>
      <c r="Y5519" s="9"/>
      <c r="Z5519" s="9"/>
      <c r="AA5519" s="9"/>
      <c r="AB5519" s="9"/>
      <c r="AC5519" s="9"/>
      <c r="AD5519" s="9"/>
      <c r="AE5519" s="9"/>
      <c r="AF5519" s="9"/>
      <c r="AG5519" s="9"/>
      <c r="AH5519" s="9"/>
      <c r="AI5519" s="9"/>
      <c r="AJ5519" s="9"/>
      <c r="AK5519" s="9"/>
      <c r="AL5519" s="9"/>
      <c r="AM5519" s="9"/>
      <c r="AN5519" s="9"/>
      <c r="AO5519" s="9"/>
      <c r="AP5519" s="9"/>
      <c r="AQ5519" s="15"/>
      <c r="AR5519" s="9"/>
      <c r="AS5519" s="9"/>
      <c r="AT5519" s="9"/>
      <c r="AU5519" s="9"/>
      <c r="AV5519" s="9"/>
      <c r="AW5519" s="9"/>
      <c r="AX5519" s="9"/>
      <c r="AY5519" s="9"/>
      <c r="AZ5519" s="9"/>
      <c r="BA5519" s="9"/>
      <c r="BB5519" s="9"/>
      <c r="BC5519" s="9"/>
      <c r="BD5519" s="9"/>
      <c r="BE5519" s="9"/>
      <c r="BF5519" s="9"/>
      <c r="BG5519" s="9"/>
      <c r="BH5519" s="9"/>
      <c r="BI5519" s="9"/>
      <c r="BJ5519" s="9"/>
      <c r="BK5519" s="9"/>
      <c r="BL5519" s="9">
        <f t="shared" si="180"/>
        <v>215799.91805912889</v>
      </c>
      <c r="BM5519" s="9">
        <f t="shared" si="181"/>
        <v>215800</v>
      </c>
    </row>
    <row r="5520" spans="1:65" x14ac:dyDescent="0.3">
      <c r="A5520" t="s">
        <v>4921</v>
      </c>
      <c r="B5520" s="9">
        <v>332</v>
      </c>
      <c r="C5520">
        <v>596965</v>
      </c>
      <c r="D5520">
        <v>1</v>
      </c>
      <c r="E5520">
        <v>0</v>
      </c>
      <c r="F5520">
        <v>0</v>
      </c>
      <c r="G5520">
        <v>0</v>
      </c>
      <c r="H5520">
        <v>0</v>
      </c>
      <c r="I5520" t="s">
        <v>123</v>
      </c>
      <c r="J5520">
        <v>595411</v>
      </c>
      <c r="K5520" t="s">
        <v>446</v>
      </c>
      <c r="L5520">
        <v>595411</v>
      </c>
      <c r="M5520" t="s">
        <v>446</v>
      </c>
      <c r="N5520">
        <v>595411</v>
      </c>
      <c r="O5520" t="s">
        <v>446</v>
      </c>
      <c r="P5520">
        <v>595411</v>
      </c>
      <c r="Q5520" t="s">
        <v>446</v>
      </c>
      <c r="R5520" s="9">
        <v>79534.573887523016</v>
      </c>
      <c r="S5520" s="9"/>
      <c r="T5520" s="9"/>
      <c r="U5520" s="9"/>
      <c r="V5520" s="9"/>
      <c r="W5520" s="9"/>
      <c r="X5520" s="9"/>
      <c r="Y5520" s="9"/>
      <c r="Z5520" s="9"/>
      <c r="AA5520" s="9"/>
      <c r="AB5520" s="9"/>
      <c r="AC5520" s="9"/>
      <c r="AD5520" s="9"/>
      <c r="AE5520" s="9"/>
      <c r="AF5520" s="9"/>
      <c r="AG5520" s="9"/>
      <c r="AH5520" s="9"/>
      <c r="AI5520" s="9"/>
      <c r="AJ5520" s="9"/>
      <c r="AK5520" s="9"/>
      <c r="AL5520" s="9"/>
      <c r="AM5520" s="9"/>
      <c r="AN5520" s="9"/>
      <c r="AO5520" s="9"/>
      <c r="AP5520" s="9"/>
      <c r="AQ5520" s="15"/>
      <c r="AR5520" s="9"/>
      <c r="AS5520" s="9"/>
      <c r="AT5520" s="9"/>
      <c r="AU5520" s="9"/>
      <c r="AV5520" s="9"/>
      <c r="AW5520" s="9"/>
      <c r="AX5520" s="9"/>
      <c r="AY5520" s="9"/>
      <c r="AZ5520" s="9"/>
      <c r="BA5520" s="9"/>
      <c r="BB5520" s="9"/>
      <c r="BC5520" s="9"/>
      <c r="BD5520" s="9"/>
      <c r="BE5520" s="9"/>
      <c r="BF5520" s="9"/>
      <c r="BG5520" s="9"/>
      <c r="BH5520" s="9"/>
      <c r="BI5520" s="9"/>
      <c r="BJ5520" s="9"/>
      <c r="BK5520" s="9"/>
      <c r="BL5520" s="9">
        <f t="shared" si="180"/>
        <v>79534.573887523016</v>
      </c>
      <c r="BM5520" s="9">
        <f t="shared" si="181"/>
        <v>79500</v>
      </c>
    </row>
    <row r="5521" spans="1:65" x14ac:dyDescent="0.3">
      <c r="A5521" s="2" t="s">
        <v>4695</v>
      </c>
      <c r="B5521" s="9">
        <v>4617</v>
      </c>
      <c r="C5521">
        <v>559580</v>
      </c>
      <c r="D5521">
        <v>1</v>
      </c>
      <c r="E5521">
        <v>1</v>
      </c>
      <c r="F5521">
        <v>0</v>
      </c>
      <c r="G5521">
        <v>0</v>
      </c>
      <c r="H5521">
        <v>0</v>
      </c>
      <c r="I5521" t="s">
        <v>151</v>
      </c>
      <c r="J5521">
        <v>559580</v>
      </c>
      <c r="K5521" t="s">
        <v>4695</v>
      </c>
      <c r="L5521">
        <v>559300</v>
      </c>
      <c r="M5521" t="s">
        <v>223</v>
      </c>
      <c r="N5521">
        <v>559300</v>
      </c>
      <c r="O5521" t="s">
        <v>223</v>
      </c>
      <c r="P5521">
        <v>559300</v>
      </c>
      <c r="Q5521" t="s">
        <v>223</v>
      </c>
      <c r="R5521" s="9">
        <v>1047305.233361292</v>
      </c>
      <c r="S5521" s="9">
        <f>SUMIFS($B:$B,$J:$J,$C5521)</f>
        <v>9860</v>
      </c>
      <c r="T5521" s="9">
        <v>533786.09299238073</v>
      </c>
      <c r="U5521" s="9">
        <v>0</v>
      </c>
      <c r="V5521" s="9">
        <f>U5521*768</f>
        <v>0</v>
      </c>
      <c r="W5521" s="9">
        <v>19</v>
      </c>
      <c r="X5521" s="9">
        <f>W5521*3072</f>
        <v>58368</v>
      </c>
      <c r="Y5521" s="9">
        <v>19</v>
      </c>
      <c r="Z5521" s="9">
        <f>Y5521*1024</f>
        <v>19456</v>
      </c>
      <c r="AA5521" s="9">
        <v>12</v>
      </c>
      <c r="AB5521" s="9">
        <f>AA5521*256</f>
        <v>3072</v>
      </c>
      <c r="AC5521" s="9"/>
      <c r="AD5521" s="9"/>
      <c r="AE5521" s="9"/>
      <c r="AF5521" s="9"/>
      <c r="AG5521" s="9"/>
      <c r="AH5521" s="9"/>
      <c r="AI5521" s="9"/>
      <c r="AJ5521" s="9"/>
      <c r="AK5521" s="9"/>
      <c r="AL5521" s="9"/>
      <c r="AM5521" s="9"/>
      <c r="AN5521" s="9"/>
      <c r="AO5521" s="9"/>
      <c r="AP5521" s="9"/>
      <c r="AQ5521" s="15"/>
      <c r="AR5521" s="9">
        <v>3</v>
      </c>
      <c r="AS5521" s="9">
        <f>AR5521*30500</f>
        <v>91500</v>
      </c>
      <c r="AT5521" s="9"/>
      <c r="AU5521" s="9"/>
      <c r="AV5521" s="9"/>
      <c r="AW5521" s="9"/>
      <c r="AX5521" s="9"/>
      <c r="AY5521" s="9"/>
      <c r="AZ5521" s="9"/>
      <c r="BA5521" s="9"/>
      <c r="BB5521" s="9"/>
      <c r="BC5521" s="9"/>
      <c r="BD5521" s="9"/>
      <c r="BE5521" s="9"/>
      <c r="BF5521" s="9"/>
      <c r="BG5521" s="9"/>
      <c r="BH5521" s="9"/>
      <c r="BI5521" s="9"/>
      <c r="BJ5521" s="9"/>
      <c r="BK5521" s="9"/>
      <c r="BL5521" s="9">
        <f t="shared" si="180"/>
        <v>1753487.3263536729</v>
      </c>
      <c r="BM5521" s="9">
        <f t="shared" si="181"/>
        <v>1753500</v>
      </c>
    </row>
    <row r="5522" spans="1:65" x14ac:dyDescent="0.3">
      <c r="A5522" s="4" t="s">
        <v>2488</v>
      </c>
      <c r="B5522" s="9">
        <v>2766</v>
      </c>
      <c r="C5522">
        <v>563404</v>
      </c>
      <c r="D5522">
        <v>1</v>
      </c>
      <c r="E5522">
        <v>1</v>
      </c>
      <c r="F5522">
        <v>1</v>
      </c>
      <c r="G5522">
        <v>1</v>
      </c>
      <c r="H5522">
        <v>0</v>
      </c>
      <c r="I5522" t="s">
        <v>131</v>
      </c>
      <c r="J5522">
        <v>563404</v>
      </c>
      <c r="K5522" t="s">
        <v>2488</v>
      </c>
      <c r="L5522">
        <v>563404</v>
      </c>
      <c r="M5522" t="s">
        <v>2488</v>
      </c>
      <c r="N5522">
        <v>563404</v>
      </c>
      <c r="O5522" t="s">
        <v>2488</v>
      </c>
      <c r="P5522">
        <v>563102</v>
      </c>
      <c r="Q5522" t="s">
        <v>1371</v>
      </c>
      <c r="R5522" s="9">
        <v>637893.728067738</v>
      </c>
      <c r="S5522" s="9">
        <f>SUMIFS($B:$B,$J:$J,$C5522)</f>
        <v>3129</v>
      </c>
      <c r="T5522" s="9">
        <v>170106.0491965269</v>
      </c>
      <c r="U5522" s="9">
        <v>0</v>
      </c>
      <c r="V5522" s="9">
        <f>U5522*768</f>
        <v>0</v>
      </c>
      <c r="W5522" s="9">
        <v>16</v>
      </c>
      <c r="X5522" s="9">
        <f>W5522*3072</f>
        <v>49152</v>
      </c>
      <c r="Y5522" s="9">
        <v>14</v>
      </c>
      <c r="Z5522" s="9">
        <f>Y5522*1024</f>
        <v>14336</v>
      </c>
      <c r="AA5522" s="9">
        <v>14</v>
      </c>
      <c r="AB5522" s="9">
        <f>AA5522*256</f>
        <v>3584</v>
      </c>
      <c r="AC5522" s="9">
        <f>SUMIFS($B:$B,$L:$L,$C5522)</f>
        <v>4240</v>
      </c>
      <c r="AD5522" s="9">
        <v>530569.13253975846</v>
      </c>
      <c r="AE5522" s="9"/>
      <c r="AF5522" s="9"/>
      <c r="AG5522" s="9">
        <f>SUMIFS($B:$B,$N:$N,$C5522)</f>
        <v>4240</v>
      </c>
      <c r="AH5522" s="9">
        <v>479625.64066392899</v>
      </c>
      <c r="AI5522" s="9"/>
      <c r="AJ5522" s="9"/>
      <c r="AK5522" s="9"/>
      <c r="AL5522" s="9"/>
      <c r="AM5522" s="9"/>
      <c r="AN5522" s="9"/>
      <c r="AO5522" s="9"/>
      <c r="AP5522" s="9"/>
      <c r="AQ5522" s="15"/>
      <c r="AR5522" s="9">
        <v>167</v>
      </c>
      <c r="AS5522" s="9">
        <f>AR5522*30500</f>
        <v>5093500</v>
      </c>
      <c r="AT5522" s="9"/>
      <c r="AU5522" s="9"/>
      <c r="AV5522" s="9"/>
      <c r="AW5522" s="9"/>
      <c r="AX5522" s="9"/>
      <c r="AY5522" s="9"/>
      <c r="AZ5522" s="9"/>
      <c r="BA5522" s="9"/>
      <c r="BB5522" s="9"/>
      <c r="BC5522" s="9"/>
      <c r="BD5522" s="9"/>
      <c r="BE5522" s="9"/>
      <c r="BF5522" s="9"/>
      <c r="BG5522" s="9"/>
      <c r="BH5522" s="9"/>
      <c r="BI5522" s="9"/>
      <c r="BJ5522" s="9"/>
      <c r="BK5522" s="9"/>
      <c r="BL5522" s="9">
        <f t="shared" si="180"/>
        <v>6978766.5504679522</v>
      </c>
      <c r="BM5522" s="9">
        <f t="shared" si="181"/>
        <v>6978800</v>
      </c>
    </row>
    <row r="5523" spans="1:65" x14ac:dyDescent="0.3">
      <c r="A5523" t="s">
        <v>4922</v>
      </c>
      <c r="B5523" s="9">
        <v>251</v>
      </c>
      <c r="C5523">
        <v>560227</v>
      </c>
      <c r="D5523">
        <v>1</v>
      </c>
      <c r="E5523">
        <v>0</v>
      </c>
      <c r="F5523">
        <v>0</v>
      </c>
      <c r="G5523">
        <v>0</v>
      </c>
      <c r="H5523">
        <v>0</v>
      </c>
      <c r="I5523" t="s">
        <v>151</v>
      </c>
      <c r="J5523">
        <v>560120</v>
      </c>
      <c r="K5523" t="s">
        <v>345</v>
      </c>
      <c r="L5523">
        <v>560120</v>
      </c>
      <c r="M5523" t="s">
        <v>345</v>
      </c>
      <c r="N5523">
        <v>560120</v>
      </c>
      <c r="O5523" t="s">
        <v>345</v>
      </c>
      <c r="P5523">
        <v>559717</v>
      </c>
      <c r="Q5523" t="s">
        <v>346</v>
      </c>
      <c r="R5523" s="9">
        <v>71941.662785630979</v>
      </c>
      <c r="S5523" s="9"/>
      <c r="T5523" s="9"/>
      <c r="U5523" s="9"/>
      <c r="V5523" s="9"/>
      <c r="W5523" s="9"/>
      <c r="X5523" s="9"/>
      <c r="Y5523" s="9"/>
      <c r="Z5523" s="9"/>
      <c r="AA5523" s="9"/>
      <c r="AB5523" s="9"/>
      <c r="AC5523" s="9"/>
      <c r="AD5523" s="9"/>
      <c r="AE5523" s="9"/>
      <c r="AF5523" s="9"/>
      <c r="AG5523" s="9"/>
      <c r="AH5523" s="9"/>
      <c r="AI5523" s="9"/>
      <c r="AJ5523" s="9"/>
      <c r="AK5523" s="9"/>
      <c r="AL5523" s="9"/>
      <c r="AM5523" s="9"/>
      <c r="AN5523" s="9"/>
      <c r="AO5523" s="9"/>
      <c r="AP5523" s="9"/>
      <c r="AQ5523" s="15"/>
      <c r="AR5523" s="9"/>
      <c r="AS5523" s="9"/>
      <c r="AT5523" s="9"/>
      <c r="AU5523" s="9"/>
      <c r="AV5523" s="9"/>
      <c r="AW5523" s="9"/>
      <c r="AX5523" s="9"/>
      <c r="AY5523" s="9"/>
      <c r="AZ5523" s="9"/>
      <c r="BA5523" s="9"/>
      <c r="BB5523" s="9"/>
      <c r="BC5523" s="9"/>
      <c r="BD5523" s="9"/>
      <c r="BE5523" s="9"/>
      <c r="BF5523" s="9"/>
      <c r="BG5523" s="9"/>
      <c r="BH5523" s="9"/>
      <c r="BI5523" s="9"/>
      <c r="BJ5523" s="9"/>
      <c r="BK5523" s="9"/>
      <c r="BL5523" s="9">
        <f t="shared" si="180"/>
        <v>71941.662785630979</v>
      </c>
      <c r="BM5523" s="9">
        <f t="shared" si="181"/>
        <v>71900</v>
      </c>
    </row>
    <row r="5524" spans="1:65" x14ac:dyDescent="0.3">
      <c r="A5524" t="s">
        <v>4923</v>
      </c>
      <c r="B5524" s="9">
        <v>297</v>
      </c>
      <c r="C5524">
        <v>572471</v>
      </c>
      <c r="D5524">
        <v>1</v>
      </c>
      <c r="E5524">
        <v>0</v>
      </c>
      <c r="F5524">
        <v>0</v>
      </c>
      <c r="G5524">
        <v>0</v>
      </c>
      <c r="H5524">
        <v>0</v>
      </c>
      <c r="I5524" t="s">
        <v>96</v>
      </c>
      <c r="J5524">
        <v>571164</v>
      </c>
      <c r="K5524" t="s">
        <v>334</v>
      </c>
      <c r="L5524">
        <v>571164</v>
      </c>
      <c r="M5524" t="s">
        <v>334</v>
      </c>
      <c r="N5524">
        <v>571164</v>
      </c>
      <c r="O5524" t="s">
        <v>334</v>
      </c>
      <c r="P5524">
        <v>571164</v>
      </c>
      <c r="Q5524" t="s">
        <v>334</v>
      </c>
      <c r="R5524" s="9">
        <v>71941.662785630979</v>
      </c>
      <c r="S5524" s="9"/>
      <c r="T5524" s="9"/>
      <c r="U5524" s="9"/>
      <c r="V5524" s="9"/>
      <c r="W5524" s="9"/>
      <c r="X5524" s="9"/>
      <c r="Y5524" s="9"/>
      <c r="Z5524" s="9"/>
      <c r="AA5524" s="9"/>
      <c r="AB5524" s="9"/>
      <c r="AC5524" s="9"/>
      <c r="AD5524" s="9"/>
      <c r="AE5524" s="9"/>
      <c r="AF5524" s="9"/>
      <c r="AG5524" s="9"/>
      <c r="AH5524" s="9"/>
      <c r="AI5524" s="9"/>
      <c r="AJ5524" s="9"/>
      <c r="AK5524" s="9"/>
      <c r="AL5524" s="9"/>
      <c r="AM5524" s="9"/>
      <c r="AN5524" s="9"/>
      <c r="AO5524" s="9"/>
      <c r="AP5524" s="9"/>
      <c r="AQ5524" s="15"/>
      <c r="AR5524" s="9"/>
      <c r="AS5524" s="9"/>
      <c r="AT5524" s="9"/>
      <c r="AU5524" s="9"/>
      <c r="AV5524" s="9"/>
      <c r="AW5524" s="9"/>
      <c r="AX5524" s="9"/>
      <c r="AY5524" s="9"/>
      <c r="AZ5524" s="9"/>
      <c r="BA5524" s="9"/>
      <c r="BB5524" s="9"/>
      <c r="BC5524" s="9"/>
      <c r="BD5524" s="9"/>
      <c r="BE5524" s="9"/>
      <c r="BF5524" s="9"/>
      <c r="BG5524" s="9"/>
      <c r="BH5524" s="9"/>
      <c r="BI5524" s="9"/>
      <c r="BJ5524" s="9"/>
      <c r="BK5524" s="9"/>
      <c r="BL5524" s="9">
        <f t="shared" si="180"/>
        <v>71941.662785630979</v>
      </c>
      <c r="BM5524" s="9">
        <f t="shared" si="181"/>
        <v>71900</v>
      </c>
    </row>
    <row r="5525" spans="1:65" x14ac:dyDescent="0.3">
      <c r="A5525" t="s">
        <v>4924</v>
      </c>
      <c r="B5525" s="9">
        <v>769</v>
      </c>
      <c r="C5525">
        <v>584096</v>
      </c>
      <c r="D5525">
        <v>1</v>
      </c>
      <c r="E5525">
        <v>0</v>
      </c>
      <c r="F5525">
        <v>0</v>
      </c>
      <c r="G5525">
        <v>0</v>
      </c>
      <c r="H5525">
        <v>0</v>
      </c>
      <c r="I5525" t="s">
        <v>81</v>
      </c>
      <c r="J5525">
        <v>584037</v>
      </c>
      <c r="K5525" t="s">
        <v>4793</v>
      </c>
      <c r="L5525">
        <v>583405</v>
      </c>
      <c r="M5525" t="s">
        <v>3189</v>
      </c>
      <c r="N5525">
        <v>583952</v>
      </c>
      <c r="O5525" t="s">
        <v>146</v>
      </c>
      <c r="P5525">
        <v>583952</v>
      </c>
      <c r="Q5525" t="s">
        <v>146</v>
      </c>
      <c r="R5525" s="9">
        <v>182267.71782894069</v>
      </c>
      <c r="S5525" s="9"/>
      <c r="T5525" s="9"/>
      <c r="U5525" s="9"/>
      <c r="V5525" s="9"/>
      <c r="W5525" s="9"/>
      <c r="X5525" s="9"/>
      <c r="Y5525" s="9"/>
      <c r="Z5525" s="9"/>
      <c r="AA5525" s="9"/>
      <c r="AB5525" s="9"/>
      <c r="AC5525" s="9"/>
      <c r="AD5525" s="9"/>
      <c r="AE5525" s="9"/>
      <c r="AF5525" s="9"/>
      <c r="AG5525" s="9"/>
      <c r="AH5525" s="9"/>
      <c r="AI5525" s="9"/>
      <c r="AJ5525" s="9"/>
      <c r="AK5525" s="9"/>
      <c r="AL5525" s="9"/>
      <c r="AM5525" s="9"/>
      <c r="AN5525" s="9"/>
      <c r="AO5525" s="9"/>
      <c r="AP5525" s="9"/>
      <c r="AQ5525" s="15"/>
      <c r="AR5525" s="9"/>
      <c r="AS5525" s="9"/>
      <c r="AT5525" s="9"/>
      <c r="AU5525" s="9"/>
      <c r="AV5525" s="9"/>
      <c r="AW5525" s="9"/>
      <c r="AX5525" s="9"/>
      <c r="AY5525" s="9"/>
      <c r="AZ5525" s="9"/>
      <c r="BA5525" s="9"/>
      <c r="BB5525" s="9"/>
      <c r="BC5525" s="9"/>
      <c r="BD5525" s="9"/>
      <c r="BE5525" s="9"/>
      <c r="BF5525" s="9"/>
      <c r="BG5525" s="9"/>
      <c r="BH5525" s="9"/>
      <c r="BI5525" s="9"/>
      <c r="BJ5525" s="9"/>
      <c r="BK5525" s="9"/>
      <c r="BL5525" s="9">
        <f t="shared" si="180"/>
        <v>182267.71782894069</v>
      </c>
      <c r="BM5525" s="9">
        <f t="shared" si="181"/>
        <v>182300</v>
      </c>
    </row>
    <row r="5526" spans="1:65" x14ac:dyDescent="0.3">
      <c r="A5526" t="s">
        <v>4925</v>
      </c>
      <c r="B5526" s="9">
        <v>65</v>
      </c>
      <c r="C5526">
        <v>578924</v>
      </c>
      <c r="D5526">
        <v>1</v>
      </c>
      <c r="E5526">
        <v>0</v>
      </c>
      <c r="F5526">
        <v>0</v>
      </c>
      <c r="G5526">
        <v>0</v>
      </c>
      <c r="H5526">
        <v>0</v>
      </c>
      <c r="I5526" t="s">
        <v>151</v>
      </c>
      <c r="J5526">
        <v>559695</v>
      </c>
      <c r="K5526" t="s">
        <v>3161</v>
      </c>
      <c r="L5526">
        <v>559075</v>
      </c>
      <c r="M5526" t="s">
        <v>364</v>
      </c>
      <c r="N5526">
        <v>559075</v>
      </c>
      <c r="O5526" t="s">
        <v>364</v>
      </c>
      <c r="P5526">
        <v>559075</v>
      </c>
      <c r="Q5526" t="s">
        <v>364</v>
      </c>
      <c r="R5526" s="9">
        <v>71941.662785630979</v>
      </c>
      <c r="S5526" s="9"/>
      <c r="T5526" s="9"/>
      <c r="U5526" s="9"/>
      <c r="V5526" s="9"/>
      <c r="W5526" s="9"/>
      <c r="X5526" s="9"/>
      <c r="Y5526" s="9"/>
      <c r="Z5526" s="9"/>
      <c r="AA5526" s="9"/>
      <c r="AB5526" s="9"/>
      <c r="AC5526" s="9"/>
      <c r="AD5526" s="9"/>
      <c r="AE5526" s="9"/>
      <c r="AF5526" s="9"/>
      <c r="AG5526" s="9"/>
      <c r="AH5526" s="9"/>
      <c r="AI5526" s="9"/>
      <c r="AJ5526" s="9"/>
      <c r="AK5526" s="9"/>
      <c r="AL5526" s="9"/>
      <c r="AM5526" s="9"/>
      <c r="AN5526" s="9"/>
      <c r="AO5526" s="9"/>
      <c r="AP5526" s="9"/>
      <c r="AQ5526" s="15"/>
      <c r="AR5526" s="9"/>
      <c r="AS5526" s="9"/>
      <c r="AT5526" s="9"/>
      <c r="AU5526" s="9"/>
      <c r="AV5526" s="9"/>
      <c r="AW5526" s="9"/>
      <c r="AX5526" s="9"/>
      <c r="AY5526" s="9"/>
      <c r="AZ5526" s="9"/>
      <c r="BA5526" s="9"/>
      <c r="BB5526" s="9"/>
      <c r="BC5526" s="9"/>
      <c r="BD5526" s="9"/>
      <c r="BE5526" s="9"/>
      <c r="BF5526" s="9"/>
      <c r="BG5526" s="9"/>
      <c r="BH5526" s="9"/>
      <c r="BI5526" s="9"/>
      <c r="BJ5526" s="9"/>
      <c r="BK5526" s="9"/>
      <c r="BL5526" s="9">
        <f t="shared" si="180"/>
        <v>71941.662785630979</v>
      </c>
      <c r="BM5526" s="9">
        <f t="shared" si="181"/>
        <v>71900</v>
      </c>
    </row>
    <row r="5527" spans="1:65" x14ac:dyDescent="0.3">
      <c r="A5527" s="2" t="s">
        <v>3179</v>
      </c>
      <c r="B5527" s="9">
        <v>1130</v>
      </c>
      <c r="C5527">
        <v>592790</v>
      </c>
      <c r="D5527">
        <v>1</v>
      </c>
      <c r="E5527">
        <v>1</v>
      </c>
      <c r="F5527">
        <v>0</v>
      </c>
      <c r="G5527">
        <v>0</v>
      </c>
      <c r="H5527">
        <v>0</v>
      </c>
      <c r="I5527" t="s">
        <v>135</v>
      </c>
      <c r="J5527">
        <v>592790</v>
      </c>
      <c r="K5527" t="s">
        <v>3179</v>
      </c>
      <c r="L5527">
        <v>550752</v>
      </c>
      <c r="M5527" t="s">
        <v>2110</v>
      </c>
      <c r="N5527">
        <v>550752</v>
      </c>
      <c r="O5527" t="s">
        <v>2110</v>
      </c>
      <c r="P5527">
        <v>592005</v>
      </c>
      <c r="Q5527" t="s">
        <v>136</v>
      </c>
      <c r="R5527" s="9">
        <v>266083.96581127308</v>
      </c>
      <c r="S5527" s="9">
        <f>SUMIFS($B:$B,$J:$J,$C5527)</f>
        <v>2244</v>
      </c>
      <c r="T5527" s="9">
        <v>122095.1159949922</v>
      </c>
      <c r="U5527" s="9">
        <v>0</v>
      </c>
      <c r="V5527" s="9">
        <f>U5527*768</f>
        <v>0</v>
      </c>
      <c r="W5527" s="9">
        <v>44</v>
      </c>
      <c r="X5527" s="9">
        <f>W5527*3072</f>
        <v>135168</v>
      </c>
      <c r="Y5527" s="9">
        <v>10</v>
      </c>
      <c r="Z5527" s="9">
        <f>Y5527*1024</f>
        <v>10240</v>
      </c>
      <c r="AA5527" s="9">
        <v>2</v>
      </c>
      <c r="AB5527" s="9">
        <f>AA5527*256</f>
        <v>512</v>
      </c>
      <c r="AC5527" s="9"/>
      <c r="AD5527" s="9"/>
      <c r="AE5527" s="9"/>
      <c r="AF5527" s="9"/>
      <c r="AG5527" s="9"/>
      <c r="AH5527" s="9"/>
      <c r="AI5527" s="9"/>
      <c r="AJ5527" s="9"/>
      <c r="AK5527" s="9"/>
      <c r="AL5527" s="9"/>
      <c r="AM5527" s="9"/>
      <c r="AN5527" s="9"/>
      <c r="AO5527" s="9"/>
      <c r="AP5527" s="9"/>
      <c r="AQ5527" s="15"/>
      <c r="AR5527" s="9">
        <v>50</v>
      </c>
      <c r="AS5527" s="9">
        <f>AR5527*30500</f>
        <v>1525000</v>
      </c>
      <c r="AT5527" s="9"/>
      <c r="AU5527" s="9"/>
      <c r="AV5527" s="9"/>
      <c r="AW5527" s="9"/>
      <c r="AX5527" s="9"/>
      <c r="AY5527" s="9"/>
      <c r="AZ5527" s="9"/>
      <c r="BA5527" s="9"/>
      <c r="BB5527" s="9"/>
      <c r="BC5527" s="9"/>
      <c r="BD5527" s="9"/>
      <c r="BE5527" s="9"/>
      <c r="BF5527" s="9"/>
      <c r="BG5527" s="9"/>
      <c r="BH5527" s="9"/>
      <c r="BI5527" s="9"/>
      <c r="BJ5527" s="9"/>
      <c r="BK5527" s="9"/>
      <c r="BL5527" s="9">
        <f t="shared" si="180"/>
        <v>2059099.0818062653</v>
      </c>
      <c r="BM5527" s="9">
        <f t="shared" si="181"/>
        <v>2059100</v>
      </c>
    </row>
    <row r="5528" spans="1:65" x14ac:dyDescent="0.3">
      <c r="A5528" t="s">
        <v>4926</v>
      </c>
      <c r="B5528" s="9">
        <v>1695</v>
      </c>
      <c r="C5528">
        <v>565849</v>
      </c>
      <c r="D5528">
        <v>1</v>
      </c>
      <c r="E5528">
        <v>0</v>
      </c>
      <c r="F5528">
        <v>0</v>
      </c>
      <c r="G5528">
        <v>0</v>
      </c>
      <c r="H5528">
        <v>0</v>
      </c>
      <c r="I5528" t="s">
        <v>131</v>
      </c>
      <c r="J5528">
        <v>565229</v>
      </c>
      <c r="K5528" t="s">
        <v>1041</v>
      </c>
      <c r="L5528">
        <v>565229</v>
      </c>
      <c r="M5528" t="s">
        <v>1041</v>
      </c>
      <c r="N5528">
        <v>565229</v>
      </c>
      <c r="O5528" t="s">
        <v>1041</v>
      </c>
      <c r="P5528">
        <v>565229</v>
      </c>
      <c r="Q5528" t="s">
        <v>1041</v>
      </c>
      <c r="R5528" s="9">
        <v>395810.11605268682</v>
      </c>
      <c r="S5528" s="9"/>
      <c r="T5528" s="9"/>
      <c r="U5528" s="9"/>
      <c r="V5528" s="9"/>
      <c r="W5528" s="9"/>
      <c r="X5528" s="9"/>
      <c r="Y5528" s="9"/>
      <c r="Z5528" s="9"/>
      <c r="AA5528" s="9"/>
      <c r="AB5528" s="9"/>
      <c r="AC5528" s="9"/>
      <c r="AD5528" s="9"/>
      <c r="AE5528" s="9"/>
      <c r="AF5528" s="9"/>
      <c r="AG5528" s="9"/>
      <c r="AH5528" s="9"/>
      <c r="AI5528" s="9"/>
      <c r="AJ5528" s="9"/>
      <c r="AK5528" s="9"/>
      <c r="AL5528" s="9"/>
      <c r="AM5528" s="9"/>
      <c r="AN5528" s="9"/>
      <c r="AO5528" s="9"/>
      <c r="AP5528" s="9"/>
      <c r="AQ5528" s="15"/>
      <c r="AR5528" s="9"/>
      <c r="AS5528" s="9"/>
      <c r="AT5528" s="9"/>
      <c r="AU5528" s="9"/>
      <c r="AV5528" s="9"/>
      <c r="AW5528" s="9"/>
      <c r="AX5528" s="9"/>
      <c r="AY5528" s="9"/>
      <c r="AZ5528" s="9"/>
      <c r="BA5528" s="9"/>
      <c r="BB5528" s="9"/>
      <c r="BC5528" s="9"/>
      <c r="BD5528" s="9"/>
      <c r="BE5528" s="9"/>
      <c r="BF5528" s="9"/>
      <c r="BG5528" s="9"/>
      <c r="BH5528" s="9"/>
      <c r="BI5528" s="9"/>
      <c r="BJ5528" s="9"/>
      <c r="BK5528" s="9"/>
      <c r="BL5528" s="9">
        <f t="shared" si="180"/>
        <v>395810.11605268682</v>
      </c>
      <c r="BM5528" s="9">
        <f t="shared" si="181"/>
        <v>395800</v>
      </c>
    </row>
    <row r="5529" spans="1:65" x14ac:dyDescent="0.3">
      <c r="A5529" t="s">
        <v>4927</v>
      </c>
      <c r="B5529" s="9">
        <v>343</v>
      </c>
      <c r="C5529">
        <v>566870</v>
      </c>
      <c r="D5529">
        <v>1</v>
      </c>
      <c r="E5529">
        <v>0</v>
      </c>
      <c r="F5529">
        <v>0</v>
      </c>
      <c r="G5529">
        <v>0</v>
      </c>
      <c r="H5529">
        <v>0</v>
      </c>
      <c r="I5529" t="s">
        <v>131</v>
      </c>
      <c r="J5529">
        <v>566985</v>
      </c>
      <c r="K5529" t="s">
        <v>423</v>
      </c>
      <c r="L5529">
        <v>566985</v>
      </c>
      <c r="M5529" t="s">
        <v>423</v>
      </c>
      <c r="N5529">
        <v>566985</v>
      </c>
      <c r="O5529" t="s">
        <v>423</v>
      </c>
      <c r="P5529">
        <v>566985</v>
      </c>
      <c r="Q5529" t="s">
        <v>423</v>
      </c>
      <c r="R5529" s="9">
        <v>82142.012140304039</v>
      </c>
      <c r="S5529" s="9"/>
      <c r="T5529" s="9"/>
      <c r="U5529" s="9"/>
      <c r="V5529" s="9"/>
      <c r="W5529" s="9"/>
      <c r="X5529" s="9"/>
      <c r="Y5529" s="9"/>
      <c r="Z5529" s="9"/>
      <c r="AA5529" s="9"/>
      <c r="AB5529" s="9"/>
      <c r="AC5529" s="9"/>
      <c r="AD5529" s="9"/>
      <c r="AE5529" s="9"/>
      <c r="AF5529" s="9"/>
      <c r="AG5529" s="9"/>
      <c r="AH5529" s="9"/>
      <c r="AI5529" s="9"/>
      <c r="AJ5529" s="9"/>
      <c r="AK5529" s="9"/>
      <c r="AL5529" s="9"/>
      <c r="AM5529" s="9"/>
      <c r="AN5529" s="9"/>
      <c r="AO5529" s="9"/>
      <c r="AP5529" s="9"/>
      <c r="AQ5529" s="15"/>
      <c r="AR5529" s="9"/>
      <c r="AS5529" s="9"/>
      <c r="AT5529" s="9"/>
      <c r="AU5529" s="9"/>
      <c r="AV5529" s="9"/>
      <c r="AW5529" s="9"/>
      <c r="AX5529" s="9"/>
      <c r="AY5529" s="9"/>
      <c r="AZ5529" s="9"/>
      <c r="BA5529" s="9"/>
      <c r="BB5529" s="9"/>
      <c r="BC5529" s="9"/>
      <c r="BD5529" s="9"/>
      <c r="BE5529" s="9"/>
      <c r="BF5529" s="9"/>
      <c r="BG5529" s="9"/>
      <c r="BH5529" s="9"/>
      <c r="BI5529" s="9"/>
      <c r="BJ5529" s="9"/>
      <c r="BK5529" s="9"/>
      <c r="BL5529" s="9">
        <f t="shared" si="180"/>
        <v>82142.012140304039</v>
      </c>
      <c r="BM5529" s="9">
        <f t="shared" si="181"/>
        <v>82100</v>
      </c>
    </row>
    <row r="5530" spans="1:65" x14ac:dyDescent="0.3">
      <c r="A5530" t="s">
        <v>4928</v>
      </c>
      <c r="B5530" s="9">
        <v>2036</v>
      </c>
      <c r="C5530">
        <v>538965</v>
      </c>
      <c r="D5530">
        <v>1</v>
      </c>
      <c r="E5530">
        <v>0</v>
      </c>
      <c r="F5530">
        <v>0</v>
      </c>
      <c r="G5530">
        <v>0</v>
      </c>
      <c r="H5530">
        <v>0</v>
      </c>
      <c r="I5530" t="s">
        <v>86</v>
      </c>
      <c r="J5530">
        <v>538094</v>
      </c>
      <c r="K5530" t="s">
        <v>207</v>
      </c>
      <c r="L5530">
        <v>538094</v>
      </c>
      <c r="M5530" t="s">
        <v>207</v>
      </c>
      <c r="N5530">
        <v>538094</v>
      </c>
      <c r="O5530" t="s">
        <v>207</v>
      </c>
      <c r="P5530">
        <v>538094</v>
      </c>
      <c r="Q5530" t="s">
        <v>207</v>
      </c>
      <c r="R5530" s="9">
        <v>473382.11104086111</v>
      </c>
      <c r="S5530" s="9"/>
      <c r="T5530" s="9"/>
      <c r="U5530" s="9"/>
      <c r="V5530" s="9"/>
      <c r="W5530" s="9"/>
      <c r="X5530" s="9"/>
      <c r="Y5530" s="9"/>
      <c r="Z5530" s="9"/>
      <c r="AA5530" s="9"/>
      <c r="AB5530" s="9"/>
      <c r="AC5530" s="9"/>
      <c r="AD5530" s="9"/>
      <c r="AE5530" s="9"/>
      <c r="AF5530" s="9"/>
      <c r="AG5530" s="9"/>
      <c r="AH5530" s="9"/>
      <c r="AI5530" s="9"/>
      <c r="AJ5530" s="9"/>
      <c r="AK5530" s="9"/>
      <c r="AL5530" s="9"/>
      <c r="AM5530" s="9"/>
      <c r="AN5530" s="9"/>
      <c r="AO5530" s="9"/>
      <c r="AP5530" s="9"/>
      <c r="AQ5530" s="15"/>
      <c r="AR5530" s="9"/>
      <c r="AS5530" s="9"/>
      <c r="AT5530" s="9"/>
      <c r="AU5530" s="9"/>
      <c r="AV5530" s="9"/>
      <c r="AW5530" s="9"/>
      <c r="AX5530" s="9"/>
      <c r="AY5530" s="9"/>
      <c r="AZ5530" s="9"/>
      <c r="BA5530" s="9"/>
      <c r="BB5530" s="9"/>
      <c r="BC5530" s="9"/>
      <c r="BD5530" s="9"/>
      <c r="BE5530" s="9"/>
      <c r="BF5530" s="9"/>
      <c r="BG5530" s="9"/>
      <c r="BH5530" s="9"/>
      <c r="BI5530" s="9"/>
      <c r="BJ5530" s="9"/>
      <c r="BK5530" s="9"/>
      <c r="BL5530" s="9">
        <f t="shared" si="180"/>
        <v>473382.11104086111</v>
      </c>
      <c r="BM5530" s="9">
        <f t="shared" si="181"/>
        <v>473400</v>
      </c>
    </row>
    <row r="5531" spans="1:65" x14ac:dyDescent="0.3">
      <c r="A5531" t="s">
        <v>4929</v>
      </c>
      <c r="B5531" s="9">
        <v>175</v>
      </c>
      <c r="C5531">
        <v>562173</v>
      </c>
      <c r="D5531">
        <v>1</v>
      </c>
      <c r="E5531">
        <v>0</v>
      </c>
      <c r="F5531">
        <v>0</v>
      </c>
      <c r="G5531">
        <v>0</v>
      </c>
      <c r="H5531">
        <v>0</v>
      </c>
      <c r="I5531" t="s">
        <v>104</v>
      </c>
      <c r="J5531">
        <v>562262</v>
      </c>
      <c r="K5531" t="s">
        <v>478</v>
      </c>
      <c r="L5531">
        <v>562262</v>
      </c>
      <c r="M5531" t="s">
        <v>478</v>
      </c>
      <c r="N5531">
        <v>561380</v>
      </c>
      <c r="O5531" t="s">
        <v>355</v>
      </c>
      <c r="P5531">
        <v>561380</v>
      </c>
      <c r="Q5531" t="s">
        <v>355</v>
      </c>
      <c r="R5531" s="9">
        <v>71941.662785630979</v>
      </c>
      <c r="S5531" s="9"/>
      <c r="T5531" s="9"/>
      <c r="U5531" s="9"/>
      <c r="V5531" s="9"/>
      <c r="W5531" s="9"/>
      <c r="X5531" s="9"/>
      <c r="Y5531" s="9"/>
      <c r="Z5531" s="9"/>
      <c r="AA5531" s="9"/>
      <c r="AB5531" s="9"/>
      <c r="AC5531" s="9"/>
      <c r="AD5531" s="9"/>
      <c r="AE5531" s="9"/>
      <c r="AF5531" s="9"/>
      <c r="AG5531" s="9"/>
      <c r="AH5531" s="9"/>
      <c r="AI5531" s="9"/>
      <c r="AJ5531" s="9"/>
      <c r="AK5531" s="9"/>
      <c r="AL5531" s="9"/>
      <c r="AM5531" s="9"/>
      <c r="AN5531" s="9"/>
      <c r="AO5531" s="9"/>
      <c r="AP5531" s="9"/>
      <c r="AQ5531" s="15"/>
      <c r="AR5531" s="9"/>
      <c r="AS5531" s="9"/>
      <c r="AT5531" s="9"/>
      <c r="AU5531" s="9"/>
      <c r="AV5531" s="9"/>
      <c r="AW5531" s="9"/>
      <c r="AX5531" s="9"/>
      <c r="AY5531" s="9"/>
      <c r="AZ5531" s="9"/>
      <c r="BA5531" s="9"/>
      <c r="BB5531" s="9"/>
      <c r="BC5531" s="9"/>
      <c r="BD5531" s="9"/>
      <c r="BE5531" s="9"/>
      <c r="BF5531" s="9"/>
      <c r="BG5531" s="9"/>
      <c r="BH5531" s="9"/>
      <c r="BI5531" s="9"/>
      <c r="BJ5531" s="9"/>
      <c r="BK5531" s="9"/>
      <c r="BL5531" s="9">
        <f t="shared" si="180"/>
        <v>71941.662785630979</v>
      </c>
      <c r="BM5531" s="9">
        <f t="shared" si="181"/>
        <v>71900</v>
      </c>
    </row>
    <row r="5532" spans="1:65" x14ac:dyDescent="0.3">
      <c r="A5532" t="s">
        <v>4929</v>
      </c>
      <c r="B5532" s="9">
        <v>208</v>
      </c>
      <c r="C5532">
        <v>536083</v>
      </c>
      <c r="D5532">
        <v>1</v>
      </c>
      <c r="E5532">
        <v>0</v>
      </c>
      <c r="F5532">
        <v>0</v>
      </c>
      <c r="G5532">
        <v>0</v>
      </c>
      <c r="H5532">
        <v>0</v>
      </c>
      <c r="I5532" t="s">
        <v>86</v>
      </c>
      <c r="J5532">
        <v>537128</v>
      </c>
      <c r="K5532" t="s">
        <v>1123</v>
      </c>
      <c r="L5532">
        <v>537489</v>
      </c>
      <c r="M5532" t="s">
        <v>323</v>
      </c>
      <c r="N5532">
        <v>537489</v>
      </c>
      <c r="O5532" t="s">
        <v>323</v>
      </c>
      <c r="P5532">
        <v>537683</v>
      </c>
      <c r="Q5532" t="s">
        <v>324</v>
      </c>
      <c r="R5532" s="9">
        <v>71941.662785630979</v>
      </c>
      <c r="S5532" s="9"/>
      <c r="T5532" s="9"/>
      <c r="U5532" s="9"/>
      <c r="V5532" s="9"/>
      <c r="W5532" s="9"/>
      <c r="X5532" s="9"/>
      <c r="Y5532" s="9"/>
      <c r="Z5532" s="9"/>
      <c r="AA5532" s="9"/>
      <c r="AB5532" s="9"/>
      <c r="AC5532" s="9"/>
      <c r="AD5532" s="9"/>
      <c r="AE5532" s="9"/>
      <c r="AF5532" s="9"/>
      <c r="AG5532" s="9"/>
      <c r="AH5532" s="9"/>
      <c r="AI5532" s="9"/>
      <c r="AJ5532" s="9"/>
      <c r="AK5532" s="9"/>
      <c r="AL5532" s="9"/>
      <c r="AM5532" s="9"/>
      <c r="AN5532" s="9"/>
      <c r="AO5532" s="9"/>
      <c r="AP5532" s="9"/>
      <c r="AQ5532" s="15"/>
      <c r="AR5532" s="9"/>
      <c r="AS5532" s="9"/>
      <c r="AT5532" s="9"/>
      <c r="AU5532" s="9"/>
      <c r="AV5532" s="9"/>
      <c r="AW5532" s="9"/>
      <c r="AX5532" s="9"/>
      <c r="AY5532" s="9"/>
      <c r="AZ5532" s="9"/>
      <c r="BA5532" s="9"/>
      <c r="BB5532" s="9"/>
      <c r="BC5532" s="9"/>
      <c r="BD5532" s="9"/>
      <c r="BE5532" s="9"/>
      <c r="BF5532" s="9"/>
      <c r="BG5532" s="9"/>
      <c r="BH5532" s="9"/>
      <c r="BI5532" s="9"/>
      <c r="BJ5532" s="9"/>
      <c r="BK5532" s="9"/>
      <c r="BL5532" s="9">
        <f t="shared" si="180"/>
        <v>71941.662785630979</v>
      </c>
      <c r="BM5532" s="9">
        <f t="shared" si="181"/>
        <v>71900</v>
      </c>
    </row>
    <row r="5533" spans="1:65" x14ac:dyDescent="0.3">
      <c r="A5533" t="s">
        <v>4930</v>
      </c>
      <c r="B5533" s="9">
        <v>378</v>
      </c>
      <c r="C5533">
        <v>534871</v>
      </c>
      <c r="D5533">
        <v>1</v>
      </c>
      <c r="E5533">
        <v>0</v>
      </c>
      <c r="F5533">
        <v>0</v>
      </c>
      <c r="G5533">
        <v>0</v>
      </c>
      <c r="H5533">
        <v>0</v>
      </c>
      <c r="I5533" t="s">
        <v>86</v>
      </c>
      <c r="J5533">
        <v>537764</v>
      </c>
      <c r="K5533" t="s">
        <v>1796</v>
      </c>
      <c r="L5533">
        <v>537764</v>
      </c>
      <c r="M5533" t="s">
        <v>1796</v>
      </c>
      <c r="N5533">
        <v>537764</v>
      </c>
      <c r="O5533" t="s">
        <v>1796</v>
      </c>
      <c r="P5533">
        <v>537004</v>
      </c>
      <c r="Q5533" t="s">
        <v>466</v>
      </c>
      <c r="R5533" s="9">
        <v>90429.827392837396</v>
      </c>
      <c r="S5533" s="9"/>
      <c r="T5533" s="9"/>
      <c r="U5533" s="9"/>
      <c r="V5533" s="9"/>
      <c r="W5533" s="9"/>
      <c r="X5533" s="9"/>
      <c r="Y5533" s="9"/>
      <c r="Z5533" s="9"/>
      <c r="AA5533" s="9"/>
      <c r="AB5533" s="9"/>
      <c r="AC5533" s="9"/>
      <c r="AD5533" s="9"/>
      <c r="AE5533" s="9"/>
      <c r="AF5533" s="9"/>
      <c r="AG5533" s="9"/>
      <c r="AH5533" s="9"/>
      <c r="AI5533" s="9"/>
      <c r="AJ5533" s="9"/>
      <c r="AK5533" s="9"/>
      <c r="AL5533" s="9"/>
      <c r="AM5533" s="9"/>
      <c r="AN5533" s="9"/>
      <c r="AO5533" s="9"/>
      <c r="AP5533" s="9"/>
      <c r="AQ5533" s="15"/>
      <c r="AR5533" s="9"/>
      <c r="AS5533" s="9"/>
      <c r="AT5533" s="9"/>
      <c r="AU5533" s="9"/>
      <c r="AV5533" s="9"/>
      <c r="AW5533" s="9"/>
      <c r="AX5533" s="9"/>
      <c r="AY5533" s="9"/>
      <c r="AZ5533" s="9"/>
      <c r="BA5533" s="9"/>
      <c r="BB5533" s="9"/>
      <c r="BC5533" s="9"/>
      <c r="BD5533" s="9"/>
      <c r="BE5533" s="9"/>
      <c r="BF5533" s="9"/>
      <c r="BG5533" s="9"/>
      <c r="BH5533" s="9"/>
      <c r="BI5533" s="9"/>
      <c r="BJ5533" s="9"/>
      <c r="BK5533" s="9"/>
      <c r="BL5533" s="9">
        <f t="shared" si="180"/>
        <v>90429.827392837396</v>
      </c>
      <c r="BM5533" s="9">
        <f t="shared" si="181"/>
        <v>90400</v>
      </c>
    </row>
    <row r="5534" spans="1:65" x14ac:dyDescent="0.3">
      <c r="A5534" t="s">
        <v>4931</v>
      </c>
      <c r="B5534" s="9">
        <v>265</v>
      </c>
      <c r="C5534">
        <v>530824</v>
      </c>
      <c r="D5534">
        <v>1</v>
      </c>
      <c r="E5534">
        <v>0</v>
      </c>
      <c r="F5534">
        <v>0</v>
      </c>
      <c r="G5534">
        <v>0</v>
      </c>
      <c r="H5534">
        <v>0</v>
      </c>
      <c r="I5534" t="s">
        <v>81</v>
      </c>
      <c r="J5534">
        <v>581372</v>
      </c>
      <c r="K5534" t="s">
        <v>243</v>
      </c>
      <c r="L5534">
        <v>581372</v>
      </c>
      <c r="M5534" t="s">
        <v>243</v>
      </c>
      <c r="N5534">
        <v>581372</v>
      </c>
      <c r="O5534" t="s">
        <v>243</v>
      </c>
      <c r="P5534">
        <v>581372</v>
      </c>
      <c r="Q5534" t="s">
        <v>243</v>
      </c>
      <c r="R5534" s="9">
        <v>71941.662785630979</v>
      </c>
      <c r="S5534" s="9"/>
      <c r="T5534" s="9"/>
      <c r="U5534" s="9"/>
      <c r="V5534" s="9"/>
      <c r="W5534" s="9"/>
      <c r="X5534" s="9"/>
      <c r="Y5534" s="9"/>
      <c r="Z5534" s="9"/>
      <c r="AA5534" s="9"/>
      <c r="AB5534" s="9"/>
      <c r="AC5534" s="9"/>
      <c r="AD5534" s="9"/>
      <c r="AE5534" s="9"/>
      <c r="AF5534" s="9"/>
      <c r="AG5534" s="9"/>
      <c r="AH5534" s="9"/>
      <c r="AI5534" s="9"/>
      <c r="AJ5534" s="9"/>
      <c r="AK5534" s="9"/>
      <c r="AL5534" s="9"/>
      <c r="AM5534" s="9"/>
      <c r="AN5534" s="9"/>
      <c r="AO5534" s="9"/>
      <c r="AP5534" s="9"/>
      <c r="AQ5534" s="15"/>
      <c r="AR5534" s="9"/>
      <c r="AS5534" s="9"/>
      <c r="AT5534" s="9"/>
      <c r="AU5534" s="9"/>
      <c r="AV5534" s="9"/>
      <c r="AW5534" s="9"/>
      <c r="AX5534" s="9"/>
      <c r="AY5534" s="9"/>
      <c r="AZ5534" s="9"/>
      <c r="BA5534" s="9"/>
      <c r="BB5534" s="9"/>
      <c r="BC5534" s="9"/>
      <c r="BD5534" s="9"/>
      <c r="BE5534" s="9"/>
      <c r="BF5534" s="9"/>
      <c r="BG5534" s="9"/>
      <c r="BH5534" s="9"/>
      <c r="BI5534" s="9"/>
      <c r="BJ5534" s="9"/>
      <c r="BK5534" s="9"/>
      <c r="BL5534" s="9">
        <f t="shared" si="180"/>
        <v>71941.662785630979</v>
      </c>
      <c r="BM5534" s="9">
        <f t="shared" si="181"/>
        <v>71900</v>
      </c>
    </row>
    <row r="5535" spans="1:65" x14ac:dyDescent="0.3">
      <c r="A5535" s="2" t="s">
        <v>3329</v>
      </c>
      <c r="B5535" s="9">
        <v>3861</v>
      </c>
      <c r="C5535">
        <v>545821</v>
      </c>
      <c r="D5535">
        <v>1</v>
      </c>
      <c r="E5535">
        <v>1</v>
      </c>
      <c r="F5535">
        <v>0</v>
      </c>
      <c r="G5535">
        <v>0</v>
      </c>
      <c r="H5535">
        <v>0</v>
      </c>
      <c r="I5535" t="s">
        <v>83</v>
      </c>
      <c r="J5535">
        <v>545821</v>
      </c>
      <c r="K5535" t="s">
        <v>3329</v>
      </c>
      <c r="L5535">
        <v>545562</v>
      </c>
      <c r="M5535" t="s">
        <v>303</v>
      </c>
      <c r="N5535">
        <v>545562</v>
      </c>
      <c r="O5535" t="s">
        <v>303</v>
      </c>
      <c r="P5535">
        <v>545562</v>
      </c>
      <c r="Q5535" t="s">
        <v>303</v>
      </c>
      <c r="R5535" s="9">
        <v>881287.57941408036</v>
      </c>
      <c r="S5535" s="9">
        <f>SUMIFS($B:$B,$J:$J,$C5535)</f>
        <v>4417</v>
      </c>
      <c r="T5535" s="9">
        <v>239882.33000908149</v>
      </c>
      <c r="U5535" s="9">
        <v>1</v>
      </c>
      <c r="V5535" s="9">
        <f>U5535*768</f>
        <v>768</v>
      </c>
      <c r="W5535" s="9">
        <v>13</v>
      </c>
      <c r="X5535" s="9">
        <f>W5535*3072</f>
        <v>39936</v>
      </c>
      <c r="Y5535" s="9">
        <v>10</v>
      </c>
      <c r="Z5535" s="9">
        <f>Y5535*1024</f>
        <v>10240</v>
      </c>
      <c r="AA5535" s="9">
        <v>15</v>
      </c>
      <c r="AB5535" s="9">
        <f>AA5535*256</f>
        <v>3840</v>
      </c>
      <c r="AC5535" s="9"/>
      <c r="AD5535" s="9"/>
      <c r="AE5535" s="9"/>
      <c r="AF5535" s="9"/>
      <c r="AG5535" s="9"/>
      <c r="AH5535" s="9"/>
      <c r="AI5535" s="9"/>
      <c r="AJ5535" s="9"/>
      <c r="AK5535" s="9"/>
      <c r="AL5535" s="9"/>
      <c r="AM5535" s="9"/>
      <c r="AN5535" s="9"/>
      <c r="AO5535" s="9"/>
      <c r="AP5535" s="9"/>
      <c r="AQ5535" s="15"/>
      <c r="AR5535" s="9">
        <v>4</v>
      </c>
      <c r="AS5535" s="9">
        <f>AR5535*30500</f>
        <v>122000</v>
      </c>
      <c r="AT5535" s="9"/>
      <c r="AU5535" s="9"/>
      <c r="AV5535" s="9"/>
      <c r="AW5535" s="9"/>
      <c r="AX5535" s="9"/>
      <c r="AY5535" s="9"/>
      <c r="AZ5535" s="9"/>
      <c r="BA5535" s="9"/>
      <c r="BB5535" s="9"/>
      <c r="BC5535" s="9"/>
      <c r="BD5535" s="9"/>
      <c r="BE5535" s="9"/>
      <c r="BF5535" s="9"/>
      <c r="BG5535" s="9"/>
      <c r="BH5535" s="9"/>
      <c r="BI5535" s="9"/>
      <c r="BJ5535" s="9"/>
      <c r="BK5535" s="9"/>
      <c r="BL5535" s="9">
        <f t="shared" si="180"/>
        <v>1297953.9094231618</v>
      </c>
      <c r="BM5535" s="9">
        <f t="shared" si="181"/>
        <v>1298000</v>
      </c>
    </row>
    <row r="5536" spans="1:65" x14ac:dyDescent="0.3">
      <c r="A5536" t="s">
        <v>4932</v>
      </c>
      <c r="B5536" s="9">
        <v>1225</v>
      </c>
      <c r="C5536">
        <v>593681</v>
      </c>
      <c r="D5536">
        <v>1</v>
      </c>
      <c r="E5536">
        <v>0</v>
      </c>
      <c r="F5536">
        <v>0</v>
      </c>
      <c r="G5536">
        <v>0</v>
      </c>
      <c r="H5536">
        <v>0</v>
      </c>
      <c r="I5536" t="s">
        <v>81</v>
      </c>
      <c r="J5536">
        <v>593583</v>
      </c>
      <c r="K5536" t="s">
        <v>629</v>
      </c>
      <c r="L5536">
        <v>593583</v>
      </c>
      <c r="M5536" t="s">
        <v>629</v>
      </c>
      <c r="N5536">
        <v>593583</v>
      </c>
      <c r="O5536" t="s">
        <v>629</v>
      </c>
      <c r="P5536">
        <v>593583</v>
      </c>
      <c r="Q5536" t="s">
        <v>629</v>
      </c>
      <c r="R5536" s="9">
        <v>288011.68767020991</v>
      </c>
      <c r="S5536" s="9"/>
      <c r="T5536" s="9"/>
      <c r="U5536" s="9"/>
      <c r="V5536" s="9"/>
      <c r="W5536" s="9"/>
      <c r="X5536" s="9"/>
      <c r="Y5536" s="9"/>
      <c r="Z5536" s="9"/>
      <c r="AA5536" s="9"/>
      <c r="AB5536" s="9"/>
      <c r="AC5536" s="9"/>
      <c r="AD5536" s="9"/>
      <c r="AE5536" s="9"/>
      <c r="AF5536" s="9"/>
      <c r="AG5536" s="9"/>
      <c r="AH5536" s="9"/>
      <c r="AI5536" s="9"/>
      <c r="AJ5536" s="9"/>
      <c r="AK5536" s="9"/>
      <c r="AL5536" s="9"/>
      <c r="AM5536" s="9"/>
      <c r="AN5536" s="9"/>
      <c r="AO5536" s="9"/>
      <c r="AP5536" s="9"/>
      <c r="AQ5536" s="15"/>
      <c r="AR5536" s="9"/>
      <c r="AS5536" s="9"/>
      <c r="AT5536" s="9"/>
      <c r="AU5536" s="9"/>
      <c r="AV5536" s="9"/>
      <c r="AW5536" s="9"/>
      <c r="AX5536" s="9"/>
      <c r="AY5536" s="9"/>
      <c r="AZ5536" s="9"/>
      <c r="BA5536" s="9"/>
      <c r="BB5536" s="9"/>
      <c r="BC5536" s="9"/>
      <c r="BD5536" s="9"/>
      <c r="BE5536" s="9"/>
      <c r="BF5536" s="9"/>
      <c r="BG5536" s="9"/>
      <c r="BH5536" s="9"/>
      <c r="BI5536" s="9"/>
      <c r="BJ5536" s="9"/>
      <c r="BK5536" s="9"/>
      <c r="BL5536" s="9">
        <f t="shared" si="180"/>
        <v>288011.68767020991</v>
      </c>
      <c r="BM5536" s="9">
        <f t="shared" si="181"/>
        <v>288000</v>
      </c>
    </row>
    <row r="5537" spans="1:65" x14ac:dyDescent="0.3">
      <c r="A5537" t="s">
        <v>4933</v>
      </c>
      <c r="B5537" s="9">
        <v>523</v>
      </c>
      <c r="C5537">
        <v>592803</v>
      </c>
      <c r="D5537">
        <v>1</v>
      </c>
      <c r="E5537">
        <v>0</v>
      </c>
      <c r="F5537">
        <v>0</v>
      </c>
      <c r="G5537">
        <v>0</v>
      </c>
      <c r="H5537">
        <v>0</v>
      </c>
      <c r="I5537" t="s">
        <v>135</v>
      </c>
      <c r="J5537">
        <v>592200</v>
      </c>
      <c r="K5537" t="s">
        <v>1443</v>
      </c>
      <c r="L5537">
        <v>592731</v>
      </c>
      <c r="M5537" t="s">
        <v>180</v>
      </c>
      <c r="N5537">
        <v>592731</v>
      </c>
      <c r="O5537" t="s">
        <v>180</v>
      </c>
      <c r="P5537">
        <v>592731</v>
      </c>
      <c r="Q5537" t="s">
        <v>180</v>
      </c>
      <c r="R5537" s="9">
        <v>124637.3296382416</v>
      </c>
      <c r="S5537" s="9"/>
      <c r="T5537" s="9"/>
      <c r="U5537" s="9"/>
      <c r="V5537" s="9"/>
      <c r="W5537" s="9"/>
      <c r="X5537" s="9"/>
      <c r="Y5537" s="9"/>
      <c r="Z5537" s="9"/>
      <c r="AA5537" s="9"/>
      <c r="AB5537" s="9"/>
      <c r="AC5537" s="9"/>
      <c r="AD5537" s="9"/>
      <c r="AE5537" s="9"/>
      <c r="AF5537" s="9"/>
      <c r="AG5537" s="9"/>
      <c r="AH5537" s="9"/>
      <c r="AI5537" s="9"/>
      <c r="AJ5537" s="9"/>
      <c r="AK5537" s="9"/>
      <c r="AL5537" s="9"/>
      <c r="AM5537" s="9"/>
      <c r="AN5537" s="9"/>
      <c r="AO5537" s="9"/>
      <c r="AP5537" s="9"/>
      <c r="AQ5537" s="15"/>
      <c r="AR5537" s="9"/>
      <c r="AS5537" s="9"/>
      <c r="AT5537" s="9"/>
      <c r="AU5537" s="9"/>
      <c r="AV5537" s="9"/>
      <c r="AW5537" s="9"/>
      <c r="AX5537" s="9"/>
      <c r="AY5537" s="9"/>
      <c r="AZ5537" s="9"/>
      <c r="BA5537" s="9"/>
      <c r="BB5537" s="9"/>
      <c r="BC5537" s="9"/>
      <c r="BD5537" s="9"/>
      <c r="BE5537" s="9"/>
      <c r="BF5537" s="9"/>
      <c r="BG5537" s="9"/>
      <c r="BH5537" s="9"/>
      <c r="BI5537" s="9"/>
      <c r="BJ5537" s="9"/>
      <c r="BK5537" s="9"/>
      <c r="BL5537" s="9">
        <f t="shared" si="180"/>
        <v>124637.3296382416</v>
      </c>
      <c r="BM5537" s="9">
        <f t="shared" si="181"/>
        <v>124600</v>
      </c>
    </row>
    <row r="5538" spans="1:65" x14ac:dyDescent="0.3">
      <c r="A5538" t="s">
        <v>4934</v>
      </c>
      <c r="B5538" s="9">
        <v>260</v>
      </c>
      <c r="C5538">
        <v>533823</v>
      </c>
      <c r="D5538">
        <v>1</v>
      </c>
      <c r="E5538">
        <v>0</v>
      </c>
      <c r="F5538">
        <v>0</v>
      </c>
      <c r="G5538">
        <v>0</v>
      </c>
      <c r="H5538">
        <v>0</v>
      </c>
      <c r="I5538" t="s">
        <v>86</v>
      </c>
      <c r="J5538">
        <v>533165</v>
      </c>
      <c r="K5538" t="s">
        <v>191</v>
      </c>
      <c r="L5538">
        <v>533807</v>
      </c>
      <c r="M5538" t="s">
        <v>294</v>
      </c>
      <c r="N5538">
        <v>533807</v>
      </c>
      <c r="O5538" t="s">
        <v>294</v>
      </c>
      <c r="P5538">
        <v>533165</v>
      </c>
      <c r="Q5538" t="s">
        <v>191</v>
      </c>
      <c r="R5538" s="9">
        <v>71941.662785630979</v>
      </c>
      <c r="S5538" s="9"/>
      <c r="T5538" s="9"/>
      <c r="U5538" s="9"/>
      <c r="V5538" s="9"/>
      <c r="W5538" s="9"/>
      <c r="X5538" s="9"/>
      <c r="Y5538" s="9"/>
      <c r="Z5538" s="9"/>
      <c r="AA5538" s="9"/>
      <c r="AB5538" s="9"/>
      <c r="AC5538" s="9"/>
      <c r="AD5538" s="9"/>
      <c r="AE5538" s="9"/>
      <c r="AF5538" s="9"/>
      <c r="AG5538" s="9"/>
      <c r="AH5538" s="9"/>
      <c r="AI5538" s="9"/>
      <c r="AJ5538" s="9"/>
      <c r="AK5538" s="9"/>
      <c r="AL5538" s="9"/>
      <c r="AM5538" s="9"/>
      <c r="AN5538" s="9"/>
      <c r="AO5538" s="9"/>
      <c r="AP5538" s="9"/>
      <c r="AQ5538" s="15"/>
      <c r="AR5538" s="9"/>
      <c r="AS5538" s="9"/>
      <c r="AT5538" s="9"/>
      <c r="AU5538" s="9"/>
      <c r="AV5538" s="9"/>
      <c r="AW5538" s="9"/>
      <c r="AX5538" s="9"/>
      <c r="AY5538" s="9"/>
      <c r="AZ5538" s="9"/>
      <c r="BA5538" s="9"/>
      <c r="BB5538" s="9"/>
      <c r="BC5538" s="9"/>
      <c r="BD5538" s="9"/>
      <c r="BE5538" s="9"/>
      <c r="BF5538" s="9"/>
      <c r="BG5538" s="9"/>
      <c r="BH5538" s="9"/>
      <c r="BI5538" s="9"/>
      <c r="BJ5538" s="9"/>
      <c r="BK5538" s="9"/>
      <c r="BL5538" s="9">
        <f t="shared" si="180"/>
        <v>71941.662785630979</v>
      </c>
      <c r="BM5538" s="9">
        <f t="shared" si="181"/>
        <v>71900</v>
      </c>
    </row>
    <row r="5539" spans="1:65" x14ac:dyDescent="0.3">
      <c r="A5539" s="2" t="s">
        <v>1615</v>
      </c>
      <c r="B5539" s="9">
        <v>845</v>
      </c>
      <c r="C5539">
        <v>557366</v>
      </c>
      <c r="D5539">
        <v>1</v>
      </c>
      <c r="E5539">
        <v>1</v>
      </c>
      <c r="F5539">
        <v>0</v>
      </c>
      <c r="G5539">
        <v>0</v>
      </c>
      <c r="H5539">
        <v>0</v>
      </c>
      <c r="I5539" t="s">
        <v>151</v>
      </c>
      <c r="J5539">
        <v>557366</v>
      </c>
      <c r="K5539" t="s">
        <v>1615</v>
      </c>
      <c r="L5539">
        <v>557153</v>
      </c>
      <c r="M5539" t="s">
        <v>808</v>
      </c>
      <c r="N5539">
        <v>557153</v>
      </c>
      <c r="O5539" t="s">
        <v>808</v>
      </c>
      <c r="P5539">
        <v>557153</v>
      </c>
      <c r="Q5539" t="s">
        <v>808</v>
      </c>
      <c r="R5539" s="9">
        <v>199982.51093347871</v>
      </c>
      <c r="S5539" s="9">
        <f>SUMIFS($B:$B,$J:$J,$C5539)</f>
        <v>1340</v>
      </c>
      <c r="T5539" s="9">
        <v>72985.167258074012</v>
      </c>
      <c r="U5539" s="9">
        <v>0</v>
      </c>
      <c r="V5539" s="9">
        <f>U5539*768</f>
        <v>0</v>
      </c>
      <c r="W5539" s="9">
        <v>10</v>
      </c>
      <c r="X5539" s="9">
        <f>W5539*3072</f>
        <v>30720</v>
      </c>
      <c r="Y5539" s="9">
        <v>4</v>
      </c>
      <c r="Z5539" s="9">
        <f>Y5539*1024</f>
        <v>4096</v>
      </c>
      <c r="AA5539" s="9">
        <v>1</v>
      </c>
      <c r="AB5539" s="9">
        <f>AA5539*256</f>
        <v>256</v>
      </c>
      <c r="AC5539" s="9"/>
      <c r="AD5539" s="9"/>
      <c r="AE5539" s="9"/>
      <c r="AF5539" s="9"/>
      <c r="AG5539" s="9"/>
      <c r="AH5539" s="9"/>
      <c r="AI5539" s="9"/>
      <c r="AJ5539" s="9"/>
      <c r="AK5539" s="9"/>
      <c r="AL5539" s="9"/>
      <c r="AM5539" s="9"/>
      <c r="AN5539" s="9"/>
      <c r="AO5539" s="9"/>
      <c r="AP5539" s="9"/>
      <c r="AQ5539" s="15"/>
      <c r="AR5539" s="9">
        <v>1</v>
      </c>
      <c r="AS5539" s="9">
        <f>AR5539*30500</f>
        <v>30500</v>
      </c>
      <c r="AT5539" s="9"/>
      <c r="AU5539" s="9"/>
      <c r="AV5539" s="9"/>
      <c r="AW5539" s="9"/>
      <c r="AX5539" s="9"/>
      <c r="AY5539" s="9"/>
      <c r="AZ5539" s="9"/>
      <c r="BA5539" s="9"/>
      <c r="BB5539" s="9"/>
      <c r="BC5539" s="9"/>
      <c r="BD5539" s="9"/>
      <c r="BE5539" s="9"/>
      <c r="BF5539" s="9"/>
      <c r="BG5539" s="9"/>
      <c r="BH5539" s="9"/>
      <c r="BI5539" s="9"/>
      <c r="BJ5539" s="9"/>
      <c r="BK5539" s="9"/>
      <c r="BL5539" s="9">
        <f t="shared" si="180"/>
        <v>338539.67819155275</v>
      </c>
      <c r="BM5539" s="9">
        <f t="shared" si="181"/>
        <v>338500</v>
      </c>
    </row>
    <row r="5540" spans="1:65" x14ac:dyDescent="0.3">
      <c r="A5540" t="s">
        <v>4935</v>
      </c>
      <c r="B5540" s="9">
        <v>501</v>
      </c>
      <c r="C5540">
        <v>555703</v>
      </c>
      <c r="D5540">
        <v>1</v>
      </c>
      <c r="E5540">
        <v>0</v>
      </c>
      <c r="F5540">
        <v>0</v>
      </c>
      <c r="G5540">
        <v>0</v>
      </c>
      <c r="H5540">
        <v>0</v>
      </c>
      <c r="I5540" t="s">
        <v>77</v>
      </c>
      <c r="J5540">
        <v>555428</v>
      </c>
      <c r="K5540" t="s">
        <v>79</v>
      </c>
      <c r="L5540">
        <v>555428</v>
      </c>
      <c r="M5540" t="s">
        <v>79</v>
      </c>
      <c r="N5540">
        <v>555428</v>
      </c>
      <c r="O5540" t="s">
        <v>79</v>
      </c>
      <c r="P5540">
        <v>555428</v>
      </c>
      <c r="Q5540" t="s">
        <v>79</v>
      </c>
      <c r="R5540" s="9">
        <v>119459.6350458487</v>
      </c>
      <c r="S5540" s="9"/>
      <c r="T5540" s="9"/>
      <c r="U5540" s="9"/>
      <c r="V5540" s="9"/>
      <c r="W5540" s="9"/>
      <c r="X5540" s="9"/>
      <c r="Y5540" s="9"/>
      <c r="Z5540" s="9"/>
      <c r="AA5540" s="9"/>
      <c r="AB5540" s="9"/>
      <c r="AC5540" s="9"/>
      <c r="AD5540" s="9"/>
      <c r="AE5540" s="9"/>
      <c r="AF5540" s="9"/>
      <c r="AG5540" s="9"/>
      <c r="AH5540" s="9"/>
      <c r="AI5540" s="9"/>
      <c r="AJ5540" s="9"/>
      <c r="AK5540" s="9"/>
      <c r="AL5540" s="9"/>
      <c r="AM5540" s="9"/>
      <c r="AN5540" s="9"/>
      <c r="AO5540" s="9"/>
      <c r="AP5540" s="9"/>
      <c r="AQ5540" s="15"/>
      <c r="AR5540" s="9"/>
      <c r="AS5540" s="9"/>
      <c r="AT5540" s="9"/>
      <c r="AU5540" s="9"/>
      <c r="AV5540" s="9"/>
      <c r="AW5540" s="9"/>
      <c r="AX5540" s="9"/>
      <c r="AY5540" s="9"/>
      <c r="AZ5540" s="9"/>
      <c r="BA5540" s="9"/>
      <c r="BB5540" s="9"/>
      <c r="BC5540" s="9"/>
      <c r="BD5540" s="9"/>
      <c r="BE5540" s="9"/>
      <c r="BF5540" s="9"/>
      <c r="BG5540" s="9"/>
      <c r="BH5540" s="9"/>
      <c r="BI5540" s="9"/>
      <c r="BJ5540" s="9"/>
      <c r="BK5540" s="9"/>
      <c r="BL5540" s="9">
        <f t="shared" si="180"/>
        <v>119459.6350458487</v>
      </c>
      <c r="BM5540" s="9">
        <f t="shared" si="181"/>
        <v>119500</v>
      </c>
    </row>
    <row r="5541" spans="1:65" x14ac:dyDescent="0.3">
      <c r="A5541" t="s">
        <v>4936</v>
      </c>
      <c r="B5541" s="9">
        <v>774</v>
      </c>
      <c r="C5541">
        <v>574554</v>
      </c>
      <c r="D5541">
        <v>1</v>
      </c>
      <c r="E5541">
        <v>0</v>
      </c>
      <c r="F5541">
        <v>0</v>
      </c>
      <c r="G5541">
        <v>0</v>
      </c>
      <c r="H5541">
        <v>0</v>
      </c>
      <c r="I5541" t="s">
        <v>90</v>
      </c>
      <c r="J5541">
        <v>574121</v>
      </c>
      <c r="K5541" t="s">
        <v>1277</v>
      </c>
      <c r="L5541">
        <v>574121</v>
      </c>
      <c r="M5541" t="s">
        <v>1277</v>
      </c>
      <c r="N5541">
        <v>574121</v>
      </c>
      <c r="O5541" t="s">
        <v>1277</v>
      </c>
      <c r="P5541">
        <v>574121</v>
      </c>
      <c r="Q5541" t="s">
        <v>1277</v>
      </c>
      <c r="R5541" s="9">
        <v>183434.38573491591</v>
      </c>
      <c r="S5541" s="9"/>
      <c r="T5541" s="9"/>
      <c r="U5541" s="9"/>
      <c r="V5541" s="9"/>
      <c r="W5541" s="9"/>
      <c r="X5541" s="9"/>
      <c r="Y5541" s="9"/>
      <c r="Z5541" s="9"/>
      <c r="AA5541" s="9"/>
      <c r="AB5541" s="9"/>
      <c r="AC5541" s="9"/>
      <c r="AD5541" s="9"/>
      <c r="AE5541" s="9"/>
      <c r="AF5541" s="9"/>
      <c r="AG5541" s="9"/>
      <c r="AH5541" s="9"/>
      <c r="AI5541" s="9"/>
      <c r="AJ5541" s="9"/>
      <c r="AK5541" s="9"/>
      <c r="AL5541" s="9"/>
      <c r="AM5541" s="9"/>
      <c r="AN5541" s="9"/>
      <c r="AO5541" s="9"/>
      <c r="AP5541" s="9"/>
      <c r="AQ5541" s="15"/>
      <c r="AR5541" s="9"/>
      <c r="AS5541" s="9"/>
      <c r="AT5541" s="9"/>
      <c r="AU5541" s="9"/>
      <c r="AV5541" s="9"/>
      <c r="AW5541" s="9"/>
      <c r="AX5541" s="9"/>
      <c r="AY5541" s="9"/>
      <c r="AZ5541" s="9"/>
      <c r="BA5541" s="9"/>
      <c r="BB5541" s="9"/>
      <c r="BC5541" s="9"/>
      <c r="BD5541" s="9"/>
      <c r="BE5541" s="9"/>
      <c r="BF5541" s="9"/>
      <c r="BG5541" s="9"/>
      <c r="BH5541" s="9"/>
      <c r="BI5541" s="9"/>
      <c r="BJ5541" s="9"/>
      <c r="BK5541" s="9"/>
      <c r="BL5541" s="9">
        <f t="shared" si="180"/>
        <v>183434.38573491591</v>
      </c>
      <c r="BM5541" s="9">
        <f t="shared" si="181"/>
        <v>183400</v>
      </c>
    </row>
    <row r="5542" spans="1:65" x14ac:dyDescent="0.3">
      <c r="A5542" t="s">
        <v>4937</v>
      </c>
      <c r="B5542" s="9">
        <v>328</v>
      </c>
      <c r="C5542">
        <v>563412</v>
      </c>
      <c r="D5542">
        <v>1</v>
      </c>
      <c r="E5542">
        <v>0</v>
      </c>
      <c r="F5542">
        <v>0</v>
      </c>
      <c r="G5542">
        <v>0</v>
      </c>
      <c r="H5542">
        <v>0</v>
      </c>
      <c r="I5542" t="s">
        <v>131</v>
      </c>
      <c r="J5542">
        <v>563323</v>
      </c>
      <c r="K5542" t="s">
        <v>2789</v>
      </c>
      <c r="L5542">
        <v>563323</v>
      </c>
      <c r="M5542" t="s">
        <v>2789</v>
      </c>
      <c r="N5542">
        <v>563102</v>
      </c>
      <c r="O5542" t="s">
        <v>1371</v>
      </c>
      <c r="P5542">
        <v>563102</v>
      </c>
      <c r="Q5542" t="s">
        <v>1371</v>
      </c>
      <c r="R5542" s="9">
        <v>78586.086575299298</v>
      </c>
      <c r="S5542" s="9"/>
      <c r="T5542" s="9"/>
      <c r="U5542" s="9"/>
      <c r="V5542" s="9"/>
      <c r="W5542" s="9"/>
      <c r="X5542" s="9"/>
      <c r="Y5542" s="9"/>
      <c r="Z5542" s="9"/>
      <c r="AA5542" s="9"/>
      <c r="AB5542" s="9"/>
      <c r="AC5542" s="9"/>
      <c r="AD5542" s="9"/>
      <c r="AE5542" s="9"/>
      <c r="AF5542" s="9"/>
      <c r="AG5542" s="9"/>
      <c r="AH5542" s="9"/>
      <c r="AI5542" s="9"/>
      <c r="AJ5542" s="9"/>
      <c r="AK5542" s="9"/>
      <c r="AL5542" s="9"/>
      <c r="AM5542" s="9"/>
      <c r="AN5542" s="9"/>
      <c r="AO5542" s="9"/>
      <c r="AP5542" s="9"/>
      <c r="AQ5542" s="15"/>
      <c r="AR5542" s="9"/>
      <c r="AS5542" s="9"/>
      <c r="AT5542" s="9"/>
      <c r="AU5542" s="9"/>
      <c r="AV5542" s="9"/>
      <c r="AW5542" s="9"/>
      <c r="AX5542" s="9"/>
      <c r="AY5542" s="9"/>
      <c r="AZ5542" s="9"/>
      <c r="BA5542" s="9"/>
      <c r="BB5542" s="9"/>
      <c r="BC5542" s="9"/>
      <c r="BD5542" s="9"/>
      <c r="BE5542" s="9"/>
      <c r="BF5542" s="9"/>
      <c r="BG5542" s="9"/>
      <c r="BH5542" s="9"/>
      <c r="BI5542" s="9"/>
      <c r="BJ5542" s="9"/>
      <c r="BK5542" s="9"/>
      <c r="BL5542" s="9">
        <f t="shared" si="180"/>
        <v>78586.086575299298</v>
      </c>
      <c r="BM5542" s="9">
        <f t="shared" si="181"/>
        <v>78600</v>
      </c>
    </row>
    <row r="5543" spans="1:65" x14ac:dyDescent="0.3">
      <c r="A5543" t="s">
        <v>4937</v>
      </c>
      <c r="B5543" s="9">
        <v>409</v>
      </c>
      <c r="C5543">
        <v>538973</v>
      </c>
      <c r="D5543">
        <v>1</v>
      </c>
      <c r="E5543">
        <v>0</v>
      </c>
      <c r="F5543">
        <v>0</v>
      </c>
      <c r="G5543">
        <v>0</v>
      </c>
      <c r="H5543">
        <v>0</v>
      </c>
      <c r="I5543" t="s">
        <v>86</v>
      </c>
      <c r="J5543">
        <v>538574</v>
      </c>
      <c r="K5543" t="s">
        <v>206</v>
      </c>
      <c r="L5543">
        <v>538574</v>
      </c>
      <c r="M5543" t="s">
        <v>206</v>
      </c>
      <c r="N5543">
        <v>538574</v>
      </c>
      <c r="O5543" t="s">
        <v>206</v>
      </c>
      <c r="P5543">
        <v>538094</v>
      </c>
      <c r="Q5543" t="s">
        <v>207</v>
      </c>
      <c r="R5543" s="9">
        <v>97759.958353293259</v>
      </c>
      <c r="S5543" s="9"/>
      <c r="T5543" s="9"/>
      <c r="U5543" s="9"/>
      <c r="V5543" s="9"/>
      <c r="W5543" s="9"/>
      <c r="X5543" s="9"/>
      <c r="Y5543" s="9"/>
      <c r="Z5543" s="9"/>
      <c r="AA5543" s="9"/>
      <c r="AB5543" s="9"/>
      <c r="AC5543" s="9"/>
      <c r="AD5543" s="9"/>
      <c r="AE5543" s="9"/>
      <c r="AF5543" s="9"/>
      <c r="AG5543" s="9"/>
      <c r="AH5543" s="9"/>
      <c r="AI5543" s="9"/>
      <c r="AJ5543" s="9"/>
      <c r="AK5543" s="9"/>
      <c r="AL5543" s="9"/>
      <c r="AM5543" s="9"/>
      <c r="AN5543" s="9"/>
      <c r="AO5543" s="9"/>
      <c r="AP5543" s="9"/>
      <c r="AQ5543" s="15"/>
      <c r="AR5543" s="9"/>
      <c r="AS5543" s="9"/>
      <c r="AT5543" s="9"/>
      <c r="AU5543" s="9"/>
      <c r="AV5543" s="9"/>
      <c r="AW5543" s="9"/>
      <c r="AX5543" s="9"/>
      <c r="AY5543" s="9"/>
      <c r="AZ5543" s="9"/>
      <c r="BA5543" s="9"/>
      <c r="BB5543" s="9"/>
      <c r="BC5543" s="9"/>
      <c r="BD5543" s="9"/>
      <c r="BE5543" s="9"/>
      <c r="BF5543" s="9"/>
      <c r="BG5543" s="9"/>
      <c r="BH5543" s="9"/>
      <c r="BI5543" s="9"/>
      <c r="BJ5543" s="9"/>
      <c r="BK5543" s="9"/>
      <c r="BL5543" s="9">
        <f t="shared" si="180"/>
        <v>97759.958353293259</v>
      </c>
      <c r="BM5543" s="9">
        <f t="shared" si="181"/>
        <v>97800</v>
      </c>
    </row>
    <row r="5544" spans="1:65" x14ac:dyDescent="0.3">
      <c r="A5544" s="2" t="s">
        <v>4938</v>
      </c>
      <c r="B5544" s="9">
        <v>2222</v>
      </c>
      <c r="C5544">
        <v>533831</v>
      </c>
      <c r="D5544">
        <v>1</v>
      </c>
      <c r="E5544">
        <v>1</v>
      </c>
      <c r="F5544">
        <v>0</v>
      </c>
      <c r="G5544">
        <v>0</v>
      </c>
      <c r="H5544">
        <v>0</v>
      </c>
      <c r="I5544" t="s">
        <v>86</v>
      </c>
      <c r="J5544">
        <v>533831</v>
      </c>
      <c r="K5544" t="s">
        <v>4938</v>
      </c>
      <c r="L5544">
        <v>533165</v>
      </c>
      <c r="M5544" t="s">
        <v>191</v>
      </c>
      <c r="N5544">
        <v>533165</v>
      </c>
      <c r="O5544" t="s">
        <v>191</v>
      </c>
      <c r="P5544">
        <v>533165</v>
      </c>
      <c r="Q5544" t="s">
        <v>191</v>
      </c>
      <c r="R5544" s="9">
        <v>515490.35482144979</v>
      </c>
      <c r="S5544" s="9">
        <f>SUMIFS($B:$B,$J:$J,$C5544)</f>
        <v>2222</v>
      </c>
      <c r="T5544" s="9">
        <v>120900.8388650074</v>
      </c>
      <c r="U5544" s="9">
        <v>0</v>
      </c>
      <c r="V5544" s="9">
        <f>U5544*768</f>
        <v>0</v>
      </c>
      <c r="W5544" s="9">
        <v>5</v>
      </c>
      <c r="X5544" s="9">
        <f>W5544*3072</f>
        <v>15360</v>
      </c>
      <c r="Y5544" s="9">
        <v>9</v>
      </c>
      <c r="Z5544" s="9">
        <f>Y5544*1024</f>
        <v>9216</v>
      </c>
      <c r="AA5544" s="9">
        <v>3</v>
      </c>
      <c r="AB5544" s="9">
        <f>AA5544*256</f>
        <v>768</v>
      </c>
      <c r="AC5544" s="9"/>
      <c r="AD5544" s="9"/>
      <c r="AE5544" s="9"/>
      <c r="AF5544" s="9"/>
      <c r="AG5544" s="9"/>
      <c r="AH5544" s="9"/>
      <c r="AI5544" s="9"/>
      <c r="AJ5544" s="9"/>
      <c r="AK5544" s="9"/>
      <c r="AL5544" s="9"/>
      <c r="AM5544" s="9"/>
      <c r="AN5544" s="9"/>
      <c r="AO5544" s="9"/>
      <c r="AP5544" s="9"/>
      <c r="AQ5544" s="15"/>
      <c r="AR5544" s="9">
        <v>5</v>
      </c>
      <c r="AS5544" s="9">
        <f>AR5544*30500</f>
        <v>152500</v>
      </c>
      <c r="AT5544" s="9"/>
      <c r="AU5544" s="9"/>
      <c r="AV5544" s="9"/>
      <c r="AW5544" s="9"/>
      <c r="AX5544" s="9"/>
      <c r="AY5544" s="9"/>
      <c r="AZ5544" s="9"/>
      <c r="BA5544" s="9"/>
      <c r="BB5544" s="9"/>
      <c r="BC5544" s="9"/>
      <c r="BD5544" s="9"/>
      <c r="BE5544" s="9"/>
      <c r="BF5544" s="9"/>
      <c r="BG5544" s="9"/>
      <c r="BH5544" s="9"/>
      <c r="BI5544" s="9"/>
      <c r="BJ5544" s="9"/>
      <c r="BK5544" s="9"/>
      <c r="BL5544" s="9">
        <f t="shared" si="180"/>
        <v>814235.19368645723</v>
      </c>
      <c r="BM5544" s="9">
        <f t="shared" si="181"/>
        <v>814200</v>
      </c>
    </row>
    <row r="5545" spans="1:65" x14ac:dyDescent="0.3">
      <c r="A5545" t="s">
        <v>4939</v>
      </c>
      <c r="B5545" s="9">
        <v>500</v>
      </c>
      <c r="C5545">
        <v>575941</v>
      </c>
      <c r="D5545">
        <v>1</v>
      </c>
      <c r="E5545">
        <v>0</v>
      </c>
      <c r="F5545">
        <v>0</v>
      </c>
      <c r="G5545">
        <v>0</v>
      </c>
      <c r="H5545">
        <v>0</v>
      </c>
      <c r="I5545" t="s">
        <v>96</v>
      </c>
      <c r="J5545">
        <v>574988</v>
      </c>
      <c r="K5545" t="s">
        <v>901</v>
      </c>
      <c r="L5545">
        <v>574988</v>
      </c>
      <c r="M5545" t="s">
        <v>901</v>
      </c>
      <c r="N5545">
        <v>574988</v>
      </c>
      <c r="O5545" t="s">
        <v>901</v>
      </c>
      <c r="P5545">
        <v>574988</v>
      </c>
      <c r="Q5545" t="s">
        <v>901</v>
      </c>
      <c r="R5545" s="9">
        <v>119224.1845963868</v>
      </c>
      <c r="S5545" s="9"/>
      <c r="T5545" s="9"/>
      <c r="U5545" s="9"/>
      <c r="V5545" s="9"/>
      <c r="W5545" s="9"/>
      <c r="X5545" s="9"/>
      <c r="Y5545" s="9"/>
      <c r="Z5545" s="9"/>
      <c r="AA5545" s="9"/>
      <c r="AB5545" s="9"/>
      <c r="AC5545" s="9"/>
      <c r="AD5545" s="9"/>
      <c r="AE5545" s="9"/>
      <c r="AF5545" s="9"/>
      <c r="AG5545" s="9"/>
      <c r="AH5545" s="9"/>
      <c r="AI5545" s="9"/>
      <c r="AJ5545" s="9"/>
      <c r="AK5545" s="9"/>
      <c r="AL5545" s="9"/>
      <c r="AM5545" s="9"/>
      <c r="AN5545" s="9"/>
      <c r="AO5545" s="9"/>
      <c r="AP5545" s="9"/>
      <c r="AQ5545" s="15"/>
      <c r="AR5545" s="9"/>
      <c r="AS5545" s="9"/>
      <c r="AT5545" s="9"/>
      <c r="AU5545" s="9"/>
      <c r="AV5545" s="9"/>
      <c r="AW5545" s="9"/>
      <c r="AX5545" s="9"/>
      <c r="AY5545" s="9"/>
      <c r="AZ5545" s="9"/>
      <c r="BA5545" s="9"/>
      <c r="BB5545" s="9"/>
      <c r="BC5545" s="9"/>
      <c r="BD5545" s="9"/>
      <c r="BE5545" s="9"/>
      <c r="BF5545" s="9"/>
      <c r="BG5545" s="9"/>
      <c r="BH5545" s="9"/>
      <c r="BI5545" s="9"/>
      <c r="BJ5545" s="9"/>
      <c r="BK5545" s="9"/>
      <c r="BL5545" s="9">
        <f t="shared" si="180"/>
        <v>119224.1845963868</v>
      </c>
      <c r="BM5545" s="9">
        <f t="shared" si="181"/>
        <v>119200</v>
      </c>
    </row>
    <row r="5546" spans="1:65" x14ac:dyDescent="0.3">
      <c r="A5546" t="s">
        <v>4940</v>
      </c>
      <c r="B5546" s="9">
        <v>194</v>
      </c>
      <c r="C5546">
        <v>573728</v>
      </c>
      <c r="D5546">
        <v>1</v>
      </c>
      <c r="E5546">
        <v>0</v>
      </c>
      <c r="F5546">
        <v>0</v>
      </c>
      <c r="G5546">
        <v>0</v>
      </c>
      <c r="H5546">
        <v>0</v>
      </c>
      <c r="I5546" t="s">
        <v>90</v>
      </c>
      <c r="J5546">
        <v>572659</v>
      </c>
      <c r="K5546" t="s">
        <v>158</v>
      </c>
      <c r="L5546">
        <v>572659</v>
      </c>
      <c r="M5546" t="s">
        <v>158</v>
      </c>
      <c r="N5546">
        <v>572659</v>
      </c>
      <c r="O5546" t="s">
        <v>158</v>
      </c>
      <c r="P5546">
        <v>572659</v>
      </c>
      <c r="Q5546" t="s">
        <v>158</v>
      </c>
      <c r="R5546" s="9">
        <v>71941.662785630979</v>
      </c>
      <c r="S5546" s="9"/>
      <c r="T5546" s="9"/>
      <c r="U5546" s="9"/>
      <c r="V5546" s="9"/>
      <c r="W5546" s="9"/>
      <c r="X5546" s="9"/>
      <c r="Y5546" s="9"/>
      <c r="Z5546" s="9"/>
      <c r="AA5546" s="9"/>
      <c r="AB5546" s="9"/>
      <c r="AC5546" s="9"/>
      <c r="AD5546" s="9"/>
      <c r="AE5546" s="9"/>
      <c r="AF5546" s="9"/>
      <c r="AG5546" s="9"/>
      <c r="AH5546" s="9"/>
      <c r="AI5546" s="9"/>
      <c r="AJ5546" s="9"/>
      <c r="AK5546" s="9"/>
      <c r="AL5546" s="9"/>
      <c r="AM5546" s="9"/>
      <c r="AN5546" s="9"/>
      <c r="AO5546" s="9"/>
      <c r="AP5546" s="9"/>
      <c r="AQ5546" s="15"/>
      <c r="AR5546" s="9"/>
      <c r="AS5546" s="9"/>
      <c r="AT5546" s="9"/>
      <c r="AU5546" s="9"/>
      <c r="AV5546" s="9"/>
      <c r="AW5546" s="9"/>
      <c r="AX5546" s="9"/>
      <c r="AY5546" s="9"/>
      <c r="AZ5546" s="9"/>
      <c r="BA5546" s="9"/>
      <c r="BB5546" s="9"/>
      <c r="BC5546" s="9"/>
      <c r="BD5546" s="9"/>
      <c r="BE5546" s="9"/>
      <c r="BF5546" s="9"/>
      <c r="BG5546" s="9"/>
      <c r="BH5546" s="9"/>
      <c r="BI5546" s="9"/>
      <c r="BJ5546" s="9"/>
      <c r="BK5546" s="9"/>
      <c r="BL5546" s="9">
        <f t="shared" si="180"/>
        <v>71941.662785630979</v>
      </c>
      <c r="BM5546" s="9">
        <f t="shared" si="181"/>
        <v>71900</v>
      </c>
    </row>
    <row r="5547" spans="1:65" x14ac:dyDescent="0.3">
      <c r="A5547" t="s">
        <v>4940</v>
      </c>
      <c r="B5547" s="9">
        <v>352</v>
      </c>
      <c r="C5547">
        <v>530867</v>
      </c>
      <c r="D5547">
        <v>1</v>
      </c>
      <c r="E5547">
        <v>0</v>
      </c>
      <c r="F5547">
        <v>0</v>
      </c>
      <c r="G5547">
        <v>0</v>
      </c>
      <c r="H5547">
        <v>0</v>
      </c>
      <c r="I5547" t="s">
        <v>86</v>
      </c>
      <c r="J5547">
        <v>530107</v>
      </c>
      <c r="K5547" t="s">
        <v>2256</v>
      </c>
      <c r="L5547">
        <v>530883</v>
      </c>
      <c r="M5547" t="s">
        <v>319</v>
      </c>
      <c r="N5547">
        <v>530883</v>
      </c>
      <c r="O5547" t="s">
        <v>319</v>
      </c>
      <c r="P5547">
        <v>530883</v>
      </c>
      <c r="Q5547" t="s">
        <v>319</v>
      </c>
      <c r="R5547" s="9">
        <v>84274.399045847385</v>
      </c>
      <c r="S5547" s="9"/>
      <c r="T5547" s="9"/>
      <c r="U5547" s="9"/>
      <c r="V5547" s="9"/>
      <c r="W5547" s="9"/>
      <c r="X5547" s="9"/>
      <c r="Y5547" s="9"/>
      <c r="Z5547" s="9"/>
      <c r="AA5547" s="9"/>
      <c r="AB5547" s="9"/>
      <c r="AC5547" s="9"/>
      <c r="AD5547" s="9"/>
      <c r="AE5547" s="9"/>
      <c r="AF5547" s="9"/>
      <c r="AG5547" s="9"/>
      <c r="AH5547" s="9"/>
      <c r="AI5547" s="9"/>
      <c r="AJ5547" s="9"/>
      <c r="AK5547" s="9"/>
      <c r="AL5547" s="9"/>
      <c r="AM5547" s="9"/>
      <c r="AN5547" s="9"/>
      <c r="AO5547" s="9"/>
      <c r="AP5547" s="9"/>
      <c r="AQ5547" s="15"/>
      <c r="AR5547" s="9"/>
      <c r="AS5547" s="9"/>
      <c r="AT5547" s="9"/>
      <c r="AU5547" s="9"/>
      <c r="AV5547" s="9"/>
      <c r="AW5547" s="9"/>
      <c r="AX5547" s="9"/>
      <c r="AY5547" s="9"/>
      <c r="AZ5547" s="9"/>
      <c r="BA5547" s="9"/>
      <c r="BB5547" s="9"/>
      <c r="BC5547" s="9"/>
      <c r="BD5547" s="9"/>
      <c r="BE5547" s="9"/>
      <c r="BF5547" s="9"/>
      <c r="BG5547" s="9"/>
      <c r="BH5547" s="9"/>
      <c r="BI5547" s="9"/>
      <c r="BJ5547" s="9"/>
      <c r="BK5547" s="9"/>
      <c r="BL5547" s="9">
        <f t="shared" si="180"/>
        <v>84274.399045847385</v>
      </c>
      <c r="BM5547" s="9">
        <f t="shared" si="181"/>
        <v>84300</v>
      </c>
    </row>
    <row r="5548" spans="1:65" x14ac:dyDescent="0.3">
      <c r="A5548" s="4" t="s">
        <v>753</v>
      </c>
      <c r="B5548" s="9">
        <v>5482</v>
      </c>
      <c r="C5548">
        <v>596973</v>
      </c>
      <c r="D5548">
        <v>1</v>
      </c>
      <c r="E5548">
        <v>1</v>
      </c>
      <c r="F5548">
        <v>1</v>
      </c>
      <c r="G5548">
        <v>1</v>
      </c>
      <c r="H5548">
        <v>0</v>
      </c>
      <c r="I5548" t="s">
        <v>123</v>
      </c>
      <c r="J5548">
        <v>596973</v>
      </c>
      <c r="K5548" t="s">
        <v>753</v>
      </c>
      <c r="L5548">
        <v>596973</v>
      </c>
      <c r="M5548" t="s">
        <v>753</v>
      </c>
      <c r="N5548">
        <v>596973</v>
      </c>
      <c r="O5548" t="s">
        <v>753</v>
      </c>
      <c r="P5548">
        <v>597007</v>
      </c>
      <c r="Q5548" t="s">
        <v>172</v>
      </c>
      <c r="R5548" s="9">
        <v>1235479.1899617431</v>
      </c>
      <c r="S5548" s="9">
        <f>SUMIFS($B:$B,$J:$J,$C5548)</f>
        <v>6561</v>
      </c>
      <c r="T5548" s="9">
        <v>355818.96571142023</v>
      </c>
      <c r="U5548" s="9">
        <v>1</v>
      </c>
      <c r="V5548" s="9">
        <f>U5548*768</f>
        <v>768</v>
      </c>
      <c r="W5548" s="9">
        <v>14</v>
      </c>
      <c r="X5548" s="9">
        <f>W5548*3072</f>
        <v>43008</v>
      </c>
      <c r="Y5548" s="9">
        <v>30</v>
      </c>
      <c r="Z5548" s="9">
        <f>Y5548*1024</f>
        <v>30720</v>
      </c>
      <c r="AA5548" s="9">
        <v>14</v>
      </c>
      <c r="AB5548" s="9">
        <f>AA5548*256</f>
        <v>3584</v>
      </c>
      <c r="AC5548" s="9">
        <f>SUMIFS($B:$B,$L:$L,$C5548)</f>
        <v>9281</v>
      </c>
      <c r="AD5548" s="9">
        <v>1152231.1951476177</v>
      </c>
      <c r="AE5548" s="9"/>
      <c r="AF5548" s="9"/>
      <c r="AG5548" s="9">
        <f>SUMIFS($B:$B,$N:$N,$C5548)</f>
        <v>9281</v>
      </c>
      <c r="AH5548" s="9">
        <v>1044185.743675729</v>
      </c>
      <c r="AI5548" s="9"/>
      <c r="AJ5548" s="9"/>
      <c r="AK5548" s="9"/>
      <c r="AL5548" s="9"/>
      <c r="AM5548" s="9"/>
      <c r="AN5548" s="9"/>
      <c r="AO5548" s="9"/>
      <c r="AP5548" s="9"/>
      <c r="AQ5548" s="15"/>
      <c r="AR5548" s="9">
        <v>7</v>
      </c>
      <c r="AS5548" s="9">
        <f>AR5548*30500</f>
        <v>213500</v>
      </c>
      <c r="AT5548" s="9"/>
      <c r="AU5548" s="9"/>
      <c r="AV5548" s="9"/>
      <c r="AW5548" s="9"/>
      <c r="AX5548" s="9"/>
      <c r="AY5548" s="9"/>
      <c r="AZ5548" s="9"/>
      <c r="BA5548" s="9"/>
      <c r="BB5548" s="9"/>
      <c r="BC5548" s="9"/>
      <c r="BD5548" s="9"/>
      <c r="BE5548" s="9"/>
      <c r="BF5548" s="9"/>
      <c r="BG5548" s="9"/>
      <c r="BH5548" s="9"/>
      <c r="BI5548" s="9"/>
      <c r="BJ5548" s="9"/>
      <c r="BK5548" s="9"/>
      <c r="BL5548" s="9">
        <f t="shared" si="180"/>
        <v>4079295.09449651</v>
      </c>
      <c r="BM5548" s="9">
        <f t="shared" si="181"/>
        <v>4079300</v>
      </c>
    </row>
    <row r="5549" spans="1:65" x14ac:dyDescent="0.3">
      <c r="A5549" t="s">
        <v>4941</v>
      </c>
      <c r="B5549" s="9">
        <v>280</v>
      </c>
      <c r="C5549">
        <v>542563</v>
      </c>
      <c r="D5549">
        <v>1</v>
      </c>
      <c r="E5549">
        <v>0</v>
      </c>
      <c r="F5549">
        <v>0</v>
      </c>
      <c r="G5549">
        <v>0</v>
      </c>
      <c r="H5549">
        <v>0</v>
      </c>
      <c r="I5549" t="s">
        <v>86</v>
      </c>
      <c r="J5549">
        <v>541982</v>
      </c>
      <c r="K5549" t="s">
        <v>675</v>
      </c>
      <c r="L5549">
        <v>541982</v>
      </c>
      <c r="M5549" t="s">
        <v>675</v>
      </c>
      <c r="N5549">
        <v>541982</v>
      </c>
      <c r="O5549" t="s">
        <v>675</v>
      </c>
      <c r="P5549">
        <v>541656</v>
      </c>
      <c r="Q5549" t="s">
        <v>227</v>
      </c>
      <c r="R5549" s="9">
        <v>71941.662785630979</v>
      </c>
      <c r="S5549" s="9"/>
      <c r="T5549" s="9"/>
      <c r="U5549" s="9"/>
      <c r="V5549" s="9"/>
      <c r="W5549" s="9"/>
      <c r="X5549" s="9"/>
      <c r="Y5549" s="9"/>
      <c r="Z5549" s="9"/>
      <c r="AA5549" s="9"/>
      <c r="AB5549" s="9"/>
      <c r="AC5549" s="9"/>
      <c r="AD5549" s="9"/>
      <c r="AE5549" s="9"/>
      <c r="AF5549" s="9"/>
      <c r="AG5549" s="9"/>
      <c r="AH5549" s="9"/>
      <c r="AI5549" s="9"/>
      <c r="AJ5549" s="9"/>
      <c r="AK5549" s="9"/>
      <c r="AL5549" s="9"/>
      <c r="AM5549" s="9"/>
      <c r="AN5549" s="9"/>
      <c r="AO5549" s="9"/>
      <c r="AP5549" s="9"/>
      <c r="AQ5549" s="15"/>
      <c r="AR5549" s="9"/>
      <c r="AS5549" s="9"/>
      <c r="AT5549" s="9"/>
      <c r="AU5549" s="9"/>
      <c r="AV5549" s="9"/>
      <c r="AW5549" s="9"/>
      <c r="AX5549" s="9"/>
      <c r="AY5549" s="9"/>
      <c r="AZ5549" s="9"/>
      <c r="BA5549" s="9"/>
      <c r="BB5549" s="9"/>
      <c r="BC5549" s="9"/>
      <c r="BD5549" s="9"/>
      <c r="BE5549" s="9"/>
      <c r="BF5549" s="9"/>
      <c r="BG5549" s="9"/>
      <c r="BH5549" s="9"/>
      <c r="BI5549" s="9"/>
      <c r="BJ5549" s="9"/>
      <c r="BK5549" s="9"/>
      <c r="BL5549" s="9">
        <f t="shared" si="180"/>
        <v>71941.662785630979</v>
      </c>
      <c r="BM5549" s="9">
        <f t="shared" si="181"/>
        <v>71900</v>
      </c>
    </row>
    <row r="5550" spans="1:65" x14ac:dyDescent="0.3">
      <c r="A5550" t="s">
        <v>4942</v>
      </c>
      <c r="B5550" s="9">
        <v>515</v>
      </c>
      <c r="C5550">
        <v>562891</v>
      </c>
      <c r="D5550">
        <v>1</v>
      </c>
      <c r="E5550">
        <v>0</v>
      </c>
      <c r="F5550">
        <v>0</v>
      </c>
      <c r="G5550">
        <v>0</v>
      </c>
      <c r="H5550">
        <v>0</v>
      </c>
      <c r="I5550" t="s">
        <v>131</v>
      </c>
      <c r="J5550">
        <v>562351</v>
      </c>
      <c r="K5550" t="s">
        <v>304</v>
      </c>
      <c r="L5550">
        <v>562351</v>
      </c>
      <c r="M5550" t="s">
        <v>304</v>
      </c>
      <c r="N5550">
        <v>562351</v>
      </c>
      <c r="O5550" t="s">
        <v>304</v>
      </c>
      <c r="P5550">
        <v>562335</v>
      </c>
      <c r="Q5550" t="s">
        <v>132</v>
      </c>
      <c r="R5550" s="9">
        <v>122755.0193842568</v>
      </c>
      <c r="S5550" s="9"/>
      <c r="T5550" s="9"/>
      <c r="U5550" s="9"/>
      <c r="V5550" s="9"/>
      <c r="W5550" s="9"/>
      <c r="X5550" s="9"/>
      <c r="Y5550" s="9"/>
      <c r="Z5550" s="9"/>
      <c r="AA5550" s="9"/>
      <c r="AB5550" s="9"/>
      <c r="AC5550" s="9"/>
      <c r="AD5550" s="9"/>
      <c r="AE5550" s="9"/>
      <c r="AF5550" s="9"/>
      <c r="AG5550" s="9"/>
      <c r="AH5550" s="9"/>
      <c r="AI5550" s="9"/>
      <c r="AJ5550" s="9"/>
      <c r="AK5550" s="9"/>
      <c r="AL5550" s="9"/>
      <c r="AM5550" s="9"/>
      <c r="AN5550" s="9"/>
      <c r="AO5550" s="9"/>
      <c r="AP5550" s="9"/>
      <c r="AQ5550" s="15"/>
      <c r="AR5550" s="9"/>
      <c r="AS5550" s="9"/>
      <c r="AT5550" s="9"/>
      <c r="AU5550" s="9"/>
      <c r="AV5550" s="9"/>
      <c r="AW5550" s="9"/>
      <c r="AX5550" s="9"/>
      <c r="AY5550" s="9"/>
      <c r="AZ5550" s="9"/>
      <c r="BA5550" s="9"/>
      <c r="BB5550" s="9"/>
      <c r="BC5550" s="9"/>
      <c r="BD5550" s="9"/>
      <c r="BE5550" s="9"/>
      <c r="BF5550" s="9"/>
      <c r="BG5550" s="9"/>
      <c r="BH5550" s="9"/>
      <c r="BI5550" s="9"/>
      <c r="BJ5550" s="9"/>
      <c r="BK5550" s="9"/>
      <c r="BL5550" s="9">
        <f t="shared" si="180"/>
        <v>122755.0193842568</v>
      </c>
      <c r="BM5550" s="9">
        <f t="shared" si="181"/>
        <v>122800</v>
      </c>
    </row>
    <row r="5551" spans="1:65" x14ac:dyDescent="0.3">
      <c r="A5551" s="3" t="s">
        <v>838</v>
      </c>
      <c r="B5551" s="9">
        <v>3779</v>
      </c>
      <c r="C5551">
        <v>505609</v>
      </c>
      <c r="D5551">
        <v>1</v>
      </c>
      <c r="E5551">
        <v>1</v>
      </c>
      <c r="F5551">
        <v>1</v>
      </c>
      <c r="G5551">
        <v>0</v>
      </c>
      <c r="H5551">
        <v>0</v>
      </c>
      <c r="I5551" t="s">
        <v>111</v>
      </c>
      <c r="J5551">
        <v>505609</v>
      </c>
      <c r="K5551" t="s">
        <v>838</v>
      </c>
      <c r="L5551">
        <v>505609</v>
      </c>
      <c r="M5551" t="s">
        <v>838</v>
      </c>
      <c r="N5551">
        <v>500496</v>
      </c>
      <c r="O5551" t="s">
        <v>287</v>
      </c>
      <c r="P5551">
        <v>500496</v>
      </c>
      <c r="Q5551" t="s">
        <v>287</v>
      </c>
      <c r="R5551" s="9">
        <v>863186.25975271664</v>
      </c>
      <c r="S5551" s="9">
        <f>SUMIFS($B:$B,$J:$J,$C5551)</f>
        <v>6923</v>
      </c>
      <c r="T5551" s="9">
        <v>375370.98195608798</v>
      </c>
      <c r="U5551" s="9">
        <v>1</v>
      </c>
      <c r="V5551" s="9">
        <f>U5551*768</f>
        <v>768</v>
      </c>
      <c r="W5551" s="9">
        <v>40</v>
      </c>
      <c r="X5551" s="9">
        <f>W5551*3072</f>
        <v>122880</v>
      </c>
      <c r="Y5551" s="9">
        <v>21</v>
      </c>
      <c r="Z5551" s="9">
        <f>Y5551*1024</f>
        <v>21504</v>
      </c>
      <c r="AA5551" s="9">
        <v>15</v>
      </c>
      <c r="AB5551" s="9">
        <f>AA5551*256</f>
        <v>3840</v>
      </c>
      <c r="AC5551" s="9">
        <f>SUMIFS($B:$B,$L:$L,$C5551)</f>
        <v>6923</v>
      </c>
      <c r="AD5551" s="9">
        <v>862341.32892462995</v>
      </c>
      <c r="AE5551" s="9"/>
      <c r="AF5551" s="9"/>
      <c r="AG5551" s="9"/>
      <c r="AH5551" s="9"/>
      <c r="AI5551" s="9"/>
      <c r="AJ5551" s="9"/>
      <c r="AK5551" s="9"/>
      <c r="AL5551" s="9"/>
      <c r="AM5551" s="9"/>
      <c r="AN5551" s="9"/>
      <c r="AO5551" s="9"/>
      <c r="AP5551" s="9"/>
      <c r="AQ5551" s="15"/>
      <c r="AR5551" s="9">
        <v>3</v>
      </c>
      <c r="AS5551" s="9">
        <f>AR5551*30500</f>
        <v>91500</v>
      </c>
      <c r="AT5551" s="9"/>
      <c r="AU5551" s="9"/>
      <c r="AV5551" s="9"/>
      <c r="AW5551" s="9"/>
      <c r="AX5551" s="9"/>
      <c r="AY5551" s="9"/>
      <c r="AZ5551" s="9"/>
      <c r="BA5551" s="9"/>
      <c r="BB5551" s="9"/>
      <c r="BC5551" s="9"/>
      <c r="BD5551" s="9"/>
      <c r="BE5551" s="9"/>
      <c r="BF5551" s="9"/>
      <c r="BG5551" s="9"/>
      <c r="BH5551" s="9"/>
      <c r="BI5551" s="9"/>
      <c r="BJ5551" s="9"/>
      <c r="BK5551" s="9"/>
      <c r="BL5551" s="9">
        <f t="shared" si="180"/>
        <v>2341390.5706334347</v>
      </c>
      <c r="BM5551" s="9">
        <f t="shared" si="181"/>
        <v>2341400</v>
      </c>
    </row>
    <row r="5552" spans="1:65" x14ac:dyDescent="0.3">
      <c r="A5552" s="2" t="s">
        <v>4943</v>
      </c>
      <c r="B5552" s="9">
        <v>1793</v>
      </c>
      <c r="C5552">
        <v>533025</v>
      </c>
      <c r="D5552">
        <v>1</v>
      </c>
      <c r="E5552">
        <v>1</v>
      </c>
      <c r="F5552">
        <v>0</v>
      </c>
      <c r="G5552">
        <v>0</v>
      </c>
      <c r="H5552">
        <v>0</v>
      </c>
      <c r="I5552" t="s">
        <v>86</v>
      </c>
      <c r="J5552">
        <v>533025</v>
      </c>
      <c r="K5552" t="s">
        <v>4943</v>
      </c>
      <c r="L5552">
        <v>532053</v>
      </c>
      <c r="M5552" t="s">
        <v>281</v>
      </c>
      <c r="N5552">
        <v>532053</v>
      </c>
      <c r="O5552" t="s">
        <v>281</v>
      </c>
      <c r="P5552">
        <v>532053</v>
      </c>
      <c r="Q5552" t="s">
        <v>281</v>
      </c>
      <c r="R5552" s="9">
        <v>418155.13158570358</v>
      </c>
      <c r="S5552" s="9">
        <f>SUMIFS($B:$B,$J:$J,$C5552)</f>
        <v>1793</v>
      </c>
      <c r="T5552" s="9">
        <v>97604.053486856865</v>
      </c>
      <c r="U5552" s="9">
        <v>0</v>
      </c>
      <c r="V5552" s="9">
        <f>U5552*768</f>
        <v>0</v>
      </c>
      <c r="W5552" s="9">
        <v>6</v>
      </c>
      <c r="X5552" s="9">
        <f>W5552*3072</f>
        <v>18432</v>
      </c>
      <c r="Y5552" s="9">
        <v>4</v>
      </c>
      <c r="Z5552" s="9">
        <f>Y5552*1024</f>
        <v>4096</v>
      </c>
      <c r="AA5552" s="9">
        <v>3</v>
      </c>
      <c r="AB5552" s="9">
        <f>AA5552*256</f>
        <v>768</v>
      </c>
      <c r="AC5552" s="9"/>
      <c r="AD5552" s="9"/>
      <c r="AE5552" s="9"/>
      <c r="AF5552" s="9"/>
      <c r="AG5552" s="9"/>
      <c r="AH5552" s="9"/>
      <c r="AI5552" s="9"/>
      <c r="AJ5552" s="9"/>
      <c r="AK5552" s="9"/>
      <c r="AL5552" s="9"/>
      <c r="AM5552" s="9"/>
      <c r="AN5552" s="9"/>
      <c r="AO5552" s="9"/>
      <c r="AP5552" s="9"/>
      <c r="AQ5552" s="15"/>
      <c r="AR5552" s="9">
        <v>1</v>
      </c>
      <c r="AS5552" s="9">
        <f>AR5552*30500</f>
        <v>30500</v>
      </c>
      <c r="AT5552" s="9"/>
      <c r="AU5552" s="9"/>
      <c r="AV5552" s="9"/>
      <c r="AW5552" s="9"/>
      <c r="AX5552" s="9"/>
      <c r="AY5552" s="9"/>
      <c r="AZ5552" s="9"/>
      <c r="BA5552" s="9"/>
      <c r="BB5552" s="9"/>
      <c r="BC5552" s="9"/>
      <c r="BD5552" s="9"/>
      <c r="BE5552" s="9"/>
      <c r="BF5552" s="9"/>
      <c r="BG5552" s="9"/>
      <c r="BH5552" s="9"/>
      <c r="BI5552" s="9"/>
      <c r="BJ5552" s="9"/>
      <c r="BK5552" s="9"/>
      <c r="BL5552" s="9">
        <f t="shared" si="180"/>
        <v>569555.18507256045</v>
      </c>
      <c r="BM5552" s="9">
        <f t="shared" si="181"/>
        <v>569600</v>
      </c>
    </row>
    <row r="5553" spans="1:65" x14ac:dyDescent="0.3">
      <c r="A5553" s="2" t="s">
        <v>1433</v>
      </c>
      <c r="B5553" s="9">
        <v>2402</v>
      </c>
      <c r="C5553">
        <v>539279</v>
      </c>
      <c r="D5553">
        <v>1</v>
      </c>
      <c r="E5553">
        <v>1</v>
      </c>
      <c r="F5553">
        <v>0</v>
      </c>
      <c r="G5553">
        <v>0</v>
      </c>
      <c r="H5553">
        <v>0</v>
      </c>
      <c r="I5553" t="s">
        <v>77</v>
      </c>
      <c r="J5553">
        <v>539279</v>
      </c>
      <c r="K5553" t="s">
        <v>1433</v>
      </c>
      <c r="L5553">
        <v>554642</v>
      </c>
      <c r="M5553" t="s">
        <v>1434</v>
      </c>
      <c r="N5553">
        <v>554642</v>
      </c>
      <c r="O5553" t="s">
        <v>1434</v>
      </c>
      <c r="P5553">
        <v>554642</v>
      </c>
      <c r="Q5553" t="s">
        <v>1434</v>
      </c>
      <c r="R5553" s="9">
        <v>556111.86837099143</v>
      </c>
      <c r="S5553" s="9">
        <f>SUMIFS($B:$B,$J:$J,$C5553)</f>
        <v>5392</v>
      </c>
      <c r="T5553" s="9">
        <v>292635.73435341852</v>
      </c>
      <c r="U5553" s="9">
        <v>0</v>
      </c>
      <c r="V5553" s="9">
        <f>U5553*768</f>
        <v>0</v>
      </c>
      <c r="W5553" s="9">
        <v>13</v>
      </c>
      <c r="X5553" s="9">
        <f>W5553*3072</f>
        <v>39936</v>
      </c>
      <c r="Y5553" s="9">
        <v>23</v>
      </c>
      <c r="Z5553" s="9">
        <f>Y5553*1024</f>
        <v>23552</v>
      </c>
      <c r="AA5553" s="9">
        <v>3</v>
      </c>
      <c r="AB5553" s="9">
        <f>AA5553*256</f>
        <v>768</v>
      </c>
      <c r="AC5553" s="9"/>
      <c r="AD5553" s="9"/>
      <c r="AE5553" s="9"/>
      <c r="AF5553" s="9"/>
      <c r="AG5553" s="9"/>
      <c r="AH5553" s="9"/>
      <c r="AI5553" s="9"/>
      <c r="AJ5553" s="9"/>
      <c r="AK5553" s="9"/>
      <c r="AL5553" s="9"/>
      <c r="AM5553" s="9"/>
      <c r="AN5553" s="9"/>
      <c r="AO5553" s="9"/>
      <c r="AP5553" s="9"/>
      <c r="AQ5553" s="15"/>
      <c r="AR5553" s="9"/>
      <c r="AS5553" s="9"/>
      <c r="AT5553" s="9"/>
      <c r="AU5553" s="9"/>
      <c r="AV5553" s="9"/>
      <c r="AW5553" s="9"/>
      <c r="AX5553" s="9"/>
      <c r="AY5553" s="9"/>
      <c r="AZ5553" s="9"/>
      <c r="BA5553" s="9"/>
      <c r="BB5553" s="9"/>
      <c r="BC5553" s="9"/>
      <c r="BD5553" s="9"/>
      <c r="BE5553" s="9"/>
      <c r="BF5553" s="9"/>
      <c r="BG5553" s="9"/>
      <c r="BH5553" s="9"/>
      <c r="BI5553" s="9"/>
      <c r="BJ5553" s="9"/>
      <c r="BK5553" s="9"/>
      <c r="BL5553" s="9">
        <f t="shared" si="180"/>
        <v>913003.6027244099</v>
      </c>
      <c r="BM5553" s="9">
        <f t="shared" si="181"/>
        <v>913000</v>
      </c>
    </row>
    <row r="5554" spans="1:65" x14ac:dyDescent="0.3">
      <c r="A5554" t="s">
        <v>4944</v>
      </c>
      <c r="B5554" s="9">
        <v>56</v>
      </c>
      <c r="C5554">
        <v>529699</v>
      </c>
      <c r="D5554">
        <v>1</v>
      </c>
      <c r="E5554">
        <v>0</v>
      </c>
      <c r="F5554">
        <v>0</v>
      </c>
      <c r="G5554">
        <v>0</v>
      </c>
      <c r="H5554">
        <v>0</v>
      </c>
      <c r="I5554" t="s">
        <v>86</v>
      </c>
      <c r="J5554">
        <v>541699</v>
      </c>
      <c r="K5554" t="s">
        <v>781</v>
      </c>
      <c r="L5554">
        <v>541656</v>
      </c>
      <c r="M5554" t="s">
        <v>227</v>
      </c>
      <c r="N5554">
        <v>541656</v>
      </c>
      <c r="O5554" t="s">
        <v>227</v>
      </c>
      <c r="P5554">
        <v>541656</v>
      </c>
      <c r="Q5554" t="s">
        <v>227</v>
      </c>
      <c r="R5554" s="9">
        <v>71941.662785630979</v>
      </c>
      <c r="S5554" s="9"/>
      <c r="T5554" s="9"/>
      <c r="U5554" s="9"/>
      <c r="V5554" s="9"/>
      <c r="W5554" s="9"/>
      <c r="X5554" s="9"/>
      <c r="Y5554" s="9"/>
      <c r="Z5554" s="9"/>
      <c r="AA5554" s="9"/>
      <c r="AB5554" s="9"/>
      <c r="AC5554" s="9"/>
      <c r="AD5554" s="9"/>
      <c r="AE5554" s="9"/>
      <c r="AF5554" s="9"/>
      <c r="AG5554" s="9"/>
      <c r="AH5554" s="9"/>
      <c r="AI5554" s="9"/>
      <c r="AJ5554" s="9"/>
      <c r="AK5554" s="9"/>
      <c r="AL5554" s="9"/>
      <c r="AM5554" s="9"/>
      <c r="AN5554" s="9"/>
      <c r="AO5554" s="9"/>
      <c r="AP5554" s="9"/>
      <c r="AQ5554" s="15"/>
      <c r="AR5554" s="9"/>
      <c r="AS5554" s="9"/>
      <c r="AT5554" s="9"/>
      <c r="AU5554" s="9"/>
      <c r="AV5554" s="9"/>
      <c r="AW5554" s="9"/>
      <c r="AX5554" s="9"/>
      <c r="AY5554" s="9"/>
      <c r="AZ5554" s="9"/>
      <c r="BA5554" s="9"/>
      <c r="BB5554" s="9"/>
      <c r="BC5554" s="9"/>
      <c r="BD5554" s="9"/>
      <c r="BE5554" s="9"/>
      <c r="BF5554" s="9"/>
      <c r="BG5554" s="9"/>
      <c r="BH5554" s="9"/>
      <c r="BI5554" s="9"/>
      <c r="BJ5554" s="9"/>
      <c r="BK5554" s="9"/>
      <c r="BL5554" s="9">
        <f t="shared" si="180"/>
        <v>71941.662785630979</v>
      </c>
      <c r="BM5554" s="9">
        <f t="shared" si="181"/>
        <v>71900</v>
      </c>
    </row>
    <row r="5555" spans="1:65" x14ac:dyDescent="0.3">
      <c r="A5555" t="s">
        <v>4945</v>
      </c>
      <c r="B5555" s="9">
        <v>261</v>
      </c>
      <c r="C5555">
        <v>549011</v>
      </c>
      <c r="D5555">
        <v>1</v>
      </c>
      <c r="E5555">
        <v>0</v>
      </c>
      <c r="F5555">
        <v>0</v>
      </c>
      <c r="G5555">
        <v>0</v>
      </c>
      <c r="H5555">
        <v>0</v>
      </c>
      <c r="I5555" t="s">
        <v>123</v>
      </c>
      <c r="J5555">
        <v>548511</v>
      </c>
      <c r="K5555" t="s">
        <v>693</v>
      </c>
      <c r="L5555">
        <v>548511</v>
      </c>
      <c r="M5555" t="s">
        <v>693</v>
      </c>
      <c r="N5555">
        <v>548511</v>
      </c>
      <c r="O5555" t="s">
        <v>693</v>
      </c>
      <c r="P5555">
        <v>548511</v>
      </c>
      <c r="Q5555" t="s">
        <v>693</v>
      </c>
      <c r="R5555" s="9">
        <v>71941.662785630979</v>
      </c>
      <c r="S5555" s="9"/>
      <c r="T5555" s="9"/>
      <c r="U5555" s="9"/>
      <c r="V5555" s="9"/>
      <c r="W5555" s="9"/>
      <c r="X5555" s="9"/>
      <c r="Y5555" s="9"/>
      <c r="Z5555" s="9"/>
      <c r="AA5555" s="9"/>
      <c r="AB5555" s="9"/>
      <c r="AC5555" s="9"/>
      <c r="AD5555" s="9"/>
      <c r="AE5555" s="9"/>
      <c r="AF5555" s="9"/>
      <c r="AG5555" s="9"/>
      <c r="AH5555" s="9"/>
      <c r="AI5555" s="9"/>
      <c r="AJ5555" s="9"/>
      <c r="AK5555" s="9"/>
      <c r="AL5555" s="9"/>
      <c r="AM5555" s="9"/>
      <c r="AN5555" s="9"/>
      <c r="AO5555" s="9"/>
      <c r="AP5555" s="9"/>
      <c r="AQ5555" s="15"/>
      <c r="AR5555" s="9">
        <v>1</v>
      </c>
      <c r="AS5555" s="9">
        <f>AR5555*30500</f>
        <v>30500</v>
      </c>
      <c r="AT5555" s="9"/>
      <c r="AU5555" s="9"/>
      <c r="AV5555" s="9"/>
      <c r="AW5555" s="9"/>
      <c r="AX5555" s="9"/>
      <c r="AY5555" s="9"/>
      <c r="AZ5555" s="9"/>
      <c r="BA5555" s="9"/>
      <c r="BB5555" s="9"/>
      <c r="BC5555" s="9"/>
      <c r="BD5555" s="9"/>
      <c r="BE5555" s="9"/>
      <c r="BF5555" s="9"/>
      <c r="BG5555" s="9"/>
      <c r="BH5555" s="9"/>
      <c r="BI5555" s="9"/>
      <c r="BJ5555" s="9"/>
      <c r="BK5555" s="9"/>
      <c r="BL5555" s="9">
        <f t="shared" si="180"/>
        <v>102441.66278563098</v>
      </c>
      <c r="BM5555" s="9">
        <f t="shared" si="181"/>
        <v>102400</v>
      </c>
    </row>
    <row r="5556" spans="1:65" x14ac:dyDescent="0.3">
      <c r="A5556" t="s">
        <v>4946</v>
      </c>
      <c r="B5556" s="9">
        <v>740</v>
      </c>
      <c r="C5556">
        <v>574562</v>
      </c>
      <c r="D5556">
        <v>1</v>
      </c>
      <c r="E5556">
        <v>0</v>
      </c>
      <c r="F5556">
        <v>0</v>
      </c>
      <c r="G5556">
        <v>0</v>
      </c>
      <c r="H5556">
        <v>0</v>
      </c>
      <c r="I5556" t="s">
        <v>90</v>
      </c>
      <c r="J5556">
        <v>573990</v>
      </c>
      <c r="K5556" t="s">
        <v>740</v>
      </c>
      <c r="L5556">
        <v>573990</v>
      </c>
      <c r="M5556" t="s">
        <v>740</v>
      </c>
      <c r="N5556">
        <v>573990</v>
      </c>
      <c r="O5556" t="s">
        <v>740</v>
      </c>
      <c r="P5556">
        <v>573868</v>
      </c>
      <c r="Q5556" t="s">
        <v>349</v>
      </c>
      <c r="R5556" s="9">
        <v>175497.56967157539</v>
      </c>
      <c r="S5556" s="9"/>
      <c r="T5556" s="9"/>
      <c r="U5556" s="9"/>
      <c r="V5556" s="9"/>
      <c r="W5556" s="9"/>
      <c r="X5556" s="9"/>
      <c r="Y5556" s="9"/>
      <c r="Z5556" s="9"/>
      <c r="AA5556" s="9"/>
      <c r="AB5556" s="9"/>
      <c r="AC5556" s="9"/>
      <c r="AD5556" s="9"/>
      <c r="AE5556" s="9"/>
      <c r="AF5556" s="9"/>
      <c r="AG5556" s="9"/>
      <c r="AH5556" s="9"/>
      <c r="AI5556" s="9"/>
      <c r="AJ5556" s="9"/>
      <c r="AK5556" s="9"/>
      <c r="AL5556" s="9"/>
      <c r="AM5556" s="9"/>
      <c r="AN5556" s="9"/>
      <c r="AO5556" s="9"/>
      <c r="AP5556" s="9"/>
      <c r="AQ5556" s="15"/>
      <c r="AR5556" s="9">
        <v>1</v>
      </c>
      <c r="AS5556" s="9">
        <f>AR5556*30500</f>
        <v>30500</v>
      </c>
      <c r="AT5556" s="9"/>
      <c r="AU5556" s="9"/>
      <c r="AV5556" s="9"/>
      <c r="AW5556" s="9"/>
      <c r="AX5556" s="9"/>
      <c r="AY5556" s="9"/>
      <c r="AZ5556" s="9"/>
      <c r="BA5556" s="9"/>
      <c r="BB5556" s="9"/>
      <c r="BC5556" s="9"/>
      <c r="BD5556" s="9"/>
      <c r="BE5556" s="9"/>
      <c r="BF5556" s="9"/>
      <c r="BG5556" s="9"/>
      <c r="BH5556" s="9"/>
      <c r="BI5556" s="9"/>
      <c r="BJ5556" s="9"/>
      <c r="BK5556" s="9"/>
      <c r="BL5556" s="9">
        <f t="shared" si="180"/>
        <v>205997.56967157539</v>
      </c>
      <c r="BM5556" s="9">
        <f t="shared" si="181"/>
        <v>206000</v>
      </c>
    </row>
    <row r="5557" spans="1:65" x14ac:dyDescent="0.3">
      <c r="A5557" t="s">
        <v>4947</v>
      </c>
      <c r="B5557" s="9">
        <v>721</v>
      </c>
      <c r="C5557">
        <v>553468</v>
      </c>
      <c r="D5557">
        <v>1</v>
      </c>
      <c r="E5557">
        <v>0</v>
      </c>
      <c r="F5557">
        <v>0</v>
      </c>
      <c r="G5557">
        <v>0</v>
      </c>
      <c r="H5557">
        <v>0</v>
      </c>
      <c r="I5557" t="s">
        <v>111</v>
      </c>
      <c r="J5557">
        <v>541303</v>
      </c>
      <c r="K5557" t="s">
        <v>4364</v>
      </c>
      <c r="L5557">
        <v>536148</v>
      </c>
      <c r="M5557" t="s">
        <v>320</v>
      </c>
      <c r="N5557">
        <v>536148</v>
      </c>
      <c r="O5557" t="s">
        <v>320</v>
      </c>
      <c r="P5557">
        <v>536385</v>
      </c>
      <c r="Q5557" t="s">
        <v>270</v>
      </c>
      <c r="R5557" s="9">
        <v>171058.70062875841</v>
      </c>
      <c r="S5557" s="9"/>
      <c r="T5557" s="9"/>
      <c r="U5557" s="9"/>
      <c r="V5557" s="9"/>
      <c r="W5557" s="9"/>
      <c r="X5557" s="9"/>
      <c r="Y5557" s="9"/>
      <c r="Z5557" s="9"/>
      <c r="AA5557" s="9"/>
      <c r="AB5557" s="9"/>
      <c r="AC5557" s="9"/>
      <c r="AD5557" s="9"/>
      <c r="AE5557" s="9"/>
      <c r="AF5557" s="9"/>
      <c r="AG5557" s="9"/>
      <c r="AH5557" s="9"/>
      <c r="AI5557" s="9"/>
      <c r="AJ5557" s="9"/>
      <c r="AK5557" s="9"/>
      <c r="AL5557" s="9"/>
      <c r="AM5557" s="9"/>
      <c r="AN5557" s="9"/>
      <c r="AO5557" s="9"/>
      <c r="AP5557" s="9"/>
      <c r="AQ5557" s="15"/>
      <c r="AR5557" s="9">
        <v>1</v>
      </c>
      <c r="AS5557" s="9">
        <f>AR5557*30500</f>
        <v>30500</v>
      </c>
      <c r="AT5557" s="9"/>
      <c r="AU5557" s="9"/>
      <c r="AV5557" s="9"/>
      <c r="AW5557" s="9"/>
      <c r="AX5557" s="9"/>
      <c r="AY5557" s="9"/>
      <c r="AZ5557" s="9"/>
      <c r="BA5557" s="9"/>
      <c r="BB5557" s="9"/>
      <c r="BC5557" s="9"/>
      <c r="BD5557" s="9"/>
      <c r="BE5557" s="9"/>
      <c r="BF5557" s="9"/>
      <c r="BG5557" s="9"/>
      <c r="BH5557" s="9"/>
      <c r="BI5557" s="9"/>
      <c r="BJ5557" s="9"/>
      <c r="BK5557" s="9"/>
      <c r="BL5557" s="9">
        <f t="shared" si="180"/>
        <v>201558.70062875841</v>
      </c>
      <c r="BM5557" s="9">
        <f t="shared" si="181"/>
        <v>201600</v>
      </c>
    </row>
    <row r="5558" spans="1:65" x14ac:dyDescent="0.3">
      <c r="A5558" t="s">
        <v>4948</v>
      </c>
      <c r="B5558" s="9">
        <v>201</v>
      </c>
      <c r="C5558">
        <v>513539</v>
      </c>
      <c r="D5558">
        <v>1</v>
      </c>
      <c r="E5558">
        <v>0</v>
      </c>
      <c r="F5558">
        <v>0</v>
      </c>
      <c r="G5558">
        <v>0</v>
      </c>
      <c r="H5558">
        <v>0</v>
      </c>
      <c r="I5558" t="s">
        <v>86</v>
      </c>
      <c r="J5558">
        <v>540889</v>
      </c>
      <c r="K5558" t="s">
        <v>2987</v>
      </c>
      <c r="L5558">
        <v>540901</v>
      </c>
      <c r="M5558" t="s">
        <v>1116</v>
      </c>
      <c r="N5558">
        <v>540111</v>
      </c>
      <c r="O5558" t="s">
        <v>576</v>
      </c>
      <c r="P5558">
        <v>540111</v>
      </c>
      <c r="Q5558" t="s">
        <v>576</v>
      </c>
      <c r="R5558" s="9">
        <v>71941.662785630979</v>
      </c>
      <c r="S5558" s="9"/>
      <c r="T5558" s="9"/>
      <c r="U5558" s="9"/>
      <c r="V5558" s="9"/>
      <c r="W5558" s="9"/>
      <c r="X5558" s="9"/>
      <c r="Y5558" s="9"/>
      <c r="Z5558" s="9"/>
      <c r="AA5558" s="9"/>
      <c r="AB5558" s="9"/>
      <c r="AC5558" s="9"/>
      <c r="AD5558" s="9"/>
      <c r="AE5558" s="9"/>
      <c r="AF5558" s="9"/>
      <c r="AG5558" s="9"/>
      <c r="AH5558" s="9"/>
      <c r="AI5558" s="9"/>
      <c r="AJ5558" s="9"/>
      <c r="AK5558" s="9"/>
      <c r="AL5558" s="9"/>
      <c r="AM5558" s="9"/>
      <c r="AN5558" s="9"/>
      <c r="AO5558" s="9"/>
      <c r="AP5558" s="9"/>
      <c r="AQ5558" s="15"/>
      <c r="AR5558" s="9"/>
      <c r="AS5558" s="9"/>
      <c r="AT5558" s="9"/>
      <c r="AU5558" s="9"/>
      <c r="AV5558" s="9"/>
      <c r="AW5558" s="9"/>
      <c r="AX5558" s="9"/>
      <c r="AY5558" s="9"/>
      <c r="AZ5558" s="9"/>
      <c r="BA5558" s="9"/>
      <c r="BB5558" s="9"/>
      <c r="BC5558" s="9"/>
      <c r="BD5558" s="9"/>
      <c r="BE5558" s="9"/>
      <c r="BF5558" s="9"/>
      <c r="BG5558" s="9"/>
      <c r="BH5558" s="9"/>
      <c r="BI5558" s="9"/>
      <c r="BJ5558" s="9"/>
      <c r="BK5558" s="9"/>
      <c r="BL5558" s="9">
        <f t="shared" si="180"/>
        <v>71941.662785630979</v>
      </c>
      <c r="BM5558" s="9">
        <f t="shared" si="181"/>
        <v>71900</v>
      </c>
    </row>
    <row r="5559" spans="1:65" x14ac:dyDescent="0.3">
      <c r="A5559" t="s">
        <v>4949</v>
      </c>
      <c r="B5559" s="9">
        <v>532</v>
      </c>
      <c r="C5559">
        <v>545147</v>
      </c>
      <c r="D5559">
        <v>1</v>
      </c>
      <c r="E5559">
        <v>0</v>
      </c>
      <c r="F5559">
        <v>0</v>
      </c>
      <c r="G5559">
        <v>0</v>
      </c>
      <c r="H5559">
        <v>0</v>
      </c>
      <c r="I5559" t="s">
        <v>135</v>
      </c>
      <c r="J5559">
        <v>545058</v>
      </c>
      <c r="K5559" t="s">
        <v>671</v>
      </c>
      <c r="L5559">
        <v>545058</v>
      </c>
      <c r="M5559" t="s">
        <v>671</v>
      </c>
      <c r="N5559">
        <v>545058</v>
      </c>
      <c r="O5559" t="s">
        <v>671</v>
      </c>
      <c r="P5559">
        <v>545058</v>
      </c>
      <c r="Q5559" t="s">
        <v>671</v>
      </c>
      <c r="R5559" s="9">
        <v>126754.2693997351</v>
      </c>
      <c r="S5559" s="9"/>
      <c r="T5559" s="9"/>
      <c r="U5559" s="9"/>
      <c r="V5559" s="9"/>
      <c r="W5559" s="9"/>
      <c r="X5559" s="9"/>
      <c r="Y5559" s="9"/>
      <c r="Z5559" s="9"/>
      <c r="AA5559" s="9"/>
      <c r="AB5559" s="9"/>
      <c r="AC5559" s="9"/>
      <c r="AD5559" s="9"/>
      <c r="AE5559" s="9"/>
      <c r="AF5559" s="9"/>
      <c r="AG5559" s="9"/>
      <c r="AH5559" s="9"/>
      <c r="AI5559" s="9"/>
      <c r="AJ5559" s="9"/>
      <c r="AK5559" s="9"/>
      <c r="AL5559" s="9"/>
      <c r="AM5559" s="9"/>
      <c r="AN5559" s="9"/>
      <c r="AO5559" s="9"/>
      <c r="AP5559" s="9"/>
      <c r="AQ5559" s="15"/>
      <c r="AR5559" s="9"/>
      <c r="AS5559" s="9"/>
      <c r="AT5559" s="9"/>
      <c r="AU5559" s="9"/>
      <c r="AV5559" s="9"/>
      <c r="AW5559" s="9"/>
      <c r="AX5559" s="9"/>
      <c r="AY5559" s="9"/>
      <c r="AZ5559" s="9"/>
      <c r="BA5559" s="9"/>
      <c r="BB5559" s="9"/>
      <c r="BC5559" s="9"/>
      <c r="BD5559" s="9"/>
      <c r="BE5559" s="9"/>
      <c r="BF5559" s="9"/>
      <c r="BG5559" s="9"/>
      <c r="BH5559" s="9"/>
      <c r="BI5559" s="9"/>
      <c r="BJ5559" s="9"/>
      <c r="BK5559" s="9"/>
      <c r="BL5559" s="9">
        <f t="shared" si="180"/>
        <v>126754.2693997351</v>
      </c>
      <c r="BM5559" s="9">
        <f t="shared" si="181"/>
        <v>126800</v>
      </c>
    </row>
    <row r="5560" spans="1:65" x14ac:dyDescent="0.3">
      <c r="A5560" t="s">
        <v>4950</v>
      </c>
      <c r="B5560" s="9">
        <v>1217</v>
      </c>
      <c r="C5560">
        <v>596981</v>
      </c>
      <c r="D5560">
        <v>1</v>
      </c>
      <c r="E5560">
        <v>0</v>
      </c>
      <c r="F5560">
        <v>0</v>
      </c>
      <c r="G5560">
        <v>0</v>
      </c>
      <c r="H5560">
        <v>0</v>
      </c>
      <c r="I5560" t="s">
        <v>123</v>
      </c>
      <c r="J5560">
        <v>595209</v>
      </c>
      <c r="K5560" t="s">
        <v>480</v>
      </c>
      <c r="L5560">
        <v>595209</v>
      </c>
      <c r="M5560" t="s">
        <v>480</v>
      </c>
      <c r="N5560">
        <v>595209</v>
      </c>
      <c r="O5560" t="s">
        <v>480</v>
      </c>
      <c r="P5560">
        <v>595209</v>
      </c>
      <c r="Q5560" t="s">
        <v>480</v>
      </c>
      <c r="R5560" s="9">
        <v>286167.06378838071</v>
      </c>
      <c r="S5560" s="9"/>
      <c r="T5560" s="9"/>
      <c r="U5560" s="9"/>
      <c r="V5560" s="9"/>
      <c r="W5560" s="9"/>
      <c r="X5560" s="9"/>
      <c r="Y5560" s="9"/>
      <c r="Z5560" s="9"/>
      <c r="AA5560" s="9"/>
      <c r="AB5560" s="9"/>
      <c r="AC5560" s="9"/>
      <c r="AD5560" s="9"/>
      <c r="AE5560" s="9"/>
      <c r="AF5560" s="9"/>
      <c r="AG5560" s="9"/>
      <c r="AH5560" s="9"/>
      <c r="AI5560" s="9"/>
      <c r="AJ5560" s="9"/>
      <c r="AK5560" s="9"/>
      <c r="AL5560" s="9"/>
      <c r="AM5560" s="9"/>
      <c r="AN5560" s="9"/>
      <c r="AO5560" s="9"/>
      <c r="AP5560" s="9"/>
      <c r="AQ5560" s="15"/>
      <c r="AR5560" s="9">
        <v>1</v>
      </c>
      <c r="AS5560" s="9">
        <f>AR5560*30500</f>
        <v>30500</v>
      </c>
      <c r="AT5560" s="9"/>
      <c r="AU5560" s="9"/>
      <c r="AV5560" s="9"/>
      <c r="AW5560" s="9"/>
      <c r="AX5560" s="9"/>
      <c r="AY5560" s="9"/>
      <c r="AZ5560" s="9"/>
      <c r="BA5560" s="9"/>
      <c r="BB5560" s="9"/>
      <c r="BC5560" s="9"/>
      <c r="BD5560" s="9"/>
      <c r="BE5560" s="9"/>
      <c r="BF5560" s="9"/>
      <c r="BG5560" s="9"/>
      <c r="BH5560" s="9"/>
      <c r="BI5560" s="9"/>
      <c r="BJ5560" s="9"/>
      <c r="BK5560" s="9"/>
      <c r="BL5560" s="9">
        <f t="shared" si="180"/>
        <v>316667.06378838071</v>
      </c>
      <c r="BM5560" s="9">
        <f t="shared" si="181"/>
        <v>316700</v>
      </c>
    </row>
    <row r="5561" spans="1:65" x14ac:dyDescent="0.3">
      <c r="A5561" s="4" t="s">
        <v>1895</v>
      </c>
      <c r="B5561" s="9">
        <v>2791</v>
      </c>
      <c r="C5561">
        <v>586714</v>
      </c>
      <c r="D5561">
        <v>1</v>
      </c>
      <c r="E5561">
        <v>1</v>
      </c>
      <c r="F5561">
        <v>1</v>
      </c>
      <c r="G5561">
        <v>1</v>
      </c>
      <c r="H5561">
        <v>0</v>
      </c>
      <c r="I5561" t="s">
        <v>81</v>
      </c>
      <c r="J5561">
        <v>586714</v>
      </c>
      <c r="K5561" t="s">
        <v>1895</v>
      </c>
      <c r="L5561">
        <v>586714</v>
      </c>
      <c r="M5561" t="s">
        <v>1895</v>
      </c>
      <c r="N5561">
        <v>586714</v>
      </c>
      <c r="O5561" t="s">
        <v>1895</v>
      </c>
      <c r="P5561">
        <v>586722</v>
      </c>
      <c r="Q5561" t="s">
        <v>432</v>
      </c>
      <c r="R5561" s="9">
        <v>643493.49433883012</v>
      </c>
      <c r="S5561" s="9">
        <f>SUMIFS($B:$B,$J:$J,$C5561)</f>
        <v>3452</v>
      </c>
      <c r="T5561" s="9">
        <v>187614.45179528341</v>
      </c>
      <c r="U5561" s="9">
        <v>0</v>
      </c>
      <c r="V5561" s="9">
        <f>U5561*768</f>
        <v>0</v>
      </c>
      <c r="W5561" s="9">
        <v>13</v>
      </c>
      <c r="X5561" s="9">
        <f>W5561*3072</f>
        <v>39936</v>
      </c>
      <c r="Y5561" s="9">
        <v>14</v>
      </c>
      <c r="Z5561" s="9">
        <f>Y5561*1024</f>
        <v>14336</v>
      </c>
      <c r="AA5561" s="9">
        <v>11</v>
      </c>
      <c r="AB5561" s="9">
        <f>AA5561*256</f>
        <v>2816</v>
      </c>
      <c r="AC5561" s="9">
        <f>SUMIFS($B:$B,$L:$L,$C5561)</f>
        <v>7599</v>
      </c>
      <c r="AD5561" s="9">
        <v>945596.31965280487</v>
      </c>
      <c r="AE5561" s="9"/>
      <c r="AF5561" s="9"/>
      <c r="AG5561" s="9">
        <f>SUMIFS($B:$B,$N:$N,$C5561)</f>
        <v>7599</v>
      </c>
      <c r="AH5561" s="9">
        <v>856306.05694993469</v>
      </c>
      <c r="AI5561" s="9"/>
      <c r="AJ5561" s="9"/>
      <c r="AK5561" s="9"/>
      <c r="AL5561" s="9"/>
      <c r="AM5561" s="9"/>
      <c r="AN5561" s="9"/>
      <c r="AO5561" s="9"/>
      <c r="AP5561" s="9"/>
      <c r="AQ5561" s="15"/>
      <c r="AR5561" s="9"/>
      <c r="AS5561" s="9"/>
      <c r="AT5561" s="9"/>
      <c r="AU5561" s="9"/>
      <c r="AV5561" s="9"/>
      <c r="AW5561" s="9"/>
      <c r="AX5561" s="9"/>
      <c r="AY5561" s="9"/>
      <c r="AZ5561" s="9"/>
      <c r="BA5561" s="9"/>
      <c r="BB5561" s="9"/>
      <c r="BC5561" s="9"/>
      <c r="BD5561" s="9"/>
      <c r="BE5561" s="9"/>
      <c r="BF5561" s="9"/>
      <c r="BG5561" s="9"/>
      <c r="BH5561" s="9"/>
      <c r="BI5561" s="9"/>
      <c r="BJ5561" s="9"/>
      <c r="BK5561" s="9"/>
      <c r="BL5561" s="9">
        <f t="shared" si="180"/>
        <v>2690098.3227368528</v>
      </c>
      <c r="BM5561" s="9">
        <f t="shared" si="181"/>
        <v>2690100</v>
      </c>
    </row>
    <row r="5562" spans="1:65" x14ac:dyDescent="0.3">
      <c r="A5562" s="3" t="s">
        <v>821</v>
      </c>
      <c r="B5562" s="9">
        <v>2194</v>
      </c>
      <c r="C5562">
        <v>510882</v>
      </c>
      <c r="D5562">
        <v>1</v>
      </c>
      <c r="E5562">
        <v>1</v>
      </c>
      <c r="F5562">
        <v>1</v>
      </c>
      <c r="G5562">
        <v>0</v>
      </c>
      <c r="H5562">
        <v>0</v>
      </c>
      <c r="I5562" t="s">
        <v>94</v>
      </c>
      <c r="J5562">
        <v>510882</v>
      </c>
      <c r="K5562" t="s">
        <v>821</v>
      </c>
      <c r="L5562">
        <v>510882</v>
      </c>
      <c r="M5562" t="s">
        <v>821</v>
      </c>
      <c r="N5562">
        <v>554821</v>
      </c>
      <c r="O5562" t="s">
        <v>973</v>
      </c>
      <c r="P5562">
        <v>554821</v>
      </c>
      <c r="Q5562" t="s">
        <v>973</v>
      </c>
      <c r="R5562" s="9">
        <v>509160.25561582751</v>
      </c>
      <c r="S5562" s="9">
        <f>SUMIFS($B:$B,$J:$J,$C5562)</f>
        <v>5094</v>
      </c>
      <c r="T5562" s="9">
        <v>276517.75546982989</v>
      </c>
      <c r="U5562" s="9">
        <v>0</v>
      </c>
      <c r="V5562" s="9">
        <f>U5562*768</f>
        <v>0</v>
      </c>
      <c r="W5562" s="9">
        <v>9</v>
      </c>
      <c r="X5562" s="9">
        <f>W5562*3072</f>
        <v>27648</v>
      </c>
      <c r="Y5562" s="9">
        <v>21</v>
      </c>
      <c r="Z5562" s="9">
        <f>Y5562*1024</f>
        <v>21504</v>
      </c>
      <c r="AA5562" s="9">
        <v>4</v>
      </c>
      <c r="AB5562" s="9">
        <f>AA5562*256</f>
        <v>1024</v>
      </c>
      <c r="AC5562" s="9">
        <f>SUMIFS($B:$B,$L:$L,$C5562)</f>
        <v>6996</v>
      </c>
      <c r="AD5562" s="9">
        <v>871337.93116249656</v>
      </c>
      <c r="AE5562" s="9"/>
      <c r="AF5562" s="9"/>
      <c r="AG5562" s="9"/>
      <c r="AH5562" s="9"/>
      <c r="AI5562" s="9"/>
      <c r="AJ5562" s="9"/>
      <c r="AK5562" s="9"/>
      <c r="AL5562" s="9"/>
      <c r="AM5562" s="9"/>
      <c r="AN5562" s="9"/>
      <c r="AO5562" s="9"/>
      <c r="AP5562" s="9"/>
      <c r="AQ5562" s="15"/>
      <c r="AR5562" s="9"/>
      <c r="AS5562" s="9"/>
      <c r="AT5562" s="9"/>
      <c r="AU5562" s="9"/>
      <c r="AV5562" s="9"/>
      <c r="AW5562" s="9"/>
      <c r="AX5562" s="9"/>
      <c r="AY5562" s="9"/>
      <c r="AZ5562" s="9"/>
      <c r="BA5562" s="9"/>
      <c r="BB5562" s="9"/>
      <c r="BC5562" s="9"/>
      <c r="BD5562" s="9"/>
      <c r="BE5562" s="9"/>
      <c r="BF5562" s="9"/>
      <c r="BG5562" s="9"/>
      <c r="BH5562" s="9"/>
      <c r="BI5562" s="9"/>
      <c r="BJ5562" s="9"/>
      <c r="BK5562" s="9"/>
      <c r="BL5562" s="9">
        <f t="shared" si="180"/>
        <v>1707191.942248154</v>
      </c>
      <c r="BM5562" s="9">
        <f t="shared" si="181"/>
        <v>1707200</v>
      </c>
    </row>
    <row r="5563" spans="1:65" x14ac:dyDescent="0.3">
      <c r="A5563" t="s">
        <v>4951</v>
      </c>
      <c r="B5563" s="9">
        <v>305</v>
      </c>
      <c r="C5563">
        <v>581101</v>
      </c>
      <c r="D5563">
        <v>1</v>
      </c>
      <c r="E5563">
        <v>0</v>
      </c>
      <c r="F5563">
        <v>0</v>
      </c>
      <c r="G5563">
        <v>0</v>
      </c>
      <c r="H5563">
        <v>0</v>
      </c>
      <c r="I5563" t="s">
        <v>96</v>
      </c>
      <c r="J5563">
        <v>579891</v>
      </c>
      <c r="K5563" t="s">
        <v>658</v>
      </c>
      <c r="L5563">
        <v>579891</v>
      </c>
      <c r="M5563" t="s">
        <v>658</v>
      </c>
      <c r="N5563">
        <v>579891</v>
      </c>
      <c r="O5563" t="s">
        <v>658</v>
      </c>
      <c r="P5563">
        <v>579891</v>
      </c>
      <c r="Q5563" t="s">
        <v>658</v>
      </c>
      <c r="R5563" s="9">
        <v>73128.82010148096</v>
      </c>
      <c r="S5563" s="9"/>
      <c r="T5563" s="9"/>
      <c r="U5563" s="9"/>
      <c r="V5563" s="9"/>
      <c r="W5563" s="9"/>
      <c r="X5563" s="9"/>
      <c r="Y5563" s="9"/>
      <c r="Z5563" s="9"/>
      <c r="AA5563" s="9"/>
      <c r="AB5563" s="9"/>
      <c r="AC5563" s="9"/>
      <c r="AD5563" s="9"/>
      <c r="AE5563" s="9"/>
      <c r="AF5563" s="9"/>
      <c r="AG5563" s="9"/>
      <c r="AH5563" s="9"/>
      <c r="AI5563" s="9"/>
      <c r="AJ5563" s="9"/>
      <c r="AK5563" s="9"/>
      <c r="AL5563" s="9"/>
      <c r="AM5563" s="9"/>
      <c r="AN5563" s="9"/>
      <c r="AO5563" s="9"/>
      <c r="AP5563" s="9"/>
      <c r="AQ5563" s="15"/>
      <c r="AR5563" s="9"/>
      <c r="AS5563" s="9"/>
      <c r="AT5563" s="9"/>
      <c r="AU5563" s="9"/>
      <c r="AV5563" s="9"/>
      <c r="AW5563" s="9"/>
      <c r="AX5563" s="9"/>
      <c r="AY5563" s="9"/>
      <c r="AZ5563" s="9"/>
      <c r="BA5563" s="9"/>
      <c r="BB5563" s="9"/>
      <c r="BC5563" s="9"/>
      <c r="BD5563" s="9"/>
      <c r="BE5563" s="9"/>
      <c r="BF5563" s="9"/>
      <c r="BG5563" s="9"/>
      <c r="BH5563" s="9"/>
      <c r="BI5563" s="9"/>
      <c r="BJ5563" s="9"/>
      <c r="BK5563" s="9"/>
      <c r="BL5563" s="9">
        <f t="shared" si="180"/>
        <v>73128.82010148096</v>
      </c>
      <c r="BM5563" s="9">
        <f t="shared" si="181"/>
        <v>73100</v>
      </c>
    </row>
    <row r="5564" spans="1:65" x14ac:dyDescent="0.3">
      <c r="A5564" t="s">
        <v>4952</v>
      </c>
      <c r="B5564" s="9">
        <v>317</v>
      </c>
      <c r="C5564">
        <v>551694</v>
      </c>
      <c r="D5564">
        <v>1</v>
      </c>
      <c r="E5564">
        <v>0</v>
      </c>
      <c r="F5564">
        <v>0</v>
      </c>
      <c r="G5564">
        <v>0</v>
      </c>
      <c r="H5564">
        <v>0</v>
      </c>
      <c r="I5564" t="s">
        <v>94</v>
      </c>
      <c r="J5564">
        <v>597228</v>
      </c>
      <c r="K5564" t="s">
        <v>786</v>
      </c>
      <c r="L5564">
        <v>597228</v>
      </c>
      <c r="M5564" t="s">
        <v>786</v>
      </c>
      <c r="N5564">
        <v>597783</v>
      </c>
      <c r="O5564" t="s">
        <v>787</v>
      </c>
      <c r="P5564">
        <v>597783</v>
      </c>
      <c r="Q5564" t="s">
        <v>787</v>
      </c>
      <c r="R5564" s="9">
        <v>75976.832032674458</v>
      </c>
      <c r="S5564" s="9"/>
      <c r="T5564" s="9"/>
      <c r="U5564" s="9"/>
      <c r="V5564" s="9"/>
      <c r="W5564" s="9"/>
      <c r="X5564" s="9"/>
      <c r="Y5564" s="9"/>
      <c r="Z5564" s="9"/>
      <c r="AA5564" s="9"/>
      <c r="AB5564" s="9"/>
      <c r="AC5564" s="9"/>
      <c r="AD5564" s="9"/>
      <c r="AE5564" s="9"/>
      <c r="AF5564" s="9"/>
      <c r="AG5564" s="9"/>
      <c r="AH5564" s="9"/>
      <c r="AI5564" s="9"/>
      <c r="AJ5564" s="9"/>
      <c r="AK5564" s="9"/>
      <c r="AL5564" s="9"/>
      <c r="AM5564" s="9"/>
      <c r="AN5564" s="9"/>
      <c r="AO5564" s="9"/>
      <c r="AP5564" s="9"/>
      <c r="AQ5564" s="15"/>
      <c r="AR5564" s="9"/>
      <c r="AS5564" s="9"/>
      <c r="AT5564" s="9"/>
      <c r="AU5564" s="9"/>
      <c r="AV5564" s="9"/>
      <c r="AW5564" s="9"/>
      <c r="AX5564" s="9"/>
      <c r="AY5564" s="9"/>
      <c r="AZ5564" s="9"/>
      <c r="BA5564" s="9"/>
      <c r="BB5564" s="9"/>
      <c r="BC5564" s="9"/>
      <c r="BD5564" s="9"/>
      <c r="BE5564" s="9"/>
      <c r="BF5564" s="9"/>
      <c r="BG5564" s="9"/>
      <c r="BH5564" s="9"/>
      <c r="BI5564" s="9"/>
      <c r="BJ5564" s="9"/>
      <c r="BK5564" s="9"/>
      <c r="BL5564" s="9">
        <f t="shared" si="180"/>
        <v>75976.832032674458</v>
      </c>
      <c r="BM5564" s="9">
        <f t="shared" si="181"/>
        <v>76000</v>
      </c>
    </row>
    <row r="5565" spans="1:65" x14ac:dyDescent="0.3">
      <c r="A5565" t="s">
        <v>4953</v>
      </c>
      <c r="B5565" s="9">
        <v>174</v>
      </c>
      <c r="C5565">
        <v>536741</v>
      </c>
      <c r="D5565">
        <v>1</v>
      </c>
      <c r="E5565">
        <v>0</v>
      </c>
      <c r="F5565">
        <v>0</v>
      </c>
      <c r="G5565">
        <v>0</v>
      </c>
      <c r="H5565">
        <v>0</v>
      </c>
      <c r="I5565" t="s">
        <v>83</v>
      </c>
      <c r="J5565">
        <v>551660</v>
      </c>
      <c r="K5565" t="s">
        <v>2049</v>
      </c>
      <c r="L5565">
        <v>550787</v>
      </c>
      <c r="M5565" t="s">
        <v>908</v>
      </c>
      <c r="N5565">
        <v>550787</v>
      </c>
      <c r="O5565" t="s">
        <v>908</v>
      </c>
      <c r="P5565">
        <v>550787</v>
      </c>
      <c r="Q5565" t="s">
        <v>908</v>
      </c>
      <c r="R5565" s="9">
        <v>71941.662785630979</v>
      </c>
      <c r="S5565" s="9"/>
      <c r="T5565" s="9"/>
      <c r="U5565" s="9"/>
      <c r="V5565" s="9"/>
      <c r="W5565" s="9"/>
      <c r="X5565" s="9"/>
      <c r="Y5565" s="9"/>
      <c r="Z5565" s="9"/>
      <c r="AA5565" s="9"/>
      <c r="AB5565" s="9"/>
      <c r="AC5565" s="9"/>
      <c r="AD5565" s="9"/>
      <c r="AE5565" s="9"/>
      <c r="AF5565" s="9"/>
      <c r="AG5565" s="9"/>
      <c r="AH5565" s="9"/>
      <c r="AI5565" s="9"/>
      <c r="AJ5565" s="9"/>
      <c r="AK5565" s="9"/>
      <c r="AL5565" s="9"/>
      <c r="AM5565" s="9"/>
      <c r="AN5565" s="9"/>
      <c r="AO5565" s="9"/>
      <c r="AP5565" s="9"/>
      <c r="AQ5565" s="15"/>
      <c r="AR5565" s="9">
        <v>1</v>
      </c>
      <c r="AS5565" s="9">
        <f>AR5565*30500</f>
        <v>30500</v>
      </c>
      <c r="AT5565" s="9"/>
      <c r="AU5565" s="9"/>
      <c r="AV5565" s="9"/>
      <c r="AW5565" s="9"/>
      <c r="AX5565" s="9"/>
      <c r="AY5565" s="9"/>
      <c r="AZ5565" s="9"/>
      <c r="BA5565" s="9"/>
      <c r="BB5565" s="9"/>
      <c r="BC5565" s="9"/>
      <c r="BD5565" s="9"/>
      <c r="BE5565" s="9"/>
      <c r="BF5565" s="9"/>
      <c r="BG5565" s="9"/>
      <c r="BH5565" s="9"/>
      <c r="BI5565" s="9"/>
      <c r="BJ5565" s="9"/>
      <c r="BK5565" s="9"/>
      <c r="BL5565" s="9">
        <f t="shared" si="180"/>
        <v>102441.66278563098</v>
      </c>
      <c r="BM5565" s="9">
        <f t="shared" si="181"/>
        <v>102400</v>
      </c>
    </row>
    <row r="5566" spans="1:65" x14ac:dyDescent="0.3">
      <c r="A5566" t="s">
        <v>4954</v>
      </c>
      <c r="B5566" s="9">
        <v>1177</v>
      </c>
      <c r="C5566">
        <v>568422</v>
      </c>
      <c r="D5566">
        <v>1</v>
      </c>
      <c r="E5566">
        <v>0</v>
      </c>
      <c r="F5566">
        <v>0</v>
      </c>
      <c r="G5566">
        <v>0</v>
      </c>
      <c r="H5566">
        <v>0</v>
      </c>
      <c r="I5566" t="s">
        <v>94</v>
      </c>
      <c r="J5566">
        <v>599247</v>
      </c>
      <c r="K5566" t="s">
        <v>109</v>
      </c>
      <c r="L5566">
        <v>599247</v>
      </c>
      <c r="M5566" t="s">
        <v>109</v>
      </c>
      <c r="N5566">
        <v>599247</v>
      </c>
      <c r="O5566" t="s">
        <v>109</v>
      </c>
      <c r="P5566">
        <v>599247</v>
      </c>
      <c r="Q5566" t="s">
        <v>109</v>
      </c>
      <c r="R5566" s="9">
        <v>276938.68333115458</v>
      </c>
      <c r="S5566" s="9"/>
      <c r="T5566" s="9"/>
      <c r="U5566" s="9"/>
      <c r="V5566" s="9"/>
      <c r="W5566" s="9"/>
      <c r="X5566" s="9"/>
      <c r="Y5566" s="9"/>
      <c r="Z5566" s="9"/>
      <c r="AA5566" s="9"/>
      <c r="AB5566" s="9"/>
      <c r="AC5566" s="9"/>
      <c r="AD5566" s="9"/>
      <c r="AE5566" s="9"/>
      <c r="AF5566" s="9"/>
      <c r="AG5566" s="9"/>
      <c r="AH5566" s="9"/>
      <c r="AI5566" s="9"/>
      <c r="AJ5566" s="9"/>
      <c r="AK5566" s="9"/>
      <c r="AL5566" s="9"/>
      <c r="AM5566" s="9"/>
      <c r="AN5566" s="9"/>
      <c r="AO5566" s="9"/>
      <c r="AP5566" s="9"/>
      <c r="AQ5566" s="15"/>
      <c r="AR5566" s="9">
        <v>1</v>
      </c>
      <c r="AS5566" s="9">
        <f>AR5566*30500</f>
        <v>30500</v>
      </c>
      <c r="AT5566" s="9"/>
      <c r="AU5566" s="9"/>
      <c r="AV5566" s="9"/>
      <c r="AW5566" s="9"/>
      <c r="AX5566" s="9"/>
      <c r="AY5566" s="9"/>
      <c r="AZ5566" s="9"/>
      <c r="BA5566" s="9"/>
      <c r="BB5566" s="9"/>
      <c r="BC5566" s="9"/>
      <c r="BD5566" s="9"/>
      <c r="BE5566" s="9"/>
      <c r="BF5566" s="9"/>
      <c r="BG5566" s="9"/>
      <c r="BH5566" s="9"/>
      <c r="BI5566" s="9"/>
      <c r="BJ5566" s="9"/>
      <c r="BK5566" s="9"/>
      <c r="BL5566" s="9">
        <f t="shared" si="180"/>
        <v>307438.68333115458</v>
      </c>
      <c r="BM5566" s="9">
        <f t="shared" si="181"/>
        <v>307400</v>
      </c>
    </row>
    <row r="5567" spans="1:65" x14ac:dyDescent="0.3">
      <c r="A5567" s="3" t="s">
        <v>3213</v>
      </c>
      <c r="B5567" s="9">
        <v>3854</v>
      </c>
      <c r="C5567">
        <v>584983</v>
      </c>
      <c r="D5567">
        <v>1</v>
      </c>
      <c r="E5567">
        <v>1</v>
      </c>
      <c r="F5567">
        <v>1</v>
      </c>
      <c r="G5567">
        <v>0</v>
      </c>
      <c r="H5567">
        <v>0</v>
      </c>
      <c r="I5567" t="s">
        <v>81</v>
      </c>
      <c r="J5567">
        <v>584983</v>
      </c>
      <c r="K5567" t="s">
        <v>3213</v>
      </c>
      <c r="L5567">
        <v>584983</v>
      </c>
      <c r="M5567" t="s">
        <v>3213</v>
      </c>
      <c r="N5567">
        <v>584291</v>
      </c>
      <c r="O5567" t="s">
        <v>742</v>
      </c>
      <c r="P5567">
        <v>584291</v>
      </c>
      <c r="Q5567" t="s">
        <v>742</v>
      </c>
      <c r="R5567" s="9">
        <v>879743.09092638968</v>
      </c>
      <c r="S5567" s="9">
        <f>SUMIFS($B:$B,$J:$J,$C5567)</f>
        <v>5351</v>
      </c>
      <c r="T5567" s="9">
        <v>290418.44477875892</v>
      </c>
      <c r="U5567" s="9">
        <v>1</v>
      </c>
      <c r="V5567" s="9">
        <f>U5567*768</f>
        <v>768</v>
      </c>
      <c r="W5567" s="9">
        <v>39</v>
      </c>
      <c r="X5567" s="9">
        <f>W5567*3072</f>
        <v>119808</v>
      </c>
      <c r="Y5567" s="9">
        <v>18</v>
      </c>
      <c r="Z5567" s="9">
        <f>Y5567*1024</f>
        <v>18432</v>
      </c>
      <c r="AA5567" s="9">
        <v>11</v>
      </c>
      <c r="AB5567" s="9">
        <f>AA5567*256</f>
        <v>2816</v>
      </c>
      <c r="AC5567" s="9">
        <f>SUMIFS($B:$B,$L:$L,$C5567)</f>
        <v>5351</v>
      </c>
      <c r="AD5567" s="9">
        <v>668229.17554933077</v>
      </c>
      <c r="AE5567" s="9"/>
      <c r="AF5567" s="9"/>
      <c r="AG5567" s="9"/>
      <c r="AH5567" s="9"/>
      <c r="AI5567" s="9"/>
      <c r="AJ5567" s="9"/>
      <c r="AK5567" s="9"/>
      <c r="AL5567" s="9"/>
      <c r="AM5567" s="9"/>
      <c r="AN5567" s="9"/>
      <c r="AO5567" s="9"/>
      <c r="AP5567" s="9"/>
      <c r="AQ5567" s="15"/>
      <c r="AR5567" s="9"/>
      <c r="AS5567" s="9"/>
      <c r="AT5567" s="9"/>
      <c r="AU5567" s="9"/>
      <c r="AV5567" s="9"/>
      <c r="AW5567" s="9"/>
      <c r="AX5567" s="9"/>
      <c r="AY5567" s="9"/>
      <c r="AZ5567" s="9"/>
      <c r="BA5567" s="9"/>
      <c r="BB5567" s="9"/>
      <c r="BC5567" s="9"/>
      <c r="BD5567" s="9"/>
      <c r="BE5567" s="9"/>
      <c r="BF5567" s="9"/>
      <c r="BG5567" s="9"/>
      <c r="BH5567" s="9"/>
      <c r="BI5567" s="9"/>
      <c r="BJ5567" s="9"/>
      <c r="BK5567" s="9"/>
      <c r="BL5567" s="9">
        <f t="shared" si="180"/>
        <v>1980214.7112544794</v>
      </c>
      <c r="BM5567" s="9">
        <f t="shared" si="181"/>
        <v>1980200</v>
      </c>
    </row>
    <row r="5568" spans="1:65" x14ac:dyDescent="0.3">
      <c r="A5568" s="4" t="s">
        <v>1684</v>
      </c>
      <c r="B5568" s="9">
        <v>2433</v>
      </c>
      <c r="C5568">
        <v>568350</v>
      </c>
      <c r="D5568">
        <v>1</v>
      </c>
      <c r="E5568">
        <v>1</v>
      </c>
      <c r="F5568">
        <v>0</v>
      </c>
      <c r="G5568">
        <v>1</v>
      </c>
      <c r="H5568">
        <v>0</v>
      </c>
      <c r="I5568" t="s">
        <v>131</v>
      </c>
      <c r="J5568">
        <v>568350</v>
      </c>
      <c r="K5568" t="s">
        <v>1684</v>
      </c>
      <c r="L5568">
        <v>554804</v>
      </c>
      <c r="M5568" t="s">
        <v>1355</v>
      </c>
      <c r="N5568">
        <v>568350</v>
      </c>
      <c r="O5568" t="s">
        <v>1684</v>
      </c>
      <c r="P5568">
        <v>554804</v>
      </c>
      <c r="Q5568" t="s">
        <v>1355</v>
      </c>
      <c r="R5568" s="9">
        <v>563095.46459466021</v>
      </c>
      <c r="S5568" s="9">
        <f>SUMIFS($B:$B,$J:$J,$C5568)</f>
        <v>3586</v>
      </c>
      <c r="T5568" s="9">
        <v>194875.92632292749</v>
      </c>
      <c r="U5568" s="9">
        <v>0</v>
      </c>
      <c r="V5568" s="9">
        <f>U5568*768</f>
        <v>0</v>
      </c>
      <c r="W5568" s="9">
        <v>51</v>
      </c>
      <c r="X5568" s="9">
        <f>W5568*3072</f>
        <v>156672</v>
      </c>
      <c r="Y5568" s="9">
        <v>30</v>
      </c>
      <c r="Z5568" s="9">
        <f>Y5568*1024</f>
        <v>30720</v>
      </c>
      <c r="AA5568" s="9">
        <v>9</v>
      </c>
      <c r="AB5568" s="9">
        <f>AA5568*256</f>
        <v>2304</v>
      </c>
      <c r="AC5568" s="9"/>
      <c r="AD5568" s="9"/>
      <c r="AE5568" s="9"/>
      <c r="AF5568" s="9"/>
      <c r="AG5568" s="9">
        <f>SUMIFS($B:$B,$N:$N,$C5568)</f>
        <v>3586</v>
      </c>
      <c r="AH5568" s="9">
        <v>406015.35837540822</v>
      </c>
      <c r="AI5568" s="9"/>
      <c r="AJ5568" s="9"/>
      <c r="AK5568" s="9"/>
      <c r="AL5568" s="9"/>
      <c r="AM5568" s="9"/>
      <c r="AN5568" s="9"/>
      <c r="AO5568" s="9"/>
      <c r="AP5568" s="9"/>
      <c r="AQ5568" s="15"/>
      <c r="AR5568" s="9">
        <v>5</v>
      </c>
      <c r="AS5568" s="9">
        <f>AR5568*30500</f>
        <v>152500</v>
      </c>
      <c r="AT5568" s="9"/>
      <c r="AU5568" s="9"/>
      <c r="AV5568" s="9"/>
      <c r="AW5568" s="9"/>
      <c r="AX5568" s="9"/>
      <c r="AY5568" s="9"/>
      <c r="AZ5568" s="9"/>
      <c r="BA5568" s="9"/>
      <c r="BB5568" s="9"/>
      <c r="BC5568" s="9"/>
      <c r="BD5568" s="9"/>
      <c r="BE5568" s="9"/>
      <c r="BF5568" s="9"/>
      <c r="BG5568" s="9"/>
      <c r="BH5568" s="9"/>
      <c r="BI5568" s="9"/>
      <c r="BJ5568" s="9"/>
      <c r="BK5568" s="9"/>
      <c r="BL5568" s="9">
        <f t="shared" si="180"/>
        <v>1506182.7492929958</v>
      </c>
      <c r="BM5568" s="9">
        <f t="shared" si="181"/>
        <v>1506200</v>
      </c>
    </row>
    <row r="5569" spans="1:65" x14ac:dyDescent="0.3">
      <c r="A5569" s="3" t="s">
        <v>1453</v>
      </c>
      <c r="B5569" s="9">
        <v>2717</v>
      </c>
      <c r="C5569">
        <v>563838</v>
      </c>
      <c r="D5569">
        <v>1</v>
      </c>
      <c r="E5569">
        <v>1</v>
      </c>
      <c r="F5569">
        <v>1</v>
      </c>
      <c r="G5569">
        <v>0</v>
      </c>
      <c r="H5569">
        <v>0</v>
      </c>
      <c r="I5569" t="s">
        <v>104</v>
      </c>
      <c r="J5569">
        <v>563838</v>
      </c>
      <c r="K5569" t="s">
        <v>1453</v>
      </c>
      <c r="L5569">
        <v>563838</v>
      </c>
      <c r="M5569" t="s">
        <v>1453</v>
      </c>
      <c r="N5569">
        <v>563820</v>
      </c>
      <c r="O5569" t="s">
        <v>106</v>
      </c>
      <c r="P5569">
        <v>563820</v>
      </c>
      <c r="Q5569" t="s">
        <v>106</v>
      </c>
      <c r="R5569" s="9">
        <v>626911.94693258801</v>
      </c>
      <c r="S5569" s="9">
        <f>SUMIFS($B:$B,$J:$J,$C5569)</f>
        <v>4240</v>
      </c>
      <c r="T5569" s="9">
        <v>230299.69628362841</v>
      </c>
      <c r="U5569" s="9">
        <v>0</v>
      </c>
      <c r="V5569" s="9">
        <f>U5569*768</f>
        <v>0</v>
      </c>
      <c r="W5569" s="9">
        <v>29</v>
      </c>
      <c r="X5569" s="9">
        <f>W5569*3072</f>
        <v>89088</v>
      </c>
      <c r="Y5569" s="9">
        <v>24</v>
      </c>
      <c r="Z5569" s="9">
        <f>Y5569*1024</f>
        <v>24576</v>
      </c>
      <c r="AA5569" s="9">
        <v>5</v>
      </c>
      <c r="AB5569" s="9">
        <f>AA5569*256</f>
        <v>1280</v>
      </c>
      <c r="AC5569" s="9">
        <f>SUMIFS($B:$B,$L:$L,$C5569)</f>
        <v>5186</v>
      </c>
      <c r="AD5569" s="9">
        <v>647810.77214727632</v>
      </c>
      <c r="AE5569" s="9"/>
      <c r="AF5569" s="9"/>
      <c r="AG5569" s="9"/>
      <c r="AH5569" s="9"/>
      <c r="AI5569" s="9"/>
      <c r="AJ5569" s="9"/>
      <c r="AK5569" s="9"/>
      <c r="AL5569" s="9"/>
      <c r="AM5569" s="9"/>
      <c r="AN5569" s="9"/>
      <c r="AO5569" s="9"/>
      <c r="AP5569" s="9"/>
      <c r="AQ5569" s="15"/>
      <c r="AR5569" s="9">
        <v>2</v>
      </c>
      <c r="AS5569" s="9">
        <f>AR5569*30500</f>
        <v>61000</v>
      </c>
      <c r="AT5569" s="9"/>
      <c r="AU5569" s="9"/>
      <c r="AV5569" s="9"/>
      <c r="AW5569" s="9"/>
      <c r="AX5569" s="9"/>
      <c r="AY5569" s="9"/>
      <c r="AZ5569" s="9"/>
      <c r="BA5569" s="9"/>
      <c r="BB5569" s="9"/>
      <c r="BC5569" s="9"/>
      <c r="BD5569" s="9"/>
      <c r="BE5569" s="9"/>
      <c r="BF5569" s="9"/>
      <c r="BG5569" s="9"/>
      <c r="BH5569" s="9"/>
      <c r="BI5569" s="9"/>
      <c r="BJ5569" s="9"/>
      <c r="BK5569" s="9"/>
      <c r="BL5569" s="9">
        <f t="shared" si="180"/>
        <v>1680966.4153634929</v>
      </c>
      <c r="BM5569" s="9">
        <f t="shared" si="181"/>
        <v>1681000</v>
      </c>
    </row>
    <row r="5570" spans="1:65" x14ac:dyDescent="0.3">
      <c r="A5570" s="2" t="s">
        <v>4332</v>
      </c>
      <c r="B5570" s="9">
        <v>1620</v>
      </c>
      <c r="C5570">
        <v>510891</v>
      </c>
      <c r="D5570">
        <v>1</v>
      </c>
      <c r="E5570">
        <v>1</v>
      </c>
      <c r="F5570">
        <v>0</v>
      </c>
      <c r="G5570">
        <v>0</v>
      </c>
      <c r="H5570">
        <v>0</v>
      </c>
      <c r="I5570" t="s">
        <v>94</v>
      </c>
      <c r="J5570">
        <v>510891</v>
      </c>
      <c r="K5570" t="s">
        <v>4332</v>
      </c>
      <c r="L5570">
        <v>505927</v>
      </c>
      <c r="M5570" t="s">
        <v>668</v>
      </c>
      <c r="N5570">
        <v>505927</v>
      </c>
      <c r="O5570" t="s">
        <v>668</v>
      </c>
      <c r="P5570">
        <v>505927</v>
      </c>
      <c r="Q5570" t="s">
        <v>668</v>
      </c>
      <c r="R5570" s="9">
        <v>378679.97614204598</v>
      </c>
      <c r="S5570" s="9">
        <f>SUMIFS($B:$B,$J:$J,$C5570)</f>
        <v>2025</v>
      </c>
      <c r="T5570" s="9">
        <v>110204.79660914111</v>
      </c>
      <c r="U5570" s="9">
        <v>0</v>
      </c>
      <c r="V5570" s="9">
        <f>U5570*768</f>
        <v>0</v>
      </c>
      <c r="W5570" s="9">
        <v>2</v>
      </c>
      <c r="X5570" s="9">
        <f>W5570*3072</f>
        <v>6144</v>
      </c>
      <c r="Y5570" s="9">
        <v>8</v>
      </c>
      <c r="Z5570" s="9">
        <f>Y5570*1024</f>
        <v>8192</v>
      </c>
      <c r="AA5570" s="9">
        <v>0</v>
      </c>
      <c r="AB5570" s="9">
        <f>AA5570*256</f>
        <v>0</v>
      </c>
      <c r="AC5570" s="9"/>
      <c r="AD5570" s="9"/>
      <c r="AE5570" s="9"/>
      <c r="AF5570" s="9"/>
      <c r="AG5570" s="9"/>
      <c r="AH5570" s="9"/>
      <c r="AI5570" s="9"/>
      <c r="AJ5570" s="9"/>
      <c r="AK5570" s="9"/>
      <c r="AL5570" s="9"/>
      <c r="AM5570" s="9"/>
      <c r="AN5570" s="9"/>
      <c r="AO5570" s="9"/>
      <c r="AP5570" s="9"/>
      <c r="AQ5570" s="15"/>
      <c r="AR5570" s="9"/>
      <c r="AS5570" s="9"/>
      <c r="AT5570" s="9"/>
      <c r="AU5570" s="9"/>
      <c r="AV5570" s="9"/>
      <c r="AW5570" s="9"/>
      <c r="AX5570" s="9"/>
      <c r="AY5570" s="9"/>
      <c r="AZ5570" s="9"/>
      <c r="BA5570" s="9"/>
      <c r="BB5570" s="9"/>
      <c r="BC5570" s="9"/>
      <c r="BD5570" s="9"/>
      <c r="BE5570" s="9"/>
      <c r="BF5570" s="9"/>
      <c r="BG5570" s="9"/>
      <c r="BH5570" s="9"/>
      <c r="BI5570" s="9"/>
      <c r="BJ5570" s="9"/>
      <c r="BK5570" s="9"/>
      <c r="BL5570" s="9">
        <f t="shared" si="180"/>
        <v>503220.77275118709</v>
      </c>
      <c r="BM5570" s="9">
        <f t="shared" si="181"/>
        <v>503200</v>
      </c>
    </row>
    <row r="5571" spans="1:65" x14ac:dyDescent="0.3">
      <c r="A5571" t="s">
        <v>4955</v>
      </c>
      <c r="B5571" s="9">
        <v>501</v>
      </c>
      <c r="C5571">
        <v>584991</v>
      </c>
      <c r="D5571">
        <v>1</v>
      </c>
      <c r="E5571">
        <v>0</v>
      </c>
      <c r="F5571">
        <v>0</v>
      </c>
      <c r="G5571">
        <v>0</v>
      </c>
      <c r="H5571">
        <v>0</v>
      </c>
      <c r="I5571" t="s">
        <v>81</v>
      </c>
      <c r="J5571">
        <v>584550</v>
      </c>
      <c r="K5571" t="s">
        <v>545</v>
      </c>
      <c r="L5571">
        <v>584550</v>
      </c>
      <c r="M5571" t="s">
        <v>545</v>
      </c>
      <c r="N5571">
        <v>584550</v>
      </c>
      <c r="O5571" t="s">
        <v>545</v>
      </c>
      <c r="P5571">
        <v>584495</v>
      </c>
      <c r="Q5571" t="s">
        <v>546</v>
      </c>
      <c r="R5571" s="9">
        <v>119459.6350458487</v>
      </c>
      <c r="S5571" s="9"/>
      <c r="T5571" s="9"/>
      <c r="U5571" s="9"/>
      <c r="V5571" s="9"/>
      <c r="W5571" s="9"/>
      <c r="X5571" s="9"/>
      <c r="Y5571" s="9"/>
      <c r="Z5571" s="9"/>
      <c r="AA5571" s="9"/>
      <c r="AB5571" s="9"/>
      <c r="AC5571" s="9"/>
      <c r="AD5571" s="9"/>
      <c r="AE5571" s="9"/>
      <c r="AF5571" s="9"/>
      <c r="AG5571" s="9"/>
      <c r="AH5571" s="9"/>
      <c r="AI5571" s="9"/>
      <c r="AJ5571" s="9"/>
      <c r="AK5571" s="9"/>
      <c r="AL5571" s="9"/>
      <c r="AM5571" s="9"/>
      <c r="AN5571" s="9"/>
      <c r="AO5571" s="9"/>
      <c r="AP5571" s="9"/>
      <c r="AQ5571" s="15"/>
      <c r="AR5571" s="9">
        <v>1</v>
      </c>
      <c r="AS5571" s="9">
        <f>AR5571*30500</f>
        <v>30500</v>
      </c>
      <c r="AT5571" s="9"/>
      <c r="AU5571" s="9"/>
      <c r="AV5571" s="9"/>
      <c r="AW5571" s="9"/>
      <c r="AX5571" s="9"/>
      <c r="AY5571" s="9"/>
      <c r="AZ5571" s="9"/>
      <c r="BA5571" s="9"/>
      <c r="BB5571" s="9"/>
      <c r="BC5571" s="9"/>
      <c r="BD5571" s="9"/>
      <c r="BE5571" s="9"/>
      <c r="BF5571" s="9"/>
      <c r="BG5571" s="9"/>
      <c r="BH5571" s="9"/>
      <c r="BI5571" s="9"/>
      <c r="BJ5571" s="9"/>
      <c r="BK5571" s="9"/>
      <c r="BL5571" s="9">
        <f t="shared" si="180"/>
        <v>149959.6350458487</v>
      </c>
      <c r="BM5571" s="9">
        <f t="shared" si="181"/>
        <v>150000</v>
      </c>
    </row>
    <row r="5572" spans="1:65" x14ac:dyDescent="0.3">
      <c r="A5572" t="s">
        <v>4956</v>
      </c>
      <c r="B5572" s="9">
        <v>1829</v>
      </c>
      <c r="C5572">
        <v>510939</v>
      </c>
      <c r="D5572">
        <v>1</v>
      </c>
      <c r="E5572">
        <v>0</v>
      </c>
      <c r="F5572">
        <v>0</v>
      </c>
      <c r="G5572">
        <v>0</v>
      </c>
      <c r="H5572">
        <v>0</v>
      </c>
      <c r="I5572" t="s">
        <v>94</v>
      </c>
      <c r="J5572">
        <v>505927</v>
      </c>
      <c r="K5572" t="s">
        <v>668</v>
      </c>
      <c r="L5572">
        <v>505927</v>
      </c>
      <c r="M5572" t="s">
        <v>668</v>
      </c>
      <c r="N5572">
        <v>505927</v>
      </c>
      <c r="O5572" t="s">
        <v>668</v>
      </c>
      <c r="P5572">
        <v>505927</v>
      </c>
      <c r="Q5572" t="s">
        <v>668</v>
      </c>
      <c r="R5572" s="9">
        <v>426352.83138845232</v>
      </c>
      <c r="S5572" s="9"/>
      <c r="T5572" s="9"/>
      <c r="U5572" s="9"/>
      <c r="V5572" s="9"/>
      <c r="W5572" s="9"/>
      <c r="X5572" s="9"/>
      <c r="Y5572" s="9"/>
      <c r="Z5572" s="9"/>
      <c r="AA5572" s="9"/>
      <c r="AB5572" s="9"/>
      <c r="AC5572" s="9"/>
      <c r="AD5572" s="9"/>
      <c r="AE5572" s="9"/>
      <c r="AF5572" s="9"/>
      <c r="AG5572" s="9"/>
      <c r="AH5572" s="9"/>
      <c r="AI5572" s="9"/>
      <c r="AJ5572" s="9"/>
      <c r="AK5572" s="9"/>
      <c r="AL5572" s="9"/>
      <c r="AM5572" s="9"/>
      <c r="AN5572" s="9"/>
      <c r="AO5572" s="9"/>
      <c r="AP5572" s="9"/>
      <c r="AQ5572" s="15"/>
      <c r="AR5572" s="9">
        <v>8</v>
      </c>
      <c r="AS5572" s="9">
        <f>AR5572*30500</f>
        <v>244000</v>
      </c>
      <c r="AT5572" s="9"/>
      <c r="AU5572" s="9"/>
      <c r="AV5572" s="9"/>
      <c r="AW5572" s="9"/>
      <c r="AX5572" s="9"/>
      <c r="AY5572" s="9"/>
      <c r="AZ5572" s="9"/>
      <c r="BA5572" s="9"/>
      <c r="BB5572" s="9"/>
      <c r="BC5572" s="9"/>
      <c r="BD5572" s="9"/>
      <c r="BE5572" s="9"/>
      <c r="BF5572" s="9"/>
      <c r="BG5572" s="9"/>
      <c r="BH5572" s="9"/>
      <c r="BI5572" s="9"/>
      <c r="BJ5572" s="9"/>
      <c r="BK5572" s="9"/>
      <c r="BL5572" s="9">
        <f t="shared" ref="BL5572:BL5635" si="182">SUMIF(R5572:R5572,"&lt;&gt;")+SUMIF(T5572:T5572,"&lt;&gt;")+SUMIF(V5572:V5572,"&lt;&gt;")+SUMIF(X5572:X5572,"&lt;&gt;")+SUMIF(Z5572:Z5572,"&lt;&gt;")+SUMIF(AB5572:AB5572,"&lt;&gt;")+SUMIF(AD5572:AD5572,"&lt;&gt;")+SUMIF(AF5572:AF5572,"&lt;&gt;")+SUMIF(AH5572:AH5572,"&lt;&gt;")+SUMIF(AJ5572:AJ5572,"&lt;&gt;")+SUMIF(AK5572:AK5572,"&lt;&gt;")+SUMIF(AM5572:AM5572,"&lt;&gt;")+SUMIF(AO5572:AO5572,"&lt;&gt;")+SUMIF(AQ5572:AQ5572,"&lt;&gt;")+SUMIF(AS5572:AS5572,"&lt;&gt;")+SUMIF(AU5572:AU5572,"&lt;&gt;")+SUMIF(AW5572:AW5572,"&lt;&gt;")+SUMIF(AY5572:AY5572,"&lt;&gt;")+SUMIF(BA5572:BA5572,"&lt;&gt;")+SUMIF(BC5572:BC5572,"&lt;&gt;")+SUMIF(BE5572:BE5572,"&lt;&gt;")+SUMIF(BG5572:BG5572,"&lt;&gt;")+SUMIF(BI5572:BI5572,"&lt;&gt;")+SUMIF(BK5572:BK5572,"&lt;&gt;")</f>
        <v>670352.83138845232</v>
      </c>
      <c r="BM5572" s="9">
        <f t="shared" ref="BM5572:BM5635" si="183">ROUND(BL5572/100,0)*100</f>
        <v>670400</v>
      </c>
    </row>
    <row r="5573" spans="1:65" x14ac:dyDescent="0.3">
      <c r="A5573" t="s">
        <v>4957</v>
      </c>
      <c r="B5573" s="9">
        <v>218</v>
      </c>
      <c r="C5573">
        <v>557374</v>
      </c>
      <c r="D5573">
        <v>1</v>
      </c>
      <c r="E5573">
        <v>0</v>
      </c>
      <c r="F5573">
        <v>0</v>
      </c>
      <c r="G5573">
        <v>0</v>
      </c>
      <c r="H5573">
        <v>0</v>
      </c>
      <c r="I5573" t="s">
        <v>151</v>
      </c>
      <c r="J5573">
        <v>556254</v>
      </c>
      <c r="K5573" t="s">
        <v>782</v>
      </c>
      <c r="L5573">
        <v>556254</v>
      </c>
      <c r="M5573" t="s">
        <v>782</v>
      </c>
      <c r="N5573">
        <v>556254</v>
      </c>
      <c r="O5573" t="s">
        <v>782</v>
      </c>
      <c r="P5573">
        <v>556254</v>
      </c>
      <c r="Q5573" t="s">
        <v>782</v>
      </c>
      <c r="R5573" s="9">
        <v>71941.662785630979</v>
      </c>
      <c r="S5573" s="9"/>
      <c r="T5573" s="9"/>
      <c r="U5573" s="9"/>
      <c r="V5573" s="9"/>
      <c r="W5573" s="9"/>
      <c r="X5573" s="9"/>
      <c r="Y5573" s="9"/>
      <c r="Z5573" s="9"/>
      <c r="AA5573" s="9"/>
      <c r="AB5573" s="9"/>
      <c r="AC5573" s="9"/>
      <c r="AD5573" s="9"/>
      <c r="AE5573" s="9"/>
      <c r="AF5573" s="9"/>
      <c r="AG5573" s="9"/>
      <c r="AH5573" s="9"/>
      <c r="AI5573" s="9"/>
      <c r="AJ5573" s="9"/>
      <c r="AK5573" s="9"/>
      <c r="AL5573" s="9"/>
      <c r="AM5573" s="9"/>
      <c r="AN5573" s="9"/>
      <c r="AO5573" s="9"/>
      <c r="AP5573" s="9"/>
      <c r="AQ5573" s="15"/>
      <c r="AR5573" s="9"/>
      <c r="AS5573" s="9"/>
      <c r="AT5573" s="9"/>
      <c r="AU5573" s="9"/>
      <c r="AV5573" s="9"/>
      <c r="AW5573" s="9"/>
      <c r="AX5573" s="9"/>
      <c r="AY5573" s="9"/>
      <c r="AZ5573" s="9"/>
      <c r="BA5573" s="9"/>
      <c r="BB5573" s="9"/>
      <c r="BC5573" s="9"/>
      <c r="BD5573" s="9"/>
      <c r="BE5573" s="9"/>
      <c r="BF5573" s="9"/>
      <c r="BG5573" s="9"/>
      <c r="BH5573" s="9"/>
      <c r="BI5573" s="9"/>
      <c r="BJ5573" s="9"/>
      <c r="BK5573" s="9"/>
      <c r="BL5573" s="9">
        <f t="shared" si="182"/>
        <v>71941.662785630979</v>
      </c>
      <c r="BM5573" s="9">
        <f t="shared" si="183"/>
        <v>71900</v>
      </c>
    </row>
    <row r="5574" spans="1:65" x14ac:dyDescent="0.3">
      <c r="A5574" t="s">
        <v>4958</v>
      </c>
      <c r="B5574" s="9">
        <v>880</v>
      </c>
      <c r="C5574">
        <v>555223</v>
      </c>
      <c r="D5574">
        <v>1</v>
      </c>
      <c r="E5574">
        <v>0</v>
      </c>
      <c r="F5574">
        <v>0</v>
      </c>
      <c r="G5574">
        <v>0</v>
      </c>
      <c r="H5574">
        <v>0</v>
      </c>
      <c r="I5574" t="s">
        <v>131</v>
      </c>
      <c r="J5574">
        <v>568058</v>
      </c>
      <c r="K5574" t="s">
        <v>2828</v>
      </c>
      <c r="L5574">
        <v>568058</v>
      </c>
      <c r="M5574" t="s">
        <v>2828</v>
      </c>
      <c r="N5574">
        <v>568058</v>
      </c>
      <c r="O5574" t="s">
        <v>2828</v>
      </c>
      <c r="P5574">
        <v>554804</v>
      </c>
      <c r="Q5574" t="s">
        <v>1355</v>
      </c>
      <c r="R5574" s="9">
        <v>208127.5865876138</v>
      </c>
      <c r="S5574" s="9"/>
      <c r="T5574" s="9"/>
      <c r="U5574" s="9"/>
      <c r="V5574" s="9"/>
      <c r="W5574" s="9"/>
      <c r="X5574" s="9"/>
      <c r="Y5574" s="9"/>
      <c r="Z5574" s="9"/>
      <c r="AA5574" s="9"/>
      <c r="AB5574" s="9"/>
      <c r="AC5574" s="9"/>
      <c r="AD5574" s="9"/>
      <c r="AE5574" s="9"/>
      <c r="AF5574" s="9"/>
      <c r="AG5574" s="9"/>
      <c r="AH5574" s="9"/>
      <c r="AI5574" s="9"/>
      <c r="AJ5574" s="9"/>
      <c r="AK5574" s="9"/>
      <c r="AL5574" s="9"/>
      <c r="AM5574" s="9"/>
      <c r="AN5574" s="9"/>
      <c r="AO5574" s="9"/>
      <c r="AP5574" s="9"/>
      <c r="AQ5574" s="15"/>
      <c r="AR5574" s="9"/>
      <c r="AS5574" s="9"/>
      <c r="AT5574" s="9"/>
      <c r="AU5574" s="9"/>
      <c r="AV5574" s="9"/>
      <c r="AW5574" s="9"/>
      <c r="AX5574" s="9"/>
      <c r="AY5574" s="9"/>
      <c r="AZ5574" s="9"/>
      <c r="BA5574" s="9"/>
      <c r="BB5574" s="9"/>
      <c r="BC5574" s="9"/>
      <c r="BD5574" s="9"/>
      <c r="BE5574" s="9"/>
      <c r="BF5574" s="9"/>
      <c r="BG5574" s="9"/>
      <c r="BH5574" s="9"/>
      <c r="BI5574" s="9"/>
      <c r="BJ5574" s="9"/>
      <c r="BK5574" s="9"/>
      <c r="BL5574" s="9">
        <f t="shared" si="182"/>
        <v>208127.5865876138</v>
      </c>
      <c r="BM5574" s="9">
        <f t="shared" si="183"/>
        <v>208100</v>
      </c>
    </row>
    <row r="5575" spans="1:65" x14ac:dyDescent="0.3">
      <c r="A5575" t="s">
        <v>4959</v>
      </c>
      <c r="B5575" s="9">
        <v>139</v>
      </c>
      <c r="C5575">
        <v>596990</v>
      </c>
      <c r="D5575">
        <v>1</v>
      </c>
      <c r="E5575">
        <v>0</v>
      </c>
      <c r="F5575">
        <v>0</v>
      </c>
      <c r="G5575">
        <v>0</v>
      </c>
      <c r="H5575">
        <v>0</v>
      </c>
      <c r="I5575" t="s">
        <v>123</v>
      </c>
      <c r="J5575">
        <v>595411</v>
      </c>
      <c r="K5575" t="s">
        <v>446</v>
      </c>
      <c r="L5575">
        <v>595411</v>
      </c>
      <c r="M5575" t="s">
        <v>446</v>
      </c>
      <c r="N5575">
        <v>595411</v>
      </c>
      <c r="O5575" t="s">
        <v>446</v>
      </c>
      <c r="P5575">
        <v>595411</v>
      </c>
      <c r="Q5575" t="s">
        <v>446</v>
      </c>
      <c r="R5575" s="9">
        <v>71941.662785630979</v>
      </c>
      <c r="S5575" s="9"/>
      <c r="T5575" s="9"/>
      <c r="U5575" s="9"/>
      <c r="V5575" s="9"/>
      <c r="W5575" s="9"/>
      <c r="X5575" s="9"/>
      <c r="Y5575" s="9"/>
      <c r="Z5575" s="9"/>
      <c r="AA5575" s="9"/>
      <c r="AB5575" s="9"/>
      <c r="AC5575" s="9"/>
      <c r="AD5575" s="9"/>
      <c r="AE5575" s="9"/>
      <c r="AF5575" s="9"/>
      <c r="AG5575" s="9"/>
      <c r="AH5575" s="9"/>
      <c r="AI5575" s="9"/>
      <c r="AJ5575" s="9"/>
      <c r="AK5575" s="9"/>
      <c r="AL5575" s="9"/>
      <c r="AM5575" s="9"/>
      <c r="AN5575" s="9"/>
      <c r="AO5575" s="9"/>
      <c r="AP5575" s="9"/>
      <c r="AQ5575" s="15"/>
      <c r="AR5575" s="9"/>
      <c r="AS5575" s="9"/>
      <c r="AT5575" s="9"/>
      <c r="AU5575" s="9"/>
      <c r="AV5575" s="9"/>
      <c r="AW5575" s="9"/>
      <c r="AX5575" s="9"/>
      <c r="AY5575" s="9"/>
      <c r="AZ5575" s="9"/>
      <c r="BA5575" s="9"/>
      <c r="BB5575" s="9"/>
      <c r="BC5575" s="9"/>
      <c r="BD5575" s="9"/>
      <c r="BE5575" s="9"/>
      <c r="BF5575" s="9"/>
      <c r="BG5575" s="9"/>
      <c r="BH5575" s="9"/>
      <c r="BI5575" s="9"/>
      <c r="BJ5575" s="9"/>
      <c r="BK5575" s="9"/>
      <c r="BL5575" s="9">
        <f t="shared" si="182"/>
        <v>71941.662785630979</v>
      </c>
      <c r="BM5575" s="9">
        <f t="shared" si="183"/>
        <v>71900</v>
      </c>
    </row>
    <row r="5576" spans="1:65" x14ac:dyDescent="0.3">
      <c r="A5576" s="2" t="s">
        <v>4960</v>
      </c>
      <c r="B5576" s="9">
        <v>2376</v>
      </c>
      <c r="C5576">
        <v>545163</v>
      </c>
      <c r="D5576">
        <v>1</v>
      </c>
      <c r="E5576">
        <v>1</v>
      </c>
      <c r="F5576">
        <v>0</v>
      </c>
      <c r="G5576">
        <v>0</v>
      </c>
      <c r="H5576">
        <v>0</v>
      </c>
      <c r="I5576" t="s">
        <v>135</v>
      </c>
      <c r="J5576">
        <v>545163</v>
      </c>
      <c r="K5576" t="s">
        <v>4960</v>
      </c>
      <c r="L5576">
        <v>542911</v>
      </c>
      <c r="M5576" t="s">
        <v>1555</v>
      </c>
      <c r="N5576">
        <v>542911</v>
      </c>
      <c r="O5576" t="s">
        <v>1555</v>
      </c>
      <c r="P5576">
        <v>541630</v>
      </c>
      <c r="Q5576" t="s">
        <v>895</v>
      </c>
      <c r="R5576" s="9">
        <v>550251.89940850821</v>
      </c>
      <c r="S5576" s="9">
        <f>SUMIFS($B:$B,$J:$J,$C5576)</f>
        <v>2376</v>
      </c>
      <c r="T5576" s="9">
        <v>129259.937730807</v>
      </c>
      <c r="U5576" s="9">
        <v>0</v>
      </c>
      <c r="V5576" s="9">
        <f>U5576*768</f>
        <v>0</v>
      </c>
      <c r="W5576" s="9">
        <v>38</v>
      </c>
      <c r="X5576" s="9">
        <f>W5576*3072</f>
        <v>116736</v>
      </c>
      <c r="Y5576" s="9">
        <v>14</v>
      </c>
      <c r="Z5576" s="9">
        <f>Y5576*1024</f>
        <v>14336</v>
      </c>
      <c r="AA5576" s="9">
        <v>2</v>
      </c>
      <c r="AB5576" s="9">
        <f>AA5576*256</f>
        <v>512</v>
      </c>
      <c r="AC5576" s="9"/>
      <c r="AD5576" s="9"/>
      <c r="AE5576" s="9"/>
      <c r="AF5576" s="9"/>
      <c r="AG5576" s="9"/>
      <c r="AH5576" s="9"/>
      <c r="AI5576" s="9"/>
      <c r="AJ5576" s="9"/>
      <c r="AK5576" s="9"/>
      <c r="AL5576" s="9"/>
      <c r="AM5576" s="9"/>
      <c r="AN5576" s="9"/>
      <c r="AO5576" s="9"/>
      <c r="AP5576" s="9"/>
      <c r="AQ5576" s="15"/>
      <c r="AR5576" s="9">
        <v>5</v>
      </c>
      <c r="AS5576" s="9">
        <f>AR5576*30500</f>
        <v>152500</v>
      </c>
      <c r="AT5576" s="9"/>
      <c r="AU5576" s="9"/>
      <c r="AV5576" s="9"/>
      <c r="AW5576" s="9"/>
      <c r="AX5576" s="9"/>
      <c r="AY5576" s="9"/>
      <c r="AZ5576" s="9"/>
      <c r="BA5576" s="9"/>
      <c r="BB5576" s="9"/>
      <c r="BC5576" s="9"/>
      <c r="BD5576" s="9"/>
      <c r="BE5576" s="9"/>
      <c r="BF5576" s="9"/>
      <c r="BG5576" s="9"/>
      <c r="BH5576" s="9"/>
      <c r="BI5576" s="9"/>
      <c r="BJ5576" s="9"/>
      <c r="BK5576" s="9"/>
      <c r="BL5576" s="9">
        <f t="shared" si="182"/>
        <v>963595.8371393152</v>
      </c>
      <c r="BM5576" s="9">
        <f t="shared" si="183"/>
        <v>963600</v>
      </c>
    </row>
    <row r="5577" spans="1:65" x14ac:dyDescent="0.3">
      <c r="A5577" t="s">
        <v>4961</v>
      </c>
      <c r="B5577" s="9">
        <v>509</v>
      </c>
      <c r="C5577">
        <v>569453</v>
      </c>
      <c r="D5577">
        <v>1</v>
      </c>
      <c r="E5577">
        <v>0</v>
      </c>
      <c r="F5577">
        <v>0</v>
      </c>
      <c r="G5577">
        <v>0</v>
      </c>
      <c r="H5577">
        <v>0</v>
      </c>
      <c r="I5577" t="s">
        <v>111</v>
      </c>
      <c r="J5577">
        <v>540382</v>
      </c>
      <c r="K5577" t="s">
        <v>249</v>
      </c>
      <c r="L5577">
        <v>536385</v>
      </c>
      <c r="M5577" t="s">
        <v>270</v>
      </c>
      <c r="N5577">
        <v>536385</v>
      </c>
      <c r="O5577" t="s">
        <v>270</v>
      </c>
      <c r="P5577">
        <v>536385</v>
      </c>
      <c r="Q5577" t="s">
        <v>270</v>
      </c>
      <c r="R5577" s="9">
        <v>121342.92187726661</v>
      </c>
      <c r="S5577" s="9"/>
      <c r="T5577" s="9"/>
      <c r="U5577" s="9"/>
      <c r="V5577" s="9"/>
      <c r="W5577" s="9"/>
      <c r="X5577" s="9"/>
      <c r="Y5577" s="9"/>
      <c r="Z5577" s="9"/>
      <c r="AA5577" s="9"/>
      <c r="AB5577" s="9"/>
      <c r="AC5577" s="9"/>
      <c r="AD5577" s="9"/>
      <c r="AE5577" s="9"/>
      <c r="AF5577" s="9"/>
      <c r="AG5577" s="9"/>
      <c r="AH5577" s="9"/>
      <c r="AI5577" s="9"/>
      <c r="AJ5577" s="9"/>
      <c r="AK5577" s="9"/>
      <c r="AL5577" s="9"/>
      <c r="AM5577" s="9"/>
      <c r="AN5577" s="9"/>
      <c r="AO5577" s="9"/>
      <c r="AP5577" s="9"/>
      <c r="AQ5577" s="15"/>
      <c r="AR5577" s="9"/>
      <c r="AS5577" s="9"/>
      <c r="AT5577" s="9"/>
      <c r="AU5577" s="9"/>
      <c r="AV5577" s="9"/>
      <c r="AW5577" s="9"/>
      <c r="AX5577" s="9"/>
      <c r="AY5577" s="9"/>
      <c r="AZ5577" s="9"/>
      <c r="BA5577" s="9"/>
      <c r="BB5577" s="9"/>
      <c r="BC5577" s="9"/>
      <c r="BD5577" s="9"/>
      <c r="BE5577" s="9"/>
      <c r="BF5577" s="9"/>
      <c r="BG5577" s="9"/>
      <c r="BH5577" s="9"/>
      <c r="BI5577" s="9"/>
      <c r="BJ5577" s="9"/>
      <c r="BK5577" s="9"/>
      <c r="BL5577" s="9">
        <f t="shared" si="182"/>
        <v>121342.92187726661</v>
      </c>
      <c r="BM5577" s="9">
        <f t="shared" si="183"/>
        <v>121300</v>
      </c>
    </row>
    <row r="5578" spans="1:65" x14ac:dyDescent="0.3">
      <c r="A5578" s="2" t="s">
        <v>2914</v>
      </c>
      <c r="B5578" s="9">
        <v>2511</v>
      </c>
      <c r="C5578">
        <v>541265</v>
      </c>
      <c r="D5578">
        <v>1</v>
      </c>
      <c r="E5578">
        <v>1</v>
      </c>
      <c r="F5578">
        <v>0</v>
      </c>
      <c r="G5578">
        <v>0</v>
      </c>
      <c r="H5578">
        <v>0</v>
      </c>
      <c r="I5578" t="s">
        <v>111</v>
      </c>
      <c r="J5578">
        <v>541265</v>
      </c>
      <c r="K5578" t="s">
        <v>2914</v>
      </c>
      <c r="L5578">
        <v>523704</v>
      </c>
      <c r="M5578" t="s">
        <v>464</v>
      </c>
      <c r="N5578">
        <v>523704</v>
      </c>
      <c r="O5578" t="s">
        <v>464</v>
      </c>
      <c r="P5578">
        <v>523704</v>
      </c>
      <c r="Q5578" t="s">
        <v>464</v>
      </c>
      <c r="R5578" s="9">
        <v>580651.43095932761</v>
      </c>
      <c r="S5578" s="9">
        <f>SUMIFS($B:$B,$J:$J,$C5578)</f>
        <v>3946</v>
      </c>
      <c r="T5578" s="9">
        <v>214378.57602008831</v>
      </c>
      <c r="U5578" s="9">
        <v>1</v>
      </c>
      <c r="V5578" s="9">
        <f>U5578*768</f>
        <v>768</v>
      </c>
      <c r="W5578" s="9">
        <v>45</v>
      </c>
      <c r="X5578" s="9">
        <f>W5578*3072</f>
        <v>138240</v>
      </c>
      <c r="Y5578" s="9">
        <v>21</v>
      </c>
      <c r="Z5578" s="9">
        <f>Y5578*1024</f>
        <v>21504</v>
      </c>
      <c r="AA5578" s="9">
        <v>3</v>
      </c>
      <c r="AB5578" s="9">
        <f>AA5578*256</f>
        <v>768</v>
      </c>
      <c r="AC5578" s="9"/>
      <c r="AD5578" s="9"/>
      <c r="AE5578" s="9"/>
      <c r="AF5578" s="9"/>
      <c r="AG5578" s="9"/>
      <c r="AH5578" s="9"/>
      <c r="AI5578" s="9"/>
      <c r="AJ5578" s="9"/>
      <c r="AK5578" s="9"/>
      <c r="AL5578" s="9"/>
      <c r="AM5578" s="9"/>
      <c r="AN5578" s="9"/>
      <c r="AO5578" s="9"/>
      <c r="AP5578" s="9"/>
      <c r="AQ5578" s="15"/>
      <c r="AR5578" s="9">
        <v>4</v>
      </c>
      <c r="AS5578" s="9">
        <f>AR5578*30500</f>
        <v>122000</v>
      </c>
      <c r="AT5578" s="9"/>
      <c r="AU5578" s="9"/>
      <c r="AV5578" s="9"/>
      <c r="AW5578" s="9"/>
      <c r="AX5578" s="9"/>
      <c r="AY5578" s="9"/>
      <c r="AZ5578" s="9"/>
      <c r="BA5578" s="9"/>
      <c r="BB5578" s="9"/>
      <c r="BC5578" s="9"/>
      <c r="BD5578" s="9"/>
      <c r="BE5578" s="9"/>
      <c r="BF5578" s="9"/>
      <c r="BG5578" s="9"/>
      <c r="BH5578" s="9"/>
      <c r="BI5578" s="9"/>
      <c r="BJ5578" s="9"/>
      <c r="BK5578" s="9"/>
      <c r="BL5578" s="9">
        <f t="shared" si="182"/>
        <v>1078310.0069794159</v>
      </c>
      <c r="BM5578" s="9">
        <f t="shared" si="183"/>
        <v>1078300</v>
      </c>
    </row>
    <row r="5579" spans="1:65" x14ac:dyDescent="0.3">
      <c r="A5579" s="5" t="s">
        <v>172</v>
      </c>
      <c r="B5579" s="9">
        <v>11608</v>
      </c>
      <c r="C5579">
        <v>597007</v>
      </c>
      <c r="D5579">
        <v>1</v>
      </c>
      <c r="E5579">
        <v>1</v>
      </c>
      <c r="F5579">
        <v>1</v>
      </c>
      <c r="G5579">
        <v>1</v>
      </c>
      <c r="H5579">
        <v>1</v>
      </c>
      <c r="I5579" t="s">
        <v>123</v>
      </c>
      <c r="J5579">
        <v>597007</v>
      </c>
      <c r="K5579" t="s">
        <v>172</v>
      </c>
      <c r="L5579">
        <v>597007</v>
      </c>
      <c r="M5579" t="s">
        <v>172</v>
      </c>
      <c r="N5579">
        <v>597007</v>
      </c>
      <c r="O5579" t="s">
        <v>172</v>
      </c>
      <c r="P5579">
        <v>597007</v>
      </c>
      <c r="Q5579" t="s">
        <v>172</v>
      </c>
      <c r="R5579" s="9">
        <v>536017.62307227065</v>
      </c>
      <c r="S5579" s="9">
        <f>SUMIFS($B:$B,$J:$J,$C5579)</f>
        <v>19040</v>
      </c>
      <c r="T5579" s="9">
        <v>429605.00177372951</v>
      </c>
      <c r="U5579" s="9">
        <v>0</v>
      </c>
      <c r="V5579" s="9">
        <f>U5579*768</f>
        <v>0</v>
      </c>
      <c r="W5579" s="9">
        <v>129</v>
      </c>
      <c r="X5579" s="9">
        <f>W5579*3072</f>
        <v>396288</v>
      </c>
      <c r="Y5579" s="9">
        <v>133</v>
      </c>
      <c r="Z5579" s="9">
        <f>Y5579*1024</f>
        <v>136192</v>
      </c>
      <c r="AA5579" s="9">
        <v>78</v>
      </c>
      <c r="AB5579" s="9">
        <f>AA5579*256</f>
        <v>19968</v>
      </c>
      <c r="AC5579" s="9">
        <f>SUMIFS($B:$B,$L:$L,$C5579)</f>
        <v>28229</v>
      </c>
      <c r="AD5579" s="9">
        <v>1846460.0278756239</v>
      </c>
      <c r="AE5579" s="9">
        <f>SUMIFS($B:$B,$P:$P,$C5579)</f>
        <v>37510</v>
      </c>
      <c r="AF5579" s="9">
        <v>2310522.5482756388</v>
      </c>
      <c r="AG5579" s="9">
        <f>SUMIFS($B:$B,$N:$N,$C5579)</f>
        <v>28229</v>
      </c>
      <c r="AH5579" s="9">
        <v>4899250.6477179388</v>
      </c>
      <c r="AI5579" s="9">
        <f>SUMIFS($B:$B,$P:$P,$C5579)</f>
        <v>37510</v>
      </c>
      <c r="AJ5579" s="9">
        <v>18935050.796652202</v>
      </c>
      <c r="AK5579" s="9"/>
      <c r="AL5579" s="9">
        <v>4230</v>
      </c>
      <c r="AM5579" s="9">
        <f>AL5579*141</f>
        <v>596430</v>
      </c>
      <c r="AN5579" s="9"/>
      <c r="AO5579" s="9"/>
      <c r="AP5579" s="9"/>
      <c r="AQ5579" s="15"/>
      <c r="AR5579" s="9">
        <v>8</v>
      </c>
      <c r="AS5579" s="9">
        <f>AR5579*30500</f>
        <v>244000</v>
      </c>
      <c r="AT5579" s="9">
        <v>301</v>
      </c>
      <c r="AU5579" s="9">
        <f>AT5579*2742</f>
        <v>825342</v>
      </c>
      <c r="AV5579" s="9">
        <v>3</v>
      </c>
      <c r="AW5579" s="9">
        <f>AV5579*914</f>
        <v>2742</v>
      </c>
      <c r="AX5579" s="9">
        <v>1513</v>
      </c>
      <c r="AY5579" s="9">
        <f>AX5579*141</f>
        <v>213333</v>
      </c>
      <c r="AZ5579" s="9">
        <v>1475</v>
      </c>
      <c r="BA5579" s="9">
        <f>AZ5579*343</f>
        <v>505925</v>
      </c>
      <c r="BB5579" s="9">
        <v>741</v>
      </c>
      <c r="BC5579" s="9">
        <f>BB5579*109</f>
        <v>80769</v>
      </c>
      <c r="BD5579" s="9">
        <v>76</v>
      </c>
      <c r="BE5579" s="9">
        <f>BD5579*82</f>
        <v>6232</v>
      </c>
      <c r="BF5579" s="9">
        <v>1067</v>
      </c>
      <c r="BG5579" s="9">
        <f>BF5579*328</f>
        <v>349976</v>
      </c>
      <c r="BH5579" s="9">
        <v>90</v>
      </c>
      <c r="BI5579" s="9">
        <f>BH5579*410</f>
        <v>36900</v>
      </c>
      <c r="BJ5579" s="9">
        <v>31</v>
      </c>
      <c r="BK5579" s="9">
        <f>BJ5579*219</f>
        <v>6789</v>
      </c>
      <c r="BL5579" s="9">
        <f t="shared" si="182"/>
        <v>32377792.645367403</v>
      </c>
      <c r="BM5579" s="9">
        <f t="shared" si="183"/>
        <v>32377800</v>
      </c>
    </row>
    <row r="5580" spans="1:65" x14ac:dyDescent="0.3">
      <c r="A5580" s="2" t="s">
        <v>2597</v>
      </c>
      <c r="B5580" s="9">
        <v>2070</v>
      </c>
      <c r="C5580">
        <v>585009</v>
      </c>
      <c r="D5580">
        <v>1</v>
      </c>
      <c r="E5580">
        <v>1</v>
      </c>
      <c r="F5580">
        <v>0</v>
      </c>
      <c r="G5580">
        <v>0</v>
      </c>
      <c r="H5580">
        <v>0</v>
      </c>
      <c r="I5580" t="s">
        <v>81</v>
      </c>
      <c r="J5580">
        <v>585009</v>
      </c>
      <c r="K5580" t="s">
        <v>2597</v>
      </c>
      <c r="L5580">
        <v>584495</v>
      </c>
      <c r="M5580" t="s">
        <v>546</v>
      </c>
      <c r="N5580">
        <v>584495</v>
      </c>
      <c r="O5580" t="s">
        <v>546</v>
      </c>
      <c r="P5580">
        <v>584495</v>
      </c>
      <c r="Q5580" t="s">
        <v>546</v>
      </c>
      <c r="R5580" s="9">
        <v>481089.68244506483</v>
      </c>
      <c r="S5580" s="9">
        <f>SUMIFS($B:$B,$J:$J,$C5580)</f>
        <v>4524</v>
      </c>
      <c r="T5580" s="9">
        <v>245674.32010511649</v>
      </c>
      <c r="U5580" s="9">
        <v>0</v>
      </c>
      <c r="V5580" s="9">
        <f>U5580*768</f>
        <v>0</v>
      </c>
      <c r="W5580" s="9">
        <v>10</v>
      </c>
      <c r="X5580" s="9">
        <f>W5580*3072</f>
        <v>30720</v>
      </c>
      <c r="Y5580" s="9">
        <v>18</v>
      </c>
      <c r="Z5580" s="9">
        <f>Y5580*1024</f>
        <v>18432</v>
      </c>
      <c r="AA5580" s="9">
        <v>2</v>
      </c>
      <c r="AB5580" s="9">
        <f>AA5580*256</f>
        <v>512</v>
      </c>
      <c r="AC5580" s="9"/>
      <c r="AD5580" s="9"/>
      <c r="AE5580" s="9"/>
      <c r="AF5580" s="9"/>
      <c r="AG5580" s="9"/>
      <c r="AH5580" s="9"/>
      <c r="AI5580" s="9"/>
      <c r="AJ5580" s="9"/>
      <c r="AK5580" s="9"/>
      <c r="AL5580" s="9"/>
      <c r="AM5580" s="9"/>
      <c r="AN5580" s="9"/>
      <c r="AO5580" s="9"/>
      <c r="AP5580" s="9"/>
      <c r="AQ5580" s="15"/>
      <c r="AR5580" s="9"/>
      <c r="AS5580" s="9"/>
      <c r="AT5580" s="9"/>
      <c r="AU5580" s="9"/>
      <c r="AV5580" s="9"/>
      <c r="AW5580" s="9"/>
      <c r="AX5580" s="9"/>
      <c r="AY5580" s="9"/>
      <c r="AZ5580" s="9"/>
      <c r="BA5580" s="9"/>
      <c r="BB5580" s="9"/>
      <c r="BC5580" s="9"/>
      <c r="BD5580" s="9"/>
      <c r="BE5580" s="9"/>
      <c r="BF5580" s="9"/>
      <c r="BG5580" s="9"/>
      <c r="BH5580" s="9"/>
      <c r="BI5580" s="9"/>
      <c r="BJ5580" s="9"/>
      <c r="BK5580" s="9"/>
      <c r="BL5580" s="9">
        <f t="shared" si="182"/>
        <v>776428.00255018135</v>
      </c>
      <c r="BM5580" s="9">
        <f t="shared" si="183"/>
        <v>776400</v>
      </c>
    </row>
    <row r="5581" spans="1:65" x14ac:dyDescent="0.3">
      <c r="A5581" s="4" t="s">
        <v>578</v>
      </c>
      <c r="B5581" s="9">
        <v>3457</v>
      </c>
      <c r="C5581">
        <v>582646</v>
      </c>
      <c r="D5581">
        <v>1</v>
      </c>
      <c r="E5581">
        <v>1</v>
      </c>
      <c r="F5581">
        <v>1</v>
      </c>
      <c r="G5581">
        <v>1</v>
      </c>
      <c r="H5581">
        <v>0</v>
      </c>
      <c r="I5581" t="s">
        <v>81</v>
      </c>
      <c r="J5581">
        <v>582646</v>
      </c>
      <c r="K5581" t="s">
        <v>578</v>
      </c>
      <c r="L5581">
        <v>582646</v>
      </c>
      <c r="M5581" t="s">
        <v>578</v>
      </c>
      <c r="N5581">
        <v>582646</v>
      </c>
      <c r="O5581" t="s">
        <v>578</v>
      </c>
      <c r="P5581">
        <v>581372</v>
      </c>
      <c r="Q5581" t="s">
        <v>243</v>
      </c>
      <c r="R5581" s="9">
        <v>791916.68714769371</v>
      </c>
      <c r="S5581" s="9">
        <f>SUMIFS($B:$B,$J:$J,$C5581)</f>
        <v>5578</v>
      </c>
      <c r="T5581" s="9">
        <v>302693.53437959898</v>
      </c>
      <c r="U5581" s="9">
        <v>0</v>
      </c>
      <c r="V5581" s="9">
        <f>U5581*768</f>
        <v>0</v>
      </c>
      <c r="W5581" s="9">
        <v>28</v>
      </c>
      <c r="X5581" s="9">
        <f>W5581*3072</f>
        <v>86016</v>
      </c>
      <c r="Y5581" s="9">
        <v>29</v>
      </c>
      <c r="Z5581" s="9">
        <f>Y5581*1024</f>
        <v>29696</v>
      </c>
      <c r="AA5581" s="9">
        <v>12</v>
      </c>
      <c r="AB5581" s="9">
        <f>AA5581*256</f>
        <v>3072</v>
      </c>
      <c r="AC5581" s="9">
        <f>SUMIFS($B:$B,$L:$L,$C5581)</f>
        <v>5578</v>
      </c>
      <c r="AD5581" s="9">
        <v>696305.7121795956</v>
      </c>
      <c r="AE5581" s="9"/>
      <c r="AF5581" s="9"/>
      <c r="AG5581" s="9">
        <f>SUMIFS($B:$B,$N:$N,$C5581)</f>
        <v>5578</v>
      </c>
      <c r="AH5581" s="9">
        <v>629929.94288994896</v>
      </c>
      <c r="AI5581" s="9"/>
      <c r="AJ5581" s="9"/>
      <c r="AK5581" s="9"/>
      <c r="AL5581" s="9"/>
      <c r="AM5581" s="9"/>
      <c r="AN5581" s="9"/>
      <c r="AO5581" s="9"/>
      <c r="AP5581" s="9"/>
      <c r="AQ5581" s="15"/>
      <c r="AR5581" s="9">
        <v>52</v>
      </c>
      <c r="AS5581" s="9">
        <f>AR5581*30500</f>
        <v>1586000</v>
      </c>
      <c r="AT5581" s="9"/>
      <c r="AU5581" s="9"/>
      <c r="AV5581" s="9"/>
      <c r="AW5581" s="9"/>
      <c r="AX5581" s="9"/>
      <c r="AY5581" s="9"/>
      <c r="AZ5581" s="9"/>
      <c r="BA5581" s="9"/>
      <c r="BB5581" s="9"/>
      <c r="BC5581" s="9"/>
      <c r="BD5581" s="9"/>
      <c r="BE5581" s="9"/>
      <c r="BF5581" s="9"/>
      <c r="BG5581" s="9"/>
      <c r="BH5581" s="9"/>
      <c r="BI5581" s="9"/>
      <c r="BJ5581" s="9"/>
      <c r="BK5581" s="9"/>
      <c r="BL5581" s="9">
        <f t="shared" si="182"/>
        <v>4125629.8765968373</v>
      </c>
      <c r="BM5581" s="9">
        <f t="shared" si="183"/>
        <v>4125600</v>
      </c>
    </row>
    <row r="5582" spans="1:65" x14ac:dyDescent="0.3">
      <c r="A5582" s="3" t="s">
        <v>608</v>
      </c>
      <c r="B5582" s="9">
        <v>3100</v>
      </c>
      <c r="C5582">
        <v>585017</v>
      </c>
      <c r="D5582">
        <v>1</v>
      </c>
      <c r="E5582">
        <v>1</v>
      </c>
      <c r="F5582">
        <v>1</v>
      </c>
      <c r="G5582">
        <v>0</v>
      </c>
      <c r="H5582">
        <v>0</v>
      </c>
      <c r="I5582" t="s">
        <v>81</v>
      </c>
      <c r="J5582">
        <v>585017</v>
      </c>
      <c r="K5582" t="s">
        <v>608</v>
      </c>
      <c r="L5582">
        <v>585017</v>
      </c>
      <c r="M5582" t="s">
        <v>608</v>
      </c>
      <c r="N5582">
        <v>584495</v>
      </c>
      <c r="O5582" t="s">
        <v>546</v>
      </c>
      <c r="P5582">
        <v>584495</v>
      </c>
      <c r="Q5582" t="s">
        <v>546</v>
      </c>
      <c r="R5582" s="9">
        <v>712533.54242883984</v>
      </c>
      <c r="S5582" s="9">
        <f>SUMIFS($B:$B,$J:$J,$C5582)</f>
        <v>5241</v>
      </c>
      <c r="T5582" s="9">
        <v>284469.1724297214</v>
      </c>
      <c r="U5582" s="9">
        <v>0</v>
      </c>
      <c r="V5582" s="9">
        <f>U5582*768</f>
        <v>0</v>
      </c>
      <c r="W5582" s="9">
        <v>39</v>
      </c>
      <c r="X5582" s="9">
        <f>W5582*3072</f>
        <v>119808</v>
      </c>
      <c r="Y5582" s="9">
        <v>19</v>
      </c>
      <c r="Z5582" s="9">
        <f>Y5582*1024</f>
        <v>19456</v>
      </c>
      <c r="AA5582" s="9">
        <v>14</v>
      </c>
      <c r="AB5582" s="9">
        <f>AA5582*256</f>
        <v>3584</v>
      </c>
      <c r="AC5582" s="9">
        <f>SUMIFS($B:$B,$L:$L,$C5582)</f>
        <v>8300</v>
      </c>
      <c r="AD5582" s="9">
        <v>1031801.6480995007</v>
      </c>
      <c r="AE5582" s="9"/>
      <c r="AF5582" s="9"/>
      <c r="AG5582" s="9"/>
      <c r="AH5582" s="9"/>
      <c r="AI5582" s="9"/>
      <c r="AJ5582" s="9"/>
      <c r="AK5582" s="9"/>
      <c r="AL5582" s="9"/>
      <c r="AM5582" s="9"/>
      <c r="AN5582" s="9"/>
      <c r="AO5582" s="9"/>
      <c r="AP5582" s="9"/>
      <c r="AQ5582" s="15"/>
      <c r="AR5582" s="9">
        <v>2</v>
      </c>
      <c r="AS5582" s="9">
        <f>AR5582*30500</f>
        <v>61000</v>
      </c>
      <c r="AT5582" s="9"/>
      <c r="AU5582" s="9"/>
      <c r="AV5582" s="9"/>
      <c r="AW5582" s="9"/>
      <c r="AX5582" s="9"/>
      <c r="AY5582" s="9"/>
      <c r="AZ5582" s="9"/>
      <c r="BA5582" s="9"/>
      <c r="BB5582" s="9"/>
      <c r="BC5582" s="9"/>
      <c r="BD5582" s="9"/>
      <c r="BE5582" s="9"/>
      <c r="BF5582" s="9"/>
      <c r="BG5582" s="9"/>
      <c r="BH5582" s="9"/>
      <c r="BI5582" s="9"/>
      <c r="BJ5582" s="9"/>
      <c r="BK5582" s="9"/>
      <c r="BL5582" s="9">
        <f t="shared" si="182"/>
        <v>2232652.362958062</v>
      </c>
      <c r="BM5582" s="9">
        <f t="shared" si="183"/>
        <v>2232700</v>
      </c>
    </row>
    <row r="5583" spans="1:65" x14ac:dyDescent="0.3">
      <c r="A5583" t="s">
        <v>4962</v>
      </c>
      <c r="B5583" s="9">
        <v>419</v>
      </c>
      <c r="C5583">
        <v>574571</v>
      </c>
      <c r="D5583">
        <v>1</v>
      </c>
      <c r="E5583">
        <v>0</v>
      </c>
      <c r="F5583">
        <v>0</v>
      </c>
      <c r="G5583">
        <v>0</v>
      </c>
      <c r="H5583">
        <v>0</v>
      </c>
      <c r="I5583" t="s">
        <v>90</v>
      </c>
      <c r="J5583">
        <v>574341</v>
      </c>
      <c r="K5583" t="s">
        <v>348</v>
      </c>
      <c r="L5583">
        <v>574341</v>
      </c>
      <c r="M5583" t="s">
        <v>348</v>
      </c>
      <c r="N5583">
        <v>574341</v>
      </c>
      <c r="O5583" t="s">
        <v>348</v>
      </c>
      <c r="P5583">
        <v>573868</v>
      </c>
      <c r="Q5583" t="s">
        <v>349</v>
      </c>
      <c r="R5583" s="9">
        <v>100122.4835228903</v>
      </c>
      <c r="S5583" s="9"/>
      <c r="T5583" s="9"/>
      <c r="U5583" s="9"/>
      <c r="V5583" s="9"/>
      <c r="W5583" s="9"/>
      <c r="X5583" s="9"/>
      <c r="Y5583" s="9"/>
      <c r="Z5583" s="9"/>
      <c r="AA5583" s="9"/>
      <c r="AB5583" s="9"/>
      <c r="AC5583" s="9"/>
      <c r="AD5583" s="9"/>
      <c r="AE5583" s="9"/>
      <c r="AF5583" s="9"/>
      <c r="AG5583" s="9"/>
      <c r="AH5583" s="9"/>
      <c r="AI5583" s="9"/>
      <c r="AJ5583" s="9"/>
      <c r="AK5583" s="9"/>
      <c r="AL5583" s="9"/>
      <c r="AM5583" s="9"/>
      <c r="AN5583" s="9"/>
      <c r="AO5583" s="9"/>
      <c r="AP5583" s="9"/>
      <c r="AQ5583" s="15"/>
      <c r="AR5583" s="9"/>
      <c r="AS5583" s="9"/>
      <c r="AT5583" s="9"/>
      <c r="AU5583" s="9"/>
      <c r="AV5583" s="9"/>
      <c r="AW5583" s="9"/>
      <c r="AX5583" s="9"/>
      <c r="AY5583" s="9"/>
      <c r="AZ5583" s="9"/>
      <c r="BA5583" s="9"/>
      <c r="BB5583" s="9"/>
      <c r="BC5583" s="9"/>
      <c r="BD5583" s="9"/>
      <c r="BE5583" s="9"/>
      <c r="BF5583" s="9"/>
      <c r="BG5583" s="9"/>
      <c r="BH5583" s="9"/>
      <c r="BI5583" s="9"/>
      <c r="BJ5583" s="9"/>
      <c r="BK5583" s="9"/>
      <c r="BL5583" s="9">
        <f t="shared" si="182"/>
        <v>100122.4835228903</v>
      </c>
      <c r="BM5583" s="9">
        <f t="shared" si="183"/>
        <v>100100</v>
      </c>
    </row>
    <row r="5584" spans="1:65" x14ac:dyDescent="0.3">
      <c r="A5584" s="3" t="s">
        <v>2619</v>
      </c>
      <c r="B5584" s="9">
        <v>3329</v>
      </c>
      <c r="C5584">
        <v>538981</v>
      </c>
      <c r="D5584">
        <v>1</v>
      </c>
      <c r="E5584">
        <v>1</v>
      </c>
      <c r="F5584">
        <v>1</v>
      </c>
      <c r="G5584">
        <v>0</v>
      </c>
      <c r="H5584">
        <v>0</v>
      </c>
      <c r="I5584" t="s">
        <v>86</v>
      </c>
      <c r="J5584">
        <v>538981</v>
      </c>
      <c r="K5584" t="s">
        <v>2619</v>
      </c>
      <c r="L5584">
        <v>538981</v>
      </c>
      <c r="M5584" t="s">
        <v>2619</v>
      </c>
      <c r="N5584">
        <v>538728</v>
      </c>
      <c r="O5584" t="s">
        <v>141</v>
      </c>
      <c r="P5584">
        <v>538728</v>
      </c>
      <c r="Q5584" t="s">
        <v>141</v>
      </c>
      <c r="R5584" s="9">
        <v>763499.89110647247</v>
      </c>
      <c r="S5584" s="9">
        <f>SUMIFS($B:$B,$J:$J,$C5584)</f>
        <v>8841</v>
      </c>
      <c r="T5584" s="9">
        <v>478864.93120841798</v>
      </c>
      <c r="U5584" s="9">
        <v>2</v>
      </c>
      <c r="V5584" s="9">
        <f>U5584*768</f>
        <v>1536</v>
      </c>
      <c r="W5584" s="9">
        <v>56</v>
      </c>
      <c r="X5584" s="9">
        <f>W5584*3072</f>
        <v>172032</v>
      </c>
      <c r="Y5584" s="9">
        <v>22</v>
      </c>
      <c r="Z5584" s="9">
        <f>Y5584*1024</f>
        <v>22528</v>
      </c>
      <c r="AA5584" s="9">
        <v>10</v>
      </c>
      <c r="AB5584" s="9">
        <f>AA5584*256</f>
        <v>2560</v>
      </c>
      <c r="AC5584" s="9">
        <f>SUMIFS($B:$B,$L:$L,$C5584)</f>
        <v>6428</v>
      </c>
      <c r="AD5584" s="9">
        <v>801297.18080700736</v>
      </c>
      <c r="AE5584" s="9"/>
      <c r="AF5584" s="9"/>
      <c r="AG5584" s="9"/>
      <c r="AH5584" s="9"/>
      <c r="AI5584" s="9"/>
      <c r="AJ5584" s="9"/>
      <c r="AK5584" s="9"/>
      <c r="AL5584" s="9"/>
      <c r="AM5584" s="9"/>
      <c r="AN5584" s="9"/>
      <c r="AO5584" s="9"/>
      <c r="AP5584" s="9"/>
      <c r="AQ5584" s="15"/>
      <c r="AR5584" s="9"/>
      <c r="AS5584" s="9"/>
      <c r="AT5584" s="9"/>
      <c r="AU5584" s="9"/>
      <c r="AV5584" s="9"/>
      <c r="AW5584" s="9"/>
      <c r="AX5584" s="9"/>
      <c r="AY5584" s="9"/>
      <c r="AZ5584" s="9"/>
      <c r="BA5584" s="9"/>
      <c r="BB5584" s="9"/>
      <c r="BC5584" s="9"/>
      <c r="BD5584" s="9"/>
      <c r="BE5584" s="9"/>
      <c r="BF5584" s="9"/>
      <c r="BG5584" s="9"/>
      <c r="BH5584" s="9"/>
      <c r="BI5584" s="9"/>
      <c r="BJ5584" s="9"/>
      <c r="BK5584" s="9"/>
      <c r="BL5584" s="9">
        <f t="shared" si="182"/>
        <v>2242318.003121898</v>
      </c>
      <c r="BM5584" s="9">
        <f t="shared" si="183"/>
        <v>2242300</v>
      </c>
    </row>
    <row r="5585" spans="1:65" x14ac:dyDescent="0.3">
      <c r="A5585" t="s">
        <v>4963</v>
      </c>
      <c r="B5585" s="9">
        <v>2328</v>
      </c>
      <c r="C5585">
        <v>547646</v>
      </c>
      <c r="D5585">
        <v>1</v>
      </c>
      <c r="E5585">
        <v>0</v>
      </c>
      <c r="F5585">
        <v>0</v>
      </c>
      <c r="G5585">
        <v>0</v>
      </c>
      <c r="H5585">
        <v>0</v>
      </c>
      <c r="I5585" t="s">
        <v>90</v>
      </c>
      <c r="J5585">
        <v>574082</v>
      </c>
      <c r="K5585" t="s">
        <v>1888</v>
      </c>
      <c r="L5585">
        <v>574082</v>
      </c>
      <c r="M5585" t="s">
        <v>1888</v>
      </c>
      <c r="N5585">
        <v>574082</v>
      </c>
      <c r="O5585" t="s">
        <v>1888</v>
      </c>
      <c r="P5585">
        <v>573868</v>
      </c>
      <c r="Q5585" t="s">
        <v>349</v>
      </c>
      <c r="R5585" s="9">
        <v>539426.82631858962</v>
      </c>
      <c r="S5585" s="9"/>
      <c r="T5585" s="9"/>
      <c r="U5585" s="9"/>
      <c r="V5585" s="9"/>
      <c r="W5585" s="9"/>
      <c r="X5585" s="9"/>
      <c r="Y5585" s="9"/>
      <c r="Z5585" s="9"/>
      <c r="AA5585" s="9"/>
      <c r="AB5585" s="9"/>
      <c r="AC5585" s="9"/>
      <c r="AD5585" s="9"/>
      <c r="AE5585" s="9"/>
      <c r="AF5585" s="9"/>
      <c r="AG5585" s="9"/>
      <c r="AH5585" s="9"/>
      <c r="AI5585" s="9"/>
      <c r="AJ5585" s="9"/>
      <c r="AK5585" s="9"/>
      <c r="AL5585" s="9"/>
      <c r="AM5585" s="9"/>
      <c r="AN5585" s="9"/>
      <c r="AO5585" s="9"/>
      <c r="AP5585" s="9"/>
      <c r="AQ5585" s="15"/>
      <c r="AR5585" s="9">
        <v>3</v>
      </c>
      <c r="AS5585" s="9">
        <f>AR5585*30500</f>
        <v>91500</v>
      </c>
      <c r="AT5585" s="9"/>
      <c r="AU5585" s="9"/>
      <c r="AV5585" s="9"/>
      <c r="AW5585" s="9"/>
      <c r="AX5585" s="9"/>
      <c r="AY5585" s="9"/>
      <c r="AZ5585" s="9"/>
      <c r="BA5585" s="9"/>
      <c r="BB5585" s="9"/>
      <c r="BC5585" s="9"/>
      <c r="BD5585" s="9"/>
      <c r="BE5585" s="9"/>
      <c r="BF5585" s="9"/>
      <c r="BG5585" s="9"/>
      <c r="BH5585" s="9"/>
      <c r="BI5585" s="9"/>
      <c r="BJ5585" s="9"/>
      <c r="BK5585" s="9"/>
      <c r="BL5585" s="9">
        <f t="shared" si="182"/>
        <v>630926.82631858962</v>
      </c>
      <c r="BM5585" s="9">
        <f t="shared" si="183"/>
        <v>630900</v>
      </c>
    </row>
    <row r="5586" spans="1:65" x14ac:dyDescent="0.3">
      <c r="A5586" s="3" t="s">
        <v>1103</v>
      </c>
      <c r="B5586" s="9">
        <v>3601</v>
      </c>
      <c r="C5586">
        <v>539813</v>
      </c>
      <c r="D5586">
        <v>1</v>
      </c>
      <c r="E5586">
        <v>1</v>
      </c>
      <c r="F5586">
        <v>1</v>
      </c>
      <c r="G5586">
        <v>0</v>
      </c>
      <c r="H5586">
        <v>0</v>
      </c>
      <c r="I5586" t="s">
        <v>86</v>
      </c>
      <c r="J5586">
        <v>539813</v>
      </c>
      <c r="K5586" t="s">
        <v>1103</v>
      </c>
      <c r="L5586">
        <v>539813</v>
      </c>
      <c r="M5586" t="s">
        <v>1103</v>
      </c>
      <c r="N5586">
        <v>539627</v>
      </c>
      <c r="O5586" t="s">
        <v>1104</v>
      </c>
      <c r="P5586">
        <v>539139</v>
      </c>
      <c r="Q5586" t="s">
        <v>537</v>
      </c>
      <c r="R5586" s="9">
        <v>823826.50753663131</v>
      </c>
      <c r="S5586" s="9">
        <f>SUMIFS($B:$B,$J:$J,$C5586)</f>
        <v>7424</v>
      </c>
      <c r="T5586" s="9">
        <v>402420.39963391918</v>
      </c>
      <c r="U5586" s="9">
        <v>0</v>
      </c>
      <c r="V5586" s="9">
        <f>U5586*768</f>
        <v>0</v>
      </c>
      <c r="W5586" s="9">
        <v>43</v>
      </c>
      <c r="X5586" s="9">
        <f>W5586*3072</f>
        <v>132096</v>
      </c>
      <c r="Y5586" s="9">
        <v>20</v>
      </c>
      <c r="Z5586" s="9">
        <f>Y5586*1024</f>
        <v>20480</v>
      </c>
      <c r="AA5586" s="9">
        <v>12</v>
      </c>
      <c r="AB5586" s="9">
        <f>AA5586*256</f>
        <v>3072</v>
      </c>
      <c r="AC5586" s="9">
        <f>SUMIFS($B:$B,$L:$L,$C5586)</f>
        <v>15830</v>
      </c>
      <c r="AD5586" s="9">
        <v>1950791.1601324687</v>
      </c>
      <c r="AE5586" s="9"/>
      <c r="AF5586" s="9"/>
      <c r="AG5586" s="9"/>
      <c r="AH5586" s="9"/>
      <c r="AI5586" s="9"/>
      <c r="AJ5586" s="9"/>
      <c r="AK5586" s="9"/>
      <c r="AL5586" s="9"/>
      <c r="AM5586" s="9"/>
      <c r="AN5586" s="9"/>
      <c r="AO5586" s="9"/>
      <c r="AP5586" s="9"/>
      <c r="AQ5586" s="15"/>
      <c r="AR5586" s="9"/>
      <c r="AS5586" s="9"/>
      <c r="AT5586" s="9"/>
      <c r="AU5586" s="9"/>
      <c r="AV5586" s="9"/>
      <c r="AW5586" s="9"/>
      <c r="AX5586" s="9"/>
      <c r="AY5586" s="9"/>
      <c r="AZ5586" s="9"/>
      <c r="BA5586" s="9"/>
      <c r="BB5586" s="9"/>
      <c r="BC5586" s="9"/>
      <c r="BD5586" s="9"/>
      <c r="BE5586" s="9"/>
      <c r="BF5586" s="9"/>
      <c r="BG5586" s="9"/>
      <c r="BH5586" s="9"/>
      <c r="BI5586" s="9"/>
      <c r="BJ5586" s="9"/>
      <c r="BK5586" s="9"/>
      <c r="BL5586" s="9">
        <f t="shared" si="182"/>
        <v>3332686.0673030191</v>
      </c>
      <c r="BM5586" s="9">
        <f t="shared" si="183"/>
        <v>3332700</v>
      </c>
    </row>
    <row r="5587" spans="1:65" x14ac:dyDescent="0.3">
      <c r="A5587" t="s">
        <v>4964</v>
      </c>
      <c r="B5587" s="9">
        <v>1112</v>
      </c>
      <c r="C5587">
        <v>533033</v>
      </c>
      <c r="D5587">
        <v>1</v>
      </c>
      <c r="E5587">
        <v>0</v>
      </c>
      <c r="F5587">
        <v>0</v>
      </c>
      <c r="G5587">
        <v>0</v>
      </c>
      <c r="H5587">
        <v>0</v>
      </c>
      <c r="I5587" t="s">
        <v>86</v>
      </c>
      <c r="J5587">
        <v>532053</v>
      </c>
      <c r="K5587" t="s">
        <v>281</v>
      </c>
      <c r="L5587">
        <v>532053</v>
      </c>
      <c r="M5587" t="s">
        <v>281</v>
      </c>
      <c r="N5587">
        <v>532053</v>
      </c>
      <c r="O5587" t="s">
        <v>281</v>
      </c>
      <c r="P5587">
        <v>532053</v>
      </c>
      <c r="Q5587" t="s">
        <v>281</v>
      </c>
      <c r="R5587" s="9">
        <v>261923.53200298001</v>
      </c>
      <c r="S5587" s="9"/>
      <c r="T5587" s="9"/>
      <c r="U5587" s="9"/>
      <c r="V5587" s="9"/>
      <c r="W5587" s="9"/>
      <c r="X5587" s="9"/>
      <c r="Y5587" s="9"/>
      <c r="Z5587" s="9"/>
      <c r="AA5587" s="9"/>
      <c r="AB5587" s="9"/>
      <c r="AC5587" s="9"/>
      <c r="AD5587" s="9"/>
      <c r="AE5587" s="9"/>
      <c r="AF5587" s="9"/>
      <c r="AG5587" s="9"/>
      <c r="AH5587" s="9"/>
      <c r="AI5587" s="9"/>
      <c r="AJ5587" s="9"/>
      <c r="AK5587" s="9"/>
      <c r="AL5587" s="9"/>
      <c r="AM5587" s="9"/>
      <c r="AN5587" s="9"/>
      <c r="AO5587" s="9"/>
      <c r="AP5587" s="9"/>
      <c r="AQ5587" s="15"/>
      <c r="AR5587" s="9">
        <v>1</v>
      </c>
      <c r="AS5587" s="9">
        <f>AR5587*30500</f>
        <v>30500</v>
      </c>
      <c r="AT5587" s="9"/>
      <c r="AU5587" s="9"/>
      <c r="AV5587" s="9"/>
      <c r="AW5587" s="9"/>
      <c r="AX5587" s="9"/>
      <c r="AY5587" s="9"/>
      <c r="AZ5587" s="9"/>
      <c r="BA5587" s="9"/>
      <c r="BB5587" s="9"/>
      <c r="BC5587" s="9"/>
      <c r="BD5587" s="9"/>
      <c r="BE5587" s="9"/>
      <c r="BF5587" s="9"/>
      <c r="BG5587" s="9"/>
      <c r="BH5587" s="9"/>
      <c r="BI5587" s="9"/>
      <c r="BJ5587" s="9"/>
      <c r="BK5587" s="9"/>
      <c r="BL5587" s="9">
        <f t="shared" si="182"/>
        <v>292423.53200298001</v>
      </c>
      <c r="BM5587" s="9">
        <f t="shared" si="183"/>
        <v>292400</v>
      </c>
    </row>
    <row r="5588" spans="1:65" x14ac:dyDescent="0.3">
      <c r="A5588" s="2" t="s">
        <v>4965</v>
      </c>
      <c r="B5588" s="9">
        <v>1243</v>
      </c>
      <c r="C5588">
        <v>579785</v>
      </c>
      <c r="D5588">
        <v>1</v>
      </c>
      <c r="E5588">
        <v>1</v>
      </c>
      <c r="F5588">
        <v>0</v>
      </c>
      <c r="G5588">
        <v>0</v>
      </c>
      <c r="H5588">
        <v>0</v>
      </c>
      <c r="I5588" t="s">
        <v>90</v>
      </c>
      <c r="J5588">
        <v>579785</v>
      </c>
      <c r="K5588" t="s">
        <v>4965</v>
      </c>
      <c r="L5588">
        <v>579637</v>
      </c>
      <c r="M5588" t="s">
        <v>212</v>
      </c>
      <c r="N5588">
        <v>579777</v>
      </c>
      <c r="O5588" t="s">
        <v>211</v>
      </c>
      <c r="P5588">
        <v>579025</v>
      </c>
      <c r="Q5588" t="s">
        <v>213</v>
      </c>
      <c r="R5588" s="9">
        <v>292160.82176813262</v>
      </c>
      <c r="S5588" s="9">
        <f>SUMIFS($B:$B,$J:$J,$C5588)</f>
        <v>1243</v>
      </c>
      <c r="T5588" s="9">
        <v>67710.799977941264</v>
      </c>
      <c r="U5588" s="9">
        <v>0</v>
      </c>
      <c r="V5588" s="9">
        <f>U5588*768</f>
        <v>0</v>
      </c>
      <c r="W5588" s="9">
        <v>4</v>
      </c>
      <c r="X5588" s="9">
        <f>W5588*3072</f>
        <v>12288</v>
      </c>
      <c r="Y5588" s="9">
        <v>6</v>
      </c>
      <c r="Z5588" s="9">
        <f>Y5588*1024</f>
        <v>6144</v>
      </c>
      <c r="AA5588" s="9">
        <v>2</v>
      </c>
      <c r="AB5588" s="9">
        <f>AA5588*256</f>
        <v>512</v>
      </c>
      <c r="AC5588" s="9"/>
      <c r="AD5588" s="9"/>
      <c r="AE5588" s="9"/>
      <c r="AF5588" s="9"/>
      <c r="AG5588" s="9"/>
      <c r="AH5588" s="9"/>
      <c r="AI5588" s="9"/>
      <c r="AJ5588" s="9"/>
      <c r="AK5588" s="9"/>
      <c r="AL5588" s="9"/>
      <c r="AM5588" s="9"/>
      <c r="AN5588" s="9"/>
      <c r="AO5588" s="9"/>
      <c r="AP5588" s="9"/>
      <c r="AQ5588" s="15"/>
      <c r="AR5588" s="9"/>
      <c r="AS5588" s="9"/>
      <c r="AT5588" s="9"/>
      <c r="AU5588" s="9"/>
      <c r="AV5588" s="9"/>
      <c r="AW5588" s="9"/>
      <c r="AX5588" s="9"/>
      <c r="AY5588" s="9"/>
      <c r="AZ5588" s="9"/>
      <c r="BA5588" s="9"/>
      <c r="BB5588" s="9"/>
      <c r="BC5588" s="9"/>
      <c r="BD5588" s="9"/>
      <c r="BE5588" s="9"/>
      <c r="BF5588" s="9"/>
      <c r="BG5588" s="9"/>
      <c r="BH5588" s="9"/>
      <c r="BI5588" s="9"/>
      <c r="BJ5588" s="9"/>
      <c r="BK5588" s="9"/>
      <c r="BL5588" s="9">
        <f t="shared" si="182"/>
        <v>378815.62174607388</v>
      </c>
      <c r="BM5588" s="9">
        <f t="shared" si="183"/>
        <v>378800</v>
      </c>
    </row>
    <row r="5589" spans="1:65" x14ac:dyDescent="0.3">
      <c r="A5589" t="s">
        <v>4966</v>
      </c>
      <c r="B5589" s="9">
        <v>97</v>
      </c>
      <c r="C5589">
        <v>587893</v>
      </c>
      <c r="D5589">
        <v>1</v>
      </c>
      <c r="E5589">
        <v>0</v>
      </c>
      <c r="F5589">
        <v>0</v>
      </c>
      <c r="G5589">
        <v>0</v>
      </c>
      <c r="H5589">
        <v>0</v>
      </c>
      <c r="I5589" t="s">
        <v>123</v>
      </c>
      <c r="J5589">
        <v>596612</v>
      </c>
      <c r="K5589" t="s">
        <v>3436</v>
      </c>
      <c r="L5589">
        <v>595411</v>
      </c>
      <c r="M5589" t="s">
        <v>446</v>
      </c>
      <c r="N5589">
        <v>595411</v>
      </c>
      <c r="O5589" t="s">
        <v>446</v>
      </c>
      <c r="P5589">
        <v>595411</v>
      </c>
      <c r="Q5589" t="s">
        <v>446</v>
      </c>
      <c r="R5589" s="9">
        <v>71941.662785630979</v>
      </c>
      <c r="S5589" s="9"/>
      <c r="T5589" s="9"/>
      <c r="U5589" s="9"/>
      <c r="V5589" s="9"/>
      <c r="W5589" s="9"/>
      <c r="X5589" s="9"/>
      <c r="Y5589" s="9"/>
      <c r="Z5589" s="9"/>
      <c r="AA5589" s="9"/>
      <c r="AB5589" s="9"/>
      <c r="AC5589" s="9"/>
      <c r="AD5589" s="9"/>
      <c r="AE5589" s="9"/>
      <c r="AF5589" s="9"/>
      <c r="AG5589" s="9"/>
      <c r="AH5589" s="9"/>
      <c r="AI5589" s="9"/>
      <c r="AJ5589" s="9"/>
      <c r="AK5589" s="9"/>
      <c r="AL5589" s="9"/>
      <c r="AM5589" s="9"/>
      <c r="AN5589" s="9"/>
      <c r="AO5589" s="9"/>
      <c r="AP5589" s="9"/>
      <c r="AQ5589" s="15"/>
      <c r="AR5589" s="9"/>
      <c r="AS5589" s="9"/>
      <c r="AT5589" s="9"/>
      <c r="AU5589" s="9"/>
      <c r="AV5589" s="9"/>
      <c r="AW5589" s="9"/>
      <c r="AX5589" s="9"/>
      <c r="AY5589" s="9"/>
      <c r="AZ5589" s="9"/>
      <c r="BA5589" s="9"/>
      <c r="BB5589" s="9"/>
      <c r="BC5589" s="9"/>
      <c r="BD5589" s="9"/>
      <c r="BE5589" s="9"/>
      <c r="BF5589" s="9"/>
      <c r="BG5589" s="9"/>
      <c r="BH5589" s="9"/>
      <c r="BI5589" s="9"/>
      <c r="BJ5589" s="9"/>
      <c r="BK5589" s="9"/>
      <c r="BL5589" s="9">
        <f t="shared" si="182"/>
        <v>71941.662785630979</v>
      </c>
      <c r="BM5589" s="9">
        <f t="shared" si="183"/>
        <v>71900</v>
      </c>
    </row>
    <row r="5590" spans="1:65" x14ac:dyDescent="0.3">
      <c r="A5590" t="s">
        <v>4967</v>
      </c>
      <c r="B5590" s="9">
        <v>405</v>
      </c>
      <c r="C5590">
        <v>536857</v>
      </c>
      <c r="D5590">
        <v>1</v>
      </c>
      <c r="E5590">
        <v>0</v>
      </c>
      <c r="F5590">
        <v>0</v>
      </c>
      <c r="G5590">
        <v>0</v>
      </c>
      <c r="H5590">
        <v>0</v>
      </c>
      <c r="I5590" t="s">
        <v>86</v>
      </c>
      <c r="J5590">
        <v>535478</v>
      </c>
      <c r="K5590" t="s">
        <v>359</v>
      </c>
      <c r="L5590">
        <v>535478</v>
      </c>
      <c r="M5590" t="s">
        <v>359</v>
      </c>
      <c r="N5590">
        <v>535419</v>
      </c>
      <c r="O5590" t="s">
        <v>170</v>
      </c>
      <c r="P5590">
        <v>535419</v>
      </c>
      <c r="Q5590" t="s">
        <v>170</v>
      </c>
      <c r="R5590" s="9">
        <v>96814.67386678551</v>
      </c>
      <c r="S5590" s="9"/>
      <c r="T5590" s="9"/>
      <c r="U5590" s="9"/>
      <c r="V5590" s="9"/>
      <c r="W5590" s="9"/>
      <c r="X5590" s="9"/>
      <c r="Y5590" s="9"/>
      <c r="Z5590" s="9"/>
      <c r="AA5590" s="9"/>
      <c r="AB5590" s="9"/>
      <c r="AC5590" s="9"/>
      <c r="AD5590" s="9"/>
      <c r="AE5590" s="9"/>
      <c r="AF5590" s="9"/>
      <c r="AG5590" s="9"/>
      <c r="AH5590" s="9"/>
      <c r="AI5590" s="9"/>
      <c r="AJ5590" s="9"/>
      <c r="AK5590" s="9"/>
      <c r="AL5590" s="9"/>
      <c r="AM5590" s="9"/>
      <c r="AN5590" s="9"/>
      <c r="AO5590" s="9"/>
      <c r="AP5590" s="9"/>
      <c r="AQ5590" s="15"/>
      <c r="AR5590" s="9"/>
      <c r="AS5590" s="9"/>
      <c r="AT5590" s="9"/>
      <c r="AU5590" s="9"/>
      <c r="AV5590" s="9"/>
      <c r="AW5590" s="9"/>
      <c r="AX5590" s="9"/>
      <c r="AY5590" s="9"/>
      <c r="AZ5590" s="9"/>
      <c r="BA5590" s="9"/>
      <c r="BB5590" s="9"/>
      <c r="BC5590" s="9"/>
      <c r="BD5590" s="9"/>
      <c r="BE5590" s="9"/>
      <c r="BF5590" s="9"/>
      <c r="BG5590" s="9"/>
      <c r="BH5590" s="9"/>
      <c r="BI5590" s="9"/>
      <c r="BJ5590" s="9"/>
      <c r="BK5590" s="9"/>
      <c r="BL5590" s="9">
        <f t="shared" si="182"/>
        <v>96814.67386678551</v>
      </c>
      <c r="BM5590" s="9">
        <f t="shared" si="183"/>
        <v>96800</v>
      </c>
    </row>
    <row r="5591" spans="1:65" x14ac:dyDescent="0.3">
      <c r="A5591" t="s">
        <v>4968</v>
      </c>
      <c r="B5591" s="9">
        <v>493</v>
      </c>
      <c r="C5591">
        <v>565857</v>
      </c>
      <c r="D5591">
        <v>1</v>
      </c>
      <c r="E5591">
        <v>0</v>
      </c>
      <c r="F5591">
        <v>0</v>
      </c>
      <c r="G5591">
        <v>0</v>
      </c>
      <c r="H5591">
        <v>0</v>
      </c>
      <c r="I5591" t="s">
        <v>131</v>
      </c>
      <c r="J5591">
        <v>564567</v>
      </c>
      <c r="K5591" t="s">
        <v>523</v>
      </c>
      <c r="L5591">
        <v>564567</v>
      </c>
      <c r="M5591" t="s">
        <v>523</v>
      </c>
      <c r="N5591">
        <v>564567</v>
      </c>
      <c r="O5591" t="s">
        <v>523</v>
      </c>
      <c r="P5591">
        <v>564567</v>
      </c>
      <c r="Q5591" t="s">
        <v>523</v>
      </c>
      <c r="R5591" s="9">
        <v>117575.7836742918</v>
      </c>
      <c r="S5591" s="9"/>
      <c r="T5591" s="9"/>
      <c r="U5591" s="9"/>
      <c r="V5591" s="9"/>
      <c r="W5591" s="9"/>
      <c r="X5591" s="9"/>
      <c r="Y5591" s="9"/>
      <c r="Z5591" s="9"/>
      <c r="AA5591" s="9"/>
      <c r="AB5591" s="9"/>
      <c r="AC5591" s="9"/>
      <c r="AD5591" s="9"/>
      <c r="AE5591" s="9"/>
      <c r="AF5591" s="9"/>
      <c r="AG5591" s="9"/>
      <c r="AH5591" s="9"/>
      <c r="AI5591" s="9"/>
      <c r="AJ5591" s="9"/>
      <c r="AK5591" s="9"/>
      <c r="AL5591" s="9"/>
      <c r="AM5591" s="9"/>
      <c r="AN5591" s="9"/>
      <c r="AO5591" s="9"/>
      <c r="AP5591" s="9"/>
      <c r="AQ5591" s="15"/>
      <c r="AR5591" s="9">
        <v>2</v>
      </c>
      <c r="AS5591" s="9">
        <f>AR5591*30500</f>
        <v>61000</v>
      </c>
      <c r="AT5591" s="9"/>
      <c r="AU5591" s="9"/>
      <c r="AV5591" s="9"/>
      <c r="AW5591" s="9"/>
      <c r="AX5591" s="9"/>
      <c r="AY5591" s="9"/>
      <c r="AZ5591" s="9"/>
      <c r="BA5591" s="9"/>
      <c r="BB5591" s="9"/>
      <c r="BC5591" s="9"/>
      <c r="BD5591" s="9"/>
      <c r="BE5591" s="9"/>
      <c r="BF5591" s="9"/>
      <c r="BG5591" s="9"/>
      <c r="BH5591" s="9"/>
      <c r="BI5591" s="9"/>
      <c r="BJ5591" s="9"/>
      <c r="BK5591" s="9"/>
      <c r="BL5591" s="9">
        <f t="shared" si="182"/>
        <v>178575.7836742918</v>
      </c>
      <c r="BM5591" s="9">
        <f t="shared" si="183"/>
        <v>178600</v>
      </c>
    </row>
    <row r="5592" spans="1:65" x14ac:dyDescent="0.3">
      <c r="A5592" t="s">
        <v>4969</v>
      </c>
      <c r="B5592" s="9">
        <v>1315</v>
      </c>
      <c r="C5592">
        <v>588113</v>
      </c>
      <c r="D5592">
        <v>1</v>
      </c>
      <c r="E5592">
        <v>0</v>
      </c>
      <c r="F5592">
        <v>0</v>
      </c>
      <c r="G5592">
        <v>0</v>
      </c>
      <c r="H5592">
        <v>0</v>
      </c>
      <c r="I5592" t="s">
        <v>123</v>
      </c>
      <c r="J5592">
        <v>586846</v>
      </c>
      <c r="K5592" t="s">
        <v>129</v>
      </c>
      <c r="L5592">
        <v>586846</v>
      </c>
      <c r="M5592" t="s">
        <v>129</v>
      </c>
      <c r="N5592">
        <v>586846</v>
      </c>
      <c r="O5592" t="s">
        <v>129</v>
      </c>
      <c r="P5592">
        <v>586846</v>
      </c>
      <c r="Q5592" t="s">
        <v>129</v>
      </c>
      <c r="R5592" s="9">
        <v>308740.02982907381</v>
      </c>
      <c r="S5592" s="9"/>
      <c r="T5592" s="9"/>
      <c r="U5592" s="9"/>
      <c r="V5592" s="9"/>
      <c r="W5592" s="9"/>
      <c r="X5592" s="9"/>
      <c r="Y5592" s="9"/>
      <c r="Z5592" s="9"/>
      <c r="AA5592" s="9"/>
      <c r="AB5592" s="9"/>
      <c r="AC5592" s="9"/>
      <c r="AD5592" s="9"/>
      <c r="AE5592" s="9"/>
      <c r="AF5592" s="9"/>
      <c r="AG5592" s="9"/>
      <c r="AH5592" s="9"/>
      <c r="AI5592" s="9"/>
      <c r="AJ5592" s="9"/>
      <c r="AK5592" s="9"/>
      <c r="AL5592" s="9"/>
      <c r="AM5592" s="9"/>
      <c r="AN5592" s="9"/>
      <c r="AO5592" s="9"/>
      <c r="AP5592" s="9"/>
      <c r="AQ5592" s="15"/>
      <c r="AR5592" s="9">
        <v>1</v>
      </c>
      <c r="AS5592" s="9">
        <f>AR5592*30500</f>
        <v>30500</v>
      </c>
      <c r="AT5592" s="9"/>
      <c r="AU5592" s="9"/>
      <c r="AV5592" s="9"/>
      <c r="AW5592" s="9"/>
      <c r="AX5592" s="9"/>
      <c r="AY5592" s="9"/>
      <c r="AZ5592" s="9"/>
      <c r="BA5592" s="9"/>
      <c r="BB5592" s="9"/>
      <c r="BC5592" s="9"/>
      <c r="BD5592" s="9"/>
      <c r="BE5592" s="9"/>
      <c r="BF5592" s="9"/>
      <c r="BG5592" s="9"/>
      <c r="BH5592" s="9"/>
      <c r="BI5592" s="9"/>
      <c r="BJ5592" s="9"/>
      <c r="BK5592" s="9"/>
      <c r="BL5592" s="9">
        <f t="shared" si="182"/>
        <v>339240.02982907381</v>
      </c>
      <c r="BM5592" s="9">
        <f t="shared" si="183"/>
        <v>339200</v>
      </c>
    </row>
    <row r="5593" spans="1:65" x14ac:dyDescent="0.3">
      <c r="A5593" t="s">
        <v>4970</v>
      </c>
      <c r="B5593" s="9">
        <v>568</v>
      </c>
      <c r="C5593">
        <v>557382</v>
      </c>
      <c r="D5593">
        <v>1</v>
      </c>
      <c r="E5593">
        <v>0</v>
      </c>
      <c r="F5593">
        <v>0</v>
      </c>
      <c r="G5593">
        <v>0</v>
      </c>
      <c r="H5593">
        <v>0</v>
      </c>
      <c r="I5593" t="s">
        <v>151</v>
      </c>
      <c r="J5593">
        <v>556254</v>
      </c>
      <c r="K5593" t="s">
        <v>782</v>
      </c>
      <c r="L5593">
        <v>556254</v>
      </c>
      <c r="M5593" t="s">
        <v>782</v>
      </c>
      <c r="N5593">
        <v>556254</v>
      </c>
      <c r="O5593" t="s">
        <v>782</v>
      </c>
      <c r="P5593">
        <v>556254</v>
      </c>
      <c r="Q5593" t="s">
        <v>782</v>
      </c>
      <c r="R5593" s="9">
        <v>135215.16989925879</v>
      </c>
      <c r="S5593" s="9"/>
      <c r="T5593" s="9"/>
      <c r="U5593" s="9"/>
      <c r="V5593" s="9"/>
      <c r="W5593" s="9"/>
      <c r="X5593" s="9"/>
      <c r="Y5593" s="9"/>
      <c r="Z5593" s="9"/>
      <c r="AA5593" s="9"/>
      <c r="AB5593" s="9"/>
      <c r="AC5593" s="9"/>
      <c r="AD5593" s="9"/>
      <c r="AE5593" s="9"/>
      <c r="AF5593" s="9"/>
      <c r="AG5593" s="9"/>
      <c r="AH5593" s="9"/>
      <c r="AI5593" s="9"/>
      <c r="AJ5593" s="9"/>
      <c r="AK5593" s="9"/>
      <c r="AL5593" s="9"/>
      <c r="AM5593" s="9"/>
      <c r="AN5593" s="9"/>
      <c r="AO5593" s="9"/>
      <c r="AP5593" s="9"/>
      <c r="AQ5593" s="15"/>
      <c r="AR5593" s="9">
        <v>1</v>
      </c>
      <c r="AS5593" s="9">
        <f>AR5593*30500</f>
        <v>30500</v>
      </c>
      <c r="AT5593" s="9"/>
      <c r="AU5593" s="9"/>
      <c r="AV5593" s="9"/>
      <c r="AW5593" s="9"/>
      <c r="AX5593" s="9"/>
      <c r="AY5593" s="9"/>
      <c r="AZ5593" s="9"/>
      <c r="BA5593" s="9"/>
      <c r="BB5593" s="9"/>
      <c r="BC5593" s="9"/>
      <c r="BD5593" s="9"/>
      <c r="BE5593" s="9"/>
      <c r="BF5593" s="9"/>
      <c r="BG5593" s="9"/>
      <c r="BH5593" s="9"/>
      <c r="BI5593" s="9"/>
      <c r="BJ5593" s="9"/>
      <c r="BK5593" s="9"/>
      <c r="BL5593" s="9">
        <f t="shared" si="182"/>
        <v>165715.16989925879</v>
      </c>
      <c r="BM5593" s="9">
        <f t="shared" si="183"/>
        <v>165700</v>
      </c>
    </row>
    <row r="5594" spans="1:65" x14ac:dyDescent="0.3">
      <c r="A5594" t="s">
        <v>4971</v>
      </c>
      <c r="B5594" s="9">
        <v>1200</v>
      </c>
      <c r="C5594">
        <v>535265</v>
      </c>
      <c r="D5594">
        <v>1</v>
      </c>
      <c r="E5594">
        <v>0</v>
      </c>
      <c r="F5594">
        <v>0</v>
      </c>
      <c r="G5594">
        <v>0</v>
      </c>
      <c r="H5594">
        <v>0</v>
      </c>
      <c r="I5594" t="s">
        <v>86</v>
      </c>
      <c r="J5594">
        <v>534676</v>
      </c>
      <c r="K5594" t="s">
        <v>874</v>
      </c>
      <c r="L5594">
        <v>534676</v>
      </c>
      <c r="M5594" t="s">
        <v>874</v>
      </c>
      <c r="N5594">
        <v>534676</v>
      </c>
      <c r="O5594" t="s">
        <v>874</v>
      </c>
      <c r="P5594">
        <v>534676</v>
      </c>
      <c r="Q5594" t="s">
        <v>874</v>
      </c>
      <c r="R5594" s="9">
        <v>282246.07757180359</v>
      </c>
      <c r="S5594" s="9"/>
      <c r="T5594" s="9"/>
      <c r="U5594" s="9"/>
      <c r="V5594" s="9"/>
      <c r="W5594" s="9"/>
      <c r="X5594" s="9"/>
      <c r="Y5594" s="9"/>
      <c r="Z5594" s="9"/>
      <c r="AA5594" s="9"/>
      <c r="AB5594" s="9"/>
      <c r="AC5594" s="9"/>
      <c r="AD5594" s="9"/>
      <c r="AE5594" s="9"/>
      <c r="AF5594" s="9"/>
      <c r="AG5594" s="9"/>
      <c r="AH5594" s="9"/>
      <c r="AI5594" s="9"/>
      <c r="AJ5594" s="9"/>
      <c r="AK5594" s="9"/>
      <c r="AL5594" s="9"/>
      <c r="AM5594" s="9"/>
      <c r="AN5594" s="9"/>
      <c r="AO5594" s="9"/>
      <c r="AP5594" s="9"/>
      <c r="AQ5594" s="15"/>
      <c r="AR5594" s="9">
        <v>1</v>
      </c>
      <c r="AS5594" s="9">
        <f>AR5594*30500</f>
        <v>30500</v>
      </c>
      <c r="AT5594" s="9"/>
      <c r="AU5594" s="9"/>
      <c r="AV5594" s="9"/>
      <c r="AW5594" s="9"/>
      <c r="AX5594" s="9"/>
      <c r="AY5594" s="9"/>
      <c r="AZ5594" s="9"/>
      <c r="BA5594" s="9"/>
      <c r="BB5594" s="9"/>
      <c r="BC5594" s="9"/>
      <c r="BD5594" s="9"/>
      <c r="BE5594" s="9"/>
      <c r="BF5594" s="9"/>
      <c r="BG5594" s="9"/>
      <c r="BH5594" s="9"/>
      <c r="BI5594" s="9"/>
      <c r="BJ5594" s="9"/>
      <c r="BK5594" s="9"/>
      <c r="BL5594" s="9">
        <f t="shared" si="182"/>
        <v>312746.07757180359</v>
      </c>
      <c r="BM5594" s="9">
        <f t="shared" si="183"/>
        <v>312700</v>
      </c>
    </row>
    <row r="5595" spans="1:65" x14ac:dyDescent="0.3">
      <c r="A5595" t="s">
        <v>4972</v>
      </c>
      <c r="B5595" s="9">
        <v>431</v>
      </c>
      <c r="C5595">
        <v>531910</v>
      </c>
      <c r="D5595">
        <v>1</v>
      </c>
      <c r="E5595">
        <v>0</v>
      </c>
      <c r="F5595">
        <v>0</v>
      </c>
      <c r="G5595">
        <v>0</v>
      </c>
      <c r="H5595">
        <v>0</v>
      </c>
      <c r="I5595" t="s">
        <v>86</v>
      </c>
      <c r="J5595">
        <v>531201</v>
      </c>
      <c r="K5595" t="s">
        <v>337</v>
      </c>
      <c r="L5595">
        <v>531201</v>
      </c>
      <c r="M5595" t="s">
        <v>337</v>
      </c>
      <c r="N5595">
        <v>531189</v>
      </c>
      <c r="O5595" t="s">
        <v>338</v>
      </c>
      <c r="P5595">
        <v>531189</v>
      </c>
      <c r="Q5595" t="s">
        <v>338</v>
      </c>
      <c r="R5595" s="9">
        <v>102956.2342489283</v>
      </c>
      <c r="S5595" s="9"/>
      <c r="T5595" s="9"/>
      <c r="U5595" s="9"/>
      <c r="V5595" s="9"/>
      <c r="W5595" s="9"/>
      <c r="X5595" s="9"/>
      <c r="Y5595" s="9"/>
      <c r="Z5595" s="9"/>
      <c r="AA5595" s="9"/>
      <c r="AB5595" s="9"/>
      <c r="AC5595" s="9"/>
      <c r="AD5595" s="9"/>
      <c r="AE5595" s="9"/>
      <c r="AF5595" s="9"/>
      <c r="AG5595" s="9"/>
      <c r="AH5595" s="9"/>
      <c r="AI5595" s="9"/>
      <c r="AJ5595" s="9"/>
      <c r="AK5595" s="9"/>
      <c r="AL5595" s="9"/>
      <c r="AM5595" s="9"/>
      <c r="AN5595" s="9"/>
      <c r="AO5595" s="9"/>
      <c r="AP5595" s="9"/>
      <c r="AQ5595" s="15"/>
      <c r="AR5595" s="9"/>
      <c r="AS5595" s="9"/>
      <c r="AT5595" s="9"/>
      <c r="AU5595" s="9"/>
      <c r="AV5595" s="9"/>
      <c r="AW5595" s="9"/>
      <c r="AX5595" s="9"/>
      <c r="AY5595" s="9"/>
      <c r="AZ5595" s="9"/>
      <c r="BA5595" s="9"/>
      <c r="BB5595" s="9"/>
      <c r="BC5595" s="9"/>
      <c r="BD5595" s="9"/>
      <c r="BE5595" s="9"/>
      <c r="BF5595" s="9"/>
      <c r="BG5595" s="9"/>
      <c r="BH5595" s="9"/>
      <c r="BI5595" s="9"/>
      <c r="BJ5595" s="9"/>
      <c r="BK5595" s="9"/>
      <c r="BL5595" s="9">
        <f t="shared" si="182"/>
        <v>102956.2342489283</v>
      </c>
      <c r="BM5595" s="9">
        <f t="shared" si="183"/>
        <v>103000</v>
      </c>
    </row>
    <row r="5596" spans="1:65" x14ac:dyDescent="0.3">
      <c r="A5596" t="s">
        <v>4973</v>
      </c>
      <c r="B5596" s="9">
        <v>407</v>
      </c>
      <c r="C5596">
        <v>545325</v>
      </c>
      <c r="D5596">
        <v>1</v>
      </c>
      <c r="E5596">
        <v>0</v>
      </c>
      <c r="F5596">
        <v>0</v>
      </c>
      <c r="G5596">
        <v>0</v>
      </c>
      <c r="H5596">
        <v>0</v>
      </c>
      <c r="I5596" t="s">
        <v>81</v>
      </c>
      <c r="J5596">
        <v>594199</v>
      </c>
      <c r="K5596" t="s">
        <v>1496</v>
      </c>
      <c r="L5596">
        <v>594199</v>
      </c>
      <c r="M5596" t="s">
        <v>1496</v>
      </c>
      <c r="N5596">
        <v>594156</v>
      </c>
      <c r="O5596" t="s">
        <v>575</v>
      </c>
      <c r="P5596">
        <v>593711</v>
      </c>
      <c r="Q5596" t="s">
        <v>185</v>
      </c>
      <c r="R5596" s="9">
        <v>97287.335812924561</v>
      </c>
      <c r="S5596" s="9"/>
      <c r="T5596" s="9"/>
      <c r="U5596" s="9"/>
      <c r="V5596" s="9"/>
      <c r="W5596" s="9"/>
      <c r="X5596" s="9"/>
      <c r="Y5596" s="9"/>
      <c r="Z5596" s="9"/>
      <c r="AA5596" s="9"/>
      <c r="AB5596" s="9"/>
      <c r="AC5596" s="9"/>
      <c r="AD5596" s="9"/>
      <c r="AE5596" s="9"/>
      <c r="AF5596" s="9"/>
      <c r="AG5596" s="9"/>
      <c r="AH5596" s="9"/>
      <c r="AI5596" s="9"/>
      <c r="AJ5596" s="9"/>
      <c r="AK5596" s="9"/>
      <c r="AL5596" s="9"/>
      <c r="AM5596" s="9"/>
      <c r="AN5596" s="9"/>
      <c r="AO5596" s="9"/>
      <c r="AP5596" s="9"/>
      <c r="AQ5596" s="15"/>
      <c r="AR5596" s="9"/>
      <c r="AS5596" s="9"/>
      <c r="AT5596" s="9"/>
      <c r="AU5596" s="9"/>
      <c r="AV5596" s="9"/>
      <c r="AW5596" s="9"/>
      <c r="AX5596" s="9"/>
      <c r="AY5596" s="9"/>
      <c r="AZ5596" s="9"/>
      <c r="BA5596" s="9"/>
      <c r="BB5596" s="9"/>
      <c r="BC5596" s="9"/>
      <c r="BD5596" s="9"/>
      <c r="BE5596" s="9"/>
      <c r="BF5596" s="9"/>
      <c r="BG5596" s="9"/>
      <c r="BH5596" s="9"/>
      <c r="BI5596" s="9"/>
      <c r="BJ5596" s="9"/>
      <c r="BK5596" s="9"/>
      <c r="BL5596" s="9">
        <f t="shared" si="182"/>
        <v>97287.335812924561</v>
      </c>
      <c r="BM5596" s="9">
        <f t="shared" si="183"/>
        <v>97300</v>
      </c>
    </row>
    <row r="5597" spans="1:65" x14ac:dyDescent="0.3">
      <c r="A5597" t="s">
        <v>4974</v>
      </c>
      <c r="B5597" s="9">
        <v>180</v>
      </c>
      <c r="C5597">
        <v>578002</v>
      </c>
      <c r="D5597">
        <v>1</v>
      </c>
      <c r="E5597">
        <v>0</v>
      </c>
      <c r="F5597">
        <v>0</v>
      </c>
      <c r="G5597">
        <v>0</v>
      </c>
      <c r="H5597">
        <v>0</v>
      </c>
      <c r="I5597" t="s">
        <v>77</v>
      </c>
      <c r="J5597">
        <v>554812</v>
      </c>
      <c r="K5597" t="s">
        <v>2621</v>
      </c>
      <c r="L5597">
        <v>554634</v>
      </c>
      <c r="M5597" t="s">
        <v>2622</v>
      </c>
      <c r="N5597">
        <v>554481</v>
      </c>
      <c r="O5597" t="s">
        <v>1359</v>
      </c>
      <c r="P5597">
        <v>554481</v>
      </c>
      <c r="Q5597" t="s">
        <v>1359</v>
      </c>
      <c r="R5597" s="9">
        <v>71941.662785630979</v>
      </c>
      <c r="S5597" s="9"/>
      <c r="T5597" s="9"/>
      <c r="U5597" s="9"/>
      <c r="V5597" s="9"/>
      <c r="W5597" s="9"/>
      <c r="X5597" s="9"/>
      <c r="Y5597" s="9"/>
      <c r="Z5597" s="9"/>
      <c r="AA5597" s="9"/>
      <c r="AB5597" s="9"/>
      <c r="AC5597" s="9"/>
      <c r="AD5597" s="9"/>
      <c r="AE5597" s="9"/>
      <c r="AF5597" s="9"/>
      <c r="AG5597" s="9"/>
      <c r="AH5597" s="9"/>
      <c r="AI5597" s="9"/>
      <c r="AJ5597" s="9"/>
      <c r="AK5597" s="9"/>
      <c r="AL5597" s="9"/>
      <c r="AM5597" s="9"/>
      <c r="AN5597" s="9"/>
      <c r="AO5597" s="9"/>
      <c r="AP5597" s="9"/>
      <c r="AQ5597" s="15"/>
      <c r="AR5597" s="9"/>
      <c r="AS5597" s="9"/>
      <c r="AT5597" s="9"/>
      <c r="AU5597" s="9"/>
      <c r="AV5597" s="9"/>
      <c r="AW5597" s="9"/>
      <c r="AX5597" s="9"/>
      <c r="AY5597" s="9"/>
      <c r="AZ5597" s="9"/>
      <c r="BA5597" s="9"/>
      <c r="BB5597" s="9"/>
      <c r="BC5597" s="9"/>
      <c r="BD5597" s="9"/>
      <c r="BE5597" s="9"/>
      <c r="BF5597" s="9"/>
      <c r="BG5597" s="9"/>
      <c r="BH5597" s="9"/>
      <c r="BI5597" s="9"/>
      <c r="BJ5597" s="9"/>
      <c r="BK5597" s="9"/>
      <c r="BL5597" s="9">
        <f t="shared" si="182"/>
        <v>71941.662785630979</v>
      </c>
      <c r="BM5597" s="9">
        <f t="shared" si="183"/>
        <v>71900</v>
      </c>
    </row>
    <row r="5598" spans="1:65" x14ac:dyDescent="0.3">
      <c r="A5598" t="s">
        <v>4975</v>
      </c>
      <c r="B5598" s="9">
        <v>233</v>
      </c>
      <c r="C5598">
        <v>554413</v>
      </c>
      <c r="D5598">
        <v>1</v>
      </c>
      <c r="E5598">
        <v>0</v>
      </c>
      <c r="F5598">
        <v>0</v>
      </c>
      <c r="G5598">
        <v>0</v>
      </c>
      <c r="H5598">
        <v>0</v>
      </c>
      <c r="I5598" t="s">
        <v>151</v>
      </c>
      <c r="J5598">
        <v>553671</v>
      </c>
      <c r="K5598" t="s">
        <v>454</v>
      </c>
      <c r="L5598">
        <v>553671</v>
      </c>
      <c r="M5598" t="s">
        <v>454</v>
      </c>
      <c r="N5598">
        <v>553671</v>
      </c>
      <c r="O5598" t="s">
        <v>454</v>
      </c>
      <c r="P5598">
        <v>553671</v>
      </c>
      <c r="Q5598" t="s">
        <v>454</v>
      </c>
      <c r="R5598" s="9">
        <v>71941.662785630979</v>
      </c>
      <c r="S5598" s="9"/>
      <c r="T5598" s="9"/>
      <c r="U5598" s="9"/>
      <c r="V5598" s="9"/>
      <c r="W5598" s="9"/>
      <c r="X5598" s="9"/>
      <c r="Y5598" s="9"/>
      <c r="Z5598" s="9"/>
      <c r="AA5598" s="9"/>
      <c r="AB5598" s="9"/>
      <c r="AC5598" s="9"/>
      <c r="AD5598" s="9"/>
      <c r="AE5598" s="9"/>
      <c r="AF5598" s="9"/>
      <c r="AG5598" s="9"/>
      <c r="AH5598" s="9"/>
      <c r="AI5598" s="9"/>
      <c r="AJ5598" s="9"/>
      <c r="AK5598" s="9"/>
      <c r="AL5598" s="9"/>
      <c r="AM5598" s="9"/>
      <c r="AN5598" s="9"/>
      <c r="AO5598" s="9"/>
      <c r="AP5598" s="9"/>
      <c r="AQ5598" s="15"/>
      <c r="AR5598" s="9">
        <v>1</v>
      </c>
      <c r="AS5598" s="9">
        <f>AR5598*30500</f>
        <v>30500</v>
      </c>
      <c r="AT5598" s="9"/>
      <c r="AU5598" s="9"/>
      <c r="AV5598" s="9"/>
      <c r="AW5598" s="9"/>
      <c r="AX5598" s="9"/>
      <c r="AY5598" s="9"/>
      <c r="AZ5598" s="9"/>
      <c r="BA5598" s="9"/>
      <c r="BB5598" s="9"/>
      <c r="BC5598" s="9"/>
      <c r="BD5598" s="9"/>
      <c r="BE5598" s="9"/>
      <c r="BF5598" s="9"/>
      <c r="BG5598" s="9"/>
      <c r="BH5598" s="9"/>
      <c r="BI5598" s="9"/>
      <c r="BJ5598" s="9"/>
      <c r="BK5598" s="9"/>
      <c r="BL5598" s="9">
        <f t="shared" si="182"/>
        <v>102441.66278563098</v>
      </c>
      <c r="BM5598" s="9">
        <f t="shared" si="183"/>
        <v>102400</v>
      </c>
    </row>
    <row r="5599" spans="1:65" x14ac:dyDescent="0.3">
      <c r="A5599" s="2" t="s">
        <v>1238</v>
      </c>
      <c r="B5599" s="9">
        <v>725</v>
      </c>
      <c r="C5599">
        <v>585912</v>
      </c>
      <c r="D5599">
        <v>1</v>
      </c>
      <c r="E5599">
        <v>1</v>
      </c>
      <c r="F5599">
        <v>0</v>
      </c>
      <c r="G5599">
        <v>0</v>
      </c>
      <c r="H5599">
        <v>0</v>
      </c>
      <c r="I5599" t="s">
        <v>135</v>
      </c>
      <c r="J5599">
        <v>585912</v>
      </c>
      <c r="K5599" t="s">
        <v>1238</v>
      </c>
      <c r="L5599">
        <v>585068</v>
      </c>
      <c r="M5599" t="s">
        <v>515</v>
      </c>
      <c r="N5599">
        <v>585068</v>
      </c>
      <c r="O5599" t="s">
        <v>515</v>
      </c>
      <c r="P5599">
        <v>585068</v>
      </c>
      <c r="Q5599" t="s">
        <v>515</v>
      </c>
      <c r="R5599" s="9">
        <v>171993.41580704809</v>
      </c>
      <c r="S5599" s="9">
        <f>SUMIFS($B:$B,$J:$J,$C5599)</f>
        <v>2558</v>
      </c>
      <c r="T5599" s="9">
        <v>139136.39892623571</v>
      </c>
      <c r="U5599" s="9">
        <v>0</v>
      </c>
      <c r="V5599" s="9">
        <f>U5599*768</f>
        <v>0</v>
      </c>
      <c r="W5599" s="9">
        <v>3</v>
      </c>
      <c r="X5599" s="9">
        <f>W5599*3072</f>
        <v>9216</v>
      </c>
      <c r="Y5599" s="9">
        <v>8</v>
      </c>
      <c r="Z5599" s="9">
        <f>Y5599*1024</f>
        <v>8192</v>
      </c>
      <c r="AA5599" s="9">
        <v>1</v>
      </c>
      <c r="AB5599" s="9">
        <f>AA5599*256</f>
        <v>256</v>
      </c>
      <c r="AC5599" s="9"/>
      <c r="AD5599" s="9"/>
      <c r="AE5599" s="9"/>
      <c r="AF5599" s="9"/>
      <c r="AG5599" s="9"/>
      <c r="AH5599" s="9"/>
      <c r="AI5599" s="9"/>
      <c r="AJ5599" s="9"/>
      <c r="AK5599" s="9"/>
      <c r="AL5599" s="9"/>
      <c r="AM5599" s="9"/>
      <c r="AN5599" s="9"/>
      <c r="AO5599" s="9"/>
      <c r="AP5599" s="9"/>
      <c r="AQ5599" s="15"/>
      <c r="AR5599" s="9"/>
      <c r="AS5599" s="9"/>
      <c r="AT5599" s="9"/>
      <c r="AU5599" s="9"/>
      <c r="AV5599" s="9"/>
      <c r="AW5599" s="9"/>
      <c r="AX5599" s="9"/>
      <c r="AY5599" s="9"/>
      <c r="AZ5599" s="9"/>
      <c r="BA5599" s="9"/>
      <c r="BB5599" s="9"/>
      <c r="BC5599" s="9"/>
      <c r="BD5599" s="9"/>
      <c r="BE5599" s="9"/>
      <c r="BF5599" s="9"/>
      <c r="BG5599" s="9"/>
      <c r="BH5599" s="9"/>
      <c r="BI5599" s="9"/>
      <c r="BJ5599" s="9"/>
      <c r="BK5599" s="9"/>
      <c r="BL5599" s="9">
        <f t="shared" si="182"/>
        <v>328793.81473328383</v>
      </c>
      <c r="BM5599" s="9">
        <f t="shared" si="183"/>
        <v>328800</v>
      </c>
    </row>
    <row r="5600" spans="1:65" x14ac:dyDescent="0.3">
      <c r="A5600" s="2" t="s">
        <v>4976</v>
      </c>
      <c r="B5600" s="9">
        <v>2619</v>
      </c>
      <c r="C5600">
        <v>533840</v>
      </c>
      <c r="D5600">
        <v>1</v>
      </c>
      <c r="E5600">
        <v>1</v>
      </c>
      <c r="F5600">
        <v>0</v>
      </c>
      <c r="G5600">
        <v>0</v>
      </c>
      <c r="H5600">
        <v>0</v>
      </c>
      <c r="I5600" t="s">
        <v>86</v>
      </c>
      <c r="J5600">
        <v>533840</v>
      </c>
      <c r="K5600" t="s">
        <v>4976</v>
      </c>
      <c r="L5600">
        <v>533165</v>
      </c>
      <c r="M5600" t="s">
        <v>191</v>
      </c>
      <c r="N5600">
        <v>533165</v>
      </c>
      <c r="O5600" t="s">
        <v>191</v>
      </c>
      <c r="P5600">
        <v>533165</v>
      </c>
      <c r="Q5600" t="s">
        <v>191</v>
      </c>
      <c r="R5600" s="9">
        <v>604923.2938567556</v>
      </c>
      <c r="S5600" s="9">
        <f>SUMIFS($B:$B,$J:$J,$C5600)</f>
        <v>4090</v>
      </c>
      <c r="T5600" s="9">
        <v>222177.34012418269</v>
      </c>
      <c r="U5600" s="9">
        <v>0</v>
      </c>
      <c r="V5600" s="9">
        <f>U5600*768</f>
        <v>0</v>
      </c>
      <c r="W5600" s="9">
        <v>16</v>
      </c>
      <c r="X5600" s="9">
        <f>W5600*3072</f>
        <v>49152</v>
      </c>
      <c r="Y5600" s="9">
        <v>14</v>
      </c>
      <c r="Z5600" s="9">
        <f>Y5600*1024</f>
        <v>14336</v>
      </c>
      <c r="AA5600" s="9">
        <v>3</v>
      </c>
      <c r="AB5600" s="9">
        <f>AA5600*256</f>
        <v>768</v>
      </c>
      <c r="AC5600" s="9"/>
      <c r="AD5600" s="9"/>
      <c r="AE5600" s="9"/>
      <c r="AF5600" s="9"/>
      <c r="AG5600" s="9"/>
      <c r="AH5600" s="9"/>
      <c r="AI5600" s="9"/>
      <c r="AJ5600" s="9"/>
      <c r="AK5600" s="9"/>
      <c r="AL5600" s="9"/>
      <c r="AM5600" s="9"/>
      <c r="AN5600" s="9"/>
      <c r="AO5600" s="9"/>
      <c r="AP5600" s="9"/>
      <c r="AQ5600" s="15"/>
      <c r="AR5600" s="9"/>
      <c r="AS5600" s="9"/>
      <c r="AT5600" s="9"/>
      <c r="AU5600" s="9"/>
      <c r="AV5600" s="9"/>
      <c r="AW5600" s="9"/>
      <c r="AX5600" s="9"/>
      <c r="AY5600" s="9"/>
      <c r="AZ5600" s="9"/>
      <c r="BA5600" s="9"/>
      <c r="BB5600" s="9"/>
      <c r="BC5600" s="9"/>
      <c r="BD5600" s="9"/>
      <c r="BE5600" s="9"/>
      <c r="BF5600" s="9"/>
      <c r="BG5600" s="9"/>
      <c r="BH5600" s="9"/>
      <c r="BI5600" s="9"/>
      <c r="BJ5600" s="9"/>
      <c r="BK5600" s="9"/>
      <c r="BL5600" s="9">
        <f t="shared" si="182"/>
        <v>891356.63398093823</v>
      </c>
      <c r="BM5600" s="9">
        <f t="shared" si="183"/>
        <v>891400</v>
      </c>
    </row>
    <row r="5601" spans="1:65" x14ac:dyDescent="0.3">
      <c r="A5601" t="s">
        <v>4977</v>
      </c>
      <c r="B5601" s="9">
        <v>235</v>
      </c>
      <c r="C5601">
        <v>562599</v>
      </c>
      <c r="D5601">
        <v>1</v>
      </c>
      <c r="E5601">
        <v>0</v>
      </c>
      <c r="F5601">
        <v>0</v>
      </c>
      <c r="G5601">
        <v>0</v>
      </c>
      <c r="H5601">
        <v>0</v>
      </c>
      <c r="I5601" t="s">
        <v>83</v>
      </c>
      <c r="J5601">
        <v>545881</v>
      </c>
      <c r="K5601" t="s">
        <v>238</v>
      </c>
      <c r="L5601">
        <v>545881</v>
      </c>
      <c r="M5601" t="s">
        <v>238</v>
      </c>
      <c r="N5601">
        <v>545881</v>
      </c>
      <c r="O5601" t="s">
        <v>238</v>
      </c>
      <c r="P5601">
        <v>545881</v>
      </c>
      <c r="Q5601" t="s">
        <v>238</v>
      </c>
      <c r="R5601" s="9">
        <v>71941.662785630979</v>
      </c>
      <c r="S5601" s="9"/>
      <c r="T5601" s="9"/>
      <c r="U5601" s="9"/>
      <c r="V5601" s="9"/>
      <c r="W5601" s="9"/>
      <c r="X5601" s="9"/>
      <c r="Y5601" s="9"/>
      <c r="Z5601" s="9"/>
      <c r="AA5601" s="9"/>
      <c r="AB5601" s="9"/>
      <c r="AC5601" s="9"/>
      <c r="AD5601" s="9"/>
      <c r="AE5601" s="9"/>
      <c r="AF5601" s="9"/>
      <c r="AG5601" s="9"/>
      <c r="AH5601" s="9"/>
      <c r="AI5601" s="9"/>
      <c r="AJ5601" s="9"/>
      <c r="AK5601" s="9"/>
      <c r="AL5601" s="9"/>
      <c r="AM5601" s="9"/>
      <c r="AN5601" s="9"/>
      <c r="AO5601" s="9"/>
      <c r="AP5601" s="9"/>
      <c r="AQ5601" s="15"/>
      <c r="AR5601" s="9"/>
      <c r="AS5601" s="9"/>
      <c r="AT5601" s="9"/>
      <c r="AU5601" s="9"/>
      <c r="AV5601" s="9"/>
      <c r="AW5601" s="9"/>
      <c r="AX5601" s="9"/>
      <c r="AY5601" s="9"/>
      <c r="AZ5601" s="9"/>
      <c r="BA5601" s="9"/>
      <c r="BB5601" s="9"/>
      <c r="BC5601" s="9"/>
      <c r="BD5601" s="9"/>
      <c r="BE5601" s="9"/>
      <c r="BF5601" s="9"/>
      <c r="BG5601" s="9"/>
      <c r="BH5601" s="9"/>
      <c r="BI5601" s="9"/>
      <c r="BJ5601" s="9"/>
      <c r="BK5601" s="9"/>
      <c r="BL5601" s="9">
        <f t="shared" si="182"/>
        <v>71941.662785630979</v>
      </c>
      <c r="BM5601" s="9">
        <f t="shared" si="183"/>
        <v>71900</v>
      </c>
    </row>
    <row r="5602" spans="1:65" x14ac:dyDescent="0.3">
      <c r="A5602" t="s">
        <v>4978</v>
      </c>
      <c r="B5602" s="9">
        <v>207</v>
      </c>
      <c r="C5602">
        <v>549045</v>
      </c>
      <c r="D5602">
        <v>1</v>
      </c>
      <c r="E5602">
        <v>0</v>
      </c>
      <c r="F5602">
        <v>0</v>
      </c>
      <c r="G5602">
        <v>0</v>
      </c>
      <c r="H5602">
        <v>0</v>
      </c>
      <c r="I5602" t="s">
        <v>123</v>
      </c>
      <c r="J5602">
        <v>547492</v>
      </c>
      <c r="K5602" t="s">
        <v>125</v>
      </c>
      <c r="L5602">
        <v>547492</v>
      </c>
      <c r="M5602" t="s">
        <v>125</v>
      </c>
      <c r="N5602">
        <v>547492</v>
      </c>
      <c r="O5602" t="s">
        <v>125</v>
      </c>
      <c r="P5602">
        <v>547492</v>
      </c>
      <c r="Q5602" t="s">
        <v>125</v>
      </c>
      <c r="R5602" s="9">
        <v>71941.662785630979</v>
      </c>
      <c r="S5602" s="9"/>
      <c r="T5602" s="9"/>
      <c r="U5602" s="9"/>
      <c r="V5602" s="9"/>
      <c r="W5602" s="9"/>
      <c r="X5602" s="9"/>
      <c r="Y5602" s="9"/>
      <c r="Z5602" s="9"/>
      <c r="AA5602" s="9"/>
      <c r="AB5602" s="9"/>
      <c r="AC5602" s="9"/>
      <c r="AD5602" s="9"/>
      <c r="AE5602" s="9"/>
      <c r="AF5602" s="9"/>
      <c r="AG5602" s="9"/>
      <c r="AH5602" s="9"/>
      <c r="AI5602" s="9"/>
      <c r="AJ5602" s="9"/>
      <c r="AK5602" s="9"/>
      <c r="AL5602" s="9"/>
      <c r="AM5602" s="9"/>
      <c r="AN5602" s="9"/>
      <c r="AO5602" s="9"/>
      <c r="AP5602" s="9"/>
      <c r="AQ5602" s="15"/>
      <c r="AR5602" s="9"/>
      <c r="AS5602" s="9"/>
      <c r="AT5602" s="9"/>
      <c r="AU5602" s="9"/>
      <c r="AV5602" s="9"/>
      <c r="AW5602" s="9"/>
      <c r="AX5602" s="9"/>
      <c r="AY5602" s="9"/>
      <c r="AZ5602" s="9"/>
      <c r="BA5602" s="9"/>
      <c r="BB5602" s="9"/>
      <c r="BC5602" s="9"/>
      <c r="BD5602" s="9"/>
      <c r="BE5602" s="9"/>
      <c r="BF5602" s="9"/>
      <c r="BG5602" s="9"/>
      <c r="BH5602" s="9"/>
      <c r="BI5602" s="9"/>
      <c r="BJ5602" s="9"/>
      <c r="BK5602" s="9"/>
      <c r="BL5602" s="9">
        <f t="shared" si="182"/>
        <v>71941.662785630979</v>
      </c>
      <c r="BM5602" s="9">
        <f t="shared" si="183"/>
        <v>71900</v>
      </c>
    </row>
    <row r="5603" spans="1:65" x14ac:dyDescent="0.3">
      <c r="A5603" s="2" t="s">
        <v>1334</v>
      </c>
      <c r="B5603" s="9">
        <v>2013</v>
      </c>
      <c r="C5603">
        <v>562912</v>
      </c>
      <c r="D5603">
        <v>1</v>
      </c>
      <c r="E5603">
        <v>1</v>
      </c>
      <c r="F5603">
        <v>0</v>
      </c>
      <c r="G5603">
        <v>0</v>
      </c>
      <c r="H5603">
        <v>0</v>
      </c>
      <c r="I5603" t="s">
        <v>131</v>
      </c>
      <c r="J5603">
        <v>562912</v>
      </c>
      <c r="K5603" t="s">
        <v>1334</v>
      </c>
      <c r="L5603">
        <v>562858</v>
      </c>
      <c r="M5603" t="s">
        <v>1335</v>
      </c>
      <c r="N5603">
        <v>562858</v>
      </c>
      <c r="O5603" t="s">
        <v>1335</v>
      </c>
      <c r="P5603">
        <v>562777</v>
      </c>
      <c r="Q5603" t="s">
        <v>1336</v>
      </c>
      <c r="R5603" s="9">
        <v>468165.48608467798</v>
      </c>
      <c r="S5603" s="9">
        <f>SUMIFS($B:$B,$J:$J,$C5603)</f>
        <v>7455</v>
      </c>
      <c r="T5603" s="9">
        <v>404093.73752901092</v>
      </c>
      <c r="U5603" s="9">
        <v>3</v>
      </c>
      <c r="V5603" s="9">
        <f>U5603*768</f>
        <v>2304</v>
      </c>
      <c r="W5603" s="9">
        <v>17</v>
      </c>
      <c r="X5603" s="9">
        <f>W5603*3072</f>
        <v>52224</v>
      </c>
      <c r="Y5603" s="9">
        <v>35</v>
      </c>
      <c r="Z5603" s="9">
        <f>Y5603*1024</f>
        <v>35840</v>
      </c>
      <c r="AA5603" s="9">
        <v>12</v>
      </c>
      <c r="AB5603" s="9">
        <f>AA5603*256</f>
        <v>3072</v>
      </c>
      <c r="AC5603" s="9"/>
      <c r="AD5603" s="9"/>
      <c r="AE5603" s="9"/>
      <c r="AF5603" s="9"/>
      <c r="AG5603" s="9"/>
      <c r="AH5603" s="9"/>
      <c r="AI5603" s="9"/>
      <c r="AJ5603" s="9"/>
      <c r="AK5603" s="9"/>
      <c r="AL5603" s="9"/>
      <c r="AM5603" s="9"/>
      <c r="AN5603" s="9"/>
      <c r="AO5603" s="9"/>
      <c r="AP5603" s="9"/>
      <c r="AQ5603" s="15"/>
      <c r="AR5603" s="9">
        <v>10</v>
      </c>
      <c r="AS5603" s="9">
        <f>AR5603*30500</f>
        <v>305000</v>
      </c>
      <c r="AT5603" s="9"/>
      <c r="AU5603" s="9"/>
      <c r="AV5603" s="9"/>
      <c r="AW5603" s="9"/>
      <c r="AX5603" s="9"/>
      <c r="AY5603" s="9"/>
      <c r="AZ5603" s="9"/>
      <c r="BA5603" s="9"/>
      <c r="BB5603" s="9"/>
      <c r="BC5603" s="9"/>
      <c r="BD5603" s="9"/>
      <c r="BE5603" s="9"/>
      <c r="BF5603" s="9"/>
      <c r="BG5603" s="9"/>
      <c r="BH5603" s="9"/>
      <c r="BI5603" s="9"/>
      <c r="BJ5603" s="9"/>
      <c r="BK5603" s="9"/>
      <c r="BL5603" s="9">
        <f t="shared" si="182"/>
        <v>1270699.223613689</v>
      </c>
      <c r="BM5603" s="9">
        <f t="shared" si="183"/>
        <v>1270700</v>
      </c>
    </row>
    <row r="5604" spans="1:65" x14ac:dyDescent="0.3">
      <c r="A5604" t="s">
        <v>4979</v>
      </c>
      <c r="B5604" s="9">
        <v>333</v>
      </c>
      <c r="C5604">
        <v>574589</v>
      </c>
      <c r="D5604">
        <v>1</v>
      </c>
      <c r="E5604">
        <v>0</v>
      </c>
      <c r="F5604">
        <v>0</v>
      </c>
      <c r="G5604">
        <v>0</v>
      </c>
      <c r="H5604">
        <v>0</v>
      </c>
      <c r="I5604" t="s">
        <v>90</v>
      </c>
      <c r="J5604">
        <v>574121</v>
      </c>
      <c r="K5604" t="s">
        <v>1277</v>
      </c>
      <c r="L5604">
        <v>573990</v>
      </c>
      <c r="M5604" t="s">
        <v>740</v>
      </c>
      <c r="N5604">
        <v>574121</v>
      </c>
      <c r="O5604" t="s">
        <v>1277</v>
      </c>
      <c r="P5604">
        <v>574121</v>
      </c>
      <c r="Q5604" t="s">
        <v>1277</v>
      </c>
      <c r="R5604" s="9">
        <v>79771.668242672822</v>
      </c>
      <c r="S5604" s="9"/>
      <c r="T5604" s="9"/>
      <c r="U5604" s="9"/>
      <c r="V5604" s="9"/>
      <c r="W5604" s="9"/>
      <c r="X5604" s="9"/>
      <c r="Y5604" s="9"/>
      <c r="Z5604" s="9"/>
      <c r="AA5604" s="9"/>
      <c r="AB5604" s="9"/>
      <c r="AC5604" s="9"/>
      <c r="AD5604" s="9"/>
      <c r="AE5604" s="9"/>
      <c r="AF5604" s="9"/>
      <c r="AG5604" s="9"/>
      <c r="AH5604" s="9"/>
      <c r="AI5604" s="9"/>
      <c r="AJ5604" s="9"/>
      <c r="AK5604" s="9"/>
      <c r="AL5604" s="9"/>
      <c r="AM5604" s="9"/>
      <c r="AN5604" s="9"/>
      <c r="AO5604" s="9"/>
      <c r="AP5604" s="9"/>
      <c r="AQ5604" s="15"/>
      <c r="AR5604" s="9">
        <v>2</v>
      </c>
      <c r="AS5604" s="9">
        <f>AR5604*30500</f>
        <v>61000</v>
      </c>
      <c r="AT5604" s="9"/>
      <c r="AU5604" s="9"/>
      <c r="AV5604" s="9"/>
      <c r="AW5604" s="9"/>
      <c r="AX5604" s="9"/>
      <c r="AY5604" s="9"/>
      <c r="AZ5604" s="9"/>
      <c r="BA5604" s="9"/>
      <c r="BB5604" s="9"/>
      <c r="BC5604" s="9"/>
      <c r="BD5604" s="9"/>
      <c r="BE5604" s="9"/>
      <c r="BF5604" s="9"/>
      <c r="BG5604" s="9"/>
      <c r="BH5604" s="9"/>
      <c r="BI5604" s="9"/>
      <c r="BJ5604" s="9"/>
      <c r="BK5604" s="9"/>
      <c r="BL5604" s="9">
        <f t="shared" si="182"/>
        <v>140771.66824267281</v>
      </c>
      <c r="BM5604" s="9">
        <f t="shared" si="183"/>
        <v>140800</v>
      </c>
    </row>
    <row r="5605" spans="1:65" x14ac:dyDescent="0.3">
      <c r="A5605" s="3" t="s">
        <v>1531</v>
      </c>
      <c r="B5605" s="9">
        <v>3205</v>
      </c>
      <c r="C5605">
        <v>505650</v>
      </c>
      <c r="D5605">
        <v>1</v>
      </c>
      <c r="E5605">
        <v>1</v>
      </c>
      <c r="F5605">
        <v>1</v>
      </c>
      <c r="G5605">
        <v>0</v>
      </c>
      <c r="H5605">
        <v>0</v>
      </c>
      <c r="I5605" t="s">
        <v>111</v>
      </c>
      <c r="J5605">
        <v>505650</v>
      </c>
      <c r="K5605" t="s">
        <v>1531</v>
      </c>
      <c r="L5605">
        <v>505650</v>
      </c>
      <c r="M5605" t="s">
        <v>1531</v>
      </c>
      <c r="N5605">
        <v>500496</v>
      </c>
      <c r="O5605" t="s">
        <v>287</v>
      </c>
      <c r="P5605">
        <v>500496</v>
      </c>
      <c r="Q5605" t="s">
        <v>287</v>
      </c>
      <c r="R5605" s="9">
        <v>735922.90956474759</v>
      </c>
      <c r="S5605" s="9">
        <f>SUMIFS($B:$B,$J:$J,$C5605)</f>
        <v>6425</v>
      </c>
      <c r="T5605" s="9">
        <v>348471.82837295672</v>
      </c>
      <c r="U5605" s="9">
        <v>0</v>
      </c>
      <c r="V5605" s="9">
        <f>U5605*768</f>
        <v>0</v>
      </c>
      <c r="W5605" s="9">
        <v>13</v>
      </c>
      <c r="X5605" s="9">
        <f>W5605*3072</f>
        <v>39936</v>
      </c>
      <c r="Y5605" s="9">
        <v>13</v>
      </c>
      <c r="Z5605" s="9">
        <f>Y5605*1024</f>
        <v>13312</v>
      </c>
      <c r="AA5605" s="9">
        <v>11</v>
      </c>
      <c r="AB5605" s="9">
        <f>AA5605*256</f>
        <v>2816</v>
      </c>
      <c r="AC5605" s="9">
        <f>SUMIFS($B:$B,$L:$L,$C5605)</f>
        <v>4877</v>
      </c>
      <c r="AD5605" s="9">
        <v>609548.68379368016</v>
      </c>
      <c r="AE5605" s="9"/>
      <c r="AF5605" s="9"/>
      <c r="AG5605" s="9"/>
      <c r="AH5605" s="9"/>
      <c r="AI5605" s="9"/>
      <c r="AJ5605" s="9"/>
      <c r="AK5605" s="9"/>
      <c r="AL5605" s="9"/>
      <c r="AM5605" s="9"/>
      <c r="AN5605" s="9"/>
      <c r="AO5605" s="9"/>
      <c r="AP5605" s="9"/>
      <c r="AQ5605" s="15"/>
      <c r="AR5605" s="9">
        <v>1</v>
      </c>
      <c r="AS5605" s="9">
        <f>AR5605*30500</f>
        <v>30500</v>
      </c>
      <c r="AT5605" s="9"/>
      <c r="AU5605" s="9"/>
      <c r="AV5605" s="9"/>
      <c r="AW5605" s="9"/>
      <c r="AX5605" s="9"/>
      <c r="AY5605" s="9"/>
      <c r="AZ5605" s="9"/>
      <c r="BA5605" s="9"/>
      <c r="BB5605" s="9"/>
      <c r="BC5605" s="9"/>
      <c r="BD5605" s="9"/>
      <c r="BE5605" s="9"/>
      <c r="BF5605" s="9"/>
      <c r="BG5605" s="9"/>
      <c r="BH5605" s="9"/>
      <c r="BI5605" s="9"/>
      <c r="BJ5605" s="9"/>
      <c r="BK5605" s="9"/>
      <c r="BL5605" s="9">
        <f t="shared" si="182"/>
        <v>1780507.4217313845</v>
      </c>
      <c r="BM5605" s="9">
        <f t="shared" si="183"/>
        <v>1780500</v>
      </c>
    </row>
    <row r="5606" spans="1:65" x14ac:dyDescent="0.3">
      <c r="A5606" s="3" t="s">
        <v>1157</v>
      </c>
      <c r="B5606" s="9">
        <v>1415</v>
      </c>
      <c r="C5606">
        <v>505668</v>
      </c>
      <c r="D5606">
        <v>1</v>
      </c>
      <c r="E5606">
        <v>1</v>
      </c>
      <c r="F5606">
        <v>1</v>
      </c>
      <c r="G5606">
        <v>0</v>
      </c>
      <c r="H5606">
        <v>0</v>
      </c>
      <c r="I5606" t="s">
        <v>111</v>
      </c>
      <c r="J5606">
        <v>505668</v>
      </c>
      <c r="K5606" t="s">
        <v>1157</v>
      </c>
      <c r="L5606">
        <v>505668</v>
      </c>
      <c r="M5606" t="s">
        <v>1157</v>
      </c>
      <c r="N5606">
        <v>500496</v>
      </c>
      <c r="O5606" t="s">
        <v>287</v>
      </c>
      <c r="P5606">
        <v>500496</v>
      </c>
      <c r="Q5606" t="s">
        <v>287</v>
      </c>
      <c r="R5606" s="9">
        <v>331721.93325907423</v>
      </c>
      <c r="S5606" s="9">
        <f>SUMIFS($B:$B,$J:$J,$C5606)</f>
        <v>2305</v>
      </c>
      <c r="T5606" s="9">
        <v>125406.3101934627</v>
      </c>
      <c r="U5606" s="9">
        <v>1</v>
      </c>
      <c r="V5606" s="9">
        <f>U5606*768</f>
        <v>768</v>
      </c>
      <c r="W5606" s="9">
        <v>7</v>
      </c>
      <c r="X5606" s="9">
        <f>W5606*3072</f>
        <v>21504</v>
      </c>
      <c r="Y5606" s="9">
        <v>5</v>
      </c>
      <c r="Z5606" s="9">
        <f>Y5606*1024</f>
        <v>5120</v>
      </c>
      <c r="AA5606" s="9">
        <v>3</v>
      </c>
      <c r="AB5606" s="9">
        <f>AA5606*256</f>
        <v>768</v>
      </c>
      <c r="AC5606" s="9">
        <f>SUMIFS($B:$B,$L:$L,$C5606)</f>
        <v>2039</v>
      </c>
      <c r="AD5606" s="9">
        <v>256449.09863445352</v>
      </c>
      <c r="AE5606" s="9"/>
      <c r="AF5606" s="9"/>
      <c r="AG5606" s="9"/>
      <c r="AH5606" s="9"/>
      <c r="AI5606" s="9"/>
      <c r="AJ5606" s="9"/>
      <c r="AK5606" s="9"/>
      <c r="AL5606" s="9"/>
      <c r="AM5606" s="9"/>
      <c r="AN5606" s="9"/>
      <c r="AO5606" s="9"/>
      <c r="AP5606" s="9"/>
      <c r="AQ5606" s="15"/>
      <c r="AR5606" s="9"/>
      <c r="AS5606" s="9"/>
      <c r="AT5606" s="9"/>
      <c r="AU5606" s="9"/>
      <c r="AV5606" s="9"/>
      <c r="AW5606" s="9"/>
      <c r="AX5606" s="9"/>
      <c r="AY5606" s="9"/>
      <c r="AZ5606" s="9"/>
      <c r="BA5606" s="9"/>
      <c r="BB5606" s="9"/>
      <c r="BC5606" s="9"/>
      <c r="BD5606" s="9"/>
      <c r="BE5606" s="9"/>
      <c r="BF5606" s="9"/>
      <c r="BG5606" s="9"/>
      <c r="BH5606" s="9"/>
      <c r="BI5606" s="9"/>
      <c r="BJ5606" s="9"/>
      <c r="BK5606" s="9"/>
      <c r="BL5606" s="9">
        <f t="shared" si="182"/>
        <v>741737.34208699048</v>
      </c>
      <c r="BM5606" s="9">
        <f t="shared" si="183"/>
        <v>741700</v>
      </c>
    </row>
    <row r="5607" spans="1:65" x14ac:dyDescent="0.3">
      <c r="A5607" t="s">
        <v>4980</v>
      </c>
      <c r="B5607" s="9">
        <v>198</v>
      </c>
      <c r="C5607">
        <v>562203</v>
      </c>
      <c r="D5607">
        <v>1</v>
      </c>
      <c r="E5607">
        <v>0</v>
      </c>
      <c r="F5607">
        <v>0</v>
      </c>
      <c r="G5607">
        <v>0</v>
      </c>
      <c r="H5607">
        <v>0</v>
      </c>
      <c r="I5607" t="s">
        <v>104</v>
      </c>
      <c r="J5607">
        <v>561835</v>
      </c>
      <c r="K5607" t="s">
        <v>708</v>
      </c>
      <c r="L5607">
        <v>561631</v>
      </c>
      <c r="M5607" t="s">
        <v>2101</v>
      </c>
      <c r="N5607">
        <v>561835</v>
      </c>
      <c r="O5607" t="s">
        <v>708</v>
      </c>
      <c r="P5607">
        <v>561380</v>
      </c>
      <c r="Q5607" t="s">
        <v>355</v>
      </c>
      <c r="R5607" s="9">
        <v>71941.662785630979</v>
      </c>
      <c r="S5607" s="9"/>
      <c r="T5607" s="9"/>
      <c r="U5607" s="9"/>
      <c r="V5607" s="9"/>
      <c r="W5607" s="9"/>
      <c r="X5607" s="9"/>
      <c r="Y5607" s="9"/>
      <c r="Z5607" s="9"/>
      <c r="AA5607" s="9"/>
      <c r="AB5607" s="9"/>
      <c r="AC5607" s="9"/>
      <c r="AD5607" s="9"/>
      <c r="AE5607" s="9"/>
      <c r="AF5607" s="9"/>
      <c r="AG5607" s="9"/>
      <c r="AH5607" s="9"/>
      <c r="AI5607" s="9"/>
      <c r="AJ5607" s="9"/>
      <c r="AK5607" s="9"/>
      <c r="AL5607" s="9"/>
      <c r="AM5607" s="9"/>
      <c r="AN5607" s="9"/>
      <c r="AO5607" s="9"/>
      <c r="AP5607" s="9"/>
      <c r="AQ5607" s="15"/>
      <c r="AR5607" s="9"/>
      <c r="AS5607" s="9"/>
      <c r="AT5607" s="9"/>
      <c r="AU5607" s="9"/>
      <c r="AV5607" s="9"/>
      <c r="AW5607" s="9"/>
      <c r="AX5607" s="9"/>
      <c r="AY5607" s="9"/>
      <c r="AZ5607" s="9"/>
      <c r="BA5607" s="9"/>
      <c r="BB5607" s="9"/>
      <c r="BC5607" s="9"/>
      <c r="BD5607" s="9"/>
      <c r="BE5607" s="9"/>
      <c r="BF5607" s="9"/>
      <c r="BG5607" s="9"/>
      <c r="BH5607" s="9"/>
      <c r="BI5607" s="9"/>
      <c r="BJ5607" s="9"/>
      <c r="BK5607" s="9"/>
      <c r="BL5607" s="9">
        <f t="shared" si="182"/>
        <v>71941.662785630979</v>
      </c>
      <c r="BM5607" s="9">
        <f t="shared" si="183"/>
        <v>71900</v>
      </c>
    </row>
    <row r="5608" spans="1:65" x14ac:dyDescent="0.3">
      <c r="A5608" t="s">
        <v>4981</v>
      </c>
      <c r="B5608" s="9">
        <v>256</v>
      </c>
      <c r="C5608">
        <v>579793</v>
      </c>
      <c r="D5608">
        <v>1</v>
      </c>
      <c r="E5608">
        <v>0</v>
      </c>
      <c r="F5608">
        <v>0</v>
      </c>
      <c r="G5608">
        <v>0</v>
      </c>
      <c r="H5608">
        <v>0</v>
      </c>
      <c r="I5608" t="s">
        <v>90</v>
      </c>
      <c r="J5608">
        <v>579190</v>
      </c>
      <c r="K5608" t="s">
        <v>382</v>
      </c>
      <c r="L5608">
        <v>579203</v>
      </c>
      <c r="M5608" t="s">
        <v>376</v>
      </c>
      <c r="N5608">
        <v>579203</v>
      </c>
      <c r="O5608" t="s">
        <v>376</v>
      </c>
      <c r="P5608">
        <v>579203</v>
      </c>
      <c r="Q5608" t="s">
        <v>376</v>
      </c>
      <c r="R5608" s="9">
        <v>71941.662785630979</v>
      </c>
      <c r="S5608" s="9"/>
      <c r="T5608" s="9"/>
      <c r="U5608" s="9"/>
      <c r="V5608" s="9"/>
      <c r="W5608" s="9"/>
      <c r="X5608" s="9"/>
      <c r="Y5608" s="9"/>
      <c r="Z5608" s="9"/>
      <c r="AA5608" s="9"/>
      <c r="AB5608" s="9"/>
      <c r="AC5608" s="9"/>
      <c r="AD5608" s="9"/>
      <c r="AE5608" s="9"/>
      <c r="AF5608" s="9"/>
      <c r="AG5608" s="9"/>
      <c r="AH5608" s="9"/>
      <c r="AI5608" s="9"/>
      <c r="AJ5608" s="9"/>
      <c r="AK5608" s="9"/>
      <c r="AL5608" s="9"/>
      <c r="AM5608" s="9"/>
      <c r="AN5608" s="9"/>
      <c r="AO5608" s="9"/>
      <c r="AP5608" s="9"/>
      <c r="AQ5608" s="15"/>
      <c r="AR5608" s="9">
        <v>1</v>
      </c>
      <c r="AS5608" s="9">
        <f>AR5608*30500</f>
        <v>30500</v>
      </c>
      <c r="AT5608" s="9"/>
      <c r="AU5608" s="9"/>
      <c r="AV5608" s="9"/>
      <c r="AW5608" s="9"/>
      <c r="AX5608" s="9"/>
      <c r="AY5608" s="9"/>
      <c r="AZ5608" s="9"/>
      <c r="BA5608" s="9"/>
      <c r="BB5608" s="9"/>
      <c r="BC5608" s="9"/>
      <c r="BD5608" s="9"/>
      <c r="BE5608" s="9"/>
      <c r="BF5608" s="9"/>
      <c r="BG5608" s="9"/>
      <c r="BH5608" s="9"/>
      <c r="BI5608" s="9"/>
      <c r="BJ5608" s="9"/>
      <c r="BK5608" s="9"/>
      <c r="BL5608" s="9">
        <f t="shared" si="182"/>
        <v>102441.66278563098</v>
      </c>
      <c r="BM5608" s="9">
        <f t="shared" si="183"/>
        <v>102400</v>
      </c>
    </row>
    <row r="5609" spans="1:65" x14ac:dyDescent="0.3">
      <c r="A5609" t="s">
        <v>4982</v>
      </c>
      <c r="B5609" s="9">
        <v>302</v>
      </c>
      <c r="C5609">
        <v>552615</v>
      </c>
      <c r="D5609">
        <v>1</v>
      </c>
      <c r="E5609">
        <v>0</v>
      </c>
      <c r="F5609">
        <v>0</v>
      </c>
      <c r="G5609">
        <v>0</v>
      </c>
      <c r="H5609">
        <v>0</v>
      </c>
      <c r="I5609" t="s">
        <v>94</v>
      </c>
      <c r="J5609">
        <v>598160</v>
      </c>
      <c r="K5609" t="s">
        <v>1349</v>
      </c>
      <c r="L5609">
        <v>598160</v>
      </c>
      <c r="M5609" t="s">
        <v>1349</v>
      </c>
      <c r="N5609">
        <v>598810</v>
      </c>
      <c r="O5609" t="s">
        <v>891</v>
      </c>
      <c r="P5609">
        <v>598810</v>
      </c>
      <c r="Q5609" t="s">
        <v>891</v>
      </c>
      <c r="R5609" s="9">
        <v>72416.560290642476</v>
      </c>
      <c r="S5609" s="9"/>
      <c r="T5609" s="9"/>
      <c r="U5609" s="9"/>
      <c r="V5609" s="9"/>
      <c r="W5609" s="9"/>
      <c r="X5609" s="9"/>
      <c r="Y5609" s="9"/>
      <c r="Z5609" s="9"/>
      <c r="AA5609" s="9"/>
      <c r="AB5609" s="9"/>
      <c r="AC5609" s="9"/>
      <c r="AD5609" s="9"/>
      <c r="AE5609" s="9"/>
      <c r="AF5609" s="9"/>
      <c r="AG5609" s="9"/>
      <c r="AH5609" s="9"/>
      <c r="AI5609" s="9"/>
      <c r="AJ5609" s="9"/>
      <c r="AK5609" s="9"/>
      <c r="AL5609" s="9"/>
      <c r="AM5609" s="9"/>
      <c r="AN5609" s="9"/>
      <c r="AO5609" s="9"/>
      <c r="AP5609" s="9"/>
      <c r="AQ5609" s="15"/>
      <c r="AR5609" s="9"/>
      <c r="AS5609" s="9"/>
      <c r="AT5609" s="9"/>
      <c r="AU5609" s="9"/>
      <c r="AV5609" s="9"/>
      <c r="AW5609" s="9"/>
      <c r="AX5609" s="9"/>
      <c r="AY5609" s="9"/>
      <c r="AZ5609" s="9"/>
      <c r="BA5609" s="9"/>
      <c r="BB5609" s="9"/>
      <c r="BC5609" s="9"/>
      <c r="BD5609" s="9"/>
      <c r="BE5609" s="9"/>
      <c r="BF5609" s="9"/>
      <c r="BG5609" s="9"/>
      <c r="BH5609" s="9"/>
      <c r="BI5609" s="9"/>
      <c r="BJ5609" s="9"/>
      <c r="BK5609" s="9"/>
      <c r="BL5609" s="9">
        <f t="shared" si="182"/>
        <v>72416.560290642476</v>
      </c>
      <c r="BM5609" s="9">
        <f t="shared" si="183"/>
        <v>72400</v>
      </c>
    </row>
    <row r="5610" spans="1:65" x14ac:dyDescent="0.3">
      <c r="A5610" t="s">
        <v>4983</v>
      </c>
      <c r="B5610" s="9">
        <v>429</v>
      </c>
      <c r="C5610">
        <v>566896</v>
      </c>
      <c r="D5610">
        <v>1</v>
      </c>
      <c r="E5610">
        <v>0</v>
      </c>
      <c r="F5610">
        <v>0</v>
      </c>
      <c r="G5610">
        <v>0</v>
      </c>
      <c r="H5610">
        <v>0</v>
      </c>
      <c r="I5610" t="s">
        <v>131</v>
      </c>
      <c r="J5610">
        <v>565971</v>
      </c>
      <c r="K5610" t="s">
        <v>459</v>
      </c>
      <c r="L5610">
        <v>565971</v>
      </c>
      <c r="M5610" t="s">
        <v>459</v>
      </c>
      <c r="N5610">
        <v>565971</v>
      </c>
      <c r="O5610" t="s">
        <v>459</v>
      </c>
      <c r="P5610">
        <v>565971</v>
      </c>
      <c r="Q5610" t="s">
        <v>459</v>
      </c>
      <c r="R5610" s="9">
        <v>102484.03858091991</v>
      </c>
      <c r="S5610" s="9"/>
      <c r="T5610" s="9"/>
      <c r="U5610" s="9"/>
      <c r="V5610" s="9"/>
      <c r="W5610" s="9"/>
      <c r="X5610" s="9"/>
      <c r="Y5610" s="9"/>
      <c r="Z5610" s="9"/>
      <c r="AA5610" s="9"/>
      <c r="AB5610" s="9"/>
      <c r="AC5610" s="9"/>
      <c r="AD5610" s="9"/>
      <c r="AE5610" s="9"/>
      <c r="AF5610" s="9"/>
      <c r="AG5610" s="9"/>
      <c r="AH5610" s="9"/>
      <c r="AI5610" s="9"/>
      <c r="AJ5610" s="9"/>
      <c r="AK5610" s="9"/>
      <c r="AL5610" s="9"/>
      <c r="AM5610" s="9"/>
      <c r="AN5610" s="9"/>
      <c r="AO5610" s="9"/>
      <c r="AP5610" s="9"/>
      <c r="AQ5610" s="15"/>
      <c r="AR5610" s="9"/>
      <c r="AS5610" s="9"/>
      <c r="AT5610" s="9"/>
      <c r="AU5610" s="9"/>
      <c r="AV5610" s="9"/>
      <c r="AW5610" s="9"/>
      <c r="AX5610" s="9"/>
      <c r="AY5610" s="9"/>
      <c r="AZ5610" s="9"/>
      <c r="BA5610" s="9"/>
      <c r="BB5610" s="9"/>
      <c r="BC5610" s="9"/>
      <c r="BD5610" s="9"/>
      <c r="BE5610" s="9"/>
      <c r="BF5610" s="9"/>
      <c r="BG5610" s="9"/>
      <c r="BH5610" s="9"/>
      <c r="BI5610" s="9"/>
      <c r="BJ5610" s="9"/>
      <c r="BK5610" s="9"/>
      <c r="BL5610" s="9">
        <f t="shared" si="182"/>
        <v>102484.03858091991</v>
      </c>
      <c r="BM5610" s="9">
        <f t="shared" si="183"/>
        <v>102500</v>
      </c>
    </row>
    <row r="5611" spans="1:65" x14ac:dyDescent="0.3">
      <c r="A5611" t="s">
        <v>4984</v>
      </c>
      <c r="B5611" s="9">
        <v>1471</v>
      </c>
      <c r="C5611">
        <v>533858</v>
      </c>
      <c r="D5611">
        <v>1</v>
      </c>
      <c r="E5611">
        <v>0</v>
      </c>
      <c r="F5611">
        <v>0</v>
      </c>
      <c r="G5611">
        <v>0</v>
      </c>
      <c r="H5611">
        <v>0</v>
      </c>
      <c r="I5611" t="s">
        <v>86</v>
      </c>
      <c r="J5611">
        <v>533840</v>
      </c>
      <c r="K5611" t="s">
        <v>4976</v>
      </c>
      <c r="L5611">
        <v>533165</v>
      </c>
      <c r="M5611" t="s">
        <v>191</v>
      </c>
      <c r="N5611">
        <v>533165</v>
      </c>
      <c r="O5611" t="s">
        <v>191</v>
      </c>
      <c r="P5611">
        <v>533165</v>
      </c>
      <c r="Q5611" t="s">
        <v>191</v>
      </c>
      <c r="R5611" s="9">
        <v>344569.7519904169</v>
      </c>
      <c r="S5611" s="9"/>
      <c r="T5611" s="9"/>
      <c r="U5611" s="9"/>
      <c r="V5611" s="9"/>
      <c r="W5611" s="9"/>
      <c r="X5611" s="9"/>
      <c r="Y5611" s="9"/>
      <c r="Z5611" s="9"/>
      <c r="AA5611" s="9"/>
      <c r="AB5611" s="9"/>
      <c r="AC5611" s="9"/>
      <c r="AD5611" s="9"/>
      <c r="AE5611" s="9"/>
      <c r="AF5611" s="9"/>
      <c r="AG5611" s="9"/>
      <c r="AH5611" s="9"/>
      <c r="AI5611" s="9"/>
      <c r="AJ5611" s="9"/>
      <c r="AK5611" s="9"/>
      <c r="AL5611" s="9"/>
      <c r="AM5611" s="9"/>
      <c r="AN5611" s="9"/>
      <c r="AO5611" s="9"/>
      <c r="AP5611" s="9"/>
      <c r="AQ5611" s="15"/>
      <c r="AR5611" s="9"/>
      <c r="AS5611" s="9"/>
      <c r="AT5611" s="9"/>
      <c r="AU5611" s="9"/>
      <c r="AV5611" s="9"/>
      <c r="AW5611" s="9"/>
      <c r="AX5611" s="9"/>
      <c r="AY5611" s="9"/>
      <c r="AZ5611" s="9"/>
      <c r="BA5611" s="9"/>
      <c r="BB5611" s="9"/>
      <c r="BC5611" s="9"/>
      <c r="BD5611" s="9"/>
      <c r="BE5611" s="9"/>
      <c r="BF5611" s="9"/>
      <c r="BG5611" s="9"/>
      <c r="BH5611" s="9"/>
      <c r="BI5611" s="9"/>
      <c r="BJ5611" s="9"/>
      <c r="BK5611" s="9"/>
      <c r="BL5611" s="9">
        <f t="shared" si="182"/>
        <v>344569.7519904169</v>
      </c>
      <c r="BM5611" s="9">
        <f t="shared" si="183"/>
        <v>344600</v>
      </c>
    </row>
    <row r="5612" spans="1:65" x14ac:dyDescent="0.3">
      <c r="A5612" s="3" t="s">
        <v>1825</v>
      </c>
      <c r="B5612" s="9">
        <v>2311</v>
      </c>
      <c r="C5612">
        <v>535273</v>
      </c>
      <c r="D5612">
        <v>1</v>
      </c>
      <c r="E5612">
        <v>1</v>
      </c>
      <c r="F5612">
        <v>1</v>
      </c>
      <c r="G5612">
        <v>0</v>
      </c>
      <c r="H5612">
        <v>0</v>
      </c>
      <c r="I5612" t="s">
        <v>86</v>
      </c>
      <c r="J5612">
        <v>535273</v>
      </c>
      <c r="K5612" t="s">
        <v>1825</v>
      </c>
      <c r="L5612">
        <v>535273</v>
      </c>
      <c r="M5612" t="s">
        <v>1825</v>
      </c>
      <c r="N5612">
        <v>534951</v>
      </c>
      <c r="O5612" t="s">
        <v>1279</v>
      </c>
      <c r="P5612">
        <v>534951</v>
      </c>
      <c r="Q5612" t="s">
        <v>1279</v>
      </c>
      <c r="R5612" s="9">
        <v>535590.85633996327</v>
      </c>
      <c r="S5612" s="9">
        <f>SUMIFS($B:$B,$J:$J,$C5612)</f>
        <v>6343</v>
      </c>
      <c r="T5612" s="9">
        <v>344041.50042430218</v>
      </c>
      <c r="U5612" s="9">
        <v>0</v>
      </c>
      <c r="V5612" s="9">
        <f>U5612*768</f>
        <v>0</v>
      </c>
      <c r="W5612" s="9">
        <v>45</v>
      </c>
      <c r="X5612" s="9">
        <f>W5612*3072</f>
        <v>138240</v>
      </c>
      <c r="Y5612" s="9">
        <v>50</v>
      </c>
      <c r="Z5612" s="9">
        <f>Y5612*1024</f>
        <v>51200</v>
      </c>
      <c r="AA5612" s="9">
        <v>13</v>
      </c>
      <c r="AB5612" s="9">
        <f>AA5612*256</f>
        <v>3328</v>
      </c>
      <c r="AC5612" s="9">
        <f>SUMIFS($B:$B,$L:$L,$C5612)</f>
        <v>4607</v>
      </c>
      <c r="AD5612" s="9">
        <v>576089.51363493269</v>
      </c>
      <c r="AE5612" s="9"/>
      <c r="AF5612" s="9"/>
      <c r="AG5612" s="9"/>
      <c r="AH5612" s="9"/>
      <c r="AI5612" s="9"/>
      <c r="AJ5612" s="9"/>
      <c r="AK5612" s="9"/>
      <c r="AL5612" s="9"/>
      <c r="AM5612" s="9"/>
      <c r="AN5612" s="9"/>
      <c r="AO5612" s="9"/>
      <c r="AP5612" s="9"/>
      <c r="AQ5612" s="15"/>
      <c r="AR5612" s="9"/>
      <c r="AS5612" s="9"/>
      <c r="AT5612" s="9"/>
      <c r="AU5612" s="9"/>
      <c r="AV5612" s="9"/>
      <c r="AW5612" s="9"/>
      <c r="AX5612" s="9"/>
      <c r="AY5612" s="9"/>
      <c r="AZ5612" s="9"/>
      <c r="BA5612" s="9"/>
      <c r="BB5612" s="9"/>
      <c r="BC5612" s="9"/>
      <c r="BD5612" s="9"/>
      <c r="BE5612" s="9"/>
      <c r="BF5612" s="9"/>
      <c r="BG5612" s="9"/>
      <c r="BH5612" s="9"/>
      <c r="BI5612" s="9"/>
      <c r="BJ5612" s="9"/>
      <c r="BK5612" s="9"/>
      <c r="BL5612" s="9">
        <f t="shared" si="182"/>
        <v>1648489.870399198</v>
      </c>
      <c r="BM5612" s="9">
        <f t="shared" si="183"/>
        <v>1648500</v>
      </c>
    </row>
    <row r="5613" spans="1:65" x14ac:dyDescent="0.3">
      <c r="A5613" s="4" t="s">
        <v>1053</v>
      </c>
      <c r="B5613" s="9">
        <v>3080</v>
      </c>
      <c r="C5613">
        <v>533041</v>
      </c>
      <c r="D5613">
        <v>1</v>
      </c>
      <c r="E5613">
        <v>1</v>
      </c>
      <c r="F5613">
        <v>1</v>
      </c>
      <c r="G5613">
        <v>1</v>
      </c>
      <c r="H5613">
        <v>0</v>
      </c>
      <c r="I5613" t="s">
        <v>86</v>
      </c>
      <c r="J5613">
        <v>533041</v>
      </c>
      <c r="K5613" t="s">
        <v>1053</v>
      </c>
      <c r="L5613">
        <v>533041</v>
      </c>
      <c r="M5613" t="s">
        <v>1053</v>
      </c>
      <c r="N5613">
        <v>533041</v>
      </c>
      <c r="O5613" t="s">
        <v>1053</v>
      </c>
      <c r="P5613">
        <v>532819</v>
      </c>
      <c r="Q5613" t="s">
        <v>327</v>
      </c>
      <c r="R5613" s="9">
        <v>708074.42517352151</v>
      </c>
      <c r="S5613" s="9">
        <f>SUMIFS($B:$B,$J:$J,$C5613)</f>
        <v>6421</v>
      </c>
      <c r="T5613" s="9">
        <v>348255.7224579812</v>
      </c>
      <c r="U5613" s="9">
        <v>2</v>
      </c>
      <c r="V5613" s="9">
        <f>U5613*768</f>
        <v>1536</v>
      </c>
      <c r="W5613" s="9">
        <v>15</v>
      </c>
      <c r="X5613" s="9">
        <f>W5613*3072</f>
        <v>46080</v>
      </c>
      <c r="Y5613" s="9">
        <v>33</v>
      </c>
      <c r="Z5613" s="9">
        <f>Y5613*1024</f>
        <v>33792</v>
      </c>
      <c r="AA5613" s="9">
        <v>12</v>
      </c>
      <c r="AB5613" s="9">
        <f>AA5613*256</f>
        <v>3072</v>
      </c>
      <c r="AC5613" s="9">
        <f>SUMIFS($B:$B,$L:$L,$C5613)</f>
        <v>7638</v>
      </c>
      <c r="AD5613" s="9">
        <v>950395.71961774258</v>
      </c>
      <c r="AE5613" s="9"/>
      <c r="AF5613" s="9"/>
      <c r="AG5613" s="9">
        <f>SUMIFS($B:$B,$N:$N,$C5613)</f>
        <v>7638</v>
      </c>
      <c r="AH5613" s="9">
        <v>860667.50100343768</v>
      </c>
      <c r="AI5613" s="9"/>
      <c r="AJ5613" s="9"/>
      <c r="AK5613" s="9"/>
      <c r="AL5613" s="9"/>
      <c r="AM5613" s="9"/>
      <c r="AN5613" s="9"/>
      <c r="AO5613" s="9"/>
      <c r="AP5613" s="9"/>
      <c r="AQ5613" s="15"/>
      <c r="AR5613" s="9">
        <v>5</v>
      </c>
      <c r="AS5613" s="9">
        <f>AR5613*30500</f>
        <v>152500</v>
      </c>
      <c r="AT5613" s="9"/>
      <c r="AU5613" s="9"/>
      <c r="AV5613" s="9"/>
      <c r="AW5613" s="9"/>
      <c r="AX5613" s="9"/>
      <c r="AY5613" s="9"/>
      <c r="AZ5613" s="9"/>
      <c r="BA5613" s="9"/>
      <c r="BB5613" s="9"/>
      <c r="BC5613" s="9"/>
      <c r="BD5613" s="9"/>
      <c r="BE5613" s="9"/>
      <c r="BF5613" s="9"/>
      <c r="BG5613" s="9"/>
      <c r="BH5613" s="9"/>
      <c r="BI5613" s="9"/>
      <c r="BJ5613" s="9"/>
      <c r="BK5613" s="9"/>
      <c r="BL5613" s="9">
        <f t="shared" si="182"/>
        <v>3104373.368252683</v>
      </c>
      <c r="BM5613" s="9">
        <f t="shared" si="183"/>
        <v>3104400</v>
      </c>
    </row>
    <row r="5614" spans="1:65" x14ac:dyDescent="0.3">
      <c r="A5614" s="2" t="s">
        <v>2244</v>
      </c>
      <c r="B5614" s="9">
        <v>693</v>
      </c>
      <c r="C5614">
        <v>595055</v>
      </c>
      <c r="D5614">
        <v>1</v>
      </c>
      <c r="E5614">
        <v>1</v>
      </c>
      <c r="F5614">
        <v>0</v>
      </c>
      <c r="G5614">
        <v>0</v>
      </c>
      <c r="H5614">
        <v>0</v>
      </c>
      <c r="I5614" t="s">
        <v>81</v>
      </c>
      <c r="J5614">
        <v>595055</v>
      </c>
      <c r="K5614" t="s">
        <v>2244</v>
      </c>
      <c r="L5614">
        <v>594482</v>
      </c>
      <c r="M5614" t="s">
        <v>526</v>
      </c>
      <c r="N5614">
        <v>594482</v>
      </c>
      <c r="O5614" t="s">
        <v>526</v>
      </c>
      <c r="P5614">
        <v>594482</v>
      </c>
      <c r="Q5614" t="s">
        <v>526</v>
      </c>
      <c r="R5614" s="9">
        <v>164512.42408184291</v>
      </c>
      <c r="S5614" s="9">
        <f>SUMIFS($B:$B,$J:$J,$C5614)</f>
        <v>1428</v>
      </c>
      <c r="T5614" s="9">
        <v>77769.277788312698</v>
      </c>
      <c r="U5614" s="9">
        <v>0</v>
      </c>
      <c r="V5614" s="9">
        <f>U5614*768</f>
        <v>0</v>
      </c>
      <c r="W5614" s="9">
        <v>4</v>
      </c>
      <c r="X5614" s="9">
        <f>W5614*3072</f>
        <v>12288</v>
      </c>
      <c r="Y5614" s="9">
        <v>7</v>
      </c>
      <c r="Z5614" s="9">
        <f>Y5614*1024</f>
        <v>7168</v>
      </c>
      <c r="AA5614" s="9">
        <v>0</v>
      </c>
      <c r="AB5614" s="9">
        <f>AA5614*256</f>
        <v>0</v>
      </c>
      <c r="AC5614" s="9"/>
      <c r="AD5614" s="9"/>
      <c r="AE5614" s="9"/>
      <c r="AF5614" s="9"/>
      <c r="AG5614" s="9"/>
      <c r="AH5614" s="9"/>
      <c r="AI5614" s="9"/>
      <c r="AJ5614" s="9"/>
      <c r="AK5614" s="9"/>
      <c r="AL5614" s="9"/>
      <c r="AM5614" s="9"/>
      <c r="AN5614" s="9"/>
      <c r="AO5614" s="9"/>
      <c r="AP5614" s="9"/>
      <c r="AQ5614" s="15"/>
      <c r="AR5614" s="9"/>
      <c r="AS5614" s="9"/>
      <c r="AT5614" s="9"/>
      <c r="AU5614" s="9"/>
      <c r="AV5614" s="9"/>
      <c r="AW5614" s="9"/>
      <c r="AX5614" s="9"/>
      <c r="AY5614" s="9"/>
      <c r="AZ5614" s="9"/>
      <c r="BA5614" s="9"/>
      <c r="BB5614" s="9"/>
      <c r="BC5614" s="9"/>
      <c r="BD5614" s="9"/>
      <c r="BE5614" s="9"/>
      <c r="BF5614" s="9"/>
      <c r="BG5614" s="9"/>
      <c r="BH5614" s="9"/>
      <c r="BI5614" s="9"/>
      <c r="BJ5614" s="9"/>
      <c r="BK5614" s="9"/>
      <c r="BL5614" s="9">
        <f t="shared" si="182"/>
        <v>261737.70187015561</v>
      </c>
      <c r="BM5614" s="9">
        <f t="shared" si="183"/>
        <v>261700</v>
      </c>
    </row>
    <row r="5615" spans="1:65" x14ac:dyDescent="0.3">
      <c r="A5615" t="s">
        <v>4985</v>
      </c>
      <c r="B5615" s="9">
        <v>994</v>
      </c>
      <c r="C5615">
        <v>578932</v>
      </c>
      <c r="D5615">
        <v>1</v>
      </c>
      <c r="E5615">
        <v>0</v>
      </c>
      <c r="F5615">
        <v>0</v>
      </c>
      <c r="G5615">
        <v>0</v>
      </c>
      <c r="H5615">
        <v>0</v>
      </c>
      <c r="I5615" t="s">
        <v>96</v>
      </c>
      <c r="J5615">
        <v>577731</v>
      </c>
      <c r="K5615" t="s">
        <v>178</v>
      </c>
      <c r="L5615">
        <v>577731</v>
      </c>
      <c r="M5615" t="s">
        <v>178</v>
      </c>
      <c r="N5615">
        <v>577731</v>
      </c>
      <c r="O5615" t="s">
        <v>178</v>
      </c>
      <c r="P5615">
        <v>577731</v>
      </c>
      <c r="Q5615" t="s">
        <v>178</v>
      </c>
      <c r="R5615" s="9">
        <v>234602.8004727347</v>
      </c>
      <c r="S5615" s="9"/>
      <c r="T5615" s="9"/>
      <c r="U5615" s="9"/>
      <c r="V5615" s="9"/>
      <c r="W5615" s="9"/>
      <c r="X5615" s="9"/>
      <c r="Y5615" s="9"/>
      <c r="Z5615" s="9"/>
      <c r="AA5615" s="9"/>
      <c r="AB5615" s="9"/>
      <c r="AC5615" s="9"/>
      <c r="AD5615" s="9"/>
      <c r="AE5615" s="9"/>
      <c r="AF5615" s="9"/>
      <c r="AG5615" s="9"/>
      <c r="AH5615" s="9"/>
      <c r="AI5615" s="9"/>
      <c r="AJ5615" s="9"/>
      <c r="AK5615" s="9"/>
      <c r="AL5615" s="9"/>
      <c r="AM5615" s="9"/>
      <c r="AN5615" s="9"/>
      <c r="AO5615" s="9"/>
      <c r="AP5615" s="9"/>
      <c r="AQ5615" s="15"/>
      <c r="AR5615" s="9">
        <v>1</v>
      </c>
      <c r="AS5615" s="9">
        <f>AR5615*30500</f>
        <v>30500</v>
      </c>
      <c r="AT5615" s="9"/>
      <c r="AU5615" s="9"/>
      <c r="AV5615" s="9"/>
      <c r="AW5615" s="9"/>
      <c r="AX5615" s="9"/>
      <c r="AY5615" s="9"/>
      <c r="AZ5615" s="9"/>
      <c r="BA5615" s="9"/>
      <c r="BB5615" s="9"/>
      <c r="BC5615" s="9"/>
      <c r="BD5615" s="9"/>
      <c r="BE5615" s="9"/>
      <c r="BF5615" s="9"/>
      <c r="BG5615" s="9"/>
      <c r="BH5615" s="9"/>
      <c r="BI5615" s="9"/>
      <c r="BJ5615" s="9"/>
      <c r="BK5615" s="9"/>
      <c r="BL5615" s="9">
        <f t="shared" si="182"/>
        <v>265102.80047273473</v>
      </c>
      <c r="BM5615" s="9">
        <f t="shared" si="183"/>
        <v>265100</v>
      </c>
    </row>
    <row r="5616" spans="1:65" x14ac:dyDescent="0.3">
      <c r="A5616" t="s">
        <v>4986</v>
      </c>
      <c r="B5616" s="9">
        <v>4507</v>
      </c>
      <c r="C5616">
        <v>554928</v>
      </c>
      <c r="D5616">
        <v>1</v>
      </c>
      <c r="E5616">
        <v>0</v>
      </c>
      <c r="F5616">
        <v>0</v>
      </c>
      <c r="G5616">
        <v>0</v>
      </c>
      <c r="H5616">
        <v>0</v>
      </c>
      <c r="I5616" t="s">
        <v>94</v>
      </c>
      <c r="J5616">
        <v>598810</v>
      </c>
      <c r="K5616" t="s">
        <v>891</v>
      </c>
      <c r="L5616">
        <v>598810</v>
      </c>
      <c r="M5616" t="s">
        <v>891</v>
      </c>
      <c r="N5616">
        <v>598810</v>
      </c>
      <c r="O5616" t="s">
        <v>891</v>
      </c>
      <c r="P5616">
        <v>598810</v>
      </c>
      <c r="Q5616" t="s">
        <v>891</v>
      </c>
      <c r="R5616" s="9">
        <v>1023243.256743997</v>
      </c>
      <c r="S5616" s="9"/>
      <c r="T5616" s="9"/>
      <c r="U5616" s="9"/>
      <c r="V5616" s="9"/>
      <c r="W5616" s="9"/>
      <c r="X5616" s="9"/>
      <c r="Y5616" s="9"/>
      <c r="Z5616" s="9"/>
      <c r="AA5616" s="9"/>
      <c r="AB5616" s="9"/>
      <c r="AC5616" s="9"/>
      <c r="AD5616" s="9"/>
      <c r="AE5616" s="9"/>
      <c r="AF5616" s="9"/>
      <c r="AG5616" s="9"/>
      <c r="AH5616" s="9"/>
      <c r="AI5616" s="9"/>
      <c r="AJ5616" s="9"/>
      <c r="AK5616" s="9"/>
      <c r="AL5616" s="9"/>
      <c r="AM5616" s="9"/>
      <c r="AN5616" s="9"/>
      <c r="AO5616" s="9"/>
      <c r="AP5616" s="9"/>
      <c r="AQ5616" s="15"/>
      <c r="AR5616" s="9">
        <v>4</v>
      </c>
      <c r="AS5616" s="9">
        <f>AR5616*30500</f>
        <v>122000</v>
      </c>
      <c r="AT5616" s="9"/>
      <c r="AU5616" s="9"/>
      <c r="AV5616" s="9"/>
      <c r="AW5616" s="9"/>
      <c r="AX5616" s="9"/>
      <c r="AY5616" s="9"/>
      <c r="AZ5616" s="9"/>
      <c r="BA5616" s="9"/>
      <c r="BB5616" s="9"/>
      <c r="BC5616" s="9"/>
      <c r="BD5616" s="9"/>
      <c r="BE5616" s="9"/>
      <c r="BF5616" s="9"/>
      <c r="BG5616" s="9"/>
      <c r="BH5616" s="9"/>
      <c r="BI5616" s="9"/>
      <c r="BJ5616" s="9"/>
      <c r="BK5616" s="9"/>
      <c r="BL5616" s="9">
        <f t="shared" si="182"/>
        <v>1145243.2567439969</v>
      </c>
      <c r="BM5616" s="9">
        <f t="shared" si="183"/>
        <v>1145200</v>
      </c>
    </row>
    <row r="5617" spans="1:65" x14ac:dyDescent="0.3">
      <c r="A5617" t="s">
        <v>4987</v>
      </c>
      <c r="B5617" s="9">
        <v>337</v>
      </c>
      <c r="C5617">
        <v>569674</v>
      </c>
      <c r="D5617">
        <v>1</v>
      </c>
      <c r="E5617">
        <v>0</v>
      </c>
      <c r="F5617">
        <v>0</v>
      </c>
      <c r="G5617">
        <v>0</v>
      </c>
      <c r="H5617">
        <v>0</v>
      </c>
      <c r="I5617" t="s">
        <v>123</v>
      </c>
      <c r="J5617">
        <v>568759</v>
      </c>
      <c r="K5617" t="s">
        <v>343</v>
      </c>
      <c r="L5617">
        <v>568759</v>
      </c>
      <c r="M5617" t="s">
        <v>343</v>
      </c>
      <c r="N5617">
        <v>568759</v>
      </c>
      <c r="O5617" t="s">
        <v>343</v>
      </c>
      <c r="P5617">
        <v>568759</v>
      </c>
      <c r="Q5617" t="s">
        <v>343</v>
      </c>
      <c r="R5617" s="9">
        <v>80719.936293316801</v>
      </c>
      <c r="S5617" s="9"/>
      <c r="T5617" s="9"/>
      <c r="U5617" s="9"/>
      <c r="V5617" s="9"/>
      <c r="W5617" s="9"/>
      <c r="X5617" s="9"/>
      <c r="Y5617" s="9"/>
      <c r="Z5617" s="9"/>
      <c r="AA5617" s="9"/>
      <c r="AB5617" s="9"/>
      <c r="AC5617" s="9"/>
      <c r="AD5617" s="9"/>
      <c r="AE5617" s="9"/>
      <c r="AF5617" s="9"/>
      <c r="AG5617" s="9"/>
      <c r="AH5617" s="9"/>
      <c r="AI5617" s="9"/>
      <c r="AJ5617" s="9"/>
      <c r="AK5617" s="9"/>
      <c r="AL5617" s="9"/>
      <c r="AM5617" s="9"/>
      <c r="AN5617" s="9"/>
      <c r="AO5617" s="9"/>
      <c r="AP5617" s="9"/>
      <c r="AQ5617" s="15"/>
      <c r="AR5617" s="9"/>
      <c r="AS5617" s="9"/>
      <c r="AT5617" s="9"/>
      <c r="AU5617" s="9"/>
      <c r="AV5617" s="9"/>
      <c r="AW5617" s="9"/>
      <c r="AX5617" s="9"/>
      <c r="AY5617" s="9"/>
      <c r="AZ5617" s="9"/>
      <c r="BA5617" s="9"/>
      <c r="BB5617" s="9"/>
      <c r="BC5617" s="9"/>
      <c r="BD5617" s="9"/>
      <c r="BE5617" s="9"/>
      <c r="BF5617" s="9"/>
      <c r="BG5617" s="9"/>
      <c r="BH5617" s="9"/>
      <c r="BI5617" s="9"/>
      <c r="BJ5617" s="9"/>
      <c r="BK5617" s="9"/>
      <c r="BL5617" s="9">
        <f t="shared" si="182"/>
        <v>80719.936293316801</v>
      </c>
      <c r="BM5617" s="9">
        <f t="shared" si="183"/>
        <v>80700</v>
      </c>
    </row>
    <row r="5618" spans="1:65" x14ac:dyDescent="0.3">
      <c r="A5618" t="s">
        <v>4988</v>
      </c>
      <c r="B5618" s="9">
        <v>445</v>
      </c>
      <c r="C5618">
        <v>597015</v>
      </c>
      <c r="D5618">
        <v>1</v>
      </c>
      <c r="E5618">
        <v>0</v>
      </c>
      <c r="F5618">
        <v>0</v>
      </c>
      <c r="G5618">
        <v>0</v>
      </c>
      <c r="H5618">
        <v>0</v>
      </c>
      <c r="I5618" t="s">
        <v>123</v>
      </c>
      <c r="J5618">
        <v>595209</v>
      </c>
      <c r="K5618" t="s">
        <v>480</v>
      </c>
      <c r="L5618">
        <v>595209</v>
      </c>
      <c r="M5618" t="s">
        <v>480</v>
      </c>
      <c r="N5618">
        <v>595209</v>
      </c>
      <c r="O5618" t="s">
        <v>480</v>
      </c>
      <c r="P5618">
        <v>595209</v>
      </c>
      <c r="Q5618" t="s">
        <v>480</v>
      </c>
      <c r="R5618" s="9">
        <v>106260.53881669301</v>
      </c>
      <c r="S5618" s="9"/>
      <c r="T5618" s="9"/>
      <c r="U5618" s="9"/>
      <c r="V5618" s="9"/>
      <c r="W5618" s="9"/>
      <c r="X5618" s="9"/>
      <c r="Y5618" s="9"/>
      <c r="Z5618" s="9"/>
      <c r="AA5618" s="9"/>
      <c r="AB5618" s="9"/>
      <c r="AC5618" s="9"/>
      <c r="AD5618" s="9"/>
      <c r="AE5618" s="9"/>
      <c r="AF5618" s="9"/>
      <c r="AG5618" s="9"/>
      <c r="AH5618" s="9"/>
      <c r="AI5618" s="9"/>
      <c r="AJ5618" s="9"/>
      <c r="AK5618" s="9"/>
      <c r="AL5618" s="9"/>
      <c r="AM5618" s="9"/>
      <c r="AN5618" s="9"/>
      <c r="AO5618" s="9"/>
      <c r="AP5618" s="9"/>
      <c r="AQ5618" s="15"/>
      <c r="AR5618" s="9"/>
      <c r="AS5618" s="9"/>
      <c r="AT5618" s="9"/>
      <c r="AU5618" s="9"/>
      <c r="AV5618" s="9"/>
      <c r="AW5618" s="9"/>
      <c r="AX5618" s="9"/>
      <c r="AY5618" s="9"/>
      <c r="AZ5618" s="9"/>
      <c r="BA5618" s="9"/>
      <c r="BB5618" s="9"/>
      <c r="BC5618" s="9"/>
      <c r="BD5618" s="9"/>
      <c r="BE5618" s="9"/>
      <c r="BF5618" s="9"/>
      <c r="BG5618" s="9"/>
      <c r="BH5618" s="9"/>
      <c r="BI5618" s="9"/>
      <c r="BJ5618" s="9"/>
      <c r="BK5618" s="9"/>
      <c r="BL5618" s="9">
        <f t="shared" si="182"/>
        <v>106260.53881669301</v>
      </c>
      <c r="BM5618" s="9">
        <f t="shared" si="183"/>
        <v>106300</v>
      </c>
    </row>
    <row r="5619" spans="1:65" x14ac:dyDescent="0.3">
      <c r="A5619" t="s">
        <v>4989</v>
      </c>
      <c r="B5619" s="9">
        <v>795</v>
      </c>
      <c r="C5619">
        <v>581119</v>
      </c>
      <c r="D5619">
        <v>1</v>
      </c>
      <c r="E5619">
        <v>0</v>
      </c>
      <c r="F5619">
        <v>0</v>
      </c>
      <c r="G5619">
        <v>0</v>
      </c>
      <c r="H5619">
        <v>0</v>
      </c>
      <c r="I5619" t="s">
        <v>96</v>
      </c>
      <c r="J5619">
        <v>580376</v>
      </c>
      <c r="K5619" t="s">
        <v>888</v>
      </c>
      <c r="L5619">
        <v>580376</v>
      </c>
      <c r="M5619" t="s">
        <v>888</v>
      </c>
      <c r="N5619">
        <v>580376</v>
      </c>
      <c r="O5619" t="s">
        <v>888</v>
      </c>
      <c r="P5619">
        <v>581259</v>
      </c>
      <c r="Q5619" t="s">
        <v>889</v>
      </c>
      <c r="R5619" s="9">
        <v>188332.49169827471</v>
      </c>
      <c r="S5619" s="9"/>
      <c r="T5619" s="9"/>
      <c r="U5619" s="9"/>
      <c r="V5619" s="9"/>
      <c r="W5619" s="9"/>
      <c r="X5619" s="9"/>
      <c r="Y5619" s="9"/>
      <c r="Z5619" s="9"/>
      <c r="AA5619" s="9"/>
      <c r="AB5619" s="9"/>
      <c r="AC5619" s="9"/>
      <c r="AD5619" s="9"/>
      <c r="AE5619" s="9"/>
      <c r="AF5619" s="9"/>
      <c r="AG5619" s="9"/>
      <c r="AH5619" s="9"/>
      <c r="AI5619" s="9"/>
      <c r="AJ5619" s="9"/>
      <c r="AK5619" s="9"/>
      <c r="AL5619" s="9"/>
      <c r="AM5619" s="9"/>
      <c r="AN5619" s="9"/>
      <c r="AO5619" s="9"/>
      <c r="AP5619" s="9"/>
      <c r="AQ5619" s="15"/>
      <c r="AR5619" s="9"/>
      <c r="AS5619" s="9"/>
      <c r="AT5619" s="9"/>
      <c r="AU5619" s="9"/>
      <c r="AV5619" s="9"/>
      <c r="AW5619" s="9"/>
      <c r="AX5619" s="9"/>
      <c r="AY5619" s="9"/>
      <c r="AZ5619" s="9"/>
      <c r="BA5619" s="9"/>
      <c r="BB5619" s="9"/>
      <c r="BC5619" s="9"/>
      <c r="BD5619" s="9"/>
      <c r="BE5619" s="9"/>
      <c r="BF5619" s="9"/>
      <c r="BG5619" s="9"/>
      <c r="BH5619" s="9"/>
      <c r="BI5619" s="9"/>
      <c r="BJ5619" s="9"/>
      <c r="BK5619" s="9"/>
      <c r="BL5619" s="9">
        <f t="shared" si="182"/>
        <v>188332.49169827471</v>
      </c>
      <c r="BM5619" s="9">
        <f t="shared" si="183"/>
        <v>188300</v>
      </c>
    </row>
    <row r="5620" spans="1:65" x14ac:dyDescent="0.3">
      <c r="A5620" t="s">
        <v>4990</v>
      </c>
      <c r="B5620" s="9">
        <v>1171</v>
      </c>
      <c r="C5620">
        <v>562921</v>
      </c>
      <c r="D5620">
        <v>1</v>
      </c>
      <c r="E5620">
        <v>0</v>
      </c>
      <c r="F5620">
        <v>0</v>
      </c>
      <c r="G5620">
        <v>0</v>
      </c>
      <c r="H5620">
        <v>0</v>
      </c>
      <c r="I5620" t="s">
        <v>131</v>
      </c>
      <c r="J5620">
        <v>562351</v>
      </c>
      <c r="K5620" t="s">
        <v>304</v>
      </c>
      <c r="L5620">
        <v>562351</v>
      </c>
      <c r="M5620" t="s">
        <v>304</v>
      </c>
      <c r="N5620">
        <v>562351</v>
      </c>
      <c r="O5620" t="s">
        <v>304</v>
      </c>
      <c r="P5620">
        <v>562335</v>
      </c>
      <c r="Q5620" t="s">
        <v>132</v>
      </c>
      <c r="R5620" s="9">
        <v>275553.66369778401</v>
      </c>
      <c r="S5620" s="9"/>
      <c r="T5620" s="9"/>
      <c r="U5620" s="9"/>
      <c r="V5620" s="9"/>
      <c r="W5620" s="9"/>
      <c r="X5620" s="9"/>
      <c r="Y5620" s="9"/>
      <c r="Z5620" s="9"/>
      <c r="AA5620" s="9"/>
      <c r="AB5620" s="9"/>
      <c r="AC5620" s="9"/>
      <c r="AD5620" s="9"/>
      <c r="AE5620" s="9"/>
      <c r="AF5620" s="9"/>
      <c r="AG5620" s="9"/>
      <c r="AH5620" s="9"/>
      <c r="AI5620" s="9"/>
      <c r="AJ5620" s="9"/>
      <c r="AK5620" s="9"/>
      <c r="AL5620" s="9"/>
      <c r="AM5620" s="9"/>
      <c r="AN5620" s="9"/>
      <c r="AO5620" s="9"/>
      <c r="AP5620" s="9"/>
      <c r="AQ5620" s="15"/>
      <c r="AR5620" s="9"/>
      <c r="AS5620" s="9"/>
      <c r="AT5620" s="9"/>
      <c r="AU5620" s="9"/>
      <c r="AV5620" s="9"/>
      <c r="AW5620" s="9"/>
      <c r="AX5620" s="9"/>
      <c r="AY5620" s="9"/>
      <c r="AZ5620" s="9"/>
      <c r="BA5620" s="9"/>
      <c r="BB5620" s="9"/>
      <c r="BC5620" s="9"/>
      <c r="BD5620" s="9"/>
      <c r="BE5620" s="9"/>
      <c r="BF5620" s="9"/>
      <c r="BG5620" s="9"/>
      <c r="BH5620" s="9"/>
      <c r="BI5620" s="9"/>
      <c r="BJ5620" s="9"/>
      <c r="BK5620" s="9"/>
      <c r="BL5620" s="9">
        <f t="shared" si="182"/>
        <v>275553.66369778401</v>
      </c>
      <c r="BM5620" s="9">
        <f t="shared" si="183"/>
        <v>275600</v>
      </c>
    </row>
    <row r="5621" spans="1:65" x14ac:dyDescent="0.3">
      <c r="A5621" t="s">
        <v>4991</v>
      </c>
      <c r="B5621" s="9">
        <v>322</v>
      </c>
      <c r="C5621">
        <v>547743</v>
      </c>
      <c r="D5621">
        <v>1</v>
      </c>
      <c r="E5621">
        <v>0</v>
      </c>
      <c r="F5621">
        <v>0</v>
      </c>
      <c r="G5621">
        <v>0</v>
      </c>
      <c r="H5621">
        <v>0</v>
      </c>
      <c r="I5621" t="s">
        <v>90</v>
      </c>
      <c r="J5621">
        <v>574252</v>
      </c>
      <c r="K5621" t="s">
        <v>1956</v>
      </c>
      <c r="L5621">
        <v>574252</v>
      </c>
      <c r="M5621" t="s">
        <v>1956</v>
      </c>
      <c r="N5621">
        <v>574538</v>
      </c>
      <c r="O5621" t="s">
        <v>91</v>
      </c>
      <c r="P5621">
        <v>573922</v>
      </c>
      <c r="Q5621" t="s">
        <v>92</v>
      </c>
      <c r="R5621" s="9">
        <v>77163.023986378481</v>
      </c>
      <c r="S5621" s="9"/>
      <c r="T5621" s="9"/>
      <c r="U5621" s="9"/>
      <c r="V5621" s="9"/>
      <c r="W5621" s="9"/>
      <c r="X5621" s="9"/>
      <c r="Y5621" s="9"/>
      <c r="Z5621" s="9"/>
      <c r="AA5621" s="9"/>
      <c r="AB5621" s="9"/>
      <c r="AC5621" s="9"/>
      <c r="AD5621" s="9"/>
      <c r="AE5621" s="9"/>
      <c r="AF5621" s="9"/>
      <c r="AG5621" s="9"/>
      <c r="AH5621" s="9"/>
      <c r="AI5621" s="9"/>
      <c r="AJ5621" s="9"/>
      <c r="AK5621" s="9"/>
      <c r="AL5621" s="9"/>
      <c r="AM5621" s="9"/>
      <c r="AN5621" s="9"/>
      <c r="AO5621" s="9"/>
      <c r="AP5621" s="9"/>
      <c r="AQ5621" s="15"/>
      <c r="AR5621" s="9"/>
      <c r="AS5621" s="9"/>
      <c r="AT5621" s="9"/>
      <c r="AU5621" s="9"/>
      <c r="AV5621" s="9"/>
      <c r="AW5621" s="9"/>
      <c r="AX5621" s="9"/>
      <c r="AY5621" s="9"/>
      <c r="AZ5621" s="9"/>
      <c r="BA5621" s="9"/>
      <c r="BB5621" s="9"/>
      <c r="BC5621" s="9"/>
      <c r="BD5621" s="9"/>
      <c r="BE5621" s="9"/>
      <c r="BF5621" s="9"/>
      <c r="BG5621" s="9"/>
      <c r="BH5621" s="9"/>
      <c r="BI5621" s="9"/>
      <c r="BJ5621" s="9"/>
      <c r="BK5621" s="9"/>
      <c r="BL5621" s="9">
        <f t="shared" si="182"/>
        <v>77163.023986378481</v>
      </c>
      <c r="BM5621" s="9">
        <f t="shared" si="183"/>
        <v>77200</v>
      </c>
    </row>
    <row r="5622" spans="1:65" x14ac:dyDescent="0.3">
      <c r="A5622" t="s">
        <v>4992</v>
      </c>
      <c r="B5622" s="9">
        <v>199</v>
      </c>
      <c r="C5622">
        <v>554146</v>
      </c>
      <c r="D5622">
        <v>1</v>
      </c>
      <c r="E5622">
        <v>0</v>
      </c>
      <c r="F5622">
        <v>0</v>
      </c>
      <c r="G5622">
        <v>0</v>
      </c>
      <c r="H5622">
        <v>0</v>
      </c>
      <c r="I5622" t="s">
        <v>111</v>
      </c>
      <c r="J5622">
        <v>523704</v>
      </c>
      <c r="K5622" t="s">
        <v>464</v>
      </c>
      <c r="L5622">
        <v>523704</v>
      </c>
      <c r="M5622" t="s">
        <v>464</v>
      </c>
      <c r="N5622">
        <v>523704</v>
      </c>
      <c r="O5622" t="s">
        <v>464</v>
      </c>
      <c r="P5622">
        <v>523704</v>
      </c>
      <c r="Q5622" t="s">
        <v>464</v>
      </c>
      <c r="R5622" s="9">
        <v>71941.662785630979</v>
      </c>
      <c r="S5622" s="9"/>
      <c r="T5622" s="9"/>
      <c r="U5622" s="9"/>
      <c r="V5622" s="9"/>
      <c r="W5622" s="9"/>
      <c r="X5622" s="9"/>
      <c r="Y5622" s="9"/>
      <c r="Z5622" s="9"/>
      <c r="AA5622" s="9"/>
      <c r="AB5622" s="9"/>
      <c r="AC5622" s="9"/>
      <c r="AD5622" s="9"/>
      <c r="AE5622" s="9"/>
      <c r="AF5622" s="9"/>
      <c r="AG5622" s="9"/>
      <c r="AH5622" s="9"/>
      <c r="AI5622" s="9"/>
      <c r="AJ5622" s="9"/>
      <c r="AK5622" s="9"/>
      <c r="AL5622" s="9"/>
      <c r="AM5622" s="9"/>
      <c r="AN5622" s="9"/>
      <c r="AO5622" s="9"/>
      <c r="AP5622" s="9"/>
      <c r="AQ5622" s="15"/>
      <c r="AR5622" s="9"/>
      <c r="AS5622" s="9"/>
      <c r="AT5622" s="9"/>
      <c r="AU5622" s="9"/>
      <c r="AV5622" s="9"/>
      <c r="AW5622" s="9"/>
      <c r="AX5622" s="9"/>
      <c r="AY5622" s="9"/>
      <c r="AZ5622" s="9"/>
      <c r="BA5622" s="9"/>
      <c r="BB5622" s="9"/>
      <c r="BC5622" s="9"/>
      <c r="BD5622" s="9"/>
      <c r="BE5622" s="9"/>
      <c r="BF5622" s="9"/>
      <c r="BG5622" s="9"/>
      <c r="BH5622" s="9"/>
      <c r="BI5622" s="9"/>
      <c r="BJ5622" s="9"/>
      <c r="BK5622" s="9"/>
      <c r="BL5622" s="9">
        <f t="shared" si="182"/>
        <v>71941.662785630979</v>
      </c>
      <c r="BM5622" s="9">
        <f t="shared" si="183"/>
        <v>71900</v>
      </c>
    </row>
    <row r="5623" spans="1:65" x14ac:dyDescent="0.3">
      <c r="A5623" t="s">
        <v>4993</v>
      </c>
      <c r="B5623" s="9">
        <v>1399</v>
      </c>
      <c r="C5623">
        <v>552119</v>
      </c>
      <c r="D5623">
        <v>1</v>
      </c>
      <c r="E5623">
        <v>0</v>
      </c>
      <c r="F5623">
        <v>0</v>
      </c>
      <c r="G5623">
        <v>0</v>
      </c>
      <c r="H5623">
        <v>0</v>
      </c>
      <c r="I5623" t="s">
        <v>111</v>
      </c>
      <c r="J5623">
        <v>501794</v>
      </c>
      <c r="K5623" t="s">
        <v>1470</v>
      </c>
      <c r="L5623">
        <v>500496</v>
      </c>
      <c r="M5623" t="s">
        <v>287</v>
      </c>
      <c r="N5623">
        <v>500496</v>
      </c>
      <c r="O5623" t="s">
        <v>287</v>
      </c>
      <c r="P5623">
        <v>500496</v>
      </c>
      <c r="Q5623" t="s">
        <v>287</v>
      </c>
      <c r="R5623" s="9">
        <v>328048.25286717882</v>
      </c>
      <c r="S5623" s="9"/>
      <c r="T5623" s="9"/>
      <c r="U5623" s="9"/>
      <c r="V5623" s="9"/>
      <c r="W5623" s="9"/>
      <c r="X5623" s="9"/>
      <c r="Y5623" s="9"/>
      <c r="Z5623" s="9"/>
      <c r="AA5623" s="9"/>
      <c r="AB5623" s="9"/>
      <c r="AC5623" s="9"/>
      <c r="AD5623" s="9"/>
      <c r="AE5623" s="9"/>
      <c r="AF5623" s="9"/>
      <c r="AG5623" s="9"/>
      <c r="AH5623" s="9"/>
      <c r="AI5623" s="9"/>
      <c r="AJ5623" s="9"/>
      <c r="AK5623" s="9"/>
      <c r="AL5623" s="9"/>
      <c r="AM5623" s="9"/>
      <c r="AN5623" s="9"/>
      <c r="AO5623" s="9"/>
      <c r="AP5623" s="9"/>
      <c r="AQ5623" s="15"/>
      <c r="AR5623" s="9"/>
      <c r="AS5623" s="9"/>
      <c r="AT5623" s="9"/>
      <c r="AU5623" s="9"/>
      <c r="AV5623" s="9"/>
      <c r="AW5623" s="9"/>
      <c r="AX5623" s="9"/>
      <c r="AY5623" s="9"/>
      <c r="AZ5623" s="9"/>
      <c r="BA5623" s="9"/>
      <c r="BB5623" s="9"/>
      <c r="BC5623" s="9"/>
      <c r="BD5623" s="9"/>
      <c r="BE5623" s="9"/>
      <c r="BF5623" s="9"/>
      <c r="BG5623" s="9"/>
      <c r="BH5623" s="9"/>
      <c r="BI5623" s="9"/>
      <c r="BJ5623" s="9"/>
      <c r="BK5623" s="9"/>
      <c r="BL5623" s="9">
        <f t="shared" si="182"/>
        <v>328048.25286717882</v>
      </c>
      <c r="BM5623" s="9">
        <f t="shared" si="183"/>
        <v>328000</v>
      </c>
    </row>
    <row r="5624" spans="1:65" x14ac:dyDescent="0.3">
      <c r="A5624" t="s">
        <v>4994</v>
      </c>
      <c r="B5624" s="9">
        <v>463</v>
      </c>
      <c r="C5624">
        <v>555711</v>
      </c>
      <c r="D5624">
        <v>1</v>
      </c>
      <c r="E5624">
        <v>0</v>
      </c>
      <c r="F5624">
        <v>0</v>
      </c>
      <c r="G5624">
        <v>0</v>
      </c>
      <c r="H5624">
        <v>0</v>
      </c>
      <c r="I5624" t="s">
        <v>77</v>
      </c>
      <c r="J5624">
        <v>555762</v>
      </c>
      <c r="K5624" t="s">
        <v>1110</v>
      </c>
      <c r="L5624">
        <v>555762</v>
      </c>
      <c r="M5624" t="s">
        <v>1110</v>
      </c>
      <c r="N5624">
        <v>555762</v>
      </c>
      <c r="O5624" t="s">
        <v>1110</v>
      </c>
      <c r="P5624">
        <v>554961</v>
      </c>
      <c r="Q5624" t="s">
        <v>117</v>
      </c>
      <c r="R5624" s="9">
        <v>110506.2285736023</v>
      </c>
      <c r="S5624" s="9"/>
      <c r="T5624" s="9"/>
      <c r="U5624" s="9"/>
      <c r="V5624" s="9"/>
      <c r="W5624" s="9"/>
      <c r="X5624" s="9"/>
      <c r="Y5624" s="9"/>
      <c r="Z5624" s="9"/>
      <c r="AA5624" s="9"/>
      <c r="AB5624" s="9"/>
      <c r="AC5624" s="9"/>
      <c r="AD5624" s="9"/>
      <c r="AE5624" s="9"/>
      <c r="AF5624" s="9"/>
      <c r="AG5624" s="9"/>
      <c r="AH5624" s="9"/>
      <c r="AI5624" s="9"/>
      <c r="AJ5624" s="9"/>
      <c r="AK5624" s="9"/>
      <c r="AL5624" s="9"/>
      <c r="AM5624" s="9"/>
      <c r="AN5624" s="9"/>
      <c r="AO5624" s="9"/>
      <c r="AP5624" s="9"/>
      <c r="AQ5624" s="15"/>
      <c r="AR5624" s="9"/>
      <c r="AS5624" s="9"/>
      <c r="AT5624" s="9"/>
      <c r="AU5624" s="9"/>
      <c r="AV5624" s="9"/>
      <c r="AW5624" s="9"/>
      <c r="AX5624" s="9"/>
      <c r="AY5624" s="9"/>
      <c r="AZ5624" s="9"/>
      <c r="BA5624" s="9"/>
      <c r="BB5624" s="9"/>
      <c r="BC5624" s="9"/>
      <c r="BD5624" s="9"/>
      <c r="BE5624" s="9"/>
      <c r="BF5624" s="9"/>
      <c r="BG5624" s="9"/>
      <c r="BH5624" s="9"/>
      <c r="BI5624" s="9"/>
      <c r="BJ5624" s="9"/>
      <c r="BK5624" s="9"/>
      <c r="BL5624" s="9">
        <f t="shared" si="182"/>
        <v>110506.2285736023</v>
      </c>
      <c r="BM5624" s="9">
        <f t="shared" si="183"/>
        <v>110500</v>
      </c>
    </row>
    <row r="5625" spans="1:65" x14ac:dyDescent="0.3">
      <c r="A5625" s="2" t="s">
        <v>4995</v>
      </c>
      <c r="B5625" s="9">
        <v>1978</v>
      </c>
      <c r="C5625">
        <v>500259</v>
      </c>
      <c r="D5625">
        <v>1</v>
      </c>
      <c r="E5625">
        <v>1</v>
      </c>
      <c r="F5625">
        <v>0</v>
      </c>
      <c r="G5625">
        <v>0</v>
      </c>
      <c r="H5625">
        <v>0</v>
      </c>
      <c r="I5625" t="s">
        <v>94</v>
      </c>
      <c r="J5625">
        <v>500259</v>
      </c>
      <c r="K5625" t="s">
        <v>4995</v>
      </c>
      <c r="L5625">
        <v>599344</v>
      </c>
      <c r="M5625" t="s">
        <v>560</v>
      </c>
      <c r="N5625">
        <v>599344</v>
      </c>
      <c r="O5625" t="s">
        <v>560</v>
      </c>
      <c r="P5625">
        <v>599344</v>
      </c>
      <c r="Q5625" t="s">
        <v>560</v>
      </c>
      <c r="R5625" s="9">
        <v>460222.95888157928</v>
      </c>
      <c r="S5625" s="9">
        <f>SUMIFS($B:$B,$J:$J,$C5625)</f>
        <v>1978</v>
      </c>
      <c r="T5625" s="9">
        <v>107652.4511687708</v>
      </c>
      <c r="U5625" s="9">
        <v>0</v>
      </c>
      <c r="V5625" s="9">
        <f>U5625*768</f>
        <v>0</v>
      </c>
      <c r="W5625" s="9">
        <v>6</v>
      </c>
      <c r="X5625" s="9">
        <f>W5625*3072</f>
        <v>18432</v>
      </c>
      <c r="Y5625" s="9">
        <v>7</v>
      </c>
      <c r="Z5625" s="9">
        <f>Y5625*1024</f>
        <v>7168</v>
      </c>
      <c r="AA5625" s="9">
        <v>3</v>
      </c>
      <c r="AB5625" s="9">
        <f>AA5625*256</f>
        <v>768</v>
      </c>
      <c r="AC5625" s="9"/>
      <c r="AD5625" s="9"/>
      <c r="AE5625" s="9"/>
      <c r="AF5625" s="9"/>
      <c r="AG5625" s="9"/>
      <c r="AH5625" s="9"/>
      <c r="AI5625" s="9"/>
      <c r="AJ5625" s="9"/>
      <c r="AK5625" s="9"/>
      <c r="AL5625" s="9"/>
      <c r="AM5625" s="9"/>
      <c r="AN5625" s="9"/>
      <c r="AO5625" s="9"/>
      <c r="AP5625" s="9"/>
      <c r="AQ5625" s="15"/>
      <c r="AR5625" s="9">
        <v>2</v>
      </c>
      <c r="AS5625" s="9">
        <f>AR5625*30500</f>
        <v>61000</v>
      </c>
      <c r="AT5625" s="9"/>
      <c r="AU5625" s="9"/>
      <c r="AV5625" s="9"/>
      <c r="AW5625" s="9"/>
      <c r="AX5625" s="9"/>
      <c r="AY5625" s="9"/>
      <c r="AZ5625" s="9"/>
      <c r="BA5625" s="9"/>
      <c r="BB5625" s="9"/>
      <c r="BC5625" s="9"/>
      <c r="BD5625" s="9"/>
      <c r="BE5625" s="9"/>
      <c r="BF5625" s="9"/>
      <c r="BG5625" s="9"/>
      <c r="BH5625" s="9"/>
      <c r="BI5625" s="9"/>
      <c r="BJ5625" s="9"/>
      <c r="BK5625" s="9"/>
      <c r="BL5625" s="9">
        <f t="shared" si="182"/>
        <v>655243.41005035012</v>
      </c>
      <c r="BM5625" s="9">
        <f t="shared" si="183"/>
        <v>655200</v>
      </c>
    </row>
    <row r="5626" spans="1:65" x14ac:dyDescent="0.3">
      <c r="A5626" t="s">
        <v>4996</v>
      </c>
      <c r="B5626" s="9">
        <v>347</v>
      </c>
      <c r="C5626">
        <v>558494</v>
      </c>
      <c r="D5626">
        <v>1</v>
      </c>
      <c r="E5626">
        <v>0</v>
      </c>
      <c r="F5626">
        <v>0</v>
      </c>
      <c r="G5626">
        <v>0</v>
      </c>
      <c r="H5626">
        <v>0</v>
      </c>
      <c r="I5626" t="s">
        <v>151</v>
      </c>
      <c r="J5626">
        <v>558389</v>
      </c>
      <c r="K5626" t="s">
        <v>835</v>
      </c>
      <c r="L5626">
        <v>558389</v>
      </c>
      <c r="M5626" t="s">
        <v>835</v>
      </c>
      <c r="N5626">
        <v>558389</v>
      </c>
      <c r="O5626" t="s">
        <v>835</v>
      </c>
      <c r="P5626">
        <v>558389</v>
      </c>
      <c r="Q5626" t="s">
        <v>835</v>
      </c>
      <c r="R5626" s="9">
        <v>83089.846788565919</v>
      </c>
      <c r="S5626" s="9"/>
      <c r="T5626" s="9"/>
      <c r="U5626" s="9"/>
      <c r="V5626" s="9"/>
      <c r="W5626" s="9"/>
      <c r="X5626" s="9"/>
      <c r="Y5626" s="9"/>
      <c r="Z5626" s="9"/>
      <c r="AA5626" s="9"/>
      <c r="AB5626" s="9"/>
      <c r="AC5626" s="9"/>
      <c r="AD5626" s="9"/>
      <c r="AE5626" s="9"/>
      <c r="AF5626" s="9"/>
      <c r="AG5626" s="9"/>
      <c r="AH5626" s="9"/>
      <c r="AI5626" s="9"/>
      <c r="AJ5626" s="9"/>
      <c r="AK5626" s="9"/>
      <c r="AL5626" s="9"/>
      <c r="AM5626" s="9"/>
      <c r="AN5626" s="9"/>
      <c r="AO5626" s="9"/>
      <c r="AP5626" s="9"/>
      <c r="AQ5626" s="15"/>
      <c r="AR5626" s="9"/>
      <c r="AS5626" s="9"/>
      <c r="AT5626" s="9"/>
      <c r="AU5626" s="9"/>
      <c r="AV5626" s="9"/>
      <c r="AW5626" s="9"/>
      <c r="AX5626" s="9"/>
      <c r="AY5626" s="9"/>
      <c r="AZ5626" s="9"/>
      <c r="BA5626" s="9"/>
      <c r="BB5626" s="9"/>
      <c r="BC5626" s="9"/>
      <c r="BD5626" s="9"/>
      <c r="BE5626" s="9"/>
      <c r="BF5626" s="9"/>
      <c r="BG5626" s="9"/>
      <c r="BH5626" s="9"/>
      <c r="BI5626" s="9"/>
      <c r="BJ5626" s="9"/>
      <c r="BK5626" s="9"/>
      <c r="BL5626" s="9">
        <f t="shared" si="182"/>
        <v>83089.846788565919</v>
      </c>
      <c r="BM5626" s="9">
        <f t="shared" si="183"/>
        <v>83100</v>
      </c>
    </row>
    <row r="5627" spans="1:65" x14ac:dyDescent="0.3">
      <c r="A5627" t="s">
        <v>4997</v>
      </c>
      <c r="B5627" s="9">
        <v>306</v>
      </c>
      <c r="C5627">
        <v>553263</v>
      </c>
      <c r="D5627">
        <v>1</v>
      </c>
      <c r="E5627">
        <v>0</v>
      </c>
      <c r="F5627">
        <v>0</v>
      </c>
      <c r="G5627">
        <v>0</v>
      </c>
      <c r="H5627">
        <v>0</v>
      </c>
      <c r="I5627" t="s">
        <v>83</v>
      </c>
      <c r="J5627">
        <v>553131</v>
      </c>
      <c r="K5627" t="s">
        <v>571</v>
      </c>
      <c r="L5627">
        <v>553131</v>
      </c>
      <c r="M5627" t="s">
        <v>571</v>
      </c>
      <c r="N5627">
        <v>553131</v>
      </c>
      <c r="O5627" t="s">
        <v>571</v>
      </c>
      <c r="P5627">
        <v>553131</v>
      </c>
      <c r="Q5627" t="s">
        <v>571</v>
      </c>
      <c r="R5627" s="9">
        <v>73366.217065850942</v>
      </c>
      <c r="S5627" s="9"/>
      <c r="T5627" s="9"/>
      <c r="U5627" s="9"/>
      <c r="V5627" s="9"/>
      <c r="W5627" s="9"/>
      <c r="X5627" s="9"/>
      <c r="Y5627" s="9"/>
      <c r="Z5627" s="9"/>
      <c r="AA5627" s="9"/>
      <c r="AB5627" s="9"/>
      <c r="AC5627" s="9"/>
      <c r="AD5627" s="9"/>
      <c r="AE5627" s="9"/>
      <c r="AF5627" s="9"/>
      <c r="AG5627" s="9"/>
      <c r="AH5627" s="9"/>
      <c r="AI5627" s="9"/>
      <c r="AJ5627" s="9"/>
      <c r="AK5627" s="9"/>
      <c r="AL5627" s="9"/>
      <c r="AM5627" s="9"/>
      <c r="AN5627" s="9"/>
      <c r="AO5627" s="9"/>
      <c r="AP5627" s="9"/>
      <c r="AQ5627" s="15"/>
      <c r="AR5627" s="9"/>
      <c r="AS5627" s="9"/>
      <c r="AT5627" s="9"/>
      <c r="AU5627" s="9"/>
      <c r="AV5627" s="9"/>
      <c r="AW5627" s="9"/>
      <c r="AX5627" s="9"/>
      <c r="AY5627" s="9"/>
      <c r="AZ5627" s="9"/>
      <c r="BA5627" s="9"/>
      <c r="BB5627" s="9"/>
      <c r="BC5627" s="9"/>
      <c r="BD5627" s="9"/>
      <c r="BE5627" s="9"/>
      <c r="BF5627" s="9"/>
      <c r="BG5627" s="9"/>
      <c r="BH5627" s="9"/>
      <c r="BI5627" s="9"/>
      <c r="BJ5627" s="9"/>
      <c r="BK5627" s="9"/>
      <c r="BL5627" s="9">
        <f t="shared" si="182"/>
        <v>73366.217065850942</v>
      </c>
      <c r="BM5627" s="9">
        <f t="shared" si="183"/>
        <v>73400</v>
      </c>
    </row>
    <row r="5628" spans="1:65" x14ac:dyDescent="0.3">
      <c r="A5628" t="s">
        <v>4998</v>
      </c>
      <c r="B5628" s="9">
        <v>851</v>
      </c>
      <c r="C5628">
        <v>585921</v>
      </c>
      <c r="D5628">
        <v>1</v>
      </c>
      <c r="E5628">
        <v>0</v>
      </c>
      <c r="F5628">
        <v>0</v>
      </c>
      <c r="G5628">
        <v>0</v>
      </c>
      <c r="H5628">
        <v>0</v>
      </c>
      <c r="I5628" t="s">
        <v>135</v>
      </c>
      <c r="J5628">
        <v>585777</v>
      </c>
      <c r="K5628" t="s">
        <v>769</v>
      </c>
      <c r="L5628">
        <v>585777</v>
      </c>
      <c r="M5628" t="s">
        <v>769</v>
      </c>
      <c r="N5628">
        <v>585939</v>
      </c>
      <c r="O5628" t="s">
        <v>691</v>
      </c>
      <c r="P5628">
        <v>585939</v>
      </c>
      <c r="Q5628" t="s">
        <v>691</v>
      </c>
      <c r="R5628" s="9">
        <v>201379.3838728632</v>
      </c>
      <c r="S5628" s="9"/>
      <c r="T5628" s="9"/>
      <c r="U5628" s="9"/>
      <c r="V5628" s="9"/>
      <c r="W5628" s="9"/>
      <c r="X5628" s="9"/>
      <c r="Y5628" s="9"/>
      <c r="Z5628" s="9"/>
      <c r="AA5628" s="9"/>
      <c r="AB5628" s="9"/>
      <c r="AC5628" s="9"/>
      <c r="AD5628" s="9"/>
      <c r="AE5628" s="9"/>
      <c r="AF5628" s="9"/>
      <c r="AG5628" s="9"/>
      <c r="AH5628" s="9"/>
      <c r="AI5628" s="9"/>
      <c r="AJ5628" s="9"/>
      <c r="AK5628" s="9"/>
      <c r="AL5628" s="9"/>
      <c r="AM5628" s="9"/>
      <c r="AN5628" s="9"/>
      <c r="AO5628" s="9"/>
      <c r="AP5628" s="9"/>
      <c r="AQ5628" s="15"/>
      <c r="AR5628" s="9"/>
      <c r="AS5628" s="9"/>
      <c r="AT5628" s="9"/>
      <c r="AU5628" s="9"/>
      <c r="AV5628" s="9"/>
      <c r="AW5628" s="9"/>
      <c r="AX5628" s="9"/>
      <c r="AY5628" s="9"/>
      <c r="AZ5628" s="9"/>
      <c r="BA5628" s="9"/>
      <c r="BB5628" s="9"/>
      <c r="BC5628" s="9"/>
      <c r="BD5628" s="9"/>
      <c r="BE5628" s="9"/>
      <c r="BF5628" s="9"/>
      <c r="BG5628" s="9"/>
      <c r="BH5628" s="9"/>
      <c r="BI5628" s="9"/>
      <c r="BJ5628" s="9"/>
      <c r="BK5628" s="9"/>
      <c r="BL5628" s="9">
        <f t="shared" si="182"/>
        <v>201379.3838728632</v>
      </c>
      <c r="BM5628" s="9">
        <f t="shared" si="183"/>
        <v>201400</v>
      </c>
    </row>
    <row r="5629" spans="1:65" x14ac:dyDescent="0.3">
      <c r="A5629" t="s">
        <v>4998</v>
      </c>
      <c r="B5629" s="9">
        <v>238</v>
      </c>
      <c r="C5629">
        <v>577642</v>
      </c>
      <c r="D5629">
        <v>1</v>
      </c>
      <c r="E5629">
        <v>0</v>
      </c>
      <c r="F5629">
        <v>0</v>
      </c>
      <c r="G5629">
        <v>0</v>
      </c>
      <c r="H5629">
        <v>0</v>
      </c>
      <c r="I5629" t="s">
        <v>104</v>
      </c>
      <c r="J5629">
        <v>577308</v>
      </c>
      <c r="K5629" t="s">
        <v>258</v>
      </c>
      <c r="L5629">
        <v>577308</v>
      </c>
      <c r="M5629" t="s">
        <v>258</v>
      </c>
      <c r="N5629">
        <v>577308</v>
      </c>
      <c r="O5629" t="s">
        <v>258</v>
      </c>
      <c r="P5629">
        <v>576964</v>
      </c>
      <c r="Q5629" t="s">
        <v>257</v>
      </c>
      <c r="R5629" s="9">
        <v>71941.662785630979</v>
      </c>
      <c r="S5629" s="9"/>
      <c r="T5629" s="9"/>
      <c r="U5629" s="9"/>
      <c r="V5629" s="9"/>
      <c r="W5629" s="9"/>
      <c r="X5629" s="9"/>
      <c r="Y5629" s="9"/>
      <c r="Z5629" s="9"/>
      <c r="AA5629" s="9"/>
      <c r="AB5629" s="9"/>
      <c r="AC5629" s="9"/>
      <c r="AD5629" s="9"/>
      <c r="AE5629" s="9"/>
      <c r="AF5629" s="9"/>
      <c r="AG5629" s="9"/>
      <c r="AH5629" s="9"/>
      <c r="AI5629" s="9"/>
      <c r="AJ5629" s="9"/>
      <c r="AK5629" s="9"/>
      <c r="AL5629" s="9"/>
      <c r="AM5629" s="9"/>
      <c r="AN5629" s="9"/>
      <c r="AO5629" s="9"/>
      <c r="AP5629" s="9"/>
      <c r="AQ5629" s="15"/>
      <c r="AR5629" s="9"/>
      <c r="AS5629" s="9"/>
      <c r="AT5629" s="9"/>
      <c r="AU5629" s="9"/>
      <c r="AV5629" s="9"/>
      <c r="AW5629" s="9"/>
      <c r="AX5629" s="9"/>
      <c r="AY5629" s="9"/>
      <c r="AZ5629" s="9"/>
      <c r="BA5629" s="9"/>
      <c r="BB5629" s="9"/>
      <c r="BC5629" s="9"/>
      <c r="BD5629" s="9"/>
      <c r="BE5629" s="9"/>
      <c r="BF5629" s="9"/>
      <c r="BG5629" s="9"/>
      <c r="BH5629" s="9"/>
      <c r="BI5629" s="9"/>
      <c r="BJ5629" s="9"/>
      <c r="BK5629" s="9"/>
      <c r="BL5629" s="9">
        <f t="shared" si="182"/>
        <v>71941.662785630979</v>
      </c>
      <c r="BM5629" s="9">
        <f t="shared" si="183"/>
        <v>71900</v>
      </c>
    </row>
    <row r="5630" spans="1:65" x14ac:dyDescent="0.3">
      <c r="A5630" t="s">
        <v>4998</v>
      </c>
      <c r="B5630" s="9">
        <v>320</v>
      </c>
      <c r="C5630">
        <v>560235</v>
      </c>
      <c r="D5630">
        <v>1</v>
      </c>
      <c r="E5630">
        <v>0</v>
      </c>
      <c r="F5630">
        <v>0</v>
      </c>
      <c r="G5630">
        <v>0</v>
      </c>
      <c r="H5630">
        <v>0</v>
      </c>
      <c r="I5630" t="s">
        <v>151</v>
      </c>
      <c r="J5630">
        <v>559717</v>
      </c>
      <c r="K5630" t="s">
        <v>346</v>
      </c>
      <c r="L5630">
        <v>559717</v>
      </c>
      <c r="M5630" t="s">
        <v>346</v>
      </c>
      <c r="N5630">
        <v>559717</v>
      </c>
      <c r="O5630" t="s">
        <v>346</v>
      </c>
      <c r="P5630">
        <v>559717</v>
      </c>
      <c r="Q5630" t="s">
        <v>346</v>
      </c>
      <c r="R5630" s="9">
        <v>76688.580783371697</v>
      </c>
      <c r="S5630" s="9"/>
      <c r="T5630" s="9"/>
      <c r="U5630" s="9"/>
      <c r="V5630" s="9"/>
      <c r="W5630" s="9"/>
      <c r="X5630" s="9"/>
      <c r="Y5630" s="9"/>
      <c r="Z5630" s="9"/>
      <c r="AA5630" s="9"/>
      <c r="AB5630" s="9"/>
      <c r="AC5630" s="9"/>
      <c r="AD5630" s="9"/>
      <c r="AE5630" s="9"/>
      <c r="AF5630" s="9"/>
      <c r="AG5630" s="9"/>
      <c r="AH5630" s="9"/>
      <c r="AI5630" s="9"/>
      <c r="AJ5630" s="9"/>
      <c r="AK5630" s="9"/>
      <c r="AL5630" s="9"/>
      <c r="AM5630" s="9"/>
      <c r="AN5630" s="9"/>
      <c r="AO5630" s="9"/>
      <c r="AP5630" s="9"/>
      <c r="AQ5630" s="15"/>
      <c r="AR5630" s="9"/>
      <c r="AS5630" s="9"/>
      <c r="AT5630" s="9"/>
      <c r="AU5630" s="9"/>
      <c r="AV5630" s="9"/>
      <c r="AW5630" s="9"/>
      <c r="AX5630" s="9"/>
      <c r="AY5630" s="9"/>
      <c r="AZ5630" s="9"/>
      <c r="BA5630" s="9"/>
      <c r="BB5630" s="9"/>
      <c r="BC5630" s="9"/>
      <c r="BD5630" s="9"/>
      <c r="BE5630" s="9"/>
      <c r="BF5630" s="9"/>
      <c r="BG5630" s="9"/>
      <c r="BH5630" s="9"/>
      <c r="BI5630" s="9"/>
      <c r="BJ5630" s="9"/>
      <c r="BK5630" s="9"/>
      <c r="BL5630" s="9">
        <f t="shared" si="182"/>
        <v>76688.580783371697</v>
      </c>
      <c r="BM5630" s="9">
        <f t="shared" si="183"/>
        <v>76700</v>
      </c>
    </row>
    <row r="5631" spans="1:65" x14ac:dyDescent="0.3">
      <c r="A5631" t="s">
        <v>4998</v>
      </c>
      <c r="B5631" s="9">
        <v>226</v>
      </c>
      <c r="C5631">
        <v>549053</v>
      </c>
      <c r="D5631">
        <v>1</v>
      </c>
      <c r="E5631">
        <v>0</v>
      </c>
      <c r="F5631">
        <v>0</v>
      </c>
      <c r="G5631">
        <v>0</v>
      </c>
      <c r="H5631">
        <v>0</v>
      </c>
      <c r="I5631" t="s">
        <v>123</v>
      </c>
      <c r="J5631">
        <v>548561</v>
      </c>
      <c r="K5631" t="s">
        <v>970</v>
      </c>
      <c r="L5631">
        <v>548561</v>
      </c>
      <c r="M5631" t="s">
        <v>970</v>
      </c>
      <c r="N5631">
        <v>548561</v>
      </c>
      <c r="O5631" t="s">
        <v>970</v>
      </c>
      <c r="P5631">
        <v>547492</v>
      </c>
      <c r="Q5631" t="s">
        <v>125</v>
      </c>
      <c r="R5631" s="9">
        <v>71941.662785630979</v>
      </c>
      <c r="S5631" s="9"/>
      <c r="T5631" s="9"/>
      <c r="U5631" s="9"/>
      <c r="V5631" s="9"/>
      <c r="W5631" s="9"/>
      <c r="X5631" s="9"/>
      <c r="Y5631" s="9"/>
      <c r="Z5631" s="9"/>
      <c r="AA5631" s="9"/>
      <c r="AB5631" s="9"/>
      <c r="AC5631" s="9"/>
      <c r="AD5631" s="9"/>
      <c r="AE5631" s="9"/>
      <c r="AF5631" s="9"/>
      <c r="AG5631" s="9"/>
      <c r="AH5631" s="9"/>
      <c r="AI5631" s="9"/>
      <c r="AJ5631" s="9"/>
      <c r="AK5631" s="9"/>
      <c r="AL5631" s="9"/>
      <c r="AM5631" s="9"/>
      <c r="AN5631" s="9"/>
      <c r="AO5631" s="9"/>
      <c r="AP5631" s="9"/>
      <c r="AQ5631" s="15"/>
      <c r="AR5631" s="9"/>
      <c r="AS5631" s="9"/>
      <c r="AT5631" s="9"/>
      <c r="AU5631" s="9"/>
      <c r="AV5631" s="9"/>
      <c r="AW5631" s="9"/>
      <c r="AX5631" s="9"/>
      <c r="AY5631" s="9"/>
      <c r="AZ5631" s="9"/>
      <c r="BA5631" s="9"/>
      <c r="BB5631" s="9"/>
      <c r="BC5631" s="9"/>
      <c r="BD5631" s="9"/>
      <c r="BE5631" s="9"/>
      <c r="BF5631" s="9"/>
      <c r="BG5631" s="9"/>
      <c r="BH5631" s="9"/>
      <c r="BI5631" s="9"/>
      <c r="BJ5631" s="9"/>
      <c r="BK5631" s="9"/>
      <c r="BL5631" s="9">
        <f t="shared" si="182"/>
        <v>71941.662785630979</v>
      </c>
      <c r="BM5631" s="9">
        <f t="shared" si="183"/>
        <v>71900</v>
      </c>
    </row>
    <row r="5632" spans="1:65" x14ac:dyDescent="0.3">
      <c r="A5632" t="s">
        <v>4999</v>
      </c>
      <c r="B5632" s="9">
        <v>387</v>
      </c>
      <c r="C5632">
        <v>562939</v>
      </c>
      <c r="D5632">
        <v>1</v>
      </c>
      <c r="E5632">
        <v>0</v>
      </c>
      <c r="F5632">
        <v>0</v>
      </c>
      <c r="G5632">
        <v>0</v>
      </c>
      <c r="H5632">
        <v>0</v>
      </c>
      <c r="I5632" t="s">
        <v>131</v>
      </c>
      <c r="J5632">
        <v>562394</v>
      </c>
      <c r="K5632" t="s">
        <v>1078</v>
      </c>
      <c r="L5632">
        <v>562394</v>
      </c>
      <c r="M5632" t="s">
        <v>1078</v>
      </c>
      <c r="N5632">
        <v>562394</v>
      </c>
      <c r="O5632" t="s">
        <v>1078</v>
      </c>
      <c r="P5632">
        <v>562335</v>
      </c>
      <c r="Q5632" t="s">
        <v>132</v>
      </c>
      <c r="R5632" s="9">
        <v>92558.925830349268</v>
      </c>
      <c r="S5632" s="9"/>
      <c r="T5632" s="9"/>
      <c r="U5632" s="9"/>
      <c r="V5632" s="9"/>
      <c r="W5632" s="9"/>
      <c r="X5632" s="9"/>
      <c r="Y5632" s="9"/>
      <c r="Z5632" s="9"/>
      <c r="AA5632" s="9"/>
      <c r="AB5632" s="9"/>
      <c r="AC5632" s="9"/>
      <c r="AD5632" s="9"/>
      <c r="AE5632" s="9"/>
      <c r="AF5632" s="9"/>
      <c r="AG5632" s="9"/>
      <c r="AH5632" s="9"/>
      <c r="AI5632" s="9"/>
      <c r="AJ5632" s="9"/>
      <c r="AK5632" s="9"/>
      <c r="AL5632" s="9"/>
      <c r="AM5632" s="9"/>
      <c r="AN5632" s="9"/>
      <c r="AO5632" s="9"/>
      <c r="AP5632" s="9"/>
      <c r="AQ5632" s="15"/>
      <c r="AR5632" s="9"/>
      <c r="AS5632" s="9"/>
      <c r="AT5632" s="9"/>
      <c r="AU5632" s="9"/>
      <c r="AV5632" s="9"/>
      <c r="AW5632" s="9"/>
      <c r="AX5632" s="9"/>
      <c r="AY5632" s="9"/>
      <c r="AZ5632" s="9"/>
      <c r="BA5632" s="9"/>
      <c r="BB5632" s="9"/>
      <c r="BC5632" s="9"/>
      <c r="BD5632" s="9"/>
      <c r="BE5632" s="9"/>
      <c r="BF5632" s="9"/>
      <c r="BG5632" s="9"/>
      <c r="BH5632" s="9"/>
      <c r="BI5632" s="9"/>
      <c r="BJ5632" s="9"/>
      <c r="BK5632" s="9"/>
      <c r="BL5632" s="9">
        <f t="shared" si="182"/>
        <v>92558.925830349268</v>
      </c>
      <c r="BM5632" s="9">
        <f t="shared" si="183"/>
        <v>92600</v>
      </c>
    </row>
    <row r="5633" spans="1:65" x14ac:dyDescent="0.3">
      <c r="A5633" t="s">
        <v>5000</v>
      </c>
      <c r="B5633" s="9">
        <v>407</v>
      </c>
      <c r="C5633">
        <v>575968</v>
      </c>
      <c r="D5633">
        <v>1</v>
      </c>
      <c r="E5633">
        <v>0</v>
      </c>
      <c r="F5633">
        <v>0</v>
      </c>
      <c r="G5633">
        <v>0</v>
      </c>
      <c r="H5633">
        <v>0</v>
      </c>
      <c r="I5633" t="s">
        <v>96</v>
      </c>
      <c r="J5633">
        <v>575054</v>
      </c>
      <c r="K5633" t="s">
        <v>849</v>
      </c>
      <c r="L5633">
        <v>575500</v>
      </c>
      <c r="M5633" t="s">
        <v>701</v>
      </c>
      <c r="N5633">
        <v>575500</v>
      </c>
      <c r="O5633" t="s">
        <v>701</v>
      </c>
      <c r="P5633">
        <v>575500</v>
      </c>
      <c r="Q5633" t="s">
        <v>701</v>
      </c>
      <c r="R5633" s="9">
        <v>97287.335812924561</v>
      </c>
      <c r="S5633" s="9"/>
      <c r="T5633" s="9"/>
      <c r="U5633" s="9"/>
      <c r="V5633" s="9"/>
      <c r="W5633" s="9"/>
      <c r="X5633" s="9"/>
      <c r="Y5633" s="9"/>
      <c r="Z5633" s="9"/>
      <c r="AA5633" s="9"/>
      <c r="AB5633" s="9"/>
      <c r="AC5633" s="9"/>
      <c r="AD5633" s="9"/>
      <c r="AE5633" s="9"/>
      <c r="AF5633" s="9"/>
      <c r="AG5633" s="9"/>
      <c r="AH5633" s="9"/>
      <c r="AI5633" s="9"/>
      <c r="AJ5633" s="9"/>
      <c r="AK5633" s="9"/>
      <c r="AL5633" s="9"/>
      <c r="AM5633" s="9"/>
      <c r="AN5633" s="9"/>
      <c r="AO5633" s="9"/>
      <c r="AP5633" s="9"/>
      <c r="AQ5633" s="15"/>
      <c r="AR5633" s="9"/>
      <c r="AS5633" s="9"/>
      <c r="AT5633" s="9"/>
      <c r="AU5633" s="9"/>
      <c r="AV5633" s="9"/>
      <c r="AW5633" s="9"/>
      <c r="AX5633" s="9"/>
      <c r="AY5633" s="9"/>
      <c r="AZ5633" s="9"/>
      <c r="BA5633" s="9"/>
      <c r="BB5633" s="9"/>
      <c r="BC5633" s="9"/>
      <c r="BD5633" s="9"/>
      <c r="BE5633" s="9"/>
      <c r="BF5633" s="9"/>
      <c r="BG5633" s="9"/>
      <c r="BH5633" s="9"/>
      <c r="BI5633" s="9"/>
      <c r="BJ5633" s="9"/>
      <c r="BK5633" s="9"/>
      <c r="BL5633" s="9">
        <f t="shared" si="182"/>
        <v>97287.335812924561</v>
      </c>
      <c r="BM5633" s="9">
        <f t="shared" si="183"/>
        <v>97300</v>
      </c>
    </row>
    <row r="5634" spans="1:65" x14ac:dyDescent="0.3">
      <c r="A5634" s="4" t="s">
        <v>570</v>
      </c>
      <c r="B5634" s="9">
        <v>6515</v>
      </c>
      <c r="C5634">
        <v>553271</v>
      </c>
      <c r="D5634">
        <v>1</v>
      </c>
      <c r="E5634">
        <v>1</v>
      </c>
      <c r="F5634">
        <v>1</v>
      </c>
      <c r="G5634">
        <v>1</v>
      </c>
      <c r="H5634">
        <v>0</v>
      </c>
      <c r="I5634" t="s">
        <v>83</v>
      </c>
      <c r="J5634">
        <v>553271</v>
      </c>
      <c r="K5634" t="s">
        <v>570</v>
      </c>
      <c r="L5634">
        <v>553271</v>
      </c>
      <c r="M5634" t="s">
        <v>570</v>
      </c>
      <c r="N5634">
        <v>553271</v>
      </c>
      <c r="O5634" t="s">
        <v>570</v>
      </c>
      <c r="P5634">
        <v>553131</v>
      </c>
      <c r="Q5634" t="s">
        <v>571</v>
      </c>
      <c r="R5634" s="9">
        <v>1457958.2200822311</v>
      </c>
      <c r="S5634" s="9">
        <f>SUMIFS($B:$B,$J:$J,$C5634)</f>
        <v>8979</v>
      </c>
      <c r="T5634" s="9">
        <v>486305.20349770552</v>
      </c>
      <c r="U5634" s="9">
        <v>0</v>
      </c>
      <c r="V5634" s="9">
        <f>U5634*768</f>
        <v>0</v>
      </c>
      <c r="W5634" s="9">
        <v>23</v>
      </c>
      <c r="X5634" s="9">
        <f>W5634*3072</f>
        <v>70656</v>
      </c>
      <c r="Y5634" s="9">
        <v>50</v>
      </c>
      <c r="Z5634" s="9">
        <f>Y5634*1024</f>
        <v>51200</v>
      </c>
      <c r="AA5634" s="9">
        <v>34</v>
      </c>
      <c r="AB5634" s="9">
        <f>AA5634*256</f>
        <v>8704</v>
      </c>
      <c r="AC5634" s="9">
        <f>SUMIFS($B:$B,$L:$L,$C5634)</f>
        <v>8979</v>
      </c>
      <c r="AD5634" s="9">
        <v>1115182.2660467825</v>
      </c>
      <c r="AE5634" s="9"/>
      <c r="AF5634" s="9"/>
      <c r="AG5634" s="9">
        <f>SUMIFS($B:$B,$N:$N,$C5634)</f>
        <v>8979</v>
      </c>
      <c r="AH5634" s="9">
        <v>1010484.786365423</v>
      </c>
      <c r="AI5634" s="9"/>
      <c r="AJ5634" s="9"/>
      <c r="AK5634" s="9"/>
      <c r="AL5634" s="9"/>
      <c r="AM5634" s="9"/>
      <c r="AN5634" s="9"/>
      <c r="AO5634" s="9"/>
      <c r="AP5634" s="9"/>
      <c r="AQ5634" s="15"/>
      <c r="AR5634" s="9">
        <v>9</v>
      </c>
      <c r="AS5634" s="9">
        <f>AR5634*30500</f>
        <v>274500</v>
      </c>
      <c r="AT5634" s="9"/>
      <c r="AU5634" s="9"/>
      <c r="AV5634" s="9"/>
      <c r="AW5634" s="9"/>
      <c r="AX5634" s="9"/>
      <c r="AY5634" s="9"/>
      <c r="AZ5634" s="9"/>
      <c r="BA5634" s="9"/>
      <c r="BB5634" s="9"/>
      <c r="BC5634" s="9"/>
      <c r="BD5634" s="9"/>
      <c r="BE5634" s="9"/>
      <c r="BF5634" s="9"/>
      <c r="BG5634" s="9"/>
      <c r="BH5634" s="9"/>
      <c r="BI5634" s="9"/>
      <c r="BJ5634" s="9"/>
      <c r="BK5634" s="9"/>
      <c r="BL5634" s="9">
        <f t="shared" si="182"/>
        <v>4474990.4759921422</v>
      </c>
      <c r="BM5634" s="9">
        <f t="shared" si="183"/>
        <v>4475000</v>
      </c>
    </row>
    <row r="5635" spans="1:65" x14ac:dyDescent="0.3">
      <c r="A5635" s="5" t="s">
        <v>432</v>
      </c>
      <c r="B5635" s="9">
        <v>10623</v>
      </c>
      <c r="C5635">
        <v>586722</v>
      </c>
      <c r="D5635">
        <v>1</v>
      </c>
      <c r="E5635">
        <v>1</v>
      </c>
      <c r="F5635">
        <v>1</v>
      </c>
      <c r="G5635">
        <v>1</v>
      </c>
      <c r="H5635">
        <v>1</v>
      </c>
      <c r="I5635" t="s">
        <v>81</v>
      </c>
      <c r="J5635">
        <v>586722</v>
      </c>
      <c r="K5635" t="s">
        <v>432</v>
      </c>
      <c r="L5635">
        <v>586722</v>
      </c>
      <c r="M5635" t="s">
        <v>432</v>
      </c>
      <c r="N5635">
        <v>586722</v>
      </c>
      <c r="O5635" t="s">
        <v>432</v>
      </c>
      <c r="P5635">
        <v>586722</v>
      </c>
      <c r="Q5635" t="s">
        <v>432</v>
      </c>
      <c r="R5635" s="9">
        <v>492749.97944316821</v>
      </c>
      <c r="S5635" s="9">
        <f>SUMIFS($B:$B,$J:$J,$C5635)</f>
        <v>10623</v>
      </c>
      <c r="T5635" s="9">
        <v>218735.65231871599</v>
      </c>
      <c r="U5635" s="9">
        <v>1</v>
      </c>
      <c r="V5635" s="9">
        <f>U5635*768</f>
        <v>768</v>
      </c>
      <c r="W5635" s="9">
        <v>39</v>
      </c>
      <c r="X5635" s="9">
        <f>W5635*3072</f>
        <v>119808</v>
      </c>
      <c r="Y5635" s="9">
        <v>121</v>
      </c>
      <c r="Z5635" s="9">
        <f>Y5635*1024</f>
        <v>123904</v>
      </c>
      <c r="AA5635" s="9">
        <v>47</v>
      </c>
      <c r="AB5635" s="9">
        <f>AA5635*256</f>
        <v>12032</v>
      </c>
      <c r="AC5635" s="9">
        <f>SUMIFS($B:$B,$L:$L,$C5635)</f>
        <v>19799</v>
      </c>
      <c r="AD5635" s="9">
        <v>1283507.4023957599</v>
      </c>
      <c r="AE5635" s="9">
        <f>SUMIFS($B:$B,$P:$P,$C5635)</f>
        <v>36507</v>
      </c>
      <c r="AF5635" s="9">
        <v>2256561.3939016652</v>
      </c>
      <c r="AG5635" s="9">
        <f>SUMIFS($B:$B,$N:$N,$C5635)</f>
        <v>21827</v>
      </c>
      <c r="AH5635" s="9">
        <v>3813361.6999288052</v>
      </c>
      <c r="AI5635" s="9">
        <f>SUMIFS($B:$B,$P:$P,$C5635)</f>
        <v>36507</v>
      </c>
      <c r="AJ5635" s="9">
        <v>18652305.544643629</v>
      </c>
      <c r="AK5635" s="9"/>
      <c r="AL5635" s="9">
        <v>5341</v>
      </c>
      <c r="AM5635" s="9">
        <f>AL5635*141</f>
        <v>753081</v>
      </c>
      <c r="AN5635" s="9"/>
      <c r="AO5635" s="9"/>
      <c r="AP5635" s="9"/>
      <c r="AQ5635" s="15"/>
      <c r="AR5635" s="9">
        <v>3</v>
      </c>
      <c r="AS5635" s="9">
        <f>AR5635*30500</f>
        <v>91500</v>
      </c>
      <c r="AT5635" s="9">
        <v>116</v>
      </c>
      <c r="AU5635" s="9">
        <f>AT5635*2742</f>
        <v>318072</v>
      </c>
      <c r="AV5635" s="9">
        <v>0</v>
      </c>
      <c r="AW5635" s="9">
        <f>AV5635*914</f>
        <v>0</v>
      </c>
      <c r="AX5635" s="9">
        <v>1647</v>
      </c>
      <c r="AY5635" s="9">
        <f>AX5635*141</f>
        <v>232227</v>
      </c>
      <c r="AZ5635" s="9">
        <v>1379</v>
      </c>
      <c r="BA5635" s="9">
        <f>AZ5635*343</f>
        <v>472997</v>
      </c>
      <c r="BB5635" s="9">
        <v>390</v>
      </c>
      <c r="BC5635" s="9">
        <f>BB5635*109</f>
        <v>42510</v>
      </c>
      <c r="BD5635" s="9">
        <v>15</v>
      </c>
      <c r="BE5635" s="9">
        <f>BD5635*82</f>
        <v>1230</v>
      </c>
      <c r="BF5635" s="9">
        <v>569</v>
      </c>
      <c r="BG5635" s="9">
        <f>BF5635*328</f>
        <v>186632</v>
      </c>
      <c r="BH5635" s="9">
        <v>16</v>
      </c>
      <c r="BI5635" s="9">
        <f>BH5635*410</f>
        <v>6560</v>
      </c>
      <c r="BJ5635" s="9">
        <v>0</v>
      </c>
      <c r="BK5635" s="9">
        <f>BJ5635*219</f>
        <v>0</v>
      </c>
      <c r="BL5635" s="9">
        <f t="shared" si="182"/>
        <v>29078542.672631744</v>
      </c>
      <c r="BM5635" s="9">
        <f t="shared" si="183"/>
        <v>29078500</v>
      </c>
    </row>
    <row r="5636" spans="1:65" x14ac:dyDescent="0.3">
      <c r="A5636" t="s">
        <v>5001</v>
      </c>
      <c r="B5636" s="9">
        <v>124</v>
      </c>
      <c r="C5636">
        <v>565725</v>
      </c>
      <c r="D5636">
        <v>1</v>
      </c>
      <c r="E5636">
        <v>0</v>
      </c>
      <c r="F5636">
        <v>0</v>
      </c>
      <c r="G5636">
        <v>0</v>
      </c>
      <c r="H5636">
        <v>0</v>
      </c>
      <c r="I5636" t="s">
        <v>86</v>
      </c>
      <c r="J5636">
        <v>535702</v>
      </c>
      <c r="K5636" t="s">
        <v>1273</v>
      </c>
      <c r="L5636">
        <v>535702</v>
      </c>
      <c r="M5636" t="s">
        <v>1273</v>
      </c>
      <c r="N5636">
        <v>535419</v>
      </c>
      <c r="O5636" t="s">
        <v>170</v>
      </c>
      <c r="P5636">
        <v>535419</v>
      </c>
      <c r="Q5636" t="s">
        <v>170</v>
      </c>
      <c r="R5636" s="9">
        <v>71941.662785630979</v>
      </c>
      <c r="S5636" s="9"/>
      <c r="T5636" s="9"/>
      <c r="U5636" s="9"/>
      <c r="V5636" s="9"/>
      <c r="W5636" s="9"/>
      <c r="X5636" s="9"/>
      <c r="Y5636" s="9"/>
      <c r="Z5636" s="9"/>
      <c r="AA5636" s="9"/>
      <c r="AB5636" s="9"/>
      <c r="AC5636" s="9"/>
      <c r="AD5636" s="9"/>
      <c r="AE5636" s="9"/>
      <c r="AF5636" s="9"/>
      <c r="AG5636" s="9"/>
      <c r="AH5636" s="9"/>
      <c r="AI5636" s="9"/>
      <c r="AJ5636" s="9"/>
      <c r="AK5636" s="9"/>
      <c r="AL5636" s="9"/>
      <c r="AM5636" s="9"/>
      <c r="AN5636" s="9"/>
      <c r="AO5636" s="9"/>
      <c r="AP5636" s="9"/>
      <c r="AQ5636" s="15"/>
      <c r="AR5636" s="9"/>
      <c r="AS5636" s="9"/>
      <c r="AT5636" s="9"/>
      <c r="AU5636" s="9"/>
      <c r="AV5636" s="9"/>
      <c r="AW5636" s="9"/>
      <c r="AX5636" s="9"/>
      <c r="AY5636" s="9"/>
      <c r="AZ5636" s="9"/>
      <c r="BA5636" s="9"/>
      <c r="BB5636" s="9"/>
      <c r="BC5636" s="9"/>
      <c r="BD5636" s="9"/>
      <c r="BE5636" s="9"/>
      <c r="BF5636" s="9"/>
      <c r="BG5636" s="9"/>
      <c r="BH5636" s="9"/>
      <c r="BI5636" s="9"/>
      <c r="BJ5636" s="9"/>
      <c r="BK5636" s="9"/>
      <c r="BL5636" s="9">
        <f t="shared" ref="BL5636:BL5699" si="184">SUMIF(R5636:R5636,"&lt;&gt;")+SUMIF(T5636:T5636,"&lt;&gt;")+SUMIF(V5636:V5636,"&lt;&gt;")+SUMIF(X5636:X5636,"&lt;&gt;")+SUMIF(Z5636:Z5636,"&lt;&gt;")+SUMIF(AB5636:AB5636,"&lt;&gt;")+SUMIF(AD5636:AD5636,"&lt;&gt;")+SUMIF(AF5636:AF5636,"&lt;&gt;")+SUMIF(AH5636:AH5636,"&lt;&gt;")+SUMIF(AJ5636:AJ5636,"&lt;&gt;")+SUMIF(AK5636:AK5636,"&lt;&gt;")+SUMIF(AM5636:AM5636,"&lt;&gt;")+SUMIF(AO5636:AO5636,"&lt;&gt;")+SUMIF(AQ5636:AQ5636,"&lt;&gt;")+SUMIF(AS5636:AS5636,"&lt;&gt;")+SUMIF(AU5636:AU5636,"&lt;&gt;")+SUMIF(AW5636:AW5636,"&lt;&gt;")+SUMIF(AY5636:AY5636,"&lt;&gt;")+SUMIF(BA5636:BA5636,"&lt;&gt;")+SUMIF(BC5636:BC5636,"&lt;&gt;")+SUMIF(BE5636:BE5636,"&lt;&gt;")+SUMIF(BG5636:BG5636,"&lt;&gt;")+SUMIF(BI5636:BI5636,"&lt;&gt;")+SUMIF(BK5636:BK5636,"&lt;&gt;")</f>
        <v>71941.662785630979</v>
      </c>
      <c r="BM5636" s="9">
        <f t="shared" ref="BM5636:BM5699" si="185">ROUND(BL5636/100,0)*100</f>
        <v>71900</v>
      </c>
    </row>
    <row r="5637" spans="1:65" x14ac:dyDescent="0.3">
      <c r="A5637" t="s">
        <v>5002</v>
      </c>
      <c r="B5637" s="9">
        <v>222</v>
      </c>
      <c r="C5637">
        <v>549975</v>
      </c>
      <c r="D5637">
        <v>1</v>
      </c>
      <c r="E5637">
        <v>0</v>
      </c>
      <c r="F5637">
        <v>0</v>
      </c>
      <c r="G5637">
        <v>0</v>
      </c>
      <c r="H5637">
        <v>0</v>
      </c>
      <c r="I5637" t="s">
        <v>83</v>
      </c>
      <c r="J5637">
        <v>549266</v>
      </c>
      <c r="K5637" t="s">
        <v>315</v>
      </c>
      <c r="L5637">
        <v>549266</v>
      </c>
      <c r="M5637" t="s">
        <v>315</v>
      </c>
      <c r="N5637">
        <v>549576</v>
      </c>
      <c r="O5637" t="s">
        <v>317</v>
      </c>
      <c r="P5637">
        <v>549576</v>
      </c>
      <c r="Q5637" t="s">
        <v>317</v>
      </c>
      <c r="R5637" s="9">
        <v>71941.662785630979</v>
      </c>
      <c r="S5637" s="9"/>
      <c r="T5637" s="9"/>
      <c r="U5637" s="9"/>
      <c r="V5637" s="9"/>
      <c r="W5637" s="9"/>
      <c r="X5637" s="9"/>
      <c r="Y5637" s="9"/>
      <c r="Z5637" s="9"/>
      <c r="AA5637" s="9"/>
      <c r="AB5637" s="9"/>
      <c r="AC5637" s="9"/>
      <c r="AD5637" s="9"/>
      <c r="AE5637" s="9"/>
      <c r="AF5637" s="9"/>
      <c r="AG5637" s="9"/>
      <c r="AH5637" s="9"/>
      <c r="AI5637" s="9"/>
      <c r="AJ5637" s="9"/>
      <c r="AK5637" s="9"/>
      <c r="AL5637" s="9"/>
      <c r="AM5637" s="9"/>
      <c r="AN5637" s="9"/>
      <c r="AO5637" s="9"/>
      <c r="AP5637" s="9"/>
      <c r="AQ5637" s="15"/>
      <c r="AR5637" s="9"/>
      <c r="AS5637" s="9"/>
      <c r="AT5637" s="9"/>
      <c r="AU5637" s="9"/>
      <c r="AV5637" s="9"/>
      <c r="AW5637" s="9"/>
      <c r="AX5637" s="9"/>
      <c r="AY5637" s="9"/>
      <c r="AZ5637" s="9"/>
      <c r="BA5637" s="9"/>
      <c r="BB5637" s="9"/>
      <c r="BC5637" s="9"/>
      <c r="BD5637" s="9"/>
      <c r="BE5637" s="9"/>
      <c r="BF5637" s="9"/>
      <c r="BG5637" s="9"/>
      <c r="BH5637" s="9"/>
      <c r="BI5637" s="9"/>
      <c r="BJ5637" s="9"/>
      <c r="BK5637" s="9"/>
      <c r="BL5637" s="9">
        <f t="shared" si="184"/>
        <v>71941.662785630979</v>
      </c>
      <c r="BM5637" s="9">
        <f t="shared" si="185"/>
        <v>71900</v>
      </c>
    </row>
    <row r="5638" spans="1:65" x14ac:dyDescent="0.3">
      <c r="A5638" t="s">
        <v>5002</v>
      </c>
      <c r="B5638" s="9">
        <v>921</v>
      </c>
      <c r="C5638">
        <v>520420</v>
      </c>
      <c r="D5638">
        <v>1</v>
      </c>
      <c r="E5638">
        <v>0</v>
      </c>
      <c r="F5638">
        <v>0</v>
      </c>
      <c r="G5638">
        <v>0</v>
      </c>
      <c r="H5638">
        <v>0</v>
      </c>
      <c r="I5638" t="s">
        <v>111</v>
      </c>
      <c r="J5638">
        <v>516619</v>
      </c>
      <c r="K5638" t="s">
        <v>3538</v>
      </c>
      <c r="L5638">
        <v>514705</v>
      </c>
      <c r="M5638" t="s">
        <v>517</v>
      </c>
      <c r="N5638">
        <v>514705</v>
      </c>
      <c r="O5638" t="s">
        <v>517</v>
      </c>
      <c r="P5638">
        <v>514705</v>
      </c>
      <c r="Q5638" t="s">
        <v>517</v>
      </c>
      <c r="R5638" s="9">
        <v>217658.82498789989</v>
      </c>
      <c r="S5638" s="9"/>
      <c r="T5638" s="9"/>
      <c r="U5638" s="9"/>
      <c r="V5638" s="9"/>
      <c r="W5638" s="9"/>
      <c r="X5638" s="9"/>
      <c r="Y5638" s="9"/>
      <c r="Z5638" s="9"/>
      <c r="AA5638" s="9"/>
      <c r="AB5638" s="9"/>
      <c r="AC5638" s="9"/>
      <c r="AD5638" s="9"/>
      <c r="AE5638" s="9"/>
      <c r="AF5638" s="9"/>
      <c r="AG5638" s="9"/>
      <c r="AH5638" s="9"/>
      <c r="AI5638" s="9"/>
      <c r="AJ5638" s="9"/>
      <c r="AK5638" s="9"/>
      <c r="AL5638" s="9"/>
      <c r="AM5638" s="9"/>
      <c r="AN5638" s="9"/>
      <c r="AO5638" s="9"/>
      <c r="AP5638" s="9"/>
      <c r="AQ5638" s="15"/>
      <c r="AR5638" s="9">
        <v>1</v>
      </c>
      <c r="AS5638" s="9">
        <f>AR5638*30500</f>
        <v>30500</v>
      </c>
      <c r="AT5638" s="9"/>
      <c r="AU5638" s="9"/>
      <c r="AV5638" s="9"/>
      <c r="AW5638" s="9"/>
      <c r="AX5638" s="9"/>
      <c r="AY5638" s="9"/>
      <c r="AZ5638" s="9"/>
      <c r="BA5638" s="9"/>
      <c r="BB5638" s="9"/>
      <c r="BC5638" s="9"/>
      <c r="BD5638" s="9"/>
      <c r="BE5638" s="9"/>
      <c r="BF5638" s="9"/>
      <c r="BG5638" s="9"/>
      <c r="BH5638" s="9"/>
      <c r="BI5638" s="9"/>
      <c r="BJ5638" s="9"/>
      <c r="BK5638" s="9"/>
      <c r="BL5638" s="9">
        <f t="shared" si="184"/>
        <v>248158.82498789989</v>
      </c>
      <c r="BM5638" s="9">
        <f t="shared" si="185"/>
        <v>248200</v>
      </c>
    </row>
    <row r="5639" spans="1:65" x14ac:dyDescent="0.3">
      <c r="A5639" t="s">
        <v>5003</v>
      </c>
      <c r="B5639" s="9">
        <v>607</v>
      </c>
      <c r="C5639">
        <v>569682</v>
      </c>
      <c r="D5639">
        <v>1</v>
      </c>
      <c r="E5639">
        <v>0</v>
      </c>
      <c r="F5639">
        <v>0</v>
      </c>
      <c r="G5639">
        <v>0</v>
      </c>
      <c r="H5639">
        <v>0</v>
      </c>
      <c r="I5639" t="s">
        <v>123</v>
      </c>
      <c r="J5639">
        <v>568414</v>
      </c>
      <c r="K5639" t="s">
        <v>166</v>
      </c>
      <c r="L5639">
        <v>568414</v>
      </c>
      <c r="M5639" t="s">
        <v>166</v>
      </c>
      <c r="N5639">
        <v>568414</v>
      </c>
      <c r="O5639" t="s">
        <v>166</v>
      </c>
      <c r="P5639">
        <v>568414</v>
      </c>
      <c r="Q5639" t="s">
        <v>166</v>
      </c>
      <c r="R5639" s="9">
        <v>144369.08991810499</v>
      </c>
      <c r="S5639" s="9"/>
      <c r="T5639" s="9"/>
      <c r="U5639" s="9"/>
      <c r="V5639" s="9"/>
      <c r="W5639" s="9"/>
      <c r="X5639" s="9"/>
      <c r="Y5639" s="9"/>
      <c r="Z5639" s="9"/>
      <c r="AA5639" s="9"/>
      <c r="AB5639" s="9"/>
      <c r="AC5639" s="9"/>
      <c r="AD5639" s="9"/>
      <c r="AE5639" s="9"/>
      <c r="AF5639" s="9"/>
      <c r="AG5639" s="9"/>
      <c r="AH5639" s="9"/>
      <c r="AI5639" s="9"/>
      <c r="AJ5639" s="9"/>
      <c r="AK5639" s="9"/>
      <c r="AL5639" s="9"/>
      <c r="AM5639" s="9"/>
      <c r="AN5639" s="9"/>
      <c r="AO5639" s="9"/>
      <c r="AP5639" s="9"/>
      <c r="AQ5639" s="15"/>
      <c r="AR5639" s="9"/>
      <c r="AS5639" s="9"/>
      <c r="AT5639" s="9"/>
      <c r="AU5639" s="9"/>
      <c r="AV5639" s="9"/>
      <c r="AW5639" s="9"/>
      <c r="AX5639" s="9"/>
      <c r="AY5639" s="9"/>
      <c r="AZ5639" s="9"/>
      <c r="BA5639" s="9"/>
      <c r="BB5639" s="9"/>
      <c r="BC5639" s="9"/>
      <c r="BD5639" s="9"/>
      <c r="BE5639" s="9"/>
      <c r="BF5639" s="9"/>
      <c r="BG5639" s="9"/>
      <c r="BH5639" s="9"/>
      <c r="BI5639" s="9"/>
      <c r="BJ5639" s="9"/>
      <c r="BK5639" s="9"/>
      <c r="BL5639" s="9">
        <f t="shared" si="184"/>
        <v>144369.08991810499</v>
      </c>
      <c r="BM5639" s="9">
        <f t="shared" si="185"/>
        <v>144400</v>
      </c>
    </row>
    <row r="5640" spans="1:65" x14ac:dyDescent="0.3">
      <c r="A5640" t="s">
        <v>5004</v>
      </c>
      <c r="B5640" s="9">
        <v>192</v>
      </c>
      <c r="C5640">
        <v>547565</v>
      </c>
      <c r="D5640">
        <v>1</v>
      </c>
      <c r="E5640">
        <v>0</v>
      </c>
      <c r="F5640">
        <v>0</v>
      </c>
      <c r="G5640">
        <v>0</v>
      </c>
      <c r="H5640">
        <v>0</v>
      </c>
      <c r="I5640" t="s">
        <v>90</v>
      </c>
      <c r="J5640">
        <v>574074</v>
      </c>
      <c r="K5640" t="s">
        <v>739</v>
      </c>
      <c r="L5640">
        <v>573990</v>
      </c>
      <c r="M5640" t="s">
        <v>740</v>
      </c>
      <c r="N5640">
        <v>573990</v>
      </c>
      <c r="O5640" t="s">
        <v>740</v>
      </c>
      <c r="P5640">
        <v>573868</v>
      </c>
      <c r="Q5640" t="s">
        <v>349</v>
      </c>
      <c r="R5640" s="9">
        <v>71941.662785630979</v>
      </c>
      <c r="S5640" s="9"/>
      <c r="T5640" s="9"/>
      <c r="U5640" s="9"/>
      <c r="V5640" s="9"/>
      <c r="W5640" s="9"/>
      <c r="X5640" s="9"/>
      <c r="Y5640" s="9"/>
      <c r="Z5640" s="9"/>
      <c r="AA5640" s="9"/>
      <c r="AB5640" s="9"/>
      <c r="AC5640" s="9"/>
      <c r="AD5640" s="9"/>
      <c r="AE5640" s="9"/>
      <c r="AF5640" s="9"/>
      <c r="AG5640" s="9"/>
      <c r="AH5640" s="9"/>
      <c r="AI5640" s="9"/>
      <c r="AJ5640" s="9"/>
      <c r="AK5640" s="9"/>
      <c r="AL5640" s="9"/>
      <c r="AM5640" s="9"/>
      <c r="AN5640" s="9"/>
      <c r="AO5640" s="9"/>
      <c r="AP5640" s="9"/>
      <c r="AQ5640" s="15"/>
      <c r="AR5640" s="9"/>
      <c r="AS5640" s="9"/>
      <c r="AT5640" s="9"/>
      <c r="AU5640" s="9"/>
      <c r="AV5640" s="9"/>
      <c r="AW5640" s="9"/>
      <c r="AX5640" s="9"/>
      <c r="AY5640" s="9"/>
      <c r="AZ5640" s="9"/>
      <c r="BA5640" s="9"/>
      <c r="BB5640" s="9"/>
      <c r="BC5640" s="9"/>
      <c r="BD5640" s="9"/>
      <c r="BE5640" s="9"/>
      <c r="BF5640" s="9"/>
      <c r="BG5640" s="9"/>
      <c r="BH5640" s="9"/>
      <c r="BI5640" s="9"/>
      <c r="BJ5640" s="9"/>
      <c r="BK5640" s="9"/>
      <c r="BL5640" s="9">
        <f t="shared" si="184"/>
        <v>71941.662785630979</v>
      </c>
      <c r="BM5640" s="9">
        <f t="shared" si="185"/>
        <v>71900</v>
      </c>
    </row>
    <row r="5641" spans="1:65" x14ac:dyDescent="0.3">
      <c r="A5641" t="s">
        <v>5004</v>
      </c>
      <c r="B5641" s="9">
        <v>349</v>
      </c>
      <c r="C5641">
        <v>537942</v>
      </c>
      <c r="D5641">
        <v>1</v>
      </c>
      <c r="E5641">
        <v>0</v>
      </c>
      <c r="F5641">
        <v>0</v>
      </c>
      <c r="G5641">
        <v>0</v>
      </c>
      <c r="H5641">
        <v>0</v>
      </c>
      <c r="I5641" t="s">
        <v>86</v>
      </c>
      <c r="J5641">
        <v>537411</v>
      </c>
      <c r="K5641" t="s">
        <v>2607</v>
      </c>
      <c r="L5641">
        <v>537004</v>
      </c>
      <c r="M5641" t="s">
        <v>466</v>
      </c>
      <c r="N5641">
        <v>537004</v>
      </c>
      <c r="O5641" t="s">
        <v>466</v>
      </c>
      <c r="P5641">
        <v>537004</v>
      </c>
      <c r="Q5641" t="s">
        <v>466</v>
      </c>
      <c r="R5641" s="9">
        <v>83563.699734347145</v>
      </c>
      <c r="S5641" s="9"/>
      <c r="T5641" s="9"/>
      <c r="U5641" s="9"/>
      <c r="V5641" s="9"/>
      <c r="W5641" s="9"/>
      <c r="X5641" s="9"/>
      <c r="Y5641" s="9"/>
      <c r="Z5641" s="9"/>
      <c r="AA5641" s="9"/>
      <c r="AB5641" s="9"/>
      <c r="AC5641" s="9"/>
      <c r="AD5641" s="9"/>
      <c r="AE5641" s="9"/>
      <c r="AF5641" s="9"/>
      <c r="AG5641" s="9"/>
      <c r="AH5641" s="9"/>
      <c r="AI5641" s="9"/>
      <c r="AJ5641" s="9"/>
      <c r="AK5641" s="9"/>
      <c r="AL5641" s="9"/>
      <c r="AM5641" s="9"/>
      <c r="AN5641" s="9"/>
      <c r="AO5641" s="9"/>
      <c r="AP5641" s="9"/>
      <c r="AQ5641" s="15"/>
      <c r="AR5641" s="9"/>
      <c r="AS5641" s="9"/>
      <c r="AT5641" s="9"/>
      <c r="AU5641" s="9"/>
      <c r="AV5641" s="9"/>
      <c r="AW5641" s="9"/>
      <c r="AX5641" s="9"/>
      <c r="AY5641" s="9"/>
      <c r="AZ5641" s="9"/>
      <c r="BA5641" s="9"/>
      <c r="BB5641" s="9"/>
      <c r="BC5641" s="9"/>
      <c r="BD5641" s="9"/>
      <c r="BE5641" s="9"/>
      <c r="BF5641" s="9"/>
      <c r="BG5641" s="9"/>
      <c r="BH5641" s="9"/>
      <c r="BI5641" s="9"/>
      <c r="BJ5641" s="9"/>
      <c r="BK5641" s="9"/>
      <c r="BL5641" s="9">
        <f t="shared" si="184"/>
        <v>83563.699734347145</v>
      </c>
      <c r="BM5641" s="9">
        <f t="shared" si="185"/>
        <v>83600</v>
      </c>
    </row>
    <row r="5642" spans="1:65" x14ac:dyDescent="0.3">
      <c r="A5642" t="s">
        <v>5004</v>
      </c>
      <c r="B5642" s="9">
        <v>3195</v>
      </c>
      <c r="C5642">
        <v>513458</v>
      </c>
      <c r="D5642">
        <v>1</v>
      </c>
      <c r="E5642">
        <v>0</v>
      </c>
      <c r="F5642">
        <v>0</v>
      </c>
      <c r="G5642">
        <v>0</v>
      </c>
      <c r="H5642">
        <v>0</v>
      </c>
      <c r="I5642" t="s">
        <v>86</v>
      </c>
      <c r="J5642">
        <v>539325</v>
      </c>
      <c r="K5642" t="s">
        <v>775</v>
      </c>
      <c r="L5642">
        <v>539325</v>
      </c>
      <c r="M5642" t="s">
        <v>775</v>
      </c>
      <c r="N5642">
        <v>539325</v>
      </c>
      <c r="O5642" t="s">
        <v>775</v>
      </c>
      <c r="P5642">
        <v>539139</v>
      </c>
      <c r="Q5642" t="s">
        <v>537</v>
      </c>
      <c r="R5642" s="9">
        <v>733696.85995675728</v>
      </c>
      <c r="S5642" s="9"/>
      <c r="T5642" s="9"/>
      <c r="U5642" s="9"/>
      <c r="V5642" s="9"/>
      <c r="W5642" s="9"/>
      <c r="X5642" s="9"/>
      <c r="Y5642" s="9"/>
      <c r="Z5642" s="9"/>
      <c r="AA5642" s="9"/>
      <c r="AB5642" s="9"/>
      <c r="AC5642" s="9"/>
      <c r="AD5642" s="9"/>
      <c r="AE5642" s="9"/>
      <c r="AF5642" s="9"/>
      <c r="AG5642" s="9"/>
      <c r="AH5642" s="9"/>
      <c r="AI5642" s="9"/>
      <c r="AJ5642" s="9"/>
      <c r="AK5642" s="9"/>
      <c r="AL5642" s="9"/>
      <c r="AM5642" s="9"/>
      <c r="AN5642" s="9"/>
      <c r="AO5642" s="9"/>
      <c r="AP5642" s="9"/>
      <c r="AQ5642" s="15"/>
      <c r="AR5642" s="9">
        <v>1</v>
      </c>
      <c r="AS5642" s="9">
        <f>AR5642*30500</f>
        <v>30500</v>
      </c>
      <c r="AT5642" s="9"/>
      <c r="AU5642" s="9"/>
      <c r="AV5642" s="9"/>
      <c r="AW5642" s="9"/>
      <c r="AX5642" s="9"/>
      <c r="AY5642" s="9"/>
      <c r="AZ5642" s="9"/>
      <c r="BA5642" s="9"/>
      <c r="BB5642" s="9"/>
      <c r="BC5642" s="9"/>
      <c r="BD5642" s="9"/>
      <c r="BE5642" s="9"/>
      <c r="BF5642" s="9"/>
      <c r="BG5642" s="9"/>
      <c r="BH5642" s="9"/>
      <c r="BI5642" s="9"/>
      <c r="BJ5642" s="9"/>
      <c r="BK5642" s="9"/>
      <c r="BL5642" s="9">
        <f t="shared" si="184"/>
        <v>764196.85995675728</v>
      </c>
      <c r="BM5642" s="9">
        <f t="shared" si="185"/>
        <v>764200</v>
      </c>
    </row>
    <row r="5643" spans="1:65" x14ac:dyDescent="0.3">
      <c r="A5643" t="s">
        <v>5005</v>
      </c>
      <c r="B5643" s="9">
        <v>162</v>
      </c>
      <c r="C5643">
        <v>597031</v>
      </c>
      <c r="D5643">
        <v>1</v>
      </c>
      <c r="E5643">
        <v>0</v>
      </c>
      <c r="F5643">
        <v>0</v>
      </c>
      <c r="G5643">
        <v>0</v>
      </c>
      <c r="H5643">
        <v>0</v>
      </c>
      <c r="I5643" t="s">
        <v>123</v>
      </c>
      <c r="J5643">
        <v>596612</v>
      </c>
      <c r="K5643" t="s">
        <v>3436</v>
      </c>
      <c r="L5643">
        <v>595411</v>
      </c>
      <c r="M5643" t="s">
        <v>446</v>
      </c>
      <c r="N5643">
        <v>595411</v>
      </c>
      <c r="O5643" t="s">
        <v>446</v>
      </c>
      <c r="P5643">
        <v>595411</v>
      </c>
      <c r="Q5643" t="s">
        <v>446</v>
      </c>
      <c r="R5643" s="9">
        <v>71941.662785630979</v>
      </c>
      <c r="S5643" s="9"/>
      <c r="T5643" s="9"/>
      <c r="U5643" s="9"/>
      <c r="V5643" s="9"/>
      <c r="W5643" s="9"/>
      <c r="X5643" s="9"/>
      <c r="Y5643" s="9"/>
      <c r="Z5643" s="9"/>
      <c r="AA5643" s="9"/>
      <c r="AB5643" s="9"/>
      <c r="AC5643" s="9"/>
      <c r="AD5643" s="9"/>
      <c r="AE5643" s="9"/>
      <c r="AF5643" s="9"/>
      <c r="AG5643" s="9"/>
      <c r="AH5643" s="9"/>
      <c r="AI5643" s="9"/>
      <c r="AJ5643" s="9"/>
      <c r="AK5643" s="9"/>
      <c r="AL5643" s="9"/>
      <c r="AM5643" s="9"/>
      <c r="AN5643" s="9"/>
      <c r="AO5643" s="9"/>
      <c r="AP5643" s="9"/>
      <c r="AQ5643" s="15"/>
      <c r="AR5643" s="9"/>
      <c r="AS5643" s="9"/>
      <c r="AT5643" s="9"/>
      <c r="AU5643" s="9"/>
      <c r="AV5643" s="9"/>
      <c r="AW5643" s="9"/>
      <c r="AX5643" s="9"/>
      <c r="AY5643" s="9"/>
      <c r="AZ5643" s="9"/>
      <c r="BA5643" s="9"/>
      <c r="BB5643" s="9"/>
      <c r="BC5643" s="9"/>
      <c r="BD5643" s="9"/>
      <c r="BE5643" s="9"/>
      <c r="BF5643" s="9"/>
      <c r="BG5643" s="9"/>
      <c r="BH5643" s="9"/>
      <c r="BI5643" s="9"/>
      <c r="BJ5643" s="9"/>
      <c r="BK5643" s="9"/>
      <c r="BL5643" s="9">
        <f t="shared" si="184"/>
        <v>71941.662785630979</v>
      </c>
      <c r="BM5643" s="9">
        <f t="shared" si="185"/>
        <v>71900</v>
      </c>
    </row>
    <row r="5644" spans="1:65" x14ac:dyDescent="0.3">
      <c r="A5644" t="s">
        <v>5006</v>
      </c>
      <c r="B5644" s="9">
        <v>684</v>
      </c>
      <c r="C5644">
        <v>541508</v>
      </c>
      <c r="D5644">
        <v>1</v>
      </c>
      <c r="E5644">
        <v>0</v>
      </c>
      <c r="F5644">
        <v>0</v>
      </c>
      <c r="G5644">
        <v>0</v>
      </c>
      <c r="H5644">
        <v>0</v>
      </c>
      <c r="I5644" t="s">
        <v>86</v>
      </c>
      <c r="J5644">
        <v>541231</v>
      </c>
      <c r="K5644" t="s">
        <v>351</v>
      </c>
      <c r="L5644">
        <v>541231</v>
      </c>
      <c r="M5644" t="s">
        <v>351</v>
      </c>
      <c r="N5644">
        <v>541231</v>
      </c>
      <c r="O5644" t="s">
        <v>351</v>
      </c>
      <c r="P5644">
        <v>539911</v>
      </c>
      <c r="Q5644" t="s">
        <v>352</v>
      </c>
      <c r="R5644" s="9">
        <v>162407.03558064229</v>
      </c>
      <c r="S5644" s="9"/>
      <c r="T5644" s="9"/>
      <c r="U5644" s="9"/>
      <c r="V5644" s="9"/>
      <c r="W5644" s="9"/>
      <c r="X5644" s="9"/>
      <c r="Y5644" s="9"/>
      <c r="Z5644" s="9"/>
      <c r="AA5644" s="9"/>
      <c r="AB5644" s="9"/>
      <c r="AC5644" s="9"/>
      <c r="AD5644" s="9"/>
      <c r="AE5644" s="9"/>
      <c r="AF5644" s="9"/>
      <c r="AG5644" s="9"/>
      <c r="AH5644" s="9"/>
      <c r="AI5644" s="9"/>
      <c r="AJ5644" s="9"/>
      <c r="AK5644" s="9"/>
      <c r="AL5644" s="9"/>
      <c r="AM5644" s="9"/>
      <c r="AN5644" s="9"/>
      <c r="AO5644" s="9"/>
      <c r="AP5644" s="9"/>
      <c r="AQ5644" s="15"/>
      <c r="AR5644" s="9"/>
      <c r="AS5644" s="9"/>
      <c r="AT5644" s="9"/>
      <c r="AU5644" s="9"/>
      <c r="AV5644" s="9"/>
      <c r="AW5644" s="9"/>
      <c r="AX5644" s="9"/>
      <c r="AY5644" s="9"/>
      <c r="AZ5644" s="9"/>
      <c r="BA5644" s="9"/>
      <c r="BB5644" s="9"/>
      <c r="BC5644" s="9"/>
      <c r="BD5644" s="9"/>
      <c r="BE5644" s="9"/>
      <c r="BF5644" s="9"/>
      <c r="BG5644" s="9"/>
      <c r="BH5644" s="9"/>
      <c r="BI5644" s="9"/>
      <c r="BJ5644" s="9"/>
      <c r="BK5644" s="9"/>
      <c r="BL5644" s="9">
        <f t="shared" si="184"/>
        <v>162407.03558064229</v>
      </c>
      <c r="BM5644" s="9">
        <f t="shared" si="185"/>
        <v>162400</v>
      </c>
    </row>
    <row r="5645" spans="1:65" x14ac:dyDescent="0.3">
      <c r="A5645" t="s">
        <v>5007</v>
      </c>
      <c r="B5645" s="9">
        <v>536</v>
      </c>
      <c r="C5645">
        <v>586731</v>
      </c>
      <c r="D5645">
        <v>1</v>
      </c>
      <c r="E5645">
        <v>0</v>
      </c>
      <c r="F5645">
        <v>0</v>
      </c>
      <c r="G5645">
        <v>0</v>
      </c>
      <c r="H5645">
        <v>0</v>
      </c>
      <c r="I5645" t="s">
        <v>81</v>
      </c>
      <c r="J5645">
        <v>586307</v>
      </c>
      <c r="K5645" t="s">
        <v>121</v>
      </c>
      <c r="L5645">
        <v>586307</v>
      </c>
      <c r="M5645" t="s">
        <v>121</v>
      </c>
      <c r="N5645">
        <v>586307</v>
      </c>
      <c r="O5645" t="s">
        <v>121</v>
      </c>
      <c r="P5645">
        <v>586307</v>
      </c>
      <c r="Q5645" t="s">
        <v>121</v>
      </c>
      <c r="R5645" s="9">
        <v>127694.90903546099</v>
      </c>
      <c r="S5645" s="9"/>
      <c r="T5645" s="9"/>
      <c r="U5645" s="9"/>
      <c r="V5645" s="9"/>
      <c r="W5645" s="9"/>
      <c r="X5645" s="9"/>
      <c r="Y5645" s="9"/>
      <c r="Z5645" s="9"/>
      <c r="AA5645" s="9"/>
      <c r="AB5645" s="9"/>
      <c r="AC5645" s="9"/>
      <c r="AD5645" s="9"/>
      <c r="AE5645" s="9"/>
      <c r="AF5645" s="9"/>
      <c r="AG5645" s="9"/>
      <c r="AH5645" s="9"/>
      <c r="AI5645" s="9"/>
      <c r="AJ5645" s="9"/>
      <c r="AK5645" s="9"/>
      <c r="AL5645" s="9"/>
      <c r="AM5645" s="9"/>
      <c r="AN5645" s="9"/>
      <c r="AO5645" s="9"/>
      <c r="AP5645" s="9"/>
      <c r="AQ5645" s="15"/>
      <c r="AR5645" s="9"/>
      <c r="AS5645" s="9"/>
      <c r="AT5645" s="9"/>
      <c r="AU5645" s="9"/>
      <c r="AV5645" s="9"/>
      <c r="AW5645" s="9"/>
      <c r="AX5645" s="9"/>
      <c r="AY5645" s="9"/>
      <c r="AZ5645" s="9"/>
      <c r="BA5645" s="9"/>
      <c r="BB5645" s="9"/>
      <c r="BC5645" s="9"/>
      <c r="BD5645" s="9"/>
      <c r="BE5645" s="9"/>
      <c r="BF5645" s="9"/>
      <c r="BG5645" s="9"/>
      <c r="BH5645" s="9"/>
      <c r="BI5645" s="9"/>
      <c r="BJ5645" s="9"/>
      <c r="BK5645" s="9"/>
      <c r="BL5645" s="9">
        <f t="shared" si="184"/>
        <v>127694.90903546099</v>
      </c>
      <c r="BM5645" s="9">
        <f t="shared" si="185"/>
        <v>127700</v>
      </c>
    </row>
    <row r="5646" spans="1:65" x14ac:dyDescent="0.3">
      <c r="A5646" s="2" t="s">
        <v>1484</v>
      </c>
      <c r="B5646" s="9">
        <v>653</v>
      </c>
      <c r="C5646">
        <v>588121</v>
      </c>
      <c r="D5646">
        <v>1</v>
      </c>
      <c r="E5646">
        <v>1</v>
      </c>
      <c r="F5646">
        <v>0</v>
      </c>
      <c r="G5646">
        <v>0</v>
      </c>
      <c r="H5646">
        <v>0</v>
      </c>
      <c r="I5646" t="s">
        <v>123</v>
      </c>
      <c r="J5646">
        <v>588121</v>
      </c>
      <c r="K5646" t="s">
        <v>1484</v>
      </c>
      <c r="L5646">
        <v>586846</v>
      </c>
      <c r="M5646" t="s">
        <v>129</v>
      </c>
      <c r="N5646">
        <v>586846</v>
      </c>
      <c r="O5646" t="s">
        <v>129</v>
      </c>
      <c r="P5646">
        <v>586846</v>
      </c>
      <c r="Q5646" t="s">
        <v>129</v>
      </c>
      <c r="R5646" s="9">
        <v>155150.4864301795</v>
      </c>
      <c r="S5646" s="9">
        <f>SUMIFS($B:$B,$J:$J,$C5646)</f>
        <v>1765</v>
      </c>
      <c r="T5646" s="9">
        <v>96082.94021448103</v>
      </c>
      <c r="U5646" s="9">
        <v>0</v>
      </c>
      <c r="V5646" s="9">
        <f>U5646*768</f>
        <v>0</v>
      </c>
      <c r="W5646" s="9">
        <v>34</v>
      </c>
      <c r="X5646" s="9">
        <f>W5646*3072</f>
        <v>104448</v>
      </c>
      <c r="Y5646" s="9">
        <v>8</v>
      </c>
      <c r="Z5646" s="9">
        <f>Y5646*1024</f>
        <v>8192</v>
      </c>
      <c r="AA5646" s="9">
        <v>1</v>
      </c>
      <c r="AB5646" s="9">
        <f>AA5646*256</f>
        <v>256</v>
      </c>
      <c r="AC5646" s="9"/>
      <c r="AD5646" s="9"/>
      <c r="AE5646" s="9"/>
      <c r="AF5646" s="9"/>
      <c r="AG5646" s="9"/>
      <c r="AH5646" s="9"/>
      <c r="AI5646" s="9"/>
      <c r="AJ5646" s="9"/>
      <c r="AK5646" s="9"/>
      <c r="AL5646" s="9"/>
      <c r="AM5646" s="9"/>
      <c r="AN5646" s="9"/>
      <c r="AO5646" s="9"/>
      <c r="AP5646" s="9"/>
      <c r="AQ5646" s="15"/>
      <c r="AR5646" s="9"/>
      <c r="AS5646" s="9"/>
      <c r="AT5646" s="9"/>
      <c r="AU5646" s="9"/>
      <c r="AV5646" s="9"/>
      <c r="AW5646" s="9"/>
      <c r="AX5646" s="9"/>
      <c r="AY5646" s="9"/>
      <c r="AZ5646" s="9"/>
      <c r="BA5646" s="9"/>
      <c r="BB5646" s="9"/>
      <c r="BC5646" s="9"/>
      <c r="BD5646" s="9"/>
      <c r="BE5646" s="9"/>
      <c r="BF5646" s="9"/>
      <c r="BG5646" s="9"/>
      <c r="BH5646" s="9"/>
      <c r="BI5646" s="9"/>
      <c r="BJ5646" s="9"/>
      <c r="BK5646" s="9"/>
      <c r="BL5646" s="9">
        <f t="shared" si="184"/>
        <v>364129.42664466053</v>
      </c>
      <c r="BM5646" s="9">
        <f t="shared" si="185"/>
        <v>364100</v>
      </c>
    </row>
    <row r="5647" spans="1:65" x14ac:dyDescent="0.3">
      <c r="A5647" t="s">
        <v>5008</v>
      </c>
      <c r="B5647" s="9">
        <v>712</v>
      </c>
      <c r="C5647">
        <v>538990</v>
      </c>
      <c r="D5647">
        <v>1</v>
      </c>
      <c r="E5647">
        <v>0</v>
      </c>
      <c r="F5647">
        <v>0</v>
      </c>
      <c r="G5647">
        <v>0</v>
      </c>
      <c r="H5647">
        <v>0</v>
      </c>
      <c r="I5647" t="s">
        <v>86</v>
      </c>
      <c r="J5647">
        <v>538311</v>
      </c>
      <c r="K5647" t="s">
        <v>1937</v>
      </c>
      <c r="L5647">
        <v>538311</v>
      </c>
      <c r="M5647" t="s">
        <v>1937</v>
      </c>
      <c r="N5647">
        <v>538574</v>
      </c>
      <c r="O5647" t="s">
        <v>206</v>
      </c>
      <c r="P5647">
        <v>538094</v>
      </c>
      <c r="Q5647" t="s">
        <v>207</v>
      </c>
      <c r="R5647" s="9">
        <v>168955.16648917369</v>
      </c>
      <c r="S5647" s="9"/>
      <c r="T5647" s="9"/>
      <c r="U5647" s="9"/>
      <c r="V5647" s="9"/>
      <c r="W5647" s="9"/>
      <c r="X5647" s="9"/>
      <c r="Y5647" s="9"/>
      <c r="Z5647" s="9"/>
      <c r="AA5647" s="9"/>
      <c r="AB5647" s="9"/>
      <c r="AC5647" s="9"/>
      <c r="AD5647" s="9"/>
      <c r="AE5647" s="9"/>
      <c r="AF5647" s="9"/>
      <c r="AG5647" s="9"/>
      <c r="AH5647" s="9"/>
      <c r="AI5647" s="9"/>
      <c r="AJ5647" s="9"/>
      <c r="AK5647" s="9"/>
      <c r="AL5647" s="9"/>
      <c r="AM5647" s="9"/>
      <c r="AN5647" s="9"/>
      <c r="AO5647" s="9"/>
      <c r="AP5647" s="9"/>
      <c r="AQ5647" s="15"/>
      <c r="AR5647" s="9"/>
      <c r="AS5647" s="9"/>
      <c r="AT5647" s="9"/>
      <c r="AU5647" s="9"/>
      <c r="AV5647" s="9"/>
      <c r="AW5647" s="9"/>
      <c r="AX5647" s="9"/>
      <c r="AY5647" s="9"/>
      <c r="AZ5647" s="9"/>
      <c r="BA5647" s="9"/>
      <c r="BB5647" s="9"/>
      <c r="BC5647" s="9"/>
      <c r="BD5647" s="9"/>
      <c r="BE5647" s="9"/>
      <c r="BF5647" s="9"/>
      <c r="BG5647" s="9"/>
      <c r="BH5647" s="9"/>
      <c r="BI5647" s="9"/>
      <c r="BJ5647" s="9"/>
      <c r="BK5647" s="9"/>
      <c r="BL5647" s="9">
        <f t="shared" si="184"/>
        <v>168955.16648917369</v>
      </c>
      <c r="BM5647" s="9">
        <f t="shared" si="185"/>
        <v>169000</v>
      </c>
    </row>
    <row r="5648" spans="1:65" x14ac:dyDescent="0.3">
      <c r="A5648" t="s">
        <v>5009</v>
      </c>
      <c r="B5648" s="9">
        <v>779</v>
      </c>
      <c r="C5648">
        <v>570036</v>
      </c>
      <c r="D5648">
        <v>1</v>
      </c>
      <c r="E5648">
        <v>0</v>
      </c>
      <c r="F5648">
        <v>0</v>
      </c>
      <c r="G5648">
        <v>0</v>
      </c>
      <c r="H5648">
        <v>0</v>
      </c>
      <c r="I5648" t="s">
        <v>94</v>
      </c>
      <c r="J5648">
        <v>511021</v>
      </c>
      <c r="K5648" t="s">
        <v>772</v>
      </c>
      <c r="L5648">
        <v>511021</v>
      </c>
      <c r="M5648" t="s">
        <v>772</v>
      </c>
      <c r="N5648">
        <v>511021</v>
      </c>
      <c r="O5648" t="s">
        <v>772</v>
      </c>
      <c r="P5648">
        <v>511021</v>
      </c>
      <c r="Q5648" t="s">
        <v>772</v>
      </c>
      <c r="R5648" s="9">
        <v>184600.87907310211</v>
      </c>
      <c r="S5648" s="9"/>
      <c r="T5648" s="9"/>
      <c r="U5648" s="9"/>
      <c r="V5648" s="9"/>
      <c r="W5648" s="9"/>
      <c r="X5648" s="9"/>
      <c r="Y5648" s="9"/>
      <c r="Z5648" s="9"/>
      <c r="AA5648" s="9"/>
      <c r="AB5648" s="9"/>
      <c r="AC5648" s="9"/>
      <c r="AD5648" s="9"/>
      <c r="AE5648" s="9"/>
      <c r="AF5648" s="9"/>
      <c r="AG5648" s="9"/>
      <c r="AH5648" s="9"/>
      <c r="AI5648" s="9"/>
      <c r="AJ5648" s="9"/>
      <c r="AK5648" s="9"/>
      <c r="AL5648" s="9"/>
      <c r="AM5648" s="9"/>
      <c r="AN5648" s="9"/>
      <c r="AO5648" s="9"/>
      <c r="AP5648" s="9"/>
      <c r="AQ5648" s="15"/>
      <c r="AR5648" s="9"/>
      <c r="AS5648" s="9"/>
      <c r="AT5648" s="9"/>
      <c r="AU5648" s="9"/>
      <c r="AV5648" s="9"/>
      <c r="AW5648" s="9"/>
      <c r="AX5648" s="9"/>
      <c r="AY5648" s="9"/>
      <c r="AZ5648" s="9"/>
      <c r="BA5648" s="9"/>
      <c r="BB5648" s="9"/>
      <c r="BC5648" s="9"/>
      <c r="BD5648" s="9"/>
      <c r="BE5648" s="9"/>
      <c r="BF5648" s="9"/>
      <c r="BG5648" s="9"/>
      <c r="BH5648" s="9"/>
      <c r="BI5648" s="9"/>
      <c r="BJ5648" s="9"/>
      <c r="BK5648" s="9"/>
      <c r="BL5648" s="9">
        <f t="shared" si="184"/>
        <v>184600.87907310211</v>
      </c>
      <c r="BM5648" s="9">
        <f t="shared" si="185"/>
        <v>184600</v>
      </c>
    </row>
    <row r="5649" spans="1:65" x14ac:dyDescent="0.3">
      <c r="A5649" s="2" t="s">
        <v>487</v>
      </c>
      <c r="B5649" s="9">
        <v>3761</v>
      </c>
      <c r="C5649">
        <v>545830</v>
      </c>
      <c r="D5649">
        <v>1</v>
      </c>
      <c r="E5649">
        <v>1</v>
      </c>
      <c r="F5649">
        <v>0</v>
      </c>
      <c r="G5649">
        <v>0</v>
      </c>
      <c r="H5649">
        <v>0</v>
      </c>
      <c r="I5649" t="s">
        <v>83</v>
      </c>
      <c r="J5649">
        <v>545830</v>
      </c>
      <c r="K5649" t="s">
        <v>487</v>
      </c>
      <c r="L5649">
        <v>545392</v>
      </c>
      <c r="M5649" t="s">
        <v>488</v>
      </c>
      <c r="N5649">
        <v>545392</v>
      </c>
      <c r="O5649" t="s">
        <v>488</v>
      </c>
      <c r="P5649">
        <v>545392</v>
      </c>
      <c r="Q5649" t="s">
        <v>488</v>
      </c>
      <c r="R5649" s="9">
        <v>859210.22896107158</v>
      </c>
      <c r="S5649" s="9">
        <f>SUMIFS($B:$B,$J:$J,$C5649)</f>
        <v>4289</v>
      </c>
      <c r="T5649" s="9">
        <v>232952.70355467839</v>
      </c>
      <c r="U5649" s="9">
        <v>0</v>
      </c>
      <c r="V5649" s="9">
        <f>U5649*768</f>
        <v>0</v>
      </c>
      <c r="W5649" s="9">
        <v>13</v>
      </c>
      <c r="X5649" s="9">
        <f>W5649*3072</f>
        <v>39936</v>
      </c>
      <c r="Y5649" s="9">
        <v>11</v>
      </c>
      <c r="Z5649" s="9">
        <f>Y5649*1024</f>
        <v>11264</v>
      </c>
      <c r="AA5649" s="9">
        <v>17</v>
      </c>
      <c r="AB5649" s="9">
        <f>AA5649*256</f>
        <v>4352</v>
      </c>
      <c r="AC5649" s="9"/>
      <c r="AD5649" s="9"/>
      <c r="AE5649" s="9"/>
      <c r="AF5649" s="9"/>
      <c r="AG5649" s="9"/>
      <c r="AH5649" s="9"/>
      <c r="AI5649" s="9"/>
      <c r="AJ5649" s="9"/>
      <c r="AK5649" s="9"/>
      <c r="AL5649" s="9"/>
      <c r="AM5649" s="9"/>
      <c r="AN5649" s="9"/>
      <c r="AO5649" s="9"/>
      <c r="AP5649" s="9"/>
      <c r="AQ5649" s="15"/>
      <c r="AR5649" s="9">
        <v>2</v>
      </c>
      <c r="AS5649" s="9">
        <f>AR5649*30500</f>
        <v>61000</v>
      </c>
      <c r="AT5649" s="9"/>
      <c r="AU5649" s="9"/>
      <c r="AV5649" s="9"/>
      <c r="AW5649" s="9"/>
      <c r="AX5649" s="9"/>
      <c r="AY5649" s="9"/>
      <c r="AZ5649" s="9"/>
      <c r="BA5649" s="9"/>
      <c r="BB5649" s="9"/>
      <c r="BC5649" s="9"/>
      <c r="BD5649" s="9"/>
      <c r="BE5649" s="9"/>
      <c r="BF5649" s="9"/>
      <c r="BG5649" s="9"/>
      <c r="BH5649" s="9"/>
      <c r="BI5649" s="9"/>
      <c r="BJ5649" s="9"/>
      <c r="BK5649" s="9"/>
      <c r="BL5649" s="9">
        <f t="shared" si="184"/>
        <v>1208714.9325157499</v>
      </c>
      <c r="BM5649" s="9">
        <f t="shared" si="185"/>
        <v>1208700</v>
      </c>
    </row>
    <row r="5650" spans="1:65" x14ac:dyDescent="0.3">
      <c r="A5650" t="s">
        <v>5010</v>
      </c>
      <c r="B5650" s="9">
        <v>67</v>
      </c>
      <c r="C5650">
        <v>595063</v>
      </c>
      <c r="D5650">
        <v>1</v>
      </c>
      <c r="E5650">
        <v>0</v>
      </c>
      <c r="F5650">
        <v>0</v>
      </c>
      <c r="G5650">
        <v>0</v>
      </c>
      <c r="H5650">
        <v>0</v>
      </c>
      <c r="I5650" t="s">
        <v>81</v>
      </c>
      <c r="J5650">
        <v>594202</v>
      </c>
      <c r="K5650" t="s">
        <v>535</v>
      </c>
      <c r="L5650">
        <v>594202</v>
      </c>
      <c r="M5650" t="s">
        <v>535</v>
      </c>
      <c r="N5650">
        <v>593711</v>
      </c>
      <c r="O5650" t="s">
        <v>185</v>
      </c>
      <c r="P5650">
        <v>593711</v>
      </c>
      <c r="Q5650" t="s">
        <v>185</v>
      </c>
      <c r="R5650" s="9">
        <v>71941.662785630979</v>
      </c>
      <c r="S5650" s="9"/>
      <c r="T5650" s="9"/>
      <c r="U5650" s="9"/>
      <c r="V5650" s="9"/>
      <c r="W5650" s="9"/>
      <c r="X5650" s="9"/>
      <c r="Y5650" s="9"/>
      <c r="Z5650" s="9"/>
      <c r="AA5650" s="9"/>
      <c r="AB5650" s="9"/>
      <c r="AC5650" s="9"/>
      <c r="AD5650" s="9"/>
      <c r="AE5650" s="9"/>
      <c r="AF5650" s="9"/>
      <c r="AG5650" s="9"/>
      <c r="AH5650" s="9"/>
      <c r="AI5650" s="9"/>
      <c r="AJ5650" s="9"/>
      <c r="AK5650" s="9"/>
      <c r="AL5650" s="9"/>
      <c r="AM5650" s="9"/>
      <c r="AN5650" s="9"/>
      <c r="AO5650" s="9"/>
      <c r="AP5650" s="9"/>
      <c r="AQ5650" s="15"/>
      <c r="AR5650" s="9"/>
      <c r="AS5650" s="9"/>
      <c r="AT5650" s="9"/>
      <c r="AU5650" s="9"/>
      <c r="AV5650" s="9"/>
      <c r="AW5650" s="9"/>
      <c r="AX5650" s="9"/>
      <c r="AY5650" s="9"/>
      <c r="AZ5650" s="9"/>
      <c r="BA5650" s="9"/>
      <c r="BB5650" s="9"/>
      <c r="BC5650" s="9"/>
      <c r="BD5650" s="9"/>
      <c r="BE5650" s="9"/>
      <c r="BF5650" s="9"/>
      <c r="BG5650" s="9"/>
      <c r="BH5650" s="9"/>
      <c r="BI5650" s="9"/>
      <c r="BJ5650" s="9"/>
      <c r="BK5650" s="9"/>
      <c r="BL5650" s="9">
        <f t="shared" si="184"/>
        <v>71941.662785630979</v>
      </c>
      <c r="BM5650" s="9">
        <f t="shared" si="185"/>
        <v>71900</v>
      </c>
    </row>
    <row r="5651" spans="1:65" x14ac:dyDescent="0.3">
      <c r="A5651" s="3" t="s">
        <v>1948</v>
      </c>
      <c r="B5651" s="9">
        <v>3512</v>
      </c>
      <c r="C5651">
        <v>584100</v>
      </c>
      <c r="D5651">
        <v>1</v>
      </c>
      <c r="E5651">
        <v>1</v>
      </c>
      <c r="F5651">
        <v>1</v>
      </c>
      <c r="G5651">
        <v>0</v>
      </c>
      <c r="H5651">
        <v>0</v>
      </c>
      <c r="I5651" t="s">
        <v>81</v>
      </c>
      <c r="J5651">
        <v>584100</v>
      </c>
      <c r="K5651" t="s">
        <v>1948</v>
      </c>
      <c r="L5651">
        <v>584100</v>
      </c>
      <c r="M5651" t="s">
        <v>1948</v>
      </c>
      <c r="N5651">
        <v>583251</v>
      </c>
      <c r="O5651" t="s">
        <v>975</v>
      </c>
      <c r="P5651">
        <v>583251</v>
      </c>
      <c r="Q5651" t="s">
        <v>975</v>
      </c>
      <c r="R5651" s="9">
        <v>804111.77306820371</v>
      </c>
      <c r="S5651" s="9">
        <f>SUMIFS($B:$B,$J:$J,$C5651)</f>
        <v>4874</v>
      </c>
      <c r="T5651" s="9">
        <v>264615.44866050698</v>
      </c>
      <c r="U5651" s="9">
        <v>0</v>
      </c>
      <c r="V5651" s="9">
        <f>U5651*768</f>
        <v>0</v>
      </c>
      <c r="W5651" s="9">
        <v>21</v>
      </c>
      <c r="X5651" s="9">
        <f>W5651*3072</f>
        <v>64512</v>
      </c>
      <c r="Y5651" s="9">
        <v>14</v>
      </c>
      <c r="Z5651" s="9">
        <f>Y5651*1024</f>
        <v>14336</v>
      </c>
      <c r="AA5651" s="9">
        <v>15</v>
      </c>
      <c r="AB5651" s="9">
        <f>AA5651*256</f>
        <v>3840</v>
      </c>
      <c r="AC5651" s="9">
        <f>SUMIFS($B:$B,$L:$L,$C5651)</f>
        <v>6212</v>
      </c>
      <c r="AD5651" s="9">
        <v>774637.54324746481</v>
      </c>
      <c r="AE5651" s="9"/>
      <c r="AF5651" s="9"/>
      <c r="AG5651" s="9"/>
      <c r="AH5651" s="9"/>
      <c r="AI5651" s="9"/>
      <c r="AJ5651" s="9"/>
      <c r="AK5651" s="9"/>
      <c r="AL5651" s="9"/>
      <c r="AM5651" s="9"/>
      <c r="AN5651" s="9"/>
      <c r="AO5651" s="9"/>
      <c r="AP5651" s="9"/>
      <c r="AQ5651" s="15"/>
      <c r="AR5651" s="9">
        <v>1</v>
      </c>
      <c r="AS5651" s="9">
        <f>AR5651*30500</f>
        <v>30500</v>
      </c>
      <c r="AT5651" s="9"/>
      <c r="AU5651" s="9"/>
      <c r="AV5651" s="9"/>
      <c r="AW5651" s="9"/>
      <c r="AX5651" s="9"/>
      <c r="AY5651" s="9"/>
      <c r="AZ5651" s="9"/>
      <c r="BA5651" s="9"/>
      <c r="BB5651" s="9"/>
      <c r="BC5651" s="9"/>
      <c r="BD5651" s="9"/>
      <c r="BE5651" s="9"/>
      <c r="BF5651" s="9"/>
      <c r="BG5651" s="9"/>
      <c r="BH5651" s="9"/>
      <c r="BI5651" s="9"/>
      <c r="BJ5651" s="9"/>
      <c r="BK5651" s="9"/>
      <c r="BL5651" s="9">
        <f t="shared" si="184"/>
        <v>1956552.7649761755</v>
      </c>
      <c r="BM5651" s="9">
        <f t="shared" si="185"/>
        <v>1956600</v>
      </c>
    </row>
    <row r="5652" spans="1:65" x14ac:dyDescent="0.3">
      <c r="A5652" t="s">
        <v>5011</v>
      </c>
      <c r="B5652" s="9">
        <v>999</v>
      </c>
      <c r="C5652">
        <v>584118</v>
      </c>
      <c r="D5652">
        <v>1</v>
      </c>
      <c r="E5652">
        <v>0</v>
      </c>
      <c r="F5652">
        <v>0</v>
      </c>
      <c r="G5652">
        <v>0</v>
      </c>
      <c r="H5652">
        <v>0</v>
      </c>
      <c r="I5652" t="s">
        <v>81</v>
      </c>
      <c r="J5652">
        <v>583839</v>
      </c>
      <c r="K5652" t="s">
        <v>141</v>
      </c>
      <c r="L5652">
        <v>583782</v>
      </c>
      <c r="M5652" t="s">
        <v>149</v>
      </c>
      <c r="N5652">
        <v>583782</v>
      </c>
      <c r="O5652" t="s">
        <v>149</v>
      </c>
      <c r="P5652">
        <v>583782</v>
      </c>
      <c r="Q5652" t="s">
        <v>149</v>
      </c>
      <c r="R5652" s="9">
        <v>235762.14308738391</v>
      </c>
      <c r="S5652" s="9"/>
      <c r="T5652" s="9"/>
      <c r="U5652" s="9"/>
      <c r="V5652" s="9"/>
      <c r="W5652" s="9"/>
      <c r="X5652" s="9"/>
      <c r="Y5652" s="9"/>
      <c r="Z5652" s="9"/>
      <c r="AA5652" s="9"/>
      <c r="AB5652" s="9"/>
      <c r="AC5652" s="9"/>
      <c r="AD5652" s="9"/>
      <c r="AE5652" s="9"/>
      <c r="AF5652" s="9"/>
      <c r="AG5652" s="9"/>
      <c r="AH5652" s="9"/>
      <c r="AI5652" s="9"/>
      <c r="AJ5652" s="9"/>
      <c r="AK5652" s="9"/>
      <c r="AL5652" s="9"/>
      <c r="AM5652" s="9"/>
      <c r="AN5652" s="9"/>
      <c r="AO5652" s="9"/>
      <c r="AP5652" s="9"/>
      <c r="AQ5652" s="15"/>
      <c r="AR5652" s="9"/>
      <c r="AS5652" s="9"/>
      <c r="AT5652" s="9"/>
      <c r="AU5652" s="9"/>
      <c r="AV5652" s="9"/>
      <c r="AW5652" s="9"/>
      <c r="AX5652" s="9"/>
      <c r="AY5652" s="9"/>
      <c r="AZ5652" s="9"/>
      <c r="BA5652" s="9"/>
      <c r="BB5652" s="9"/>
      <c r="BC5652" s="9"/>
      <c r="BD5652" s="9"/>
      <c r="BE5652" s="9"/>
      <c r="BF5652" s="9"/>
      <c r="BG5652" s="9"/>
      <c r="BH5652" s="9"/>
      <c r="BI5652" s="9"/>
      <c r="BJ5652" s="9"/>
      <c r="BK5652" s="9"/>
      <c r="BL5652" s="9">
        <f t="shared" si="184"/>
        <v>235762.14308738391</v>
      </c>
      <c r="BM5652" s="9">
        <f t="shared" si="185"/>
        <v>235800</v>
      </c>
    </row>
    <row r="5653" spans="1:65" x14ac:dyDescent="0.3">
      <c r="A5653" t="s">
        <v>5012</v>
      </c>
      <c r="B5653" s="9">
        <v>823</v>
      </c>
      <c r="C5653">
        <v>569691</v>
      </c>
      <c r="D5653">
        <v>1</v>
      </c>
      <c r="E5653">
        <v>0</v>
      </c>
      <c r="F5653">
        <v>0</v>
      </c>
      <c r="G5653">
        <v>0</v>
      </c>
      <c r="H5653">
        <v>0</v>
      </c>
      <c r="I5653" t="s">
        <v>123</v>
      </c>
      <c r="J5653">
        <v>568414</v>
      </c>
      <c r="K5653" t="s">
        <v>166</v>
      </c>
      <c r="L5653">
        <v>568414</v>
      </c>
      <c r="M5653" t="s">
        <v>166</v>
      </c>
      <c r="N5653">
        <v>568414</v>
      </c>
      <c r="O5653" t="s">
        <v>166</v>
      </c>
      <c r="P5653">
        <v>568414</v>
      </c>
      <c r="Q5653" t="s">
        <v>166</v>
      </c>
      <c r="R5653" s="9">
        <v>194858.58565464159</v>
      </c>
      <c r="S5653" s="9"/>
      <c r="T5653" s="9"/>
      <c r="U5653" s="9"/>
      <c r="V5653" s="9"/>
      <c r="W5653" s="9"/>
      <c r="X5653" s="9"/>
      <c r="Y5653" s="9"/>
      <c r="Z5653" s="9"/>
      <c r="AA5653" s="9"/>
      <c r="AB5653" s="9"/>
      <c r="AC5653" s="9"/>
      <c r="AD5653" s="9"/>
      <c r="AE5653" s="9"/>
      <c r="AF5653" s="9"/>
      <c r="AG5653" s="9"/>
      <c r="AH5653" s="9"/>
      <c r="AI5653" s="9"/>
      <c r="AJ5653" s="9"/>
      <c r="AK5653" s="9"/>
      <c r="AL5653" s="9"/>
      <c r="AM5653" s="9"/>
      <c r="AN5653" s="9"/>
      <c r="AO5653" s="9"/>
      <c r="AP5653" s="9"/>
      <c r="AQ5653" s="15"/>
      <c r="AR5653" s="9">
        <v>31</v>
      </c>
      <c r="AS5653" s="9">
        <f>AR5653*30500</f>
        <v>945500</v>
      </c>
      <c r="AT5653" s="9"/>
      <c r="AU5653" s="9"/>
      <c r="AV5653" s="9"/>
      <c r="AW5653" s="9"/>
      <c r="AX5653" s="9"/>
      <c r="AY5653" s="9"/>
      <c r="AZ5653" s="9"/>
      <c r="BA5653" s="9"/>
      <c r="BB5653" s="9"/>
      <c r="BC5653" s="9"/>
      <c r="BD5653" s="9"/>
      <c r="BE5653" s="9"/>
      <c r="BF5653" s="9"/>
      <c r="BG5653" s="9"/>
      <c r="BH5653" s="9"/>
      <c r="BI5653" s="9"/>
      <c r="BJ5653" s="9"/>
      <c r="BK5653" s="9"/>
      <c r="BL5653" s="9">
        <f t="shared" si="184"/>
        <v>1140358.5856546415</v>
      </c>
      <c r="BM5653" s="9">
        <f t="shared" si="185"/>
        <v>1140400</v>
      </c>
    </row>
    <row r="5654" spans="1:65" x14ac:dyDescent="0.3">
      <c r="A5654" t="s">
        <v>5013</v>
      </c>
      <c r="B5654" s="9">
        <v>453</v>
      </c>
      <c r="C5654">
        <v>589128</v>
      </c>
      <c r="D5654">
        <v>1</v>
      </c>
      <c r="E5654">
        <v>0</v>
      </c>
      <c r="F5654">
        <v>0</v>
      </c>
      <c r="G5654">
        <v>0</v>
      </c>
      <c r="H5654">
        <v>0</v>
      </c>
      <c r="I5654" t="s">
        <v>135</v>
      </c>
      <c r="J5654">
        <v>588296</v>
      </c>
      <c r="K5654" t="s">
        <v>199</v>
      </c>
      <c r="L5654">
        <v>588296</v>
      </c>
      <c r="M5654" t="s">
        <v>199</v>
      </c>
      <c r="N5654">
        <v>588296</v>
      </c>
      <c r="O5654" t="s">
        <v>199</v>
      </c>
      <c r="P5654">
        <v>588296</v>
      </c>
      <c r="Q5654" t="s">
        <v>199</v>
      </c>
      <c r="R5654" s="9">
        <v>108147.88403629229</v>
      </c>
      <c r="S5654" s="9"/>
      <c r="T5654" s="9"/>
      <c r="U5654" s="9"/>
      <c r="V5654" s="9"/>
      <c r="W5654" s="9"/>
      <c r="X5654" s="9"/>
      <c r="Y5654" s="9"/>
      <c r="Z5654" s="9"/>
      <c r="AA5654" s="9"/>
      <c r="AB5654" s="9"/>
      <c r="AC5654" s="9"/>
      <c r="AD5654" s="9"/>
      <c r="AE5654" s="9"/>
      <c r="AF5654" s="9"/>
      <c r="AG5654" s="9"/>
      <c r="AH5654" s="9"/>
      <c r="AI5654" s="9"/>
      <c r="AJ5654" s="9"/>
      <c r="AK5654" s="9"/>
      <c r="AL5654" s="9"/>
      <c r="AM5654" s="9"/>
      <c r="AN5654" s="9"/>
      <c r="AO5654" s="9"/>
      <c r="AP5654" s="9"/>
      <c r="AQ5654" s="15"/>
      <c r="AR5654" s="9"/>
      <c r="AS5654" s="9"/>
      <c r="AT5654" s="9"/>
      <c r="AU5654" s="9"/>
      <c r="AV5654" s="9"/>
      <c r="AW5654" s="9"/>
      <c r="AX5654" s="9"/>
      <c r="AY5654" s="9"/>
      <c r="AZ5654" s="9"/>
      <c r="BA5654" s="9"/>
      <c r="BB5654" s="9"/>
      <c r="BC5654" s="9"/>
      <c r="BD5654" s="9"/>
      <c r="BE5654" s="9"/>
      <c r="BF5654" s="9"/>
      <c r="BG5654" s="9"/>
      <c r="BH5654" s="9"/>
      <c r="BI5654" s="9"/>
      <c r="BJ5654" s="9"/>
      <c r="BK5654" s="9"/>
      <c r="BL5654" s="9">
        <f t="shared" si="184"/>
        <v>108147.88403629229</v>
      </c>
      <c r="BM5654" s="9">
        <f t="shared" si="185"/>
        <v>108100</v>
      </c>
    </row>
    <row r="5655" spans="1:65" x14ac:dyDescent="0.3">
      <c r="A5655" t="s">
        <v>5013</v>
      </c>
      <c r="B5655" s="9">
        <v>207</v>
      </c>
      <c r="C5655">
        <v>552755</v>
      </c>
      <c r="D5655">
        <v>1</v>
      </c>
      <c r="E5655">
        <v>0</v>
      </c>
      <c r="F5655">
        <v>0</v>
      </c>
      <c r="G5655">
        <v>0</v>
      </c>
      <c r="H5655">
        <v>0</v>
      </c>
      <c r="I5655" t="s">
        <v>111</v>
      </c>
      <c r="J5655">
        <v>511382</v>
      </c>
      <c r="K5655" t="s">
        <v>311</v>
      </c>
      <c r="L5655">
        <v>511382</v>
      </c>
      <c r="M5655" t="s">
        <v>311</v>
      </c>
      <c r="N5655">
        <v>511382</v>
      </c>
      <c r="O5655" t="s">
        <v>311</v>
      </c>
      <c r="P5655">
        <v>511382</v>
      </c>
      <c r="Q5655" t="s">
        <v>311</v>
      </c>
      <c r="R5655" s="9">
        <v>71941.662785630979</v>
      </c>
      <c r="S5655" s="9"/>
      <c r="T5655" s="9"/>
      <c r="U5655" s="9"/>
      <c r="V5655" s="9"/>
      <c r="W5655" s="9"/>
      <c r="X5655" s="9"/>
      <c r="Y5655" s="9"/>
      <c r="Z5655" s="9"/>
      <c r="AA5655" s="9"/>
      <c r="AB5655" s="9"/>
      <c r="AC5655" s="9"/>
      <c r="AD5655" s="9"/>
      <c r="AE5655" s="9"/>
      <c r="AF5655" s="9"/>
      <c r="AG5655" s="9"/>
      <c r="AH5655" s="9"/>
      <c r="AI5655" s="9"/>
      <c r="AJ5655" s="9"/>
      <c r="AK5655" s="9"/>
      <c r="AL5655" s="9"/>
      <c r="AM5655" s="9"/>
      <c r="AN5655" s="9"/>
      <c r="AO5655" s="9"/>
      <c r="AP5655" s="9"/>
      <c r="AQ5655" s="15"/>
      <c r="AR5655" s="9"/>
      <c r="AS5655" s="9"/>
      <c r="AT5655" s="9"/>
      <c r="AU5655" s="9"/>
      <c r="AV5655" s="9"/>
      <c r="AW5655" s="9"/>
      <c r="AX5655" s="9"/>
      <c r="AY5655" s="9"/>
      <c r="AZ5655" s="9"/>
      <c r="BA5655" s="9"/>
      <c r="BB5655" s="9"/>
      <c r="BC5655" s="9"/>
      <c r="BD5655" s="9"/>
      <c r="BE5655" s="9"/>
      <c r="BF5655" s="9"/>
      <c r="BG5655" s="9"/>
      <c r="BH5655" s="9"/>
      <c r="BI5655" s="9"/>
      <c r="BJ5655" s="9"/>
      <c r="BK5655" s="9"/>
      <c r="BL5655" s="9">
        <f t="shared" si="184"/>
        <v>71941.662785630979</v>
      </c>
      <c r="BM5655" s="9">
        <f t="shared" si="185"/>
        <v>71900</v>
      </c>
    </row>
    <row r="5656" spans="1:65" x14ac:dyDescent="0.3">
      <c r="A5656" t="s">
        <v>5014</v>
      </c>
      <c r="B5656" s="9">
        <v>237</v>
      </c>
      <c r="C5656">
        <v>597040</v>
      </c>
      <c r="D5656">
        <v>1</v>
      </c>
      <c r="E5656">
        <v>0</v>
      </c>
      <c r="F5656">
        <v>0</v>
      </c>
      <c r="G5656">
        <v>0</v>
      </c>
      <c r="H5656">
        <v>0</v>
      </c>
      <c r="I5656" t="s">
        <v>123</v>
      </c>
      <c r="J5656">
        <v>596655</v>
      </c>
      <c r="K5656" t="s">
        <v>4093</v>
      </c>
      <c r="L5656">
        <v>595411</v>
      </c>
      <c r="M5656" t="s">
        <v>446</v>
      </c>
      <c r="N5656">
        <v>595411</v>
      </c>
      <c r="O5656" t="s">
        <v>446</v>
      </c>
      <c r="P5656">
        <v>595411</v>
      </c>
      <c r="Q5656" t="s">
        <v>446</v>
      </c>
      <c r="R5656" s="9">
        <v>71941.662785630979</v>
      </c>
      <c r="S5656" s="9"/>
      <c r="T5656" s="9"/>
      <c r="U5656" s="9"/>
      <c r="V5656" s="9"/>
      <c r="W5656" s="9"/>
      <c r="X5656" s="9"/>
      <c r="Y5656" s="9"/>
      <c r="Z5656" s="9"/>
      <c r="AA5656" s="9"/>
      <c r="AB5656" s="9"/>
      <c r="AC5656" s="9"/>
      <c r="AD5656" s="9"/>
      <c r="AE5656" s="9"/>
      <c r="AF5656" s="9"/>
      <c r="AG5656" s="9"/>
      <c r="AH5656" s="9"/>
      <c r="AI5656" s="9"/>
      <c r="AJ5656" s="9"/>
      <c r="AK5656" s="9"/>
      <c r="AL5656" s="9"/>
      <c r="AM5656" s="9"/>
      <c r="AN5656" s="9"/>
      <c r="AO5656" s="9"/>
      <c r="AP5656" s="9"/>
      <c r="AQ5656" s="15"/>
      <c r="AR5656" s="9"/>
      <c r="AS5656" s="9"/>
      <c r="AT5656" s="9"/>
      <c r="AU5656" s="9"/>
      <c r="AV5656" s="9"/>
      <c r="AW5656" s="9"/>
      <c r="AX5656" s="9"/>
      <c r="AY5656" s="9"/>
      <c r="AZ5656" s="9"/>
      <c r="BA5656" s="9"/>
      <c r="BB5656" s="9"/>
      <c r="BC5656" s="9"/>
      <c r="BD5656" s="9"/>
      <c r="BE5656" s="9"/>
      <c r="BF5656" s="9"/>
      <c r="BG5656" s="9"/>
      <c r="BH5656" s="9"/>
      <c r="BI5656" s="9"/>
      <c r="BJ5656" s="9"/>
      <c r="BK5656" s="9"/>
      <c r="BL5656" s="9">
        <f t="shared" si="184"/>
        <v>71941.662785630979</v>
      </c>
      <c r="BM5656" s="9">
        <f t="shared" si="185"/>
        <v>71900</v>
      </c>
    </row>
    <row r="5657" spans="1:65" x14ac:dyDescent="0.3">
      <c r="A5657" t="s">
        <v>5014</v>
      </c>
      <c r="B5657" s="9">
        <v>142</v>
      </c>
      <c r="C5657">
        <v>549061</v>
      </c>
      <c r="D5657">
        <v>1</v>
      </c>
      <c r="E5657">
        <v>0</v>
      </c>
      <c r="F5657">
        <v>0</v>
      </c>
      <c r="G5657">
        <v>0</v>
      </c>
      <c r="H5657">
        <v>0</v>
      </c>
      <c r="I5657" t="s">
        <v>123</v>
      </c>
      <c r="J5657">
        <v>548472</v>
      </c>
      <c r="K5657" t="s">
        <v>1232</v>
      </c>
      <c r="L5657">
        <v>548511</v>
      </c>
      <c r="M5657" t="s">
        <v>693</v>
      </c>
      <c r="N5657">
        <v>548511</v>
      </c>
      <c r="O5657" t="s">
        <v>693</v>
      </c>
      <c r="P5657">
        <v>548511</v>
      </c>
      <c r="Q5657" t="s">
        <v>693</v>
      </c>
      <c r="R5657" s="9">
        <v>71941.662785630979</v>
      </c>
      <c r="S5657" s="9"/>
      <c r="T5657" s="9"/>
      <c r="U5657" s="9"/>
      <c r="V5657" s="9"/>
      <c r="W5657" s="9"/>
      <c r="X5657" s="9"/>
      <c r="Y5657" s="9"/>
      <c r="Z5657" s="9"/>
      <c r="AA5657" s="9"/>
      <c r="AB5657" s="9"/>
      <c r="AC5657" s="9"/>
      <c r="AD5657" s="9"/>
      <c r="AE5657" s="9"/>
      <c r="AF5657" s="9"/>
      <c r="AG5657" s="9"/>
      <c r="AH5657" s="9"/>
      <c r="AI5657" s="9"/>
      <c r="AJ5657" s="9"/>
      <c r="AK5657" s="9"/>
      <c r="AL5657" s="9"/>
      <c r="AM5657" s="9"/>
      <c r="AN5657" s="9"/>
      <c r="AO5657" s="9"/>
      <c r="AP5657" s="9"/>
      <c r="AQ5657" s="15"/>
      <c r="AR5657" s="9"/>
      <c r="AS5657" s="9"/>
      <c r="AT5657" s="9"/>
      <c r="AU5657" s="9"/>
      <c r="AV5657" s="9"/>
      <c r="AW5657" s="9"/>
      <c r="AX5657" s="9"/>
      <c r="AY5657" s="9"/>
      <c r="AZ5657" s="9"/>
      <c r="BA5657" s="9"/>
      <c r="BB5657" s="9"/>
      <c r="BC5657" s="9"/>
      <c r="BD5657" s="9"/>
      <c r="BE5657" s="9"/>
      <c r="BF5657" s="9"/>
      <c r="BG5657" s="9"/>
      <c r="BH5657" s="9"/>
      <c r="BI5657" s="9"/>
      <c r="BJ5657" s="9"/>
      <c r="BK5657" s="9"/>
      <c r="BL5657" s="9">
        <f t="shared" si="184"/>
        <v>71941.662785630979</v>
      </c>
      <c r="BM5657" s="9">
        <f t="shared" si="185"/>
        <v>71900</v>
      </c>
    </row>
    <row r="5658" spans="1:65" x14ac:dyDescent="0.3">
      <c r="A5658" t="s">
        <v>5015</v>
      </c>
      <c r="B5658" s="9">
        <v>160</v>
      </c>
      <c r="C5658">
        <v>588130</v>
      </c>
      <c r="D5658">
        <v>1</v>
      </c>
      <c r="E5658">
        <v>0</v>
      </c>
      <c r="F5658">
        <v>0</v>
      </c>
      <c r="G5658">
        <v>0</v>
      </c>
      <c r="H5658">
        <v>0</v>
      </c>
      <c r="I5658" t="s">
        <v>123</v>
      </c>
      <c r="J5658">
        <v>587249</v>
      </c>
      <c r="K5658" t="s">
        <v>127</v>
      </c>
      <c r="L5658">
        <v>587711</v>
      </c>
      <c r="M5658" t="s">
        <v>128</v>
      </c>
      <c r="N5658">
        <v>587711</v>
      </c>
      <c r="O5658" t="s">
        <v>128</v>
      </c>
      <c r="P5658">
        <v>586846</v>
      </c>
      <c r="Q5658" t="s">
        <v>129</v>
      </c>
      <c r="R5658" s="9">
        <v>71941.662785630979</v>
      </c>
      <c r="S5658" s="9"/>
      <c r="T5658" s="9"/>
      <c r="U5658" s="9"/>
      <c r="V5658" s="9"/>
      <c r="W5658" s="9"/>
      <c r="X5658" s="9"/>
      <c r="Y5658" s="9"/>
      <c r="Z5658" s="9"/>
      <c r="AA5658" s="9"/>
      <c r="AB5658" s="9"/>
      <c r="AC5658" s="9"/>
      <c r="AD5658" s="9"/>
      <c r="AE5658" s="9"/>
      <c r="AF5658" s="9"/>
      <c r="AG5658" s="9"/>
      <c r="AH5658" s="9"/>
      <c r="AI5658" s="9"/>
      <c r="AJ5658" s="9"/>
      <c r="AK5658" s="9"/>
      <c r="AL5658" s="9"/>
      <c r="AM5658" s="9"/>
      <c r="AN5658" s="9"/>
      <c r="AO5658" s="9"/>
      <c r="AP5658" s="9"/>
      <c r="AQ5658" s="15"/>
      <c r="AR5658" s="9"/>
      <c r="AS5658" s="9"/>
      <c r="AT5658" s="9"/>
      <c r="AU5658" s="9"/>
      <c r="AV5658" s="9"/>
      <c r="AW5658" s="9"/>
      <c r="AX5658" s="9"/>
      <c r="AY5658" s="9"/>
      <c r="AZ5658" s="9"/>
      <c r="BA5658" s="9"/>
      <c r="BB5658" s="9"/>
      <c r="BC5658" s="9"/>
      <c r="BD5658" s="9"/>
      <c r="BE5658" s="9"/>
      <c r="BF5658" s="9"/>
      <c r="BG5658" s="9"/>
      <c r="BH5658" s="9"/>
      <c r="BI5658" s="9"/>
      <c r="BJ5658" s="9"/>
      <c r="BK5658" s="9"/>
      <c r="BL5658" s="9">
        <f t="shared" si="184"/>
        <v>71941.662785630979</v>
      </c>
      <c r="BM5658" s="9">
        <f t="shared" si="185"/>
        <v>71900</v>
      </c>
    </row>
    <row r="5659" spans="1:65" x14ac:dyDescent="0.3">
      <c r="A5659" t="s">
        <v>5015</v>
      </c>
      <c r="B5659" s="9">
        <v>527</v>
      </c>
      <c r="C5659">
        <v>569704</v>
      </c>
      <c r="D5659">
        <v>1</v>
      </c>
      <c r="E5659">
        <v>0</v>
      </c>
      <c r="F5659">
        <v>0</v>
      </c>
      <c r="G5659">
        <v>0</v>
      </c>
      <c r="H5659">
        <v>0</v>
      </c>
      <c r="I5659" t="s">
        <v>123</v>
      </c>
      <c r="J5659">
        <v>568414</v>
      </c>
      <c r="K5659" t="s">
        <v>166</v>
      </c>
      <c r="L5659">
        <v>587711</v>
      </c>
      <c r="M5659" t="s">
        <v>128</v>
      </c>
      <c r="N5659">
        <v>568414</v>
      </c>
      <c r="O5659" t="s">
        <v>166</v>
      </c>
      <c r="P5659">
        <v>568414</v>
      </c>
      <c r="Q5659" t="s">
        <v>166</v>
      </c>
      <c r="R5659" s="9">
        <v>125578.2775831648</v>
      </c>
      <c r="S5659" s="9"/>
      <c r="T5659" s="9"/>
      <c r="U5659" s="9"/>
      <c r="V5659" s="9"/>
      <c r="W5659" s="9"/>
      <c r="X5659" s="9"/>
      <c r="Y5659" s="9"/>
      <c r="Z5659" s="9"/>
      <c r="AA5659" s="9"/>
      <c r="AB5659" s="9"/>
      <c r="AC5659" s="9"/>
      <c r="AD5659" s="9"/>
      <c r="AE5659" s="9"/>
      <c r="AF5659" s="9"/>
      <c r="AG5659" s="9"/>
      <c r="AH5659" s="9"/>
      <c r="AI5659" s="9"/>
      <c r="AJ5659" s="9"/>
      <c r="AK5659" s="9"/>
      <c r="AL5659" s="9"/>
      <c r="AM5659" s="9"/>
      <c r="AN5659" s="9"/>
      <c r="AO5659" s="9"/>
      <c r="AP5659" s="9"/>
      <c r="AQ5659" s="15"/>
      <c r="AR5659" s="9"/>
      <c r="AS5659" s="9"/>
      <c r="AT5659" s="9"/>
      <c r="AU5659" s="9"/>
      <c r="AV5659" s="9"/>
      <c r="AW5659" s="9"/>
      <c r="AX5659" s="9"/>
      <c r="AY5659" s="9"/>
      <c r="AZ5659" s="9"/>
      <c r="BA5659" s="9"/>
      <c r="BB5659" s="9"/>
      <c r="BC5659" s="9"/>
      <c r="BD5659" s="9"/>
      <c r="BE5659" s="9"/>
      <c r="BF5659" s="9"/>
      <c r="BG5659" s="9"/>
      <c r="BH5659" s="9"/>
      <c r="BI5659" s="9"/>
      <c r="BJ5659" s="9"/>
      <c r="BK5659" s="9"/>
      <c r="BL5659" s="9">
        <f t="shared" si="184"/>
        <v>125578.2775831648</v>
      </c>
      <c r="BM5659" s="9">
        <f t="shared" si="185"/>
        <v>125600</v>
      </c>
    </row>
    <row r="5660" spans="1:65" x14ac:dyDescent="0.3">
      <c r="A5660" t="s">
        <v>5016</v>
      </c>
      <c r="B5660" s="9">
        <v>149</v>
      </c>
      <c r="C5660">
        <v>588148</v>
      </c>
      <c r="D5660">
        <v>1</v>
      </c>
      <c r="E5660">
        <v>0</v>
      </c>
      <c r="F5660">
        <v>0</v>
      </c>
      <c r="G5660">
        <v>0</v>
      </c>
      <c r="H5660">
        <v>0</v>
      </c>
      <c r="I5660" t="s">
        <v>123</v>
      </c>
      <c r="J5660">
        <v>587711</v>
      </c>
      <c r="K5660" t="s">
        <v>128</v>
      </c>
      <c r="L5660">
        <v>587711</v>
      </c>
      <c r="M5660" t="s">
        <v>128</v>
      </c>
      <c r="N5660">
        <v>587711</v>
      </c>
      <c r="O5660" t="s">
        <v>128</v>
      </c>
      <c r="P5660">
        <v>586846</v>
      </c>
      <c r="Q5660" t="s">
        <v>129</v>
      </c>
      <c r="R5660" s="9">
        <v>71941.662785630979</v>
      </c>
      <c r="S5660" s="9"/>
      <c r="T5660" s="9"/>
      <c r="U5660" s="9"/>
      <c r="V5660" s="9"/>
      <c r="W5660" s="9"/>
      <c r="X5660" s="9"/>
      <c r="Y5660" s="9"/>
      <c r="Z5660" s="9"/>
      <c r="AA5660" s="9"/>
      <c r="AB5660" s="9"/>
      <c r="AC5660" s="9"/>
      <c r="AD5660" s="9"/>
      <c r="AE5660" s="9"/>
      <c r="AF5660" s="9"/>
      <c r="AG5660" s="9"/>
      <c r="AH5660" s="9"/>
      <c r="AI5660" s="9"/>
      <c r="AJ5660" s="9"/>
      <c r="AK5660" s="9"/>
      <c r="AL5660" s="9"/>
      <c r="AM5660" s="9"/>
      <c r="AN5660" s="9"/>
      <c r="AO5660" s="9"/>
      <c r="AP5660" s="9"/>
      <c r="AQ5660" s="15"/>
      <c r="AR5660" s="9"/>
      <c r="AS5660" s="9"/>
      <c r="AT5660" s="9"/>
      <c r="AU5660" s="9"/>
      <c r="AV5660" s="9"/>
      <c r="AW5660" s="9"/>
      <c r="AX5660" s="9"/>
      <c r="AY5660" s="9"/>
      <c r="AZ5660" s="9"/>
      <c r="BA5660" s="9"/>
      <c r="BB5660" s="9"/>
      <c r="BC5660" s="9"/>
      <c r="BD5660" s="9"/>
      <c r="BE5660" s="9"/>
      <c r="BF5660" s="9"/>
      <c r="BG5660" s="9"/>
      <c r="BH5660" s="9"/>
      <c r="BI5660" s="9"/>
      <c r="BJ5660" s="9"/>
      <c r="BK5660" s="9"/>
      <c r="BL5660" s="9">
        <f t="shared" si="184"/>
        <v>71941.662785630979</v>
      </c>
      <c r="BM5660" s="9">
        <f t="shared" si="185"/>
        <v>71900</v>
      </c>
    </row>
    <row r="5661" spans="1:65" x14ac:dyDescent="0.3">
      <c r="A5661" t="s">
        <v>5017</v>
      </c>
      <c r="B5661" s="9">
        <v>162</v>
      </c>
      <c r="C5661">
        <v>536300</v>
      </c>
      <c r="D5661">
        <v>1</v>
      </c>
      <c r="E5661">
        <v>0</v>
      </c>
      <c r="F5661">
        <v>0</v>
      </c>
      <c r="G5661">
        <v>0</v>
      </c>
      <c r="H5661">
        <v>0</v>
      </c>
      <c r="I5661" t="s">
        <v>83</v>
      </c>
      <c r="J5661">
        <v>545392</v>
      </c>
      <c r="K5661" t="s">
        <v>488</v>
      </c>
      <c r="L5661">
        <v>545392</v>
      </c>
      <c r="M5661" t="s">
        <v>488</v>
      </c>
      <c r="N5661">
        <v>545392</v>
      </c>
      <c r="O5661" t="s">
        <v>488</v>
      </c>
      <c r="P5661">
        <v>545392</v>
      </c>
      <c r="Q5661" t="s">
        <v>488</v>
      </c>
      <c r="R5661" s="9">
        <v>71941.662785630979</v>
      </c>
      <c r="S5661" s="9"/>
      <c r="T5661" s="9"/>
      <c r="U5661" s="9"/>
      <c r="V5661" s="9"/>
      <c r="W5661" s="9"/>
      <c r="X5661" s="9"/>
      <c r="Y5661" s="9"/>
      <c r="Z5661" s="9"/>
      <c r="AA5661" s="9"/>
      <c r="AB5661" s="9"/>
      <c r="AC5661" s="9"/>
      <c r="AD5661" s="9"/>
      <c r="AE5661" s="9"/>
      <c r="AF5661" s="9"/>
      <c r="AG5661" s="9"/>
      <c r="AH5661" s="9"/>
      <c r="AI5661" s="9"/>
      <c r="AJ5661" s="9"/>
      <c r="AK5661" s="9"/>
      <c r="AL5661" s="9"/>
      <c r="AM5661" s="9"/>
      <c r="AN5661" s="9"/>
      <c r="AO5661" s="9"/>
      <c r="AP5661" s="9"/>
      <c r="AQ5661" s="15"/>
      <c r="AR5661" s="9"/>
      <c r="AS5661" s="9"/>
      <c r="AT5661" s="9"/>
      <c r="AU5661" s="9"/>
      <c r="AV5661" s="9"/>
      <c r="AW5661" s="9"/>
      <c r="AX5661" s="9"/>
      <c r="AY5661" s="9"/>
      <c r="AZ5661" s="9"/>
      <c r="BA5661" s="9"/>
      <c r="BB5661" s="9"/>
      <c r="BC5661" s="9"/>
      <c r="BD5661" s="9"/>
      <c r="BE5661" s="9"/>
      <c r="BF5661" s="9"/>
      <c r="BG5661" s="9"/>
      <c r="BH5661" s="9"/>
      <c r="BI5661" s="9"/>
      <c r="BJ5661" s="9"/>
      <c r="BK5661" s="9"/>
      <c r="BL5661" s="9">
        <f t="shared" si="184"/>
        <v>71941.662785630979</v>
      </c>
      <c r="BM5661" s="9">
        <f t="shared" si="185"/>
        <v>71900</v>
      </c>
    </row>
    <row r="5662" spans="1:65" x14ac:dyDescent="0.3">
      <c r="A5662" t="s">
        <v>5018</v>
      </c>
      <c r="B5662" s="9">
        <v>313</v>
      </c>
      <c r="C5662">
        <v>565865</v>
      </c>
      <c r="D5662">
        <v>1</v>
      </c>
      <c r="E5662">
        <v>0</v>
      </c>
      <c r="F5662">
        <v>0</v>
      </c>
      <c r="G5662">
        <v>0</v>
      </c>
      <c r="H5662">
        <v>0</v>
      </c>
      <c r="I5662" t="s">
        <v>131</v>
      </c>
      <c r="J5662">
        <v>565229</v>
      </c>
      <c r="K5662" t="s">
        <v>1041</v>
      </c>
      <c r="L5662">
        <v>565229</v>
      </c>
      <c r="M5662" t="s">
        <v>1041</v>
      </c>
      <c r="N5662">
        <v>565229</v>
      </c>
      <c r="O5662" t="s">
        <v>1041</v>
      </c>
      <c r="P5662">
        <v>565229</v>
      </c>
      <c r="Q5662" t="s">
        <v>1041</v>
      </c>
      <c r="R5662" s="9">
        <v>75027.676217933433</v>
      </c>
      <c r="S5662" s="9"/>
      <c r="T5662" s="9"/>
      <c r="U5662" s="9"/>
      <c r="V5662" s="9"/>
      <c r="W5662" s="9"/>
      <c r="X5662" s="9"/>
      <c r="Y5662" s="9"/>
      <c r="Z5662" s="9"/>
      <c r="AA5662" s="9"/>
      <c r="AB5662" s="9"/>
      <c r="AC5662" s="9"/>
      <c r="AD5662" s="9"/>
      <c r="AE5662" s="9"/>
      <c r="AF5662" s="9"/>
      <c r="AG5662" s="9"/>
      <c r="AH5662" s="9"/>
      <c r="AI5662" s="9"/>
      <c r="AJ5662" s="9"/>
      <c r="AK5662" s="9"/>
      <c r="AL5662" s="9"/>
      <c r="AM5662" s="9"/>
      <c r="AN5662" s="9"/>
      <c r="AO5662" s="9"/>
      <c r="AP5662" s="9"/>
      <c r="AQ5662" s="15"/>
      <c r="AR5662" s="9"/>
      <c r="AS5662" s="9"/>
      <c r="AT5662" s="9"/>
      <c r="AU5662" s="9"/>
      <c r="AV5662" s="9"/>
      <c r="AW5662" s="9"/>
      <c r="AX5662" s="9"/>
      <c r="AY5662" s="9"/>
      <c r="AZ5662" s="9"/>
      <c r="BA5662" s="9"/>
      <c r="BB5662" s="9"/>
      <c r="BC5662" s="9"/>
      <c r="BD5662" s="9"/>
      <c r="BE5662" s="9"/>
      <c r="BF5662" s="9"/>
      <c r="BG5662" s="9"/>
      <c r="BH5662" s="9"/>
      <c r="BI5662" s="9"/>
      <c r="BJ5662" s="9"/>
      <c r="BK5662" s="9"/>
      <c r="BL5662" s="9">
        <f t="shared" si="184"/>
        <v>75027.676217933433</v>
      </c>
      <c r="BM5662" s="9">
        <f t="shared" si="185"/>
        <v>75000</v>
      </c>
    </row>
    <row r="5663" spans="1:65" x14ac:dyDescent="0.3">
      <c r="A5663" t="s">
        <v>5019</v>
      </c>
      <c r="B5663" s="9">
        <v>574</v>
      </c>
      <c r="C5663">
        <v>590134</v>
      </c>
      <c r="D5663">
        <v>1</v>
      </c>
      <c r="E5663">
        <v>0</v>
      </c>
      <c r="F5663">
        <v>0</v>
      </c>
      <c r="G5663">
        <v>0</v>
      </c>
      <c r="H5663">
        <v>0</v>
      </c>
      <c r="I5663" t="s">
        <v>111</v>
      </c>
      <c r="J5663">
        <v>589764</v>
      </c>
      <c r="K5663" t="s">
        <v>1247</v>
      </c>
      <c r="L5663">
        <v>589756</v>
      </c>
      <c r="M5663" t="s">
        <v>1248</v>
      </c>
      <c r="N5663">
        <v>589756</v>
      </c>
      <c r="O5663" t="s">
        <v>1248</v>
      </c>
      <c r="P5663">
        <v>589250</v>
      </c>
      <c r="Q5663" t="s">
        <v>113</v>
      </c>
      <c r="R5663" s="9">
        <v>136624.27062890751</v>
      </c>
      <c r="S5663" s="9"/>
      <c r="T5663" s="9"/>
      <c r="U5663" s="9"/>
      <c r="V5663" s="9"/>
      <c r="W5663" s="9"/>
      <c r="X5663" s="9"/>
      <c r="Y5663" s="9"/>
      <c r="Z5663" s="9"/>
      <c r="AA5663" s="9"/>
      <c r="AB5663" s="9"/>
      <c r="AC5663" s="9"/>
      <c r="AD5663" s="9"/>
      <c r="AE5663" s="9"/>
      <c r="AF5663" s="9"/>
      <c r="AG5663" s="9"/>
      <c r="AH5663" s="9"/>
      <c r="AI5663" s="9"/>
      <c r="AJ5663" s="9"/>
      <c r="AK5663" s="9"/>
      <c r="AL5663" s="9"/>
      <c r="AM5663" s="9"/>
      <c r="AN5663" s="9"/>
      <c r="AO5663" s="9"/>
      <c r="AP5663" s="9"/>
      <c r="AQ5663" s="15"/>
      <c r="AR5663" s="9">
        <v>51</v>
      </c>
      <c r="AS5663" s="9">
        <f>AR5663*30500</f>
        <v>1555500</v>
      </c>
      <c r="AT5663" s="9"/>
      <c r="AU5663" s="9"/>
      <c r="AV5663" s="9"/>
      <c r="AW5663" s="9"/>
      <c r="AX5663" s="9"/>
      <c r="AY5663" s="9"/>
      <c r="AZ5663" s="9"/>
      <c r="BA5663" s="9"/>
      <c r="BB5663" s="9"/>
      <c r="BC5663" s="9"/>
      <c r="BD5663" s="9"/>
      <c r="BE5663" s="9"/>
      <c r="BF5663" s="9"/>
      <c r="BG5663" s="9"/>
      <c r="BH5663" s="9"/>
      <c r="BI5663" s="9"/>
      <c r="BJ5663" s="9"/>
      <c r="BK5663" s="9"/>
      <c r="BL5663" s="9">
        <f t="shared" si="184"/>
        <v>1692124.2706289075</v>
      </c>
      <c r="BM5663" s="9">
        <f t="shared" si="185"/>
        <v>1692100</v>
      </c>
    </row>
    <row r="5664" spans="1:65" x14ac:dyDescent="0.3">
      <c r="A5664" t="s">
        <v>5020</v>
      </c>
      <c r="B5664" s="9">
        <v>71</v>
      </c>
      <c r="C5664">
        <v>561037</v>
      </c>
      <c r="D5664">
        <v>1</v>
      </c>
      <c r="E5664">
        <v>0</v>
      </c>
      <c r="F5664">
        <v>0</v>
      </c>
      <c r="G5664">
        <v>0</v>
      </c>
      <c r="H5664">
        <v>0</v>
      </c>
      <c r="I5664" t="s">
        <v>83</v>
      </c>
      <c r="J5664">
        <v>546151</v>
      </c>
      <c r="K5664" t="s">
        <v>759</v>
      </c>
      <c r="L5664">
        <v>545881</v>
      </c>
      <c r="M5664" t="s">
        <v>238</v>
      </c>
      <c r="N5664">
        <v>545881</v>
      </c>
      <c r="O5664" t="s">
        <v>238</v>
      </c>
      <c r="P5664">
        <v>545881</v>
      </c>
      <c r="Q5664" t="s">
        <v>238</v>
      </c>
      <c r="R5664" s="9">
        <v>71941.662785630979</v>
      </c>
      <c r="S5664" s="9"/>
      <c r="T5664" s="9"/>
      <c r="U5664" s="9"/>
      <c r="V5664" s="9"/>
      <c r="W5664" s="9"/>
      <c r="X5664" s="9"/>
      <c r="Y5664" s="9"/>
      <c r="Z5664" s="9"/>
      <c r="AA5664" s="9"/>
      <c r="AB5664" s="9"/>
      <c r="AC5664" s="9"/>
      <c r="AD5664" s="9"/>
      <c r="AE5664" s="9"/>
      <c r="AF5664" s="9"/>
      <c r="AG5664" s="9"/>
      <c r="AH5664" s="9"/>
      <c r="AI5664" s="9"/>
      <c r="AJ5664" s="9"/>
      <c r="AK5664" s="9"/>
      <c r="AL5664" s="9"/>
      <c r="AM5664" s="9"/>
      <c r="AN5664" s="9"/>
      <c r="AO5664" s="9"/>
      <c r="AP5664" s="9"/>
      <c r="AQ5664" s="15"/>
      <c r="AR5664" s="9"/>
      <c r="AS5664" s="9"/>
      <c r="AT5664" s="9"/>
      <c r="AU5664" s="9"/>
      <c r="AV5664" s="9"/>
      <c r="AW5664" s="9"/>
      <c r="AX5664" s="9"/>
      <c r="AY5664" s="9"/>
      <c r="AZ5664" s="9"/>
      <c r="BA5664" s="9"/>
      <c r="BB5664" s="9"/>
      <c r="BC5664" s="9"/>
      <c r="BD5664" s="9"/>
      <c r="BE5664" s="9"/>
      <c r="BF5664" s="9"/>
      <c r="BG5664" s="9"/>
      <c r="BH5664" s="9"/>
      <c r="BI5664" s="9"/>
      <c r="BJ5664" s="9"/>
      <c r="BK5664" s="9"/>
      <c r="BL5664" s="9">
        <f t="shared" si="184"/>
        <v>71941.662785630979</v>
      </c>
      <c r="BM5664" s="9">
        <f t="shared" si="185"/>
        <v>71900</v>
      </c>
    </row>
    <row r="5665" spans="1:65" x14ac:dyDescent="0.3">
      <c r="A5665" t="s">
        <v>5021</v>
      </c>
      <c r="B5665" s="9">
        <v>203</v>
      </c>
      <c r="C5665">
        <v>588342</v>
      </c>
      <c r="D5665">
        <v>1</v>
      </c>
      <c r="E5665">
        <v>0</v>
      </c>
      <c r="F5665">
        <v>0</v>
      </c>
      <c r="G5665">
        <v>0</v>
      </c>
      <c r="H5665">
        <v>0</v>
      </c>
      <c r="I5665" t="s">
        <v>123</v>
      </c>
      <c r="J5665">
        <v>591181</v>
      </c>
      <c r="K5665" t="s">
        <v>137</v>
      </c>
      <c r="L5665">
        <v>591181</v>
      </c>
      <c r="M5665" t="s">
        <v>137</v>
      </c>
      <c r="N5665">
        <v>591181</v>
      </c>
      <c r="O5665" t="s">
        <v>137</v>
      </c>
      <c r="P5665">
        <v>591181</v>
      </c>
      <c r="Q5665" t="s">
        <v>137</v>
      </c>
      <c r="R5665" s="9">
        <v>71941.662785630979</v>
      </c>
      <c r="S5665" s="9"/>
      <c r="T5665" s="9"/>
      <c r="U5665" s="9"/>
      <c r="V5665" s="9"/>
      <c r="W5665" s="9"/>
      <c r="X5665" s="9"/>
      <c r="Y5665" s="9"/>
      <c r="Z5665" s="9"/>
      <c r="AA5665" s="9"/>
      <c r="AB5665" s="9"/>
      <c r="AC5665" s="9"/>
      <c r="AD5665" s="9"/>
      <c r="AE5665" s="9"/>
      <c r="AF5665" s="9"/>
      <c r="AG5665" s="9"/>
      <c r="AH5665" s="9"/>
      <c r="AI5665" s="9"/>
      <c r="AJ5665" s="9"/>
      <c r="AK5665" s="9"/>
      <c r="AL5665" s="9"/>
      <c r="AM5665" s="9"/>
      <c r="AN5665" s="9"/>
      <c r="AO5665" s="9"/>
      <c r="AP5665" s="9"/>
      <c r="AQ5665" s="15"/>
      <c r="AR5665" s="9"/>
      <c r="AS5665" s="9"/>
      <c r="AT5665" s="9"/>
      <c r="AU5665" s="9"/>
      <c r="AV5665" s="9"/>
      <c r="AW5665" s="9"/>
      <c r="AX5665" s="9"/>
      <c r="AY5665" s="9"/>
      <c r="AZ5665" s="9"/>
      <c r="BA5665" s="9"/>
      <c r="BB5665" s="9"/>
      <c r="BC5665" s="9"/>
      <c r="BD5665" s="9"/>
      <c r="BE5665" s="9"/>
      <c r="BF5665" s="9"/>
      <c r="BG5665" s="9"/>
      <c r="BH5665" s="9"/>
      <c r="BI5665" s="9"/>
      <c r="BJ5665" s="9"/>
      <c r="BK5665" s="9"/>
      <c r="BL5665" s="9">
        <f t="shared" si="184"/>
        <v>71941.662785630979</v>
      </c>
      <c r="BM5665" s="9">
        <f t="shared" si="185"/>
        <v>71900</v>
      </c>
    </row>
    <row r="5666" spans="1:65" x14ac:dyDescent="0.3">
      <c r="A5666" t="s">
        <v>5022</v>
      </c>
      <c r="B5666" s="9">
        <v>420</v>
      </c>
      <c r="C5666">
        <v>511242</v>
      </c>
      <c r="D5666">
        <v>1</v>
      </c>
      <c r="E5666">
        <v>0</v>
      </c>
      <c r="F5666">
        <v>0</v>
      </c>
      <c r="G5666">
        <v>0</v>
      </c>
      <c r="H5666">
        <v>0</v>
      </c>
      <c r="I5666" t="s">
        <v>123</v>
      </c>
      <c r="J5666">
        <v>591211</v>
      </c>
      <c r="K5666" t="s">
        <v>764</v>
      </c>
      <c r="L5666">
        <v>591211</v>
      </c>
      <c r="M5666" t="s">
        <v>764</v>
      </c>
      <c r="N5666">
        <v>591211</v>
      </c>
      <c r="O5666" t="s">
        <v>764</v>
      </c>
      <c r="P5666">
        <v>591211</v>
      </c>
      <c r="Q5666" t="s">
        <v>764</v>
      </c>
      <c r="R5666" s="9">
        <v>100358.68248115919</v>
      </c>
      <c r="S5666" s="9"/>
      <c r="T5666" s="9"/>
      <c r="U5666" s="9"/>
      <c r="V5666" s="9"/>
      <c r="W5666" s="9"/>
      <c r="X5666" s="9"/>
      <c r="Y5666" s="9"/>
      <c r="Z5666" s="9"/>
      <c r="AA5666" s="9"/>
      <c r="AB5666" s="9"/>
      <c r="AC5666" s="9"/>
      <c r="AD5666" s="9"/>
      <c r="AE5666" s="9"/>
      <c r="AF5666" s="9"/>
      <c r="AG5666" s="9"/>
      <c r="AH5666" s="9"/>
      <c r="AI5666" s="9"/>
      <c r="AJ5666" s="9"/>
      <c r="AK5666" s="9"/>
      <c r="AL5666" s="9"/>
      <c r="AM5666" s="9"/>
      <c r="AN5666" s="9"/>
      <c r="AO5666" s="9"/>
      <c r="AP5666" s="9"/>
      <c r="AQ5666" s="15"/>
      <c r="AR5666" s="9">
        <v>1</v>
      </c>
      <c r="AS5666" s="9">
        <f>AR5666*30500</f>
        <v>30500</v>
      </c>
      <c r="AT5666" s="9"/>
      <c r="AU5666" s="9"/>
      <c r="AV5666" s="9"/>
      <c r="AW5666" s="9"/>
      <c r="AX5666" s="9"/>
      <c r="AY5666" s="9"/>
      <c r="AZ5666" s="9"/>
      <c r="BA5666" s="9"/>
      <c r="BB5666" s="9"/>
      <c r="BC5666" s="9"/>
      <c r="BD5666" s="9"/>
      <c r="BE5666" s="9"/>
      <c r="BF5666" s="9"/>
      <c r="BG5666" s="9"/>
      <c r="BH5666" s="9"/>
      <c r="BI5666" s="9"/>
      <c r="BJ5666" s="9"/>
      <c r="BK5666" s="9"/>
      <c r="BL5666" s="9">
        <f t="shared" si="184"/>
        <v>130858.68248115919</v>
      </c>
      <c r="BM5666" s="9">
        <f t="shared" si="185"/>
        <v>130900</v>
      </c>
    </row>
    <row r="5667" spans="1:65" x14ac:dyDescent="0.3">
      <c r="A5667" t="s">
        <v>5023</v>
      </c>
      <c r="B5667" s="9">
        <v>568</v>
      </c>
      <c r="C5667">
        <v>590142</v>
      </c>
      <c r="D5667">
        <v>1</v>
      </c>
      <c r="E5667">
        <v>0</v>
      </c>
      <c r="F5667">
        <v>0</v>
      </c>
      <c r="G5667">
        <v>0</v>
      </c>
      <c r="H5667">
        <v>0</v>
      </c>
      <c r="I5667" t="s">
        <v>111</v>
      </c>
      <c r="J5667">
        <v>589942</v>
      </c>
      <c r="K5667" t="s">
        <v>3929</v>
      </c>
      <c r="L5667">
        <v>589896</v>
      </c>
      <c r="M5667" t="s">
        <v>634</v>
      </c>
      <c r="N5667">
        <v>589250</v>
      </c>
      <c r="O5667" t="s">
        <v>113</v>
      </c>
      <c r="P5667">
        <v>589250</v>
      </c>
      <c r="Q5667" t="s">
        <v>113</v>
      </c>
      <c r="R5667" s="9">
        <v>135215.16989925879</v>
      </c>
      <c r="S5667" s="9"/>
      <c r="T5667" s="9"/>
      <c r="U5667" s="9"/>
      <c r="V5667" s="9"/>
      <c r="W5667" s="9"/>
      <c r="X5667" s="9"/>
      <c r="Y5667" s="9"/>
      <c r="Z5667" s="9"/>
      <c r="AA5667" s="9"/>
      <c r="AB5667" s="9"/>
      <c r="AC5667" s="9"/>
      <c r="AD5667" s="9"/>
      <c r="AE5667" s="9"/>
      <c r="AF5667" s="9"/>
      <c r="AG5667" s="9"/>
      <c r="AH5667" s="9"/>
      <c r="AI5667" s="9"/>
      <c r="AJ5667" s="9"/>
      <c r="AK5667" s="9"/>
      <c r="AL5667" s="9"/>
      <c r="AM5667" s="9"/>
      <c r="AN5667" s="9"/>
      <c r="AO5667" s="9"/>
      <c r="AP5667" s="9"/>
      <c r="AQ5667" s="15"/>
      <c r="AR5667" s="9"/>
      <c r="AS5667" s="9"/>
      <c r="AT5667" s="9"/>
      <c r="AU5667" s="9"/>
      <c r="AV5667" s="9"/>
      <c r="AW5667" s="9"/>
      <c r="AX5667" s="9"/>
      <c r="AY5667" s="9"/>
      <c r="AZ5667" s="9"/>
      <c r="BA5667" s="9"/>
      <c r="BB5667" s="9"/>
      <c r="BC5667" s="9"/>
      <c r="BD5667" s="9"/>
      <c r="BE5667" s="9"/>
      <c r="BF5667" s="9"/>
      <c r="BG5667" s="9"/>
      <c r="BH5667" s="9"/>
      <c r="BI5667" s="9"/>
      <c r="BJ5667" s="9"/>
      <c r="BK5667" s="9"/>
      <c r="BL5667" s="9">
        <f t="shared" si="184"/>
        <v>135215.16989925879</v>
      </c>
      <c r="BM5667" s="9">
        <f t="shared" si="185"/>
        <v>135200</v>
      </c>
    </row>
    <row r="5668" spans="1:65" x14ac:dyDescent="0.3">
      <c r="A5668" s="2" t="s">
        <v>5024</v>
      </c>
      <c r="B5668" s="9">
        <v>1765</v>
      </c>
      <c r="C5668">
        <v>545198</v>
      </c>
      <c r="D5668">
        <v>1</v>
      </c>
      <c r="E5668">
        <v>1</v>
      </c>
      <c r="F5668">
        <v>0</v>
      </c>
      <c r="G5668">
        <v>0</v>
      </c>
      <c r="H5668">
        <v>0</v>
      </c>
      <c r="I5668" t="s">
        <v>135</v>
      </c>
      <c r="J5668">
        <v>545198</v>
      </c>
      <c r="K5668" t="s">
        <v>5024</v>
      </c>
      <c r="L5668">
        <v>544841</v>
      </c>
      <c r="M5668" t="s">
        <v>1283</v>
      </c>
      <c r="N5668">
        <v>544841</v>
      </c>
      <c r="O5668" t="s">
        <v>1283</v>
      </c>
      <c r="P5668">
        <v>544841</v>
      </c>
      <c r="Q5668" t="s">
        <v>1283</v>
      </c>
      <c r="R5668" s="9">
        <v>411775.20735085168</v>
      </c>
      <c r="S5668" s="9">
        <f>SUMIFS($B:$B,$J:$J,$C5668)</f>
        <v>1765</v>
      </c>
      <c r="T5668" s="9">
        <v>96082.94021448103</v>
      </c>
      <c r="U5668" s="9">
        <v>0</v>
      </c>
      <c r="V5668" s="9">
        <f>U5668*768</f>
        <v>0</v>
      </c>
      <c r="W5668" s="9">
        <v>7</v>
      </c>
      <c r="X5668" s="9">
        <f>W5668*3072</f>
        <v>21504</v>
      </c>
      <c r="Y5668" s="9">
        <v>9</v>
      </c>
      <c r="Z5668" s="9">
        <f>Y5668*1024</f>
        <v>9216</v>
      </c>
      <c r="AA5668" s="9">
        <v>2</v>
      </c>
      <c r="AB5668" s="9">
        <f>AA5668*256</f>
        <v>512</v>
      </c>
      <c r="AC5668" s="9"/>
      <c r="AD5668" s="9"/>
      <c r="AE5668" s="9"/>
      <c r="AF5668" s="9"/>
      <c r="AG5668" s="9"/>
      <c r="AH5668" s="9"/>
      <c r="AI5668" s="9"/>
      <c r="AJ5668" s="9"/>
      <c r="AK5668" s="9"/>
      <c r="AL5668" s="9"/>
      <c r="AM5668" s="9"/>
      <c r="AN5668" s="9"/>
      <c r="AO5668" s="9"/>
      <c r="AP5668" s="9"/>
      <c r="AQ5668" s="15"/>
      <c r="AR5668" s="9"/>
      <c r="AS5668" s="9"/>
      <c r="AT5668" s="9"/>
      <c r="AU5668" s="9"/>
      <c r="AV5668" s="9"/>
      <c r="AW5668" s="9"/>
      <c r="AX5668" s="9"/>
      <c r="AY5668" s="9"/>
      <c r="AZ5668" s="9"/>
      <c r="BA5668" s="9"/>
      <c r="BB5668" s="9"/>
      <c r="BC5668" s="9"/>
      <c r="BD5668" s="9"/>
      <c r="BE5668" s="9"/>
      <c r="BF5668" s="9"/>
      <c r="BG5668" s="9"/>
      <c r="BH5668" s="9"/>
      <c r="BI5668" s="9"/>
      <c r="BJ5668" s="9"/>
      <c r="BK5668" s="9"/>
      <c r="BL5668" s="9">
        <f t="shared" si="184"/>
        <v>539090.14756533271</v>
      </c>
      <c r="BM5668" s="9">
        <f t="shared" si="185"/>
        <v>539100</v>
      </c>
    </row>
    <row r="5669" spans="1:65" x14ac:dyDescent="0.3">
      <c r="A5669" t="s">
        <v>5025</v>
      </c>
      <c r="B5669" s="9">
        <v>461</v>
      </c>
      <c r="C5669">
        <v>597058</v>
      </c>
      <c r="D5669">
        <v>1</v>
      </c>
      <c r="E5669">
        <v>0</v>
      </c>
      <c r="F5669">
        <v>0</v>
      </c>
      <c r="G5669">
        <v>0</v>
      </c>
      <c r="H5669">
        <v>0</v>
      </c>
      <c r="I5669" t="s">
        <v>123</v>
      </c>
      <c r="J5669">
        <v>597007</v>
      </c>
      <c r="K5669" t="s">
        <v>172</v>
      </c>
      <c r="L5669">
        <v>597007</v>
      </c>
      <c r="M5669" t="s">
        <v>172</v>
      </c>
      <c r="N5669">
        <v>597007</v>
      </c>
      <c r="O5669" t="s">
        <v>172</v>
      </c>
      <c r="P5669">
        <v>597007</v>
      </c>
      <c r="Q5669" t="s">
        <v>172</v>
      </c>
      <c r="R5669" s="9">
        <v>110034.6336025952</v>
      </c>
      <c r="S5669" s="9"/>
      <c r="T5669" s="9"/>
      <c r="U5669" s="9"/>
      <c r="V5669" s="9"/>
      <c r="W5669" s="9"/>
      <c r="X5669" s="9"/>
      <c r="Y5669" s="9"/>
      <c r="Z5669" s="9"/>
      <c r="AA5669" s="9"/>
      <c r="AB5669" s="9"/>
      <c r="AC5669" s="9"/>
      <c r="AD5669" s="9"/>
      <c r="AE5669" s="9"/>
      <c r="AF5669" s="9"/>
      <c r="AG5669" s="9"/>
      <c r="AH5669" s="9"/>
      <c r="AI5669" s="9"/>
      <c r="AJ5669" s="9"/>
      <c r="AK5669" s="9"/>
      <c r="AL5669" s="9"/>
      <c r="AM5669" s="9"/>
      <c r="AN5669" s="9"/>
      <c r="AO5669" s="9"/>
      <c r="AP5669" s="9"/>
      <c r="AQ5669" s="15"/>
      <c r="AR5669" s="9"/>
      <c r="AS5669" s="9"/>
      <c r="AT5669" s="9"/>
      <c r="AU5669" s="9"/>
      <c r="AV5669" s="9"/>
      <c r="AW5669" s="9"/>
      <c r="AX5669" s="9"/>
      <c r="AY5669" s="9"/>
      <c r="AZ5669" s="9"/>
      <c r="BA5669" s="9"/>
      <c r="BB5669" s="9"/>
      <c r="BC5669" s="9"/>
      <c r="BD5669" s="9"/>
      <c r="BE5669" s="9"/>
      <c r="BF5669" s="9"/>
      <c r="BG5669" s="9"/>
      <c r="BH5669" s="9"/>
      <c r="BI5669" s="9"/>
      <c r="BJ5669" s="9"/>
      <c r="BK5669" s="9"/>
      <c r="BL5669" s="9">
        <f t="shared" si="184"/>
        <v>110034.6336025952</v>
      </c>
      <c r="BM5669" s="9">
        <f t="shared" si="185"/>
        <v>110000</v>
      </c>
    </row>
    <row r="5670" spans="1:65" x14ac:dyDescent="0.3">
      <c r="A5670" t="s">
        <v>5026</v>
      </c>
      <c r="B5670" s="9">
        <v>184</v>
      </c>
      <c r="C5670">
        <v>554421</v>
      </c>
      <c r="D5670">
        <v>1</v>
      </c>
      <c r="E5670">
        <v>0</v>
      </c>
      <c r="F5670">
        <v>0</v>
      </c>
      <c r="G5670">
        <v>0</v>
      </c>
      <c r="H5670">
        <v>0</v>
      </c>
      <c r="I5670" t="s">
        <v>151</v>
      </c>
      <c r="J5670">
        <v>553671</v>
      </c>
      <c r="K5670" t="s">
        <v>454</v>
      </c>
      <c r="L5670">
        <v>553671</v>
      </c>
      <c r="M5670" t="s">
        <v>454</v>
      </c>
      <c r="N5670">
        <v>553671</v>
      </c>
      <c r="O5670" t="s">
        <v>454</v>
      </c>
      <c r="P5670">
        <v>553671</v>
      </c>
      <c r="Q5670" t="s">
        <v>454</v>
      </c>
      <c r="R5670" s="9">
        <v>71941.662785630979</v>
      </c>
      <c r="S5670" s="9"/>
      <c r="T5670" s="9"/>
      <c r="U5670" s="9"/>
      <c r="V5670" s="9"/>
      <c r="W5670" s="9"/>
      <c r="X5670" s="9"/>
      <c r="Y5670" s="9"/>
      <c r="Z5670" s="9"/>
      <c r="AA5670" s="9"/>
      <c r="AB5670" s="9"/>
      <c r="AC5670" s="9"/>
      <c r="AD5670" s="9"/>
      <c r="AE5670" s="9"/>
      <c r="AF5670" s="9"/>
      <c r="AG5670" s="9"/>
      <c r="AH5670" s="9"/>
      <c r="AI5670" s="9"/>
      <c r="AJ5670" s="9"/>
      <c r="AK5670" s="9"/>
      <c r="AL5670" s="9"/>
      <c r="AM5670" s="9"/>
      <c r="AN5670" s="9"/>
      <c r="AO5670" s="9"/>
      <c r="AP5670" s="9"/>
      <c r="AQ5670" s="15"/>
      <c r="AR5670" s="9"/>
      <c r="AS5670" s="9"/>
      <c r="AT5670" s="9"/>
      <c r="AU5670" s="9"/>
      <c r="AV5670" s="9"/>
      <c r="AW5670" s="9"/>
      <c r="AX5670" s="9"/>
      <c r="AY5670" s="9"/>
      <c r="AZ5670" s="9"/>
      <c r="BA5670" s="9"/>
      <c r="BB5670" s="9"/>
      <c r="BC5670" s="9"/>
      <c r="BD5670" s="9"/>
      <c r="BE5670" s="9"/>
      <c r="BF5670" s="9"/>
      <c r="BG5670" s="9"/>
      <c r="BH5670" s="9"/>
      <c r="BI5670" s="9"/>
      <c r="BJ5670" s="9"/>
      <c r="BK5670" s="9"/>
      <c r="BL5670" s="9">
        <f t="shared" si="184"/>
        <v>71941.662785630979</v>
      </c>
      <c r="BM5670" s="9">
        <f t="shared" si="185"/>
        <v>71900</v>
      </c>
    </row>
    <row r="5671" spans="1:65" x14ac:dyDescent="0.3">
      <c r="A5671" t="s">
        <v>5026</v>
      </c>
      <c r="B5671" s="9">
        <v>276</v>
      </c>
      <c r="C5671">
        <v>534536</v>
      </c>
      <c r="D5671">
        <v>1</v>
      </c>
      <c r="E5671">
        <v>0</v>
      </c>
      <c r="F5671">
        <v>0</v>
      </c>
      <c r="G5671">
        <v>0</v>
      </c>
      <c r="H5671">
        <v>0</v>
      </c>
      <c r="I5671" t="s">
        <v>86</v>
      </c>
      <c r="J5671">
        <v>533955</v>
      </c>
      <c r="K5671" t="s">
        <v>314</v>
      </c>
      <c r="L5671">
        <v>533955</v>
      </c>
      <c r="M5671" t="s">
        <v>314</v>
      </c>
      <c r="N5671">
        <v>533955</v>
      </c>
      <c r="O5671" t="s">
        <v>314</v>
      </c>
      <c r="P5671">
        <v>533955</v>
      </c>
      <c r="Q5671" t="s">
        <v>314</v>
      </c>
      <c r="R5671" s="9">
        <v>71941.662785630979</v>
      </c>
      <c r="S5671" s="9"/>
      <c r="T5671" s="9"/>
      <c r="U5671" s="9"/>
      <c r="V5671" s="9"/>
      <c r="W5671" s="9"/>
      <c r="X5671" s="9"/>
      <c r="Y5671" s="9"/>
      <c r="Z5671" s="9"/>
      <c r="AA5671" s="9"/>
      <c r="AB5671" s="9"/>
      <c r="AC5671" s="9"/>
      <c r="AD5671" s="9"/>
      <c r="AE5671" s="9"/>
      <c r="AF5671" s="9"/>
      <c r="AG5671" s="9"/>
      <c r="AH5671" s="9"/>
      <c r="AI5671" s="9"/>
      <c r="AJ5671" s="9"/>
      <c r="AK5671" s="9"/>
      <c r="AL5671" s="9"/>
      <c r="AM5671" s="9"/>
      <c r="AN5671" s="9"/>
      <c r="AO5671" s="9"/>
      <c r="AP5671" s="9"/>
      <c r="AQ5671" s="15"/>
      <c r="AR5671" s="9">
        <v>1</v>
      </c>
      <c r="AS5671" s="9">
        <f>AR5671*30500</f>
        <v>30500</v>
      </c>
      <c r="AT5671" s="9"/>
      <c r="AU5671" s="9"/>
      <c r="AV5671" s="9"/>
      <c r="AW5671" s="9"/>
      <c r="AX5671" s="9"/>
      <c r="AY5671" s="9"/>
      <c r="AZ5671" s="9"/>
      <c r="BA5671" s="9"/>
      <c r="BB5671" s="9"/>
      <c r="BC5671" s="9"/>
      <c r="BD5671" s="9"/>
      <c r="BE5671" s="9"/>
      <c r="BF5671" s="9"/>
      <c r="BG5671" s="9"/>
      <c r="BH5671" s="9"/>
      <c r="BI5671" s="9"/>
      <c r="BJ5671" s="9"/>
      <c r="BK5671" s="9"/>
      <c r="BL5671" s="9">
        <f t="shared" si="184"/>
        <v>102441.66278563098</v>
      </c>
      <c r="BM5671" s="9">
        <f t="shared" si="185"/>
        <v>102400</v>
      </c>
    </row>
    <row r="5672" spans="1:65" x14ac:dyDescent="0.3">
      <c r="A5672" t="s">
        <v>5027</v>
      </c>
      <c r="B5672" s="9">
        <v>128</v>
      </c>
      <c r="C5672">
        <v>531936</v>
      </c>
      <c r="D5672">
        <v>1</v>
      </c>
      <c r="E5672">
        <v>0</v>
      </c>
      <c r="F5672">
        <v>0</v>
      </c>
      <c r="G5672">
        <v>0</v>
      </c>
      <c r="H5672">
        <v>0</v>
      </c>
      <c r="I5672" t="s">
        <v>86</v>
      </c>
      <c r="J5672">
        <v>535001</v>
      </c>
      <c r="K5672" t="s">
        <v>1357</v>
      </c>
      <c r="L5672">
        <v>534676</v>
      </c>
      <c r="M5672" t="s">
        <v>874</v>
      </c>
      <c r="N5672">
        <v>534676</v>
      </c>
      <c r="O5672" t="s">
        <v>874</v>
      </c>
      <c r="P5672">
        <v>534676</v>
      </c>
      <c r="Q5672" t="s">
        <v>874</v>
      </c>
      <c r="R5672" s="9">
        <v>71941.662785630979</v>
      </c>
      <c r="S5672" s="9"/>
      <c r="T5672" s="9"/>
      <c r="U5672" s="9"/>
      <c r="V5672" s="9"/>
      <c r="W5672" s="9"/>
      <c r="X5672" s="9"/>
      <c r="Y5672" s="9"/>
      <c r="Z5672" s="9"/>
      <c r="AA5672" s="9"/>
      <c r="AB5672" s="9"/>
      <c r="AC5672" s="9"/>
      <c r="AD5672" s="9"/>
      <c r="AE5672" s="9"/>
      <c r="AF5672" s="9"/>
      <c r="AG5672" s="9"/>
      <c r="AH5672" s="9"/>
      <c r="AI5672" s="9"/>
      <c r="AJ5672" s="9"/>
      <c r="AK5672" s="9"/>
      <c r="AL5672" s="9"/>
      <c r="AM5672" s="9"/>
      <c r="AN5672" s="9"/>
      <c r="AO5672" s="9"/>
      <c r="AP5672" s="9"/>
      <c r="AQ5672" s="15"/>
      <c r="AR5672" s="9">
        <v>1</v>
      </c>
      <c r="AS5672" s="9">
        <f>AR5672*30500</f>
        <v>30500</v>
      </c>
      <c r="AT5672" s="9"/>
      <c r="AU5672" s="9"/>
      <c r="AV5672" s="9"/>
      <c r="AW5672" s="9"/>
      <c r="AX5672" s="9"/>
      <c r="AY5672" s="9"/>
      <c r="AZ5672" s="9"/>
      <c r="BA5672" s="9"/>
      <c r="BB5672" s="9"/>
      <c r="BC5672" s="9"/>
      <c r="BD5672" s="9"/>
      <c r="BE5672" s="9"/>
      <c r="BF5672" s="9"/>
      <c r="BG5672" s="9"/>
      <c r="BH5672" s="9"/>
      <c r="BI5672" s="9"/>
      <c r="BJ5672" s="9"/>
      <c r="BK5672" s="9"/>
      <c r="BL5672" s="9">
        <f t="shared" si="184"/>
        <v>102441.66278563098</v>
      </c>
      <c r="BM5672" s="9">
        <f t="shared" si="185"/>
        <v>102400</v>
      </c>
    </row>
    <row r="5673" spans="1:65" x14ac:dyDescent="0.3">
      <c r="A5673" t="s">
        <v>5028</v>
      </c>
      <c r="B5673" s="9">
        <v>299</v>
      </c>
      <c r="C5673">
        <v>578941</v>
      </c>
      <c r="D5673">
        <v>1</v>
      </c>
      <c r="E5673">
        <v>0</v>
      </c>
      <c r="F5673">
        <v>0</v>
      </c>
      <c r="G5673">
        <v>0</v>
      </c>
      <c r="H5673">
        <v>0</v>
      </c>
      <c r="I5673" t="s">
        <v>96</v>
      </c>
      <c r="J5673">
        <v>577995</v>
      </c>
      <c r="K5673" t="s">
        <v>814</v>
      </c>
      <c r="L5673">
        <v>578347</v>
      </c>
      <c r="M5673" t="s">
        <v>296</v>
      </c>
      <c r="N5673">
        <v>578347</v>
      </c>
      <c r="O5673" t="s">
        <v>296</v>
      </c>
      <c r="P5673">
        <v>578347</v>
      </c>
      <c r="Q5673" t="s">
        <v>296</v>
      </c>
      <c r="R5673" s="9">
        <v>71941.662785630979</v>
      </c>
      <c r="S5673" s="9"/>
      <c r="T5673" s="9"/>
      <c r="U5673" s="9"/>
      <c r="V5673" s="9"/>
      <c r="W5673" s="9"/>
      <c r="X5673" s="9"/>
      <c r="Y5673" s="9"/>
      <c r="Z5673" s="9"/>
      <c r="AA5673" s="9"/>
      <c r="AB5673" s="9"/>
      <c r="AC5673" s="9"/>
      <c r="AD5673" s="9"/>
      <c r="AE5673" s="9"/>
      <c r="AF5673" s="9"/>
      <c r="AG5673" s="9"/>
      <c r="AH5673" s="9"/>
      <c r="AI5673" s="9"/>
      <c r="AJ5673" s="9"/>
      <c r="AK5673" s="9"/>
      <c r="AL5673" s="9"/>
      <c r="AM5673" s="9"/>
      <c r="AN5673" s="9"/>
      <c r="AO5673" s="9"/>
      <c r="AP5673" s="9"/>
      <c r="AQ5673" s="15"/>
      <c r="AR5673" s="9"/>
      <c r="AS5673" s="9"/>
      <c r="AT5673" s="9"/>
      <c r="AU5673" s="9"/>
      <c r="AV5673" s="9"/>
      <c r="AW5673" s="9"/>
      <c r="AX5673" s="9"/>
      <c r="AY5673" s="9"/>
      <c r="AZ5673" s="9"/>
      <c r="BA5673" s="9"/>
      <c r="BB5673" s="9"/>
      <c r="BC5673" s="9"/>
      <c r="BD5673" s="9"/>
      <c r="BE5673" s="9"/>
      <c r="BF5673" s="9"/>
      <c r="BG5673" s="9"/>
      <c r="BH5673" s="9"/>
      <c r="BI5673" s="9"/>
      <c r="BJ5673" s="9"/>
      <c r="BK5673" s="9"/>
      <c r="BL5673" s="9">
        <f t="shared" si="184"/>
        <v>71941.662785630979</v>
      </c>
      <c r="BM5673" s="9">
        <f t="shared" si="185"/>
        <v>71900</v>
      </c>
    </row>
    <row r="5674" spans="1:65" x14ac:dyDescent="0.3">
      <c r="A5674" s="2" t="s">
        <v>4364</v>
      </c>
      <c r="B5674" s="9">
        <v>1190</v>
      </c>
      <c r="C5674">
        <v>541303</v>
      </c>
      <c r="D5674">
        <v>1</v>
      </c>
      <c r="E5674">
        <v>1</v>
      </c>
      <c r="F5674">
        <v>0</v>
      </c>
      <c r="G5674">
        <v>0</v>
      </c>
      <c r="H5674">
        <v>0</v>
      </c>
      <c r="I5674" t="s">
        <v>111</v>
      </c>
      <c r="J5674">
        <v>541303</v>
      </c>
      <c r="K5674" t="s">
        <v>4364</v>
      </c>
      <c r="L5674">
        <v>536148</v>
      </c>
      <c r="M5674" t="s">
        <v>320</v>
      </c>
      <c r="N5674">
        <v>536148</v>
      </c>
      <c r="O5674" t="s">
        <v>320</v>
      </c>
      <c r="P5674">
        <v>536385</v>
      </c>
      <c r="Q5674" t="s">
        <v>270</v>
      </c>
      <c r="R5674" s="9">
        <v>279938.87391799572</v>
      </c>
      <c r="S5674" s="9">
        <f>SUMIFS($B:$B,$J:$J,$C5674)</f>
        <v>2502</v>
      </c>
      <c r="T5674" s="9">
        <v>136097.76767374051</v>
      </c>
      <c r="U5674" s="9">
        <v>0</v>
      </c>
      <c r="V5674" s="9">
        <f>U5674*768</f>
        <v>0</v>
      </c>
      <c r="W5674" s="9">
        <v>11</v>
      </c>
      <c r="X5674" s="9">
        <f>W5674*3072</f>
        <v>33792</v>
      </c>
      <c r="Y5674" s="9">
        <v>33</v>
      </c>
      <c r="Z5674" s="9">
        <f>Y5674*1024</f>
        <v>33792</v>
      </c>
      <c r="AA5674" s="9">
        <v>6</v>
      </c>
      <c r="AB5674" s="9">
        <f>AA5674*256</f>
        <v>1536</v>
      </c>
      <c r="AC5674" s="9"/>
      <c r="AD5674" s="9"/>
      <c r="AE5674" s="9"/>
      <c r="AF5674" s="9"/>
      <c r="AG5674" s="9"/>
      <c r="AH5674" s="9"/>
      <c r="AI5674" s="9"/>
      <c r="AJ5674" s="9"/>
      <c r="AK5674" s="9"/>
      <c r="AL5674" s="9"/>
      <c r="AM5674" s="9"/>
      <c r="AN5674" s="9"/>
      <c r="AO5674" s="9"/>
      <c r="AP5674" s="9"/>
      <c r="AQ5674" s="15"/>
      <c r="AR5674" s="9">
        <v>4</v>
      </c>
      <c r="AS5674" s="9">
        <f>AR5674*30500</f>
        <v>122000</v>
      </c>
      <c r="AT5674" s="9"/>
      <c r="AU5674" s="9"/>
      <c r="AV5674" s="9"/>
      <c r="AW5674" s="9"/>
      <c r="AX5674" s="9"/>
      <c r="AY5674" s="9"/>
      <c r="AZ5674" s="9"/>
      <c r="BA5674" s="9"/>
      <c r="BB5674" s="9"/>
      <c r="BC5674" s="9"/>
      <c r="BD5674" s="9"/>
      <c r="BE5674" s="9"/>
      <c r="BF5674" s="9"/>
      <c r="BG5674" s="9"/>
      <c r="BH5674" s="9"/>
      <c r="BI5674" s="9"/>
      <c r="BJ5674" s="9"/>
      <c r="BK5674" s="9"/>
      <c r="BL5674" s="9">
        <f t="shared" si="184"/>
        <v>607156.64159173623</v>
      </c>
      <c r="BM5674" s="9">
        <f t="shared" si="185"/>
        <v>607200</v>
      </c>
    </row>
    <row r="5675" spans="1:65" x14ac:dyDescent="0.3">
      <c r="A5675" t="s">
        <v>5029</v>
      </c>
      <c r="B5675" s="9">
        <v>361</v>
      </c>
      <c r="C5675">
        <v>573736</v>
      </c>
      <c r="D5675">
        <v>1</v>
      </c>
      <c r="E5675">
        <v>0</v>
      </c>
      <c r="F5675">
        <v>0</v>
      </c>
      <c r="G5675">
        <v>0</v>
      </c>
      <c r="H5675">
        <v>0</v>
      </c>
      <c r="I5675" t="s">
        <v>90</v>
      </c>
      <c r="J5675">
        <v>573248</v>
      </c>
      <c r="K5675" t="s">
        <v>3381</v>
      </c>
      <c r="L5675">
        <v>573248</v>
      </c>
      <c r="M5675" t="s">
        <v>3381</v>
      </c>
      <c r="N5675">
        <v>573248</v>
      </c>
      <c r="O5675" t="s">
        <v>3381</v>
      </c>
      <c r="P5675">
        <v>573248</v>
      </c>
      <c r="Q5675" t="s">
        <v>3381</v>
      </c>
      <c r="R5675" s="9">
        <v>86405.924227142634</v>
      </c>
      <c r="S5675" s="9"/>
      <c r="T5675" s="9"/>
      <c r="U5675" s="9"/>
      <c r="V5675" s="9"/>
      <c r="W5675" s="9"/>
      <c r="X5675" s="9"/>
      <c r="Y5675" s="9"/>
      <c r="Z5675" s="9"/>
      <c r="AA5675" s="9"/>
      <c r="AB5675" s="9"/>
      <c r="AC5675" s="9"/>
      <c r="AD5675" s="9"/>
      <c r="AE5675" s="9"/>
      <c r="AF5675" s="9"/>
      <c r="AG5675" s="9"/>
      <c r="AH5675" s="9"/>
      <c r="AI5675" s="9"/>
      <c r="AJ5675" s="9"/>
      <c r="AK5675" s="9"/>
      <c r="AL5675" s="9"/>
      <c r="AM5675" s="9"/>
      <c r="AN5675" s="9"/>
      <c r="AO5675" s="9"/>
      <c r="AP5675" s="9"/>
      <c r="AQ5675" s="15"/>
      <c r="AR5675" s="9"/>
      <c r="AS5675" s="9"/>
      <c r="AT5675" s="9"/>
      <c r="AU5675" s="9"/>
      <c r="AV5675" s="9"/>
      <c r="AW5675" s="9"/>
      <c r="AX5675" s="9"/>
      <c r="AY5675" s="9"/>
      <c r="AZ5675" s="9"/>
      <c r="BA5675" s="9"/>
      <c r="BB5675" s="9"/>
      <c r="BC5675" s="9"/>
      <c r="BD5675" s="9"/>
      <c r="BE5675" s="9"/>
      <c r="BF5675" s="9"/>
      <c r="BG5675" s="9"/>
      <c r="BH5675" s="9"/>
      <c r="BI5675" s="9"/>
      <c r="BJ5675" s="9"/>
      <c r="BK5675" s="9"/>
      <c r="BL5675" s="9">
        <f t="shared" si="184"/>
        <v>86405.924227142634</v>
      </c>
      <c r="BM5675" s="9">
        <f t="shared" si="185"/>
        <v>86400</v>
      </c>
    </row>
    <row r="5676" spans="1:65" x14ac:dyDescent="0.3">
      <c r="A5676" t="s">
        <v>5030</v>
      </c>
      <c r="B5676" s="9">
        <v>170</v>
      </c>
      <c r="C5676">
        <v>597066</v>
      </c>
      <c r="D5676">
        <v>1</v>
      </c>
      <c r="E5676">
        <v>0</v>
      </c>
      <c r="F5676">
        <v>0</v>
      </c>
      <c r="G5676">
        <v>0</v>
      </c>
      <c r="H5676">
        <v>0</v>
      </c>
      <c r="I5676" t="s">
        <v>123</v>
      </c>
      <c r="J5676">
        <v>595926</v>
      </c>
      <c r="K5676" t="s">
        <v>1228</v>
      </c>
      <c r="L5676">
        <v>596973</v>
      </c>
      <c r="M5676" t="s">
        <v>753</v>
      </c>
      <c r="N5676">
        <v>596973</v>
      </c>
      <c r="O5676" t="s">
        <v>753</v>
      </c>
      <c r="P5676">
        <v>597007</v>
      </c>
      <c r="Q5676" t="s">
        <v>172</v>
      </c>
      <c r="R5676" s="9">
        <v>71941.662785630979</v>
      </c>
      <c r="S5676" s="9"/>
      <c r="T5676" s="9"/>
      <c r="U5676" s="9"/>
      <c r="V5676" s="9"/>
      <c r="W5676" s="9"/>
      <c r="X5676" s="9"/>
      <c r="Y5676" s="9"/>
      <c r="Z5676" s="9"/>
      <c r="AA5676" s="9"/>
      <c r="AB5676" s="9"/>
      <c r="AC5676" s="9"/>
      <c r="AD5676" s="9"/>
      <c r="AE5676" s="9"/>
      <c r="AF5676" s="9"/>
      <c r="AG5676" s="9"/>
      <c r="AH5676" s="9"/>
      <c r="AI5676" s="9"/>
      <c r="AJ5676" s="9"/>
      <c r="AK5676" s="9"/>
      <c r="AL5676" s="9"/>
      <c r="AM5676" s="9"/>
      <c r="AN5676" s="9"/>
      <c r="AO5676" s="9"/>
      <c r="AP5676" s="9"/>
      <c r="AQ5676" s="15"/>
      <c r="AR5676" s="9"/>
      <c r="AS5676" s="9"/>
      <c r="AT5676" s="9"/>
      <c r="AU5676" s="9"/>
      <c r="AV5676" s="9"/>
      <c r="AW5676" s="9"/>
      <c r="AX5676" s="9"/>
      <c r="AY5676" s="9"/>
      <c r="AZ5676" s="9"/>
      <c r="BA5676" s="9"/>
      <c r="BB5676" s="9"/>
      <c r="BC5676" s="9"/>
      <c r="BD5676" s="9"/>
      <c r="BE5676" s="9"/>
      <c r="BF5676" s="9"/>
      <c r="BG5676" s="9"/>
      <c r="BH5676" s="9"/>
      <c r="BI5676" s="9"/>
      <c r="BJ5676" s="9"/>
      <c r="BK5676" s="9"/>
      <c r="BL5676" s="9">
        <f t="shared" si="184"/>
        <v>71941.662785630979</v>
      </c>
      <c r="BM5676" s="9">
        <f t="shared" si="185"/>
        <v>71900</v>
      </c>
    </row>
    <row r="5677" spans="1:65" x14ac:dyDescent="0.3">
      <c r="A5677" t="s">
        <v>5031</v>
      </c>
      <c r="B5677" s="9">
        <v>594</v>
      </c>
      <c r="C5677">
        <v>535737</v>
      </c>
      <c r="D5677">
        <v>1</v>
      </c>
      <c r="E5677">
        <v>0</v>
      </c>
      <c r="F5677">
        <v>0</v>
      </c>
      <c r="G5677">
        <v>0</v>
      </c>
      <c r="H5677">
        <v>0</v>
      </c>
      <c r="I5677" t="s">
        <v>83</v>
      </c>
      <c r="J5677">
        <v>544256</v>
      </c>
      <c r="K5677" t="s">
        <v>85</v>
      </c>
      <c r="L5677">
        <v>544256</v>
      </c>
      <c r="M5677" t="s">
        <v>85</v>
      </c>
      <c r="N5677">
        <v>544256</v>
      </c>
      <c r="O5677" t="s">
        <v>85</v>
      </c>
      <c r="P5677">
        <v>544256</v>
      </c>
      <c r="Q5677" t="s">
        <v>85</v>
      </c>
      <c r="R5677" s="9">
        <v>141319.14965281141</v>
      </c>
      <c r="S5677" s="9"/>
      <c r="T5677" s="9"/>
      <c r="U5677" s="9"/>
      <c r="V5677" s="9"/>
      <c r="W5677" s="9"/>
      <c r="X5677" s="9"/>
      <c r="Y5677" s="9"/>
      <c r="Z5677" s="9"/>
      <c r="AA5677" s="9"/>
      <c r="AB5677" s="9"/>
      <c r="AC5677" s="9"/>
      <c r="AD5677" s="9"/>
      <c r="AE5677" s="9"/>
      <c r="AF5677" s="9"/>
      <c r="AG5677" s="9"/>
      <c r="AH5677" s="9"/>
      <c r="AI5677" s="9"/>
      <c r="AJ5677" s="9"/>
      <c r="AK5677" s="9"/>
      <c r="AL5677" s="9"/>
      <c r="AM5677" s="9"/>
      <c r="AN5677" s="9"/>
      <c r="AO5677" s="9"/>
      <c r="AP5677" s="9"/>
      <c r="AQ5677" s="15"/>
      <c r="AR5677" s="9"/>
      <c r="AS5677" s="9"/>
      <c r="AT5677" s="9"/>
      <c r="AU5677" s="9"/>
      <c r="AV5677" s="9"/>
      <c r="AW5677" s="9"/>
      <c r="AX5677" s="9"/>
      <c r="AY5677" s="9"/>
      <c r="AZ5677" s="9"/>
      <c r="BA5677" s="9"/>
      <c r="BB5677" s="9"/>
      <c r="BC5677" s="9"/>
      <c r="BD5677" s="9"/>
      <c r="BE5677" s="9"/>
      <c r="BF5677" s="9"/>
      <c r="BG5677" s="9"/>
      <c r="BH5677" s="9"/>
      <c r="BI5677" s="9"/>
      <c r="BJ5677" s="9"/>
      <c r="BK5677" s="9"/>
      <c r="BL5677" s="9">
        <f t="shared" si="184"/>
        <v>141319.14965281141</v>
      </c>
      <c r="BM5677" s="9">
        <f t="shared" si="185"/>
        <v>141300</v>
      </c>
    </row>
    <row r="5678" spans="1:65" x14ac:dyDescent="0.3">
      <c r="A5678" t="s">
        <v>5032</v>
      </c>
      <c r="B5678" s="9">
        <v>1088</v>
      </c>
      <c r="C5678">
        <v>545210</v>
      </c>
      <c r="D5678">
        <v>1</v>
      </c>
      <c r="E5678">
        <v>0</v>
      </c>
      <c r="F5678">
        <v>0</v>
      </c>
      <c r="G5678">
        <v>0</v>
      </c>
      <c r="H5678">
        <v>0</v>
      </c>
      <c r="I5678" t="s">
        <v>135</v>
      </c>
      <c r="J5678">
        <v>542814</v>
      </c>
      <c r="K5678" t="s">
        <v>1941</v>
      </c>
      <c r="L5678">
        <v>544841</v>
      </c>
      <c r="M5678" t="s">
        <v>1283</v>
      </c>
      <c r="N5678">
        <v>544841</v>
      </c>
      <c r="O5678" t="s">
        <v>1283</v>
      </c>
      <c r="P5678">
        <v>544841</v>
      </c>
      <c r="Q5678" t="s">
        <v>1283</v>
      </c>
      <c r="R5678" s="9">
        <v>256373.3954990159</v>
      </c>
      <c r="S5678" s="9"/>
      <c r="T5678" s="9"/>
      <c r="U5678" s="9"/>
      <c r="V5678" s="9"/>
      <c r="W5678" s="9"/>
      <c r="X5678" s="9"/>
      <c r="Y5678" s="9"/>
      <c r="Z5678" s="9"/>
      <c r="AA5678" s="9"/>
      <c r="AB5678" s="9"/>
      <c r="AC5678" s="9"/>
      <c r="AD5678" s="9"/>
      <c r="AE5678" s="9"/>
      <c r="AF5678" s="9"/>
      <c r="AG5678" s="9"/>
      <c r="AH5678" s="9"/>
      <c r="AI5678" s="9"/>
      <c r="AJ5678" s="9"/>
      <c r="AK5678" s="9"/>
      <c r="AL5678" s="9"/>
      <c r="AM5678" s="9"/>
      <c r="AN5678" s="9"/>
      <c r="AO5678" s="9"/>
      <c r="AP5678" s="9"/>
      <c r="AQ5678" s="15"/>
      <c r="AR5678" s="9">
        <v>1</v>
      </c>
      <c r="AS5678" s="9">
        <f>AR5678*30500</f>
        <v>30500</v>
      </c>
      <c r="AT5678" s="9"/>
      <c r="AU5678" s="9"/>
      <c r="AV5678" s="9"/>
      <c r="AW5678" s="9"/>
      <c r="AX5678" s="9"/>
      <c r="AY5678" s="9"/>
      <c r="AZ5678" s="9"/>
      <c r="BA5678" s="9"/>
      <c r="BB5678" s="9"/>
      <c r="BC5678" s="9"/>
      <c r="BD5678" s="9"/>
      <c r="BE5678" s="9"/>
      <c r="BF5678" s="9"/>
      <c r="BG5678" s="9"/>
      <c r="BH5678" s="9"/>
      <c r="BI5678" s="9"/>
      <c r="BJ5678" s="9"/>
      <c r="BK5678" s="9"/>
      <c r="BL5678" s="9">
        <f t="shared" si="184"/>
        <v>286873.39549901593</v>
      </c>
      <c r="BM5678" s="9">
        <f t="shared" si="185"/>
        <v>286900</v>
      </c>
    </row>
    <row r="5679" spans="1:65" x14ac:dyDescent="0.3">
      <c r="A5679" t="s">
        <v>5033</v>
      </c>
      <c r="B5679" s="9">
        <v>843</v>
      </c>
      <c r="C5679">
        <v>577651</v>
      </c>
      <c r="D5679">
        <v>1</v>
      </c>
      <c r="E5679">
        <v>0</v>
      </c>
      <c r="F5679">
        <v>0</v>
      </c>
      <c r="G5679">
        <v>0</v>
      </c>
      <c r="H5679">
        <v>0</v>
      </c>
      <c r="I5679" t="s">
        <v>104</v>
      </c>
      <c r="J5679">
        <v>577197</v>
      </c>
      <c r="K5679" t="s">
        <v>300</v>
      </c>
      <c r="L5679">
        <v>577197</v>
      </c>
      <c r="M5679" t="s">
        <v>300</v>
      </c>
      <c r="N5679">
        <v>577197</v>
      </c>
      <c r="O5679" t="s">
        <v>300</v>
      </c>
      <c r="P5679">
        <v>577197</v>
      </c>
      <c r="Q5679" t="s">
        <v>300</v>
      </c>
      <c r="R5679" s="9">
        <v>199516.833400184</v>
      </c>
      <c r="S5679" s="9"/>
      <c r="T5679" s="9"/>
      <c r="U5679" s="9"/>
      <c r="V5679" s="9"/>
      <c r="W5679" s="9"/>
      <c r="X5679" s="9"/>
      <c r="Y5679" s="9"/>
      <c r="Z5679" s="9"/>
      <c r="AA5679" s="9"/>
      <c r="AB5679" s="9"/>
      <c r="AC5679" s="9"/>
      <c r="AD5679" s="9"/>
      <c r="AE5679" s="9"/>
      <c r="AF5679" s="9"/>
      <c r="AG5679" s="9"/>
      <c r="AH5679" s="9"/>
      <c r="AI5679" s="9"/>
      <c r="AJ5679" s="9"/>
      <c r="AK5679" s="9"/>
      <c r="AL5679" s="9"/>
      <c r="AM5679" s="9"/>
      <c r="AN5679" s="9"/>
      <c r="AO5679" s="9"/>
      <c r="AP5679" s="9"/>
      <c r="AQ5679" s="15"/>
      <c r="AR5679" s="9"/>
      <c r="AS5679" s="9"/>
      <c r="AT5679" s="9"/>
      <c r="AU5679" s="9"/>
      <c r="AV5679" s="9"/>
      <c r="AW5679" s="9"/>
      <c r="AX5679" s="9"/>
      <c r="AY5679" s="9"/>
      <c r="AZ5679" s="9"/>
      <c r="BA5679" s="9"/>
      <c r="BB5679" s="9"/>
      <c r="BC5679" s="9"/>
      <c r="BD5679" s="9"/>
      <c r="BE5679" s="9"/>
      <c r="BF5679" s="9"/>
      <c r="BG5679" s="9"/>
      <c r="BH5679" s="9"/>
      <c r="BI5679" s="9"/>
      <c r="BJ5679" s="9"/>
      <c r="BK5679" s="9"/>
      <c r="BL5679" s="9">
        <f t="shared" si="184"/>
        <v>199516.833400184</v>
      </c>
      <c r="BM5679" s="9">
        <f t="shared" si="185"/>
        <v>199500</v>
      </c>
    </row>
    <row r="5680" spans="1:65" x14ac:dyDescent="0.3">
      <c r="A5680" t="s">
        <v>5034</v>
      </c>
      <c r="B5680" s="9">
        <v>71</v>
      </c>
      <c r="C5680">
        <v>553191</v>
      </c>
      <c r="D5680">
        <v>1</v>
      </c>
      <c r="E5680">
        <v>0</v>
      </c>
      <c r="F5680">
        <v>0</v>
      </c>
      <c r="G5680">
        <v>0</v>
      </c>
      <c r="H5680">
        <v>0</v>
      </c>
      <c r="I5680" t="s">
        <v>111</v>
      </c>
      <c r="J5680">
        <v>526169</v>
      </c>
      <c r="K5680" t="s">
        <v>672</v>
      </c>
      <c r="L5680">
        <v>535532</v>
      </c>
      <c r="M5680" t="s">
        <v>673</v>
      </c>
      <c r="N5680">
        <v>535532</v>
      </c>
      <c r="O5680" t="s">
        <v>673</v>
      </c>
      <c r="P5680">
        <v>523704</v>
      </c>
      <c r="Q5680" t="s">
        <v>464</v>
      </c>
      <c r="R5680" s="9">
        <v>71941.662785630979</v>
      </c>
      <c r="S5680" s="9"/>
      <c r="T5680" s="9"/>
      <c r="U5680" s="9"/>
      <c r="V5680" s="9"/>
      <c r="W5680" s="9"/>
      <c r="X5680" s="9"/>
      <c r="Y5680" s="9"/>
      <c r="Z5680" s="9"/>
      <c r="AA5680" s="9"/>
      <c r="AB5680" s="9"/>
      <c r="AC5680" s="9"/>
      <c r="AD5680" s="9"/>
      <c r="AE5680" s="9"/>
      <c r="AF5680" s="9"/>
      <c r="AG5680" s="9"/>
      <c r="AH5680" s="9"/>
      <c r="AI5680" s="9"/>
      <c r="AJ5680" s="9"/>
      <c r="AK5680" s="9"/>
      <c r="AL5680" s="9"/>
      <c r="AM5680" s="9"/>
      <c r="AN5680" s="9"/>
      <c r="AO5680" s="9"/>
      <c r="AP5680" s="9"/>
      <c r="AQ5680" s="15"/>
      <c r="AR5680" s="9"/>
      <c r="AS5680" s="9"/>
      <c r="AT5680" s="9"/>
      <c r="AU5680" s="9"/>
      <c r="AV5680" s="9"/>
      <c r="AW5680" s="9"/>
      <c r="AX5680" s="9"/>
      <c r="AY5680" s="9"/>
      <c r="AZ5680" s="9"/>
      <c r="BA5680" s="9"/>
      <c r="BB5680" s="9"/>
      <c r="BC5680" s="9"/>
      <c r="BD5680" s="9"/>
      <c r="BE5680" s="9"/>
      <c r="BF5680" s="9"/>
      <c r="BG5680" s="9"/>
      <c r="BH5680" s="9"/>
      <c r="BI5680" s="9"/>
      <c r="BJ5680" s="9"/>
      <c r="BK5680" s="9"/>
      <c r="BL5680" s="9">
        <f t="shared" si="184"/>
        <v>71941.662785630979</v>
      </c>
      <c r="BM5680" s="9">
        <f t="shared" si="185"/>
        <v>71900</v>
      </c>
    </row>
    <row r="5681" spans="1:65" x14ac:dyDescent="0.3">
      <c r="A5681" t="s">
        <v>5035</v>
      </c>
      <c r="B5681" s="9">
        <v>2289</v>
      </c>
      <c r="C5681">
        <v>569445</v>
      </c>
      <c r="D5681">
        <v>1</v>
      </c>
      <c r="E5681">
        <v>0</v>
      </c>
      <c r="F5681">
        <v>0</v>
      </c>
      <c r="G5681">
        <v>0</v>
      </c>
      <c r="H5681">
        <v>0</v>
      </c>
      <c r="I5681" t="s">
        <v>111</v>
      </c>
      <c r="J5681">
        <v>523704</v>
      </c>
      <c r="K5681" t="s">
        <v>464</v>
      </c>
      <c r="L5681">
        <v>523704</v>
      </c>
      <c r="M5681" t="s">
        <v>464</v>
      </c>
      <c r="N5681">
        <v>523704</v>
      </c>
      <c r="O5681" t="s">
        <v>464</v>
      </c>
      <c r="P5681">
        <v>523704</v>
      </c>
      <c r="Q5681" t="s">
        <v>464</v>
      </c>
      <c r="R5681" s="9">
        <v>530625.02556621807</v>
      </c>
      <c r="S5681" s="9"/>
      <c r="T5681" s="9"/>
      <c r="U5681" s="9"/>
      <c r="V5681" s="9"/>
      <c r="W5681" s="9"/>
      <c r="X5681" s="9"/>
      <c r="Y5681" s="9"/>
      <c r="Z5681" s="9"/>
      <c r="AA5681" s="9"/>
      <c r="AB5681" s="9"/>
      <c r="AC5681" s="9"/>
      <c r="AD5681" s="9"/>
      <c r="AE5681" s="9"/>
      <c r="AF5681" s="9"/>
      <c r="AG5681" s="9"/>
      <c r="AH5681" s="9"/>
      <c r="AI5681" s="9"/>
      <c r="AJ5681" s="9"/>
      <c r="AK5681" s="9"/>
      <c r="AL5681" s="9"/>
      <c r="AM5681" s="9"/>
      <c r="AN5681" s="9"/>
      <c r="AO5681" s="9"/>
      <c r="AP5681" s="9"/>
      <c r="AQ5681" s="15"/>
      <c r="AR5681" s="9">
        <v>8</v>
      </c>
      <c r="AS5681" s="9">
        <f>AR5681*30500</f>
        <v>244000</v>
      </c>
      <c r="AT5681" s="9"/>
      <c r="AU5681" s="9"/>
      <c r="AV5681" s="9"/>
      <c r="AW5681" s="9"/>
      <c r="AX5681" s="9"/>
      <c r="AY5681" s="9"/>
      <c r="AZ5681" s="9"/>
      <c r="BA5681" s="9"/>
      <c r="BB5681" s="9"/>
      <c r="BC5681" s="9"/>
      <c r="BD5681" s="9"/>
      <c r="BE5681" s="9"/>
      <c r="BF5681" s="9"/>
      <c r="BG5681" s="9"/>
      <c r="BH5681" s="9"/>
      <c r="BI5681" s="9"/>
      <c r="BJ5681" s="9"/>
      <c r="BK5681" s="9"/>
      <c r="BL5681" s="9">
        <f t="shared" si="184"/>
        <v>774625.02556621807</v>
      </c>
      <c r="BM5681" s="9">
        <f t="shared" si="185"/>
        <v>774600</v>
      </c>
    </row>
    <row r="5682" spans="1:65" x14ac:dyDescent="0.3">
      <c r="A5682" t="s">
        <v>5036</v>
      </c>
      <c r="B5682" s="9">
        <v>315</v>
      </c>
      <c r="C5682">
        <v>588156</v>
      </c>
      <c r="D5682">
        <v>1</v>
      </c>
      <c r="E5682">
        <v>0</v>
      </c>
      <c r="F5682">
        <v>0</v>
      </c>
      <c r="G5682">
        <v>0</v>
      </c>
      <c r="H5682">
        <v>0</v>
      </c>
      <c r="I5682" t="s">
        <v>123</v>
      </c>
      <c r="J5682">
        <v>586846</v>
      </c>
      <c r="K5682" t="s">
        <v>129</v>
      </c>
      <c r="L5682">
        <v>586846</v>
      </c>
      <c r="M5682" t="s">
        <v>129</v>
      </c>
      <c r="N5682">
        <v>586846</v>
      </c>
      <c r="O5682" t="s">
        <v>129</v>
      </c>
      <c r="P5682">
        <v>586846</v>
      </c>
      <c r="Q5682" t="s">
        <v>129</v>
      </c>
      <c r="R5682" s="9">
        <v>75502.276685008284</v>
      </c>
      <c r="S5682" s="9"/>
      <c r="T5682" s="9"/>
      <c r="U5682" s="9"/>
      <c r="V5682" s="9"/>
      <c r="W5682" s="9"/>
      <c r="X5682" s="9"/>
      <c r="Y5682" s="9"/>
      <c r="Z5682" s="9"/>
      <c r="AA5682" s="9"/>
      <c r="AB5682" s="9"/>
      <c r="AC5682" s="9"/>
      <c r="AD5682" s="9"/>
      <c r="AE5682" s="9"/>
      <c r="AF5682" s="9"/>
      <c r="AG5682" s="9"/>
      <c r="AH5682" s="9"/>
      <c r="AI5682" s="9"/>
      <c r="AJ5682" s="9"/>
      <c r="AK5682" s="9"/>
      <c r="AL5682" s="9"/>
      <c r="AM5682" s="9"/>
      <c r="AN5682" s="9"/>
      <c r="AO5682" s="9"/>
      <c r="AP5682" s="9"/>
      <c r="AQ5682" s="15"/>
      <c r="AR5682" s="9"/>
      <c r="AS5682" s="9"/>
      <c r="AT5682" s="9"/>
      <c r="AU5682" s="9"/>
      <c r="AV5682" s="9"/>
      <c r="AW5682" s="9"/>
      <c r="AX5682" s="9"/>
      <c r="AY5682" s="9"/>
      <c r="AZ5682" s="9"/>
      <c r="BA5682" s="9"/>
      <c r="BB5682" s="9"/>
      <c r="BC5682" s="9"/>
      <c r="BD5682" s="9"/>
      <c r="BE5682" s="9"/>
      <c r="BF5682" s="9"/>
      <c r="BG5682" s="9"/>
      <c r="BH5682" s="9"/>
      <c r="BI5682" s="9"/>
      <c r="BJ5682" s="9"/>
      <c r="BK5682" s="9"/>
      <c r="BL5682" s="9">
        <f t="shared" si="184"/>
        <v>75502.276685008284</v>
      </c>
      <c r="BM5682" s="9">
        <f t="shared" si="185"/>
        <v>75500</v>
      </c>
    </row>
    <row r="5683" spans="1:65" x14ac:dyDescent="0.3">
      <c r="A5683" t="s">
        <v>5037</v>
      </c>
      <c r="B5683" s="9">
        <v>202</v>
      </c>
      <c r="C5683">
        <v>574597</v>
      </c>
      <c r="D5683">
        <v>1</v>
      </c>
      <c r="E5683">
        <v>0</v>
      </c>
      <c r="F5683">
        <v>0</v>
      </c>
      <c r="G5683">
        <v>0</v>
      </c>
      <c r="H5683">
        <v>0</v>
      </c>
      <c r="I5683" t="s">
        <v>90</v>
      </c>
      <c r="J5683">
        <v>579190</v>
      </c>
      <c r="K5683" t="s">
        <v>382</v>
      </c>
      <c r="L5683">
        <v>579203</v>
      </c>
      <c r="M5683" t="s">
        <v>376</v>
      </c>
      <c r="N5683">
        <v>579203</v>
      </c>
      <c r="O5683" t="s">
        <v>376</v>
      </c>
      <c r="P5683">
        <v>579203</v>
      </c>
      <c r="Q5683" t="s">
        <v>376</v>
      </c>
      <c r="R5683" s="9">
        <v>71941.662785630979</v>
      </c>
      <c r="S5683" s="9"/>
      <c r="T5683" s="9"/>
      <c r="U5683" s="9"/>
      <c r="V5683" s="9"/>
      <c r="W5683" s="9"/>
      <c r="X5683" s="9"/>
      <c r="Y5683" s="9"/>
      <c r="Z5683" s="9"/>
      <c r="AA5683" s="9"/>
      <c r="AB5683" s="9"/>
      <c r="AC5683" s="9"/>
      <c r="AD5683" s="9"/>
      <c r="AE5683" s="9"/>
      <c r="AF5683" s="9"/>
      <c r="AG5683" s="9"/>
      <c r="AH5683" s="9"/>
      <c r="AI5683" s="9"/>
      <c r="AJ5683" s="9"/>
      <c r="AK5683" s="9"/>
      <c r="AL5683" s="9"/>
      <c r="AM5683" s="9"/>
      <c r="AN5683" s="9"/>
      <c r="AO5683" s="9"/>
      <c r="AP5683" s="9"/>
      <c r="AQ5683" s="15"/>
      <c r="AR5683" s="9"/>
      <c r="AS5683" s="9"/>
      <c r="AT5683" s="9"/>
      <c r="AU5683" s="9"/>
      <c r="AV5683" s="9"/>
      <c r="AW5683" s="9"/>
      <c r="AX5683" s="9"/>
      <c r="AY5683" s="9"/>
      <c r="AZ5683" s="9"/>
      <c r="BA5683" s="9"/>
      <c r="BB5683" s="9"/>
      <c r="BC5683" s="9"/>
      <c r="BD5683" s="9"/>
      <c r="BE5683" s="9"/>
      <c r="BF5683" s="9"/>
      <c r="BG5683" s="9"/>
      <c r="BH5683" s="9"/>
      <c r="BI5683" s="9"/>
      <c r="BJ5683" s="9"/>
      <c r="BK5683" s="9"/>
      <c r="BL5683" s="9">
        <f t="shared" si="184"/>
        <v>71941.662785630979</v>
      </c>
      <c r="BM5683" s="9">
        <f t="shared" si="185"/>
        <v>71900</v>
      </c>
    </row>
    <row r="5684" spans="1:65" x14ac:dyDescent="0.3">
      <c r="A5684" t="s">
        <v>5038</v>
      </c>
      <c r="B5684" s="9">
        <v>975</v>
      </c>
      <c r="C5684">
        <v>569712</v>
      </c>
      <c r="D5684">
        <v>1</v>
      </c>
      <c r="E5684">
        <v>0</v>
      </c>
      <c r="F5684">
        <v>0</v>
      </c>
      <c r="G5684">
        <v>0</v>
      </c>
      <c r="H5684">
        <v>0</v>
      </c>
      <c r="I5684" t="s">
        <v>123</v>
      </c>
      <c r="J5684">
        <v>568759</v>
      </c>
      <c r="K5684" t="s">
        <v>343</v>
      </c>
      <c r="L5684">
        <v>568759</v>
      </c>
      <c r="M5684" t="s">
        <v>343</v>
      </c>
      <c r="N5684">
        <v>568759</v>
      </c>
      <c r="O5684" t="s">
        <v>343</v>
      </c>
      <c r="P5684">
        <v>568759</v>
      </c>
      <c r="Q5684" t="s">
        <v>343</v>
      </c>
      <c r="R5684" s="9">
        <v>230195.90541542019</v>
      </c>
      <c r="S5684" s="9"/>
      <c r="T5684" s="9"/>
      <c r="U5684" s="9"/>
      <c r="V5684" s="9"/>
      <c r="W5684" s="9"/>
      <c r="X5684" s="9"/>
      <c r="Y5684" s="9"/>
      <c r="Z5684" s="9"/>
      <c r="AA5684" s="9"/>
      <c r="AB5684" s="9"/>
      <c r="AC5684" s="9"/>
      <c r="AD5684" s="9"/>
      <c r="AE5684" s="9"/>
      <c r="AF5684" s="9"/>
      <c r="AG5684" s="9"/>
      <c r="AH5684" s="9"/>
      <c r="AI5684" s="9"/>
      <c r="AJ5684" s="9"/>
      <c r="AK5684" s="9"/>
      <c r="AL5684" s="9"/>
      <c r="AM5684" s="9"/>
      <c r="AN5684" s="9"/>
      <c r="AO5684" s="9"/>
      <c r="AP5684" s="9"/>
      <c r="AQ5684" s="15"/>
      <c r="AR5684" s="9">
        <v>2</v>
      </c>
      <c r="AS5684" s="9">
        <f>AR5684*30500</f>
        <v>61000</v>
      </c>
      <c r="AT5684" s="9"/>
      <c r="AU5684" s="9"/>
      <c r="AV5684" s="9"/>
      <c r="AW5684" s="9"/>
      <c r="AX5684" s="9"/>
      <c r="AY5684" s="9"/>
      <c r="AZ5684" s="9"/>
      <c r="BA5684" s="9"/>
      <c r="BB5684" s="9"/>
      <c r="BC5684" s="9"/>
      <c r="BD5684" s="9"/>
      <c r="BE5684" s="9"/>
      <c r="BF5684" s="9"/>
      <c r="BG5684" s="9"/>
      <c r="BH5684" s="9"/>
      <c r="BI5684" s="9"/>
      <c r="BJ5684" s="9"/>
      <c r="BK5684" s="9"/>
      <c r="BL5684" s="9">
        <f t="shared" si="184"/>
        <v>291195.90541542019</v>
      </c>
      <c r="BM5684" s="9">
        <f t="shared" si="185"/>
        <v>291200</v>
      </c>
    </row>
    <row r="5685" spans="1:65" x14ac:dyDescent="0.3">
      <c r="A5685" t="s">
        <v>5038</v>
      </c>
      <c r="B5685" s="9">
        <v>436</v>
      </c>
      <c r="C5685">
        <v>568961</v>
      </c>
      <c r="D5685">
        <v>1</v>
      </c>
      <c r="E5685">
        <v>0</v>
      </c>
      <c r="F5685">
        <v>0</v>
      </c>
      <c r="G5685">
        <v>0</v>
      </c>
      <c r="H5685">
        <v>0</v>
      </c>
      <c r="I5685" t="s">
        <v>111</v>
      </c>
      <c r="J5685">
        <v>505081</v>
      </c>
      <c r="K5685" t="s">
        <v>1473</v>
      </c>
      <c r="L5685">
        <v>505081</v>
      </c>
      <c r="M5685" t="s">
        <v>1473</v>
      </c>
      <c r="N5685">
        <v>503444</v>
      </c>
      <c r="O5685" t="s">
        <v>374</v>
      </c>
      <c r="P5685">
        <v>503444</v>
      </c>
      <c r="Q5685" t="s">
        <v>374</v>
      </c>
      <c r="R5685" s="9">
        <v>104136.55638657299</v>
      </c>
      <c r="S5685" s="9"/>
      <c r="T5685" s="9"/>
      <c r="U5685" s="9"/>
      <c r="V5685" s="9"/>
      <c r="W5685" s="9"/>
      <c r="X5685" s="9"/>
      <c r="Y5685" s="9"/>
      <c r="Z5685" s="9"/>
      <c r="AA5685" s="9"/>
      <c r="AB5685" s="9"/>
      <c r="AC5685" s="9"/>
      <c r="AD5685" s="9"/>
      <c r="AE5685" s="9"/>
      <c r="AF5685" s="9"/>
      <c r="AG5685" s="9"/>
      <c r="AH5685" s="9"/>
      <c r="AI5685" s="9"/>
      <c r="AJ5685" s="9"/>
      <c r="AK5685" s="9"/>
      <c r="AL5685" s="9"/>
      <c r="AM5685" s="9"/>
      <c r="AN5685" s="9"/>
      <c r="AO5685" s="9"/>
      <c r="AP5685" s="9"/>
      <c r="AQ5685" s="15"/>
      <c r="AR5685" s="9"/>
      <c r="AS5685" s="9"/>
      <c r="AT5685" s="9"/>
      <c r="AU5685" s="9"/>
      <c r="AV5685" s="9"/>
      <c r="AW5685" s="9"/>
      <c r="AX5685" s="9"/>
      <c r="AY5685" s="9"/>
      <c r="AZ5685" s="9"/>
      <c r="BA5685" s="9"/>
      <c r="BB5685" s="9"/>
      <c r="BC5685" s="9"/>
      <c r="BD5685" s="9"/>
      <c r="BE5685" s="9"/>
      <c r="BF5685" s="9"/>
      <c r="BG5685" s="9"/>
      <c r="BH5685" s="9"/>
      <c r="BI5685" s="9"/>
      <c r="BJ5685" s="9"/>
      <c r="BK5685" s="9"/>
      <c r="BL5685" s="9">
        <f t="shared" si="184"/>
        <v>104136.55638657299</v>
      </c>
      <c r="BM5685" s="9">
        <f t="shared" si="185"/>
        <v>104100</v>
      </c>
    </row>
    <row r="5686" spans="1:65" x14ac:dyDescent="0.3">
      <c r="A5686" t="s">
        <v>5038</v>
      </c>
      <c r="B5686" s="9">
        <v>634</v>
      </c>
      <c r="C5686">
        <v>563439</v>
      </c>
      <c r="D5686">
        <v>1</v>
      </c>
      <c r="E5686">
        <v>0</v>
      </c>
      <c r="F5686">
        <v>0</v>
      </c>
      <c r="G5686">
        <v>0</v>
      </c>
      <c r="H5686">
        <v>0</v>
      </c>
      <c r="I5686" t="s">
        <v>131</v>
      </c>
      <c r="J5686">
        <v>563323</v>
      </c>
      <c r="K5686" t="s">
        <v>2789</v>
      </c>
      <c r="L5686">
        <v>563323</v>
      </c>
      <c r="M5686" t="s">
        <v>2789</v>
      </c>
      <c r="N5686">
        <v>563102</v>
      </c>
      <c r="O5686" t="s">
        <v>1371</v>
      </c>
      <c r="P5686">
        <v>563102</v>
      </c>
      <c r="Q5686" t="s">
        <v>1371</v>
      </c>
      <c r="R5686" s="9">
        <v>150699.3001766378</v>
      </c>
      <c r="S5686" s="9"/>
      <c r="T5686" s="9"/>
      <c r="U5686" s="9"/>
      <c r="V5686" s="9"/>
      <c r="W5686" s="9"/>
      <c r="X5686" s="9"/>
      <c r="Y5686" s="9"/>
      <c r="Z5686" s="9"/>
      <c r="AA5686" s="9"/>
      <c r="AB5686" s="9"/>
      <c r="AC5686" s="9"/>
      <c r="AD5686" s="9"/>
      <c r="AE5686" s="9"/>
      <c r="AF5686" s="9"/>
      <c r="AG5686" s="9"/>
      <c r="AH5686" s="9"/>
      <c r="AI5686" s="9"/>
      <c r="AJ5686" s="9"/>
      <c r="AK5686" s="9"/>
      <c r="AL5686" s="9"/>
      <c r="AM5686" s="9"/>
      <c r="AN5686" s="9"/>
      <c r="AO5686" s="9"/>
      <c r="AP5686" s="9"/>
      <c r="AQ5686" s="15"/>
      <c r="AR5686" s="9"/>
      <c r="AS5686" s="9"/>
      <c r="AT5686" s="9"/>
      <c r="AU5686" s="9"/>
      <c r="AV5686" s="9"/>
      <c r="AW5686" s="9"/>
      <c r="AX5686" s="9"/>
      <c r="AY5686" s="9"/>
      <c r="AZ5686" s="9"/>
      <c r="BA5686" s="9"/>
      <c r="BB5686" s="9"/>
      <c r="BC5686" s="9"/>
      <c r="BD5686" s="9"/>
      <c r="BE5686" s="9"/>
      <c r="BF5686" s="9"/>
      <c r="BG5686" s="9"/>
      <c r="BH5686" s="9"/>
      <c r="BI5686" s="9"/>
      <c r="BJ5686" s="9"/>
      <c r="BK5686" s="9"/>
      <c r="BL5686" s="9">
        <f t="shared" si="184"/>
        <v>150699.3001766378</v>
      </c>
      <c r="BM5686" s="9">
        <f t="shared" si="185"/>
        <v>150700</v>
      </c>
    </row>
    <row r="5687" spans="1:65" x14ac:dyDescent="0.3">
      <c r="A5687" t="s">
        <v>5038</v>
      </c>
      <c r="B5687" s="9">
        <v>859</v>
      </c>
      <c r="C5687">
        <v>562947</v>
      </c>
      <c r="D5687">
        <v>1</v>
      </c>
      <c r="E5687">
        <v>0</v>
      </c>
      <c r="F5687">
        <v>0</v>
      </c>
      <c r="G5687">
        <v>0</v>
      </c>
      <c r="H5687">
        <v>0</v>
      </c>
      <c r="I5687" t="s">
        <v>131</v>
      </c>
      <c r="J5687">
        <v>562912</v>
      </c>
      <c r="K5687" t="s">
        <v>1334</v>
      </c>
      <c r="L5687">
        <v>562858</v>
      </c>
      <c r="M5687" t="s">
        <v>1335</v>
      </c>
      <c r="N5687">
        <v>562858</v>
      </c>
      <c r="O5687" t="s">
        <v>1335</v>
      </c>
      <c r="P5687">
        <v>562777</v>
      </c>
      <c r="Q5687" t="s">
        <v>1336</v>
      </c>
      <c r="R5687" s="9">
        <v>203241.50985211259</v>
      </c>
      <c r="S5687" s="9"/>
      <c r="T5687" s="9"/>
      <c r="U5687" s="9"/>
      <c r="V5687" s="9"/>
      <c r="W5687" s="9"/>
      <c r="X5687" s="9"/>
      <c r="Y5687" s="9"/>
      <c r="Z5687" s="9"/>
      <c r="AA5687" s="9"/>
      <c r="AB5687" s="9"/>
      <c r="AC5687" s="9"/>
      <c r="AD5687" s="9"/>
      <c r="AE5687" s="9"/>
      <c r="AF5687" s="9"/>
      <c r="AG5687" s="9"/>
      <c r="AH5687" s="9"/>
      <c r="AI5687" s="9"/>
      <c r="AJ5687" s="9"/>
      <c r="AK5687" s="9"/>
      <c r="AL5687" s="9"/>
      <c r="AM5687" s="9"/>
      <c r="AN5687" s="9"/>
      <c r="AO5687" s="9"/>
      <c r="AP5687" s="9"/>
      <c r="AQ5687" s="15"/>
      <c r="AR5687" s="9">
        <v>10</v>
      </c>
      <c r="AS5687" s="9">
        <f>AR5687*30500</f>
        <v>305000</v>
      </c>
      <c r="AT5687" s="9"/>
      <c r="AU5687" s="9"/>
      <c r="AV5687" s="9"/>
      <c r="AW5687" s="9"/>
      <c r="AX5687" s="9"/>
      <c r="AY5687" s="9"/>
      <c r="AZ5687" s="9"/>
      <c r="BA5687" s="9"/>
      <c r="BB5687" s="9"/>
      <c r="BC5687" s="9"/>
      <c r="BD5687" s="9"/>
      <c r="BE5687" s="9"/>
      <c r="BF5687" s="9"/>
      <c r="BG5687" s="9"/>
      <c r="BH5687" s="9"/>
      <c r="BI5687" s="9"/>
      <c r="BJ5687" s="9"/>
      <c r="BK5687" s="9"/>
      <c r="BL5687" s="9">
        <f t="shared" si="184"/>
        <v>508241.50985211262</v>
      </c>
      <c r="BM5687" s="9">
        <f t="shared" si="185"/>
        <v>508200</v>
      </c>
    </row>
    <row r="5688" spans="1:65" x14ac:dyDescent="0.3">
      <c r="A5688" t="s">
        <v>5039</v>
      </c>
      <c r="B5688" s="9">
        <v>349</v>
      </c>
      <c r="C5688">
        <v>582654</v>
      </c>
      <c r="D5688">
        <v>1</v>
      </c>
      <c r="E5688">
        <v>0</v>
      </c>
      <c r="F5688">
        <v>0</v>
      </c>
      <c r="G5688">
        <v>0</v>
      </c>
      <c r="H5688">
        <v>0</v>
      </c>
      <c r="I5688" t="s">
        <v>81</v>
      </c>
      <c r="J5688">
        <v>581682</v>
      </c>
      <c r="K5688" t="s">
        <v>758</v>
      </c>
      <c r="L5688">
        <v>581682</v>
      </c>
      <c r="M5688" t="s">
        <v>758</v>
      </c>
      <c r="N5688">
        <v>581283</v>
      </c>
      <c r="O5688" t="s">
        <v>82</v>
      </c>
      <c r="P5688">
        <v>581283</v>
      </c>
      <c r="Q5688" t="s">
        <v>82</v>
      </c>
      <c r="R5688" s="9">
        <v>83563.699734347145</v>
      </c>
      <c r="S5688" s="9"/>
      <c r="T5688" s="9"/>
      <c r="U5688" s="9"/>
      <c r="V5688" s="9"/>
      <c r="W5688" s="9"/>
      <c r="X5688" s="9"/>
      <c r="Y5688" s="9"/>
      <c r="Z5688" s="9"/>
      <c r="AA5688" s="9"/>
      <c r="AB5688" s="9"/>
      <c r="AC5688" s="9"/>
      <c r="AD5688" s="9"/>
      <c r="AE5688" s="9"/>
      <c r="AF5688" s="9"/>
      <c r="AG5688" s="9"/>
      <c r="AH5688" s="9"/>
      <c r="AI5688" s="9"/>
      <c r="AJ5688" s="9"/>
      <c r="AK5688" s="9"/>
      <c r="AL5688" s="9"/>
      <c r="AM5688" s="9"/>
      <c r="AN5688" s="9"/>
      <c r="AO5688" s="9"/>
      <c r="AP5688" s="9"/>
      <c r="AQ5688" s="15"/>
      <c r="AR5688" s="9"/>
      <c r="AS5688" s="9"/>
      <c r="AT5688" s="9"/>
      <c r="AU5688" s="9"/>
      <c r="AV5688" s="9"/>
      <c r="AW5688" s="9"/>
      <c r="AX5688" s="9"/>
      <c r="AY5688" s="9"/>
      <c r="AZ5688" s="9"/>
      <c r="BA5688" s="9"/>
      <c r="BB5688" s="9"/>
      <c r="BC5688" s="9"/>
      <c r="BD5688" s="9"/>
      <c r="BE5688" s="9"/>
      <c r="BF5688" s="9"/>
      <c r="BG5688" s="9"/>
      <c r="BH5688" s="9"/>
      <c r="BI5688" s="9"/>
      <c r="BJ5688" s="9"/>
      <c r="BK5688" s="9"/>
      <c r="BL5688" s="9">
        <f t="shared" si="184"/>
        <v>83563.699734347145</v>
      </c>
      <c r="BM5688" s="9">
        <f t="shared" si="185"/>
        <v>83600</v>
      </c>
    </row>
    <row r="5689" spans="1:65" x14ac:dyDescent="0.3">
      <c r="A5689" t="s">
        <v>5039</v>
      </c>
      <c r="B5689" s="9">
        <v>267</v>
      </c>
      <c r="C5689">
        <v>569721</v>
      </c>
      <c r="D5689">
        <v>1</v>
      </c>
      <c r="E5689">
        <v>0</v>
      </c>
      <c r="F5689">
        <v>0</v>
      </c>
      <c r="G5689">
        <v>0</v>
      </c>
      <c r="H5689">
        <v>0</v>
      </c>
      <c r="I5689" t="s">
        <v>123</v>
      </c>
      <c r="J5689">
        <v>568988</v>
      </c>
      <c r="K5689" t="s">
        <v>259</v>
      </c>
      <c r="L5689">
        <v>568988</v>
      </c>
      <c r="M5689" t="s">
        <v>259</v>
      </c>
      <c r="N5689">
        <v>568988</v>
      </c>
      <c r="O5689" t="s">
        <v>259</v>
      </c>
      <c r="P5689">
        <v>569569</v>
      </c>
      <c r="Q5689" t="s">
        <v>260</v>
      </c>
      <c r="R5689" s="9">
        <v>71941.662785630979</v>
      </c>
      <c r="S5689" s="9"/>
      <c r="T5689" s="9"/>
      <c r="U5689" s="9"/>
      <c r="V5689" s="9"/>
      <c r="W5689" s="9"/>
      <c r="X5689" s="9"/>
      <c r="Y5689" s="9"/>
      <c r="Z5689" s="9"/>
      <c r="AA5689" s="9"/>
      <c r="AB5689" s="9"/>
      <c r="AC5689" s="9"/>
      <c r="AD5689" s="9"/>
      <c r="AE5689" s="9"/>
      <c r="AF5689" s="9"/>
      <c r="AG5689" s="9"/>
      <c r="AH5689" s="9"/>
      <c r="AI5689" s="9"/>
      <c r="AJ5689" s="9"/>
      <c r="AK5689" s="9"/>
      <c r="AL5689" s="9"/>
      <c r="AM5689" s="9"/>
      <c r="AN5689" s="9"/>
      <c r="AO5689" s="9"/>
      <c r="AP5689" s="9"/>
      <c r="AQ5689" s="15"/>
      <c r="AR5689" s="9"/>
      <c r="AS5689" s="9"/>
      <c r="AT5689" s="9"/>
      <c r="AU5689" s="9"/>
      <c r="AV5689" s="9"/>
      <c r="AW5689" s="9"/>
      <c r="AX5689" s="9"/>
      <c r="AY5689" s="9"/>
      <c r="AZ5689" s="9"/>
      <c r="BA5689" s="9"/>
      <c r="BB5689" s="9"/>
      <c r="BC5689" s="9"/>
      <c r="BD5689" s="9"/>
      <c r="BE5689" s="9"/>
      <c r="BF5689" s="9"/>
      <c r="BG5689" s="9"/>
      <c r="BH5689" s="9"/>
      <c r="BI5689" s="9"/>
      <c r="BJ5689" s="9"/>
      <c r="BK5689" s="9"/>
      <c r="BL5689" s="9">
        <f t="shared" si="184"/>
        <v>71941.662785630979</v>
      </c>
      <c r="BM5689" s="9">
        <f t="shared" si="185"/>
        <v>71900</v>
      </c>
    </row>
    <row r="5690" spans="1:65" x14ac:dyDescent="0.3">
      <c r="A5690" t="s">
        <v>5040</v>
      </c>
      <c r="B5690" s="9">
        <v>153</v>
      </c>
      <c r="C5690">
        <v>553280</v>
      </c>
      <c r="D5690">
        <v>1</v>
      </c>
      <c r="E5690">
        <v>0</v>
      </c>
      <c r="F5690">
        <v>0</v>
      </c>
      <c r="G5690">
        <v>0</v>
      </c>
      <c r="H5690">
        <v>0</v>
      </c>
      <c r="I5690" t="s">
        <v>83</v>
      </c>
      <c r="J5690">
        <v>552704</v>
      </c>
      <c r="K5690" t="s">
        <v>279</v>
      </c>
      <c r="L5690">
        <v>552704</v>
      </c>
      <c r="M5690" t="s">
        <v>279</v>
      </c>
      <c r="N5690">
        <v>552704</v>
      </c>
      <c r="O5690" t="s">
        <v>279</v>
      </c>
      <c r="P5690">
        <v>552046</v>
      </c>
      <c r="Q5690" t="s">
        <v>174</v>
      </c>
      <c r="R5690" s="9">
        <v>71941.662785630979</v>
      </c>
      <c r="S5690" s="9"/>
      <c r="T5690" s="9"/>
      <c r="U5690" s="9"/>
      <c r="V5690" s="9"/>
      <c r="W5690" s="9"/>
      <c r="X5690" s="9"/>
      <c r="Y5690" s="9"/>
      <c r="Z5690" s="9"/>
      <c r="AA5690" s="9"/>
      <c r="AB5690" s="9"/>
      <c r="AC5690" s="9"/>
      <c r="AD5690" s="9"/>
      <c r="AE5690" s="9"/>
      <c r="AF5690" s="9"/>
      <c r="AG5690" s="9"/>
      <c r="AH5690" s="9"/>
      <c r="AI5690" s="9"/>
      <c r="AJ5690" s="9"/>
      <c r="AK5690" s="9"/>
      <c r="AL5690" s="9"/>
      <c r="AM5690" s="9"/>
      <c r="AN5690" s="9"/>
      <c r="AO5690" s="9"/>
      <c r="AP5690" s="9"/>
      <c r="AQ5690" s="15"/>
      <c r="AR5690" s="9"/>
      <c r="AS5690" s="9"/>
      <c r="AT5690" s="9"/>
      <c r="AU5690" s="9"/>
      <c r="AV5690" s="9"/>
      <c r="AW5690" s="9"/>
      <c r="AX5690" s="9"/>
      <c r="AY5690" s="9"/>
      <c r="AZ5690" s="9"/>
      <c r="BA5690" s="9"/>
      <c r="BB5690" s="9"/>
      <c r="BC5690" s="9"/>
      <c r="BD5690" s="9"/>
      <c r="BE5690" s="9"/>
      <c r="BF5690" s="9"/>
      <c r="BG5690" s="9"/>
      <c r="BH5690" s="9"/>
      <c r="BI5690" s="9"/>
      <c r="BJ5690" s="9"/>
      <c r="BK5690" s="9"/>
      <c r="BL5690" s="9">
        <f t="shared" si="184"/>
        <v>71941.662785630979</v>
      </c>
      <c r="BM5690" s="9">
        <f t="shared" si="185"/>
        <v>71900</v>
      </c>
    </row>
    <row r="5691" spans="1:65" x14ac:dyDescent="0.3">
      <c r="A5691" s="5" t="s">
        <v>498</v>
      </c>
      <c r="B5691" s="9">
        <v>7289</v>
      </c>
      <c r="C5691">
        <v>550647</v>
      </c>
      <c r="D5691">
        <v>1</v>
      </c>
      <c r="E5691">
        <v>1</v>
      </c>
      <c r="F5691">
        <v>1</v>
      </c>
      <c r="G5691">
        <v>1</v>
      </c>
      <c r="H5691">
        <v>1</v>
      </c>
      <c r="I5691" t="s">
        <v>83</v>
      </c>
      <c r="J5691">
        <v>550647</v>
      </c>
      <c r="K5691" t="s">
        <v>498</v>
      </c>
      <c r="L5691">
        <v>550647</v>
      </c>
      <c r="M5691" t="s">
        <v>498</v>
      </c>
      <c r="N5691">
        <v>550647</v>
      </c>
      <c r="O5691" t="s">
        <v>498</v>
      </c>
      <c r="P5691">
        <v>550647</v>
      </c>
      <c r="Q5691" t="s">
        <v>498</v>
      </c>
      <c r="R5691" s="9">
        <v>343986.53524236311</v>
      </c>
      <c r="S5691" s="9">
        <f>SUMIFS($B:$B,$J:$J,$C5691)</f>
        <v>9250</v>
      </c>
      <c r="T5691" s="9">
        <v>200791.03960799571</v>
      </c>
      <c r="U5691" s="9">
        <v>0</v>
      </c>
      <c r="V5691" s="9">
        <f>U5691*768</f>
        <v>0</v>
      </c>
      <c r="W5691" s="9">
        <v>46</v>
      </c>
      <c r="X5691" s="9">
        <f>W5691*3072</f>
        <v>141312</v>
      </c>
      <c r="Y5691" s="9">
        <v>69</v>
      </c>
      <c r="Z5691" s="9">
        <f>Y5691*1024</f>
        <v>70656</v>
      </c>
      <c r="AA5691" s="9">
        <v>42</v>
      </c>
      <c r="AB5691" s="9">
        <f>AA5691*256</f>
        <v>10752</v>
      </c>
      <c r="AC5691" s="9">
        <f>SUMIFS($B:$B,$L:$L,$C5691)</f>
        <v>17286</v>
      </c>
      <c r="AD5691" s="9">
        <v>1143882.037459282</v>
      </c>
      <c r="AE5691" s="9">
        <f>SUMIFS($B:$B,$P:$P,$C5691)</f>
        <v>17286</v>
      </c>
      <c r="AF5691" s="9">
        <v>1069230.3314283821</v>
      </c>
      <c r="AG5691" s="9">
        <f>SUMIFS($B:$B,$N:$N,$C5691)</f>
        <v>17286</v>
      </c>
      <c r="AH5691" s="9">
        <v>3061997.78773516</v>
      </c>
      <c r="AI5691" s="9">
        <f>SUMIFS($B:$B,$P:$P,$C5691)</f>
        <v>17286</v>
      </c>
      <c r="AJ5691" s="9">
        <v>11633220.009004859</v>
      </c>
      <c r="AK5691" s="9"/>
      <c r="AL5691" s="9">
        <v>2371</v>
      </c>
      <c r="AM5691" s="9">
        <f>AL5691*141</f>
        <v>334311</v>
      </c>
      <c r="AN5691" s="9"/>
      <c r="AO5691" s="9"/>
      <c r="AP5691" s="9"/>
      <c r="AQ5691" s="15"/>
      <c r="AR5691" s="9">
        <v>9</v>
      </c>
      <c r="AS5691" s="9">
        <f>AR5691*30500</f>
        <v>274500</v>
      </c>
      <c r="AT5691" s="9">
        <v>111</v>
      </c>
      <c r="AU5691" s="9">
        <f>AT5691*2742</f>
        <v>304362</v>
      </c>
      <c r="AV5691" s="9">
        <v>7</v>
      </c>
      <c r="AW5691" s="9">
        <f>AV5691*914</f>
        <v>6398</v>
      </c>
      <c r="AX5691" s="9">
        <v>865</v>
      </c>
      <c r="AY5691" s="9">
        <f>AX5691*141</f>
        <v>121965</v>
      </c>
      <c r="AZ5691" s="9">
        <v>683</v>
      </c>
      <c r="BA5691" s="9">
        <f>AZ5691*343</f>
        <v>234269</v>
      </c>
      <c r="BB5691" s="9">
        <v>1035</v>
      </c>
      <c r="BC5691" s="9">
        <f>BB5691*109</f>
        <v>112815</v>
      </c>
      <c r="BD5691" s="9">
        <v>133</v>
      </c>
      <c r="BE5691" s="9">
        <f>BD5691*82</f>
        <v>10906</v>
      </c>
      <c r="BF5691" s="9">
        <v>960</v>
      </c>
      <c r="BG5691" s="9">
        <f>BF5691*328</f>
        <v>314880</v>
      </c>
      <c r="BH5691" s="9">
        <v>139</v>
      </c>
      <c r="BI5691" s="9">
        <f>BH5691*410</f>
        <v>56990</v>
      </c>
      <c r="BJ5691" s="9">
        <v>10</v>
      </c>
      <c r="BK5691" s="9">
        <f>BJ5691*219</f>
        <v>2190</v>
      </c>
      <c r="BL5691" s="9">
        <f t="shared" si="184"/>
        <v>19449413.740478043</v>
      </c>
      <c r="BM5691" s="9">
        <f t="shared" si="185"/>
        <v>19449400</v>
      </c>
    </row>
    <row r="5692" spans="1:65" x14ac:dyDescent="0.3">
      <c r="A5692" t="s">
        <v>5041</v>
      </c>
      <c r="B5692" s="9">
        <v>132</v>
      </c>
      <c r="C5692">
        <v>572489</v>
      </c>
      <c r="D5692">
        <v>1</v>
      </c>
      <c r="E5692">
        <v>0</v>
      </c>
      <c r="F5692">
        <v>0</v>
      </c>
      <c r="G5692">
        <v>0</v>
      </c>
      <c r="H5692">
        <v>0</v>
      </c>
      <c r="I5692" t="s">
        <v>96</v>
      </c>
      <c r="J5692">
        <v>581186</v>
      </c>
      <c r="K5692" t="s">
        <v>331</v>
      </c>
      <c r="L5692">
        <v>581186</v>
      </c>
      <c r="M5692" t="s">
        <v>331</v>
      </c>
      <c r="N5692">
        <v>581186</v>
      </c>
      <c r="O5692" t="s">
        <v>331</v>
      </c>
      <c r="P5692">
        <v>581186</v>
      </c>
      <c r="Q5692" t="s">
        <v>331</v>
      </c>
      <c r="R5692" s="9">
        <v>71941.662785630979</v>
      </c>
      <c r="S5692" s="9"/>
      <c r="T5692" s="9"/>
      <c r="U5692" s="9"/>
      <c r="V5692" s="9"/>
      <c r="W5692" s="9"/>
      <c r="X5692" s="9"/>
      <c r="Y5692" s="9"/>
      <c r="Z5692" s="9"/>
      <c r="AA5692" s="9"/>
      <c r="AB5692" s="9"/>
      <c r="AC5692" s="9"/>
      <c r="AD5692" s="9"/>
      <c r="AE5692" s="9"/>
      <c r="AF5692" s="9"/>
      <c r="AG5692" s="9"/>
      <c r="AH5692" s="9"/>
      <c r="AI5692" s="9"/>
      <c r="AJ5692" s="9"/>
      <c r="AK5692" s="9"/>
      <c r="AL5692" s="9"/>
      <c r="AM5692" s="9"/>
      <c r="AN5692" s="9"/>
      <c r="AO5692" s="9"/>
      <c r="AP5692" s="9"/>
      <c r="AQ5692" s="15"/>
      <c r="AR5692" s="9"/>
      <c r="AS5692" s="9"/>
      <c r="AT5692" s="9"/>
      <c r="AU5692" s="9"/>
      <c r="AV5692" s="9"/>
      <c r="AW5692" s="9"/>
      <c r="AX5692" s="9"/>
      <c r="AY5692" s="9"/>
      <c r="AZ5692" s="9"/>
      <c r="BA5692" s="9"/>
      <c r="BB5692" s="9"/>
      <c r="BC5692" s="9"/>
      <c r="BD5692" s="9"/>
      <c r="BE5692" s="9"/>
      <c r="BF5692" s="9"/>
      <c r="BG5692" s="9"/>
      <c r="BH5692" s="9"/>
      <c r="BI5692" s="9"/>
      <c r="BJ5692" s="9"/>
      <c r="BK5692" s="9"/>
      <c r="BL5692" s="9">
        <f t="shared" si="184"/>
        <v>71941.662785630979</v>
      </c>
      <c r="BM5692" s="9">
        <f t="shared" si="185"/>
        <v>71900</v>
      </c>
    </row>
    <row r="5693" spans="1:65" x14ac:dyDescent="0.3">
      <c r="A5693" t="s">
        <v>5041</v>
      </c>
      <c r="B5693" s="9">
        <v>471</v>
      </c>
      <c r="C5693">
        <v>571083</v>
      </c>
      <c r="D5693">
        <v>1</v>
      </c>
      <c r="E5693">
        <v>0</v>
      </c>
      <c r="F5693">
        <v>0</v>
      </c>
      <c r="G5693">
        <v>0</v>
      </c>
      <c r="H5693">
        <v>0</v>
      </c>
      <c r="I5693" t="s">
        <v>90</v>
      </c>
      <c r="J5693">
        <v>570869</v>
      </c>
      <c r="K5693" t="s">
        <v>3464</v>
      </c>
      <c r="L5693">
        <v>570508</v>
      </c>
      <c r="M5693" t="s">
        <v>138</v>
      </c>
      <c r="N5693">
        <v>570508</v>
      </c>
      <c r="O5693" t="s">
        <v>138</v>
      </c>
      <c r="P5693">
        <v>570508</v>
      </c>
      <c r="Q5693" t="s">
        <v>138</v>
      </c>
      <c r="R5693" s="9">
        <v>112392.24132154509</v>
      </c>
      <c r="S5693" s="9"/>
      <c r="T5693" s="9"/>
      <c r="U5693" s="9"/>
      <c r="V5693" s="9"/>
      <c r="W5693" s="9"/>
      <c r="X5693" s="9"/>
      <c r="Y5693" s="9"/>
      <c r="Z5693" s="9"/>
      <c r="AA5693" s="9"/>
      <c r="AB5693" s="9"/>
      <c r="AC5693" s="9"/>
      <c r="AD5693" s="9"/>
      <c r="AE5693" s="9"/>
      <c r="AF5693" s="9"/>
      <c r="AG5693" s="9"/>
      <c r="AH5693" s="9"/>
      <c r="AI5693" s="9"/>
      <c r="AJ5693" s="9"/>
      <c r="AK5693" s="9"/>
      <c r="AL5693" s="9"/>
      <c r="AM5693" s="9"/>
      <c r="AN5693" s="9"/>
      <c r="AO5693" s="9"/>
      <c r="AP5693" s="9"/>
      <c r="AQ5693" s="15"/>
      <c r="AR5693" s="9"/>
      <c r="AS5693" s="9"/>
      <c r="AT5693" s="9"/>
      <c r="AU5693" s="9"/>
      <c r="AV5693" s="9"/>
      <c r="AW5693" s="9"/>
      <c r="AX5693" s="9"/>
      <c r="AY5693" s="9"/>
      <c r="AZ5693" s="9"/>
      <c r="BA5693" s="9"/>
      <c r="BB5693" s="9"/>
      <c r="BC5693" s="9"/>
      <c r="BD5693" s="9"/>
      <c r="BE5693" s="9"/>
      <c r="BF5693" s="9"/>
      <c r="BG5693" s="9"/>
      <c r="BH5693" s="9"/>
      <c r="BI5693" s="9"/>
      <c r="BJ5693" s="9"/>
      <c r="BK5693" s="9"/>
      <c r="BL5693" s="9">
        <f t="shared" si="184"/>
        <v>112392.24132154509</v>
      </c>
      <c r="BM5693" s="9">
        <f t="shared" si="185"/>
        <v>112400</v>
      </c>
    </row>
    <row r="5694" spans="1:65" x14ac:dyDescent="0.3">
      <c r="A5694" t="s">
        <v>5042</v>
      </c>
      <c r="B5694" s="9">
        <v>266</v>
      </c>
      <c r="C5694">
        <v>534544</v>
      </c>
      <c r="D5694">
        <v>1</v>
      </c>
      <c r="E5694">
        <v>0</v>
      </c>
      <c r="F5694">
        <v>0</v>
      </c>
      <c r="G5694">
        <v>0</v>
      </c>
      <c r="H5694">
        <v>0</v>
      </c>
      <c r="I5694" t="s">
        <v>86</v>
      </c>
      <c r="J5694">
        <v>534668</v>
      </c>
      <c r="K5694" t="s">
        <v>1829</v>
      </c>
      <c r="L5694">
        <v>534005</v>
      </c>
      <c r="M5694" t="s">
        <v>88</v>
      </c>
      <c r="N5694">
        <v>534005</v>
      </c>
      <c r="O5694" t="s">
        <v>88</v>
      </c>
      <c r="P5694">
        <v>534005</v>
      </c>
      <c r="Q5694" t="s">
        <v>88</v>
      </c>
      <c r="R5694" s="9">
        <v>71941.662785630979</v>
      </c>
      <c r="S5694" s="9"/>
      <c r="T5694" s="9"/>
      <c r="U5694" s="9"/>
      <c r="V5694" s="9"/>
      <c r="W5694" s="9"/>
      <c r="X5694" s="9"/>
      <c r="Y5694" s="9"/>
      <c r="Z5694" s="9"/>
      <c r="AA5694" s="9"/>
      <c r="AB5694" s="9"/>
      <c r="AC5694" s="9"/>
      <c r="AD5694" s="9"/>
      <c r="AE5694" s="9"/>
      <c r="AF5694" s="9"/>
      <c r="AG5694" s="9"/>
      <c r="AH5694" s="9"/>
      <c r="AI5694" s="9"/>
      <c r="AJ5694" s="9"/>
      <c r="AK5694" s="9"/>
      <c r="AL5694" s="9"/>
      <c r="AM5694" s="9"/>
      <c r="AN5694" s="9"/>
      <c r="AO5694" s="9"/>
      <c r="AP5694" s="9"/>
      <c r="AQ5694" s="15"/>
      <c r="AR5694" s="9"/>
      <c r="AS5694" s="9"/>
      <c r="AT5694" s="9"/>
      <c r="AU5694" s="9"/>
      <c r="AV5694" s="9"/>
      <c r="AW5694" s="9"/>
      <c r="AX5694" s="9"/>
      <c r="AY5694" s="9"/>
      <c r="AZ5694" s="9"/>
      <c r="BA5694" s="9"/>
      <c r="BB5694" s="9"/>
      <c r="BC5694" s="9"/>
      <c r="BD5694" s="9"/>
      <c r="BE5694" s="9"/>
      <c r="BF5694" s="9"/>
      <c r="BG5694" s="9"/>
      <c r="BH5694" s="9"/>
      <c r="BI5694" s="9"/>
      <c r="BJ5694" s="9"/>
      <c r="BK5694" s="9"/>
      <c r="BL5694" s="9">
        <f t="shared" si="184"/>
        <v>71941.662785630979</v>
      </c>
      <c r="BM5694" s="9">
        <f t="shared" si="185"/>
        <v>71900</v>
      </c>
    </row>
    <row r="5695" spans="1:65" x14ac:dyDescent="0.3">
      <c r="A5695" t="s">
        <v>5043</v>
      </c>
      <c r="B5695" s="9">
        <v>242</v>
      </c>
      <c r="C5695">
        <v>566918</v>
      </c>
      <c r="D5695">
        <v>1</v>
      </c>
      <c r="E5695">
        <v>0</v>
      </c>
      <c r="F5695">
        <v>0</v>
      </c>
      <c r="G5695">
        <v>0</v>
      </c>
      <c r="H5695">
        <v>0</v>
      </c>
      <c r="I5695" t="s">
        <v>131</v>
      </c>
      <c r="J5695">
        <v>565971</v>
      </c>
      <c r="K5695" t="s">
        <v>459</v>
      </c>
      <c r="L5695">
        <v>565971</v>
      </c>
      <c r="M5695" t="s">
        <v>459</v>
      </c>
      <c r="N5695">
        <v>565971</v>
      </c>
      <c r="O5695" t="s">
        <v>459</v>
      </c>
      <c r="P5695">
        <v>565971</v>
      </c>
      <c r="Q5695" t="s">
        <v>459</v>
      </c>
      <c r="R5695" s="9">
        <v>71941.662785630979</v>
      </c>
      <c r="S5695" s="9"/>
      <c r="T5695" s="9"/>
      <c r="U5695" s="9"/>
      <c r="V5695" s="9"/>
      <c r="W5695" s="9"/>
      <c r="X5695" s="9"/>
      <c r="Y5695" s="9"/>
      <c r="Z5695" s="9"/>
      <c r="AA5695" s="9"/>
      <c r="AB5695" s="9"/>
      <c r="AC5695" s="9"/>
      <c r="AD5695" s="9"/>
      <c r="AE5695" s="9"/>
      <c r="AF5695" s="9"/>
      <c r="AG5695" s="9"/>
      <c r="AH5695" s="9"/>
      <c r="AI5695" s="9"/>
      <c r="AJ5695" s="9"/>
      <c r="AK5695" s="9"/>
      <c r="AL5695" s="9"/>
      <c r="AM5695" s="9"/>
      <c r="AN5695" s="9"/>
      <c r="AO5695" s="9"/>
      <c r="AP5695" s="9"/>
      <c r="AQ5695" s="15"/>
      <c r="AR5695" s="9"/>
      <c r="AS5695" s="9"/>
      <c r="AT5695" s="9"/>
      <c r="AU5695" s="9"/>
      <c r="AV5695" s="9"/>
      <c r="AW5695" s="9"/>
      <c r="AX5695" s="9"/>
      <c r="AY5695" s="9"/>
      <c r="AZ5695" s="9"/>
      <c r="BA5695" s="9"/>
      <c r="BB5695" s="9"/>
      <c r="BC5695" s="9"/>
      <c r="BD5695" s="9"/>
      <c r="BE5695" s="9"/>
      <c r="BF5695" s="9"/>
      <c r="BG5695" s="9"/>
      <c r="BH5695" s="9"/>
      <c r="BI5695" s="9"/>
      <c r="BJ5695" s="9"/>
      <c r="BK5695" s="9"/>
      <c r="BL5695" s="9">
        <f t="shared" si="184"/>
        <v>71941.662785630979</v>
      </c>
      <c r="BM5695" s="9">
        <f t="shared" si="185"/>
        <v>71900</v>
      </c>
    </row>
    <row r="5696" spans="1:65" x14ac:dyDescent="0.3">
      <c r="A5696" t="s">
        <v>5043</v>
      </c>
      <c r="B5696" s="9">
        <v>298</v>
      </c>
      <c r="C5696">
        <v>565628</v>
      </c>
      <c r="D5696">
        <v>1</v>
      </c>
      <c r="E5696">
        <v>0</v>
      </c>
      <c r="F5696">
        <v>0</v>
      </c>
      <c r="G5696">
        <v>0</v>
      </c>
      <c r="H5696">
        <v>0</v>
      </c>
      <c r="I5696" t="s">
        <v>86</v>
      </c>
      <c r="J5696">
        <v>535672</v>
      </c>
      <c r="K5696" t="s">
        <v>947</v>
      </c>
      <c r="L5696">
        <v>535672</v>
      </c>
      <c r="M5696" t="s">
        <v>947</v>
      </c>
      <c r="N5696">
        <v>535419</v>
      </c>
      <c r="O5696" t="s">
        <v>170</v>
      </c>
      <c r="P5696">
        <v>535419</v>
      </c>
      <c r="Q5696" t="s">
        <v>170</v>
      </c>
      <c r="R5696" s="9">
        <v>71941.662785630979</v>
      </c>
      <c r="S5696" s="9"/>
      <c r="T5696" s="9"/>
      <c r="U5696" s="9"/>
      <c r="V5696" s="9"/>
      <c r="W5696" s="9"/>
      <c r="X5696" s="9"/>
      <c r="Y5696" s="9"/>
      <c r="Z5696" s="9"/>
      <c r="AA5696" s="9"/>
      <c r="AB5696" s="9"/>
      <c r="AC5696" s="9"/>
      <c r="AD5696" s="9"/>
      <c r="AE5696" s="9"/>
      <c r="AF5696" s="9"/>
      <c r="AG5696" s="9"/>
      <c r="AH5696" s="9"/>
      <c r="AI5696" s="9"/>
      <c r="AJ5696" s="9"/>
      <c r="AK5696" s="9"/>
      <c r="AL5696" s="9"/>
      <c r="AM5696" s="9"/>
      <c r="AN5696" s="9"/>
      <c r="AO5696" s="9"/>
      <c r="AP5696" s="9"/>
      <c r="AQ5696" s="15"/>
      <c r="AR5696" s="9"/>
      <c r="AS5696" s="9"/>
      <c r="AT5696" s="9"/>
      <c r="AU5696" s="9"/>
      <c r="AV5696" s="9"/>
      <c r="AW5696" s="9"/>
      <c r="AX5696" s="9"/>
      <c r="AY5696" s="9"/>
      <c r="AZ5696" s="9"/>
      <c r="BA5696" s="9"/>
      <c r="BB5696" s="9"/>
      <c r="BC5696" s="9"/>
      <c r="BD5696" s="9"/>
      <c r="BE5696" s="9"/>
      <c r="BF5696" s="9"/>
      <c r="BG5696" s="9"/>
      <c r="BH5696" s="9"/>
      <c r="BI5696" s="9"/>
      <c r="BJ5696" s="9"/>
      <c r="BK5696" s="9"/>
      <c r="BL5696" s="9">
        <f t="shared" si="184"/>
        <v>71941.662785630979</v>
      </c>
      <c r="BM5696" s="9">
        <f t="shared" si="185"/>
        <v>71900</v>
      </c>
    </row>
    <row r="5697" spans="1:65" x14ac:dyDescent="0.3">
      <c r="A5697" t="s">
        <v>5043</v>
      </c>
      <c r="B5697" s="9">
        <v>104</v>
      </c>
      <c r="C5697">
        <v>534234</v>
      </c>
      <c r="D5697">
        <v>1</v>
      </c>
      <c r="E5697">
        <v>0</v>
      </c>
      <c r="F5697">
        <v>0</v>
      </c>
      <c r="G5697">
        <v>0</v>
      </c>
      <c r="H5697">
        <v>0</v>
      </c>
      <c r="I5697" t="s">
        <v>86</v>
      </c>
      <c r="J5697">
        <v>531057</v>
      </c>
      <c r="K5697" t="s">
        <v>220</v>
      </c>
      <c r="L5697">
        <v>533203</v>
      </c>
      <c r="M5697" t="s">
        <v>722</v>
      </c>
      <c r="N5697">
        <v>531057</v>
      </c>
      <c r="O5697" t="s">
        <v>220</v>
      </c>
      <c r="P5697">
        <v>531057</v>
      </c>
      <c r="Q5697" t="s">
        <v>220</v>
      </c>
      <c r="R5697" s="9">
        <v>71941.662785630979</v>
      </c>
      <c r="S5697" s="9"/>
      <c r="T5697" s="9"/>
      <c r="U5697" s="9"/>
      <c r="V5697" s="9"/>
      <c r="W5697" s="9"/>
      <c r="X5697" s="9"/>
      <c r="Y5697" s="9"/>
      <c r="Z5697" s="9"/>
      <c r="AA5697" s="9"/>
      <c r="AB5697" s="9"/>
      <c r="AC5697" s="9"/>
      <c r="AD5697" s="9"/>
      <c r="AE5697" s="9"/>
      <c r="AF5697" s="9"/>
      <c r="AG5697" s="9"/>
      <c r="AH5697" s="9"/>
      <c r="AI5697" s="9"/>
      <c r="AJ5697" s="9"/>
      <c r="AK5697" s="9"/>
      <c r="AL5697" s="9"/>
      <c r="AM5697" s="9"/>
      <c r="AN5697" s="9"/>
      <c r="AO5697" s="9"/>
      <c r="AP5697" s="9"/>
      <c r="AQ5697" s="15"/>
      <c r="AR5697" s="9"/>
      <c r="AS5697" s="9"/>
      <c r="AT5697" s="9"/>
      <c r="AU5697" s="9"/>
      <c r="AV5697" s="9"/>
      <c r="AW5697" s="9"/>
      <c r="AX5697" s="9"/>
      <c r="AY5697" s="9"/>
      <c r="AZ5697" s="9"/>
      <c r="BA5697" s="9"/>
      <c r="BB5697" s="9"/>
      <c r="BC5697" s="9"/>
      <c r="BD5697" s="9"/>
      <c r="BE5697" s="9"/>
      <c r="BF5697" s="9"/>
      <c r="BG5697" s="9"/>
      <c r="BH5697" s="9"/>
      <c r="BI5697" s="9"/>
      <c r="BJ5697" s="9"/>
      <c r="BK5697" s="9"/>
      <c r="BL5697" s="9">
        <f t="shared" si="184"/>
        <v>71941.662785630979</v>
      </c>
      <c r="BM5697" s="9">
        <f t="shared" si="185"/>
        <v>71900</v>
      </c>
    </row>
    <row r="5698" spans="1:65" x14ac:dyDescent="0.3">
      <c r="A5698" t="s">
        <v>5043</v>
      </c>
      <c r="B5698" s="9">
        <v>2137</v>
      </c>
      <c r="C5698">
        <v>533050</v>
      </c>
      <c r="D5698">
        <v>1</v>
      </c>
      <c r="E5698">
        <v>0</v>
      </c>
      <c r="F5698">
        <v>0</v>
      </c>
      <c r="G5698">
        <v>0</v>
      </c>
      <c r="H5698">
        <v>0</v>
      </c>
      <c r="I5698" t="s">
        <v>86</v>
      </c>
      <c r="J5698">
        <v>532053</v>
      </c>
      <c r="K5698" t="s">
        <v>281</v>
      </c>
      <c r="L5698">
        <v>532053</v>
      </c>
      <c r="M5698" t="s">
        <v>281</v>
      </c>
      <c r="N5698">
        <v>532053</v>
      </c>
      <c r="O5698" t="s">
        <v>281</v>
      </c>
      <c r="P5698">
        <v>532053</v>
      </c>
      <c r="Q5698" t="s">
        <v>281</v>
      </c>
      <c r="R5698" s="9">
        <v>496264.45644715551</v>
      </c>
      <c r="S5698" s="9"/>
      <c r="T5698" s="9"/>
      <c r="U5698" s="9"/>
      <c r="V5698" s="9"/>
      <c r="W5698" s="9"/>
      <c r="X5698" s="9"/>
      <c r="Y5698" s="9"/>
      <c r="Z5698" s="9"/>
      <c r="AA5698" s="9"/>
      <c r="AB5698" s="9"/>
      <c r="AC5698" s="9"/>
      <c r="AD5698" s="9"/>
      <c r="AE5698" s="9"/>
      <c r="AF5698" s="9"/>
      <c r="AG5698" s="9"/>
      <c r="AH5698" s="9"/>
      <c r="AI5698" s="9"/>
      <c r="AJ5698" s="9"/>
      <c r="AK5698" s="9"/>
      <c r="AL5698" s="9"/>
      <c r="AM5698" s="9"/>
      <c r="AN5698" s="9"/>
      <c r="AO5698" s="9"/>
      <c r="AP5698" s="9"/>
      <c r="AQ5698" s="15"/>
      <c r="AR5698" s="9">
        <v>1</v>
      </c>
      <c r="AS5698" s="9">
        <f>AR5698*30500</f>
        <v>30500</v>
      </c>
      <c r="AT5698" s="9"/>
      <c r="AU5698" s="9"/>
      <c r="AV5698" s="9"/>
      <c r="AW5698" s="9"/>
      <c r="AX5698" s="9"/>
      <c r="AY5698" s="9"/>
      <c r="AZ5698" s="9"/>
      <c r="BA5698" s="9"/>
      <c r="BB5698" s="9"/>
      <c r="BC5698" s="9"/>
      <c r="BD5698" s="9"/>
      <c r="BE5698" s="9"/>
      <c r="BF5698" s="9"/>
      <c r="BG5698" s="9"/>
      <c r="BH5698" s="9"/>
      <c r="BI5698" s="9"/>
      <c r="BJ5698" s="9"/>
      <c r="BK5698" s="9"/>
      <c r="BL5698" s="9">
        <f t="shared" si="184"/>
        <v>526764.45644715545</v>
      </c>
      <c r="BM5698" s="9">
        <f t="shared" si="185"/>
        <v>526800</v>
      </c>
    </row>
    <row r="5699" spans="1:65" x14ac:dyDescent="0.3">
      <c r="A5699" t="s">
        <v>5044</v>
      </c>
      <c r="B5699" s="9">
        <v>120</v>
      </c>
      <c r="C5699">
        <v>544710</v>
      </c>
      <c r="D5699">
        <v>1</v>
      </c>
      <c r="E5699">
        <v>0</v>
      </c>
      <c r="F5699">
        <v>0</v>
      </c>
      <c r="G5699">
        <v>0</v>
      </c>
      <c r="H5699">
        <v>0</v>
      </c>
      <c r="I5699" t="s">
        <v>111</v>
      </c>
      <c r="J5699">
        <v>589845</v>
      </c>
      <c r="K5699" t="s">
        <v>3576</v>
      </c>
      <c r="L5699">
        <v>589250</v>
      </c>
      <c r="M5699" t="s">
        <v>113</v>
      </c>
      <c r="N5699">
        <v>589250</v>
      </c>
      <c r="O5699" t="s">
        <v>113</v>
      </c>
      <c r="P5699">
        <v>589250</v>
      </c>
      <c r="Q5699" t="s">
        <v>113</v>
      </c>
      <c r="R5699" s="9">
        <v>71941.662785630979</v>
      </c>
      <c r="S5699" s="9"/>
      <c r="T5699" s="9"/>
      <c r="U5699" s="9"/>
      <c r="V5699" s="9"/>
      <c r="W5699" s="9"/>
      <c r="X5699" s="9"/>
      <c r="Y5699" s="9"/>
      <c r="Z5699" s="9"/>
      <c r="AA5699" s="9"/>
      <c r="AB5699" s="9"/>
      <c r="AC5699" s="9"/>
      <c r="AD5699" s="9"/>
      <c r="AE5699" s="9"/>
      <c r="AF5699" s="9"/>
      <c r="AG5699" s="9"/>
      <c r="AH5699" s="9"/>
      <c r="AI5699" s="9"/>
      <c r="AJ5699" s="9"/>
      <c r="AK5699" s="9"/>
      <c r="AL5699" s="9"/>
      <c r="AM5699" s="9"/>
      <c r="AN5699" s="9"/>
      <c r="AO5699" s="9"/>
      <c r="AP5699" s="9"/>
      <c r="AQ5699" s="15"/>
      <c r="AR5699" s="9"/>
      <c r="AS5699" s="9"/>
      <c r="AT5699" s="9"/>
      <c r="AU5699" s="9"/>
      <c r="AV5699" s="9"/>
      <c r="AW5699" s="9"/>
      <c r="AX5699" s="9"/>
      <c r="AY5699" s="9"/>
      <c r="AZ5699" s="9"/>
      <c r="BA5699" s="9"/>
      <c r="BB5699" s="9"/>
      <c r="BC5699" s="9"/>
      <c r="BD5699" s="9"/>
      <c r="BE5699" s="9"/>
      <c r="BF5699" s="9"/>
      <c r="BG5699" s="9"/>
      <c r="BH5699" s="9"/>
      <c r="BI5699" s="9"/>
      <c r="BJ5699" s="9"/>
      <c r="BK5699" s="9"/>
      <c r="BL5699" s="9">
        <f t="shared" si="184"/>
        <v>71941.662785630979</v>
      </c>
      <c r="BM5699" s="9">
        <f t="shared" si="185"/>
        <v>71900</v>
      </c>
    </row>
    <row r="5700" spans="1:65" x14ac:dyDescent="0.3">
      <c r="A5700" t="s">
        <v>5045</v>
      </c>
      <c r="B5700" s="9">
        <v>263</v>
      </c>
      <c r="C5700">
        <v>570842</v>
      </c>
      <c r="D5700">
        <v>1</v>
      </c>
      <c r="E5700">
        <v>0</v>
      </c>
      <c r="F5700">
        <v>0</v>
      </c>
      <c r="G5700">
        <v>0</v>
      </c>
      <c r="H5700">
        <v>0</v>
      </c>
      <c r="I5700" t="s">
        <v>86</v>
      </c>
      <c r="J5700">
        <v>535419</v>
      </c>
      <c r="K5700" t="s">
        <v>170</v>
      </c>
      <c r="L5700">
        <v>535419</v>
      </c>
      <c r="M5700" t="s">
        <v>170</v>
      </c>
      <c r="N5700">
        <v>535419</v>
      </c>
      <c r="O5700" t="s">
        <v>170</v>
      </c>
      <c r="P5700">
        <v>535419</v>
      </c>
      <c r="Q5700" t="s">
        <v>170</v>
      </c>
      <c r="R5700" s="9">
        <v>71941.662785630979</v>
      </c>
      <c r="S5700" s="9"/>
      <c r="T5700" s="9"/>
      <c r="U5700" s="9"/>
      <c r="V5700" s="9"/>
      <c r="W5700" s="9"/>
      <c r="X5700" s="9"/>
      <c r="Y5700" s="9"/>
      <c r="Z5700" s="9"/>
      <c r="AA5700" s="9"/>
      <c r="AB5700" s="9"/>
      <c r="AC5700" s="9"/>
      <c r="AD5700" s="9"/>
      <c r="AE5700" s="9"/>
      <c r="AF5700" s="9"/>
      <c r="AG5700" s="9"/>
      <c r="AH5700" s="9"/>
      <c r="AI5700" s="9"/>
      <c r="AJ5700" s="9"/>
      <c r="AK5700" s="9"/>
      <c r="AL5700" s="9"/>
      <c r="AM5700" s="9"/>
      <c r="AN5700" s="9"/>
      <c r="AO5700" s="9"/>
      <c r="AP5700" s="9"/>
      <c r="AQ5700" s="15"/>
      <c r="AR5700" s="9"/>
      <c r="AS5700" s="9"/>
      <c r="AT5700" s="9"/>
      <c r="AU5700" s="9"/>
      <c r="AV5700" s="9"/>
      <c r="AW5700" s="9"/>
      <c r="AX5700" s="9"/>
      <c r="AY5700" s="9"/>
      <c r="AZ5700" s="9"/>
      <c r="BA5700" s="9"/>
      <c r="BB5700" s="9"/>
      <c r="BC5700" s="9"/>
      <c r="BD5700" s="9"/>
      <c r="BE5700" s="9"/>
      <c r="BF5700" s="9"/>
      <c r="BG5700" s="9"/>
      <c r="BH5700" s="9"/>
      <c r="BI5700" s="9"/>
      <c r="BJ5700" s="9"/>
      <c r="BK5700" s="9"/>
      <c r="BL5700" s="9">
        <f t="shared" ref="BL5700:BL5763" si="186">SUMIF(R5700:R5700,"&lt;&gt;")+SUMIF(T5700:T5700,"&lt;&gt;")+SUMIF(V5700:V5700,"&lt;&gt;")+SUMIF(X5700:X5700,"&lt;&gt;")+SUMIF(Z5700:Z5700,"&lt;&gt;")+SUMIF(AB5700:AB5700,"&lt;&gt;")+SUMIF(AD5700:AD5700,"&lt;&gt;")+SUMIF(AF5700:AF5700,"&lt;&gt;")+SUMIF(AH5700:AH5700,"&lt;&gt;")+SUMIF(AJ5700:AJ5700,"&lt;&gt;")+SUMIF(AK5700:AK5700,"&lt;&gt;")+SUMIF(AM5700:AM5700,"&lt;&gt;")+SUMIF(AO5700:AO5700,"&lt;&gt;")+SUMIF(AQ5700:AQ5700,"&lt;&gt;")+SUMIF(AS5700:AS5700,"&lt;&gt;")+SUMIF(AU5700:AU5700,"&lt;&gt;")+SUMIF(AW5700:AW5700,"&lt;&gt;")+SUMIF(AY5700:AY5700,"&lt;&gt;")+SUMIF(BA5700:BA5700,"&lt;&gt;")+SUMIF(BC5700:BC5700,"&lt;&gt;")+SUMIF(BE5700:BE5700,"&lt;&gt;")+SUMIF(BG5700:BG5700,"&lt;&gt;")+SUMIF(BI5700:BI5700,"&lt;&gt;")+SUMIF(BK5700:BK5700,"&lt;&gt;")</f>
        <v>71941.662785630979</v>
      </c>
      <c r="BM5700" s="9">
        <f t="shared" ref="BM5700:BM5763" si="187">ROUND(BL5700/100,0)*100</f>
        <v>71900</v>
      </c>
    </row>
    <row r="5701" spans="1:65" x14ac:dyDescent="0.3">
      <c r="A5701" t="s">
        <v>5046</v>
      </c>
      <c r="B5701" s="9">
        <v>1372</v>
      </c>
      <c r="C5701">
        <v>584126</v>
      </c>
      <c r="D5701">
        <v>1</v>
      </c>
      <c r="E5701">
        <v>0</v>
      </c>
      <c r="F5701">
        <v>0</v>
      </c>
      <c r="G5701">
        <v>0</v>
      </c>
      <c r="H5701">
        <v>0</v>
      </c>
      <c r="I5701" t="s">
        <v>81</v>
      </c>
      <c r="J5701">
        <v>583677</v>
      </c>
      <c r="K5701" t="s">
        <v>1815</v>
      </c>
      <c r="L5701">
        <v>583677</v>
      </c>
      <c r="M5701" t="s">
        <v>1815</v>
      </c>
      <c r="N5701">
        <v>583952</v>
      </c>
      <c r="O5701" t="s">
        <v>146</v>
      </c>
      <c r="P5701">
        <v>583952</v>
      </c>
      <c r="Q5701" t="s">
        <v>146</v>
      </c>
      <c r="R5701" s="9">
        <v>321845.98195567657</v>
      </c>
      <c r="S5701" s="9"/>
      <c r="T5701" s="9"/>
      <c r="U5701" s="9"/>
      <c r="V5701" s="9"/>
      <c r="W5701" s="9"/>
      <c r="X5701" s="9"/>
      <c r="Y5701" s="9"/>
      <c r="Z5701" s="9"/>
      <c r="AA5701" s="9"/>
      <c r="AB5701" s="9"/>
      <c r="AC5701" s="9"/>
      <c r="AD5701" s="9"/>
      <c r="AE5701" s="9"/>
      <c r="AF5701" s="9"/>
      <c r="AG5701" s="9"/>
      <c r="AH5701" s="9"/>
      <c r="AI5701" s="9"/>
      <c r="AJ5701" s="9"/>
      <c r="AK5701" s="9"/>
      <c r="AL5701" s="9"/>
      <c r="AM5701" s="9"/>
      <c r="AN5701" s="9"/>
      <c r="AO5701" s="9"/>
      <c r="AP5701" s="9"/>
      <c r="AQ5701" s="15"/>
      <c r="AR5701" s="9">
        <v>1</v>
      </c>
      <c r="AS5701" s="9">
        <f>AR5701*30500</f>
        <v>30500</v>
      </c>
      <c r="AT5701" s="9"/>
      <c r="AU5701" s="9"/>
      <c r="AV5701" s="9"/>
      <c r="AW5701" s="9"/>
      <c r="AX5701" s="9"/>
      <c r="AY5701" s="9"/>
      <c r="AZ5701" s="9"/>
      <c r="BA5701" s="9"/>
      <c r="BB5701" s="9"/>
      <c r="BC5701" s="9"/>
      <c r="BD5701" s="9"/>
      <c r="BE5701" s="9"/>
      <c r="BF5701" s="9"/>
      <c r="BG5701" s="9"/>
      <c r="BH5701" s="9"/>
      <c r="BI5701" s="9"/>
      <c r="BJ5701" s="9"/>
      <c r="BK5701" s="9"/>
      <c r="BL5701" s="9">
        <f t="shared" si="186"/>
        <v>352345.98195567657</v>
      </c>
      <c r="BM5701" s="9">
        <f t="shared" si="187"/>
        <v>352300</v>
      </c>
    </row>
    <row r="5702" spans="1:65" x14ac:dyDescent="0.3">
      <c r="A5702" t="s">
        <v>5047</v>
      </c>
      <c r="B5702" s="9">
        <v>1235</v>
      </c>
      <c r="C5702">
        <v>560685</v>
      </c>
      <c r="D5702">
        <v>1</v>
      </c>
      <c r="E5702">
        <v>0</v>
      </c>
      <c r="F5702">
        <v>0</v>
      </c>
      <c r="G5702">
        <v>0</v>
      </c>
      <c r="H5702">
        <v>0</v>
      </c>
      <c r="I5702" t="s">
        <v>77</v>
      </c>
      <c r="J5702">
        <v>560383</v>
      </c>
      <c r="K5702" t="s">
        <v>2001</v>
      </c>
      <c r="L5702">
        <v>560383</v>
      </c>
      <c r="M5702" t="s">
        <v>2001</v>
      </c>
      <c r="N5702">
        <v>560383</v>
      </c>
      <c r="O5702" t="s">
        <v>2001</v>
      </c>
      <c r="P5702">
        <v>560286</v>
      </c>
      <c r="Q5702" t="s">
        <v>770</v>
      </c>
      <c r="R5702" s="9">
        <v>290316.97861733992</v>
      </c>
      <c r="S5702" s="9"/>
      <c r="T5702" s="9"/>
      <c r="U5702" s="9"/>
      <c r="V5702" s="9"/>
      <c r="W5702" s="9"/>
      <c r="X5702" s="9"/>
      <c r="Y5702" s="9"/>
      <c r="Z5702" s="9"/>
      <c r="AA5702" s="9"/>
      <c r="AB5702" s="9"/>
      <c r="AC5702" s="9"/>
      <c r="AD5702" s="9"/>
      <c r="AE5702" s="9"/>
      <c r="AF5702" s="9"/>
      <c r="AG5702" s="9"/>
      <c r="AH5702" s="9"/>
      <c r="AI5702" s="9"/>
      <c r="AJ5702" s="9"/>
      <c r="AK5702" s="9"/>
      <c r="AL5702" s="9"/>
      <c r="AM5702" s="9"/>
      <c r="AN5702" s="9"/>
      <c r="AO5702" s="9"/>
      <c r="AP5702" s="9"/>
      <c r="AQ5702" s="15"/>
      <c r="AR5702" s="9">
        <v>4</v>
      </c>
      <c r="AS5702" s="9">
        <f>AR5702*30500</f>
        <v>122000</v>
      </c>
      <c r="AT5702" s="9"/>
      <c r="AU5702" s="9"/>
      <c r="AV5702" s="9"/>
      <c r="AW5702" s="9"/>
      <c r="AX5702" s="9"/>
      <c r="AY5702" s="9"/>
      <c r="AZ5702" s="9"/>
      <c r="BA5702" s="9"/>
      <c r="BB5702" s="9"/>
      <c r="BC5702" s="9"/>
      <c r="BD5702" s="9"/>
      <c r="BE5702" s="9"/>
      <c r="BF5702" s="9"/>
      <c r="BG5702" s="9"/>
      <c r="BH5702" s="9"/>
      <c r="BI5702" s="9"/>
      <c r="BJ5702" s="9"/>
      <c r="BK5702" s="9"/>
      <c r="BL5702" s="9">
        <f t="shared" si="186"/>
        <v>412316.97861733992</v>
      </c>
      <c r="BM5702" s="9">
        <f t="shared" si="187"/>
        <v>412300</v>
      </c>
    </row>
    <row r="5703" spans="1:65" x14ac:dyDescent="0.3">
      <c r="A5703" t="s">
        <v>5048</v>
      </c>
      <c r="B5703" s="9">
        <v>659</v>
      </c>
      <c r="C5703">
        <v>597074</v>
      </c>
      <c r="D5703">
        <v>1</v>
      </c>
      <c r="E5703">
        <v>0</v>
      </c>
      <c r="F5703">
        <v>0</v>
      </c>
      <c r="G5703">
        <v>0</v>
      </c>
      <c r="H5703">
        <v>0</v>
      </c>
      <c r="I5703" t="s">
        <v>123</v>
      </c>
      <c r="J5703">
        <v>595411</v>
      </c>
      <c r="K5703" t="s">
        <v>446</v>
      </c>
      <c r="L5703">
        <v>595411</v>
      </c>
      <c r="M5703" t="s">
        <v>446</v>
      </c>
      <c r="N5703">
        <v>595411</v>
      </c>
      <c r="O5703" t="s">
        <v>446</v>
      </c>
      <c r="P5703">
        <v>595411</v>
      </c>
      <c r="Q5703" t="s">
        <v>446</v>
      </c>
      <c r="R5703" s="9">
        <v>156555.54810244509</v>
      </c>
      <c r="S5703" s="9"/>
      <c r="T5703" s="9"/>
      <c r="U5703" s="9"/>
      <c r="V5703" s="9"/>
      <c r="W5703" s="9"/>
      <c r="X5703" s="9"/>
      <c r="Y5703" s="9"/>
      <c r="Z5703" s="9"/>
      <c r="AA5703" s="9"/>
      <c r="AB5703" s="9"/>
      <c r="AC5703" s="9"/>
      <c r="AD5703" s="9"/>
      <c r="AE5703" s="9"/>
      <c r="AF5703" s="9"/>
      <c r="AG5703" s="9"/>
      <c r="AH5703" s="9"/>
      <c r="AI5703" s="9"/>
      <c r="AJ5703" s="9"/>
      <c r="AK5703" s="9"/>
      <c r="AL5703" s="9"/>
      <c r="AM5703" s="9"/>
      <c r="AN5703" s="9"/>
      <c r="AO5703" s="9"/>
      <c r="AP5703" s="9"/>
      <c r="AQ5703" s="15"/>
      <c r="AR5703" s="9">
        <v>2</v>
      </c>
      <c r="AS5703" s="9">
        <f>AR5703*30500</f>
        <v>61000</v>
      </c>
      <c r="AT5703" s="9"/>
      <c r="AU5703" s="9"/>
      <c r="AV5703" s="9"/>
      <c r="AW5703" s="9"/>
      <c r="AX5703" s="9"/>
      <c r="AY5703" s="9"/>
      <c r="AZ5703" s="9"/>
      <c r="BA5703" s="9"/>
      <c r="BB5703" s="9"/>
      <c r="BC5703" s="9"/>
      <c r="BD5703" s="9"/>
      <c r="BE5703" s="9"/>
      <c r="BF5703" s="9"/>
      <c r="BG5703" s="9"/>
      <c r="BH5703" s="9"/>
      <c r="BI5703" s="9"/>
      <c r="BJ5703" s="9"/>
      <c r="BK5703" s="9"/>
      <c r="BL5703" s="9">
        <f t="shared" si="186"/>
        <v>217555.54810244509</v>
      </c>
      <c r="BM5703" s="9">
        <f t="shared" si="187"/>
        <v>217600</v>
      </c>
    </row>
    <row r="5704" spans="1:65" x14ac:dyDescent="0.3">
      <c r="A5704" t="s">
        <v>5049</v>
      </c>
      <c r="B5704" s="9">
        <v>184</v>
      </c>
      <c r="C5704">
        <v>573582</v>
      </c>
      <c r="D5704">
        <v>1</v>
      </c>
      <c r="E5704">
        <v>0</v>
      </c>
      <c r="F5704">
        <v>0</v>
      </c>
      <c r="G5704">
        <v>0</v>
      </c>
      <c r="H5704">
        <v>0</v>
      </c>
      <c r="I5704" t="s">
        <v>123</v>
      </c>
      <c r="J5704">
        <v>568759</v>
      </c>
      <c r="K5704" t="s">
        <v>343</v>
      </c>
      <c r="L5704">
        <v>568759</v>
      </c>
      <c r="M5704" t="s">
        <v>343</v>
      </c>
      <c r="N5704">
        <v>568759</v>
      </c>
      <c r="O5704" t="s">
        <v>343</v>
      </c>
      <c r="P5704">
        <v>568759</v>
      </c>
      <c r="Q5704" t="s">
        <v>343</v>
      </c>
      <c r="R5704" s="9">
        <v>71941.662785630979</v>
      </c>
      <c r="S5704" s="9"/>
      <c r="T5704" s="9"/>
      <c r="U5704" s="9"/>
      <c r="V5704" s="9"/>
      <c r="W5704" s="9"/>
      <c r="X5704" s="9"/>
      <c r="Y5704" s="9"/>
      <c r="Z5704" s="9"/>
      <c r="AA5704" s="9"/>
      <c r="AB5704" s="9"/>
      <c r="AC5704" s="9"/>
      <c r="AD5704" s="9"/>
      <c r="AE5704" s="9"/>
      <c r="AF5704" s="9"/>
      <c r="AG5704" s="9"/>
      <c r="AH5704" s="9"/>
      <c r="AI5704" s="9"/>
      <c r="AJ5704" s="9"/>
      <c r="AK5704" s="9"/>
      <c r="AL5704" s="9"/>
      <c r="AM5704" s="9"/>
      <c r="AN5704" s="9"/>
      <c r="AO5704" s="9"/>
      <c r="AP5704" s="9"/>
      <c r="AQ5704" s="15"/>
      <c r="AR5704" s="9"/>
      <c r="AS5704" s="9"/>
      <c r="AT5704" s="9"/>
      <c r="AU5704" s="9"/>
      <c r="AV5704" s="9"/>
      <c r="AW5704" s="9"/>
      <c r="AX5704" s="9"/>
      <c r="AY5704" s="9"/>
      <c r="AZ5704" s="9"/>
      <c r="BA5704" s="9"/>
      <c r="BB5704" s="9"/>
      <c r="BC5704" s="9"/>
      <c r="BD5704" s="9"/>
      <c r="BE5704" s="9"/>
      <c r="BF5704" s="9"/>
      <c r="BG5704" s="9"/>
      <c r="BH5704" s="9"/>
      <c r="BI5704" s="9"/>
      <c r="BJ5704" s="9"/>
      <c r="BK5704" s="9"/>
      <c r="BL5704" s="9">
        <f t="shared" si="186"/>
        <v>71941.662785630979</v>
      </c>
      <c r="BM5704" s="9">
        <f t="shared" si="187"/>
        <v>71900</v>
      </c>
    </row>
    <row r="5705" spans="1:65" x14ac:dyDescent="0.3">
      <c r="A5705" t="s">
        <v>5050</v>
      </c>
      <c r="B5705" s="9">
        <v>184</v>
      </c>
      <c r="C5705">
        <v>578959</v>
      </c>
      <c r="D5705">
        <v>1</v>
      </c>
      <c r="E5705">
        <v>0</v>
      </c>
      <c r="F5705">
        <v>0</v>
      </c>
      <c r="G5705">
        <v>0</v>
      </c>
      <c r="H5705">
        <v>0</v>
      </c>
      <c r="I5705" t="s">
        <v>96</v>
      </c>
      <c r="J5705">
        <v>578193</v>
      </c>
      <c r="K5705" t="s">
        <v>272</v>
      </c>
      <c r="L5705">
        <v>578193</v>
      </c>
      <c r="M5705" t="s">
        <v>272</v>
      </c>
      <c r="N5705">
        <v>578193</v>
      </c>
      <c r="O5705" t="s">
        <v>272</v>
      </c>
      <c r="P5705">
        <v>578444</v>
      </c>
      <c r="Q5705" t="s">
        <v>273</v>
      </c>
      <c r="R5705" s="9">
        <v>71941.662785630979</v>
      </c>
      <c r="S5705" s="9"/>
      <c r="T5705" s="9"/>
      <c r="U5705" s="9"/>
      <c r="V5705" s="9"/>
      <c r="W5705" s="9"/>
      <c r="X5705" s="9"/>
      <c r="Y5705" s="9"/>
      <c r="Z5705" s="9"/>
      <c r="AA5705" s="9"/>
      <c r="AB5705" s="9"/>
      <c r="AC5705" s="9"/>
      <c r="AD5705" s="9"/>
      <c r="AE5705" s="9"/>
      <c r="AF5705" s="9"/>
      <c r="AG5705" s="9"/>
      <c r="AH5705" s="9"/>
      <c r="AI5705" s="9"/>
      <c r="AJ5705" s="9"/>
      <c r="AK5705" s="9"/>
      <c r="AL5705" s="9"/>
      <c r="AM5705" s="9"/>
      <c r="AN5705" s="9"/>
      <c r="AO5705" s="9"/>
      <c r="AP5705" s="9"/>
      <c r="AQ5705" s="15"/>
      <c r="AR5705" s="9"/>
      <c r="AS5705" s="9"/>
      <c r="AT5705" s="9"/>
      <c r="AU5705" s="9"/>
      <c r="AV5705" s="9"/>
      <c r="AW5705" s="9"/>
      <c r="AX5705" s="9"/>
      <c r="AY5705" s="9"/>
      <c r="AZ5705" s="9"/>
      <c r="BA5705" s="9"/>
      <c r="BB5705" s="9"/>
      <c r="BC5705" s="9"/>
      <c r="BD5705" s="9"/>
      <c r="BE5705" s="9"/>
      <c r="BF5705" s="9"/>
      <c r="BG5705" s="9"/>
      <c r="BH5705" s="9"/>
      <c r="BI5705" s="9"/>
      <c r="BJ5705" s="9"/>
      <c r="BK5705" s="9"/>
      <c r="BL5705" s="9">
        <f t="shared" si="186"/>
        <v>71941.662785630979</v>
      </c>
      <c r="BM5705" s="9">
        <f t="shared" si="187"/>
        <v>71900</v>
      </c>
    </row>
    <row r="5706" spans="1:65" x14ac:dyDescent="0.3">
      <c r="A5706" t="s">
        <v>5051</v>
      </c>
      <c r="B5706" s="9">
        <v>255</v>
      </c>
      <c r="C5706">
        <v>582662</v>
      </c>
      <c r="D5706">
        <v>1</v>
      </c>
      <c r="E5706">
        <v>0</v>
      </c>
      <c r="F5706">
        <v>0</v>
      </c>
      <c r="G5706">
        <v>0</v>
      </c>
      <c r="H5706">
        <v>0</v>
      </c>
      <c r="I5706" t="s">
        <v>81</v>
      </c>
      <c r="J5706">
        <v>581917</v>
      </c>
      <c r="K5706" t="s">
        <v>1179</v>
      </c>
      <c r="L5706">
        <v>581917</v>
      </c>
      <c r="M5706" t="s">
        <v>1179</v>
      </c>
      <c r="N5706">
        <v>581917</v>
      </c>
      <c r="O5706" t="s">
        <v>1179</v>
      </c>
      <c r="P5706">
        <v>581372</v>
      </c>
      <c r="Q5706" t="s">
        <v>243</v>
      </c>
      <c r="R5706" s="9">
        <v>71941.662785630979</v>
      </c>
      <c r="S5706" s="9"/>
      <c r="T5706" s="9"/>
      <c r="U5706" s="9"/>
      <c r="V5706" s="9"/>
      <c r="W5706" s="9"/>
      <c r="X5706" s="9"/>
      <c r="Y5706" s="9"/>
      <c r="Z5706" s="9"/>
      <c r="AA5706" s="9"/>
      <c r="AB5706" s="9"/>
      <c r="AC5706" s="9"/>
      <c r="AD5706" s="9"/>
      <c r="AE5706" s="9"/>
      <c r="AF5706" s="9"/>
      <c r="AG5706" s="9"/>
      <c r="AH5706" s="9"/>
      <c r="AI5706" s="9"/>
      <c r="AJ5706" s="9"/>
      <c r="AK5706" s="9"/>
      <c r="AL5706" s="9"/>
      <c r="AM5706" s="9"/>
      <c r="AN5706" s="9"/>
      <c r="AO5706" s="9"/>
      <c r="AP5706" s="9"/>
      <c r="AQ5706" s="15"/>
      <c r="AR5706" s="9"/>
      <c r="AS5706" s="9"/>
      <c r="AT5706" s="9"/>
      <c r="AU5706" s="9"/>
      <c r="AV5706" s="9"/>
      <c r="AW5706" s="9"/>
      <c r="AX5706" s="9"/>
      <c r="AY5706" s="9"/>
      <c r="AZ5706" s="9"/>
      <c r="BA5706" s="9"/>
      <c r="BB5706" s="9"/>
      <c r="BC5706" s="9"/>
      <c r="BD5706" s="9"/>
      <c r="BE5706" s="9"/>
      <c r="BF5706" s="9"/>
      <c r="BG5706" s="9"/>
      <c r="BH5706" s="9"/>
      <c r="BI5706" s="9"/>
      <c r="BJ5706" s="9"/>
      <c r="BK5706" s="9"/>
      <c r="BL5706" s="9">
        <f t="shared" si="186"/>
        <v>71941.662785630979</v>
      </c>
      <c r="BM5706" s="9">
        <f t="shared" si="187"/>
        <v>71900</v>
      </c>
    </row>
    <row r="5707" spans="1:65" x14ac:dyDescent="0.3">
      <c r="A5707" t="s">
        <v>5051</v>
      </c>
      <c r="B5707" s="9">
        <v>64</v>
      </c>
      <c r="C5707">
        <v>579289</v>
      </c>
      <c r="D5707">
        <v>1</v>
      </c>
      <c r="E5707">
        <v>0</v>
      </c>
      <c r="F5707">
        <v>0</v>
      </c>
      <c r="G5707">
        <v>0</v>
      </c>
      <c r="H5707">
        <v>0</v>
      </c>
      <c r="I5707" t="s">
        <v>151</v>
      </c>
      <c r="J5707">
        <v>559997</v>
      </c>
      <c r="K5707" t="s">
        <v>2247</v>
      </c>
      <c r="L5707">
        <v>559997</v>
      </c>
      <c r="M5707" t="s">
        <v>2247</v>
      </c>
      <c r="N5707">
        <v>559717</v>
      </c>
      <c r="O5707" t="s">
        <v>346</v>
      </c>
      <c r="P5707">
        <v>559717</v>
      </c>
      <c r="Q5707" t="s">
        <v>346</v>
      </c>
      <c r="R5707" s="9">
        <v>71941.662785630979</v>
      </c>
      <c r="S5707" s="9"/>
      <c r="T5707" s="9"/>
      <c r="U5707" s="9"/>
      <c r="V5707" s="9"/>
      <c r="W5707" s="9"/>
      <c r="X5707" s="9"/>
      <c r="Y5707" s="9"/>
      <c r="Z5707" s="9"/>
      <c r="AA5707" s="9"/>
      <c r="AB5707" s="9"/>
      <c r="AC5707" s="9"/>
      <c r="AD5707" s="9"/>
      <c r="AE5707" s="9"/>
      <c r="AF5707" s="9"/>
      <c r="AG5707" s="9"/>
      <c r="AH5707" s="9"/>
      <c r="AI5707" s="9"/>
      <c r="AJ5707" s="9"/>
      <c r="AK5707" s="9"/>
      <c r="AL5707" s="9"/>
      <c r="AM5707" s="9"/>
      <c r="AN5707" s="9"/>
      <c r="AO5707" s="9"/>
      <c r="AP5707" s="9"/>
      <c r="AQ5707" s="15"/>
      <c r="AR5707" s="9"/>
      <c r="AS5707" s="9"/>
      <c r="AT5707" s="9"/>
      <c r="AU5707" s="9"/>
      <c r="AV5707" s="9"/>
      <c r="AW5707" s="9"/>
      <c r="AX5707" s="9"/>
      <c r="AY5707" s="9"/>
      <c r="AZ5707" s="9"/>
      <c r="BA5707" s="9"/>
      <c r="BB5707" s="9"/>
      <c r="BC5707" s="9"/>
      <c r="BD5707" s="9"/>
      <c r="BE5707" s="9"/>
      <c r="BF5707" s="9"/>
      <c r="BG5707" s="9"/>
      <c r="BH5707" s="9"/>
      <c r="BI5707" s="9"/>
      <c r="BJ5707" s="9"/>
      <c r="BK5707" s="9"/>
      <c r="BL5707" s="9">
        <f t="shared" si="186"/>
        <v>71941.662785630979</v>
      </c>
      <c r="BM5707" s="9">
        <f t="shared" si="187"/>
        <v>71900</v>
      </c>
    </row>
    <row r="5708" spans="1:65" x14ac:dyDescent="0.3">
      <c r="A5708" t="s">
        <v>1417</v>
      </c>
      <c r="B5708" s="9">
        <v>1364</v>
      </c>
      <c r="C5708">
        <v>564494</v>
      </c>
      <c r="D5708">
        <v>1</v>
      </c>
      <c r="E5708">
        <v>0</v>
      </c>
      <c r="F5708">
        <v>0</v>
      </c>
      <c r="G5708">
        <v>0</v>
      </c>
      <c r="H5708">
        <v>0</v>
      </c>
      <c r="I5708" t="s">
        <v>104</v>
      </c>
      <c r="J5708">
        <v>564028</v>
      </c>
      <c r="K5708" t="s">
        <v>401</v>
      </c>
      <c r="L5708">
        <v>564028</v>
      </c>
      <c r="M5708" t="s">
        <v>401</v>
      </c>
      <c r="N5708">
        <v>564028</v>
      </c>
      <c r="O5708" t="s">
        <v>401</v>
      </c>
      <c r="P5708">
        <v>564028</v>
      </c>
      <c r="Q5708" t="s">
        <v>401</v>
      </c>
      <c r="R5708" s="9">
        <v>320007.55933146173</v>
      </c>
      <c r="S5708" s="9"/>
      <c r="T5708" s="9"/>
      <c r="U5708" s="9"/>
      <c r="V5708" s="9"/>
      <c r="W5708" s="9"/>
      <c r="X5708" s="9"/>
      <c r="Y5708" s="9"/>
      <c r="Z5708" s="9"/>
      <c r="AA5708" s="9"/>
      <c r="AB5708" s="9"/>
      <c r="AC5708" s="9"/>
      <c r="AD5708" s="9"/>
      <c r="AE5708" s="9"/>
      <c r="AF5708" s="9"/>
      <c r="AG5708" s="9"/>
      <c r="AH5708" s="9"/>
      <c r="AI5708" s="9"/>
      <c r="AJ5708" s="9"/>
      <c r="AK5708" s="9"/>
      <c r="AL5708" s="9"/>
      <c r="AM5708" s="9"/>
      <c r="AN5708" s="9"/>
      <c r="AO5708" s="9"/>
      <c r="AP5708" s="9"/>
      <c r="AQ5708" s="15"/>
      <c r="AR5708" s="9"/>
      <c r="AS5708" s="9"/>
      <c r="AT5708" s="9"/>
      <c r="AU5708" s="9"/>
      <c r="AV5708" s="9"/>
      <c r="AW5708" s="9"/>
      <c r="AX5708" s="9"/>
      <c r="AY5708" s="9"/>
      <c r="AZ5708" s="9"/>
      <c r="BA5708" s="9"/>
      <c r="BB5708" s="9"/>
      <c r="BC5708" s="9"/>
      <c r="BD5708" s="9"/>
      <c r="BE5708" s="9"/>
      <c r="BF5708" s="9"/>
      <c r="BG5708" s="9"/>
      <c r="BH5708" s="9"/>
      <c r="BI5708" s="9"/>
      <c r="BJ5708" s="9"/>
      <c r="BK5708" s="9"/>
      <c r="BL5708" s="9">
        <f t="shared" si="186"/>
        <v>320007.55933146173</v>
      </c>
      <c r="BM5708" s="9">
        <f t="shared" si="187"/>
        <v>320000</v>
      </c>
    </row>
    <row r="5709" spans="1:65" x14ac:dyDescent="0.3">
      <c r="A5709" s="2" t="s">
        <v>1417</v>
      </c>
      <c r="B5709" s="9">
        <v>711</v>
      </c>
      <c r="C5709">
        <v>541516</v>
      </c>
      <c r="D5709">
        <v>1</v>
      </c>
      <c r="E5709">
        <v>1</v>
      </c>
      <c r="F5709">
        <v>0</v>
      </c>
      <c r="G5709">
        <v>0</v>
      </c>
      <c r="H5709">
        <v>0</v>
      </c>
      <c r="I5709" t="s">
        <v>86</v>
      </c>
      <c r="J5709">
        <v>541516</v>
      </c>
      <c r="K5709" t="s">
        <v>1417</v>
      </c>
      <c r="L5709">
        <v>539911</v>
      </c>
      <c r="M5709" t="s">
        <v>352</v>
      </c>
      <c r="N5709">
        <v>539911</v>
      </c>
      <c r="O5709" t="s">
        <v>352</v>
      </c>
      <c r="P5709">
        <v>539911</v>
      </c>
      <c r="Q5709" t="s">
        <v>352</v>
      </c>
      <c r="R5709" s="9">
        <v>168721.40402209139</v>
      </c>
      <c r="S5709" s="9">
        <f>SUMIFS($B:$B,$J:$J,$C5709)</f>
        <v>1426</v>
      </c>
      <c r="T5709" s="9">
        <v>77660.5571172497</v>
      </c>
      <c r="U5709" s="9">
        <v>1</v>
      </c>
      <c r="V5709" s="9">
        <f>U5709*768</f>
        <v>768</v>
      </c>
      <c r="W5709" s="9">
        <v>3</v>
      </c>
      <c r="X5709" s="9">
        <f>W5709*3072</f>
        <v>9216</v>
      </c>
      <c r="Y5709" s="9">
        <v>3</v>
      </c>
      <c r="Z5709" s="9">
        <f>Y5709*1024</f>
        <v>3072</v>
      </c>
      <c r="AA5709" s="9">
        <v>3</v>
      </c>
      <c r="AB5709" s="9">
        <f>AA5709*256</f>
        <v>768</v>
      </c>
      <c r="AC5709" s="9"/>
      <c r="AD5709" s="9"/>
      <c r="AE5709" s="9"/>
      <c r="AF5709" s="9"/>
      <c r="AG5709" s="9"/>
      <c r="AH5709" s="9"/>
      <c r="AI5709" s="9"/>
      <c r="AJ5709" s="9"/>
      <c r="AK5709" s="9"/>
      <c r="AL5709" s="9"/>
      <c r="AM5709" s="9"/>
      <c r="AN5709" s="9"/>
      <c r="AO5709" s="9"/>
      <c r="AP5709" s="9"/>
      <c r="AQ5709" s="15"/>
      <c r="AR5709" s="9"/>
      <c r="AS5709" s="9"/>
      <c r="AT5709" s="9"/>
      <c r="AU5709" s="9"/>
      <c r="AV5709" s="9"/>
      <c r="AW5709" s="9"/>
      <c r="AX5709" s="9"/>
      <c r="AY5709" s="9"/>
      <c r="AZ5709" s="9"/>
      <c r="BA5709" s="9"/>
      <c r="BB5709" s="9"/>
      <c r="BC5709" s="9"/>
      <c r="BD5709" s="9"/>
      <c r="BE5709" s="9"/>
      <c r="BF5709" s="9"/>
      <c r="BG5709" s="9"/>
      <c r="BH5709" s="9"/>
      <c r="BI5709" s="9"/>
      <c r="BJ5709" s="9"/>
      <c r="BK5709" s="9"/>
      <c r="BL5709" s="9">
        <f t="shared" si="186"/>
        <v>260205.96113934109</v>
      </c>
      <c r="BM5709" s="9">
        <f t="shared" si="187"/>
        <v>260200</v>
      </c>
    </row>
    <row r="5710" spans="1:65" x14ac:dyDescent="0.3">
      <c r="A5710" t="s">
        <v>1417</v>
      </c>
      <c r="B5710" s="9">
        <v>99</v>
      </c>
      <c r="C5710">
        <v>507652</v>
      </c>
      <c r="D5710">
        <v>1</v>
      </c>
      <c r="E5710">
        <v>0</v>
      </c>
      <c r="F5710">
        <v>0</v>
      </c>
      <c r="G5710">
        <v>0</v>
      </c>
      <c r="H5710">
        <v>0</v>
      </c>
      <c r="I5710" t="s">
        <v>83</v>
      </c>
      <c r="J5710">
        <v>546542</v>
      </c>
      <c r="K5710" t="s">
        <v>1380</v>
      </c>
      <c r="L5710">
        <v>545881</v>
      </c>
      <c r="M5710" t="s">
        <v>238</v>
      </c>
      <c r="N5710">
        <v>545881</v>
      </c>
      <c r="O5710" t="s">
        <v>238</v>
      </c>
      <c r="P5710">
        <v>545881</v>
      </c>
      <c r="Q5710" t="s">
        <v>238</v>
      </c>
      <c r="R5710" s="9">
        <v>71941.662785630979</v>
      </c>
      <c r="S5710" s="9"/>
      <c r="T5710" s="9"/>
      <c r="U5710" s="9"/>
      <c r="V5710" s="9"/>
      <c r="W5710" s="9"/>
      <c r="X5710" s="9"/>
      <c r="Y5710" s="9"/>
      <c r="Z5710" s="9"/>
      <c r="AA5710" s="9"/>
      <c r="AB5710" s="9"/>
      <c r="AC5710" s="9"/>
      <c r="AD5710" s="9"/>
      <c r="AE5710" s="9"/>
      <c r="AF5710" s="9"/>
      <c r="AG5710" s="9"/>
      <c r="AH5710" s="9"/>
      <c r="AI5710" s="9"/>
      <c r="AJ5710" s="9"/>
      <c r="AK5710" s="9"/>
      <c r="AL5710" s="9"/>
      <c r="AM5710" s="9"/>
      <c r="AN5710" s="9"/>
      <c r="AO5710" s="9"/>
      <c r="AP5710" s="9"/>
      <c r="AQ5710" s="15"/>
      <c r="AR5710" s="9"/>
      <c r="AS5710" s="9"/>
      <c r="AT5710" s="9"/>
      <c r="AU5710" s="9"/>
      <c r="AV5710" s="9"/>
      <c r="AW5710" s="9"/>
      <c r="AX5710" s="9"/>
      <c r="AY5710" s="9"/>
      <c r="AZ5710" s="9"/>
      <c r="BA5710" s="9"/>
      <c r="BB5710" s="9"/>
      <c r="BC5710" s="9"/>
      <c r="BD5710" s="9"/>
      <c r="BE5710" s="9"/>
      <c r="BF5710" s="9"/>
      <c r="BG5710" s="9"/>
      <c r="BH5710" s="9"/>
      <c r="BI5710" s="9"/>
      <c r="BJ5710" s="9"/>
      <c r="BK5710" s="9"/>
      <c r="BL5710" s="9">
        <f t="shared" si="186"/>
        <v>71941.662785630979</v>
      </c>
      <c r="BM5710" s="9">
        <f t="shared" si="187"/>
        <v>71900</v>
      </c>
    </row>
    <row r="5711" spans="1:65" x14ac:dyDescent="0.3">
      <c r="A5711" s="3" t="s">
        <v>250</v>
      </c>
      <c r="B5711" s="9">
        <v>1076</v>
      </c>
      <c r="C5711">
        <v>595071</v>
      </c>
      <c r="D5711">
        <v>1</v>
      </c>
      <c r="E5711">
        <v>1</v>
      </c>
      <c r="F5711">
        <v>1</v>
      </c>
      <c r="G5711">
        <v>0</v>
      </c>
      <c r="H5711">
        <v>0</v>
      </c>
      <c r="I5711" t="s">
        <v>81</v>
      </c>
      <c r="J5711">
        <v>595071</v>
      </c>
      <c r="K5711" t="s">
        <v>250</v>
      </c>
      <c r="L5711">
        <v>595071</v>
      </c>
      <c r="M5711" t="s">
        <v>250</v>
      </c>
      <c r="N5711">
        <v>593711</v>
      </c>
      <c r="O5711" t="s">
        <v>185</v>
      </c>
      <c r="P5711">
        <v>593711</v>
      </c>
      <c r="Q5711" t="s">
        <v>185</v>
      </c>
      <c r="R5711" s="9">
        <v>253597.07690015531</v>
      </c>
      <c r="S5711" s="9">
        <f>SUMIFS($B:$B,$J:$J,$C5711)</f>
        <v>2215</v>
      </c>
      <c r="T5711" s="9">
        <v>120520.8330963676</v>
      </c>
      <c r="U5711" s="9">
        <v>0</v>
      </c>
      <c r="V5711" s="9">
        <f>U5711*768</f>
        <v>0</v>
      </c>
      <c r="W5711" s="9">
        <v>8</v>
      </c>
      <c r="X5711" s="9">
        <f>W5711*3072</f>
        <v>24576</v>
      </c>
      <c r="Y5711" s="9">
        <v>9</v>
      </c>
      <c r="Z5711" s="9">
        <f>Y5711*1024</f>
        <v>9216</v>
      </c>
      <c r="AA5711" s="9">
        <v>3</v>
      </c>
      <c r="AB5711" s="9">
        <f>AA5711*256</f>
        <v>768</v>
      </c>
      <c r="AC5711" s="9">
        <f>SUMIFS($B:$B,$L:$L,$C5711)</f>
        <v>5650</v>
      </c>
      <c r="AD5711" s="9">
        <v>705207.65218276065</v>
      </c>
      <c r="AE5711" s="9"/>
      <c r="AF5711" s="9"/>
      <c r="AG5711" s="9"/>
      <c r="AH5711" s="9"/>
      <c r="AI5711" s="9"/>
      <c r="AJ5711" s="9"/>
      <c r="AK5711" s="9"/>
      <c r="AL5711" s="9"/>
      <c r="AM5711" s="9"/>
      <c r="AN5711" s="9"/>
      <c r="AO5711" s="9"/>
      <c r="AP5711" s="9"/>
      <c r="AQ5711" s="15"/>
      <c r="AR5711" s="9"/>
      <c r="AS5711" s="9"/>
      <c r="AT5711" s="9"/>
      <c r="AU5711" s="9"/>
      <c r="AV5711" s="9"/>
      <c r="AW5711" s="9"/>
      <c r="AX5711" s="9"/>
      <c r="AY5711" s="9"/>
      <c r="AZ5711" s="9"/>
      <c r="BA5711" s="9"/>
      <c r="BB5711" s="9"/>
      <c r="BC5711" s="9"/>
      <c r="BD5711" s="9"/>
      <c r="BE5711" s="9"/>
      <c r="BF5711" s="9"/>
      <c r="BG5711" s="9"/>
      <c r="BH5711" s="9"/>
      <c r="BI5711" s="9"/>
      <c r="BJ5711" s="9"/>
      <c r="BK5711" s="9"/>
      <c r="BL5711" s="9">
        <f t="shared" si="186"/>
        <v>1113885.5621792837</v>
      </c>
      <c r="BM5711" s="9">
        <f t="shared" si="187"/>
        <v>1113900</v>
      </c>
    </row>
    <row r="5712" spans="1:65" x14ac:dyDescent="0.3">
      <c r="A5712" t="s">
        <v>5052</v>
      </c>
      <c r="B5712" s="9">
        <v>477</v>
      </c>
      <c r="C5712">
        <v>572497</v>
      </c>
      <c r="D5712">
        <v>1</v>
      </c>
      <c r="E5712">
        <v>0</v>
      </c>
      <c r="F5712">
        <v>0</v>
      </c>
      <c r="G5712">
        <v>0</v>
      </c>
      <c r="H5712">
        <v>0</v>
      </c>
      <c r="I5712" t="s">
        <v>96</v>
      </c>
      <c r="J5712">
        <v>571393</v>
      </c>
      <c r="K5712" t="s">
        <v>1167</v>
      </c>
      <c r="L5712">
        <v>571393</v>
      </c>
      <c r="M5712" t="s">
        <v>1167</v>
      </c>
      <c r="N5712">
        <v>571393</v>
      </c>
      <c r="O5712" t="s">
        <v>1167</v>
      </c>
      <c r="P5712">
        <v>571393</v>
      </c>
      <c r="Q5712" t="s">
        <v>1167</v>
      </c>
      <c r="R5712" s="9">
        <v>113806.3677204135</v>
      </c>
      <c r="S5712" s="9"/>
      <c r="T5712" s="9"/>
      <c r="U5712" s="9"/>
      <c r="V5712" s="9"/>
      <c r="W5712" s="9"/>
      <c r="X5712" s="9"/>
      <c r="Y5712" s="9"/>
      <c r="Z5712" s="9"/>
      <c r="AA5712" s="9"/>
      <c r="AB5712" s="9"/>
      <c r="AC5712" s="9"/>
      <c r="AD5712" s="9"/>
      <c r="AE5712" s="9"/>
      <c r="AF5712" s="9"/>
      <c r="AG5712" s="9"/>
      <c r="AH5712" s="9"/>
      <c r="AI5712" s="9"/>
      <c r="AJ5712" s="9"/>
      <c r="AK5712" s="9"/>
      <c r="AL5712" s="9"/>
      <c r="AM5712" s="9"/>
      <c r="AN5712" s="9"/>
      <c r="AO5712" s="9"/>
      <c r="AP5712" s="9"/>
      <c r="AQ5712" s="15"/>
      <c r="AR5712" s="9"/>
      <c r="AS5712" s="9"/>
      <c r="AT5712" s="9"/>
      <c r="AU5712" s="9"/>
      <c r="AV5712" s="9"/>
      <c r="AW5712" s="9"/>
      <c r="AX5712" s="9"/>
      <c r="AY5712" s="9"/>
      <c r="AZ5712" s="9"/>
      <c r="BA5712" s="9"/>
      <c r="BB5712" s="9"/>
      <c r="BC5712" s="9"/>
      <c r="BD5712" s="9"/>
      <c r="BE5712" s="9"/>
      <c r="BF5712" s="9"/>
      <c r="BG5712" s="9"/>
      <c r="BH5712" s="9"/>
      <c r="BI5712" s="9"/>
      <c r="BJ5712" s="9"/>
      <c r="BK5712" s="9"/>
      <c r="BL5712" s="9">
        <f t="shared" si="186"/>
        <v>113806.3677204135</v>
      </c>
      <c r="BM5712" s="9">
        <f t="shared" si="187"/>
        <v>113800</v>
      </c>
    </row>
    <row r="5713" spans="1:65" x14ac:dyDescent="0.3">
      <c r="A5713" t="s">
        <v>5053</v>
      </c>
      <c r="B5713" s="9">
        <v>182</v>
      </c>
      <c r="C5713">
        <v>590151</v>
      </c>
      <c r="D5713">
        <v>1</v>
      </c>
      <c r="E5713">
        <v>0</v>
      </c>
      <c r="F5713">
        <v>0</v>
      </c>
      <c r="G5713">
        <v>0</v>
      </c>
      <c r="H5713">
        <v>0</v>
      </c>
      <c r="I5713" t="s">
        <v>111</v>
      </c>
      <c r="J5713">
        <v>589756</v>
      </c>
      <c r="K5713" t="s">
        <v>1248</v>
      </c>
      <c r="L5713">
        <v>589756</v>
      </c>
      <c r="M5713" t="s">
        <v>1248</v>
      </c>
      <c r="N5713">
        <v>589756</v>
      </c>
      <c r="O5713" t="s">
        <v>1248</v>
      </c>
      <c r="P5713">
        <v>589250</v>
      </c>
      <c r="Q5713" t="s">
        <v>113</v>
      </c>
      <c r="R5713" s="9">
        <v>71941.662785630979</v>
      </c>
      <c r="S5713" s="9"/>
      <c r="T5713" s="9"/>
      <c r="U5713" s="9"/>
      <c r="V5713" s="9"/>
      <c r="W5713" s="9"/>
      <c r="X5713" s="9"/>
      <c r="Y5713" s="9"/>
      <c r="Z5713" s="9"/>
      <c r="AA5713" s="9"/>
      <c r="AB5713" s="9"/>
      <c r="AC5713" s="9"/>
      <c r="AD5713" s="9"/>
      <c r="AE5713" s="9"/>
      <c r="AF5713" s="9"/>
      <c r="AG5713" s="9"/>
      <c r="AH5713" s="9"/>
      <c r="AI5713" s="9"/>
      <c r="AJ5713" s="9"/>
      <c r="AK5713" s="9"/>
      <c r="AL5713" s="9"/>
      <c r="AM5713" s="9"/>
      <c r="AN5713" s="9"/>
      <c r="AO5713" s="9"/>
      <c r="AP5713" s="9"/>
      <c r="AQ5713" s="15"/>
      <c r="AR5713" s="9"/>
      <c r="AS5713" s="9"/>
      <c r="AT5713" s="9"/>
      <c r="AU5713" s="9"/>
      <c r="AV5713" s="9"/>
      <c r="AW5713" s="9"/>
      <c r="AX5713" s="9"/>
      <c r="AY5713" s="9"/>
      <c r="AZ5713" s="9"/>
      <c r="BA5713" s="9"/>
      <c r="BB5713" s="9"/>
      <c r="BC5713" s="9"/>
      <c r="BD5713" s="9"/>
      <c r="BE5713" s="9"/>
      <c r="BF5713" s="9"/>
      <c r="BG5713" s="9"/>
      <c r="BH5713" s="9"/>
      <c r="BI5713" s="9"/>
      <c r="BJ5713" s="9"/>
      <c r="BK5713" s="9"/>
      <c r="BL5713" s="9">
        <f t="shared" si="186"/>
        <v>71941.662785630979</v>
      </c>
      <c r="BM5713" s="9">
        <f t="shared" si="187"/>
        <v>71900</v>
      </c>
    </row>
    <row r="5714" spans="1:65" x14ac:dyDescent="0.3">
      <c r="A5714" t="s">
        <v>5054</v>
      </c>
      <c r="B5714" s="9">
        <v>437</v>
      </c>
      <c r="C5714">
        <v>578967</v>
      </c>
      <c r="D5714">
        <v>1</v>
      </c>
      <c r="E5714">
        <v>0</v>
      </c>
      <c r="F5714">
        <v>0</v>
      </c>
      <c r="G5714">
        <v>0</v>
      </c>
      <c r="H5714">
        <v>0</v>
      </c>
      <c r="I5714" t="s">
        <v>96</v>
      </c>
      <c r="J5714">
        <v>577863</v>
      </c>
      <c r="K5714" t="s">
        <v>176</v>
      </c>
      <c r="L5714">
        <v>505145</v>
      </c>
      <c r="M5714" t="s">
        <v>177</v>
      </c>
      <c r="N5714">
        <v>577731</v>
      </c>
      <c r="O5714" t="s">
        <v>178</v>
      </c>
      <c r="P5714">
        <v>577731</v>
      </c>
      <c r="Q5714" t="s">
        <v>178</v>
      </c>
      <c r="R5714" s="9">
        <v>104372.5922734513</v>
      </c>
      <c r="S5714" s="9"/>
      <c r="T5714" s="9"/>
      <c r="U5714" s="9"/>
      <c r="V5714" s="9"/>
      <c r="W5714" s="9"/>
      <c r="X5714" s="9"/>
      <c r="Y5714" s="9"/>
      <c r="Z5714" s="9"/>
      <c r="AA5714" s="9"/>
      <c r="AB5714" s="9"/>
      <c r="AC5714" s="9"/>
      <c r="AD5714" s="9"/>
      <c r="AE5714" s="9"/>
      <c r="AF5714" s="9"/>
      <c r="AG5714" s="9"/>
      <c r="AH5714" s="9"/>
      <c r="AI5714" s="9"/>
      <c r="AJ5714" s="9"/>
      <c r="AK5714" s="9"/>
      <c r="AL5714" s="9"/>
      <c r="AM5714" s="9"/>
      <c r="AN5714" s="9"/>
      <c r="AO5714" s="9"/>
      <c r="AP5714" s="9"/>
      <c r="AQ5714" s="15"/>
      <c r="AR5714" s="9"/>
      <c r="AS5714" s="9"/>
      <c r="AT5714" s="9"/>
      <c r="AU5714" s="9"/>
      <c r="AV5714" s="9"/>
      <c r="AW5714" s="9"/>
      <c r="AX5714" s="9"/>
      <c r="AY5714" s="9"/>
      <c r="AZ5714" s="9"/>
      <c r="BA5714" s="9"/>
      <c r="BB5714" s="9"/>
      <c r="BC5714" s="9"/>
      <c r="BD5714" s="9"/>
      <c r="BE5714" s="9"/>
      <c r="BF5714" s="9"/>
      <c r="BG5714" s="9"/>
      <c r="BH5714" s="9"/>
      <c r="BI5714" s="9"/>
      <c r="BJ5714" s="9"/>
      <c r="BK5714" s="9"/>
      <c r="BL5714" s="9">
        <f t="shared" si="186"/>
        <v>104372.5922734513</v>
      </c>
      <c r="BM5714" s="9">
        <f t="shared" si="187"/>
        <v>104400</v>
      </c>
    </row>
    <row r="5715" spans="1:65" x14ac:dyDescent="0.3">
      <c r="A5715" t="s">
        <v>5055</v>
      </c>
      <c r="B5715" s="9">
        <v>529</v>
      </c>
      <c r="C5715">
        <v>550655</v>
      </c>
      <c r="D5715">
        <v>1</v>
      </c>
      <c r="E5715">
        <v>0</v>
      </c>
      <c r="F5715">
        <v>0</v>
      </c>
      <c r="G5715">
        <v>0</v>
      </c>
      <c r="H5715">
        <v>0</v>
      </c>
      <c r="I5715" t="s">
        <v>83</v>
      </c>
      <c r="J5715">
        <v>550094</v>
      </c>
      <c r="K5715" t="s">
        <v>143</v>
      </c>
      <c r="L5715">
        <v>550094</v>
      </c>
      <c r="M5715" t="s">
        <v>143</v>
      </c>
      <c r="N5715">
        <v>550094</v>
      </c>
      <c r="O5715" t="s">
        <v>143</v>
      </c>
      <c r="P5715">
        <v>550094</v>
      </c>
      <c r="Q5715" t="s">
        <v>143</v>
      </c>
      <c r="R5715" s="9">
        <v>126048.7000062897</v>
      </c>
      <c r="S5715" s="9"/>
      <c r="T5715" s="9"/>
      <c r="U5715" s="9"/>
      <c r="V5715" s="9"/>
      <c r="W5715" s="9"/>
      <c r="X5715" s="9"/>
      <c r="Y5715" s="9"/>
      <c r="Z5715" s="9"/>
      <c r="AA5715" s="9"/>
      <c r="AB5715" s="9"/>
      <c r="AC5715" s="9"/>
      <c r="AD5715" s="9"/>
      <c r="AE5715" s="9"/>
      <c r="AF5715" s="9"/>
      <c r="AG5715" s="9"/>
      <c r="AH5715" s="9"/>
      <c r="AI5715" s="9"/>
      <c r="AJ5715" s="9"/>
      <c r="AK5715" s="9"/>
      <c r="AL5715" s="9"/>
      <c r="AM5715" s="9"/>
      <c r="AN5715" s="9"/>
      <c r="AO5715" s="9"/>
      <c r="AP5715" s="9"/>
      <c r="AQ5715" s="15"/>
      <c r="AR5715" s="9"/>
      <c r="AS5715" s="9"/>
      <c r="AT5715" s="9"/>
      <c r="AU5715" s="9"/>
      <c r="AV5715" s="9"/>
      <c r="AW5715" s="9"/>
      <c r="AX5715" s="9"/>
      <c r="AY5715" s="9"/>
      <c r="AZ5715" s="9"/>
      <c r="BA5715" s="9"/>
      <c r="BB5715" s="9"/>
      <c r="BC5715" s="9"/>
      <c r="BD5715" s="9"/>
      <c r="BE5715" s="9"/>
      <c r="BF5715" s="9"/>
      <c r="BG5715" s="9"/>
      <c r="BH5715" s="9"/>
      <c r="BI5715" s="9"/>
      <c r="BJ5715" s="9"/>
      <c r="BK5715" s="9"/>
      <c r="BL5715" s="9">
        <f t="shared" si="186"/>
        <v>126048.7000062897</v>
      </c>
      <c r="BM5715" s="9">
        <f t="shared" si="187"/>
        <v>126000</v>
      </c>
    </row>
    <row r="5716" spans="1:65" x14ac:dyDescent="0.3">
      <c r="A5716" t="s">
        <v>5056</v>
      </c>
      <c r="B5716" s="9">
        <v>1499</v>
      </c>
      <c r="C5716">
        <v>579815</v>
      </c>
      <c r="D5716">
        <v>1</v>
      </c>
      <c r="E5716">
        <v>0</v>
      </c>
      <c r="F5716">
        <v>0</v>
      </c>
      <c r="G5716">
        <v>0</v>
      </c>
      <c r="H5716">
        <v>0</v>
      </c>
      <c r="I5716" t="s">
        <v>90</v>
      </c>
      <c r="J5716">
        <v>579203</v>
      </c>
      <c r="K5716" t="s">
        <v>376</v>
      </c>
      <c r="L5716">
        <v>579203</v>
      </c>
      <c r="M5716" t="s">
        <v>376</v>
      </c>
      <c r="N5716">
        <v>579203</v>
      </c>
      <c r="O5716" t="s">
        <v>376</v>
      </c>
      <c r="P5716">
        <v>579203</v>
      </c>
      <c r="Q5716" t="s">
        <v>376</v>
      </c>
      <c r="R5716" s="9">
        <v>350987.86618898017</v>
      </c>
      <c r="S5716" s="9"/>
      <c r="T5716" s="9"/>
      <c r="U5716" s="9"/>
      <c r="V5716" s="9"/>
      <c r="W5716" s="9"/>
      <c r="X5716" s="9"/>
      <c r="Y5716" s="9"/>
      <c r="Z5716" s="9"/>
      <c r="AA5716" s="9"/>
      <c r="AB5716" s="9"/>
      <c r="AC5716" s="9"/>
      <c r="AD5716" s="9"/>
      <c r="AE5716" s="9"/>
      <c r="AF5716" s="9"/>
      <c r="AG5716" s="9"/>
      <c r="AH5716" s="9"/>
      <c r="AI5716" s="9"/>
      <c r="AJ5716" s="9"/>
      <c r="AK5716" s="9"/>
      <c r="AL5716" s="9"/>
      <c r="AM5716" s="9"/>
      <c r="AN5716" s="9"/>
      <c r="AO5716" s="9"/>
      <c r="AP5716" s="9"/>
      <c r="AQ5716" s="15"/>
      <c r="AR5716" s="9"/>
      <c r="AS5716" s="9"/>
      <c r="AT5716" s="9"/>
      <c r="AU5716" s="9"/>
      <c r="AV5716" s="9"/>
      <c r="AW5716" s="9"/>
      <c r="AX5716" s="9"/>
      <c r="AY5716" s="9"/>
      <c r="AZ5716" s="9"/>
      <c r="BA5716" s="9"/>
      <c r="BB5716" s="9"/>
      <c r="BC5716" s="9"/>
      <c r="BD5716" s="9"/>
      <c r="BE5716" s="9"/>
      <c r="BF5716" s="9"/>
      <c r="BG5716" s="9"/>
      <c r="BH5716" s="9"/>
      <c r="BI5716" s="9"/>
      <c r="BJ5716" s="9"/>
      <c r="BK5716" s="9"/>
      <c r="BL5716" s="9">
        <f t="shared" si="186"/>
        <v>350987.86618898017</v>
      </c>
      <c r="BM5716" s="9">
        <f t="shared" si="187"/>
        <v>351000</v>
      </c>
    </row>
    <row r="5717" spans="1:65" x14ac:dyDescent="0.3">
      <c r="A5717" t="s">
        <v>5057</v>
      </c>
      <c r="B5717" s="9">
        <v>1184</v>
      </c>
      <c r="C5717">
        <v>533866</v>
      </c>
      <c r="D5717">
        <v>1</v>
      </c>
      <c r="E5717">
        <v>0</v>
      </c>
      <c r="F5717">
        <v>0</v>
      </c>
      <c r="G5717">
        <v>0</v>
      </c>
      <c r="H5717">
        <v>0</v>
      </c>
      <c r="I5717" t="s">
        <v>86</v>
      </c>
      <c r="J5717">
        <v>533271</v>
      </c>
      <c r="K5717" t="s">
        <v>785</v>
      </c>
      <c r="L5717">
        <v>533271</v>
      </c>
      <c r="M5717" t="s">
        <v>785</v>
      </c>
      <c r="N5717">
        <v>533271</v>
      </c>
      <c r="O5717" t="s">
        <v>785</v>
      </c>
      <c r="P5717">
        <v>533271</v>
      </c>
      <c r="Q5717" t="s">
        <v>785</v>
      </c>
      <c r="R5717" s="9">
        <v>278554.28686111182</v>
      </c>
      <c r="S5717" s="9"/>
      <c r="T5717" s="9"/>
      <c r="U5717" s="9"/>
      <c r="V5717" s="9"/>
      <c r="W5717" s="9"/>
      <c r="X5717" s="9"/>
      <c r="Y5717" s="9"/>
      <c r="Z5717" s="9"/>
      <c r="AA5717" s="9"/>
      <c r="AB5717" s="9"/>
      <c r="AC5717" s="9"/>
      <c r="AD5717" s="9"/>
      <c r="AE5717" s="9"/>
      <c r="AF5717" s="9"/>
      <c r="AG5717" s="9"/>
      <c r="AH5717" s="9"/>
      <c r="AI5717" s="9"/>
      <c r="AJ5717" s="9"/>
      <c r="AK5717" s="9"/>
      <c r="AL5717" s="9"/>
      <c r="AM5717" s="9"/>
      <c r="AN5717" s="9"/>
      <c r="AO5717" s="9"/>
      <c r="AP5717" s="9"/>
      <c r="AQ5717" s="15"/>
      <c r="AR5717" s="9">
        <v>1</v>
      </c>
      <c r="AS5717" s="9">
        <f>AR5717*30500</f>
        <v>30500</v>
      </c>
      <c r="AT5717" s="9"/>
      <c r="AU5717" s="9"/>
      <c r="AV5717" s="9"/>
      <c r="AW5717" s="9"/>
      <c r="AX5717" s="9"/>
      <c r="AY5717" s="9"/>
      <c r="AZ5717" s="9"/>
      <c r="BA5717" s="9"/>
      <c r="BB5717" s="9"/>
      <c r="BC5717" s="9"/>
      <c r="BD5717" s="9"/>
      <c r="BE5717" s="9"/>
      <c r="BF5717" s="9"/>
      <c r="BG5717" s="9"/>
      <c r="BH5717" s="9"/>
      <c r="BI5717" s="9"/>
      <c r="BJ5717" s="9"/>
      <c r="BK5717" s="9"/>
      <c r="BL5717" s="9">
        <f t="shared" si="186"/>
        <v>309054.28686111182</v>
      </c>
      <c r="BM5717" s="9">
        <f t="shared" si="187"/>
        <v>309100</v>
      </c>
    </row>
    <row r="5718" spans="1:65" x14ac:dyDescent="0.3">
      <c r="A5718" t="s">
        <v>5058</v>
      </c>
      <c r="B5718" s="9">
        <v>487</v>
      </c>
      <c r="C5718">
        <v>535893</v>
      </c>
      <c r="D5718">
        <v>1</v>
      </c>
      <c r="E5718">
        <v>0</v>
      </c>
      <c r="F5718">
        <v>0</v>
      </c>
      <c r="G5718">
        <v>0</v>
      </c>
      <c r="H5718">
        <v>0</v>
      </c>
      <c r="I5718" t="s">
        <v>83</v>
      </c>
      <c r="J5718">
        <v>545121</v>
      </c>
      <c r="K5718" t="s">
        <v>625</v>
      </c>
      <c r="L5718">
        <v>544256</v>
      </c>
      <c r="M5718" t="s">
        <v>85</v>
      </c>
      <c r="N5718">
        <v>544256</v>
      </c>
      <c r="O5718" t="s">
        <v>85</v>
      </c>
      <c r="P5718">
        <v>544256</v>
      </c>
      <c r="Q5718" t="s">
        <v>85</v>
      </c>
      <c r="R5718" s="9">
        <v>116162.5217425017</v>
      </c>
      <c r="S5718" s="9"/>
      <c r="T5718" s="9"/>
      <c r="U5718" s="9"/>
      <c r="V5718" s="9"/>
      <c r="W5718" s="9"/>
      <c r="X5718" s="9"/>
      <c r="Y5718" s="9"/>
      <c r="Z5718" s="9"/>
      <c r="AA5718" s="9"/>
      <c r="AB5718" s="9"/>
      <c r="AC5718" s="9"/>
      <c r="AD5718" s="9"/>
      <c r="AE5718" s="9"/>
      <c r="AF5718" s="9"/>
      <c r="AG5718" s="9"/>
      <c r="AH5718" s="9"/>
      <c r="AI5718" s="9"/>
      <c r="AJ5718" s="9"/>
      <c r="AK5718" s="9"/>
      <c r="AL5718" s="9"/>
      <c r="AM5718" s="9"/>
      <c r="AN5718" s="9"/>
      <c r="AO5718" s="9"/>
      <c r="AP5718" s="9"/>
      <c r="AQ5718" s="15"/>
      <c r="AR5718" s="9"/>
      <c r="AS5718" s="9"/>
      <c r="AT5718" s="9"/>
      <c r="AU5718" s="9"/>
      <c r="AV5718" s="9"/>
      <c r="AW5718" s="9"/>
      <c r="AX5718" s="9"/>
      <c r="AY5718" s="9"/>
      <c r="AZ5718" s="9"/>
      <c r="BA5718" s="9"/>
      <c r="BB5718" s="9"/>
      <c r="BC5718" s="9"/>
      <c r="BD5718" s="9"/>
      <c r="BE5718" s="9"/>
      <c r="BF5718" s="9"/>
      <c r="BG5718" s="9"/>
      <c r="BH5718" s="9"/>
      <c r="BI5718" s="9"/>
      <c r="BJ5718" s="9"/>
      <c r="BK5718" s="9"/>
      <c r="BL5718" s="9">
        <f t="shared" si="186"/>
        <v>116162.5217425017</v>
      </c>
      <c r="BM5718" s="9">
        <f t="shared" si="187"/>
        <v>116200</v>
      </c>
    </row>
    <row r="5719" spans="1:65" x14ac:dyDescent="0.3">
      <c r="A5719" t="s">
        <v>5059</v>
      </c>
      <c r="B5719" s="9">
        <v>332</v>
      </c>
      <c r="C5719">
        <v>573752</v>
      </c>
      <c r="D5719">
        <v>1</v>
      </c>
      <c r="E5719">
        <v>0</v>
      </c>
      <c r="F5719">
        <v>0</v>
      </c>
      <c r="G5719">
        <v>0</v>
      </c>
      <c r="H5719">
        <v>0</v>
      </c>
      <c r="I5719" t="s">
        <v>90</v>
      </c>
      <c r="J5719">
        <v>572659</v>
      </c>
      <c r="K5719" t="s">
        <v>158</v>
      </c>
      <c r="L5719">
        <v>572659</v>
      </c>
      <c r="M5719" t="s">
        <v>158</v>
      </c>
      <c r="N5719">
        <v>572659</v>
      </c>
      <c r="O5719" t="s">
        <v>158</v>
      </c>
      <c r="P5719">
        <v>572659</v>
      </c>
      <c r="Q5719" t="s">
        <v>158</v>
      </c>
      <c r="R5719" s="9">
        <v>79534.573887523016</v>
      </c>
      <c r="S5719" s="9"/>
      <c r="T5719" s="9"/>
      <c r="U5719" s="9"/>
      <c r="V5719" s="9"/>
      <c r="W5719" s="9"/>
      <c r="X5719" s="9"/>
      <c r="Y5719" s="9"/>
      <c r="Z5719" s="9"/>
      <c r="AA5719" s="9"/>
      <c r="AB5719" s="9"/>
      <c r="AC5719" s="9"/>
      <c r="AD5719" s="9"/>
      <c r="AE5719" s="9"/>
      <c r="AF5719" s="9"/>
      <c r="AG5719" s="9"/>
      <c r="AH5719" s="9"/>
      <c r="AI5719" s="9"/>
      <c r="AJ5719" s="9"/>
      <c r="AK5719" s="9"/>
      <c r="AL5719" s="9"/>
      <c r="AM5719" s="9"/>
      <c r="AN5719" s="9"/>
      <c r="AO5719" s="9"/>
      <c r="AP5719" s="9"/>
      <c r="AQ5719" s="15"/>
      <c r="AR5719" s="9"/>
      <c r="AS5719" s="9"/>
      <c r="AT5719" s="9"/>
      <c r="AU5719" s="9"/>
      <c r="AV5719" s="9"/>
      <c r="AW5719" s="9"/>
      <c r="AX5719" s="9"/>
      <c r="AY5719" s="9"/>
      <c r="AZ5719" s="9"/>
      <c r="BA5719" s="9"/>
      <c r="BB5719" s="9"/>
      <c r="BC5719" s="9"/>
      <c r="BD5719" s="9"/>
      <c r="BE5719" s="9"/>
      <c r="BF5719" s="9"/>
      <c r="BG5719" s="9"/>
      <c r="BH5719" s="9"/>
      <c r="BI5719" s="9"/>
      <c r="BJ5719" s="9"/>
      <c r="BK5719" s="9"/>
      <c r="BL5719" s="9">
        <f t="shared" si="186"/>
        <v>79534.573887523016</v>
      </c>
      <c r="BM5719" s="9">
        <f t="shared" si="187"/>
        <v>79500</v>
      </c>
    </row>
    <row r="5720" spans="1:65" x14ac:dyDescent="0.3">
      <c r="A5720" s="5" t="s">
        <v>772</v>
      </c>
      <c r="B5720" s="9">
        <v>5508</v>
      </c>
      <c r="C5720">
        <v>511021</v>
      </c>
      <c r="D5720">
        <v>1</v>
      </c>
      <c r="E5720">
        <v>1</v>
      </c>
      <c r="F5720">
        <v>1</v>
      </c>
      <c r="G5720">
        <v>1</v>
      </c>
      <c r="H5720">
        <v>1</v>
      </c>
      <c r="I5720" t="s">
        <v>94</v>
      </c>
      <c r="J5720">
        <v>511021</v>
      </c>
      <c r="K5720" t="s">
        <v>772</v>
      </c>
      <c r="L5720">
        <v>511021</v>
      </c>
      <c r="M5720" t="s">
        <v>772</v>
      </c>
      <c r="N5720">
        <v>511021</v>
      </c>
      <c r="O5720" t="s">
        <v>772</v>
      </c>
      <c r="P5720">
        <v>511021</v>
      </c>
      <c r="Q5720" t="s">
        <v>772</v>
      </c>
      <c r="R5720" s="9">
        <v>262822.06639914348</v>
      </c>
      <c r="S5720" s="9">
        <f>SUMIFS($B:$B,$J:$J,$C5720)</f>
        <v>6676</v>
      </c>
      <c r="T5720" s="9">
        <v>143797.66446187921</v>
      </c>
      <c r="U5720" s="9">
        <v>0</v>
      </c>
      <c r="V5720" s="9">
        <f>U5720*768</f>
        <v>0</v>
      </c>
      <c r="W5720" s="9">
        <v>33</v>
      </c>
      <c r="X5720" s="9">
        <f>W5720*3072</f>
        <v>101376</v>
      </c>
      <c r="Y5720" s="9">
        <v>195</v>
      </c>
      <c r="Z5720" s="9">
        <f>Y5720*1024</f>
        <v>199680</v>
      </c>
      <c r="AA5720" s="9">
        <v>30</v>
      </c>
      <c r="AB5720" s="9">
        <f>AA5720*256</f>
        <v>7680</v>
      </c>
      <c r="AC5720" s="9">
        <f>SUMIFS($B:$B,$L:$L,$C5720)</f>
        <v>9502</v>
      </c>
      <c r="AD5720" s="9">
        <v>621949.73085767333</v>
      </c>
      <c r="AE5720" s="9">
        <f>SUMIFS($B:$B,$P:$P,$C5720)</f>
        <v>13105</v>
      </c>
      <c r="AF5720" s="9">
        <v>921097.09359820816</v>
      </c>
      <c r="AG5720" s="9">
        <f>SUMIFS($B:$B,$N:$N,$C5720)</f>
        <v>13105</v>
      </c>
      <c r="AH5720" s="9">
        <v>2344934.1883936352</v>
      </c>
      <c r="AI5720" s="9">
        <f>SUMIFS($B:$B,$P:$P,$C5720)</f>
        <v>13105</v>
      </c>
      <c r="AJ5720" s="9">
        <v>10590164.06593726</v>
      </c>
      <c r="AK5720" s="9"/>
      <c r="AL5720" s="9">
        <v>1866</v>
      </c>
      <c r="AM5720" s="9">
        <f>AL5720*141</f>
        <v>263106</v>
      </c>
      <c r="AN5720" s="9"/>
      <c r="AO5720" s="9"/>
      <c r="AP5720" s="9"/>
      <c r="AQ5720" s="15"/>
      <c r="AR5720" s="9">
        <v>16</v>
      </c>
      <c r="AS5720" s="9">
        <f>AR5720*30500</f>
        <v>488000</v>
      </c>
      <c r="AT5720" s="9">
        <v>142</v>
      </c>
      <c r="AU5720" s="9">
        <f>AT5720*2742</f>
        <v>389364</v>
      </c>
      <c r="AV5720" s="9">
        <v>0</v>
      </c>
      <c r="AW5720" s="9">
        <f>AV5720*914</f>
        <v>0</v>
      </c>
      <c r="AX5720" s="9">
        <v>478</v>
      </c>
      <c r="AY5720" s="9">
        <f>AX5720*141</f>
        <v>67398</v>
      </c>
      <c r="AZ5720" s="9">
        <v>390</v>
      </c>
      <c r="BA5720" s="9">
        <f>AZ5720*343</f>
        <v>133770</v>
      </c>
      <c r="BB5720" s="9">
        <v>171</v>
      </c>
      <c r="BC5720" s="9">
        <f>BB5720*109</f>
        <v>18639</v>
      </c>
      <c r="BD5720" s="9">
        <v>5</v>
      </c>
      <c r="BE5720" s="9">
        <f>BD5720*82</f>
        <v>410</v>
      </c>
      <c r="BF5720" s="9">
        <v>293</v>
      </c>
      <c r="BG5720" s="9">
        <f>BF5720*328</f>
        <v>96104</v>
      </c>
      <c r="BH5720" s="9">
        <v>6</v>
      </c>
      <c r="BI5720" s="9">
        <f>BH5720*410</f>
        <v>2460</v>
      </c>
      <c r="BJ5720" s="9">
        <v>0</v>
      </c>
      <c r="BK5720" s="9">
        <f>BJ5720*219</f>
        <v>0</v>
      </c>
      <c r="BL5720" s="9">
        <f t="shared" si="186"/>
        <v>16652751.8096478</v>
      </c>
      <c r="BM5720" s="9">
        <f t="shared" si="187"/>
        <v>16652800</v>
      </c>
    </row>
    <row r="5721" spans="1:65" x14ac:dyDescent="0.3">
      <c r="A5721" t="s">
        <v>5060</v>
      </c>
      <c r="B5721" s="9">
        <v>360</v>
      </c>
      <c r="C5721">
        <v>577669</v>
      </c>
      <c r="D5721">
        <v>1</v>
      </c>
      <c r="E5721">
        <v>0</v>
      </c>
      <c r="F5721">
        <v>0</v>
      </c>
      <c r="G5721">
        <v>0</v>
      </c>
      <c r="H5721">
        <v>0</v>
      </c>
      <c r="I5721" t="s">
        <v>104</v>
      </c>
      <c r="J5721">
        <v>577197</v>
      </c>
      <c r="K5721" t="s">
        <v>300</v>
      </c>
      <c r="L5721">
        <v>577197</v>
      </c>
      <c r="M5721" t="s">
        <v>300</v>
      </c>
      <c r="N5721">
        <v>577197</v>
      </c>
      <c r="O5721" t="s">
        <v>300</v>
      </c>
      <c r="P5721">
        <v>577197</v>
      </c>
      <c r="Q5721" t="s">
        <v>300</v>
      </c>
      <c r="R5721" s="9">
        <v>86169.130291380352</v>
      </c>
      <c r="S5721" s="9"/>
      <c r="T5721" s="9"/>
      <c r="U5721" s="9"/>
      <c r="V5721" s="9"/>
      <c r="W5721" s="9"/>
      <c r="X5721" s="9"/>
      <c r="Y5721" s="9"/>
      <c r="Z5721" s="9"/>
      <c r="AA5721" s="9"/>
      <c r="AB5721" s="9"/>
      <c r="AC5721" s="9"/>
      <c r="AD5721" s="9"/>
      <c r="AE5721" s="9"/>
      <c r="AF5721" s="9"/>
      <c r="AG5721" s="9"/>
      <c r="AH5721" s="9"/>
      <c r="AI5721" s="9"/>
      <c r="AJ5721" s="9"/>
      <c r="AK5721" s="9"/>
      <c r="AL5721" s="9"/>
      <c r="AM5721" s="9"/>
      <c r="AN5721" s="9"/>
      <c r="AO5721" s="9"/>
      <c r="AP5721" s="9"/>
      <c r="AQ5721" s="15"/>
      <c r="AR5721" s="9"/>
      <c r="AS5721" s="9"/>
      <c r="AT5721" s="9"/>
      <c r="AU5721" s="9"/>
      <c r="AV5721" s="9"/>
      <c r="AW5721" s="9"/>
      <c r="AX5721" s="9"/>
      <c r="AY5721" s="9"/>
      <c r="AZ5721" s="9"/>
      <c r="BA5721" s="9"/>
      <c r="BB5721" s="9"/>
      <c r="BC5721" s="9"/>
      <c r="BD5721" s="9"/>
      <c r="BE5721" s="9"/>
      <c r="BF5721" s="9"/>
      <c r="BG5721" s="9"/>
      <c r="BH5721" s="9"/>
      <c r="BI5721" s="9"/>
      <c r="BJ5721" s="9"/>
      <c r="BK5721" s="9"/>
      <c r="BL5721" s="9">
        <f t="shared" si="186"/>
        <v>86169.130291380352</v>
      </c>
      <c r="BM5721" s="9">
        <f t="shared" si="187"/>
        <v>86200</v>
      </c>
    </row>
    <row r="5722" spans="1:65" x14ac:dyDescent="0.3">
      <c r="A5722" t="s">
        <v>5061</v>
      </c>
      <c r="B5722" s="9">
        <v>287</v>
      </c>
      <c r="C5722">
        <v>595080</v>
      </c>
      <c r="D5722">
        <v>1</v>
      </c>
      <c r="E5722">
        <v>0</v>
      </c>
      <c r="F5722">
        <v>0</v>
      </c>
      <c r="G5722">
        <v>0</v>
      </c>
      <c r="H5722">
        <v>0</v>
      </c>
      <c r="I5722" t="s">
        <v>81</v>
      </c>
      <c r="J5722">
        <v>594709</v>
      </c>
      <c r="K5722" t="s">
        <v>184</v>
      </c>
      <c r="L5722">
        <v>594709</v>
      </c>
      <c r="M5722" t="s">
        <v>184</v>
      </c>
      <c r="N5722">
        <v>593711</v>
      </c>
      <c r="O5722" t="s">
        <v>185</v>
      </c>
      <c r="P5722">
        <v>593711</v>
      </c>
      <c r="Q5722" t="s">
        <v>185</v>
      </c>
      <c r="R5722" s="9">
        <v>71941.662785630979</v>
      </c>
      <c r="S5722" s="9"/>
      <c r="T5722" s="9"/>
      <c r="U5722" s="9"/>
      <c r="V5722" s="9"/>
      <c r="W5722" s="9"/>
      <c r="X5722" s="9"/>
      <c r="Y5722" s="9"/>
      <c r="Z5722" s="9"/>
      <c r="AA5722" s="9"/>
      <c r="AB5722" s="9"/>
      <c r="AC5722" s="9"/>
      <c r="AD5722" s="9"/>
      <c r="AE5722" s="9"/>
      <c r="AF5722" s="9"/>
      <c r="AG5722" s="9"/>
      <c r="AH5722" s="9"/>
      <c r="AI5722" s="9"/>
      <c r="AJ5722" s="9"/>
      <c r="AK5722" s="9"/>
      <c r="AL5722" s="9"/>
      <c r="AM5722" s="9"/>
      <c r="AN5722" s="9"/>
      <c r="AO5722" s="9"/>
      <c r="AP5722" s="9"/>
      <c r="AQ5722" s="15"/>
      <c r="AR5722" s="9"/>
      <c r="AS5722" s="9"/>
      <c r="AT5722" s="9"/>
      <c r="AU5722" s="9"/>
      <c r="AV5722" s="9"/>
      <c r="AW5722" s="9"/>
      <c r="AX5722" s="9"/>
      <c r="AY5722" s="9"/>
      <c r="AZ5722" s="9"/>
      <c r="BA5722" s="9"/>
      <c r="BB5722" s="9"/>
      <c r="BC5722" s="9"/>
      <c r="BD5722" s="9"/>
      <c r="BE5722" s="9"/>
      <c r="BF5722" s="9"/>
      <c r="BG5722" s="9"/>
      <c r="BH5722" s="9"/>
      <c r="BI5722" s="9"/>
      <c r="BJ5722" s="9"/>
      <c r="BK5722" s="9"/>
      <c r="BL5722" s="9">
        <f t="shared" si="186"/>
        <v>71941.662785630979</v>
      </c>
      <c r="BM5722" s="9">
        <f t="shared" si="187"/>
        <v>71900</v>
      </c>
    </row>
    <row r="5723" spans="1:65" x14ac:dyDescent="0.3">
      <c r="A5723" t="s">
        <v>5061</v>
      </c>
      <c r="B5723" s="9">
        <v>385</v>
      </c>
      <c r="C5723">
        <v>589136</v>
      </c>
      <c r="D5723">
        <v>1</v>
      </c>
      <c r="E5723">
        <v>0</v>
      </c>
      <c r="F5723">
        <v>0</v>
      </c>
      <c r="G5723">
        <v>0</v>
      </c>
      <c r="H5723">
        <v>0</v>
      </c>
      <c r="I5723" t="s">
        <v>135</v>
      </c>
      <c r="J5723">
        <v>588393</v>
      </c>
      <c r="K5723" t="s">
        <v>438</v>
      </c>
      <c r="L5723">
        <v>588393</v>
      </c>
      <c r="M5723" t="s">
        <v>438</v>
      </c>
      <c r="N5723">
        <v>588393</v>
      </c>
      <c r="O5723" t="s">
        <v>438</v>
      </c>
      <c r="P5723">
        <v>588393</v>
      </c>
      <c r="Q5723" t="s">
        <v>438</v>
      </c>
      <c r="R5723" s="9">
        <v>92085.864028722339</v>
      </c>
      <c r="S5723" s="9"/>
      <c r="T5723" s="9"/>
      <c r="U5723" s="9"/>
      <c r="V5723" s="9"/>
      <c r="W5723" s="9"/>
      <c r="X5723" s="9"/>
      <c r="Y5723" s="9"/>
      <c r="Z5723" s="9"/>
      <c r="AA5723" s="9"/>
      <c r="AB5723" s="9"/>
      <c r="AC5723" s="9"/>
      <c r="AD5723" s="9"/>
      <c r="AE5723" s="9"/>
      <c r="AF5723" s="9"/>
      <c r="AG5723" s="9"/>
      <c r="AH5723" s="9"/>
      <c r="AI5723" s="9"/>
      <c r="AJ5723" s="9"/>
      <c r="AK5723" s="9"/>
      <c r="AL5723" s="9"/>
      <c r="AM5723" s="9"/>
      <c r="AN5723" s="9"/>
      <c r="AO5723" s="9"/>
      <c r="AP5723" s="9"/>
      <c r="AQ5723" s="15"/>
      <c r="AR5723" s="9"/>
      <c r="AS5723" s="9"/>
      <c r="AT5723" s="9"/>
      <c r="AU5723" s="9"/>
      <c r="AV5723" s="9"/>
      <c r="AW5723" s="9"/>
      <c r="AX5723" s="9"/>
      <c r="AY5723" s="9"/>
      <c r="AZ5723" s="9"/>
      <c r="BA5723" s="9"/>
      <c r="BB5723" s="9"/>
      <c r="BC5723" s="9"/>
      <c r="BD5723" s="9"/>
      <c r="BE5723" s="9"/>
      <c r="BF5723" s="9"/>
      <c r="BG5723" s="9"/>
      <c r="BH5723" s="9"/>
      <c r="BI5723" s="9"/>
      <c r="BJ5723" s="9"/>
      <c r="BK5723" s="9"/>
      <c r="BL5723" s="9">
        <f t="shared" si="186"/>
        <v>92085.864028722339</v>
      </c>
      <c r="BM5723" s="9">
        <f t="shared" si="187"/>
        <v>92100</v>
      </c>
    </row>
    <row r="5724" spans="1:65" x14ac:dyDescent="0.3">
      <c r="A5724" s="5" t="s">
        <v>691</v>
      </c>
      <c r="B5724" s="9">
        <v>4845</v>
      </c>
      <c r="C5724">
        <v>585939</v>
      </c>
      <c r="D5724">
        <v>1</v>
      </c>
      <c r="E5724">
        <v>1</v>
      </c>
      <c r="F5724">
        <v>1</v>
      </c>
      <c r="G5724">
        <v>1</v>
      </c>
      <c r="H5724">
        <v>1</v>
      </c>
      <c r="I5724" t="s">
        <v>135</v>
      </c>
      <c r="J5724">
        <v>585939</v>
      </c>
      <c r="K5724" t="s">
        <v>691</v>
      </c>
      <c r="L5724">
        <v>585939</v>
      </c>
      <c r="M5724" t="s">
        <v>691</v>
      </c>
      <c r="N5724">
        <v>585939</v>
      </c>
      <c r="O5724" t="s">
        <v>691</v>
      </c>
      <c r="P5724">
        <v>585939</v>
      </c>
      <c r="Q5724" t="s">
        <v>691</v>
      </c>
      <c r="R5724" s="9">
        <v>232251.05704065759</v>
      </c>
      <c r="S5724" s="9">
        <f>SUMIFS($B:$B,$J:$J,$C5724)</f>
        <v>9165</v>
      </c>
      <c r="T5724" s="9">
        <v>211335.2731209526</v>
      </c>
      <c r="U5724" s="9">
        <v>0</v>
      </c>
      <c r="V5724" s="9">
        <f>U5724*768</f>
        <v>0</v>
      </c>
      <c r="W5724" s="9">
        <v>64</v>
      </c>
      <c r="X5724" s="9">
        <f>W5724*3072</f>
        <v>196608</v>
      </c>
      <c r="Y5724" s="9">
        <v>112</v>
      </c>
      <c r="Z5724" s="9">
        <f>Y5724*1024</f>
        <v>114688</v>
      </c>
      <c r="AA5724" s="9">
        <v>22</v>
      </c>
      <c r="AB5724" s="9">
        <f>AA5724*256</f>
        <v>5632</v>
      </c>
      <c r="AC5724" s="9">
        <f>SUMIFS($B:$B,$L:$L,$C5724)</f>
        <v>9165</v>
      </c>
      <c r="AD5724" s="9">
        <v>604869.90999337321</v>
      </c>
      <c r="AE5724" s="9">
        <f>SUMIFS($B:$B,$P:$P,$C5724)</f>
        <v>17235</v>
      </c>
      <c r="AF5724" s="9">
        <v>1087518.320384725</v>
      </c>
      <c r="AG5724" s="9">
        <f>SUMIFS($B:$B,$N:$N,$C5724)</f>
        <v>17235</v>
      </c>
      <c r="AH5724" s="9">
        <v>3081602.6092612292</v>
      </c>
      <c r="AI5724" s="9">
        <f>SUMIFS($B:$B,$P:$P,$C5724)</f>
        <v>17235</v>
      </c>
      <c r="AJ5724" s="9">
        <v>11709837.228541911</v>
      </c>
      <c r="AK5724" s="9"/>
      <c r="AL5724" s="9">
        <v>2436</v>
      </c>
      <c r="AM5724" s="9">
        <f>AL5724*141</f>
        <v>343476</v>
      </c>
      <c r="AN5724" s="9"/>
      <c r="AO5724" s="9"/>
      <c r="AP5724" s="9"/>
      <c r="AQ5724" s="15"/>
      <c r="AR5724" s="9">
        <v>21</v>
      </c>
      <c r="AS5724" s="9">
        <f>AR5724*30500</f>
        <v>640500</v>
      </c>
      <c r="AT5724" s="9">
        <v>87</v>
      </c>
      <c r="AU5724" s="9">
        <f>AT5724*2742</f>
        <v>238554</v>
      </c>
      <c r="AV5724" s="9">
        <v>0</v>
      </c>
      <c r="AW5724" s="9">
        <f>AV5724*914</f>
        <v>0</v>
      </c>
      <c r="AX5724" s="9">
        <v>731</v>
      </c>
      <c r="AY5724" s="9">
        <f>AX5724*141</f>
        <v>103071</v>
      </c>
      <c r="AZ5724" s="9">
        <v>738</v>
      </c>
      <c r="BA5724" s="9">
        <f>AZ5724*343</f>
        <v>253134</v>
      </c>
      <c r="BB5724" s="9">
        <v>231</v>
      </c>
      <c r="BC5724" s="9">
        <f>BB5724*109</f>
        <v>25179</v>
      </c>
      <c r="BD5724" s="9">
        <v>0</v>
      </c>
      <c r="BE5724" s="9">
        <f>BD5724*82</f>
        <v>0</v>
      </c>
      <c r="BF5724" s="9">
        <v>232</v>
      </c>
      <c r="BG5724" s="9">
        <f>BF5724*328</f>
        <v>76096</v>
      </c>
      <c r="BH5724" s="9">
        <v>0</v>
      </c>
      <c r="BI5724" s="9">
        <f>BH5724*410</f>
        <v>0</v>
      </c>
      <c r="BJ5724" s="9">
        <v>0</v>
      </c>
      <c r="BK5724" s="9">
        <f>BJ5724*219</f>
        <v>0</v>
      </c>
      <c r="BL5724" s="9">
        <f t="shared" si="186"/>
        <v>18924352.398342848</v>
      </c>
      <c r="BM5724" s="9">
        <f t="shared" si="187"/>
        <v>18924400</v>
      </c>
    </row>
    <row r="5725" spans="1:65" x14ac:dyDescent="0.3">
      <c r="A5725" t="s">
        <v>5062</v>
      </c>
      <c r="B5725" s="9">
        <v>275</v>
      </c>
      <c r="C5725">
        <v>534048</v>
      </c>
      <c r="D5725">
        <v>1</v>
      </c>
      <c r="E5725">
        <v>0</v>
      </c>
      <c r="F5725">
        <v>0</v>
      </c>
      <c r="G5725">
        <v>0</v>
      </c>
      <c r="H5725">
        <v>0</v>
      </c>
      <c r="I5725" t="s">
        <v>86</v>
      </c>
      <c r="J5725">
        <v>531201</v>
      </c>
      <c r="K5725" t="s">
        <v>337</v>
      </c>
      <c r="L5725">
        <v>531201</v>
      </c>
      <c r="M5725" t="s">
        <v>337</v>
      </c>
      <c r="N5725">
        <v>531189</v>
      </c>
      <c r="O5725" t="s">
        <v>338</v>
      </c>
      <c r="P5725">
        <v>531189</v>
      </c>
      <c r="Q5725" t="s">
        <v>338</v>
      </c>
      <c r="R5725" s="9">
        <v>71941.662785630979</v>
      </c>
      <c r="S5725" s="9"/>
      <c r="T5725" s="9"/>
      <c r="U5725" s="9"/>
      <c r="V5725" s="9"/>
      <c r="W5725" s="9"/>
      <c r="X5725" s="9"/>
      <c r="Y5725" s="9"/>
      <c r="Z5725" s="9"/>
      <c r="AA5725" s="9"/>
      <c r="AB5725" s="9"/>
      <c r="AC5725" s="9"/>
      <c r="AD5725" s="9"/>
      <c r="AE5725" s="9"/>
      <c r="AF5725" s="9"/>
      <c r="AG5725" s="9"/>
      <c r="AH5725" s="9"/>
      <c r="AI5725" s="9"/>
      <c r="AJ5725" s="9"/>
      <c r="AK5725" s="9"/>
      <c r="AL5725" s="9"/>
      <c r="AM5725" s="9"/>
      <c r="AN5725" s="9"/>
      <c r="AO5725" s="9"/>
      <c r="AP5725" s="9"/>
      <c r="AQ5725" s="15"/>
      <c r="AR5725" s="9"/>
      <c r="AS5725" s="9"/>
      <c r="AT5725" s="9"/>
      <c r="AU5725" s="9"/>
      <c r="AV5725" s="9"/>
      <c r="AW5725" s="9"/>
      <c r="AX5725" s="9"/>
      <c r="AY5725" s="9"/>
      <c r="AZ5725" s="9"/>
      <c r="BA5725" s="9"/>
      <c r="BB5725" s="9"/>
      <c r="BC5725" s="9"/>
      <c r="BD5725" s="9"/>
      <c r="BE5725" s="9"/>
      <c r="BF5725" s="9"/>
      <c r="BG5725" s="9"/>
      <c r="BH5725" s="9"/>
      <c r="BI5725" s="9"/>
      <c r="BJ5725" s="9"/>
      <c r="BK5725" s="9"/>
      <c r="BL5725" s="9">
        <f t="shared" si="186"/>
        <v>71941.662785630979</v>
      </c>
      <c r="BM5725" s="9">
        <f t="shared" si="187"/>
        <v>71900</v>
      </c>
    </row>
    <row r="5726" spans="1:65" x14ac:dyDescent="0.3">
      <c r="A5726" t="s">
        <v>5063</v>
      </c>
      <c r="B5726" s="9">
        <v>260</v>
      </c>
      <c r="C5726">
        <v>534552</v>
      </c>
      <c r="D5726">
        <v>1</v>
      </c>
      <c r="E5726">
        <v>0</v>
      </c>
      <c r="F5726">
        <v>0</v>
      </c>
      <c r="G5726">
        <v>0</v>
      </c>
      <c r="H5726">
        <v>0</v>
      </c>
      <c r="I5726" t="s">
        <v>86</v>
      </c>
      <c r="J5726">
        <v>534005</v>
      </c>
      <c r="K5726" t="s">
        <v>88</v>
      </c>
      <c r="L5726">
        <v>534005</v>
      </c>
      <c r="M5726" t="s">
        <v>88</v>
      </c>
      <c r="N5726">
        <v>534005</v>
      </c>
      <c r="O5726" t="s">
        <v>88</v>
      </c>
      <c r="P5726">
        <v>534005</v>
      </c>
      <c r="Q5726" t="s">
        <v>88</v>
      </c>
      <c r="R5726" s="9">
        <v>71941.662785630979</v>
      </c>
      <c r="S5726" s="9"/>
      <c r="T5726" s="9"/>
      <c r="U5726" s="9"/>
      <c r="V5726" s="9"/>
      <c r="W5726" s="9"/>
      <c r="X5726" s="9"/>
      <c r="Y5726" s="9"/>
      <c r="Z5726" s="9"/>
      <c r="AA5726" s="9"/>
      <c r="AB5726" s="9"/>
      <c r="AC5726" s="9"/>
      <c r="AD5726" s="9"/>
      <c r="AE5726" s="9"/>
      <c r="AF5726" s="9"/>
      <c r="AG5726" s="9"/>
      <c r="AH5726" s="9"/>
      <c r="AI5726" s="9"/>
      <c r="AJ5726" s="9"/>
      <c r="AK5726" s="9"/>
      <c r="AL5726" s="9"/>
      <c r="AM5726" s="9"/>
      <c r="AN5726" s="9"/>
      <c r="AO5726" s="9"/>
      <c r="AP5726" s="9"/>
      <c r="AQ5726" s="15"/>
      <c r="AR5726" s="9"/>
      <c r="AS5726" s="9"/>
      <c r="AT5726" s="9"/>
      <c r="AU5726" s="9"/>
      <c r="AV5726" s="9"/>
      <c r="AW5726" s="9"/>
      <c r="AX5726" s="9"/>
      <c r="AY5726" s="9"/>
      <c r="AZ5726" s="9"/>
      <c r="BA5726" s="9"/>
      <c r="BB5726" s="9"/>
      <c r="BC5726" s="9"/>
      <c r="BD5726" s="9"/>
      <c r="BE5726" s="9"/>
      <c r="BF5726" s="9"/>
      <c r="BG5726" s="9"/>
      <c r="BH5726" s="9"/>
      <c r="BI5726" s="9"/>
      <c r="BJ5726" s="9"/>
      <c r="BK5726" s="9"/>
      <c r="BL5726" s="9">
        <f t="shared" si="186"/>
        <v>71941.662785630979</v>
      </c>
      <c r="BM5726" s="9">
        <f t="shared" si="187"/>
        <v>71900</v>
      </c>
    </row>
    <row r="5727" spans="1:65" x14ac:dyDescent="0.3">
      <c r="A5727" s="2" t="s">
        <v>1119</v>
      </c>
      <c r="B5727" s="9">
        <v>1171</v>
      </c>
      <c r="C5727">
        <v>591904</v>
      </c>
      <c r="D5727">
        <v>1</v>
      </c>
      <c r="E5727">
        <v>1</v>
      </c>
      <c r="F5727">
        <v>0</v>
      </c>
      <c r="G5727">
        <v>0</v>
      </c>
      <c r="H5727">
        <v>0</v>
      </c>
      <c r="I5727" t="s">
        <v>123</v>
      </c>
      <c r="J5727">
        <v>591904</v>
      </c>
      <c r="K5727" t="s">
        <v>1119</v>
      </c>
      <c r="L5727">
        <v>590266</v>
      </c>
      <c r="M5727" t="s">
        <v>163</v>
      </c>
      <c r="N5727">
        <v>590266</v>
      </c>
      <c r="O5727" t="s">
        <v>163</v>
      </c>
      <c r="P5727">
        <v>590266</v>
      </c>
      <c r="Q5727" t="s">
        <v>163</v>
      </c>
      <c r="R5727" s="9">
        <v>275553.66369778401</v>
      </c>
      <c r="S5727" s="9">
        <f>SUMIFS($B:$B,$J:$J,$C5727)</f>
        <v>1800</v>
      </c>
      <c r="T5727" s="9">
        <v>97984.320334908465</v>
      </c>
      <c r="U5727" s="9">
        <v>0</v>
      </c>
      <c r="V5727" s="9">
        <f>U5727*768</f>
        <v>0</v>
      </c>
      <c r="W5727" s="9">
        <v>2</v>
      </c>
      <c r="X5727" s="9">
        <f>W5727*3072</f>
        <v>6144</v>
      </c>
      <c r="Y5727" s="9">
        <v>10</v>
      </c>
      <c r="Z5727" s="9">
        <f>Y5727*1024</f>
        <v>10240</v>
      </c>
      <c r="AA5727" s="9">
        <v>1</v>
      </c>
      <c r="AB5727" s="9">
        <f>AA5727*256</f>
        <v>256</v>
      </c>
      <c r="AC5727" s="9"/>
      <c r="AD5727" s="9"/>
      <c r="AE5727" s="9"/>
      <c r="AF5727" s="9"/>
      <c r="AG5727" s="9"/>
      <c r="AH5727" s="9"/>
      <c r="AI5727" s="9"/>
      <c r="AJ5727" s="9"/>
      <c r="AK5727" s="9"/>
      <c r="AL5727" s="9"/>
      <c r="AM5727" s="9"/>
      <c r="AN5727" s="9"/>
      <c r="AO5727" s="9"/>
      <c r="AP5727" s="9"/>
      <c r="AQ5727" s="15"/>
      <c r="AR5727" s="9"/>
      <c r="AS5727" s="9"/>
      <c r="AT5727" s="9"/>
      <c r="AU5727" s="9"/>
      <c r="AV5727" s="9"/>
      <c r="AW5727" s="9"/>
      <c r="AX5727" s="9"/>
      <c r="AY5727" s="9"/>
      <c r="AZ5727" s="9"/>
      <c r="BA5727" s="9"/>
      <c r="BB5727" s="9"/>
      <c r="BC5727" s="9"/>
      <c r="BD5727" s="9"/>
      <c r="BE5727" s="9"/>
      <c r="BF5727" s="9"/>
      <c r="BG5727" s="9"/>
      <c r="BH5727" s="9"/>
      <c r="BI5727" s="9"/>
      <c r="BJ5727" s="9"/>
      <c r="BK5727" s="9"/>
      <c r="BL5727" s="9">
        <f t="shared" si="186"/>
        <v>390177.9840326925</v>
      </c>
      <c r="BM5727" s="9">
        <f t="shared" si="187"/>
        <v>390200</v>
      </c>
    </row>
    <row r="5728" spans="1:65" x14ac:dyDescent="0.3">
      <c r="A5728" t="s">
        <v>5064</v>
      </c>
      <c r="B5728" s="9">
        <v>216</v>
      </c>
      <c r="C5728">
        <v>586994</v>
      </c>
      <c r="D5728">
        <v>1</v>
      </c>
      <c r="E5728">
        <v>0</v>
      </c>
      <c r="F5728">
        <v>0</v>
      </c>
      <c r="G5728">
        <v>0</v>
      </c>
      <c r="H5728">
        <v>0</v>
      </c>
      <c r="I5728" t="s">
        <v>135</v>
      </c>
      <c r="J5728">
        <v>585955</v>
      </c>
      <c r="K5728" t="s">
        <v>1559</v>
      </c>
      <c r="L5728">
        <v>585891</v>
      </c>
      <c r="M5728" t="s">
        <v>730</v>
      </c>
      <c r="N5728">
        <v>585891</v>
      </c>
      <c r="O5728" t="s">
        <v>730</v>
      </c>
      <c r="P5728">
        <v>585891</v>
      </c>
      <c r="Q5728" t="s">
        <v>730</v>
      </c>
      <c r="R5728" s="9">
        <v>71941.662785630979</v>
      </c>
      <c r="S5728" s="9"/>
      <c r="T5728" s="9"/>
      <c r="U5728" s="9"/>
      <c r="V5728" s="9"/>
      <c r="W5728" s="9"/>
      <c r="X5728" s="9"/>
      <c r="Y5728" s="9"/>
      <c r="Z5728" s="9"/>
      <c r="AA5728" s="9"/>
      <c r="AB5728" s="9"/>
      <c r="AC5728" s="9"/>
      <c r="AD5728" s="9"/>
      <c r="AE5728" s="9"/>
      <c r="AF5728" s="9"/>
      <c r="AG5728" s="9"/>
      <c r="AH5728" s="9"/>
      <c r="AI5728" s="9"/>
      <c r="AJ5728" s="9"/>
      <c r="AK5728" s="9"/>
      <c r="AL5728" s="9"/>
      <c r="AM5728" s="9"/>
      <c r="AN5728" s="9"/>
      <c r="AO5728" s="9"/>
      <c r="AP5728" s="9"/>
      <c r="AQ5728" s="15"/>
      <c r="AR5728" s="9"/>
      <c r="AS5728" s="9"/>
      <c r="AT5728" s="9"/>
      <c r="AU5728" s="9"/>
      <c r="AV5728" s="9"/>
      <c r="AW5728" s="9"/>
      <c r="AX5728" s="9"/>
      <c r="AY5728" s="9"/>
      <c r="AZ5728" s="9"/>
      <c r="BA5728" s="9"/>
      <c r="BB5728" s="9"/>
      <c r="BC5728" s="9"/>
      <c r="BD5728" s="9"/>
      <c r="BE5728" s="9"/>
      <c r="BF5728" s="9"/>
      <c r="BG5728" s="9"/>
      <c r="BH5728" s="9"/>
      <c r="BI5728" s="9"/>
      <c r="BJ5728" s="9"/>
      <c r="BK5728" s="9"/>
      <c r="BL5728" s="9">
        <f t="shared" si="186"/>
        <v>71941.662785630979</v>
      </c>
      <c r="BM5728" s="9">
        <f t="shared" si="187"/>
        <v>71900</v>
      </c>
    </row>
    <row r="5729" spans="1:65" x14ac:dyDescent="0.3">
      <c r="A5729" t="s">
        <v>1559</v>
      </c>
      <c r="B5729" s="9">
        <v>129</v>
      </c>
      <c r="C5729">
        <v>587869</v>
      </c>
      <c r="D5729">
        <v>1</v>
      </c>
      <c r="E5729">
        <v>0</v>
      </c>
      <c r="F5729">
        <v>0</v>
      </c>
      <c r="G5729">
        <v>0</v>
      </c>
      <c r="H5729">
        <v>0</v>
      </c>
      <c r="I5729" t="s">
        <v>123</v>
      </c>
      <c r="J5729">
        <v>596230</v>
      </c>
      <c r="K5729" t="s">
        <v>468</v>
      </c>
      <c r="L5729">
        <v>596230</v>
      </c>
      <c r="M5729" t="s">
        <v>468</v>
      </c>
      <c r="N5729">
        <v>596230</v>
      </c>
      <c r="O5729" t="s">
        <v>468</v>
      </c>
      <c r="P5729">
        <v>596230</v>
      </c>
      <c r="Q5729" t="s">
        <v>468</v>
      </c>
      <c r="R5729" s="9">
        <v>71941.662785630979</v>
      </c>
      <c r="S5729" s="9"/>
      <c r="T5729" s="9"/>
      <c r="U5729" s="9"/>
      <c r="V5729" s="9"/>
      <c r="W5729" s="9"/>
      <c r="X5729" s="9"/>
      <c r="Y5729" s="9"/>
      <c r="Z5729" s="9"/>
      <c r="AA5729" s="9"/>
      <c r="AB5729" s="9"/>
      <c r="AC5729" s="9"/>
      <c r="AD5729" s="9"/>
      <c r="AE5729" s="9"/>
      <c r="AF5729" s="9"/>
      <c r="AG5729" s="9"/>
      <c r="AH5729" s="9"/>
      <c r="AI5729" s="9"/>
      <c r="AJ5729" s="9"/>
      <c r="AK5729" s="9"/>
      <c r="AL5729" s="9"/>
      <c r="AM5729" s="9"/>
      <c r="AN5729" s="9"/>
      <c r="AO5729" s="9"/>
      <c r="AP5729" s="9"/>
      <c r="AQ5729" s="15"/>
      <c r="AR5729" s="9"/>
      <c r="AS5729" s="9"/>
      <c r="AT5729" s="9"/>
      <c r="AU5729" s="9"/>
      <c r="AV5729" s="9"/>
      <c r="AW5729" s="9"/>
      <c r="AX5729" s="9"/>
      <c r="AY5729" s="9"/>
      <c r="AZ5729" s="9"/>
      <c r="BA5729" s="9"/>
      <c r="BB5729" s="9"/>
      <c r="BC5729" s="9"/>
      <c r="BD5729" s="9"/>
      <c r="BE5729" s="9"/>
      <c r="BF5729" s="9"/>
      <c r="BG5729" s="9"/>
      <c r="BH5729" s="9"/>
      <c r="BI5729" s="9"/>
      <c r="BJ5729" s="9"/>
      <c r="BK5729" s="9"/>
      <c r="BL5729" s="9">
        <f t="shared" si="186"/>
        <v>71941.662785630979</v>
      </c>
      <c r="BM5729" s="9">
        <f t="shared" si="187"/>
        <v>71900</v>
      </c>
    </row>
    <row r="5730" spans="1:65" x14ac:dyDescent="0.3">
      <c r="A5730" s="2" t="s">
        <v>1559</v>
      </c>
      <c r="B5730" s="9">
        <v>1460</v>
      </c>
      <c r="C5730">
        <v>585955</v>
      </c>
      <c r="D5730">
        <v>1</v>
      </c>
      <c r="E5730">
        <v>1</v>
      </c>
      <c r="F5730">
        <v>0</v>
      </c>
      <c r="G5730">
        <v>0</v>
      </c>
      <c r="H5730">
        <v>0</v>
      </c>
      <c r="I5730" t="s">
        <v>135</v>
      </c>
      <c r="J5730">
        <v>585955</v>
      </c>
      <c r="K5730" t="s">
        <v>1559</v>
      </c>
      <c r="L5730">
        <v>585891</v>
      </c>
      <c r="M5730" t="s">
        <v>730</v>
      </c>
      <c r="N5730">
        <v>585891</v>
      </c>
      <c r="O5730" t="s">
        <v>730</v>
      </c>
      <c r="P5730">
        <v>585891</v>
      </c>
      <c r="Q5730" t="s">
        <v>730</v>
      </c>
      <c r="R5730" s="9">
        <v>342047.2989919596</v>
      </c>
      <c r="S5730" s="9">
        <f>SUMIFS($B:$B,$J:$J,$C5730)</f>
        <v>1758</v>
      </c>
      <c r="T5730" s="9">
        <v>95702.650380627238</v>
      </c>
      <c r="U5730" s="9">
        <v>0</v>
      </c>
      <c r="V5730" s="9">
        <f>U5730*768</f>
        <v>0</v>
      </c>
      <c r="W5730" s="9">
        <v>6</v>
      </c>
      <c r="X5730" s="9">
        <f>W5730*3072</f>
        <v>18432</v>
      </c>
      <c r="Y5730" s="9">
        <v>7</v>
      </c>
      <c r="Z5730" s="9">
        <f>Y5730*1024</f>
        <v>7168</v>
      </c>
      <c r="AA5730" s="9">
        <v>1</v>
      </c>
      <c r="AB5730" s="9">
        <f>AA5730*256</f>
        <v>256</v>
      </c>
      <c r="AC5730" s="9"/>
      <c r="AD5730" s="9"/>
      <c r="AE5730" s="9"/>
      <c r="AF5730" s="9"/>
      <c r="AG5730" s="9"/>
      <c r="AH5730" s="9"/>
      <c r="AI5730" s="9"/>
      <c r="AJ5730" s="9"/>
      <c r="AK5730" s="9"/>
      <c r="AL5730" s="9"/>
      <c r="AM5730" s="9"/>
      <c r="AN5730" s="9"/>
      <c r="AO5730" s="9"/>
      <c r="AP5730" s="9"/>
      <c r="AQ5730" s="15"/>
      <c r="AR5730" s="9"/>
      <c r="AS5730" s="9"/>
      <c r="AT5730" s="9"/>
      <c r="AU5730" s="9"/>
      <c r="AV5730" s="9"/>
      <c r="AW5730" s="9"/>
      <c r="AX5730" s="9"/>
      <c r="AY5730" s="9"/>
      <c r="AZ5730" s="9"/>
      <c r="BA5730" s="9"/>
      <c r="BB5730" s="9"/>
      <c r="BC5730" s="9"/>
      <c r="BD5730" s="9"/>
      <c r="BE5730" s="9"/>
      <c r="BF5730" s="9"/>
      <c r="BG5730" s="9"/>
      <c r="BH5730" s="9"/>
      <c r="BI5730" s="9"/>
      <c r="BJ5730" s="9"/>
      <c r="BK5730" s="9"/>
      <c r="BL5730" s="9">
        <f t="shared" si="186"/>
        <v>463605.94937258685</v>
      </c>
      <c r="BM5730" s="9">
        <f t="shared" si="187"/>
        <v>463600</v>
      </c>
    </row>
    <row r="5731" spans="1:65" x14ac:dyDescent="0.3">
      <c r="A5731" s="2" t="s">
        <v>501</v>
      </c>
      <c r="B5731" s="9">
        <v>1750</v>
      </c>
      <c r="C5731">
        <v>550663</v>
      </c>
      <c r="D5731">
        <v>1</v>
      </c>
      <c r="E5731">
        <v>1</v>
      </c>
      <c r="F5731">
        <v>0</v>
      </c>
      <c r="G5731">
        <v>0</v>
      </c>
      <c r="H5731">
        <v>0</v>
      </c>
      <c r="I5731" t="s">
        <v>83</v>
      </c>
      <c r="J5731">
        <v>550663</v>
      </c>
      <c r="K5731" t="s">
        <v>501</v>
      </c>
      <c r="L5731">
        <v>550094</v>
      </c>
      <c r="M5731" t="s">
        <v>143</v>
      </c>
      <c r="N5731">
        <v>550094</v>
      </c>
      <c r="O5731" t="s">
        <v>143</v>
      </c>
      <c r="P5731">
        <v>550094</v>
      </c>
      <c r="Q5731" t="s">
        <v>143</v>
      </c>
      <c r="R5731" s="9">
        <v>408355.96249598492</v>
      </c>
      <c r="S5731" s="9">
        <f>SUMIFS($B:$B,$J:$J,$C5731)</f>
        <v>3282</v>
      </c>
      <c r="T5731" s="9">
        <v>178400.39719729041</v>
      </c>
      <c r="U5731" s="9">
        <v>0</v>
      </c>
      <c r="V5731" s="9">
        <f>U5731*768</f>
        <v>0</v>
      </c>
      <c r="W5731" s="9">
        <v>18</v>
      </c>
      <c r="X5731" s="9">
        <f>W5731*3072</f>
        <v>55296</v>
      </c>
      <c r="Y5731" s="9">
        <v>6</v>
      </c>
      <c r="Z5731" s="9">
        <f>Y5731*1024</f>
        <v>6144</v>
      </c>
      <c r="AA5731" s="9">
        <v>6</v>
      </c>
      <c r="AB5731" s="9">
        <f>AA5731*256</f>
        <v>1536</v>
      </c>
      <c r="AC5731" s="9"/>
      <c r="AD5731" s="9"/>
      <c r="AE5731" s="9"/>
      <c r="AF5731" s="9"/>
      <c r="AG5731" s="9"/>
      <c r="AH5731" s="9"/>
      <c r="AI5731" s="9"/>
      <c r="AJ5731" s="9"/>
      <c r="AK5731" s="9"/>
      <c r="AL5731" s="9"/>
      <c r="AM5731" s="9"/>
      <c r="AN5731" s="9"/>
      <c r="AO5731" s="9"/>
      <c r="AP5731" s="9"/>
      <c r="AQ5731" s="15"/>
      <c r="AR5731" s="9">
        <v>2</v>
      </c>
      <c r="AS5731" s="9">
        <f>AR5731*30500</f>
        <v>61000</v>
      </c>
      <c r="AT5731" s="9"/>
      <c r="AU5731" s="9"/>
      <c r="AV5731" s="9"/>
      <c r="AW5731" s="9"/>
      <c r="AX5731" s="9"/>
      <c r="AY5731" s="9"/>
      <c r="AZ5731" s="9"/>
      <c r="BA5731" s="9"/>
      <c r="BB5731" s="9"/>
      <c r="BC5731" s="9"/>
      <c r="BD5731" s="9"/>
      <c r="BE5731" s="9"/>
      <c r="BF5731" s="9"/>
      <c r="BG5731" s="9"/>
      <c r="BH5731" s="9"/>
      <c r="BI5731" s="9"/>
      <c r="BJ5731" s="9"/>
      <c r="BK5731" s="9"/>
      <c r="BL5731" s="9">
        <f t="shared" si="186"/>
        <v>710732.3596932753</v>
      </c>
      <c r="BM5731" s="9">
        <f t="shared" si="187"/>
        <v>710700</v>
      </c>
    </row>
    <row r="5732" spans="1:65" x14ac:dyDescent="0.3">
      <c r="A5732" t="s">
        <v>5065</v>
      </c>
      <c r="B5732" s="9">
        <v>952</v>
      </c>
      <c r="C5732">
        <v>585025</v>
      </c>
      <c r="D5732">
        <v>1</v>
      </c>
      <c r="E5732">
        <v>0</v>
      </c>
      <c r="F5732">
        <v>0</v>
      </c>
      <c r="G5732">
        <v>0</v>
      </c>
      <c r="H5732">
        <v>0</v>
      </c>
      <c r="I5732" t="s">
        <v>81</v>
      </c>
      <c r="J5732">
        <v>584801</v>
      </c>
      <c r="K5732" t="s">
        <v>665</v>
      </c>
      <c r="L5732">
        <v>584801</v>
      </c>
      <c r="M5732" t="s">
        <v>665</v>
      </c>
      <c r="N5732">
        <v>584801</v>
      </c>
      <c r="O5732" t="s">
        <v>665</v>
      </c>
      <c r="P5732">
        <v>584801</v>
      </c>
      <c r="Q5732" t="s">
        <v>665</v>
      </c>
      <c r="R5732" s="9">
        <v>224858.2658499653</v>
      </c>
      <c r="S5732" s="9"/>
      <c r="T5732" s="9"/>
      <c r="U5732" s="9"/>
      <c r="V5732" s="9"/>
      <c r="W5732" s="9"/>
      <c r="X5732" s="9"/>
      <c r="Y5732" s="9"/>
      <c r="Z5732" s="9"/>
      <c r="AA5732" s="9"/>
      <c r="AB5732" s="9"/>
      <c r="AC5732" s="9"/>
      <c r="AD5732" s="9"/>
      <c r="AE5732" s="9"/>
      <c r="AF5732" s="9"/>
      <c r="AG5732" s="9"/>
      <c r="AH5732" s="9"/>
      <c r="AI5732" s="9"/>
      <c r="AJ5732" s="9"/>
      <c r="AK5732" s="9"/>
      <c r="AL5732" s="9"/>
      <c r="AM5732" s="9"/>
      <c r="AN5732" s="9"/>
      <c r="AO5732" s="9"/>
      <c r="AP5732" s="9"/>
      <c r="AQ5732" s="15"/>
      <c r="AR5732" s="9"/>
      <c r="AS5732" s="9"/>
      <c r="AT5732" s="9"/>
      <c r="AU5732" s="9"/>
      <c r="AV5732" s="9"/>
      <c r="AW5732" s="9"/>
      <c r="AX5732" s="9"/>
      <c r="AY5732" s="9"/>
      <c r="AZ5732" s="9"/>
      <c r="BA5732" s="9"/>
      <c r="BB5732" s="9"/>
      <c r="BC5732" s="9"/>
      <c r="BD5732" s="9"/>
      <c r="BE5732" s="9"/>
      <c r="BF5732" s="9"/>
      <c r="BG5732" s="9"/>
      <c r="BH5732" s="9"/>
      <c r="BI5732" s="9"/>
      <c r="BJ5732" s="9"/>
      <c r="BK5732" s="9"/>
      <c r="BL5732" s="9">
        <f t="shared" si="186"/>
        <v>224858.2658499653</v>
      </c>
      <c r="BM5732" s="9">
        <f t="shared" si="187"/>
        <v>224900</v>
      </c>
    </row>
    <row r="5733" spans="1:65" x14ac:dyDescent="0.3">
      <c r="A5733" t="s">
        <v>5066</v>
      </c>
      <c r="B5733" s="9">
        <v>234</v>
      </c>
      <c r="C5733">
        <v>598844</v>
      </c>
      <c r="D5733">
        <v>1</v>
      </c>
      <c r="E5733">
        <v>0</v>
      </c>
      <c r="F5733">
        <v>0</v>
      </c>
      <c r="G5733">
        <v>0</v>
      </c>
      <c r="H5733">
        <v>0</v>
      </c>
      <c r="I5733" t="s">
        <v>83</v>
      </c>
      <c r="J5733">
        <v>550027</v>
      </c>
      <c r="K5733" t="s">
        <v>1326</v>
      </c>
      <c r="L5733">
        <v>549240</v>
      </c>
      <c r="M5733" t="s">
        <v>102</v>
      </c>
      <c r="N5733">
        <v>549240</v>
      </c>
      <c r="O5733" t="s">
        <v>102</v>
      </c>
      <c r="P5733">
        <v>549240</v>
      </c>
      <c r="Q5733" t="s">
        <v>102</v>
      </c>
      <c r="R5733" s="9">
        <v>71941.662785630979</v>
      </c>
      <c r="S5733" s="9"/>
      <c r="T5733" s="9"/>
      <c r="U5733" s="9"/>
      <c r="V5733" s="9"/>
      <c r="W5733" s="9"/>
      <c r="X5733" s="9"/>
      <c r="Y5733" s="9"/>
      <c r="Z5733" s="9"/>
      <c r="AA5733" s="9"/>
      <c r="AB5733" s="9"/>
      <c r="AC5733" s="9"/>
      <c r="AD5733" s="9"/>
      <c r="AE5733" s="9"/>
      <c r="AF5733" s="9"/>
      <c r="AG5733" s="9"/>
      <c r="AH5733" s="9"/>
      <c r="AI5733" s="9"/>
      <c r="AJ5733" s="9"/>
      <c r="AK5733" s="9"/>
      <c r="AL5733" s="9"/>
      <c r="AM5733" s="9"/>
      <c r="AN5733" s="9"/>
      <c r="AO5733" s="9"/>
      <c r="AP5733" s="9"/>
      <c r="AQ5733" s="15"/>
      <c r="AR5733" s="9"/>
      <c r="AS5733" s="9"/>
      <c r="AT5733" s="9"/>
      <c r="AU5733" s="9"/>
      <c r="AV5733" s="9"/>
      <c r="AW5733" s="9"/>
      <c r="AX5733" s="9"/>
      <c r="AY5733" s="9"/>
      <c r="AZ5733" s="9"/>
      <c r="BA5733" s="9"/>
      <c r="BB5733" s="9"/>
      <c r="BC5733" s="9"/>
      <c r="BD5733" s="9"/>
      <c r="BE5733" s="9"/>
      <c r="BF5733" s="9"/>
      <c r="BG5733" s="9"/>
      <c r="BH5733" s="9"/>
      <c r="BI5733" s="9"/>
      <c r="BJ5733" s="9"/>
      <c r="BK5733" s="9"/>
      <c r="BL5733" s="9">
        <f t="shared" si="186"/>
        <v>71941.662785630979</v>
      </c>
      <c r="BM5733" s="9">
        <f t="shared" si="187"/>
        <v>71900</v>
      </c>
    </row>
    <row r="5734" spans="1:65" x14ac:dyDescent="0.3">
      <c r="A5734" t="s">
        <v>5067</v>
      </c>
      <c r="B5734" s="9">
        <v>471</v>
      </c>
      <c r="C5734">
        <v>534561</v>
      </c>
      <c r="D5734">
        <v>1</v>
      </c>
      <c r="E5734">
        <v>0</v>
      </c>
      <c r="F5734">
        <v>0</v>
      </c>
      <c r="G5734">
        <v>0</v>
      </c>
      <c r="H5734">
        <v>0</v>
      </c>
      <c r="I5734" t="s">
        <v>86</v>
      </c>
      <c r="J5734">
        <v>534633</v>
      </c>
      <c r="K5734" t="s">
        <v>1332</v>
      </c>
      <c r="L5734">
        <v>534633</v>
      </c>
      <c r="M5734" t="s">
        <v>1332</v>
      </c>
      <c r="N5734">
        <v>534633</v>
      </c>
      <c r="O5734" t="s">
        <v>1332</v>
      </c>
      <c r="P5734">
        <v>533955</v>
      </c>
      <c r="Q5734" t="s">
        <v>314</v>
      </c>
      <c r="R5734" s="9">
        <v>112392.24132154509</v>
      </c>
      <c r="S5734" s="9"/>
      <c r="T5734" s="9"/>
      <c r="U5734" s="9"/>
      <c r="V5734" s="9"/>
      <c r="W5734" s="9"/>
      <c r="X5734" s="9"/>
      <c r="Y5734" s="9"/>
      <c r="Z5734" s="9"/>
      <c r="AA5734" s="9"/>
      <c r="AB5734" s="9"/>
      <c r="AC5734" s="9"/>
      <c r="AD5734" s="9"/>
      <c r="AE5734" s="9"/>
      <c r="AF5734" s="9"/>
      <c r="AG5734" s="9"/>
      <c r="AH5734" s="9"/>
      <c r="AI5734" s="9"/>
      <c r="AJ5734" s="9"/>
      <c r="AK5734" s="9"/>
      <c r="AL5734" s="9"/>
      <c r="AM5734" s="9"/>
      <c r="AN5734" s="9"/>
      <c r="AO5734" s="9"/>
      <c r="AP5734" s="9"/>
      <c r="AQ5734" s="15"/>
      <c r="AR5734" s="9"/>
      <c r="AS5734" s="9"/>
      <c r="AT5734" s="9"/>
      <c r="AU5734" s="9"/>
      <c r="AV5734" s="9"/>
      <c r="AW5734" s="9"/>
      <c r="AX5734" s="9"/>
      <c r="AY5734" s="9"/>
      <c r="AZ5734" s="9"/>
      <c r="BA5734" s="9"/>
      <c r="BB5734" s="9"/>
      <c r="BC5734" s="9"/>
      <c r="BD5734" s="9"/>
      <c r="BE5734" s="9"/>
      <c r="BF5734" s="9"/>
      <c r="BG5734" s="9"/>
      <c r="BH5734" s="9"/>
      <c r="BI5734" s="9"/>
      <c r="BJ5734" s="9"/>
      <c r="BK5734" s="9"/>
      <c r="BL5734" s="9">
        <f t="shared" si="186"/>
        <v>112392.24132154509</v>
      </c>
      <c r="BM5734" s="9">
        <f t="shared" si="187"/>
        <v>112400</v>
      </c>
    </row>
    <row r="5735" spans="1:65" x14ac:dyDescent="0.3">
      <c r="A5735" t="s">
        <v>5068</v>
      </c>
      <c r="B5735" s="9">
        <v>133</v>
      </c>
      <c r="C5735">
        <v>563846</v>
      </c>
      <c r="D5735">
        <v>1</v>
      </c>
      <c r="E5735">
        <v>0</v>
      </c>
      <c r="F5735">
        <v>0</v>
      </c>
      <c r="G5735">
        <v>0</v>
      </c>
      <c r="H5735">
        <v>0</v>
      </c>
      <c r="I5735" t="s">
        <v>104</v>
      </c>
      <c r="J5735">
        <v>563871</v>
      </c>
      <c r="K5735" t="s">
        <v>1452</v>
      </c>
      <c r="L5735">
        <v>563838</v>
      </c>
      <c r="M5735" t="s">
        <v>1453</v>
      </c>
      <c r="N5735">
        <v>563871</v>
      </c>
      <c r="O5735" t="s">
        <v>1452</v>
      </c>
      <c r="P5735">
        <v>563871</v>
      </c>
      <c r="Q5735" t="s">
        <v>1452</v>
      </c>
      <c r="R5735" s="9">
        <v>71941.662785630979</v>
      </c>
      <c r="S5735" s="9"/>
      <c r="T5735" s="9"/>
      <c r="U5735" s="9"/>
      <c r="V5735" s="9"/>
      <c r="W5735" s="9"/>
      <c r="X5735" s="9"/>
      <c r="Y5735" s="9"/>
      <c r="Z5735" s="9"/>
      <c r="AA5735" s="9"/>
      <c r="AB5735" s="9"/>
      <c r="AC5735" s="9"/>
      <c r="AD5735" s="9"/>
      <c r="AE5735" s="9"/>
      <c r="AF5735" s="9"/>
      <c r="AG5735" s="9"/>
      <c r="AH5735" s="9"/>
      <c r="AI5735" s="9"/>
      <c r="AJ5735" s="9"/>
      <c r="AK5735" s="9"/>
      <c r="AL5735" s="9"/>
      <c r="AM5735" s="9"/>
      <c r="AN5735" s="9"/>
      <c r="AO5735" s="9"/>
      <c r="AP5735" s="9"/>
      <c r="AQ5735" s="15"/>
      <c r="AR5735" s="9"/>
      <c r="AS5735" s="9"/>
      <c r="AT5735" s="9"/>
      <c r="AU5735" s="9"/>
      <c r="AV5735" s="9"/>
      <c r="AW5735" s="9"/>
      <c r="AX5735" s="9"/>
      <c r="AY5735" s="9"/>
      <c r="AZ5735" s="9"/>
      <c r="BA5735" s="9"/>
      <c r="BB5735" s="9"/>
      <c r="BC5735" s="9"/>
      <c r="BD5735" s="9"/>
      <c r="BE5735" s="9"/>
      <c r="BF5735" s="9"/>
      <c r="BG5735" s="9"/>
      <c r="BH5735" s="9"/>
      <c r="BI5735" s="9"/>
      <c r="BJ5735" s="9"/>
      <c r="BK5735" s="9"/>
      <c r="BL5735" s="9">
        <f t="shared" si="186"/>
        <v>71941.662785630979</v>
      </c>
      <c r="BM5735" s="9">
        <f t="shared" si="187"/>
        <v>71900</v>
      </c>
    </row>
    <row r="5736" spans="1:65" x14ac:dyDescent="0.3">
      <c r="A5736" t="s">
        <v>5068</v>
      </c>
      <c r="B5736" s="9">
        <v>332</v>
      </c>
      <c r="C5736">
        <v>553298</v>
      </c>
      <c r="D5736">
        <v>1</v>
      </c>
      <c r="E5736">
        <v>0</v>
      </c>
      <c r="F5736">
        <v>0</v>
      </c>
      <c r="G5736">
        <v>0</v>
      </c>
      <c r="H5736">
        <v>0</v>
      </c>
      <c r="I5736" t="s">
        <v>83</v>
      </c>
      <c r="J5736">
        <v>553131</v>
      </c>
      <c r="K5736" t="s">
        <v>571</v>
      </c>
      <c r="L5736">
        <v>553131</v>
      </c>
      <c r="M5736" t="s">
        <v>571</v>
      </c>
      <c r="N5736">
        <v>553131</v>
      </c>
      <c r="O5736" t="s">
        <v>571</v>
      </c>
      <c r="P5736">
        <v>553131</v>
      </c>
      <c r="Q5736" t="s">
        <v>571</v>
      </c>
      <c r="R5736" s="9">
        <v>79534.573887523016</v>
      </c>
      <c r="S5736" s="9"/>
      <c r="T5736" s="9"/>
      <c r="U5736" s="9"/>
      <c r="V5736" s="9"/>
      <c r="W5736" s="9"/>
      <c r="X5736" s="9"/>
      <c r="Y5736" s="9"/>
      <c r="Z5736" s="9"/>
      <c r="AA5736" s="9"/>
      <c r="AB5736" s="9"/>
      <c r="AC5736" s="9"/>
      <c r="AD5736" s="9"/>
      <c r="AE5736" s="9"/>
      <c r="AF5736" s="9"/>
      <c r="AG5736" s="9"/>
      <c r="AH5736" s="9"/>
      <c r="AI5736" s="9"/>
      <c r="AJ5736" s="9"/>
      <c r="AK5736" s="9"/>
      <c r="AL5736" s="9"/>
      <c r="AM5736" s="9"/>
      <c r="AN5736" s="9"/>
      <c r="AO5736" s="9"/>
      <c r="AP5736" s="9"/>
      <c r="AQ5736" s="15"/>
      <c r="AR5736" s="9"/>
      <c r="AS5736" s="9"/>
      <c r="AT5736" s="9"/>
      <c r="AU5736" s="9"/>
      <c r="AV5736" s="9"/>
      <c r="AW5736" s="9"/>
      <c r="AX5736" s="9"/>
      <c r="AY5736" s="9"/>
      <c r="AZ5736" s="9"/>
      <c r="BA5736" s="9"/>
      <c r="BB5736" s="9"/>
      <c r="BC5736" s="9"/>
      <c r="BD5736" s="9"/>
      <c r="BE5736" s="9"/>
      <c r="BF5736" s="9"/>
      <c r="BG5736" s="9"/>
      <c r="BH5736" s="9"/>
      <c r="BI5736" s="9"/>
      <c r="BJ5736" s="9"/>
      <c r="BK5736" s="9"/>
      <c r="BL5736" s="9">
        <f t="shared" si="186"/>
        <v>79534.573887523016</v>
      </c>
      <c r="BM5736" s="9">
        <f t="shared" si="187"/>
        <v>79500</v>
      </c>
    </row>
    <row r="5737" spans="1:65" x14ac:dyDescent="0.3">
      <c r="A5737" t="s">
        <v>5069</v>
      </c>
      <c r="B5737" s="9">
        <v>355</v>
      </c>
      <c r="C5737">
        <v>564516</v>
      </c>
      <c r="D5737">
        <v>1</v>
      </c>
      <c r="E5737">
        <v>0</v>
      </c>
      <c r="F5737">
        <v>0</v>
      </c>
      <c r="G5737">
        <v>0</v>
      </c>
      <c r="H5737">
        <v>0</v>
      </c>
      <c r="I5737" t="s">
        <v>104</v>
      </c>
      <c r="J5737">
        <v>564451</v>
      </c>
      <c r="K5737" t="s">
        <v>1141</v>
      </c>
      <c r="L5737">
        <v>564354</v>
      </c>
      <c r="M5737" t="s">
        <v>2368</v>
      </c>
      <c r="N5737">
        <v>577626</v>
      </c>
      <c r="O5737" t="s">
        <v>1142</v>
      </c>
      <c r="P5737">
        <v>577626</v>
      </c>
      <c r="Q5737" t="s">
        <v>1142</v>
      </c>
      <c r="R5737" s="9">
        <v>84985.002613887918</v>
      </c>
      <c r="S5737" s="9"/>
      <c r="T5737" s="9"/>
      <c r="U5737" s="9"/>
      <c r="V5737" s="9"/>
      <c r="W5737" s="9"/>
      <c r="X5737" s="9"/>
      <c r="Y5737" s="9"/>
      <c r="Z5737" s="9"/>
      <c r="AA5737" s="9"/>
      <c r="AB5737" s="9"/>
      <c r="AC5737" s="9"/>
      <c r="AD5737" s="9"/>
      <c r="AE5737" s="9"/>
      <c r="AF5737" s="9"/>
      <c r="AG5737" s="9"/>
      <c r="AH5737" s="9"/>
      <c r="AI5737" s="9"/>
      <c r="AJ5737" s="9"/>
      <c r="AK5737" s="9"/>
      <c r="AL5737" s="9"/>
      <c r="AM5737" s="9"/>
      <c r="AN5737" s="9"/>
      <c r="AO5737" s="9"/>
      <c r="AP5737" s="9"/>
      <c r="AQ5737" s="15"/>
      <c r="AR5737" s="9"/>
      <c r="AS5737" s="9"/>
      <c r="AT5737" s="9"/>
      <c r="AU5737" s="9"/>
      <c r="AV5737" s="9"/>
      <c r="AW5737" s="9"/>
      <c r="AX5737" s="9"/>
      <c r="AY5737" s="9"/>
      <c r="AZ5737" s="9"/>
      <c r="BA5737" s="9"/>
      <c r="BB5737" s="9"/>
      <c r="BC5737" s="9"/>
      <c r="BD5737" s="9"/>
      <c r="BE5737" s="9"/>
      <c r="BF5737" s="9"/>
      <c r="BG5737" s="9"/>
      <c r="BH5737" s="9"/>
      <c r="BI5737" s="9"/>
      <c r="BJ5737" s="9"/>
      <c r="BK5737" s="9"/>
      <c r="BL5737" s="9">
        <f t="shared" si="186"/>
        <v>84985.002613887918</v>
      </c>
      <c r="BM5737" s="9">
        <f t="shared" si="187"/>
        <v>85000</v>
      </c>
    </row>
    <row r="5738" spans="1:65" x14ac:dyDescent="0.3">
      <c r="A5738" t="s">
        <v>5070</v>
      </c>
      <c r="B5738" s="9">
        <v>165</v>
      </c>
      <c r="C5738">
        <v>565873</v>
      </c>
      <c r="D5738">
        <v>1</v>
      </c>
      <c r="E5738">
        <v>0</v>
      </c>
      <c r="F5738">
        <v>0</v>
      </c>
      <c r="G5738">
        <v>0</v>
      </c>
      <c r="H5738">
        <v>0</v>
      </c>
      <c r="I5738" t="s">
        <v>131</v>
      </c>
      <c r="J5738">
        <v>565768</v>
      </c>
      <c r="K5738" t="s">
        <v>1204</v>
      </c>
      <c r="L5738">
        <v>565229</v>
      </c>
      <c r="M5738" t="s">
        <v>1041</v>
      </c>
      <c r="N5738">
        <v>565229</v>
      </c>
      <c r="O5738" t="s">
        <v>1041</v>
      </c>
      <c r="P5738">
        <v>565229</v>
      </c>
      <c r="Q5738" t="s">
        <v>1041</v>
      </c>
      <c r="R5738" s="9">
        <v>71941.662785630979</v>
      </c>
      <c r="S5738" s="9"/>
      <c r="T5738" s="9"/>
      <c r="U5738" s="9"/>
      <c r="V5738" s="9"/>
      <c r="W5738" s="9"/>
      <c r="X5738" s="9"/>
      <c r="Y5738" s="9"/>
      <c r="Z5738" s="9"/>
      <c r="AA5738" s="9"/>
      <c r="AB5738" s="9"/>
      <c r="AC5738" s="9"/>
      <c r="AD5738" s="9"/>
      <c r="AE5738" s="9"/>
      <c r="AF5738" s="9"/>
      <c r="AG5738" s="9"/>
      <c r="AH5738" s="9"/>
      <c r="AI5738" s="9"/>
      <c r="AJ5738" s="9"/>
      <c r="AK5738" s="9"/>
      <c r="AL5738" s="9"/>
      <c r="AM5738" s="9"/>
      <c r="AN5738" s="9"/>
      <c r="AO5738" s="9"/>
      <c r="AP5738" s="9"/>
      <c r="AQ5738" s="15"/>
      <c r="AR5738" s="9"/>
      <c r="AS5738" s="9"/>
      <c r="AT5738" s="9"/>
      <c r="AU5738" s="9"/>
      <c r="AV5738" s="9"/>
      <c r="AW5738" s="9"/>
      <c r="AX5738" s="9"/>
      <c r="AY5738" s="9"/>
      <c r="AZ5738" s="9"/>
      <c r="BA5738" s="9"/>
      <c r="BB5738" s="9"/>
      <c r="BC5738" s="9"/>
      <c r="BD5738" s="9"/>
      <c r="BE5738" s="9"/>
      <c r="BF5738" s="9"/>
      <c r="BG5738" s="9"/>
      <c r="BH5738" s="9"/>
      <c r="BI5738" s="9"/>
      <c r="BJ5738" s="9"/>
      <c r="BK5738" s="9"/>
      <c r="BL5738" s="9">
        <f t="shared" si="186"/>
        <v>71941.662785630979</v>
      </c>
      <c r="BM5738" s="9">
        <f t="shared" si="187"/>
        <v>71900</v>
      </c>
    </row>
    <row r="5739" spans="1:65" x14ac:dyDescent="0.3">
      <c r="A5739" s="5" t="s">
        <v>319</v>
      </c>
      <c r="B5739" s="9">
        <v>11434</v>
      </c>
      <c r="C5739">
        <v>530883</v>
      </c>
      <c r="D5739">
        <v>1</v>
      </c>
      <c r="E5739">
        <v>1</v>
      </c>
      <c r="F5739">
        <v>1</v>
      </c>
      <c r="G5739">
        <v>1</v>
      </c>
      <c r="H5739">
        <v>1</v>
      </c>
      <c r="I5739" t="s">
        <v>86</v>
      </c>
      <c r="J5739">
        <v>530883</v>
      </c>
      <c r="K5739" t="s">
        <v>319</v>
      </c>
      <c r="L5739">
        <v>530883</v>
      </c>
      <c r="M5739" t="s">
        <v>319</v>
      </c>
      <c r="N5739">
        <v>530883</v>
      </c>
      <c r="O5739" t="s">
        <v>319</v>
      </c>
      <c r="P5739">
        <v>530883</v>
      </c>
      <c r="Q5739" t="s">
        <v>319</v>
      </c>
      <c r="R5739" s="9">
        <v>528395.1732789221</v>
      </c>
      <c r="S5739" s="9">
        <f>SUMIFS($B:$B,$J:$J,$C5739)</f>
        <v>18086</v>
      </c>
      <c r="T5739" s="9">
        <v>406066.23052913853</v>
      </c>
      <c r="U5739" s="9">
        <v>1</v>
      </c>
      <c r="V5739" s="9">
        <f>U5739*768</f>
        <v>768</v>
      </c>
      <c r="W5739" s="9">
        <v>38</v>
      </c>
      <c r="X5739" s="9">
        <f>W5739*3072</f>
        <v>116736</v>
      </c>
      <c r="Y5739" s="9">
        <v>81</v>
      </c>
      <c r="Z5739" s="9">
        <f>Y5739*1024</f>
        <v>82944</v>
      </c>
      <c r="AA5739" s="9">
        <v>74</v>
      </c>
      <c r="AB5739" s="9">
        <f>AA5739*256</f>
        <v>18944</v>
      </c>
      <c r="AC5739" s="9">
        <f>SUMIFS($B:$B,$L:$L,$C5739)</f>
        <v>23179</v>
      </c>
      <c r="AD5739" s="9">
        <v>1506089.5024131299</v>
      </c>
      <c r="AE5739" s="9">
        <f>SUMIFS($B:$B,$P:$P,$C5739)</f>
        <v>26525</v>
      </c>
      <c r="AF5739" s="9">
        <v>1621626.0571340921</v>
      </c>
      <c r="AG5739" s="9">
        <f>SUMIFS($B:$B,$N:$N,$C5739)</f>
        <v>26525</v>
      </c>
      <c r="AH5739" s="9">
        <v>4610958.3868807573</v>
      </c>
      <c r="AI5739" s="9">
        <f>SUMIFS($B:$B,$P:$P,$C5739)</f>
        <v>26525</v>
      </c>
      <c r="AJ5739" s="9">
        <v>15177769.39285339</v>
      </c>
      <c r="AK5739" s="9"/>
      <c r="AL5739" s="9">
        <v>3336</v>
      </c>
      <c r="AM5739" s="9">
        <f>AL5739*141</f>
        <v>470376</v>
      </c>
      <c r="AN5739" s="9"/>
      <c r="AO5739" s="9"/>
      <c r="AP5739" s="9"/>
      <c r="AQ5739" s="15"/>
      <c r="AR5739" s="9">
        <v>14</v>
      </c>
      <c r="AS5739" s="9">
        <f>AR5739*30500</f>
        <v>427000</v>
      </c>
      <c r="AT5739" s="9">
        <v>361</v>
      </c>
      <c r="AU5739" s="9">
        <f>AT5739*2742</f>
        <v>989862</v>
      </c>
      <c r="AV5739" s="9">
        <v>0</v>
      </c>
      <c r="AW5739" s="9">
        <f>AV5739*914</f>
        <v>0</v>
      </c>
      <c r="AX5739" s="9">
        <v>1238</v>
      </c>
      <c r="AY5739" s="9">
        <f>AX5739*141</f>
        <v>174558</v>
      </c>
      <c r="AZ5739" s="9">
        <v>1038</v>
      </c>
      <c r="BA5739" s="9">
        <f>AZ5739*343</f>
        <v>356034</v>
      </c>
      <c r="BB5739" s="9">
        <v>542</v>
      </c>
      <c r="BC5739" s="9">
        <f>BB5739*109</f>
        <v>59078</v>
      </c>
      <c r="BD5739" s="9">
        <v>46</v>
      </c>
      <c r="BE5739" s="9">
        <f>BD5739*82</f>
        <v>3772</v>
      </c>
      <c r="BF5739" s="9">
        <v>638</v>
      </c>
      <c r="BG5739" s="9">
        <f>BF5739*328</f>
        <v>209264</v>
      </c>
      <c r="BH5739" s="9">
        <v>40</v>
      </c>
      <c r="BI5739" s="9">
        <f>BH5739*410</f>
        <v>16400</v>
      </c>
      <c r="BJ5739" s="9">
        <v>0</v>
      </c>
      <c r="BK5739" s="9">
        <f>BJ5739*219</f>
        <v>0</v>
      </c>
      <c r="BL5739" s="9">
        <f t="shared" si="186"/>
        <v>26776640.74308943</v>
      </c>
      <c r="BM5739" s="9">
        <f t="shared" si="187"/>
        <v>26776600</v>
      </c>
    </row>
    <row r="5740" spans="1:65" x14ac:dyDescent="0.3">
      <c r="A5740" t="s">
        <v>5071</v>
      </c>
      <c r="B5740" s="9">
        <v>146</v>
      </c>
      <c r="C5740">
        <v>591912</v>
      </c>
      <c r="D5740">
        <v>1</v>
      </c>
      <c r="E5740">
        <v>0</v>
      </c>
      <c r="F5740">
        <v>0</v>
      </c>
      <c r="G5740">
        <v>0</v>
      </c>
      <c r="H5740">
        <v>0</v>
      </c>
      <c r="I5740" t="s">
        <v>123</v>
      </c>
      <c r="J5740">
        <v>591637</v>
      </c>
      <c r="K5740" t="s">
        <v>1718</v>
      </c>
      <c r="L5740">
        <v>590266</v>
      </c>
      <c r="M5740" t="s">
        <v>163</v>
      </c>
      <c r="N5740">
        <v>590266</v>
      </c>
      <c r="O5740" t="s">
        <v>163</v>
      </c>
      <c r="P5740">
        <v>590266</v>
      </c>
      <c r="Q5740" t="s">
        <v>163</v>
      </c>
      <c r="R5740" s="9">
        <v>71941.662785630979</v>
      </c>
      <c r="S5740" s="9"/>
      <c r="T5740" s="9"/>
      <c r="U5740" s="9"/>
      <c r="V5740" s="9"/>
      <c r="W5740" s="9"/>
      <c r="X5740" s="9"/>
      <c r="Y5740" s="9"/>
      <c r="Z5740" s="9"/>
      <c r="AA5740" s="9"/>
      <c r="AB5740" s="9"/>
      <c r="AC5740" s="9"/>
      <c r="AD5740" s="9"/>
      <c r="AE5740" s="9"/>
      <c r="AF5740" s="9"/>
      <c r="AG5740" s="9"/>
      <c r="AH5740" s="9"/>
      <c r="AI5740" s="9"/>
      <c r="AJ5740" s="9"/>
      <c r="AK5740" s="9"/>
      <c r="AL5740" s="9"/>
      <c r="AM5740" s="9"/>
      <c r="AN5740" s="9"/>
      <c r="AO5740" s="9"/>
      <c r="AP5740" s="9"/>
      <c r="AQ5740" s="15"/>
      <c r="AR5740" s="9"/>
      <c r="AS5740" s="9"/>
      <c r="AT5740" s="9"/>
      <c r="AU5740" s="9"/>
      <c r="AV5740" s="9"/>
      <c r="AW5740" s="9"/>
      <c r="AX5740" s="9"/>
      <c r="AY5740" s="9"/>
      <c r="AZ5740" s="9"/>
      <c r="BA5740" s="9"/>
      <c r="BB5740" s="9"/>
      <c r="BC5740" s="9"/>
      <c r="BD5740" s="9"/>
      <c r="BE5740" s="9"/>
      <c r="BF5740" s="9"/>
      <c r="BG5740" s="9"/>
      <c r="BH5740" s="9"/>
      <c r="BI5740" s="9"/>
      <c r="BJ5740" s="9"/>
      <c r="BK5740" s="9"/>
      <c r="BL5740" s="9">
        <f t="shared" si="186"/>
        <v>71941.662785630979</v>
      </c>
      <c r="BM5740" s="9">
        <f t="shared" si="187"/>
        <v>71900</v>
      </c>
    </row>
    <row r="5741" spans="1:65" x14ac:dyDescent="0.3">
      <c r="A5741" t="s">
        <v>5072</v>
      </c>
      <c r="B5741" s="9">
        <v>51</v>
      </c>
      <c r="C5741">
        <v>598640</v>
      </c>
      <c r="D5741">
        <v>1</v>
      </c>
      <c r="E5741">
        <v>0</v>
      </c>
      <c r="F5741">
        <v>0</v>
      </c>
      <c r="G5741">
        <v>0</v>
      </c>
      <c r="H5741">
        <v>0</v>
      </c>
      <c r="I5741" t="s">
        <v>83</v>
      </c>
      <c r="J5741">
        <v>546801</v>
      </c>
      <c r="K5741" t="s">
        <v>239</v>
      </c>
      <c r="L5741">
        <v>546801</v>
      </c>
      <c r="M5741" t="s">
        <v>239</v>
      </c>
      <c r="N5741">
        <v>545881</v>
      </c>
      <c r="O5741" t="s">
        <v>238</v>
      </c>
      <c r="P5741">
        <v>545881</v>
      </c>
      <c r="Q5741" t="s">
        <v>238</v>
      </c>
      <c r="R5741" s="9">
        <v>71941.662785630979</v>
      </c>
      <c r="S5741" s="9"/>
      <c r="T5741" s="9"/>
      <c r="U5741" s="9"/>
      <c r="V5741" s="9"/>
      <c r="W5741" s="9"/>
      <c r="X5741" s="9"/>
      <c r="Y5741" s="9"/>
      <c r="Z5741" s="9"/>
      <c r="AA5741" s="9"/>
      <c r="AB5741" s="9"/>
      <c r="AC5741" s="9"/>
      <c r="AD5741" s="9"/>
      <c r="AE5741" s="9"/>
      <c r="AF5741" s="9"/>
      <c r="AG5741" s="9"/>
      <c r="AH5741" s="9"/>
      <c r="AI5741" s="9"/>
      <c r="AJ5741" s="9"/>
      <c r="AK5741" s="9"/>
      <c r="AL5741" s="9"/>
      <c r="AM5741" s="9"/>
      <c r="AN5741" s="9"/>
      <c r="AO5741" s="9"/>
      <c r="AP5741" s="9"/>
      <c r="AQ5741" s="15"/>
      <c r="AR5741" s="9"/>
      <c r="AS5741" s="9"/>
      <c r="AT5741" s="9"/>
      <c r="AU5741" s="9"/>
      <c r="AV5741" s="9"/>
      <c r="AW5741" s="9"/>
      <c r="AX5741" s="9"/>
      <c r="AY5741" s="9"/>
      <c r="AZ5741" s="9"/>
      <c r="BA5741" s="9"/>
      <c r="BB5741" s="9"/>
      <c r="BC5741" s="9"/>
      <c r="BD5741" s="9"/>
      <c r="BE5741" s="9"/>
      <c r="BF5741" s="9"/>
      <c r="BG5741" s="9"/>
      <c r="BH5741" s="9"/>
      <c r="BI5741" s="9"/>
      <c r="BJ5741" s="9"/>
      <c r="BK5741" s="9"/>
      <c r="BL5741" s="9">
        <f t="shared" si="186"/>
        <v>71941.662785630979</v>
      </c>
      <c r="BM5741" s="9">
        <f t="shared" si="187"/>
        <v>71900</v>
      </c>
    </row>
    <row r="5742" spans="1:65" x14ac:dyDescent="0.3">
      <c r="A5742" t="s">
        <v>5073</v>
      </c>
      <c r="B5742" s="9">
        <v>104</v>
      </c>
      <c r="C5742">
        <v>563447</v>
      </c>
      <c r="D5742">
        <v>1</v>
      </c>
      <c r="E5742">
        <v>0</v>
      </c>
      <c r="F5742">
        <v>0</v>
      </c>
      <c r="G5742">
        <v>0</v>
      </c>
      <c r="H5742">
        <v>0</v>
      </c>
      <c r="I5742" t="s">
        <v>83</v>
      </c>
      <c r="J5742">
        <v>552470</v>
      </c>
      <c r="K5742" t="s">
        <v>1208</v>
      </c>
      <c r="L5742">
        <v>552046</v>
      </c>
      <c r="M5742" t="s">
        <v>174</v>
      </c>
      <c r="N5742">
        <v>552046</v>
      </c>
      <c r="O5742" t="s">
        <v>174</v>
      </c>
      <c r="P5742">
        <v>552046</v>
      </c>
      <c r="Q5742" t="s">
        <v>174</v>
      </c>
      <c r="R5742" s="9">
        <v>71941.662785630979</v>
      </c>
      <c r="S5742" s="9"/>
      <c r="T5742" s="9"/>
      <c r="U5742" s="9"/>
      <c r="V5742" s="9"/>
      <c r="W5742" s="9"/>
      <c r="X5742" s="9"/>
      <c r="Y5742" s="9"/>
      <c r="Z5742" s="9"/>
      <c r="AA5742" s="9"/>
      <c r="AB5742" s="9"/>
      <c r="AC5742" s="9"/>
      <c r="AD5742" s="9"/>
      <c r="AE5742" s="9"/>
      <c r="AF5742" s="9"/>
      <c r="AG5742" s="9"/>
      <c r="AH5742" s="9"/>
      <c r="AI5742" s="9"/>
      <c r="AJ5742" s="9"/>
      <c r="AK5742" s="9"/>
      <c r="AL5742" s="9"/>
      <c r="AM5742" s="9"/>
      <c r="AN5742" s="9"/>
      <c r="AO5742" s="9"/>
      <c r="AP5742" s="9"/>
      <c r="AQ5742" s="15"/>
      <c r="AR5742" s="9"/>
      <c r="AS5742" s="9"/>
      <c r="AT5742" s="9"/>
      <c r="AU5742" s="9"/>
      <c r="AV5742" s="9"/>
      <c r="AW5742" s="9"/>
      <c r="AX5742" s="9"/>
      <c r="AY5742" s="9"/>
      <c r="AZ5742" s="9"/>
      <c r="BA5742" s="9"/>
      <c r="BB5742" s="9"/>
      <c r="BC5742" s="9"/>
      <c r="BD5742" s="9"/>
      <c r="BE5742" s="9"/>
      <c r="BF5742" s="9"/>
      <c r="BG5742" s="9"/>
      <c r="BH5742" s="9"/>
      <c r="BI5742" s="9"/>
      <c r="BJ5742" s="9"/>
      <c r="BK5742" s="9"/>
      <c r="BL5742" s="9">
        <f t="shared" si="186"/>
        <v>71941.662785630979</v>
      </c>
      <c r="BM5742" s="9">
        <f t="shared" si="187"/>
        <v>71900</v>
      </c>
    </row>
    <row r="5743" spans="1:65" x14ac:dyDescent="0.3">
      <c r="A5743" t="s">
        <v>5074</v>
      </c>
      <c r="B5743" s="9">
        <v>80</v>
      </c>
      <c r="C5743">
        <v>566691</v>
      </c>
      <c r="D5743">
        <v>1</v>
      </c>
      <c r="E5743">
        <v>0</v>
      </c>
      <c r="F5743">
        <v>0</v>
      </c>
      <c r="G5743">
        <v>0</v>
      </c>
      <c r="H5743">
        <v>0</v>
      </c>
      <c r="I5743" t="s">
        <v>151</v>
      </c>
      <c r="J5743">
        <v>558249</v>
      </c>
      <c r="K5743" t="s">
        <v>550</v>
      </c>
      <c r="L5743">
        <v>558249</v>
      </c>
      <c r="M5743" t="s">
        <v>550</v>
      </c>
      <c r="N5743">
        <v>558249</v>
      </c>
      <c r="O5743" t="s">
        <v>550</v>
      </c>
      <c r="P5743">
        <v>558249</v>
      </c>
      <c r="Q5743" t="s">
        <v>550</v>
      </c>
      <c r="R5743" s="9">
        <v>71941.662785630979</v>
      </c>
      <c r="S5743" s="9"/>
      <c r="T5743" s="9"/>
      <c r="U5743" s="9"/>
      <c r="V5743" s="9"/>
      <c r="W5743" s="9"/>
      <c r="X5743" s="9"/>
      <c r="Y5743" s="9"/>
      <c r="Z5743" s="9"/>
      <c r="AA5743" s="9"/>
      <c r="AB5743" s="9"/>
      <c r="AC5743" s="9"/>
      <c r="AD5743" s="9"/>
      <c r="AE5743" s="9"/>
      <c r="AF5743" s="9"/>
      <c r="AG5743" s="9"/>
      <c r="AH5743" s="9"/>
      <c r="AI5743" s="9"/>
      <c r="AJ5743" s="9"/>
      <c r="AK5743" s="9"/>
      <c r="AL5743" s="9"/>
      <c r="AM5743" s="9"/>
      <c r="AN5743" s="9"/>
      <c r="AO5743" s="9"/>
      <c r="AP5743" s="9"/>
      <c r="AQ5743" s="15"/>
      <c r="AR5743" s="9"/>
      <c r="AS5743" s="9"/>
      <c r="AT5743" s="9"/>
      <c r="AU5743" s="9"/>
      <c r="AV5743" s="9"/>
      <c r="AW5743" s="9"/>
      <c r="AX5743" s="9"/>
      <c r="AY5743" s="9"/>
      <c r="AZ5743" s="9"/>
      <c r="BA5743" s="9"/>
      <c r="BB5743" s="9"/>
      <c r="BC5743" s="9"/>
      <c r="BD5743" s="9"/>
      <c r="BE5743" s="9"/>
      <c r="BF5743" s="9"/>
      <c r="BG5743" s="9"/>
      <c r="BH5743" s="9"/>
      <c r="BI5743" s="9"/>
      <c r="BJ5743" s="9"/>
      <c r="BK5743" s="9"/>
      <c r="BL5743" s="9">
        <f t="shared" si="186"/>
        <v>71941.662785630979</v>
      </c>
      <c r="BM5743" s="9">
        <f t="shared" si="187"/>
        <v>71900</v>
      </c>
    </row>
    <row r="5744" spans="1:65" x14ac:dyDescent="0.3">
      <c r="A5744" t="s">
        <v>5075</v>
      </c>
      <c r="B5744" s="9">
        <v>327</v>
      </c>
      <c r="C5744">
        <v>575984</v>
      </c>
      <c r="D5744">
        <v>1</v>
      </c>
      <c r="E5744">
        <v>0</v>
      </c>
      <c r="F5744">
        <v>0</v>
      </c>
      <c r="G5744">
        <v>0</v>
      </c>
      <c r="H5744">
        <v>0</v>
      </c>
      <c r="I5744" t="s">
        <v>96</v>
      </c>
      <c r="J5744">
        <v>575551</v>
      </c>
      <c r="K5744" t="s">
        <v>852</v>
      </c>
      <c r="L5744">
        <v>574767</v>
      </c>
      <c r="M5744" t="s">
        <v>853</v>
      </c>
      <c r="N5744">
        <v>574767</v>
      </c>
      <c r="O5744" t="s">
        <v>853</v>
      </c>
      <c r="P5744">
        <v>555134</v>
      </c>
      <c r="Q5744" t="s">
        <v>187</v>
      </c>
      <c r="R5744" s="9">
        <v>78348.937186402254</v>
      </c>
      <c r="S5744" s="9"/>
      <c r="T5744" s="9"/>
      <c r="U5744" s="9"/>
      <c r="V5744" s="9"/>
      <c r="W5744" s="9"/>
      <c r="X5744" s="9"/>
      <c r="Y5744" s="9"/>
      <c r="Z5744" s="9"/>
      <c r="AA5744" s="9"/>
      <c r="AB5744" s="9"/>
      <c r="AC5744" s="9"/>
      <c r="AD5744" s="9"/>
      <c r="AE5744" s="9"/>
      <c r="AF5744" s="9"/>
      <c r="AG5744" s="9"/>
      <c r="AH5744" s="9"/>
      <c r="AI5744" s="9"/>
      <c r="AJ5744" s="9"/>
      <c r="AK5744" s="9"/>
      <c r="AL5744" s="9"/>
      <c r="AM5744" s="9"/>
      <c r="AN5744" s="9"/>
      <c r="AO5744" s="9"/>
      <c r="AP5744" s="9"/>
      <c r="AQ5744" s="15"/>
      <c r="AR5744" s="9"/>
      <c r="AS5744" s="9"/>
      <c r="AT5744" s="9"/>
      <c r="AU5744" s="9"/>
      <c r="AV5744" s="9"/>
      <c r="AW5744" s="9"/>
      <c r="AX5744" s="9"/>
      <c r="AY5744" s="9"/>
      <c r="AZ5744" s="9"/>
      <c r="BA5744" s="9"/>
      <c r="BB5744" s="9"/>
      <c r="BC5744" s="9"/>
      <c r="BD5744" s="9"/>
      <c r="BE5744" s="9"/>
      <c r="BF5744" s="9"/>
      <c r="BG5744" s="9"/>
      <c r="BH5744" s="9"/>
      <c r="BI5744" s="9"/>
      <c r="BJ5744" s="9"/>
      <c r="BK5744" s="9"/>
      <c r="BL5744" s="9">
        <f t="shared" si="186"/>
        <v>78348.937186402254</v>
      </c>
      <c r="BM5744" s="9">
        <f t="shared" si="187"/>
        <v>78300</v>
      </c>
    </row>
    <row r="5745" spans="1:65" x14ac:dyDescent="0.3">
      <c r="A5745" t="s">
        <v>5076</v>
      </c>
      <c r="B5745" s="9">
        <v>570</v>
      </c>
      <c r="C5745">
        <v>579823</v>
      </c>
      <c r="D5745">
        <v>1</v>
      </c>
      <c r="E5745">
        <v>0</v>
      </c>
      <c r="F5745">
        <v>0</v>
      </c>
      <c r="G5745">
        <v>0</v>
      </c>
      <c r="H5745">
        <v>0</v>
      </c>
      <c r="I5745" t="s">
        <v>90</v>
      </c>
      <c r="J5745">
        <v>579025</v>
      </c>
      <c r="K5745" t="s">
        <v>213</v>
      </c>
      <c r="L5745">
        <v>579025</v>
      </c>
      <c r="M5745" t="s">
        <v>213</v>
      </c>
      <c r="N5745">
        <v>579025</v>
      </c>
      <c r="O5745" t="s">
        <v>213</v>
      </c>
      <c r="P5745">
        <v>579025</v>
      </c>
      <c r="Q5745" t="s">
        <v>213</v>
      </c>
      <c r="R5745" s="9">
        <v>135684.9030536951</v>
      </c>
      <c r="S5745" s="9"/>
      <c r="T5745" s="9"/>
      <c r="U5745" s="9"/>
      <c r="V5745" s="9"/>
      <c r="W5745" s="9"/>
      <c r="X5745" s="9"/>
      <c r="Y5745" s="9"/>
      <c r="Z5745" s="9"/>
      <c r="AA5745" s="9"/>
      <c r="AB5745" s="9"/>
      <c r="AC5745" s="9"/>
      <c r="AD5745" s="9"/>
      <c r="AE5745" s="9"/>
      <c r="AF5745" s="9"/>
      <c r="AG5745" s="9"/>
      <c r="AH5745" s="9"/>
      <c r="AI5745" s="9"/>
      <c r="AJ5745" s="9"/>
      <c r="AK5745" s="9"/>
      <c r="AL5745" s="9"/>
      <c r="AM5745" s="9"/>
      <c r="AN5745" s="9"/>
      <c r="AO5745" s="9"/>
      <c r="AP5745" s="9"/>
      <c r="AQ5745" s="15"/>
      <c r="AR5745" s="9"/>
      <c r="AS5745" s="9"/>
      <c r="AT5745" s="9"/>
      <c r="AU5745" s="9"/>
      <c r="AV5745" s="9"/>
      <c r="AW5745" s="9"/>
      <c r="AX5745" s="9"/>
      <c r="AY5745" s="9"/>
      <c r="AZ5745" s="9"/>
      <c r="BA5745" s="9"/>
      <c r="BB5745" s="9"/>
      <c r="BC5745" s="9"/>
      <c r="BD5745" s="9"/>
      <c r="BE5745" s="9"/>
      <c r="BF5745" s="9"/>
      <c r="BG5745" s="9"/>
      <c r="BH5745" s="9"/>
      <c r="BI5745" s="9"/>
      <c r="BJ5745" s="9"/>
      <c r="BK5745" s="9"/>
      <c r="BL5745" s="9">
        <f t="shared" si="186"/>
        <v>135684.9030536951</v>
      </c>
      <c r="BM5745" s="9">
        <f t="shared" si="187"/>
        <v>135700</v>
      </c>
    </row>
    <row r="5746" spans="1:65" x14ac:dyDescent="0.3">
      <c r="A5746" t="s">
        <v>5076</v>
      </c>
      <c r="B5746" s="9">
        <v>453</v>
      </c>
      <c r="C5746">
        <v>541346</v>
      </c>
      <c r="D5746">
        <v>1</v>
      </c>
      <c r="E5746">
        <v>0</v>
      </c>
      <c r="F5746">
        <v>0</v>
      </c>
      <c r="G5746">
        <v>0</v>
      </c>
      <c r="H5746">
        <v>0</v>
      </c>
      <c r="I5746" t="s">
        <v>111</v>
      </c>
      <c r="J5746">
        <v>536148</v>
      </c>
      <c r="K5746" t="s">
        <v>320</v>
      </c>
      <c r="L5746">
        <v>536148</v>
      </c>
      <c r="M5746" t="s">
        <v>320</v>
      </c>
      <c r="N5746">
        <v>536148</v>
      </c>
      <c r="O5746" t="s">
        <v>320</v>
      </c>
      <c r="P5746">
        <v>536385</v>
      </c>
      <c r="Q5746" t="s">
        <v>270</v>
      </c>
      <c r="R5746" s="9">
        <v>108147.88403629229</v>
      </c>
      <c r="S5746" s="9"/>
      <c r="T5746" s="9"/>
      <c r="U5746" s="9"/>
      <c r="V5746" s="9"/>
      <c r="W5746" s="9"/>
      <c r="X5746" s="9"/>
      <c r="Y5746" s="9"/>
      <c r="Z5746" s="9"/>
      <c r="AA5746" s="9"/>
      <c r="AB5746" s="9"/>
      <c r="AC5746" s="9"/>
      <c r="AD5746" s="9"/>
      <c r="AE5746" s="9"/>
      <c r="AF5746" s="9"/>
      <c r="AG5746" s="9"/>
      <c r="AH5746" s="9"/>
      <c r="AI5746" s="9"/>
      <c r="AJ5746" s="9"/>
      <c r="AK5746" s="9"/>
      <c r="AL5746" s="9"/>
      <c r="AM5746" s="9"/>
      <c r="AN5746" s="9"/>
      <c r="AO5746" s="9"/>
      <c r="AP5746" s="9"/>
      <c r="AQ5746" s="15"/>
      <c r="AR5746" s="9">
        <v>2</v>
      </c>
      <c r="AS5746" s="9">
        <f>AR5746*30500</f>
        <v>61000</v>
      </c>
      <c r="AT5746" s="9"/>
      <c r="AU5746" s="9"/>
      <c r="AV5746" s="9"/>
      <c r="AW5746" s="9"/>
      <c r="AX5746" s="9"/>
      <c r="AY5746" s="9"/>
      <c r="AZ5746" s="9"/>
      <c r="BA5746" s="9"/>
      <c r="BB5746" s="9"/>
      <c r="BC5746" s="9"/>
      <c r="BD5746" s="9"/>
      <c r="BE5746" s="9"/>
      <c r="BF5746" s="9"/>
      <c r="BG5746" s="9"/>
      <c r="BH5746" s="9"/>
      <c r="BI5746" s="9"/>
      <c r="BJ5746" s="9"/>
      <c r="BK5746" s="9"/>
      <c r="BL5746" s="9">
        <f t="shared" si="186"/>
        <v>169147.88403629229</v>
      </c>
      <c r="BM5746" s="9">
        <f t="shared" si="187"/>
        <v>169100</v>
      </c>
    </row>
    <row r="5747" spans="1:65" x14ac:dyDescent="0.3">
      <c r="A5747" t="s">
        <v>5077</v>
      </c>
      <c r="B5747" s="9">
        <v>110</v>
      </c>
      <c r="C5747">
        <v>581127</v>
      </c>
      <c r="D5747">
        <v>1</v>
      </c>
      <c r="E5747">
        <v>0</v>
      </c>
      <c r="F5747">
        <v>0</v>
      </c>
      <c r="G5747">
        <v>0</v>
      </c>
      <c r="H5747">
        <v>0</v>
      </c>
      <c r="I5747" t="s">
        <v>96</v>
      </c>
      <c r="J5747">
        <v>580325</v>
      </c>
      <c r="K5747" t="s">
        <v>4283</v>
      </c>
      <c r="L5747">
        <v>580325</v>
      </c>
      <c r="M5747" t="s">
        <v>4283</v>
      </c>
      <c r="N5747">
        <v>578347</v>
      </c>
      <c r="O5747" t="s">
        <v>296</v>
      </c>
      <c r="P5747">
        <v>578347</v>
      </c>
      <c r="Q5747" t="s">
        <v>296</v>
      </c>
      <c r="R5747" s="9">
        <v>71941.662785630979</v>
      </c>
      <c r="S5747" s="9"/>
      <c r="T5747" s="9"/>
      <c r="U5747" s="9"/>
      <c r="V5747" s="9"/>
      <c r="W5747" s="9"/>
      <c r="X5747" s="9"/>
      <c r="Y5747" s="9"/>
      <c r="Z5747" s="9"/>
      <c r="AA5747" s="9"/>
      <c r="AB5747" s="9"/>
      <c r="AC5747" s="9"/>
      <c r="AD5747" s="9"/>
      <c r="AE5747" s="9"/>
      <c r="AF5747" s="9"/>
      <c r="AG5747" s="9"/>
      <c r="AH5747" s="9"/>
      <c r="AI5747" s="9"/>
      <c r="AJ5747" s="9"/>
      <c r="AK5747" s="9"/>
      <c r="AL5747" s="9"/>
      <c r="AM5747" s="9"/>
      <c r="AN5747" s="9"/>
      <c r="AO5747" s="9"/>
      <c r="AP5747" s="9"/>
      <c r="AQ5747" s="15"/>
      <c r="AR5747" s="9"/>
      <c r="AS5747" s="9"/>
      <c r="AT5747" s="9"/>
      <c r="AU5747" s="9"/>
      <c r="AV5747" s="9"/>
      <c r="AW5747" s="9"/>
      <c r="AX5747" s="9"/>
      <c r="AY5747" s="9"/>
      <c r="AZ5747" s="9"/>
      <c r="BA5747" s="9"/>
      <c r="BB5747" s="9"/>
      <c r="BC5747" s="9"/>
      <c r="BD5747" s="9"/>
      <c r="BE5747" s="9"/>
      <c r="BF5747" s="9"/>
      <c r="BG5747" s="9"/>
      <c r="BH5747" s="9"/>
      <c r="BI5747" s="9"/>
      <c r="BJ5747" s="9"/>
      <c r="BK5747" s="9"/>
      <c r="BL5747" s="9">
        <f t="shared" si="186"/>
        <v>71941.662785630979</v>
      </c>
      <c r="BM5747" s="9">
        <f t="shared" si="187"/>
        <v>71900</v>
      </c>
    </row>
    <row r="5748" spans="1:65" x14ac:dyDescent="0.3">
      <c r="A5748" t="s">
        <v>5078</v>
      </c>
      <c r="B5748" s="9">
        <v>424</v>
      </c>
      <c r="C5748">
        <v>585963</v>
      </c>
      <c r="D5748">
        <v>1</v>
      </c>
      <c r="E5748">
        <v>0</v>
      </c>
      <c r="F5748">
        <v>0</v>
      </c>
      <c r="G5748">
        <v>0</v>
      </c>
      <c r="H5748">
        <v>0</v>
      </c>
      <c r="I5748" t="s">
        <v>135</v>
      </c>
      <c r="J5748">
        <v>585343</v>
      </c>
      <c r="K5748" t="s">
        <v>1455</v>
      </c>
      <c r="L5748">
        <v>585068</v>
      </c>
      <c r="M5748" t="s">
        <v>515</v>
      </c>
      <c r="N5748">
        <v>585068</v>
      </c>
      <c r="O5748" t="s">
        <v>515</v>
      </c>
      <c r="P5748">
        <v>585068</v>
      </c>
      <c r="Q5748" t="s">
        <v>515</v>
      </c>
      <c r="R5748" s="9">
        <v>101303.38155133319</v>
      </c>
      <c r="S5748" s="9"/>
      <c r="T5748" s="9"/>
      <c r="U5748" s="9"/>
      <c r="V5748" s="9"/>
      <c r="W5748" s="9"/>
      <c r="X5748" s="9"/>
      <c r="Y5748" s="9"/>
      <c r="Z5748" s="9"/>
      <c r="AA5748" s="9"/>
      <c r="AB5748" s="9"/>
      <c r="AC5748" s="9"/>
      <c r="AD5748" s="9"/>
      <c r="AE5748" s="9"/>
      <c r="AF5748" s="9"/>
      <c r="AG5748" s="9"/>
      <c r="AH5748" s="9"/>
      <c r="AI5748" s="9"/>
      <c r="AJ5748" s="9"/>
      <c r="AK5748" s="9"/>
      <c r="AL5748" s="9"/>
      <c r="AM5748" s="9"/>
      <c r="AN5748" s="9"/>
      <c r="AO5748" s="9"/>
      <c r="AP5748" s="9"/>
      <c r="AQ5748" s="15"/>
      <c r="AR5748" s="9"/>
      <c r="AS5748" s="9"/>
      <c r="AT5748" s="9"/>
      <c r="AU5748" s="9"/>
      <c r="AV5748" s="9"/>
      <c r="AW5748" s="9"/>
      <c r="AX5748" s="9"/>
      <c r="AY5748" s="9"/>
      <c r="AZ5748" s="9"/>
      <c r="BA5748" s="9"/>
      <c r="BB5748" s="9"/>
      <c r="BC5748" s="9"/>
      <c r="BD5748" s="9"/>
      <c r="BE5748" s="9"/>
      <c r="BF5748" s="9"/>
      <c r="BG5748" s="9"/>
      <c r="BH5748" s="9"/>
      <c r="BI5748" s="9"/>
      <c r="BJ5748" s="9"/>
      <c r="BK5748" s="9"/>
      <c r="BL5748" s="9">
        <f t="shared" si="186"/>
        <v>101303.38155133319</v>
      </c>
      <c r="BM5748" s="9">
        <f t="shared" si="187"/>
        <v>101300</v>
      </c>
    </row>
    <row r="5749" spans="1:65" x14ac:dyDescent="0.3">
      <c r="A5749" t="s">
        <v>5079</v>
      </c>
      <c r="B5749" s="9">
        <v>364</v>
      </c>
      <c r="C5749">
        <v>579831</v>
      </c>
      <c r="D5749">
        <v>1</v>
      </c>
      <c r="E5749">
        <v>0</v>
      </c>
      <c r="F5749">
        <v>0</v>
      </c>
      <c r="G5749">
        <v>0</v>
      </c>
      <c r="H5749">
        <v>0</v>
      </c>
      <c r="I5749" t="s">
        <v>90</v>
      </c>
      <c r="J5749">
        <v>579203</v>
      </c>
      <c r="K5749" t="s">
        <v>376</v>
      </c>
      <c r="L5749">
        <v>579203</v>
      </c>
      <c r="M5749" t="s">
        <v>376</v>
      </c>
      <c r="N5749">
        <v>579203</v>
      </c>
      <c r="O5749" t="s">
        <v>376</v>
      </c>
      <c r="P5749">
        <v>579203</v>
      </c>
      <c r="Q5749" t="s">
        <v>376</v>
      </c>
      <c r="R5749" s="9">
        <v>87116.243112740689</v>
      </c>
      <c r="S5749" s="9"/>
      <c r="T5749" s="9"/>
      <c r="U5749" s="9"/>
      <c r="V5749" s="9"/>
      <c r="W5749" s="9"/>
      <c r="X5749" s="9"/>
      <c r="Y5749" s="9"/>
      <c r="Z5749" s="9"/>
      <c r="AA5749" s="9"/>
      <c r="AB5749" s="9"/>
      <c r="AC5749" s="9"/>
      <c r="AD5749" s="9"/>
      <c r="AE5749" s="9"/>
      <c r="AF5749" s="9"/>
      <c r="AG5749" s="9"/>
      <c r="AH5749" s="9"/>
      <c r="AI5749" s="9"/>
      <c r="AJ5749" s="9"/>
      <c r="AK5749" s="9"/>
      <c r="AL5749" s="9"/>
      <c r="AM5749" s="9"/>
      <c r="AN5749" s="9"/>
      <c r="AO5749" s="9"/>
      <c r="AP5749" s="9"/>
      <c r="AQ5749" s="15"/>
      <c r="AR5749" s="9"/>
      <c r="AS5749" s="9"/>
      <c r="AT5749" s="9"/>
      <c r="AU5749" s="9"/>
      <c r="AV5749" s="9"/>
      <c r="AW5749" s="9"/>
      <c r="AX5749" s="9"/>
      <c r="AY5749" s="9"/>
      <c r="AZ5749" s="9"/>
      <c r="BA5749" s="9"/>
      <c r="BB5749" s="9"/>
      <c r="BC5749" s="9"/>
      <c r="BD5749" s="9"/>
      <c r="BE5749" s="9"/>
      <c r="BF5749" s="9"/>
      <c r="BG5749" s="9"/>
      <c r="BH5749" s="9"/>
      <c r="BI5749" s="9"/>
      <c r="BJ5749" s="9"/>
      <c r="BK5749" s="9"/>
      <c r="BL5749" s="9">
        <f t="shared" si="186"/>
        <v>87116.243112740689</v>
      </c>
      <c r="BM5749" s="9">
        <f t="shared" si="187"/>
        <v>87100</v>
      </c>
    </row>
    <row r="5750" spans="1:65" x14ac:dyDescent="0.3">
      <c r="A5750" s="2" t="s">
        <v>5080</v>
      </c>
      <c r="B5750" s="9">
        <v>2956</v>
      </c>
      <c r="C5750">
        <v>592820</v>
      </c>
      <c r="D5750">
        <v>1</v>
      </c>
      <c r="E5750">
        <v>1</v>
      </c>
      <c r="F5750">
        <v>0</v>
      </c>
      <c r="G5750">
        <v>0</v>
      </c>
      <c r="H5750">
        <v>0</v>
      </c>
      <c r="I5750" t="s">
        <v>135</v>
      </c>
      <c r="J5750">
        <v>592820</v>
      </c>
      <c r="K5750" t="s">
        <v>5080</v>
      </c>
      <c r="L5750">
        <v>592731</v>
      </c>
      <c r="M5750" t="s">
        <v>180</v>
      </c>
      <c r="N5750">
        <v>592731</v>
      </c>
      <c r="O5750" t="s">
        <v>180</v>
      </c>
      <c r="P5750">
        <v>592731</v>
      </c>
      <c r="Q5750" t="s">
        <v>180</v>
      </c>
      <c r="R5750" s="9">
        <v>680398.88141186687</v>
      </c>
      <c r="S5750" s="9">
        <f>SUMIFS($B:$B,$J:$J,$C5750)</f>
        <v>2956</v>
      </c>
      <c r="T5750" s="9">
        <v>160725.48246066901</v>
      </c>
      <c r="U5750" s="9">
        <v>0</v>
      </c>
      <c r="V5750" s="9">
        <f>U5750*768</f>
        <v>0</v>
      </c>
      <c r="W5750" s="9">
        <v>5</v>
      </c>
      <c r="X5750" s="9">
        <f>W5750*3072</f>
        <v>15360</v>
      </c>
      <c r="Y5750" s="9">
        <v>17</v>
      </c>
      <c r="Z5750" s="9">
        <f>Y5750*1024</f>
        <v>17408</v>
      </c>
      <c r="AA5750" s="9">
        <v>2</v>
      </c>
      <c r="AB5750" s="9">
        <f>AA5750*256</f>
        <v>512</v>
      </c>
      <c r="AC5750" s="9"/>
      <c r="AD5750" s="9"/>
      <c r="AE5750" s="9"/>
      <c r="AF5750" s="9"/>
      <c r="AG5750" s="9"/>
      <c r="AH5750" s="9"/>
      <c r="AI5750" s="9"/>
      <c r="AJ5750" s="9"/>
      <c r="AK5750" s="9"/>
      <c r="AL5750" s="9"/>
      <c r="AM5750" s="9"/>
      <c r="AN5750" s="9"/>
      <c r="AO5750" s="9"/>
      <c r="AP5750" s="9"/>
      <c r="AQ5750" s="15"/>
      <c r="AR5750" s="9">
        <v>2</v>
      </c>
      <c r="AS5750" s="9">
        <f>AR5750*30500</f>
        <v>61000</v>
      </c>
      <c r="AT5750" s="9"/>
      <c r="AU5750" s="9"/>
      <c r="AV5750" s="9"/>
      <c r="AW5750" s="9"/>
      <c r="AX5750" s="9"/>
      <c r="AY5750" s="9"/>
      <c r="AZ5750" s="9"/>
      <c r="BA5750" s="9"/>
      <c r="BB5750" s="9"/>
      <c r="BC5750" s="9"/>
      <c r="BD5750" s="9"/>
      <c r="BE5750" s="9"/>
      <c r="BF5750" s="9"/>
      <c r="BG5750" s="9"/>
      <c r="BH5750" s="9"/>
      <c r="BI5750" s="9"/>
      <c r="BJ5750" s="9"/>
      <c r="BK5750" s="9"/>
      <c r="BL5750" s="9">
        <f t="shared" si="186"/>
        <v>935404.36387253588</v>
      </c>
      <c r="BM5750" s="9">
        <f t="shared" si="187"/>
        <v>935400</v>
      </c>
    </row>
    <row r="5751" spans="1:65" x14ac:dyDescent="0.3">
      <c r="A5751" t="s">
        <v>5081</v>
      </c>
      <c r="B5751" s="9">
        <v>96</v>
      </c>
      <c r="C5751">
        <v>540706</v>
      </c>
      <c r="D5751">
        <v>1</v>
      </c>
      <c r="E5751">
        <v>0</v>
      </c>
      <c r="F5751">
        <v>0</v>
      </c>
      <c r="G5751">
        <v>0</v>
      </c>
      <c r="H5751">
        <v>0</v>
      </c>
      <c r="I5751" t="s">
        <v>151</v>
      </c>
      <c r="J5751">
        <v>557587</v>
      </c>
      <c r="K5751" t="s">
        <v>456</v>
      </c>
      <c r="L5751">
        <v>557587</v>
      </c>
      <c r="M5751" t="s">
        <v>456</v>
      </c>
      <c r="N5751">
        <v>557587</v>
      </c>
      <c r="O5751" t="s">
        <v>456</v>
      </c>
      <c r="P5751">
        <v>557587</v>
      </c>
      <c r="Q5751" t="s">
        <v>456</v>
      </c>
      <c r="R5751" s="9">
        <v>71941.662785630979</v>
      </c>
      <c r="S5751" s="9"/>
      <c r="T5751" s="9"/>
      <c r="U5751" s="9"/>
      <c r="V5751" s="9"/>
      <c r="W5751" s="9"/>
      <c r="X5751" s="9"/>
      <c r="Y5751" s="9"/>
      <c r="Z5751" s="9"/>
      <c r="AA5751" s="9"/>
      <c r="AB5751" s="9"/>
      <c r="AC5751" s="9"/>
      <c r="AD5751" s="9"/>
      <c r="AE5751" s="9"/>
      <c r="AF5751" s="9"/>
      <c r="AG5751" s="9"/>
      <c r="AH5751" s="9"/>
      <c r="AI5751" s="9"/>
      <c r="AJ5751" s="9"/>
      <c r="AK5751" s="9"/>
      <c r="AL5751" s="9"/>
      <c r="AM5751" s="9"/>
      <c r="AN5751" s="9"/>
      <c r="AO5751" s="9"/>
      <c r="AP5751" s="9"/>
      <c r="AQ5751" s="15"/>
      <c r="AR5751" s="9"/>
      <c r="AS5751" s="9"/>
      <c r="AT5751" s="9"/>
      <c r="AU5751" s="9"/>
      <c r="AV5751" s="9"/>
      <c r="AW5751" s="9"/>
      <c r="AX5751" s="9"/>
      <c r="AY5751" s="9"/>
      <c r="AZ5751" s="9"/>
      <c r="BA5751" s="9"/>
      <c r="BB5751" s="9"/>
      <c r="BC5751" s="9"/>
      <c r="BD5751" s="9"/>
      <c r="BE5751" s="9"/>
      <c r="BF5751" s="9"/>
      <c r="BG5751" s="9"/>
      <c r="BH5751" s="9"/>
      <c r="BI5751" s="9"/>
      <c r="BJ5751" s="9"/>
      <c r="BK5751" s="9"/>
      <c r="BL5751" s="9">
        <f t="shared" si="186"/>
        <v>71941.662785630979</v>
      </c>
      <c r="BM5751" s="9">
        <f t="shared" si="187"/>
        <v>71900</v>
      </c>
    </row>
    <row r="5752" spans="1:65" x14ac:dyDescent="0.3">
      <c r="A5752" t="s">
        <v>5082</v>
      </c>
      <c r="B5752" s="9">
        <v>243</v>
      </c>
      <c r="C5752">
        <v>533874</v>
      </c>
      <c r="D5752">
        <v>1</v>
      </c>
      <c r="E5752">
        <v>0</v>
      </c>
      <c r="F5752">
        <v>0</v>
      </c>
      <c r="G5752">
        <v>0</v>
      </c>
      <c r="H5752">
        <v>0</v>
      </c>
      <c r="I5752" t="s">
        <v>86</v>
      </c>
      <c r="J5752">
        <v>533416</v>
      </c>
      <c r="K5752" t="s">
        <v>1030</v>
      </c>
      <c r="L5752">
        <v>533416</v>
      </c>
      <c r="M5752" t="s">
        <v>1030</v>
      </c>
      <c r="N5752">
        <v>533416</v>
      </c>
      <c r="O5752" t="s">
        <v>1030</v>
      </c>
      <c r="P5752">
        <v>538728</v>
      </c>
      <c r="Q5752" t="s">
        <v>141</v>
      </c>
      <c r="R5752" s="9">
        <v>71941.662785630979</v>
      </c>
      <c r="S5752" s="9"/>
      <c r="T5752" s="9"/>
      <c r="U5752" s="9"/>
      <c r="V5752" s="9"/>
      <c r="W5752" s="9"/>
      <c r="X5752" s="9"/>
      <c r="Y5752" s="9"/>
      <c r="Z5752" s="9"/>
      <c r="AA5752" s="9"/>
      <c r="AB5752" s="9"/>
      <c r="AC5752" s="9"/>
      <c r="AD5752" s="9"/>
      <c r="AE5752" s="9"/>
      <c r="AF5752" s="9"/>
      <c r="AG5752" s="9"/>
      <c r="AH5752" s="9"/>
      <c r="AI5752" s="9"/>
      <c r="AJ5752" s="9"/>
      <c r="AK5752" s="9"/>
      <c r="AL5752" s="9"/>
      <c r="AM5752" s="9"/>
      <c r="AN5752" s="9"/>
      <c r="AO5752" s="9"/>
      <c r="AP5752" s="9"/>
      <c r="AQ5752" s="15"/>
      <c r="AR5752" s="9"/>
      <c r="AS5752" s="9"/>
      <c r="AT5752" s="9"/>
      <c r="AU5752" s="9"/>
      <c r="AV5752" s="9"/>
      <c r="AW5752" s="9"/>
      <c r="AX5752" s="9"/>
      <c r="AY5752" s="9"/>
      <c r="AZ5752" s="9"/>
      <c r="BA5752" s="9"/>
      <c r="BB5752" s="9"/>
      <c r="BC5752" s="9"/>
      <c r="BD5752" s="9"/>
      <c r="BE5752" s="9"/>
      <c r="BF5752" s="9"/>
      <c r="BG5752" s="9"/>
      <c r="BH5752" s="9"/>
      <c r="BI5752" s="9"/>
      <c r="BJ5752" s="9"/>
      <c r="BK5752" s="9"/>
      <c r="BL5752" s="9">
        <f t="shared" si="186"/>
        <v>71941.662785630979</v>
      </c>
      <c r="BM5752" s="9">
        <f t="shared" si="187"/>
        <v>71900</v>
      </c>
    </row>
    <row r="5753" spans="1:65" x14ac:dyDescent="0.3">
      <c r="A5753" t="s">
        <v>5083</v>
      </c>
      <c r="B5753" s="9">
        <v>632</v>
      </c>
      <c r="C5753">
        <v>534579</v>
      </c>
      <c r="D5753">
        <v>1</v>
      </c>
      <c r="E5753">
        <v>0</v>
      </c>
      <c r="F5753">
        <v>0</v>
      </c>
      <c r="G5753">
        <v>0</v>
      </c>
      <c r="H5753">
        <v>0</v>
      </c>
      <c r="I5753" t="s">
        <v>86</v>
      </c>
      <c r="J5753">
        <v>534480</v>
      </c>
      <c r="K5753" t="s">
        <v>87</v>
      </c>
      <c r="L5753">
        <v>534005</v>
      </c>
      <c r="M5753" t="s">
        <v>88</v>
      </c>
      <c r="N5753">
        <v>534005</v>
      </c>
      <c r="O5753" t="s">
        <v>88</v>
      </c>
      <c r="P5753">
        <v>534005</v>
      </c>
      <c r="Q5753" t="s">
        <v>88</v>
      </c>
      <c r="R5753" s="9">
        <v>150230.59173374431</v>
      </c>
      <c r="S5753" s="9"/>
      <c r="T5753" s="9"/>
      <c r="U5753" s="9"/>
      <c r="V5753" s="9"/>
      <c r="W5753" s="9"/>
      <c r="X5753" s="9"/>
      <c r="Y5753" s="9"/>
      <c r="Z5753" s="9"/>
      <c r="AA5753" s="9"/>
      <c r="AB5753" s="9"/>
      <c r="AC5753" s="9"/>
      <c r="AD5753" s="9"/>
      <c r="AE5753" s="9"/>
      <c r="AF5753" s="9"/>
      <c r="AG5753" s="9"/>
      <c r="AH5753" s="9"/>
      <c r="AI5753" s="9"/>
      <c r="AJ5753" s="9"/>
      <c r="AK5753" s="9"/>
      <c r="AL5753" s="9"/>
      <c r="AM5753" s="9"/>
      <c r="AN5753" s="9"/>
      <c r="AO5753" s="9"/>
      <c r="AP5753" s="9"/>
      <c r="AQ5753" s="15"/>
      <c r="AR5753" s="9"/>
      <c r="AS5753" s="9"/>
      <c r="AT5753" s="9"/>
      <c r="AU5753" s="9"/>
      <c r="AV5753" s="9"/>
      <c r="AW5753" s="9"/>
      <c r="AX5753" s="9"/>
      <c r="AY5753" s="9"/>
      <c r="AZ5753" s="9"/>
      <c r="BA5753" s="9"/>
      <c r="BB5753" s="9"/>
      <c r="BC5753" s="9"/>
      <c r="BD5753" s="9"/>
      <c r="BE5753" s="9"/>
      <c r="BF5753" s="9"/>
      <c r="BG5753" s="9"/>
      <c r="BH5753" s="9"/>
      <c r="BI5753" s="9"/>
      <c r="BJ5753" s="9"/>
      <c r="BK5753" s="9"/>
      <c r="BL5753" s="9">
        <f t="shared" si="186"/>
        <v>150230.59173374431</v>
      </c>
      <c r="BM5753" s="9">
        <f t="shared" si="187"/>
        <v>150200</v>
      </c>
    </row>
    <row r="5754" spans="1:65" x14ac:dyDescent="0.3">
      <c r="A5754" t="s">
        <v>5084</v>
      </c>
      <c r="B5754" s="9">
        <v>50</v>
      </c>
      <c r="C5754">
        <v>569739</v>
      </c>
      <c r="D5754">
        <v>1</v>
      </c>
      <c r="E5754">
        <v>0</v>
      </c>
      <c r="F5754">
        <v>0</v>
      </c>
      <c r="G5754">
        <v>0</v>
      </c>
      <c r="H5754">
        <v>0</v>
      </c>
      <c r="I5754" t="s">
        <v>123</v>
      </c>
      <c r="J5754">
        <v>569569</v>
      </c>
      <c r="K5754" t="s">
        <v>260</v>
      </c>
      <c r="L5754">
        <v>569569</v>
      </c>
      <c r="M5754" t="s">
        <v>260</v>
      </c>
      <c r="N5754">
        <v>569569</v>
      </c>
      <c r="O5754" t="s">
        <v>260</v>
      </c>
      <c r="P5754">
        <v>569569</v>
      </c>
      <c r="Q5754" t="s">
        <v>260</v>
      </c>
      <c r="R5754" s="9">
        <v>71941.662785630979</v>
      </c>
      <c r="S5754" s="9"/>
      <c r="T5754" s="9"/>
      <c r="U5754" s="9"/>
      <c r="V5754" s="9"/>
      <c r="W5754" s="9"/>
      <c r="X5754" s="9"/>
      <c r="Y5754" s="9"/>
      <c r="Z5754" s="9"/>
      <c r="AA5754" s="9"/>
      <c r="AB5754" s="9"/>
      <c r="AC5754" s="9"/>
      <c r="AD5754" s="9"/>
      <c r="AE5754" s="9"/>
      <c r="AF5754" s="9"/>
      <c r="AG5754" s="9"/>
      <c r="AH5754" s="9"/>
      <c r="AI5754" s="9"/>
      <c r="AJ5754" s="9"/>
      <c r="AK5754" s="9"/>
      <c r="AL5754" s="9"/>
      <c r="AM5754" s="9"/>
      <c r="AN5754" s="9"/>
      <c r="AO5754" s="9"/>
      <c r="AP5754" s="9"/>
      <c r="AQ5754" s="15"/>
      <c r="AR5754" s="9"/>
      <c r="AS5754" s="9"/>
      <c r="AT5754" s="9"/>
      <c r="AU5754" s="9"/>
      <c r="AV5754" s="9"/>
      <c r="AW5754" s="9"/>
      <c r="AX5754" s="9"/>
      <c r="AY5754" s="9"/>
      <c r="AZ5754" s="9"/>
      <c r="BA5754" s="9"/>
      <c r="BB5754" s="9"/>
      <c r="BC5754" s="9"/>
      <c r="BD5754" s="9"/>
      <c r="BE5754" s="9"/>
      <c r="BF5754" s="9"/>
      <c r="BG5754" s="9"/>
      <c r="BH5754" s="9"/>
      <c r="BI5754" s="9"/>
      <c r="BJ5754" s="9"/>
      <c r="BK5754" s="9"/>
      <c r="BL5754" s="9">
        <f t="shared" si="186"/>
        <v>71941.662785630979</v>
      </c>
      <c r="BM5754" s="9">
        <f t="shared" si="187"/>
        <v>71900</v>
      </c>
    </row>
    <row r="5755" spans="1:65" x14ac:dyDescent="0.3">
      <c r="A5755" t="s">
        <v>5084</v>
      </c>
      <c r="B5755" s="9">
        <v>120</v>
      </c>
      <c r="C5755">
        <v>566250</v>
      </c>
      <c r="D5755">
        <v>1</v>
      </c>
      <c r="E5755">
        <v>0</v>
      </c>
      <c r="F5755">
        <v>0</v>
      </c>
      <c r="G5755">
        <v>0</v>
      </c>
      <c r="H5755">
        <v>0</v>
      </c>
      <c r="I5755" t="s">
        <v>151</v>
      </c>
      <c r="J5755">
        <v>554111</v>
      </c>
      <c r="K5755" t="s">
        <v>266</v>
      </c>
      <c r="L5755">
        <v>554111</v>
      </c>
      <c r="M5755" t="s">
        <v>266</v>
      </c>
      <c r="N5755">
        <v>554111</v>
      </c>
      <c r="O5755" t="s">
        <v>266</v>
      </c>
      <c r="P5755">
        <v>553425</v>
      </c>
      <c r="Q5755" t="s">
        <v>152</v>
      </c>
      <c r="R5755" s="9">
        <v>71941.662785630979</v>
      </c>
      <c r="S5755" s="9"/>
      <c r="T5755" s="9"/>
      <c r="U5755" s="9"/>
      <c r="V5755" s="9"/>
      <c r="W5755" s="9"/>
      <c r="X5755" s="9"/>
      <c r="Y5755" s="9"/>
      <c r="Z5755" s="9"/>
      <c r="AA5755" s="9"/>
      <c r="AB5755" s="9"/>
      <c r="AC5755" s="9"/>
      <c r="AD5755" s="9"/>
      <c r="AE5755" s="9"/>
      <c r="AF5755" s="9"/>
      <c r="AG5755" s="9"/>
      <c r="AH5755" s="9"/>
      <c r="AI5755" s="9"/>
      <c r="AJ5755" s="9"/>
      <c r="AK5755" s="9"/>
      <c r="AL5755" s="9"/>
      <c r="AM5755" s="9"/>
      <c r="AN5755" s="9"/>
      <c r="AO5755" s="9"/>
      <c r="AP5755" s="9"/>
      <c r="AQ5755" s="15"/>
      <c r="AR5755" s="9"/>
      <c r="AS5755" s="9"/>
      <c r="AT5755" s="9"/>
      <c r="AU5755" s="9"/>
      <c r="AV5755" s="9"/>
      <c r="AW5755" s="9"/>
      <c r="AX5755" s="9"/>
      <c r="AY5755" s="9"/>
      <c r="AZ5755" s="9"/>
      <c r="BA5755" s="9"/>
      <c r="BB5755" s="9"/>
      <c r="BC5755" s="9"/>
      <c r="BD5755" s="9"/>
      <c r="BE5755" s="9"/>
      <c r="BF5755" s="9"/>
      <c r="BG5755" s="9"/>
      <c r="BH5755" s="9"/>
      <c r="BI5755" s="9"/>
      <c r="BJ5755" s="9"/>
      <c r="BK5755" s="9"/>
      <c r="BL5755" s="9">
        <f t="shared" si="186"/>
        <v>71941.662785630979</v>
      </c>
      <c r="BM5755" s="9">
        <f t="shared" si="187"/>
        <v>71900</v>
      </c>
    </row>
    <row r="5756" spans="1:65" x14ac:dyDescent="0.3">
      <c r="A5756" t="s">
        <v>5085</v>
      </c>
      <c r="B5756" s="9">
        <v>482</v>
      </c>
      <c r="C5756">
        <v>565571</v>
      </c>
      <c r="D5756">
        <v>1</v>
      </c>
      <c r="E5756">
        <v>0</v>
      </c>
      <c r="F5756">
        <v>0</v>
      </c>
      <c r="G5756">
        <v>0</v>
      </c>
      <c r="H5756">
        <v>0</v>
      </c>
      <c r="I5756" t="s">
        <v>86</v>
      </c>
      <c r="J5756">
        <v>535621</v>
      </c>
      <c r="K5756" t="s">
        <v>954</v>
      </c>
      <c r="L5756">
        <v>535419</v>
      </c>
      <c r="M5756" t="s">
        <v>170</v>
      </c>
      <c r="N5756">
        <v>535419</v>
      </c>
      <c r="O5756" t="s">
        <v>170</v>
      </c>
      <c r="P5756">
        <v>535419</v>
      </c>
      <c r="Q5756" t="s">
        <v>170</v>
      </c>
      <c r="R5756" s="9">
        <v>114984.5572883627</v>
      </c>
      <c r="S5756" s="9"/>
      <c r="T5756" s="9"/>
      <c r="U5756" s="9"/>
      <c r="V5756" s="9"/>
      <c r="W5756" s="9"/>
      <c r="X5756" s="9"/>
      <c r="Y5756" s="9"/>
      <c r="Z5756" s="9"/>
      <c r="AA5756" s="9"/>
      <c r="AB5756" s="9"/>
      <c r="AC5756" s="9"/>
      <c r="AD5756" s="9"/>
      <c r="AE5756" s="9"/>
      <c r="AF5756" s="9"/>
      <c r="AG5756" s="9"/>
      <c r="AH5756" s="9"/>
      <c r="AI5756" s="9"/>
      <c r="AJ5756" s="9"/>
      <c r="AK5756" s="9"/>
      <c r="AL5756" s="9"/>
      <c r="AM5756" s="9"/>
      <c r="AN5756" s="9"/>
      <c r="AO5756" s="9"/>
      <c r="AP5756" s="9"/>
      <c r="AQ5756" s="15"/>
      <c r="AR5756" s="9"/>
      <c r="AS5756" s="9"/>
      <c r="AT5756" s="9"/>
      <c r="AU5756" s="9"/>
      <c r="AV5756" s="9"/>
      <c r="AW5756" s="9"/>
      <c r="AX5756" s="9"/>
      <c r="AY5756" s="9"/>
      <c r="AZ5756" s="9"/>
      <c r="BA5756" s="9"/>
      <c r="BB5756" s="9"/>
      <c r="BC5756" s="9"/>
      <c r="BD5756" s="9"/>
      <c r="BE5756" s="9"/>
      <c r="BF5756" s="9"/>
      <c r="BG5756" s="9"/>
      <c r="BH5756" s="9"/>
      <c r="BI5756" s="9"/>
      <c r="BJ5756" s="9"/>
      <c r="BK5756" s="9"/>
      <c r="BL5756" s="9">
        <f t="shared" si="186"/>
        <v>114984.5572883627</v>
      </c>
      <c r="BM5756" s="9">
        <f t="shared" si="187"/>
        <v>115000</v>
      </c>
    </row>
    <row r="5757" spans="1:65" x14ac:dyDescent="0.3">
      <c r="A5757" s="2" t="s">
        <v>5086</v>
      </c>
      <c r="B5757" s="9">
        <v>1027</v>
      </c>
      <c r="C5757">
        <v>586749</v>
      </c>
      <c r="D5757">
        <v>1</v>
      </c>
      <c r="E5757">
        <v>1</v>
      </c>
      <c r="F5757">
        <v>0</v>
      </c>
      <c r="G5757">
        <v>0</v>
      </c>
      <c r="H5757">
        <v>0</v>
      </c>
      <c r="I5757" t="s">
        <v>81</v>
      </c>
      <c r="J5757">
        <v>586749</v>
      </c>
      <c r="K5757" t="s">
        <v>5086</v>
      </c>
      <c r="L5757">
        <v>586307</v>
      </c>
      <c r="M5757" t="s">
        <v>121</v>
      </c>
      <c r="N5757">
        <v>586307</v>
      </c>
      <c r="O5757" t="s">
        <v>121</v>
      </c>
      <c r="P5757">
        <v>586307</v>
      </c>
      <c r="Q5757" t="s">
        <v>121</v>
      </c>
      <c r="R5757" s="9">
        <v>242251.66547302049</v>
      </c>
      <c r="S5757" s="9">
        <f>SUMIFS($B:$B,$J:$J,$C5757)</f>
        <v>1027</v>
      </c>
      <c r="T5757" s="9">
        <v>55961.949140920216</v>
      </c>
      <c r="U5757" s="9">
        <v>0</v>
      </c>
      <c r="V5757" s="9">
        <f>U5757*768</f>
        <v>0</v>
      </c>
      <c r="W5757" s="9">
        <v>4</v>
      </c>
      <c r="X5757" s="9">
        <f>W5757*3072</f>
        <v>12288</v>
      </c>
      <c r="Y5757" s="9">
        <v>2</v>
      </c>
      <c r="Z5757" s="9">
        <f>Y5757*1024</f>
        <v>2048</v>
      </c>
      <c r="AA5757" s="9">
        <v>0</v>
      </c>
      <c r="AB5757" s="9">
        <f>AA5757*256</f>
        <v>0</v>
      </c>
      <c r="AC5757" s="9"/>
      <c r="AD5757" s="9"/>
      <c r="AE5757" s="9"/>
      <c r="AF5757" s="9"/>
      <c r="AG5757" s="9"/>
      <c r="AH5757" s="9"/>
      <c r="AI5757" s="9"/>
      <c r="AJ5757" s="9"/>
      <c r="AK5757" s="9"/>
      <c r="AL5757" s="9"/>
      <c r="AM5757" s="9"/>
      <c r="AN5757" s="9"/>
      <c r="AO5757" s="9"/>
      <c r="AP5757" s="9"/>
      <c r="AQ5757" s="15"/>
      <c r="AR5757" s="9"/>
      <c r="AS5757" s="9"/>
      <c r="AT5757" s="9"/>
      <c r="AU5757" s="9"/>
      <c r="AV5757" s="9"/>
      <c r="AW5757" s="9"/>
      <c r="AX5757" s="9"/>
      <c r="AY5757" s="9"/>
      <c r="AZ5757" s="9"/>
      <c r="BA5757" s="9"/>
      <c r="BB5757" s="9"/>
      <c r="BC5757" s="9"/>
      <c r="BD5757" s="9"/>
      <c r="BE5757" s="9"/>
      <c r="BF5757" s="9"/>
      <c r="BG5757" s="9"/>
      <c r="BH5757" s="9"/>
      <c r="BI5757" s="9"/>
      <c r="BJ5757" s="9"/>
      <c r="BK5757" s="9"/>
      <c r="BL5757" s="9">
        <f t="shared" si="186"/>
        <v>312549.61461394071</v>
      </c>
      <c r="BM5757" s="9">
        <f t="shared" si="187"/>
        <v>312500</v>
      </c>
    </row>
    <row r="5758" spans="1:65" x14ac:dyDescent="0.3">
      <c r="A5758" t="s">
        <v>5086</v>
      </c>
      <c r="B5758" s="9">
        <v>677</v>
      </c>
      <c r="C5758">
        <v>547433</v>
      </c>
      <c r="D5758">
        <v>1</v>
      </c>
      <c r="E5758">
        <v>0</v>
      </c>
      <c r="F5758">
        <v>0</v>
      </c>
      <c r="G5758">
        <v>0</v>
      </c>
      <c r="H5758">
        <v>0</v>
      </c>
      <c r="I5758" t="s">
        <v>111</v>
      </c>
      <c r="J5758">
        <v>511382</v>
      </c>
      <c r="K5758" t="s">
        <v>311</v>
      </c>
      <c r="L5758">
        <v>511382</v>
      </c>
      <c r="M5758" t="s">
        <v>311</v>
      </c>
      <c r="N5758">
        <v>511382</v>
      </c>
      <c r="O5758" t="s">
        <v>311</v>
      </c>
      <c r="P5758">
        <v>511382</v>
      </c>
      <c r="Q5758" t="s">
        <v>311</v>
      </c>
      <c r="R5758" s="9">
        <v>160769.0933787142</v>
      </c>
      <c r="S5758" s="9"/>
      <c r="T5758" s="9"/>
      <c r="U5758" s="9"/>
      <c r="V5758" s="9"/>
      <c r="W5758" s="9"/>
      <c r="X5758" s="9"/>
      <c r="Y5758" s="9"/>
      <c r="Z5758" s="9"/>
      <c r="AA5758" s="9"/>
      <c r="AB5758" s="9"/>
      <c r="AC5758" s="9"/>
      <c r="AD5758" s="9"/>
      <c r="AE5758" s="9"/>
      <c r="AF5758" s="9"/>
      <c r="AG5758" s="9"/>
      <c r="AH5758" s="9"/>
      <c r="AI5758" s="9"/>
      <c r="AJ5758" s="9"/>
      <c r="AK5758" s="9"/>
      <c r="AL5758" s="9"/>
      <c r="AM5758" s="9"/>
      <c r="AN5758" s="9"/>
      <c r="AO5758" s="9"/>
      <c r="AP5758" s="9"/>
      <c r="AQ5758" s="15"/>
      <c r="AR5758" s="9"/>
      <c r="AS5758" s="9"/>
      <c r="AT5758" s="9"/>
      <c r="AU5758" s="9"/>
      <c r="AV5758" s="9"/>
      <c r="AW5758" s="9"/>
      <c r="AX5758" s="9"/>
      <c r="AY5758" s="9"/>
      <c r="AZ5758" s="9"/>
      <c r="BA5758" s="9"/>
      <c r="BB5758" s="9"/>
      <c r="BC5758" s="9"/>
      <c r="BD5758" s="9"/>
      <c r="BE5758" s="9"/>
      <c r="BF5758" s="9"/>
      <c r="BG5758" s="9"/>
      <c r="BH5758" s="9"/>
      <c r="BI5758" s="9"/>
      <c r="BJ5758" s="9"/>
      <c r="BK5758" s="9"/>
      <c r="BL5758" s="9">
        <f t="shared" si="186"/>
        <v>160769.0933787142</v>
      </c>
      <c r="BM5758" s="9">
        <f t="shared" si="187"/>
        <v>160800</v>
      </c>
    </row>
    <row r="5759" spans="1:65" x14ac:dyDescent="0.3">
      <c r="A5759" t="s">
        <v>5087</v>
      </c>
      <c r="B5759" s="9">
        <v>282</v>
      </c>
      <c r="C5759">
        <v>597082</v>
      </c>
      <c r="D5759">
        <v>1</v>
      </c>
      <c r="E5759">
        <v>0</v>
      </c>
      <c r="F5759">
        <v>0</v>
      </c>
      <c r="G5759">
        <v>0</v>
      </c>
      <c r="H5759">
        <v>0</v>
      </c>
      <c r="I5759" t="s">
        <v>123</v>
      </c>
      <c r="J5759">
        <v>596345</v>
      </c>
      <c r="K5759" t="s">
        <v>752</v>
      </c>
      <c r="L5759">
        <v>596973</v>
      </c>
      <c r="M5759" t="s">
        <v>753</v>
      </c>
      <c r="N5759">
        <v>596973</v>
      </c>
      <c r="O5759" t="s">
        <v>753</v>
      </c>
      <c r="P5759">
        <v>597007</v>
      </c>
      <c r="Q5759" t="s">
        <v>172</v>
      </c>
      <c r="R5759" s="9">
        <v>71941.662785630979</v>
      </c>
      <c r="S5759" s="9"/>
      <c r="T5759" s="9"/>
      <c r="U5759" s="9"/>
      <c r="V5759" s="9"/>
      <c r="W5759" s="9"/>
      <c r="X5759" s="9"/>
      <c r="Y5759" s="9"/>
      <c r="Z5759" s="9"/>
      <c r="AA5759" s="9"/>
      <c r="AB5759" s="9"/>
      <c r="AC5759" s="9"/>
      <c r="AD5759" s="9"/>
      <c r="AE5759" s="9"/>
      <c r="AF5759" s="9"/>
      <c r="AG5759" s="9"/>
      <c r="AH5759" s="9"/>
      <c r="AI5759" s="9"/>
      <c r="AJ5759" s="9"/>
      <c r="AK5759" s="9"/>
      <c r="AL5759" s="9"/>
      <c r="AM5759" s="9"/>
      <c r="AN5759" s="9"/>
      <c r="AO5759" s="9"/>
      <c r="AP5759" s="9"/>
      <c r="AQ5759" s="15"/>
      <c r="AR5759" s="9"/>
      <c r="AS5759" s="9"/>
      <c r="AT5759" s="9"/>
      <c r="AU5759" s="9"/>
      <c r="AV5759" s="9"/>
      <c r="AW5759" s="9"/>
      <c r="AX5759" s="9"/>
      <c r="AY5759" s="9"/>
      <c r="AZ5759" s="9"/>
      <c r="BA5759" s="9"/>
      <c r="BB5759" s="9"/>
      <c r="BC5759" s="9"/>
      <c r="BD5759" s="9"/>
      <c r="BE5759" s="9"/>
      <c r="BF5759" s="9"/>
      <c r="BG5759" s="9"/>
      <c r="BH5759" s="9"/>
      <c r="BI5759" s="9"/>
      <c r="BJ5759" s="9"/>
      <c r="BK5759" s="9"/>
      <c r="BL5759" s="9">
        <f t="shared" si="186"/>
        <v>71941.662785630979</v>
      </c>
      <c r="BM5759" s="9">
        <f t="shared" si="187"/>
        <v>71900</v>
      </c>
    </row>
    <row r="5760" spans="1:65" x14ac:dyDescent="0.3">
      <c r="A5760" t="s">
        <v>5087</v>
      </c>
      <c r="B5760" s="9">
        <v>374</v>
      </c>
      <c r="C5760">
        <v>574601</v>
      </c>
      <c r="D5760">
        <v>1</v>
      </c>
      <c r="E5760">
        <v>0</v>
      </c>
      <c r="F5760">
        <v>0</v>
      </c>
      <c r="G5760">
        <v>0</v>
      </c>
      <c r="H5760">
        <v>0</v>
      </c>
      <c r="I5760" t="s">
        <v>90</v>
      </c>
      <c r="J5760">
        <v>574121</v>
      </c>
      <c r="K5760" t="s">
        <v>1277</v>
      </c>
      <c r="L5760">
        <v>574121</v>
      </c>
      <c r="M5760" t="s">
        <v>1277</v>
      </c>
      <c r="N5760">
        <v>574121</v>
      </c>
      <c r="O5760" t="s">
        <v>1277</v>
      </c>
      <c r="P5760">
        <v>574121</v>
      </c>
      <c r="Q5760" t="s">
        <v>1277</v>
      </c>
      <c r="R5760" s="9">
        <v>89483.295669922649</v>
      </c>
      <c r="S5760" s="9"/>
      <c r="T5760" s="9"/>
      <c r="U5760" s="9"/>
      <c r="V5760" s="9"/>
      <c r="W5760" s="9"/>
      <c r="X5760" s="9"/>
      <c r="Y5760" s="9"/>
      <c r="Z5760" s="9"/>
      <c r="AA5760" s="9"/>
      <c r="AB5760" s="9"/>
      <c r="AC5760" s="9"/>
      <c r="AD5760" s="9"/>
      <c r="AE5760" s="9"/>
      <c r="AF5760" s="9"/>
      <c r="AG5760" s="9"/>
      <c r="AH5760" s="9"/>
      <c r="AI5760" s="9"/>
      <c r="AJ5760" s="9"/>
      <c r="AK5760" s="9"/>
      <c r="AL5760" s="9"/>
      <c r="AM5760" s="9"/>
      <c r="AN5760" s="9"/>
      <c r="AO5760" s="9"/>
      <c r="AP5760" s="9"/>
      <c r="AQ5760" s="15"/>
      <c r="AR5760" s="9"/>
      <c r="AS5760" s="9"/>
      <c r="AT5760" s="9"/>
      <c r="AU5760" s="9"/>
      <c r="AV5760" s="9"/>
      <c r="AW5760" s="9"/>
      <c r="AX5760" s="9"/>
      <c r="AY5760" s="9"/>
      <c r="AZ5760" s="9"/>
      <c r="BA5760" s="9"/>
      <c r="BB5760" s="9"/>
      <c r="BC5760" s="9"/>
      <c r="BD5760" s="9"/>
      <c r="BE5760" s="9"/>
      <c r="BF5760" s="9"/>
      <c r="BG5760" s="9"/>
      <c r="BH5760" s="9"/>
      <c r="BI5760" s="9"/>
      <c r="BJ5760" s="9"/>
      <c r="BK5760" s="9"/>
      <c r="BL5760" s="9">
        <f t="shared" si="186"/>
        <v>89483.295669922649</v>
      </c>
      <c r="BM5760" s="9">
        <f t="shared" si="187"/>
        <v>89500</v>
      </c>
    </row>
    <row r="5761" spans="1:65" x14ac:dyDescent="0.3">
      <c r="A5761" t="s">
        <v>5087</v>
      </c>
      <c r="B5761" s="9">
        <v>180</v>
      </c>
      <c r="C5761">
        <v>553310</v>
      </c>
      <c r="D5761">
        <v>1</v>
      </c>
      <c r="E5761">
        <v>0</v>
      </c>
      <c r="F5761">
        <v>0</v>
      </c>
      <c r="G5761">
        <v>0</v>
      </c>
      <c r="H5761">
        <v>0</v>
      </c>
      <c r="I5761" t="s">
        <v>83</v>
      </c>
      <c r="J5761">
        <v>553271</v>
      </c>
      <c r="K5761" t="s">
        <v>570</v>
      </c>
      <c r="L5761">
        <v>553271</v>
      </c>
      <c r="M5761" t="s">
        <v>570</v>
      </c>
      <c r="N5761">
        <v>553271</v>
      </c>
      <c r="O5761" t="s">
        <v>570</v>
      </c>
      <c r="P5761">
        <v>553131</v>
      </c>
      <c r="Q5761" t="s">
        <v>571</v>
      </c>
      <c r="R5761" s="9">
        <v>71941.662785630979</v>
      </c>
      <c r="S5761" s="9"/>
      <c r="T5761" s="9"/>
      <c r="U5761" s="9"/>
      <c r="V5761" s="9"/>
      <c r="W5761" s="9"/>
      <c r="X5761" s="9"/>
      <c r="Y5761" s="9"/>
      <c r="Z5761" s="9"/>
      <c r="AA5761" s="9"/>
      <c r="AB5761" s="9"/>
      <c r="AC5761" s="9"/>
      <c r="AD5761" s="9"/>
      <c r="AE5761" s="9"/>
      <c r="AF5761" s="9"/>
      <c r="AG5761" s="9"/>
      <c r="AH5761" s="9"/>
      <c r="AI5761" s="9"/>
      <c r="AJ5761" s="9"/>
      <c r="AK5761" s="9"/>
      <c r="AL5761" s="9"/>
      <c r="AM5761" s="9"/>
      <c r="AN5761" s="9"/>
      <c r="AO5761" s="9"/>
      <c r="AP5761" s="9"/>
      <c r="AQ5761" s="15"/>
      <c r="AR5761" s="9"/>
      <c r="AS5761" s="9"/>
      <c r="AT5761" s="9"/>
      <c r="AU5761" s="9"/>
      <c r="AV5761" s="9"/>
      <c r="AW5761" s="9"/>
      <c r="AX5761" s="9"/>
      <c r="AY5761" s="9"/>
      <c r="AZ5761" s="9"/>
      <c r="BA5761" s="9"/>
      <c r="BB5761" s="9"/>
      <c r="BC5761" s="9"/>
      <c r="BD5761" s="9"/>
      <c r="BE5761" s="9"/>
      <c r="BF5761" s="9"/>
      <c r="BG5761" s="9"/>
      <c r="BH5761" s="9"/>
      <c r="BI5761" s="9"/>
      <c r="BJ5761" s="9"/>
      <c r="BK5761" s="9"/>
      <c r="BL5761" s="9">
        <f t="shared" si="186"/>
        <v>71941.662785630979</v>
      </c>
      <c r="BM5761" s="9">
        <f t="shared" si="187"/>
        <v>71900</v>
      </c>
    </row>
    <row r="5762" spans="1:65" x14ac:dyDescent="0.3">
      <c r="A5762" t="s">
        <v>5087</v>
      </c>
      <c r="B5762" s="9">
        <v>49</v>
      </c>
      <c r="C5762">
        <v>535915</v>
      </c>
      <c r="D5762">
        <v>1</v>
      </c>
      <c r="E5762">
        <v>0</v>
      </c>
      <c r="F5762">
        <v>0</v>
      </c>
      <c r="G5762">
        <v>0</v>
      </c>
      <c r="H5762">
        <v>0</v>
      </c>
      <c r="I5762" t="s">
        <v>83</v>
      </c>
      <c r="J5762">
        <v>545121</v>
      </c>
      <c r="K5762" t="s">
        <v>625</v>
      </c>
      <c r="L5762">
        <v>544256</v>
      </c>
      <c r="M5762" t="s">
        <v>85</v>
      </c>
      <c r="N5762">
        <v>544256</v>
      </c>
      <c r="O5762" t="s">
        <v>85</v>
      </c>
      <c r="P5762">
        <v>544256</v>
      </c>
      <c r="Q5762" t="s">
        <v>85</v>
      </c>
      <c r="R5762" s="9">
        <v>71941.662785630979</v>
      </c>
      <c r="S5762" s="9"/>
      <c r="T5762" s="9"/>
      <c r="U5762" s="9"/>
      <c r="V5762" s="9"/>
      <c r="W5762" s="9"/>
      <c r="X5762" s="9"/>
      <c r="Y5762" s="9"/>
      <c r="Z5762" s="9"/>
      <c r="AA5762" s="9"/>
      <c r="AB5762" s="9"/>
      <c r="AC5762" s="9"/>
      <c r="AD5762" s="9"/>
      <c r="AE5762" s="9"/>
      <c r="AF5762" s="9"/>
      <c r="AG5762" s="9"/>
      <c r="AH5762" s="9"/>
      <c r="AI5762" s="9"/>
      <c r="AJ5762" s="9"/>
      <c r="AK5762" s="9"/>
      <c r="AL5762" s="9"/>
      <c r="AM5762" s="9"/>
      <c r="AN5762" s="9"/>
      <c r="AO5762" s="9"/>
      <c r="AP5762" s="9"/>
      <c r="AQ5762" s="15"/>
      <c r="AR5762" s="9"/>
      <c r="AS5762" s="9"/>
      <c r="AT5762" s="9"/>
      <c r="AU5762" s="9"/>
      <c r="AV5762" s="9"/>
      <c r="AW5762" s="9"/>
      <c r="AX5762" s="9"/>
      <c r="AY5762" s="9"/>
      <c r="AZ5762" s="9"/>
      <c r="BA5762" s="9"/>
      <c r="BB5762" s="9"/>
      <c r="BC5762" s="9"/>
      <c r="BD5762" s="9"/>
      <c r="BE5762" s="9"/>
      <c r="BF5762" s="9"/>
      <c r="BG5762" s="9"/>
      <c r="BH5762" s="9"/>
      <c r="BI5762" s="9"/>
      <c r="BJ5762" s="9"/>
      <c r="BK5762" s="9"/>
      <c r="BL5762" s="9">
        <f t="shared" si="186"/>
        <v>71941.662785630979</v>
      </c>
      <c r="BM5762" s="9">
        <f t="shared" si="187"/>
        <v>71900</v>
      </c>
    </row>
    <row r="5763" spans="1:65" x14ac:dyDescent="0.3">
      <c r="A5763" t="s">
        <v>5088</v>
      </c>
      <c r="B5763" s="9">
        <v>96</v>
      </c>
      <c r="C5763">
        <v>537951</v>
      </c>
      <c r="D5763">
        <v>1</v>
      </c>
      <c r="E5763">
        <v>0</v>
      </c>
      <c r="F5763">
        <v>0</v>
      </c>
      <c r="G5763">
        <v>0</v>
      </c>
      <c r="H5763">
        <v>0</v>
      </c>
      <c r="I5763" t="s">
        <v>86</v>
      </c>
      <c r="J5763">
        <v>537683</v>
      </c>
      <c r="K5763" t="s">
        <v>324</v>
      </c>
      <c r="L5763">
        <v>537683</v>
      </c>
      <c r="M5763" t="s">
        <v>324</v>
      </c>
      <c r="N5763">
        <v>537683</v>
      </c>
      <c r="O5763" t="s">
        <v>324</v>
      </c>
      <c r="P5763">
        <v>537683</v>
      </c>
      <c r="Q5763" t="s">
        <v>324</v>
      </c>
      <c r="R5763" s="9">
        <v>71941.662785630979</v>
      </c>
      <c r="S5763" s="9"/>
      <c r="T5763" s="9"/>
      <c r="U5763" s="9"/>
      <c r="V5763" s="9"/>
      <c r="W5763" s="9"/>
      <c r="X5763" s="9"/>
      <c r="Y5763" s="9"/>
      <c r="Z5763" s="9"/>
      <c r="AA5763" s="9"/>
      <c r="AB5763" s="9"/>
      <c r="AC5763" s="9"/>
      <c r="AD5763" s="9"/>
      <c r="AE5763" s="9"/>
      <c r="AF5763" s="9"/>
      <c r="AG5763" s="9"/>
      <c r="AH5763" s="9"/>
      <c r="AI5763" s="9"/>
      <c r="AJ5763" s="9"/>
      <c r="AK5763" s="9"/>
      <c r="AL5763" s="9"/>
      <c r="AM5763" s="9"/>
      <c r="AN5763" s="9"/>
      <c r="AO5763" s="9"/>
      <c r="AP5763" s="9"/>
      <c r="AQ5763" s="15"/>
      <c r="AR5763" s="9"/>
      <c r="AS5763" s="9"/>
      <c r="AT5763" s="9"/>
      <c r="AU5763" s="9"/>
      <c r="AV5763" s="9"/>
      <c r="AW5763" s="9"/>
      <c r="AX5763" s="9"/>
      <c r="AY5763" s="9"/>
      <c r="AZ5763" s="9"/>
      <c r="BA5763" s="9"/>
      <c r="BB5763" s="9"/>
      <c r="BC5763" s="9"/>
      <c r="BD5763" s="9"/>
      <c r="BE5763" s="9"/>
      <c r="BF5763" s="9"/>
      <c r="BG5763" s="9"/>
      <c r="BH5763" s="9"/>
      <c r="BI5763" s="9"/>
      <c r="BJ5763" s="9"/>
      <c r="BK5763" s="9"/>
      <c r="BL5763" s="9">
        <f t="shared" si="186"/>
        <v>71941.662785630979</v>
      </c>
      <c r="BM5763" s="9">
        <f t="shared" si="187"/>
        <v>71900</v>
      </c>
    </row>
    <row r="5764" spans="1:65" x14ac:dyDescent="0.3">
      <c r="A5764" t="s">
        <v>5089</v>
      </c>
      <c r="B5764" s="9">
        <v>122</v>
      </c>
      <c r="C5764">
        <v>539376</v>
      </c>
      <c r="D5764">
        <v>1</v>
      </c>
      <c r="E5764">
        <v>0</v>
      </c>
      <c r="F5764">
        <v>0</v>
      </c>
      <c r="G5764">
        <v>0</v>
      </c>
      <c r="H5764">
        <v>0</v>
      </c>
      <c r="I5764" t="s">
        <v>77</v>
      </c>
      <c r="J5764">
        <v>554642</v>
      </c>
      <c r="K5764" t="s">
        <v>1434</v>
      </c>
      <c r="L5764">
        <v>554642</v>
      </c>
      <c r="M5764" t="s">
        <v>1434</v>
      </c>
      <c r="N5764">
        <v>554642</v>
      </c>
      <c r="O5764" t="s">
        <v>1434</v>
      </c>
      <c r="P5764">
        <v>554642</v>
      </c>
      <c r="Q5764" t="s">
        <v>1434</v>
      </c>
      <c r="R5764" s="9">
        <v>71941.662785630979</v>
      </c>
      <c r="S5764" s="9"/>
      <c r="T5764" s="9"/>
      <c r="U5764" s="9"/>
      <c r="V5764" s="9"/>
      <c r="W5764" s="9"/>
      <c r="X5764" s="9"/>
      <c r="Y5764" s="9"/>
      <c r="Z5764" s="9"/>
      <c r="AA5764" s="9"/>
      <c r="AB5764" s="9"/>
      <c r="AC5764" s="9"/>
      <c r="AD5764" s="9"/>
      <c r="AE5764" s="9"/>
      <c r="AF5764" s="9"/>
      <c r="AG5764" s="9"/>
      <c r="AH5764" s="9"/>
      <c r="AI5764" s="9"/>
      <c r="AJ5764" s="9"/>
      <c r="AK5764" s="9"/>
      <c r="AL5764" s="9"/>
      <c r="AM5764" s="9"/>
      <c r="AN5764" s="9"/>
      <c r="AO5764" s="9"/>
      <c r="AP5764" s="9"/>
      <c r="AQ5764" s="15"/>
      <c r="AR5764" s="9"/>
      <c r="AS5764" s="9"/>
      <c r="AT5764" s="9"/>
      <c r="AU5764" s="9"/>
      <c r="AV5764" s="9"/>
      <c r="AW5764" s="9"/>
      <c r="AX5764" s="9"/>
      <c r="AY5764" s="9"/>
      <c r="AZ5764" s="9"/>
      <c r="BA5764" s="9"/>
      <c r="BB5764" s="9"/>
      <c r="BC5764" s="9"/>
      <c r="BD5764" s="9"/>
      <c r="BE5764" s="9"/>
      <c r="BF5764" s="9"/>
      <c r="BG5764" s="9"/>
      <c r="BH5764" s="9"/>
      <c r="BI5764" s="9"/>
      <c r="BJ5764" s="9"/>
      <c r="BK5764" s="9"/>
      <c r="BL5764" s="9">
        <f t="shared" ref="BL5764:BL5827" si="188">SUMIF(R5764:R5764,"&lt;&gt;")+SUMIF(T5764:T5764,"&lt;&gt;")+SUMIF(V5764:V5764,"&lt;&gt;")+SUMIF(X5764:X5764,"&lt;&gt;")+SUMIF(Z5764:Z5764,"&lt;&gt;")+SUMIF(AB5764:AB5764,"&lt;&gt;")+SUMIF(AD5764:AD5764,"&lt;&gt;")+SUMIF(AF5764:AF5764,"&lt;&gt;")+SUMIF(AH5764:AH5764,"&lt;&gt;")+SUMIF(AJ5764:AJ5764,"&lt;&gt;")+SUMIF(AK5764:AK5764,"&lt;&gt;")+SUMIF(AM5764:AM5764,"&lt;&gt;")+SUMIF(AO5764:AO5764,"&lt;&gt;")+SUMIF(AQ5764:AQ5764,"&lt;&gt;")+SUMIF(AS5764:AS5764,"&lt;&gt;")+SUMIF(AU5764:AU5764,"&lt;&gt;")+SUMIF(AW5764:AW5764,"&lt;&gt;")+SUMIF(AY5764:AY5764,"&lt;&gt;")+SUMIF(BA5764:BA5764,"&lt;&gt;")+SUMIF(BC5764:BC5764,"&lt;&gt;")+SUMIF(BE5764:BE5764,"&lt;&gt;")+SUMIF(BG5764:BG5764,"&lt;&gt;")+SUMIF(BI5764:BI5764,"&lt;&gt;")+SUMIF(BK5764:BK5764,"&lt;&gt;")</f>
        <v>71941.662785630979</v>
      </c>
      <c r="BM5764" s="9">
        <f t="shared" ref="BM5764:BM5827" si="189">ROUND(BL5764/100,0)*100</f>
        <v>71900</v>
      </c>
    </row>
    <row r="5765" spans="1:65" x14ac:dyDescent="0.3">
      <c r="A5765" t="s">
        <v>5090</v>
      </c>
      <c r="B5765" s="9">
        <v>147</v>
      </c>
      <c r="C5765">
        <v>598852</v>
      </c>
      <c r="D5765">
        <v>1</v>
      </c>
      <c r="E5765">
        <v>0</v>
      </c>
      <c r="F5765">
        <v>0</v>
      </c>
      <c r="G5765">
        <v>0</v>
      </c>
      <c r="H5765">
        <v>0</v>
      </c>
      <c r="I5765" t="s">
        <v>83</v>
      </c>
      <c r="J5765">
        <v>549452</v>
      </c>
      <c r="K5765" t="s">
        <v>2092</v>
      </c>
      <c r="L5765">
        <v>549576</v>
      </c>
      <c r="M5765" t="s">
        <v>317</v>
      </c>
      <c r="N5765">
        <v>549576</v>
      </c>
      <c r="O5765" t="s">
        <v>317</v>
      </c>
      <c r="P5765">
        <v>549576</v>
      </c>
      <c r="Q5765" t="s">
        <v>317</v>
      </c>
      <c r="R5765" s="9">
        <v>71941.662785630979</v>
      </c>
      <c r="S5765" s="9"/>
      <c r="T5765" s="9"/>
      <c r="U5765" s="9"/>
      <c r="V5765" s="9"/>
      <c r="W5765" s="9"/>
      <c r="X5765" s="9"/>
      <c r="Y5765" s="9"/>
      <c r="Z5765" s="9"/>
      <c r="AA5765" s="9"/>
      <c r="AB5765" s="9"/>
      <c r="AC5765" s="9"/>
      <c r="AD5765" s="9"/>
      <c r="AE5765" s="9"/>
      <c r="AF5765" s="9"/>
      <c r="AG5765" s="9"/>
      <c r="AH5765" s="9"/>
      <c r="AI5765" s="9"/>
      <c r="AJ5765" s="9"/>
      <c r="AK5765" s="9"/>
      <c r="AL5765" s="9"/>
      <c r="AM5765" s="9"/>
      <c r="AN5765" s="9"/>
      <c r="AO5765" s="9"/>
      <c r="AP5765" s="9"/>
      <c r="AQ5765" s="15"/>
      <c r="AR5765" s="9"/>
      <c r="AS5765" s="9"/>
      <c r="AT5765" s="9"/>
      <c r="AU5765" s="9"/>
      <c r="AV5765" s="9"/>
      <c r="AW5765" s="9"/>
      <c r="AX5765" s="9"/>
      <c r="AY5765" s="9"/>
      <c r="AZ5765" s="9"/>
      <c r="BA5765" s="9"/>
      <c r="BB5765" s="9"/>
      <c r="BC5765" s="9"/>
      <c r="BD5765" s="9"/>
      <c r="BE5765" s="9"/>
      <c r="BF5765" s="9"/>
      <c r="BG5765" s="9"/>
      <c r="BH5765" s="9"/>
      <c r="BI5765" s="9"/>
      <c r="BJ5765" s="9"/>
      <c r="BK5765" s="9"/>
      <c r="BL5765" s="9">
        <f t="shared" si="188"/>
        <v>71941.662785630979</v>
      </c>
      <c r="BM5765" s="9">
        <f t="shared" si="189"/>
        <v>71900</v>
      </c>
    </row>
    <row r="5766" spans="1:65" x14ac:dyDescent="0.3">
      <c r="A5766" s="2" t="s">
        <v>5091</v>
      </c>
      <c r="B5766" s="9">
        <v>2914</v>
      </c>
      <c r="C5766">
        <v>586757</v>
      </c>
      <c r="D5766">
        <v>1</v>
      </c>
      <c r="E5766">
        <v>1</v>
      </c>
      <c r="F5766">
        <v>0</v>
      </c>
      <c r="G5766">
        <v>0</v>
      </c>
      <c r="H5766">
        <v>0</v>
      </c>
      <c r="I5766" t="s">
        <v>81</v>
      </c>
      <c r="J5766">
        <v>586757</v>
      </c>
      <c r="K5766" t="s">
        <v>5091</v>
      </c>
      <c r="L5766">
        <v>586722</v>
      </c>
      <c r="M5766" t="s">
        <v>432</v>
      </c>
      <c r="N5766">
        <v>586722</v>
      </c>
      <c r="O5766" t="s">
        <v>432</v>
      </c>
      <c r="P5766">
        <v>586722</v>
      </c>
      <c r="Q5766" t="s">
        <v>432</v>
      </c>
      <c r="R5766" s="9">
        <v>671013.44124937255</v>
      </c>
      <c r="S5766" s="9">
        <f>SUMIFS($B:$B,$J:$J,$C5766)</f>
        <v>2914</v>
      </c>
      <c r="T5766" s="9">
        <v>158447.79426017639</v>
      </c>
      <c r="U5766" s="9">
        <v>0</v>
      </c>
      <c r="V5766" s="9">
        <f>U5766*768</f>
        <v>0</v>
      </c>
      <c r="W5766" s="9">
        <v>8</v>
      </c>
      <c r="X5766" s="9">
        <f>W5766*3072</f>
        <v>24576</v>
      </c>
      <c r="Y5766" s="9">
        <v>13</v>
      </c>
      <c r="Z5766" s="9">
        <f>Y5766*1024</f>
        <v>13312</v>
      </c>
      <c r="AA5766" s="9">
        <v>3</v>
      </c>
      <c r="AB5766" s="9">
        <f>AA5766*256</f>
        <v>768</v>
      </c>
      <c r="AC5766" s="9"/>
      <c r="AD5766" s="9"/>
      <c r="AE5766" s="9"/>
      <c r="AF5766" s="9"/>
      <c r="AG5766" s="9"/>
      <c r="AH5766" s="9"/>
      <c r="AI5766" s="9"/>
      <c r="AJ5766" s="9"/>
      <c r="AK5766" s="9"/>
      <c r="AL5766" s="9"/>
      <c r="AM5766" s="9"/>
      <c r="AN5766" s="9"/>
      <c r="AO5766" s="9"/>
      <c r="AP5766" s="9"/>
      <c r="AQ5766" s="15"/>
      <c r="AR5766" s="9"/>
      <c r="AS5766" s="9"/>
      <c r="AT5766" s="9"/>
      <c r="AU5766" s="9"/>
      <c r="AV5766" s="9"/>
      <c r="AW5766" s="9"/>
      <c r="AX5766" s="9"/>
      <c r="AY5766" s="9"/>
      <c r="AZ5766" s="9"/>
      <c r="BA5766" s="9"/>
      <c r="BB5766" s="9"/>
      <c r="BC5766" s="9"/>
      <c r="BD5766" s="9"/>
      <c r="BE5766" s="9"/>
      <c r="BF5766" s="9"/>
      <c r="BG5766" s="9"/>
      <c r="BH5766" s="9"/>
      <c r="BI5766" s="9"/>
      <c r="BJ5766" s="9"/>
      <c r="BK5766" s="9"/>
      <c r="BL5766" s="9">
        <f t="shared" si="188"/>
        <v>868117.23550954892</v>
      </c>
      <c r="BM5766" s="9">
        <f t="shared" si="189"/>
        <v>868100</v>
      </c>
    </row>
    <row r="5767" spans="1:65" x14ac:dyDescent="0.3">
      <c r="A5767" t="s">
        <v>5092</v>
      </c>
      <c r="B5767" s="9">
        <v>558</v>
      </c>
      <c r="C5767">
        <v>582671</v>
      </c>
      <c r="D5767">
        <v>1</v>
      </c>
      <c r="E5767">
        <v>0</v>
      </c>
      <c r="F5767">
        <v>0</v>
      </c>
      <c r="G5767">
        <v>0</v>
      </c>
      <c r="H5767">
        <v>0</v>
      </c>
      <c r="I5767" t="s">
        <v>81</v>
      </c>
      <c r="J5767">
        <v>582018</v>
      </c>
      <c r="K5767" t="s">
        <v>242</v>
      </c>
      <c r="L5767">
        <v>582018</v>
      </c>
      <c r="M5767" t="s">
        <v>242</v>
      </c>
      <c r="N5767">
        <v>581372</v>
      </c>
      <c r="O5767" t="s">
        <v>243</v>
      </c>
      <c r="P5767">
        <v>581372</v>
      </c>
      <c r="Q5767" t="s">
        <v>243</v>
      </c>
      <c r="R5767" s="9">
        <v>132866.00796670589</v>
      </c>
      <c r="S5767" s="9"/>
      <c r="T5767" s="9"/>
      <c r="U5767" s="9"/>
      <c r="V5767" s="9"/>
      <c r="W5767" s="9"/>
      <c r="X5767" s="9"/>
      <c r="Y5767" s="9"/>
      <c r="Z5767" s="9"/>
      <c r="AA5767" s="9"/>
      <c r="AB5767" s="9"/>
      <c r="AC5767" s="9"/>
      <c r="AD5767" s="9"/>
      <c r="AE5767" s="9"/>
      <c r="AF5767" s="9"/>
      <c r="AG5767" s="9"/>
      <c r="AH5767" s="9"/>
      <c r="AI5767" s="9"/>
      <c r="AJ5767" s="9"/>
      <c r="AK5767" s="9"/>
      <c r="AL5767" s="9"/>
      <c r="AM5767" s="9"/>
      <c r="AN5767" s="9"/>
      <c r="AO5767" s="9"/>
      <c r="AP5767" s="9"/>
      <c r="AQ5767" s="15"/>
      <c r="AR5767" s="9"/>
      <c r="AS5767" s="9"/>
      <c r="AT5767" s="9"/>
      <c r="AU5767" s="9"/>
      <c r="AV5767" s="9"/>
      <c r="AW5767" s="9"/>
      <c r="AX5767" s="9"/>
      <c r="AY5767" s="9"/>
      <c r="AZ5767" s="9"/>
      <c r="BA5767" s="9"/>
      <c r="BB5767" s="9"/>
      <c r="BC5767" s="9"/>
      <c r="BD5767" s="9"/>
      <c r="BE5767" s="9"/>
      <c r="BF5767" s="9"/>
      <c r="BG5767" s="9"/>
      <c r="BH5767" s="9"/>
      <c r="BI5767" s="9"/>
      <c r="BJ5767" s="9"/>
      <c r="BK5767" s="9"/>
      <c r="BL5767" s="9">
        <f t="shared" si="188"/>
        <v>132866.00796670589</v>
      </c>
      <c r="BM5767" s="9">
        <f t="shared" si="189"/>
        <v>132900</v>
      </c>
    </row>
    <row r="5768" spans="1:65" x14ac:dyDescent="0.3">
      <c r="A5768" t="s">
        <v>5092</v>
      </c>
      <c r="B5768" s="9">
        <v>332</v>
      </c>
      <c r="C5768">
        <v>581143</v>
      </c>
      <c r="D5768">
        <v>1</v>
      </c>
      <c r="E5768">
        <v>0</v>
      </c>
      <c r="F5768">
        <v>0</v>
      </c>
      <c r="G5768">
        <v>0</v>
      </c>
      <c r="H5768">
        <v>0</v>
      </c>
      <c r="I5768" t="s">
        <v>96</v>
      </c>
      <c r="J5768">
        <v>579891</v>
      </c>
      <c r="K5768" t="s">
        <v>658</v>
      </c>
      <c r="L5768">
        <v>580325</v>
      </c>
      <c r="M5768" t="s">
        <v>4283</v>
      </c>
      <c r="N5768">
        <v>579891</v>
      </c>
      <c r="O5768" t="s">
        <v>658</v>
      </c>
      <c r="P5768">
        <v>579891</v>
      </c>
      <c r="Q5768" t="s">
        <v>658</v>
      </c>
      <c r="R5768" s="9">
        <v>79534.573887523016</v>
      </c>
      <c r="S5768" s="9"/>
      <c r="T5768" s="9"/>
      <c r="U5768" s="9"/>
      <c r="V5768" s="9"/>
      <c r="W5768" s="9"/>
      <c r="X5768" s="9"/>
      <c r="Y5768" s="9"/>
      <c r="Z5768" s="9"/>
      <c r="AA5768" s="9"/>
      <c r="AB5768" s="9"/>
      <c r="AC5768" s="9"/>
      <c r="AD5768" s="9"/>
      <c r="AE5768" s="9"/>
      <c r="AF5768" s="9"/>
      <c r="AG5768" s="9"/>
      <c r="AH5768" s="9"/>
      <c r="AI5768" s="9"/>
      <c r="AJ5768" s="9"/>
      <c r="AK5768" s="9"/>
      <c r="AL5768" s="9"/>
      <c r="AM5768" s="9"/>
      <c r="AN5768" s="9"/>
      <c r="AO5768" s="9"/>
      <c r="AP5768" s="9"/>
      <c r="AQ5768" s="15"/>
      <c r="AR5768" s="9"/>
      <c r="AS5768" s="9"/>
      <c r="AT5768" s="9"/>
      <c r="AU5768" s="9"/>
      <c r="AV5768" s="9"/>
      <c r="AW5768" s="9"/>
      <c r="AX5768" s="9"/>
      <c r="AY5768" s="9"/>
      <c r="AZ5768" s="9"/>
      <c r="BA5768" s="9"/>
      <c r="BB5768" s="9"/>
      <c r="BC5768" s="9"/>
      <c r="BD5768" s="9"/>
      <c r="BE5768" s="9"/>
      <c r="BF5768" s="9"/>
      <c r="BG5768" s="9"/>
      <c r="BH5768" s="9"/>
      <c r="BI5768" s="9"/>
      <c r="BJ5768" s="9"/>
      <c r="BK5768" s="9"/>
      <c r="BL5768" s="9">
        <f t="shared" si="188"/>
        <v>79534.573887523016</v>
      </c>
      <c r="BM5768" s="9">
        <f t="shared" si="189"/>
        <v>79500</v>
      </c>
    </row>
    <row r="5769" spans="1:65" x14ac:dyDescent="0.3">
      <c r="A5769" s="2" t="s">
        <v>5092</v>
      </c>
      <c r="B5769" s="9">
        <v>723</v>
      </c>
      <c r="C5769">
        <v>576891</v>
      </c>
      <c r="D5769">
        <v>1</v>
      </c>
      <c r="E5769">
        <v>1</v>
      </c>
      <c r="F5769">
        <v>0</v>
      </c>
      <c r="G5769">
        <v>0</v>
      </c>
      <c r="H5769">
        <v>0</v>
      </c>
      <c r="I5769" t="s">
        <v>90</v>
      </c>
      <c r="J5769">
        <v>576891</v>
      </c>
      <c r="K5769" t="s">
        <v>5092</v>
      </c>
      <c r="L5769">
        <v>576069</v>
      </c>
      <c r="M5769" t="s">
        <v>196</v>
      </c>
      <c r="N5769">
        <v>576069</v>
      </c>
      <c r="O5769" t="s">
        <v>196</v>
      </c>
      <c r="P5769">
        <v>576069</v>
      </c>
      <c r="Q5769" t="s">
        <v>196</v>
      </c>
      <c r="R5769" s="9">
        <v>171526.07270751611</v>
      </c>
      <c r="S5769" s="9">
        <f>SUMIFS($B:$B,$J:$J,$C5769)</f>
        <v>723</v>
      </c>
      <c r="T5769" s="9">
        <v>39416.555609144387</v>
      </c>
      <c r="U5769" s="9">
        <v>0</v>
      </c>
      <c r="V5769" s="9">
        <f>U5769*768</f>
        <v>0</v>
      </c>
      <c r="W5769" s="9">
        <v>1</v>
      </c>
      <c r="X5769" s="9">
        <f>W5769*3072</f>
        <v>3072</v>
      </c>
      <c r="Y5769" s="9">
        <v>2</v>
      </c>
      <c r="Z5769" s="9">
        <f>Y5769*1024</f>
        <v>2048</v>
      </c>
      <c r="AA5769" s="9">
        <v>1</v>
      </c>
      <c r="AB5769" s="9">
        <f>AA5769*256</f>
        <v>256</v>
      </c>
      <c r="AC5769" s="9"/>
      <c r="AD5769" s="9"/>
      <c r="AE5769" s="9"/>
      <c r="AF5769" s="9"/>
      <c r="AG5769" s="9"/>
      <c r="AH5769" s="9"/>
      <c r="AI5769" s="9"/>
      <c r="AJ5769" s="9"/>
      <c r="AK5769" s="9"/>
      <c r="AL5769" s="9"/>
      <c r="AM5769" s="9"/>
      <c r="AN5769" s="9"/>
      <c r="AO5769" s="9"/>
      <c r="AP5769" s="9"/>
      <c r="AQ5769" s="15"/>
      <c r="AR5769" s="9"/>
      <c r="AS5769" s="9"/>
      <c r="AT5769" s="9"/>
      <c r="AU5769" s="9"/>
      <c r="AV5769" s="9"/>
      <c r="AW5769" s="9"/>
      <c r="AX5769" s="9"/>
      <c r="AY5769" s="9"/>
      <c r="AZ5769" s="9"/>
      <c r="BA5769" s="9"/>
      <c r="BB5769" s="9"/>
      <c r="BC5769" s="9"/>
      <c r="BD5769" s="9"/>
      <c r="BE5769" s="9"/>
      <c r="BF5769" s="9"/>
      <c r="BG5769" s="9"/>
      <c r="BH5769" s="9"/>
      <c r="BI5769" s="9"/>
      <c r="BJ5769" s="9"/>
      <c r="BK5769" s="9"/>
      <c r="BL5769" s="9">
        <f t="shared" si="188"/>
        <v>216318.6283166605</v>
      </c>
      <c r="BM5769" s="9">
        <f t="shared" si="189"/>
        <v>216300</v>
      </c>
    </row>
    <row r="5770" spans="1:65" x14ac:dyDescent="0.3">
      <c r="A5770" t="s">
        <v>5093</v>
      </c>
      <c r="B5770" s="9">
        <v>154</v>
      </c>
      <c r="C5770">
        <v>553328</v>
      </c>
      <c r="D5770">
        <v>1</v>
      </c>
      <c r="E5770">
        <v>0</v>
      </c>
      <c r="F5770">
        <v>0</v>
      </c>
      <c r="G5770">
        <v>0</v>
      </c>
      <c r="H5770">
        <v>0</v>
      </c>
      <c r="I5770" t="s">
        <v>83</v>
      </c>
      <c r="J5770">
        <v>552496</v>
      </c>
      <c r="K5770" t="s">
        <v>647</v>
      </c>
      <c r="L5770">
        <v>552046</v>
      </c>
      <c r="M5770" t="s">
        <v>174</v>
      </c>
      <c r="N5770">
        <v>552046</v>
      </c>
      <c r="O5770" t="s">
        <v>174</v>
      </c>
      <c r="P5770">
        <v>552046</v>
      </c>
      <c r="Q5770" t="s">
        <v>174</v>
      </c>
      <c r="R5770" s="9">
        <v>71941.662785630979</v>
      </c>
      <c r="S5770" s="9"/>
      <c r="T5770" s="9"/>
      <c r="U5770" s="9"/>
      <c r="V5770" s="9"/>
      <c r="W5770" s="9"/>
      <c r="X5770" s="9"/>
      <c r="Y5770" s="9"/>
      <c r="Z5770" s="9"/>
      <c r="AA5770" s="9"/>
      <c r="AB5770" s="9"/>
      <c r="AC5770" s="9"/>
      <c r="AD5770" s="9"/>
      <c r="AE5770" s="9"/>
      <c r="AF5770" s="9"/>
      <c r="AG5770" s="9"/>
      <c r="AH5770" s="9"/>
      <c r="AI5770" s="9"/>
      <c r="AJ5770" s="9"/>
      <c r="AK5770" s="9"/>
      <c r="AL5770" s="9"/>
      <c r="AM5770" s="9"/>
      <c r="AN5770" s="9"/>
      <c r="AO5770" s="9"/>
      <c r="AP5770" s="9"/>
      <c r="AQ5770" s="15"/>
      <c r="AR5770" s="9"/>
      <c r="AS5770" s="9"/>
      <c r="AT5770" s="9"/>
      <c r="AU5770" s="9"/>
      <c r="AV5770" s="9"/>
      <c r="AW5770" s="9"/>
      <c r="AX5770" s="9"/>
      <c r="AY5770" s="9"/>
      <c r="AZ5770" s="9"/>
      <c r="BA5770" s="9"/>
      <c r="BB5770" s="9"/>
      <c r="BC5770" s="9"/>
      <c r="BD5770" s="9"/>
      <c r="BE5770" s="9"/>
      <c r="BF5770" s="9"/>
      <c r="BG5770" s="9"/>
      <c r="BH5770" s="9"/>
      <c r="BI5770" s="9"/>
      <c r="BJ5770" s="9"/>
      <c r="BK5770" s="9"/>
      <c r="BL5770" s="9">
        <f t="shared" si="188"/>
        <v>71941.662785630979</v>
      </c>
      <c r="BM5770" s="9">
        <f t="shared" si="189"/>
        <v>71900</v>
      </c>
    </row>
    <row r="5771" spans="1:65" x14ac:dyDescent="0.3">
      <c r="A5771" s="5" t="s">
        <v>215</v>
      </c>
      <c r="B5771" s="9">
        <v>7383</v>
      </c>
      <c r="C5771">
        <v>551953</v>
      </c>
      <c r="D5771">
        <v>1</v>
      </c>
      <c r="E5771">
        <v>1</v>
      </c>
      <c r="F5771">
        <v>1</v>
      </c>
      <c r="G5771">
        <v>1</v>
      </c>
      <c r="H5771">
        <v>1</v>
      </c>
      <c r="I5771" t="s">
        <v>83</v>
      </c>
      <c r="J5771">
        <v>551953</v>
      </c>
      <c r="K5771" t="s">
        <v>215</v>
      </c>
      <c r="L5771">
        <v>551953</v>
      </c>
      <c r="M5771" t="s">
        <v>215</v>
      </c>
      <c r="N5771">
        <v>551953</v>
      </c>
      <c r="O5771" t="s">
        <v>215</v>
      </c>
      <c r="P5771">
        <v>551953</v>
      </c>
      <c r="Q5771" t="s">
        <v>215</v>
      </c>
      <c r="R5771" s="9">
        <v>348234.64169272268</v>
      </c>
      <c r="S5771" s="9">
        <f>SUMIFS($B:$B,$J:$J,$C5771)</f>
        <v>10329</v>
      </c>
      <c r="T5771" s="9">
        <v>228054.0192329899</v>
      </c>
      <c r="U5771" s="9">
        <v>0</v>
      </c>
      <c r="V5771" s="9">
        <f>U5771*768</f>
        <v>0</v>
      </c>
      <c r="W5771" s="9">
        <v>60</v>
      </c>
      <c r="X5771" s="9">
        <f>W5771*3072</f>
        <v>184320</v>
      </c>
      <c r="Y5771" s="9">
        <v>96</v>
      </c>
      <c r="Z5771" s="9">
        <f>Y5771*1024</f>
        <v>98304</v>
      </c>
      <c r="AA5771" s="9">
        <v>41</v>
      </c>
      <c r="AB5771" s="9">
        <f>AA5771*256</f>
        <v>10496</v>
      </c>
      <c r="AC5771" s="9">
        <f>SUMIFS($B:$B,$L:$L,$C5771)</f>
        <v>12559</v>
      </c>
      <c r="AD5771" s="9">
        <v>816532.82481799985</v>
      </c>
      <c r="AE5771" s="9">
        <f>SUMIFS($B:$B,$P:$P,$C5771)</f>
        <v>12559</v>
      </c>
      <c r="AF5771" s="9">
        <v>899736.2968995542</v>
      </c>
      <c r="AG5771" s="9">
        <f>SUMIFS($B:$B,$N:$N,$C5771)</f>
        <v>12559</v>
      </c>
      <c r="AH5771" s="9">
        <v>2225866.9711216148</v>
      </c>
      <c r="AI5771" s="9">
        <f>SUMIFS($B:$B,$P:$P,$C5771)</f>
        <v>12559</v>
      </c>
      <c r="AJ5771" s="9">
        <v>10491955.61595103</v>
      </c>
      <c r="AK5771" s="9"/>
      <c r="AL5771" s="9">
        <v>2209</v>
      </c>
      <c r="AM5771" s="9">
        <f>AL5771*141</f>
        <v>311469</v>
      </c>
      <c r="AN5771" s="9"/>
      <c r="AO5771" s="9"/>
      <c r="AP5771" s="9"/>
      <c r="AQ5771" s="15"/>
      <c r="AR5771" s="9">
        <v>9</v>
      </c>
      <c r="AS5771" s="9">
        <f>AR5771*30500</f>
        <v>274500</v>
      </c>
      <c r="AT5771" s="9">
        <v>58</v>
      </c>
      <c r="AU5771" s="9">
        <f>AT5771*2742</f>
        <v>159036</v>
      </c>
      <c r="AV5771" s="9">
        <v>3</v>
      </c>
      <c r="AW5771" s="9">
        <f>AV5771*914</f>
        <v>2742</v>
      </c>
      <c r="AX5771" s="9">
        <v>694</v>
      </c>
      <c r="AY5771" s="9">
        <f>AX5771*141</f>
        <v>97854</v>
      </c>
      <c r="AZ5771" s="9">
        <v>489</v>
      </c>
      <c r="BA5771" s="9">
        <f>AZ5771*343</f>
        <v>167727</v>
      </c>
      <c r="BB5771" s="9">
        <v>500</v>
      </c>
      <c r="BC5771" s="9">
        <f>BB5771*109</f>
        <v>54500</v>
      </c>
      <c r="BD5771" s="9">
        <v>84</v>
      </c>
      <c r="BE5771" s="9">
        <f>BD5771*82</f>
        <v>6888</v>
      </c>
      <c r="BF5771" s="9">
        <v>914</v>
      </c>
      <c r="BG5771" s="9">
        <f>BF5771*328</f>
        <v>299792</v>
      </c>
      <c r="BH5771" s="9">
        <v>87</v>
      </c>
      <c r="BI5771" s="9">
        <f>BH5771*410</f>
        <v>35670</v>
      </c>
      <c r="BJ5771" s="9">
        <v>81</v>
      </c>
      <c r="BK5771" s="9">
        <f>BJ5771*219</f>
        <v>17739</v>
      </c>
      <c r="BL5771" s="9">
        <f t="shared" si="188"/>
        <v>16731417.36971591</v>
      </c>
      <c r="BM5771" s="9">
        <f t="shared" si="189"/>
        <v>16731400</v>
      </c>
    </row>
    <row r="5772" spans="1:65" x14ac:dyDescent="0.3">
      <c r="A5772" t="s">
        <v>5094</v>
      </c>
      <c r="B5772" s="9">
        <v>836</v>
      </c>
      <c r="C5772">
        <v>539015</v>
      </c>
      <c r="D5772">
        <v>1</v>
      </c>
      <c r="E5772">
        <v>0</v>
      </c>
      <c r="F5772">
        <v>0</v>
      </c>
      <c r="G5772">
        <v>0</v>
      </c>
      <c r="H5772">
        <v>0</v>
      </c>
      <c r="I5772" t="s">
        <v>86</v>
      </c>
      <c r="J5772">
        <v>538311</v>
      </c>
      <c r="K5772" t="s">
        <v>1937</v>
      </c>
      <c r="L5772">
        <v>538311</v>
      </c>
      <c r="M5772" t="s">
        <v>1937</v>
      </c>
      <c r="N5772">
        <v>538574</v>
      </c>
      <c r="O5772" t="s">
        <v>206</v>
      </c>
      <c r="P5772">
        <v>538094</v>
      </c>
      <c r="Q5772" t="s">
        <v>207</v>
      </c>
      <c r="R5772" s="9">
        <v>197886.75180376091</v>
      </c>
      <c r="S5772" s="9"/>
      <c r="T5772" s="9"/>
      <c r="U5772" s="9"/>
      <c r="V5772" s="9"/>
      <c r="W5772" s="9"/>
      <c r="X5772" s="9"/>
      <c r="Y5772" s="9"/>
      <c r="Z5772" s="9"/>
      <c r="AA5772" s="9"/>
      <c r="AB5772" s="9"/>
      <c r="AC5772" s="9"/>
      <c r="AD5772" s="9"/>
      <c r="AE5772" s="9"/>
      <c r="AF5772" s="9"/>
      <c r="AG5772" s="9"/>
      <c r="AH5772" s="9"/>
      <c r="AI5772" s="9"/>
      <c r="AJ5772" s="9"/>
      <c r="AK5772" s="9"/>
      <c r="AL5772" s="9"/>
      <c r="AM5772" s="9"/>
      <c r="AN5772" s="9"/>
      <c r="AO5772" s="9"/>
      <c r="AP5772" s="9"/>
      <c r="AQ5772" s="15"/>
      <c r="AR5772" s="9"/>
      <c r="AS5772" s="9"/>
      <c r="AT5772" s="9"/>
      <c r="AU5772" s="9"/>
      <c r="AV5772" s="9"/>
      <c r="AW5772" s="9"/>
      <c r="AX5772" s="9"/>
      <c r="AY5772" s="9"/>
      <c r="AZ5772" s="9"/>
      <c r="BA5772" s="9"/>
      <c r="BB5772" s="9"/>
      <c r="BC5772" s="9"/>
      <c r="BD5772" s="9"/>
      <c r="BE5772" s="9"/>
      <c r="BF5772" s="9"/>
      <c r="BG5772" s="9"/>
      <c r="BH5772" s="9"/>
      <c r="BI5772" s="9"/>
      <c r="BJ5772" s="9"/>
      <c r="BK5772" s="9"/>
      <c r="BL5772" s="9">
        <f t="shared" si="188"/>
        <v>197886.75180376091</v>
      </c>
      <c r="BM5772" s="9">
        <f t="shared" si="189"/>
        <v>197900</v>
      </c>
    </row>
    <row r="5773" spans="1:65" x14ac:dyDescent="0.3">
      <c r="A5773" t="s">
        <v>5095</v>
      </c>
      <c r="B5773" s="9">
        <v>76</v>
      </c>
      <c r="C5773">
        <v>531014</v>
      </c>
      <c r="D5773">
        <v>1</v>
      </c>
      <c r="E5773">
        <v>0</v>
      </c>
      <c r="F5773">
        <v>0</v>
      </c>
      <c r="G5773">
        <v>0</v>
      </c>
      <c r="H5773">
        <v>0</v>
      </c>
      <c r="I5773" t="s">
        <v>86</v>
      </c>
      <c r="J5773">
        <v>534005</v>
      </c>
      <c r="K5773" t="s">
        <v>88</v>
      </c>
      <c r="L5773">
        <v>534005</v>
      </c>
      <c r="M5773" t="s">
        <v>88</v>
      </c>
      <c r="N5773">
        <v>534005</v>
      </c>
      <c r="O5773" t="s">
        <v>88</v>
      </c>
      <c r="P5773">
        <v>534005</v>
      </c>
      <c r="Q5773" t="s">
        <v>88</v>
      </c>
      <c r="R5773" s="9">
        <v>71941.662785630979</v>
      </c>
      <c r="S5773" s="9"/>
      <c r="T5773" s="9"/>
      <c r="U5773" s="9"/>
      <c r="V5773" s="9"/>
      <c r="W5773" s="9"/>
      <c r="X5773" s="9"/>
      <c r="Y5773" s="9"/>
      <c r="Z5773" s="9"/>
      <c r="AA5773" s="9"/>
      <c r="AB5773" s="9"/>
      <c r="AC5773" s="9"/>
      <c r="AD5773" s="9"/>
      <c r="AE5773" s="9"/>
      <c r="AF5773" s="9"/>
      <c r="AG5773" s="9"/>
      <c r="AH5773" s="9"/>
      <c r="AI5773" s="9"/>
      <c r="AJ5773" s="9"/>
      <c r="AK5773" s="9"/>
      <c r="AL5773" s="9"/>
      <c r="AM5773" s="9"/>
      <c r="AN5773" s="9"/>
      <c r="AO5773" s="9"/>
      <c r="AP5773" s="9"/>
      <c r="AQ5773" s="15"/>
      <c r="AR5773" s="9"/>
      <c r="AS5773" s="9"/>
      <c r="AT5773" s="9"/>
      <c r="AU5773" s="9"/>
      <c r="AV5773" s="9"/>
      <c r="AW5773" s="9"/>
      <c r="AX5773" s="9"/>
      <c r="AY5773" s="9"/>
      <c r="AZ5773" s="9"/>
      <c r="BA5773" s="9"/>
      <c r="BB5773" s="9"/>
      <c r="BC5773" s="9"/>
      <c r="BD5773" s="9"/>
      <c r="BE5773" s="9"/>
      <c r="BF5773" s="9"/>
      <c r="BG5773" s="9"/>
      <c r="BH5773" s="9"/>
      <c r="BI5773" s="9"/>
      <c r="BJ5773" s="9"/>
      <c r="BK5773" s="9"/>
      <c r="BL5773" s="9">
        <f t="shared" si="188"/>
        <v>71941.662785630979</v>
      </c>
      <c r="BM5773" s="9">
        <f t="shared" si="189"/>
        <v>71900</v>
      </c>
    </row>
    <row r="5774" spans="1:65" x14ac:dyDescent="0.3">
      <c r="A5774" t="s">
        <v>5096</v>
      </c>
      <c r="B5774" s="9">
        <v>104</v>
      </c>
      <c r="C5774">
        <v>532614</v>
      </c>
      <c r="D5774">
        <v>1</v>
      </c>
      <c r="E5774">
        <v>0</v>
      </c>
      <c r="F5774">
        <v>0</v>
      </c>
      <c r="G5774">
        <v>0</v>
      </c>
      <c r="H5774">
        <v>0</v>
      </c>
      <c r="I5774" t="s">
        <v>86</v>
      </c>
      <c r="J5774">
        <v>534382</v>
      </c>
      <c r="K5774" t="s">
        <v>1996</v>
      </c>
      <c r="L5774">
        <v>534382</v>
      </c>
      <c r="M5774" t="s">
        <v>1996</v>
      </c>
      <c r="N5774">
        <v>534382</v>
      </c>
      <c r="O5774" t="s">
        <v>1996</v>
      </c>
      <c r="P5774">
        <v>529303</v>
      </c>
      <c r="Q5774" t="s">
        <v>301</v>
      </c>
      <c r="R5774" s="9">
        <v>71941.662785630979</v>
      </c>
      <c r="S5774" s="9"/>
      <c r="T5774" s="9"/>
      <c r="U5774" s="9"/>
      <c r="V5774" s="9"/>
      <c r="W5774" s="9"/>
      <c r="X5774" s="9"/>
      <c r="Y5774" s="9"/>
      <c r="Z5774" s="9"/>
      <c r="AA5774" s="9"/>
      <c r="AB5774" s="9"/>
      <c r="AC5774" s="9"/>
      <c r="AD5774" s="9"/>
      <c r="AE5774" s="9"/>
      <c r="AF5774" s="9"/>
      <c r="AG5774" s="9"/>
      <c r="AH5774" s="9"/>
      <c r="AI5774" s="9"/>
      <c r="AJ5774" s="9"/>
      <c r="AK5774" s="9"/>
      <c r="AL5774" s="9"/>
      <c r="AM5774" s="9"/>
      <c r="AN5774" s="9"/>
      <c r="AO5774" s="9"/>
      <c r="AP5774" s="9"/>
      <c r="AQ5774" s="15"/>
      <c r="AR5774" s="9"/>
      <c r="AS5774" s="9"/>
      <c r="AT5774" s="9"/>
      <c r="AU5774" s="9"/>
      <c r="AV5774" s="9"/>
      <c r="AW5774" s="9"/>
      <c r="AX5774" s="9"/>
      <c r="AY5774" s="9"/>
      <c r="AZ5774" s="9"/>
      <c r="BA5774" s="9"/>
      <c r="BB5774" s="9"/>
      <c r="BC5774" s="9"/>
      <c r="BD5774" s="9"/>
      <c r="BE5774" s="9"/>
      <c r="BF5774" s="9"/>
      <c r="BG5774" s="9"/>
      <c r="BH5774" s="9"/>
      <c r="BI5774" s="9"/>
      <c r="BJ5774" s="9"/>
      <c r="BK5774" s="9"/>
      <c r="BL5774" s="9">
        <f t="shared" si="188"/>
        <v>71941.662785630979</v>
      </c>
      <c r="BM5774" s="9">
        <f t="shared" si="189"/>
        <v>71900</v>
      </c>
    </row>
    <row r="5775" spans="1:65" x14ac:dyDescent="0.3">
      <c r="A5775" t="s">
        <v>5097</v>
      </c>
      <c r="B5775" s="9">
        <v>193</v>
      </c>
      <c r="C5775">
        <v>584134</v>
      </c>
      <c r="D5775">
        <v>1</v>
      </c>
      <c r="E5775">
        <v>0</v>
      </c>
      <c r="F5775">
        <v>0</v>
      </c>
      <c r="G5775">
        <v>0</v>
      </c>
      <c r="H5775">
        <v>0</v>
      </c>
      <c r="I5775" t="s">
        <v>81</v>
      </c>
      <c r="J5775">
        <v>584002</v>
      </c>
      <c r="K5775" t="s">
        <v>278</v>
      </c>
      <c r="L5775">
        <v>584002</v>
      </c>
      <c r="M5775" t="s">
        <v>278</v>
      </c>
      <c r="N5775">
        <v>584002</v>
      </c>
      <c r="O5775" t="s">
        <v>278</v>
      </c>
      <c r="P5775">
        <v>584002</v>
      </c>
      <c r="Q5775" t="s">
        <v>278</v>
      </c>
      <c r="R5775" s="9">
        <v>71941.662785630979</v>
      </c>
      <c r="S5775" s="9"/>
      <c r="T5775" s="9"/>
      <c r="U5775" s="9"/>
      <c r="V5775" s="9"/>
      <c r="W5775" s="9"/>
      <c r="X5775" s="9"/>
      <c r="Y5775" s="9"/>
      <c r="Z5775" s="9"/>
      <c r="AA5775" s="9"/>
      <c r="AB5775" s="9"/>
      <c r="AC5775" s="9"/>
      <c r="AD5775" s="9"/>
      <c r="AE5775" s="9"/>
      <c r="AF5775" s="9"/>
      <c r="AG5775" s="9"/>
      <c r="AH5775" s="9"/>
      <c r="AI5775" s="9"/>
      <c r="AJ5775" s="9"/>
      <c r="AK5775" s="9"/>
      <c r="AL5775" s="9"/>
      <c r="AM5775" s="9"/>
      <c r="AN5775" s="9"/>
      <c r="AO5775" s="9"/>
      <c r="AP5775" s="9"/>
      <c r="AQ5775" s="15"/>
      <c r="AR5775" s="9">
        <v>1</v>
      </c>
      <c r="AS5775" s="9">
        <f>AR5775*30500</f>
        <v>30500</v>
      </c>
      <c r="AT5775" s="9"/>
      <c r="AU5775" s="9"/>
      <c r="AV5775" s="9"/>
      <c r="AW5775" s="9"/>
      <c r="AX5775" s="9"/>
      <c r="AY5775" s="9"/>
      <c r="AZ5775" s="9"/>
      <c r="BA5775" s="9"/>
      <c r="BB5775" s="9"/>
      <c r="BC5775" s="9"/>
      <c r="BD5775" s="9"/>
      <c r="BE5775" s="9"/>
      <c r="BF5775" s="9"/>
      <c r="BG5775" s="9"/>
      <c r="BH5775" s="9"/>
      <c r="BI5775" s="9"/>
      <c r="BJ5775" s="9"/>
      <c r="BK5775" s="9"/>
      <c r="BL5775" s="9">
        <f t="shared" si="188"/>
        <v>102441.66278563098</v>
      </c>
      <c r="BM5775" s="9">
        <f t="shared" si="189"/>
        <v>102400</v>
      </c>
    </row>
    <row r="5776" spans="1:65" x14ac:dyDescent="0.3">
      <c r="A5776" t="s">
        <v>5098</v>
      </c>
      <c r="B5776" s="9">
        <v>1853</v>
      </c>
      <c r="C5776">
        <v>559601</v>
      </c>
      <c r="D5776">
        <v>1</v>
      </c>
      <c r="E5776">
        <v>0</v>
      </c>
      <c r="F5776">
        <v>0</v>
      </c>
      <c r="G5776">
        <v>0</v>
      </c>
      <c r="H5776">
        <v>0</v>
      </c>
      <c r="I5776" t="s">
        <v>151</v>
      </c>
      <c r="J5776">
        <v>559580</v>
      </c>
      <c r="K5776" t="s">
        <v>4695</v>
      </c>
      <c r="L5776">
        <v>559211</v>
      </c>
      <c r="M5776" t="s">
        <v>222</v>
      </c>
      <c r="N5776">
        <v>559211</v>
      </c>
      <c r="O5776" t="s">
        <v>222</v>
      </c>
      <c r="P5776">
        <v>559300</v>
      </c>
      <c r="Q5776" t="s">
        <v>223</v>
      </c>
      <c r="R5776" s="9">
        <v>431814.83081523271</v>
      </c>
      <c r="S5776" s="9"/>
      <c r="T5776" s="9"/>
      <c r="U5776" s="9"/>
      <c r="V5776" s="9"/>
      <c r="W5776" s="9"/>
      <c r="X5776" s="9"/>
      <c r="Y5776" s="9"/>
      <c r="Z5776" s="9"/>
      <c r="AA5776" s="9"/>
      <c r="AB5776" s="9"/>
      <c r="AC5776" s="9"/>
      <c r="AD5776" s="9"/>
      <c r="AE5776" s="9"/>
      <c r="AF5776" s="9"/>
      <c r="AG5776" s="9"/>
      <c r="AH5776" s="9"/>
      <c r="AI5776" s="9"/>
      <c r="AJ5776" s="9"/>
      <c r="AK5776" s="9"/>
      <c r="AL5776" s="9"/>
      <c r="AM5776" s="9"/>
      <c r="AN5776" s="9"/>
      <c r="AO5776" s="9"/>
      <c r="AP5776" s="9"/>
      <c r="AQ5776" s="15"/>
      <c r="AR5776" s="9"/>
      <c r="AS5776" s="9"/>
      <c r="AT5776" s="9"/>
      <c r="AU5776" s="9"/>
      <c r="AV5776" s="9"/>
      <c r="AW5776" s="9"/>
      <c r="AX5776" s="9"/>
      <c r="AY5776" s="9"/>
      <c r="AZ5776" s="9"/>
      <c r="BA5776" s="9"/>
      <c r="BB5776" s="9"/>
      <c r="BC5776" s="9"/>
      <c r="BD5776" s="9"/>
      <c r="BE5776" s="9"/>
      <c r="BF5776" s="9"/>
      <c r="BG5776" s="9"/>
      <c r="BH5776" s="9"/>
      <c r="BI5776" s="9"/>
      <c r="BJ5776" s="9"/>
      <c r="BK5776" s="9"/>
      <c r="BL5776" s="9">
        <f t="shared" si="188"/>
        <v>431814.83081523271</v>
      </c>
      <c r="BM5776" s="9">
        <f t="shared" si="189"/>
        <v>431800</v>
      </c>
    </row>
    <row r="5777" spans="1:65" x14ac:dyDescent="0.3">
      <c r="A5777" t="s">
        <v>5099</v>
      </c>
      <c r="B5777" s="9">
        <v>480</v>
      </c>
      <c r="C5777">
        <v>530891</v>
      </c>
      <c r="D5777">
        <v>1</v>
      </c>
      <c r="E5777">
        <v>0</v>
      </c>
      <c r="F5777">
        <v>0</v>
      </c>
      <c r="G5777">
        <v>0</v>
      </c>
      <c r="H5777">
        <v>0</v>
      </c>
      <c r="I5777" t="s">
        <v>86</v>
      </c>
      <c r="J5777">
        <v>530948</v>
      </c>
      <c r="K5777" t="s">
        <v>5100</v>
      </c>
      <c r="L5777">
        <v>530905</v>
      </c>
      <c r="M5777" t="s">
        <v>1073</v>
      </c>
      <c r="N5777">
        <v>530905</v>
      </c>
      <c r="O5777" t="s">
        <v>1073</v>
      </c>
      <c r="P5777">
        <v>530905</v>
      </c>
      <c r="Q5777" t="s">
        <v>1073</v>
      </c>
      <c r="R5777" s="9">
        <v>114513.3085446271</v>
      </c>
      <c r="S5777" s="9"/>
      <c r="T5777" s="9"/>
      <c r="U5777" s="9"/>
      <c r="V5777" s="9"/>
      <c r="W5777" s="9"/>
      <c r="X5777" s="9"/>
      <c r="Y5777" s="9"/>
      <c r="Z5777" s="9"/>
      <c r="AA5777" s="9"/>
      <c r="AB5777" s="9"/>
      <c r="AC5777" s="9"/>
      <c r="AD5777" s="9"/>
      <c r="AE5777" s="9"/>
      <c r="AF5777" s="9"/>
      <c r="AG5777" s="9"/>
      <c r="AH5777" s="9"/>
      <c r="AI5777" s="9"/>
      <c r="AJ5777" s="9"/>
      <c r="AK5777" s="9"/>
      <c r="AL5777" s="9"/>
      <c r="AM5777" s="9"/>
      <c r="AN5777" s="9"/>
      <c r="AO5777" s="9"/>
      <c r="AP5777" s="9"/>
      <c r="AQ5777" s="15"/>
      <c r="AR5777" s="9">
        <v>5</v>
      </c>
      <c r="AS5777" s="9">
        <f>AR5777*30500</f>
        <v>152500</v>
      </c>
      <c r="AT5777" s="9"/>
      <c r="AU5777" s="9"/>
      <c r="AV5777" s="9"/>
      <c r="AW5777" s="9"/>
      <c r="AX5777" s="9"/>
      <c r="AY5777" s="9"/>
      <c r="AZ5777" s="9"/>
      <c r="BA5777" s="9"/>
      <c r="BB5777" s="9"/>
      <c r="BC5777" s="9"/>
      <c r="BD5777" s="9"/>
      <c r="BE5777" s="9"/>
      <c r="BF5777" s="9"/>
      <c r="BG5777" s="9"/>
      <c r="BH5777" s="9"/>
      <c r="BI5777" s="9"/>
      <c r="BJ5777" s="9"/>
      <c r="BK5777" s="9"/>
      <c r="BL5777" s="9">
        <f t="shared" si="188"/>
        <v>267013.3085446271</v>
      </c>
      <c r="BM5777" s="9">
        <f t="shared" si="189"/>
        <v>267000</v>
      </c>
    </row>
    <row r="5778" spans="1:65" x14ac:dyDescent="0.3">
      <c r="A5778" t="s">
        <v>5101</v>
      </c>
      <c r="B5778" s="9">
        <v>1190</v>
      </c>
      <c r="C5778">
        <v>584142</v>
      </c>
      <c r="D5778">
        <v>1</v>
      </c>
      <c r="E5778">
        <v>0</v>
      </c>
      <c r="F5778">
        <v>0</v>
      </c>
      <c r="G5778">
        <v>0</v>
      </c>
      <c r="H5778">
        <v>0</v>
      </c>
      <c r="I5778" t="s">
        <v>81</v>
      </c>
      <c r="J5778">
        <v>584282</v>
      </c>
      <c r="K5778" t="s">
        <v>461</v>
      </c>
      <c r="L5778">
        <v>584282</v>
      </c>
      <c r="M5778" t="s">
        <v>461</v>
      </c>
      <c r="N5778">
        <v>584282</v>
      </c>
      <c r="O5778" t="s">
        <v>461</v>
      </c>
      <c r="P5778">
        <v>584282</v>
      </c>
      <c r="Q5778" t="s">
        <v>461</v>
      </c>
      <c r="R5778" s="9">
        <v>279938.87391799572</v>
      </c>
      <c r="S5778" s="9"/>
      <c r="T5778" s="9"/>
      <c r="U5778" s="9"/>
      <c r="V5778" s="9"/>
      <c r="W5778" s="9"/>
      <c r="X5778" s="9"/>
      <c r="Y5778" s="9"/>
      <c r="Z5778" s="9"/>
      <c r="AA5778" s="9"/>
      <c r="AB5778" s="9"/>
      <c r="AC5778" s="9"/>
      <c r="AD5778" s="9"/>
      <c r="AE5778" s="9"/>
      <c r="AF5778" s="9"/>
      <c r="AG5778" s="9"/>
      <c r="AH5778" s="9"/>
      <c r="AI5778" s="9"/>
      <c r="AJ5778" s="9"/>
      <c r="AK5778" s="9"/>
      <c r="AL5778" s="9"/>
      <c r="AM5778" s="9"/>
      <c r="AN5778" s="9"/>
      <c r="AO5778" s="9"/>
      <c r="AP5778" s="9"/>
      <c r="AQ5778" s="15"/>
      <c r="AR5778" s="9"/>
      <c r="AS5778" s="9"/>
      <c r="AT5778" s="9"/>
      <c r="AU5778" s="9"/>
      <c r="AV5778" s="9"/>
      <c r="AW5778" s="9"/>
      <c r="AX5778" s="9"/>
      <c r="AY5778" s="9"/>
      <c r="AZ5778" s="9"/>
      <c r="BA5778" s="9"/>
      <c r="BB5778" s="9"/>
      <c r="BC5778" s="9"/>
      <c r="BD5778" s="9"/>
      <c r="BE5778" s="9"/>
      <c r="BF5778" s="9"/>
      <c r="BG5778" s="9"/>
      <c r="BH5778" s="9"/>
      <c r="BI5778" s="9"/>
      <c r="BJ5778" s="9"/>
      <c r="BK5778" s="9"/>
      <c r="BL5778" s="9">
        <f t="shared" si="188"/>
        <v>279938.87391799572</v>
      </c>
      <c r="BM5778" s="9">
        <f t="shared" si="189"/>
        <v>279900</v>
      </c>
    </row>
    <row r="5779" spans="1:65" x14ac:dyDescent="0.3">
      <c r="A5779" t="s">
        <v>5101</v>
      </c>
      <c r="B5779" s="9">
        <v>636</v>
      </c>
      <c r="C5779">
        <v>555738</v>
      </c>
      <c r="D5779">
        <v>1</v>
      </c>
      <c r="E5779">
        <v>0</v>
      </c>
      <c r="F5779">
        <v>0</v>
      </c>
      <c r="G5779">
        <v>0</v>
      </c>
      <c r="H5779">
        <v>0</v>
      </c>
      <c r="I5779" t="s">
        <v>77</v>
      </c>
      <c r="J5779">
        <v>555428</v>
      </c>
      <c r="K5779" t="s">
        <v>79</v>
      </c>
      <c r="L5779">
        <v>555347</v>
      </c>
      <c r="M5779" t="s">
        <v>2690</v>
      </c>
      <c r="N5779">
        <v>555428</v>
      </c>
      <c r="O5779" t="s">
        <v>79</v>
      </c>
      <c r="P5779">
        <v>555428</v>
      </c>
      <c r="Q5779" t="s">
        <v>79</v>
      </c>
      <c r="R5779" s="9">
        <v>151167.97751529311</v>
      </c>
      <c r="S5779" s="9"/>
      <c r="T5779" s="9"/>
      <c r="U5779" s="9"/>
      <c r="V5779" s="9"/>
      <c r="W5779" s="9"/>
      <c r="X5779" s="9"/>
      <c r="Y5779" s="9"/>
      <c r="Z5779" s="9"/>
      <c r="AA5779" s="9"/>
      <c r="AB5779" s="9"/>
      <c r="AC5779" s="9"/>
      <c r="AD5779" s="9"/>
      <c r="AE5779" s="9"/>
      <c r="AF5779" s="9"/>
      <c r="AG5779" s="9"/>
      <c r="AH5779" s="9"/>
      <c r="AI5779" s="9"/>
      <c r="AJ5779" s="9"/>
      <c r="AK5779" s="9"/>
      <c r="AL5779" s="9"/>
      <c r="AM5779" s="9"/>
      <c r="AN5779" s="9"/>
      <c r="AO5779" s="9"/>
      <c r="AP5779" s="9"/>
      <c r="AQ5779" s="15"/>
      <c r="AR5779" s="9"/>
      <c r="AS5779" s="9"/>
      <c r="AT5779" s="9"/>
      <c r="AU5779" s="9"/>
      <c r="AV5779" s="9"/>
      <c r="AW5779" s="9"/>
      <c r="AX5779" s="9"/>
      <c r="AY5779" s="9"/>
      <c r="AZ5779" s="9"/>
      <c r="BA5779" s="9"/>
      <c r="BB5779" s="9"/>
      <c r="BC5779" s="9"/>
      <c r="BD5779" s="9"/>
      <c r="BE5779" s="9"/>
      <c r="BF5779" s="9"/>
      <c r="BG5779" s="9"/>
      <c r="BH5779" s="9"/>
      <c r="BI5779" s="9"/>
      <c r="BJ5779" s="9"/>
      <c r="BK5779" s="9"/>
      <c r="BL5779" s="9">
        <f t="shared" si="188"/>
        <v>151167.97751529311</v>
      </c>
      <c r="BM5779" s="9">
        <f t="shared" si="189"/>
        <v>151200</v>
      </c>
    </row>
    <row r="5780" spans="1:65" x14ac:dyDescent="0.3">
      <c r="A5780" t="s">
        <v>5101</v>
      </c>
      <c r="B5780" s="9">
        <v>799</v>
      </c>
      <c r="C5780">
        <v>552488</v>
      </c>
      <c r="D5780">
        <v>1</v>
      </c>
      <c r="E5780">
        <v>0</v>
      </c>
      <c r="F5780">
        <v>0</v>
      </c>
      <c r="G5780">
        <v>0</v>
      </c>
      <c r="H5780">
        <v>0</v>
      </c>
      <c r="I5780" t="s">
        <v>94</v>
      </c>
      <c r="J5780">
        <v>598089</v>
      </c>
      <c r="K5780" t="s">
        <v>1226</v>
      </c>
      <c r="L5780">
        <v>598089</v>
      </c>
      <c r="M5780" t="s">
        <v>1226</v>
      </c>
      <c r="N5780">
        <v>598003</v>
      </c>
      <c r="O5780" t="s">
        <v>201</v>
      </c>
      <c r="P5780">
        <v>598003</v>
      </c>
      <c r="Q5780" t="s">
        <v>201</v>
      </c>
      <c r="R5780" s="9">
        <v>189265.1188102843</v>
      </c>
      <c r="S5780" s="9"/>
      <c r="T5780" s="9"/>
      <c r="U5780" s="9"/>
      <c r="V5780" s="9"/>
      <c r="W5780" s="9"/>
      <c r="X5780" s="9"/>
      <c r="Y5780" s="9"/>
      <c r="Z5780" s="9"/>
      <c r="AA5780" s="9"/>
      <c r="AB5780" s="9"/>
      <c r="AC5780" s="9"/>
      <c r="AD5780" s="9"/>
      <c r="AE5780" s="9"/>
      <c r="AF5780" s="9"/>
      <c r="AG5780" s="9"/>
      <c r="AH5780" s="9"/>
      <c r="AI5780" s="9"/>
      <c r="AJ5780" s="9"/>
      <c r="AK5780" s="9"/>
      <c r="AL5780" s="9"/>
      <c r="AM5780" s="9"/>
      <c r="AN5780" s="9"/>
      <c r="AO5780" s="9"/>
      <c r="AP5780" s="9"/>
      <c r="AQ5780" s="15"/>
      <c r="AR5780" s="9"/>
      <c r="AS5780" s="9"/>
      <c r="AT5780" s="9"/>
      <c r="AU5780" s="9"/>
      <c r="AV5780" s="9"/>
      <c r="AW5780" s="9"/>
      <c r="AX5780" s="9"/>
      <c r="AY5780" s="9"/>
      <c r="AZ5780" s="9"/>
      <c r="BA5780" s="9"/>
      <c r="BB5780" s="9"/>
      <c r="BC5780" s="9"/>
      <c r="BD5780" s="9"/>
      <c r="BE5780" s="9"/>
      <c r="BF5780" s="9"/>
      <c r="BG5780" s="9"/>
      <c r="BH5780" s="9"/>
      <c r="BI5780" s="9"/>
      <c r="BJ5780" s="9"/>
      <c r="BK5780" s="9"/>
      <c r="BL5780" s="9">
        <f t="shared" si="188"/>
        <v>189265.1188102843</v>
      </c>
      <c r="BM5780" s="9">
        <f t="shared" si="189"/>
        <v>189300</v>
      </c>
    </row>
    <row r="5781" spans="1:65" x14ac:dyDescent="0.3">
      <c r="A5781" t="s">
        <v>5101</v>
      </c>
      <c r="B5781" s="9">
        <v>1039</v>
      </c>
      <c r="C5781">
        <v>535290</v>
      </c>
      <c r="D5781">
        <v>1</v>
      </c>
      <c r="E5781">
        <v>0</v>
      </c>
      <c r="F5781">
        <v>0</v>
      </c>
      <c r="G5781">
        <v>0</v>
      </c>
      <c r="H5781">
        <v>0</v>
      </c>
      <c r="I5781" t="s">
        <v>86</v>
      </c>
      <c r="J5781">
        <v>535273</v>
      </c>
      <c r="K5781" t="s">
        <v>1825</v>
      </c>
      <c r="L5781">
        <v>535273</v>
      </c>
      <c r="M5781" t="s">
        <v>1825</v>
      </c>
      <c r="N5781">
        <v>534951</v>
      </c>
      <c r="O5781" t="s">
        <v>1279</v>
      </c>
      <c r="P5781">
        <v>534951</v>
      </c>
      <c r="Q5781" t="s">
        <v>1279</v>
      </c>
      <c r="R5781" s="9">
        <v>245031.44844819521</v>
      </c>
      <c r="S5781" s="9"/>
      <c r="T5781" s="9"/>
      <c r="U5781" s="9"/>
      <c r="V5781" s="9"/>
      <c r="W5781" s="9"/>
      <c r="X5781" s="9"/>
      <c r="Y5781" s="9"/>
      <c r="Z5781" s="9"/>
      <c r="AA5781" s="9"/>
      <c r="AB5781" s="9"/>
      <c r="AC5781" s="9"/>
      <c r="AD5781" s="9"/>
      <c r="AE5781" s="9"/>
      <c r="AF5781" s="9"/>
      <c r="AG5781" s="9"/>
      <c r="AH5781" s="9"/>
      <c r="AI5781" s="9"/>
      <c r="AJ5781" s="9"/>
      <c r="AK5781" s="9"/>
      <c r="AL5781" s="9"/>
      <c r="AM5781" s="9"/>
      <c r="AN5781" s="9"/>
      <c r="AO5781" s="9"/>
      <c r="AP5781" s="9"/>
      <c r="AQ5781" s="15"/>
      <c r="AR5781" s="9"/>
      <c r="AS5781" s="9"/>
      <c r="AT5781" s="9"/>
      <c r="AU5781" s="9"/>
      <c r="AV5781" s="9"/>
      <c r="AW5781" s="9"/>
      <c r="AX5781" s="9"/>
      <c r="AY5781" s="9"/>
      <c r="AZ5781" s="9"/>
      <c r="BA5781" s="9"/>
      <c r="BB5781" s="9"/>
      <c r="BC5781" s="9"/>
      <c r="BD5781" s="9"/>
      <c r="BE5781" s="9"/>
      <c r="BF5781" s="9"/>
      <c r="BG5781" s="9"/>
      <c r="BH5781" s="9"/>
      <c r="BI5781" s="9"/>
      <c r="BJ5781" s="9"/>
      <c r="BK5781" s="9"/>
      <c r="BL5781" s="9">
        <f t="shared" si="188"/>
        <v>245031.44844819521</v>
      </c>
      <c r="BM5781" s="9">
        <f t="shared" si="189"/>
        <v>245000</v>
      </c>
    </row>
    <row r="5782" spans="1:65" x14ac:dyDescent="0.3">
      <c r="A5782" t="s">
        <v>5102</v>
      </c>
      <c r="B5782" s="9">
        <v>90</v>
      </c>
      <c r="C5782">
        <v>562289</v>
      </c>
      <c r="D5782">
        <v>1</v>
      </c>
      <c r="E5782">
        <v>0</v>
      </c>
      <c r="F5782">
        <v>0</v>
      </c>
      <c r="G5782">
        <v>0</v>
      </c>
      <c r="H5782">
        <v>0</v>
      </c>
      <c r="I5782" t="s">
        <v>83</v>
      </c>
      <c r="J5782">
        <v>550027</v>
      </c>
      <c r="K5782" t="s">
        <v>1326</v>
      </c>
      <c r="L5782">
        <v>549240</v>
      </c>
      <c r="M5782" t="s">
        <v>102</v>
      </c>
      <c r="N5782">
        <v>549240</v>
      </c>
      <c r="O5782" t="s">
        <v>102</v>
      </c>
      <c r="P5782">
        <v>549240</v>
      </c>
      <c r="Q5782" t="s">
        <v>102</v>
      </c>
      <c r="R5782" s="9">
        <v>71941.662785630979</v>
      </c>
      <c r="S5782" s="9"/>
      <c r="T5782" s="9"/>
      <c r="U5782" s="9"/>
      <c r="V5782" s="9"/>
      <c r="W5782" s="9"/>
      <c r="X5782" s="9"/>
      <c r="Y5782" s="9"/>
      <c r="Z5782" s="9"/>
      <c r="AA5782" s="9"/>
      <c r="AB5782" s="9"/>
      <c r="AC5782" s="9"/>
      <c r="AD5782" s="9"/>
      <c r="AE5782" s="9"/>
      <c r="AF5782" s="9"/>
      <c r="AG5782" s="9"/>
      <c r="AH5782" s="9"/>
      <c r="AI5782" s="9"/>
      <c r="AJ5782" s="9"/>
      <c r="AK5782" s="9"/>
      <c r="AL5782" s="9"/>
      <c r="AM5782" s="9"/>
      <c r="AN5782" s="9"/>
      <c r="AO5782" s="9"/>
      <c r="AP5782" s="9"/>
      <c r="AQ5782" s="15"/>
      <c r="AR5782" s="9"/>
      <c r="AS5782" s="9"/>
      <c r="AT5782" s="9"/>
      <c r="AU5782" s="9"/>
      <c r="AV5782" s="9"/>
      <c r="AW5782" s="9"/>
      <c r="AX5782" s="9"/>
      <c r="AY5782" s="9"/>
      <c r="AZ5782" s="9"/>
      <c r="BA5782" s="9"/>
      <c r="BB5782" s="9"/>
      <c r="BC5782" s="9"/>
      <c r="BD5782" s="9"/>
      <c r="BE5782" s="9"/>
      <c r="BF5782" s="9"/>
      <c r="BG5782" s="9"/>
      <c r="BH5782" s="9"/>
      <c r="BI5782" s="9"/>
      <c r="BJ5782" s="9"/>
      <c r="BK5782" s="9"/>
      <c r="BL5782" s="9">
        <f t="shared" si="188"/>
        <v>71941.662785630979</v>
      </c>
      <c r="BM5782" s="9">
        <f t="shared" si="189"/>
        <v>71900</v>
      </c>
    </row>
    <row r="5783" spans="1:65" x14ac:dyDescent="0.3">
      <c r="A5783" t="s">
        <v>5103</v>
      </c>
      <c r="B5783" s="9">
        <v>803</v>
      </c>
      <c r="C5783">
        <v>597091</v>
      </c>
      <c r="D5783">
        <v>1</v>
      </c>
      <c r="E5783">
        <v>0</v>
      </c>
      <c r="F5783">
        <v>0</v>
      </c>
      <c r="G5783">
        <v>0</v>
      </c>
      <c r="H5783">
        <v>0</v>
      </c>
      <c r="I5783" t="s">
        <v>123</v>
      </c>
      <c r="J5783">
        <v>595209</v>
      </c>
      <c r="K5783" t="s">
        <v>480</v>
      </c>
      <c r="L5783">
        <v>595209</v>
      </c>
      <c r="M5783" t="s">
        <v>480</v>
      </c>
      <c r="N5783">
        <v>595209</v>
      </c>
      <c r="O5783" t="s">
        <v>480</v>
      </c>
      <c r="P5783">
        <v>595209</v>
      </c>
      <c r="Q5783" t="s">
        <v>480</v>
      </c>
      <c r="R5783" s="9">
        <v>190197.6361061334</v>
      </c>
      <c r="S5783" s="9"/>
      <c r="T5783" s="9"/>
      <c r="U5783" s="9"/>
      <c r="V5783" s="9"/>
      <c r="W5783" s="9"/>
      <c r="X5783" s="9"/>
      <c r="Y5783" s="9"/>
      <c r="Z5783" s="9"/>
      <c r="AA5783" s="9"/>
      <c r="AB5783" s="9"/>
      <c r="AC5783" s="9"/>
      <c r="AD5783" s="9"/>
      <c r="AE5783" s="9"/>
      <c r="AF5783" s="9"/>
      <c r="AG5783" s="9"/>
      <c r="AH5783" s="9"/>
      <c r="AI5783" s="9"/>
      <c r="AJ5783" s="9"/>
      <c r="AK5783" s="9"/>
      <c r="AL5783" s="9"/>
      <c r="AM5783" s="9"/>
      <c r="AN5783" s="9"/>
      <c r="AO5783" s="9"/>
      <c r="AP5783" s="9"/>
      <c r="AQ5783" s="15"/>
      <c r="AR5783" s="9"/>
      <c r="AS5783" s="9"/>
      <c r="AT5783" s="9"/>
      <c r="AU5783" s="9"/>
      <c r="AV5783" s="9"/>
      <c r="AW5783" s="9"/>
      <c r="AX5783" s="9"/>
      <c r="AY5783" s="9"/>
      <c r="AZ5783" s="9"/>
      <c r="BA5783" s="9"/>
      <c r="BB5783" s="9"/>
      <c r="BC5783" s="9"/>
      <c r="BD5783" s="9"/>
      <c r="BE5783" s="9"/>
      <c r="BF5783" s="9"/>
      <c r="BG5783" s="9"/>
      <c r="BH5783" s="9"/>
      <c r="BI5783" s="9"/>
      <c r="BJ5783" s="9"/>
      <c r="BK5783" s="9"/>
      <c r="BL5783" s="9">
        <f t="shared" si="188"/>
        <v>190197.6361061334</v>
      </c>
      <c r="BM5783" s="9">
        <f t="shared" si="189"/>
        <v>190200</v>
      </c>
    </row>
    <row r="5784" spans="1:65" x14ac:dyDescent="0.3">
      <c r="A5784" t="s">
        <v>5104</v>
      </c>
      <c r="B5784" s="9">
        <v>103</v>
      </c>
      <c r="C5784">
        <v>549126</v>
      </c>
      <c r="D5784">
        <v>1</v>
      </c>
      <c r="E5784">
        <v>0</v>
      </c>
      <c r="F5784">
        <v>0</v>
      </c>
      <c r="G5784">
        <v>0</v>
      </c>
      <c r="H5784">
        <v>0</v>
      </c>
      <c r="I5784" t="s">
        <v>123</v>
      </c>
      <c r="J5784">
        <v>547999</v>
      </c>
      <c r="K5784" t="s">
        <v>811</v>
      </c>
      <c r="L5784">
        <v>547999</v>
      </c>
      <c r="M5784" t="s">
        <v>811</v>
      </c>
      <c r="N5784">
        <v>547999</v>
      </c>
      <c r="O5784" t="s">
        <v>811</v>
      </c>
      <c r="P5784">
        <v>547999</v>
      </c>
      <c r="Q5784" t="s">
        <v>811</v>
      </c>
      <c r="R5784" s="9">
        <v>71941.662785630979</v>
      </c>
      <c r="S5784" s="9"/>
      <c r="T5784" s="9"/>
      <c r="U5784" s="9"/>
      <c r="V5784" s="9"/>
      <c r="W5784" s="9"/>
      <c r="X5784" s="9"/>
      <c r="Y5784" s="9"/>
      <c r="Z5784" s="9"/>
      <c r="AA5784" s="9"/>
      <c r="AB5784" s="9"/>
      <c r="AC5784" s="9"/>
      <c r="AD5784" s="9"/>
      <c r="AE5784" s="9"/>
      <c r="AF5784" s="9"/>
      <c r="AG5784" s="9"/>
      <c r="AH5784" s="9"/>
      <c r="AI5784" s="9"/>
      <c r="AJ5784" s="9"/>
      <c r="AK5784" s="9"/>
      <c r="AL5784" s="9"/>
      <c r="AM5784" s="9"/>
      <c r="AN5784" s="9"/>
      <c r="AO5784" s="9"/>
      <c r="AP5784" s="9"/>
      <c r="AQ5784" s="15"/>
      <c r="AR5784" s="9"/>
      <c r="AS5784" s="9"/>
      <c r="AT5784" s="9"/>
      <c r="AU5784" s="9"/>
      <c r="AV5784" s="9"/>
      <c r="AW5784" s="9"/>
      <c r="AX5784" s="9"/>
      <c r="AY5784" s="9"/>
      <c r="AZ5784" s="9"/>
      <c r="BA5784" s="9"/>
      <c r="BB5784" s="9"/>
      <c r="BC5784" s="9"/>
      <c r="BD5784" s="9"/>
      <c r="BE5784" s="9"/>
      <c r="BF5784" s="9"/>
      <c r="BG5784" s="9"/>
      <c r="BH5784" s="9"/>
      <c r="BI5784" s="9"/>
      <c r="BJ5784" s="9"/>
      <c r="BK5784" s="9"/>
      <c r="BL5784" s="9">
        <f t="shared" si="188"/>
        <v>71941.662785630979</v>
      </c>
      <c r="BM5784" s="9">
        <f t="shared" si="189"/>
        <v>71900</v>
      </c>
    </row>
    <row r="5785" spans="1:65" x14ac:dyDescent="0.3">
      <c r="A5785" t="s">
        <v>5105</v>
      </c>
      <c r="B5785" s="9">
        <v>254</v>
      </c>
      <c r="C5785">
        <v>539074</v>
      </c>
      <c r="D5785">
        <v>1</v>
      </c>
      <c r="E5785">
        <v>0</v>
      </c>
      <c r="F5785">
        <v>0</v>
      </c>
      <c r="G5785">
        <v>0</v>
      </c>
      <c r="H5785">
        <v>0</v>
      </c>
      <c r="I5785" t="s">
        <v>77</v>
      </c>
      <c r="J5785">
        <v>554529</v>
      </c>
      <c r="K5785" t="s">
        <v>1517</v>
      </c>
      <c r="L5785">
        <v>554529</v>
      </c>
      <c r="M5785" t="s">
        <v>1517</v>
      </c>
      <c r="N5785">
        <v>554481</v>
      </c>
      <c r="O5785" t="s">
        <v>1359</v>
      </c>
      <c r="P5785">
        <v>554481</v>
      </c>
      <c r="Q5785" t="s">
        <v>1359</v>
      </c>
      <c r="R5785" s="9">
        <v>71941.662785630979</v>
      </c>
      <c r="S5785" s="9"/>
      <c r="T5785" s="9"/>
      <c r="U5785" s="9"/>
      <c r="V5785" s="9"/>
      <c r="W5785" s="9"/>
      <c r="X5785" s="9"/>
      <c r="Y5785" s="9"/>
      <c r="Z5785" s="9"/>
      <c r="AA5785" s="9"/>
      <c r="AB5785" s="9"/>
      <c r="AC5785" s="9"/>
      <c r="AD5785" s="9"/>
      <c r="AE5785" s="9"/>
      <c r="AF5785" s="9"/>
      <c r="AG5785" s="9"/>
      <c r="AH5785" s="9"/>
      <c r="AI5785" s="9"/>
      <c r="AJ5785" s="9"/>
      <c r="AK5785" s="9"/>
      <c r="AL5785" s="9"/>
      <c r="AM5785" s="9"/>
      <c r="AN5785" s="9"/>
      <c r="AO5785" s="9"/>
      <c r="AP5785" s="9"/>
      <c r="AQ5785" s="15"/>
      <c r="AR5785" s="9"/>
      <c r="AS5785" s="9"/>
      <c r="AT5785" s="9"/>
      <c r="AU5785" s="9"/>
      <c r="AV5785" s="9"/>
      <c r="AW5785" s="9"/>
      <c r="AX5785" s="9"/>
      <c r="AY5785" s="9"/>
      <c r="AZ5785" s="9"/>
      <c r="BA5785" s="9"/>
      <c r="BB5785" s="9"/>
      <c r="BC5785" s="9"/>
      <c r="BD5785" s="9"/>
      <c r="BE5785" s="9"/>
      <c r="BF5785" s="9"/>
      <c r="BG5785" s="9"/>
      <c r="BH5785" s="9"/>
      <c r="BI5785" s="9"/>
      <c r="BJ5785" s="9"/>
      <c r="BK5785" s="9"/>
      <c r="BL5785" s="9">
        <f t="shared" si="188"/>
        <v>71941.662785630979</v>
      </c>
      <c r="BM5785" s="9">
        <f t="shared" si="189"/>
        <v>71900</v>
      </c>
    </row>
    <row r="5786" spans="1:65" x14ac:dyDescent="0.3">
      <c r="A5786" t="s">
        <v>5106</v>
      </c>
      <c r="B5786" s="9">
        <v>392</v>
      </c>
      <c r="C5786">
        <v>572501</v>
      </c>
      <c r="D5786">
        <v>1</v>
      </c>
      <c r="E5786">
        <v>0</v>
      </c>
      <c r="F5786">
        <v>0</v>
      </c>
      <c r="G5786">
        <v>0</v>
      </c>
      <c r="H5786">
        <v>0</v>
      </c>
      <c r="I5786" t="s">
        <v>96</v>
      </c>
      <c r="J5786">
        <v>571393</v>
      </c>
      <c r="K5786" t="s">
        <v>1167</v>
      </c>
      <c r="L5786">
        <v>571393</v>
      </c>
      <c r="M5786" t="s">
        <v>1167</v>
      </c>
      <c r="N5786">
        <v>571393</v>
      </c>
      <c r="O5786" t="s">
        <v>1167</v>
      </c>
      <c r="P5786">
        <v>571393</v>
      </c>
      <c r="Q5786" t="s">
        <v>1167</v>
      </c>
      <c r="R5786" s="9">
        <v>93741.403510419361</v>
      </c>
      <c r="S5786" s="9"/>
      <c r="T5786" s="9"/>
      <c r="U5786" s="9"/>
      <c r="V5786" s="9"/>
      <c r="W5786" s="9"/>
      <c r="X5786" s="9"/>
      <c r="Y5786" s="9"/>
      <c r="Z5786" s="9"/>
      <c r="AA5786" s="9"/>
      <c r="AB5786" s="9"/>
      <c r="AC5786" s="9"/>
      <c r="AD5786" s="9"/>
      <c r="AE5786" s="9"/>
      <c r="AF5786" s="9"/>
      <c r="AG5786" s="9"/>
      <c r="AH5786" s="9"/>
      <c r="AI5786" s="9"/>
      <c r="AJ5786" s="9"/>
      <c r="AK5786" s="9"/>
      <c r="AL5786" s="9"/>
      <c r="AM5786" s="9"/>
      <c r="AN5786" s="9"/>
      <c r="AO5786" s="9"/>
      <c r="AP5786" s="9"/>
      <c r="AQ5786" s="15"/>
      <c r="AR5786" s="9"/>
      <c r="AS5786" s="9"/>
      <c r="AT5786" s="9"/>
      <c r="AU5786" s="9"/>
      <c r="AV5786" s="9"/>
      <c r="AW5786" s="9"/>
      <c r="AX5786" s="9"/>
      <c r="AY5786" s="9"/>
      <c r="AZ5786" s="9"/>
      <c r="BA5786" s="9"/>
      <c r="BB5786" s="9"/>
      <c r="BC5786" s="9"/>
      <c r="BD5786" s="9"/>
      <c r="BE5786" s="9"/>
      <c r="BF5786" s="9"/>
      <c r="BG5786" s="9"/>
      <c r="BH5786" s="9"/>
      <c r="BI5786" s="9"/>
      <c r="BJ5786" s="9"/>
      <c r="BK5786" s="9"/>
      <c r="BL5786" s="9">
        <f t="shared" si="188"/>
        <v>93741.403510419361</v>
      </c>
      <c r="BM5786" s="9">
        <f t="shared" si="189"/>
        <v>93700</v>
      </c>
    </row>
    <row r="5787" spans="1:65" x14ac:dyDescent="0.3">
      <c r="A5787" t="s">
        <v>5107</v>
      </c>
      <c r="B5787" s="9">
        <v>208</v>
      </c>
      <c r="C5787">
        <v>599239</v>
      </c>
      <c r="D5787">
        <v>1</v>
      </c>
      <c r="E5787">
        <v>0</v>
      </c>
      <c r="F5787">
        <v>0</v>
      </c>
      <c r="G5787">
        <v>0</v>
      </c>
      <c r="H5787">
        <v>0</v>
      </c>
      <c r="I5787" t="s">
        <v>123</v>
      </c>
      <c r="J5787">
        <v>547492</v>
      </c>
      <c r="K5787" t="s">
        <v>125</v>
      </c>
      <c r="L5787">
        <v>547492</v>
      </c>
      <c r="M5787" t="s">
        <v>125</v>
      </c>
      <c r="N5787">
        <v>547492</v>
      </c>
      <c r="O5787" t="s">
        <v>125</v>
      </c>
      <c r="P5787">
        <v>547492</v>
      </c>
      <c r="Q5787" t="s">
        <v>125</v>
      </c>
      <c r="R5787" s="9">
        <v>71941.662785630979</v>
      </c>
      <c r="S5787" s="9"/>
      <c r="T5787" s="9"/>
      <c r="U5787" s="9"/>
      <c r="V5787" s="9"/>
      <c r="W5787" s="9"/>
      <c r="X5787" s="9"/>
      <c r="Y5787" s="9"/>
      <c r="Z5787" s="9"/>
      <c r="AA5787" s="9"/>
      <c r="AB5787" s="9"/>
      <c r="AC5787" s="9"/>
      <c r="AD5787" s="9"/>
      <c r="AE5787" s="9"/>
      <c r="AF5787" s="9"/>
      <c r="AG5787" s="9"/>
      <c r="AH5787" s="9"/>
      <c r="AI5787" s="9"/>
      <c r="AJ5787" s="9"/>
      <c r="AK5787" s="9"/>
      <c r="AL5787" s="9"/>
      <c r="AM5787" s="9"/>
      <c r="AN5787" s="9"/>
      <c r="AO5787" s="9"/>
      <c r="AP5787" s="9"/>
      <c r="AQ5787" s="15"/>
      <c r="AR5787" s="9"/>
      <c r="AS5787" s="9"/>
      <c r="AT5787" s="9"/>
      <c r="AU5787" s="9"/>
      <c r="AV5787" s="9"/>
      <c r="AW5787" s="9"/>
      <c r="AX5787" s="9"/>
      <c r="AY5787" s="9"/>
      <c r="AZ5787" s="9"/>
      <c r="BA5787" s="9"/>
      <c r="BB5787" s="9"/>
      <c r="BC5787" s="9"/>
      <c r="BD5787" s="9"/>
      <c r="BE5787" s="9"/>
      <c r="BF5787" s="9"/>
      <c r="BG5787" s="9"/>
      <c r="BH5787" s="9"/>
      <c r="BI5787" s="9"/>
      <c r="BJ5787" s="9"/>
      <c r="BK5787" s="9"/>
      <c r="BL5787" s="9">
        <f t="shared" si="188"/>
        <v>71941.662785630979</v>
      </c>
      <c r="BM5787" s="9">
        <f t="shared" si="189"/>
        <v>71900</v>
      </c>
    </row>
    <row r="5788" spans="1:65" x14ac:dyDescent="0.3">
      <c r="A5788" t="s">
        <v>5108</v>
      </c>
      <c r="B5788" s="9">
        <v>221</v>
      </c>
      <c r="C5788">
        <v>573761</v>
      </c>
      <c r="D5788">
        <v>1</v>
      </c>
      <c r="E5788">
        <v>0</v>
      </c>
      <c r="F5788">
        <v>0</v>
      </c>
      <c r="G5788">
        <v>0</v>
      </c>
      <c r="H5788">
        <v>0</v>
      </c>
      <c r="I5788" t="s">
        <v>90</v>
      </c>
      <c r="J5788">
        <v>573809</v>
      </c>
      <c r="K5788" t="s">
        <v>2500</v>
      </c>
      <c r="L5788">
        <v>573809</v>
      </c>
      <c r="M5788" t="s">
        <v>2500</v>
      </c>
      <c r="N5788">
        <v>572659</v>
      </c>
      <c r="O5788" t="s">
        <v>158</v>
      </c>
      <c r="P5788">
        <v>572659</v>
      </c>
      <c r="Q5788" t="s">
        <v>158</v>
      </c>
      <c r="R5788" s="9">
        <v>71941.662785630979</v>
      </c>
      <c r="S5788" s="9"/>
      <c r="T5788" s="9"/>
      <c r="U5788" s="9"/>
      <c r="V5788" s="9"/>
      <c r="W5788" s="9"/>
      <c r="X5788" s="9"/>
      <c r="Y5788" s="9"/>
      <c r="Z5788" s="9"/>
      <c r="AA5788" s="9"/>
      <c r="AB5788" s="9"/>
      <c r="AC5788" s="9"/>
      <c r="AD5788" s="9"/>
      <c r="AE5788" s="9"/>
      <c r="AF5788" s="9"/>
      <c r="AG5788" s="9"/>
      <c r="AH5788" s="9"/>
      <c r="AI5788" s="9"/>
      <c r="AJ5788" s="9"/>
      <c r="AK5788" s="9"/>
      <c r="AL5788" s="9"/>
      <c r="AM5788" s="9"/>
      <c r="AN5788" s="9"/>
      <c r="AO5788" s="9"/>
      <c r="AP5788" s="9"/>
      <c r="AQ5788" s="15"/>
      <c r="AR5788" s="9"/>
      <c r="AS5788" s="9"/>
      <c r="AT5788" s="9"/>
      <c r="AU5788" s="9"/>
      <c r="AV5788" s="9"/>
      <c r="AW5788" s="9"/>
      <c r="AX5788" s="9"/>
      <c r="AY5788" s="9"/>
      <c r="AZ5788" s="9"/>
      <c r="BA5788" s="9"/>
      <c r="BB5788" s="9"/>
      <c r="BC5788" s="9"/>
      <c r="BD5788" s="9"/>
      <c r="BE5788" s="9"/>
      <c r="BF5788" s="9"/>
      <c r="BG5788" s="9"/>
      <c r="BH5788" s="9"/>
      <c r="BI5788" s="9"/>
      <c r="BJ5788" s="9"/>
      <c r="BK5788" s="9"/>
      <c r="BL5788" s="9">
        <f t="shared" si="188"/>
        <v>71941.662785630979</v>
      </c>
      <c r="BM5788" s="9">
        <f t="shared" si="189"/>
        <v>71900</v>
      </c>
    </row>
    <row r="5789" spans="1:65" x14ac:dyDescent="0.3">
      <c r="A5789" t="s">
        <v>5109</v>
      </c>
      <c r="B5789" s="9">
        <v>558</v>
      </c>
      <c r="C5789">
        <v>533882</v>
      </c>
      <c r="D5789">
        <v>1</v>
      </c>
      <c r="E5789">
        <v>0</v>
      </c>
      <c r="F5789">
        <v>0</v>
      </c>
      <c r="G5789">
        <v>0</v>
      </c>
      <c r="H5789">
        <v>0</v>
      </c>
      <c r="I5789" t="s">
        <v>86</v>
      </c>
      <c r="J5789">
        <v>533165</v>
      </c>
      <c r="K5789" t="s">
        <v>191</v>
      </c>
      <c r="L5789">
        <v>533165</v>
      </c>
      <c r="M5789" t="s">
        <v>191</v>
      </c>
      <c r="N5789">
        <v>533165</v>
      </c>
      <c r="O5789" t="s">
        <v>191</v>
      </c>
      <c r="P5789">
        <v>533165</v>
      </c>
      <c r="Q5789" t="s">
        <v>191</v>
      </c>
      <c r="R5789" s="9">
        <v>132866.00796670589</v>
      </c>
      <c r="S5789" s="9"/>
      <c r="T5789" s="9"/>
      <c r="U5789" s="9"/>
      <c r="V5789" s="9"/>
      <c r="W5789" s="9"/>
      <c r="X5789" s="9"/>
      <c r="Y5789" s="9"/>
      <c r="Z5789" s="9"/>
      <c r="AA5789" s="9"/>
      <c r="AB5789" s="9"/>
      <c r="AC5789" s="9"/>
      <c r="AD5789" s="9"/>
      <c r="AE5789" s="9"/>
      <c r="AF5789" s="9"/>
      <c r="AG5789" s="9"/>
      <c r="AH5789" s="9"/>
      <c r="AI5789" s="9"/>
      <c r="AJ5789" s="9"/>
      <c r="AK5789" s="9"/>
      <c r="AL5789" s="9"/>
      <c r="AM5789" s="9"/>
      <c r="AN5789" s="9"/>
      <c r="AO5789" s="9"/>
      <c r="AP5789" s="9"/>
      <c r="AQ5789" s="15"/>
      <c r="AR5789" s="9"/>
      <c r="AS5789" s="9"/>
      <c r="AT5789" s="9"/>
      <c r="AU5789" s="9"/>
      <c r="AV5789" s="9"/>
      <c r="AW5789" s="9"/>
      <c r="AX5789" s="9"/>
      <c r="AY5789" s="9"/>
      <c r="AZ5789" s="9"/>
      <c r="BA5789" s="9"/>
      <c r="BB5789" s="9"/>
      <c r="BC5789" s="9"/>
      <c r="BD5789" s="9"/>
      <c r="BE5789" s="9"/>
      <c r="BF5789" s="9"/>
      <c r="BG5789" s="9"/>
      <c r="BH5789" s="9"/>
      <c r="BI5789" s="9"/>
      <c r="BJ5789" s="9"/>
      <c r="BK5789" s="9"/>
      <c r="BL5789" s="9">
        <f t="shared" si="188"/>
        <v>132866.00796670589</v>
      </c>
      <c r="BM5789" s="9">
        <f t="shared" si="189"/>
        <v>132900</v>
      </c>
    </row>
    <row r="5790" spans="1:65" x14ac:dyDescent="0.3">
      <c r="A5790" s="4" t="s">
        <v>2610</v>
      </c>
      <c r="B5790" s="9">
        <v>3692</v>
      </c>
      <c r="C5790">
        <v>550671</v>
      </c>
      <c r="D5790">
        <v>1</v>
      </c>
      <c r="E5790">
        <v>1</v>
      </c>
      <c r="F5790">
        <v>1</v>
      </c>
      <c r="G5790">
        <v>1</v>
      </c>
      <c r="H5790">
        <v>0</v>
      </c>
      <c r="I5790" t="s">
        <v>83</v>
      </c>
      <c r="J5790">
        <v>550671</v>
      </c>
      <c r="K5790" t="s">
        <v>2610</v>
      </c>
      <c r="L5790">
        <v>550671</v>
      </c>
      <c r="M5790" t="s">
        <v>2610</v>
      </c>
      <c r="N5790">
        <v>550671</v>
      </c>
      <c r="O5790" t="s">
        <v>2610</v>
      </c>
      <c r="P5790">
        <v>550094</v>
      </c>
      <c r="Q5790" t="s">
        <v>143</v>
      </c>
      <c r="R5790" s="9">
        <v>843960.12985853455</v>
      </c>
      <c r="S5790" s="9">
        <f>SUMIFS($B:$B,$J:$J,$C5790)</f>
        <v>5588</v>
      </c>
      <c r="T5790" s="9">
        <v>303234.22454833699</v>
      </c>
      <c r="U5790" s="9">
        <v>1</v>
      </c>
      <c r="V5790" s="9">
        <f>U5790*768</f>
        <v>768</v>
      </c>
      <c r="W5790" s="9">
        <v>46</v>
      </c>
      <c r="X5790" s="9">
        <f>W5790*3072</f>
        <v>141312</v>
      </c>
      <c r="Y5790" s="9">
        <v>18</v>
      </c>
      <c r="Z5790" s="9">
        <f>Y5790*1024</f>
        <v>18432</v>
      </c>
      <c r="AA5790" s="9">
        <v>12</v>
      </c>
      <c r="AB5790" s="9">
        <f>AA5790*256</f>
        <v>3072</v>
      </c>
      <c r="AC5790" s="9">
        <f>SUMIFS($B:$B,$L:$L,$C5790)</f>
        <v>5588</v>
      </c>
      <c r="AD5790" s="9">
        <v>697542.18972823455</v>
      </c>
      <c r="AE5790" s="9"/>
      <c r="AF5790" s="9"/>
      <c r="AG5790" s="9">
        <f>SUMIFS($B:$B,$N:$N,$C5790)</f>
        <v>5588</v>
      </c>
      <c r="AH5790" s="9">
        <v>631051.91726273741</v>
      </c>
      <c r="AI5790" s="9"/>
      <c r="AJ5790" s="9"/>
      <c r="AK5790" s="9"/>
      <c r="AL5790" s="9"/>
      <c r="AM5790" s="9"/>
      <c r="AN5790" s="9"/>
      <c r="AO5790" s="9"/>
      <c r="AP5790" s="9"/>
      <c r="AQ5790" s="15"/>
      <c r="AR5790" s="9">
        <v>3</v>
      </c>
      <c r="AS5790" s="9">
        <f>AR5790*30500</f>
        <v>91500</v>
      </c>
      <c r="AT5790" s="9"/>
      <c r="AU5790" s="9"/>
      <c r="AV5790" s="9"/>
      <c r="AW5790" s="9"/>
      <c r="AX5790" s="9"/>
      <c r="AY5790" s="9"/>
      <c r="AZ5790" s="9"/>
      <c r="BA5790" s="9"/>
      <c r="BB5790" s="9"/>
      <c r="BC5790" s="9"/>
      <c r="BD5790" s="9"/>
      <c r="BE5790" s="9"/>
      <c r="BF5790" s="9"/>
      <c r="BG5790" s="9"/>
      <c r="BH5790" s="9"/>
      <c r="BI5790" s="9"/>
      <c r="BJ5790" s="9"/>
      <c r="BK5790" s="9"/>
      <c r="BL5790" s="9">
        <f t="shared" si="188"/>
        <v>2730872.4613978434</v>
      </c>
      <c r="BM5790" s="9">
        <f t="shared" si="189"/>
        <v>2730900</v>
      </c>
    </row>
    <row r="5791" spans="1:65" x14ac:dyDescent="0.3">
      <c r="A5791" t="s">
        <v>5110</v>
      </c>
      <c r="B5791" s="9">
        <v>1260</v>
      </c>
      <c r="C5791">
        <v>560251</v>
      </c>
      <c r="D5791">
        <v>1</v>
      </c>
      <c r="E5791">
        <v>0</v>
      </c>
      <c r="F5791">
        <v>0</v>
      </c>
      <c r="G5791">
        <v>0</v>
      </c>
      <c r="H5791">
        <v>0</v>
      </c>
      <c r="I5791" t="s">
        <v>151</v>
      </c>
      <c r="J5791">
        <v>559717</v>
      </c>
      <c r="K5791" t="s">
        <v>346</v>
      </c>
      <c r="L5791">
        <v>559717</v>
      </c>
      <c r="M5791" t="s">
        <v>346</v>
      </c>
      <c r="N5791">
        <v>559717</v>
      </c>
      <c r="O5791" t="s">
        <v>346</v>
      </c>
      <c r="P5791">
        <v>559717</v>
      </c>
      <c r="Q5791" t="s">
        <v>346</v>
      </c>
      <c r="R5791" s="9">
        <v>296077.84453155613</v>
      </c>
      <c r="S5791" s="9"/>
      <c r="T5791" s="9"/>
      <c r="U5791" s="9"/>
      <c r="V5791" s="9"/>
      <c r="W5791" s="9"/>
      <c r="X5791" s="9"/>
      <c r="Y5791" s="9"/>
      <c r="Z5791" s="9"/>
      <c r="AA5791" s="9"/>
      <c r="AB5791" s="9"/>
      <c r="AC5791" s="9"/>
      <c r="AD5791" s="9"/>
      <c r="AE5791" s="9"/>
      <c r="AF5791" s="9"/>
      <c r="AG5791" s="9"/>
      <c r="AH5791" s="9"/>
      <c r="AI5791" s="9"/>
      <c r="AJ5791" s="9"/>
      <c r="AK5791" s="9"/>
      <c r="AL5791" s="9"/>
      <c r="AM5791" s="9"/>
      <c r="AN5791" s="9"/>
      <c r="AO5791" s="9"/>
      <c r="AP5791" s="9"/>
      <c r="AQ5791" s="15"/>
      <c r="AR5791" s="9"/>
      <c r="AS5791" s="9"/>
      <c r="AT5791" s="9"/>
      <c r="AU5791" s="9"/>
      <c r="AV5791" s="9"/>
      <c r="AW5791" s="9"/>
      <c r="AX5791" s="9"/>
      <c r="AY5791" s="9"/>
      <c r="AZ5791" s="9"/>
      <c r="BA5791" s="9"/>
      <c r="BB5791" s="9"/>
      <c r="BC5791" s="9"/>
      <c r="BD5791" s="9"/>
      <c r="BE5791" s="9"/>
      <c r="BF5791" s="9"/>
      <c r="BG5791" s="9"/>
      <c r="BH5791" s="9"/>
      <c r="BI5791" s="9"/>
      <c r="BJ5791" s="9"/>
      <c r="BK5791" s="9"/>
      <c r="BL5791" s="9">
        <f t="shared" si="188"/>
        <v>296077.84453155613</v>
      </c>
      <c r="BM5791" s="9">
        <f t="shared" si="189"/>
        <v>296100</v>
      </c>
    </row>
    <row r="5792" spans="1:65" x14ac:dyDescent="0.3">
      <c r="A5792" t="s">
        <v>5111</v>
      </c>
      <c r="B5792" s="9">
        <v>387</v>
      </c>
      <c r="C5792">
        <v>575992</v>
      </c>
      <c r="D5792">
        <v>1</v>
      </c>
      <c r="E5792">
        <v>0</v>
      </c>
      <c r="F5792">
        <v>0</v>
      </c>
      <c r="G5792">
        <v>0</v>
      </c>
      <c r="H5792">
        <v>0</v>
      </c>
      <c r="I5792" t="s">
        <v>96</v>
      </c>
      <c r="J5792">
        <v>575551</v>
      </c>
      <c r="K5792" t="s">
        <v>852</v>
      </c>
      <c r="L5792">
        <v>574767</v>
      </c>
      <c r="M5792" t="s">
        <v>853</v>
      </c>
      <c r="N5792">
        <v>574767</v>
      </c>
      <c r="O5792" t="s">
        <v>853</v>
      </c>
      <c r="P5792">
        <v>555134</v>
      </c>
      <c r="Q5792" t="s">
        <v>187</v>
      </c>
      <c r="R5792" s="9">
        <v>92558.925830349268</v>
      </c>
      <c r="S5792" s="9"/>
      <c r="T5792" s="9"/>
      <c r="U5792" s="9"/>
      <c r="V5792" s="9"/>
      <c r="W5792" s="9"/>
      <c r="X5792" s="9"/>
      <c r="Y5792" s="9"/>
      <c r="Z5792" s="9"/>
      <c r="AA5792" s="9"/>
      <c r="AB5792" s="9"/>
      <c r="AC5792" s="9"/>
      <c r="AD5792" s="9"/>
      <c r="AE5792" s="9"/>
      <c r="AF5792" s="9"/>
      <c r="AG5792" s="9"/>
      <c r="AH5792" s="9"/>
      <c r="AI5792" s="9"/>
      <c r="AJ5792" s="9"/>
      <c r="AK5792" s="9"/>
      <c r="AL5792" s="9"/>
      <c r="AM5792" s="9"/>
      <c r="AN5792" s="9"/>
      <c r="AO5792" s="9"/>
      <c r="AP5792" s="9"/>
      <c r="AQ5792" s="15"/>
      <c r="AR5792" s="9"/>
      <c r="AS5792" s="9"/>
      <c r="AT5792" s="9"/>
      <c r="AU5792" s="9"/>
      <c r="AV5792" s="9"/>
      <c r="AW5792" s="9"/>
      <c r="AX5792" s="9"/>
      <c r="AY5792" s="9"/>
      <c r="AZ5792" s="9"/>
      <c r="BA5792" s="9"/>
      <c r="BB5792" s="9"/>
      <c r="BC5792" s="9"/>
      <c r="BD5792" s="9"/>
      <c r="BE5792" s="9"/>
      <c r="BF5792" s="9"/>
      <c r="BG5792" s="9"/>
      <c r="BH5792" s="9"/>
      <c r="BI5792" s="9"/>
      <c r="BJ5792" s="9"/>
      <c r="BK5792" s="9"/>
      <c r="BL5792" s="9">
        <f t="shared" si="188"/>
        <v>92558.925830349268</v>
      </c>
      <c r="BM5792" s="9">
        <f t="shared" si="189"/>
        <v>92600</v>
      </c>
    </row>
    <row r="5793" spans="1:65" x14ac:dyDescent="0.3">
      <c r="A5793" t="s">
        <v>5112</v>
      </c>
      <c r="B5793" s="9">
        <v>582</v>
      </c>
      <c r="C5793">
        <v>551961</v>
      </c>
      <c r="D5793">
        <v>1</v>
      </c>
      <c r="E5793">
        <v>0</v>
      </c>
      <c r="F5793">
        <v>0</v>
      </c>
      <c r="G5793">
        <v>0</v>
      </c>
      <c r="H5793">
        <v>0</v>
      </c>
      <c r="I5793" t="s">
        <v>83</v>
      </c>
      <c r="J5793">
        <v>551201</v>
      </c>
      <c r="K5793" t="s">
        <v>2250</v>
      </c>
      <c r="L5793">
        <v>550787</v>
      </c>
      <c r="M5793" t="s">
        <v>908</v>
      </c>
      <c r="N5793">
        <v>550787</v>
      </c>
      <c r="O5793" t="s">
        <v>908</v>
      </c>
      <c r="P5793">
        <v>550787</v>
      </c>
      <c r="Q5793" t="s">
        <v>908</v>
      </c>
      <c r="R5793" s="9">
        <v>138502.6125617635</v>
      </c>
      <c r="S5793" s="9"/>
      <c r="T5793" s="9"/>
      <c r="U5793" s="9"/>
      <c r="V5793" s="9"/>
      <c r="W5793" s="9"/>
      <c r="X5793" s="9"/>
      <c r="Y5793" s="9"/>
      <c r="Z5793" s="9"/>
      <c r="AA5793" s="9"/>
      <c r="AB5793" s="9"/>
      <c r="AC5793" s="9"/>
      <c r="AD5793" s="9"/>
      <c r="AE5793" s="9"/>
      <c r="AF5793" s="9"/>
      <c r="AG5793" s="9"/>
      <c r="AH5793" s="9"/>
      <c r="AI5793" s="9"/>
      <c r="AJ5793" s="9"/>
      <c r="AK5793" s="9"/>
      <c r="AL5793" s="9"/>
      <c r="AM5793" s="9"/>
      <c r="AN5793" s="9"/>
      <c r="AO5793" s="9"/>
      <c r="AP5793" s="9"/>
      <c r="AQ5793" s="15"/>
      <c r="AR5793" s="9"/>
      <c r="AS5793" s="9"/>
      <c r="AT5793" s="9"/>
      <c r="AU5793" s="9"/>
      <c r="AV5793" s="9"/>
      <c r="AW5793" s="9"/>
      <c r="AX5793" s="9"/>
      <c r="AY5793" s="9"/>
      <c r="AZ5793" s="9"/>
      <c r="BA5793" s="9"/>
      <c r="BB5793" s="9"/>
      <c r="BC5793" s="9"/>
      <c r="BD5793" s="9"/>
      <c r="BE5793" s="9"/>
      <c r="BF5793" s="9"/>
      <c r="BG5793" s="9"/>
      <c r="BH5793" s="9"/>
      <c r="BI5793" s="9"/>
      <c r="BJ5793" s="9"/>
      <c r="BK5793" s="9"/>
      <c r="BL5793" s="9">
        <f t="shared" si="188"/>
        <v>138502.6125617635</v>
      </c>
      <c r="BM5793" s="9">
        <f t="shared" si="189"/>
        <v>138500</v>
      </c>
    </row>
    <row r="5794" spans="1:65" x14ac:dyDescent="0.3">
      <c r="A5794" t="s">
        <v>5112</v>
      </c>
      <c r="B5794" s="9">
        <v>374</v>
      </c>
      <c r="C5794">
        <v>541524</v>
      </c>
      <c r="D5794">
        <v>1</v>
      </c>
      <c r="E5794">
        <v>0</v>
      </c>
      <c r="F5794">
        <v>0</v>
      </c>
      <c r="G5794">
        <v>0</v>
      </c>
      <c r="H5794">
        <v>0</v>
      </c>
      <c r="I5794" t="s">
        <v>86</v>
      </c>
      <c r="J5794">
        <v>540013</v>
      </c>
      <c r="K5794" t="s">
        <v>762</v>
      </c>
      <c r="L5794">
        <v>540013</v>
      </c>
      <c r="M5794" t="s">
        <v>762</v>
      </c>
      <c r="N5794">
        <v>540013</v>
      </c>
      <c r="O5794" t="s">
        <v>762</v>
      </c>
      <c r="P5794">
        <v>539911</v>
      </c>
      <c r="Q5794" t="s">
        <v>352</v>
      </c>
      <c r="R5794" s="9">
        <v>89483.295669922649</v>
      </c>
      <c r="S5794" s="9"/>
      <c r="T5794" s="9"/>
      <c r="U5794" s="9"/>
      <c r="V5794" s="9"/>
      <c r="W5794" s="9"/>
      <c r="X5794" s="9"/>
      <c r="Y5794" s="9"/>
      <c r="Z5794" s="9"/>
      <c r="AA5794" s="9"/>
      <c r="AB5794" s="9"/>
      <c r="AC5794" s="9"/>
      <c r="AD5794" s="9"/>
      <c r="AE5794" s="9"/>
      <c r="AF5794" s="9"/>
      <c r="AG5794" s="9"/>
      <c r="AH5794" s="9"/>
      <c r="AI5794" s="9"/>
      <c r="AJ5794" s="9"/>
      <c r="AK5794" s="9"/>
      <c r="AL5794" s="9"/>
      <c r="AM5794" s="9"/>
      <c r="AN5794" s="9"/>
      <c r="AO5794" s="9"/>
      <c r="AP5794" s="9"/>
      <c r="AQ5794" s="15"/>
      <c r="AR5794" s="9"/>
      <c r="AS5794" s="9"/>
      <c r="AT5794" s="9"/>
      <c r="AU5794" s="9"/>
      <c r="AV5794" s="9"/>
      <c r="AW5794" s="9"/>
      <c r="AX5794" s="9"/>
      <c r="AY5794" s="9"/>
      <c r="AZ5794" s="9"/>
      <c r="BA5794" s="9"/>
      <c r="BB5794" s="9"/>
      <c r="BC5794" s="9"/>
      <c r="BD5794" s="9"/>
      <c r="BE5794" s="9"/>
      <c r="BF5794" s="9"/>
      <c r="BG5794" s="9"/>
      <c r="BH5794" s="9"/>
      <c r="BI5794" s="9"/>
      <c r="BJ5794" s="9"/>
      <c r="BK5794" s="9"/>
      <c r="BL5794" s="9">
        <f t="shared" si="188"/>
        <v>89483.295669922649</v>
      </c>
      <c r="BM5794" s="9">
        <f t="shared" si="189"/>
        <v>89500</v>
      </c>
    </row>
    <row r="5795" spans="1:65" x14ac:dyDescent="0.3">
      <c r="A5795" t="s">
        <v>5113</v>
      </c>
      <c r="B5795" s="9">
        <v>68</v>
      </c>
      <c r="C5795">
        <v>588164</v>
      </c>
      <c r="D5795">
        <v>1</v>
      </c>
      <c r="E5795">
        <v>0</v>
      </c>
      <c r="F5795">
        <v>0</v>
      </c>
      <c r="G5795">
        <v>0</v>
      </c>
      <c r="H5795">
        <v>0</v>
      </c>
      <c r="I5795" t="s">
        <v>123</v>
      </c>
      <c r="J5795">
        <v>588024</v>
      </c>
      <c r="K5795" t="s">
        <v>507</v>
      </c>
      <c r="L5795">
        <v>588024</v>
      </c>
      <c r="M5795" t="s">
        <v>507</v>
      </c>
      <c r="N5795">
        <v>588024</v>
      </c>
      <c r="O5795" t="s">
        <v>507</v>
      </c>
      <c r="P5795">
        <v>588024</v>
      </c>
      <c r="Q5795" t="s">
        <v>507</v>
      </c>
      <c r="R5795" s="9">
        <v>71941.662785630979</v>
      </c>
      <c r="S5795" s="9"/>
      <c r="T5795" s="9"/>
      <c r="U5795" s="9"/>
      <c r="V5795" s="9"/>
      <c r="W5795" s="9"/>
      <c r="X5795" s="9"/>
      <c r="Y5795" s="9"/>
      <c r="Z5795" s="9"/>
      <c r="AA5795" s="9"/>
      <c r="AB5795" s="9"/>
      <c r="AC5795" s="9"/>
      <c r="AD5795" s="9"/>
      <c r="AE5795" s="9"/>
      <c r="AF5795" s="9"/>
      <c r="AG5795" s="9"/>
      <c r="AH5795" s="9"/>
      <c r="AI5795" s="9"/>
      <c r="AJ5795" s="9"/>
      <c r="AK5795" s="9"/>
      <c r="AL5795" s="9"/>
      <c r="AM5795" s="9"/>
      <c r="AN5795" s="9"/>
      <c r="AO5795" s="9"/>
      <c r="AP5795" s="9"/>
      <c r="AQ5795" s="15"/>
      <c r="AR5795" s="9"/>
      <c r="AS5795" s="9"/>
      <c r="AT5795" s="9"/>
      <c r="AU5795" s="9"/>
      <c r="AV5795" s="9"/>
      <c r="AW5795" s="9"/>
      <c r="AX5795" s="9"/>
      <c r="AY5795" s="9"/>
      <c r="AZ5795" s="9"/>
      <c r="BA5795" s="9"/>
      <c r="BB5795" s="9"/>
      <c r="BC5795" s="9"/>
      <c r="BD5795" s="9"/>
      <c r="BE5795" s="9"/>
      <c r="BF5795" s="9"/>
      <c r="BG5795" s="9"/>
      <c r="BH5795" s="9"/>
      <c r="BI5795" s="9"/>
      <c r="BJ5795" s="9"/>
      <c r="BK5795" s="9"/>
      <c r="BL5795" s="9">
        <f t="shared" si="188"/>
        <v>71941.662785630979</v>
      </c>
      <c r="BM5795" s="9">
        <f t="shared" si="189"/>
        <v>71900</v>
      </c>
    </row>
    <row r="5796" spans="1:65" x14ac:dyDescent="0.3">
      <c r="A5796" t="s">
        <v>5113</v>
      </c>
      <c r="B5796" s="9">
        <v>128</v>
      </c>
      <c r="C5796">
        <v>546437</v>
      </c>
      <c r="D5796">
        <v>1</v>
      </c>
      <c r="E5796">
        <v>0</v>
      </c>
      <c r="F5796">
        <v>0</v>
      </c>
      <c r="G5796">
        <v>0</v>
      </c>
      <c r="H5796">
        <v>0</v>
      </c>
      <c r="I5796" t="s">
        <v>131</v>
      </c>
      <c r="J5796">
        <v>567043</v>
      </c>
      <c r="K5796" t="s">
        <v>231</v>
      </c>
      <c r="L5796">
        <v>567027</v>
      </c>
      <c r="M5796" t="s">
        <v>232</v>
      </c>
      <c r="N5796">
        <v>567027</v>
      </c>
      <c r="O5796" t="s">
        <v>232</v>
      </c>
      <c r="P5796">
        <v>567027</v>
      </c>
      <c r="Q5796" t="s">
        <v>232</v>
      </c>
      <c r="R5796" s="9">
        <v>71941.662785630979</v>
      </c>
      <c r="S5796" s="9"/>
      <c r="T5796" s="9"/>
      <c r="U5796" s="9"/>
      <c r="V5796" s="9"/>
      <c r="W5796" s="9"/>
      <c r="X5796" s="9"/>
      <c r="Y5796" s="9"/>
      <c r="Z5796" s="9"/>
      <c r="AA5796" s="9"/>
      <c r="AB5796" s="9"/>
      <c r="AC5796" s="9"/>
      <c r="AD5796" s="9"/>
      <c r="AE5796" s="9"/>
      <c r="AF5796" s="9"/>
      <c r="AG5796" s="9"/>
      <c r="AH5796" s="9"/>
      <c r="AI5796" s="9"/>
      <c r="AJ5796" s="9"/>
      <c r="AK5796" s="9"/>
      <c r="AL5796" s="9"/>
      <c r="AM5796" s="9"/>
      <c r="AN5796" s="9"/>
      <c r="AO5796" s="9"/>
      <c r="AP5796" s="9"/>
      <c r="AQ5796" s="15"/>
      <c r="AR5796" s="9"/>
      <c r="AS5796" s="9"/>
      <c r="AT5796" s="9"/>
      <c r="AU5796" s="9"/>
      <c r="AV5796" s="9"/>
      <c r="AW5796" s="9"/>
      <c r="AX5796" s="9"/>
      <c r="AY5796" s="9"/>
      <c r="AZ5796" s="9"/>
      <c r="BA5796" s="9"/>
      <c r="BB5796" s="9"/>
      <c r="BC5796" s="9"/>
      <c r="BD5796" s="9"/>
      <c r="BE5796" s="9"/>
      <c r="BF5796" s="9"/>
      <c r="BG5796" s="9"/>
      <c r="BH5796" s="9"/>
      <c r="BI5796" s="9"/>
      <c r="BJ5796" s="9"/>
      <c r="BK5796" s="9"/>
      <c r="BL5796" s="9">
        <f t="shared" si="188"/>
        <v>71941.662785630979</v>
      </c>
      <c r="BM5796" s="9">
        <f t="shared" si="189"/>
        <v>71900</v>
      </c>
    </row>
    <row r="5797" spans="1:65" x14ac:dyDescent="0.3">
      <c r="A5797" t="s">
        <v>5114</v>
      </c>
      <c r="B5797" s="9">
        <v>738</v>
      </c>
      <c r="C5797">
        <v>562220</v>
      </c>
      <c r="D5797">
        <v>1</v>
      </c>
      <c r="E5797">
        <v>0</v>
      </c>
      <c r="F5797">
        <v>0</v>
      </c>
      <c r="G5797">
        <v>0</v>
      </c>
      <c r="H5797">
        <v>0</v>
      </c>
      <c r="I5797" t="s">
        <v>104</v>
      </c>
      <c r="J5797">
        <v>561380</v>
      </c>
      <c r="K5797" t="s">
        <v>355</v>
      </c>
      <c r="L5797">
        <v>561380</v>
      </c>
      <c r="M5797" t="s">
        <v>355</v>
      </c>
      <c r="N5797">
        <v>561380</v>
      </c>
      <c r="O5797" t="s">
        <v>355</v>
      </c>
      <c r="P5797">
        <v>561380</v>
      </c>
      <c r="Q5797" t="s">
        <v>355</v>
      </c>
      <c r="R5797" s="9">
        <v>175030.4425516396</v>
      </c>
      <c r="S5797" s="9"/>
      <c r="T5797" s="9"/>
      <c r="U5797" s="9"/>
      <c r="V5797" s="9"/>
      <c r="W5797" s="9"/>
      <c r="X5797" s="9"/>
      <c r="Y5797" s="9"/>
      <c r="Z5797" s="9"/>
      <c r="AA5797" s="9"/>
      <c r="AB5797" s="9"/>
      <c r="AC5797" s="9"/>
      <c r="AD5797" s="9"/>
      <c r="AE5797" s="9"/>
      <c r="AF5797" s="9"/>
      <c r="AG5797" s="9"/>
      <c r="AH5797" s="9"/>
      <c r="AI5797" s="9"/>
      <c r="AJ5797" s="9"/>
      <c r="AK5797" s="9"/>
      <c r="AL5797" s="9"/>
      <c r="AM5797" s="9"/>
      <c r="AN5797" s="9"/>
      <c r="AO5797" s="9"/>
      <c r="AP5797" s="9"/>
      <c r="AQ5797" s="15"/>
      <c r="AR5797" s="9"/>
      <c r="AS5797" s="9"/>
      <c r="AT5797" s="9"/>
      <c r="AU5797" s="9"/>
      <c r="AV5797" s="9"/>
      <c r="AW5797" s="9"/>
      <c r="AX5797" s="9"/>
      <c r="AY5797" s="9"/>
      <c r="AZ5797" s="9"/>
      <c r="BA5797" s="9"/>
      <c r="BB5797" s="9"/>
      <c r="BC5797" s="9"/>
      <c r="BD5797" s="9"/>
      <c r="BE5797" s="9"/>
      <c r="BF5797" s="9"/>
      <c r="BG5797" s="9"/>
      <c r="BH5797" s="9"/>
      <c r="BI5797" s="9"/>
      <c r="BJ5797" s="9"/>
      <c r="BK5797" s="9"/>
      <c r="BL5797" s="9">
        <f t="shared" si="188"/>
        <v>175030.4425516396</v>
      </c>
      <c r="BM5797" s="9">
        <f t="shared" si="189"/>
        <v>175000</v>
      </c>
    </row>
    <row r="5798" spans="1:65" x14ac:dyDescent="0.3">
      <c r="A5798" t="s">
        <v>5115</v>
      </c>
      <c r="B5798" s="9">
        <v>744</v>
      </c>
      <c r="C5798">
        <v>547441</v>
      </c>
      <c r="D5798">
        <v>1</v>
      </c>
      <c r="E5798">
        <v>0</v>
      </c>
      <c r="F5798">
        <v>0</v>
      </c>
      <c r="G5798">
        <v>0</v>
      </c>
      <c r="H5798">
        <v>0</v>
      </c>
      <c r="I5798" t="s">
        <v>83</v>
      </c>
      <c r="J5798">
        <v>546127</v>
      </c>
      <c r="K5798" t="s">
        <v>182</v>
      </c>
      <c r="L5798">
        <v>546127</v>
      </c>
      <c r="M5798" t="s">
        <v>182</v>
      </c>
      <c r="N5798">
        <v>546127</v>
      </c>
      <c r="O5798" t="s">
        <v>182</v>
      </c>
      <c r="P5798">
        <v>546127</v>
      </c>
      <c r="Q5798" t="s">
        <v>182</v>
      </c>
      <c r="R5798" s="9">
        <v>176431.73810009679</v>
      </c>
      <c r="S5798" s="9"/>
      <c r="T5798" s="9"/>
      <c r="U5798" s="9"/>
      <c r="V5798" s="9"/>
      <c r="W5798" s="9"/>
      <c r="X5798" s="9"/>
      <c r="Y5798" s="9"/>
      <c r="Z5798" s="9"/>
      <c r="AA5798" s="9"/>
      <c r="AB5798" s="9"/>
      <c r="AC5798" s="9"/>
      <c r="AD5798" s="9"/>
      <c r="AE5798" s="9"/>
      <c r="AF5798" s="9"/>
      <c r="AG5798" s="9"/>
      <c r="AH5798" s="9"/>
      <c r="AI5798" s="9"/>
      <c r="AJ5798" s="9"/>
      <c r="AK5798" s="9"/>
      <c r="AL5798" s="9"/>
      <c r="AM5798" s="9"/>
      <c r="AN5798" s="9"/>
      <c r="AO5798" s="9"/>
      <c r="AP5798" s="9"/>
      <c r="AQ5798" s="15"/>
      <c r="AR5798" s="9"/>
      <c r="AS5798" s="9"/>
      <c r="AT5798" s="9"/>
      <c r="AU5798" s="9"/>
      <c r="AV5798" s="9"/>
      <c r="AW5798" s="9"/>
      <c r="AX5798" s="9"/>
      <c r="AY5798" s="9"/>
      <c r="AZ5798" s="9"/>
      <c r="BA5798" s="9"/>
      <c r="BB5798" s="9"/>
      <c r="BC5798" s="9"/>
      <c r="BD5798" s="9"/>
      <c r="BE5798" s="9"/>
      <c r="BF5798" s="9"/>
      <c r="BG5798" s="9"/>
      <c r="BH5798" s="9"/>
      <c r="BI5798" s="9"/>
      <c r="BJ5798" s="9"/>
      <c r="BK5798" s="9"/>
      <c r="BL5798" s="9">
        <f t="shared" si="188"/>
        <v>176431.73810009679</v>
      </c>
      <c r="BM5798" s="9">
        <f t="shared" si="189"/>
        <v>176400</v>
      </c>
    </row>
    <row r="5799" spans="1:65" x14ac:dyDescent="0.3">
      <c r="A5799" s="4" t="s">
        <v>1010</v>
      </c>
      <c r="B5799" s="9">
        <v>3036</v>
      </c>
      <c r="C5799">
        <v>551970</v>
      </c>
      <c r="D5799">
        <v>1</v>
      </c>
      <c r="E5799">
        <v>1</v>
      </c>
      <c r="F5799">
        <v>1</v>
      </c>
      <c r="G5799">
        <v>1</v>
      </c>
      <c r="H5799">
        <v>0</v>
      </c>
      <c r="I5799" t="s">
        <v>83</v>
      </c>
      <c r="J5799">
        <v>551970</v>
      </c>
      <c r="K5799" t="s">
        <v>1010</v>
      </c>
      <c r="L5799">
        <v>551970</v>
      </c>
      <c r="M5799" t="s">
        <v>1010</v>
      </c>
      <c r="N5799">
        <v>551970</v>
      </c>
      <c r="O5799" t="s">
        <v>1010</v>
      </c>
      <c r="P5799">
        <v>550787</v>
      </c>
      <c r="Q5799" t="s">
        <v>908</v>
      </c>
      <c r="R5799" s="9">
        <v>698259.81432980997</v>
      </c>
      <c r="S5799" s="9">
        <f>SUMIFS($B:$B,$J:$J,$C5799)</f>
        <v>5648</v>
      </c>
      <c r="T5799" s="9">
        <v>306478.25549549417</v>
      </c>
      <c r="U5799" s="9">
        <v>1</v>
      </c>
      <c r="V5799" s="9">
        <f>U5799*768</f>
        <v>768</v>
      </c>
      <c r="W5799" s="9">
        <v>26</v>
      </c>
      <c r="X5799" s="9">
        <f>W5799*3072</f>
        <v>79872</v>
      </c>
      <c r="Y5799" s="9">
        <v>34</v>
      </c>
      <c r="Z5799" s="9">
        <f>Y5799*1024</f>
        <v>34816</v>
      </c>
      <c r="AA5799" s="9">
        <v>15</v>
      </c>
      <c r="AB5799" s="9">
        <f>AA5799*256</f>
        <v>3840</v>
      </c>
      <c r="AC5799" s="9">
        <f>SUMIFS($B:$B,$L:$L,$C5799)</f>
        <v>7589</v>
      </c>
      <c r="AD5799" s="9">
        <v>944365.63902826444</v>
      </c>
      <c r="AE5799" s="9"/>
      <c r="AF5799" s="9"/>
      <c r="AG5799" s="9">
        <f>SUMIFS($B:$B,$N:$N,$C5799)</f>
        <v>7589</v>
      </c>
      <c r="AH5799" s="9">
        <v>855187.69722202828</v>
      </c>
      <c r="AI5799" s="9"/>
      <c r="AJ5799" s="9"/>
      <c r="AK5799" s="9"/>
      <c r="AL5799" s="9"/>
      <c r="AM5799" s="9"/>
      <c r="AN5799" s="9"/>
      <c r="AO5799" s="9"/>
      <c r="AP5799" s="9"/>
      <c r="AQ5799" s="15"/>
      <c r="AR5799" s="9">
        <v>1</v>
      </c>
      <c r="AS5799" s="9">
        <f>AR5799*30500</f>
        <v>30500</v>
      </c>
      <c r="AT5799" s="9"/>
      <c r="AU5799" s="9"/>
      <c r="AV5799" s="9"/>
      <c r="AW5799" s="9"/>
      <c r="AX5799" s="9"/>
      <c r="AY5799" s="9"/>
      <c r="AZ5799" s="9"/>
      <c r="BA5799" s="9"/>
      <c r="BB5799" s="9"/>
      <c r="BC5799" s="9"/>
      <c r="BD5799" s="9"/>
      <c r="BE5799" s="9"/>
      <c r="BF5799" s="9"/>
      <c r="BG5799" s="9"/>
      <c r="BH5799" s="9"/>
      <c r="BI5799" s="9"/>
      <c r="BJ5799" s="9"/>
      <c r="BK5799" s="9"/>
      <c r="BL5799" s="9">
        <f t="shared" si="188"/>
        <v>2954087.4060755968</v>
      </c>
      <c r="BM5799" s="9">
        <f t="shared" si="189"/>
        <v>2954100</v>
      </c>
    </row>
    <row r="5800" spans="1:65" x14ac:dyDescent="0.3">
      <c r="A5800" t="s">
        <v>5116</v>
      </c>
      <c r="B5800" s="9">
        <v>567</v>
      </c>
      <c r="C5800">
        <v>539830</v>
      </c>
      <c r="D5800">
        <v>1</v>
      </c>
      <c r="E5800">
        <v>0</v>
      </c>
      <c r="F5800">
        <v>0</v>
      </c>
      <c r="G5800">
        <v>0</v>
      </c>
      <c r="H5800">
        <v>0</v>
      </c>
      <c r="I5800" t="s">
        <v>86</v>
      </c>
      <c r="J5800">
        <v>539139</v>
      </c>
      <c r="K5800" t="s">
        <v>537</v>
      </c>
      <c r="L5800">
        <v>539139</v>
      </c>
      <c r="M5800" t="s">
        <v>537</v>
      </c>
      <c r="N5800">
        <v>539139</v>
      </c>
      <c r="O5800" t="s">
        <v>537</v>
      </c>
      <c r="P5800">
        <v>539139</v>
      </c>
      <c r="Q5800" t="s">
        <v>537</v>
      </c>
      <c r="R5800" s="9">
        <v>134980.29095323861</v>
      </c>
      <c r="S5800" s="9"/>
      <c r="T5800" s="9"/>
      <c r="U5800" s="9"/>
      <c r="V5800" s="9"/>
      <c r="W5800" s="9"/>
      <c r="X5800" s="9"/>
      <c r="Y5800" s="9"/>
      <c r="Z5800" s="9"/>
      <c r="AA5800" s="9"/>
      <c r="AB5800" s="9"/>
      <c r="AC5800" s="9"/>
      <c r="AD5800" s="9"/>
      <c r="AE5800" s="9"/>
      <c r="AF5800" s="9"/>
      <c r="AG5800" s="9"/>
      <c r="AH5800" s="9"/>
      <c r="AI5800" s="9"/>
      <c r="AJ5800" s="9"/>
      <c r="AK5800" s="9"/>
      <c r="AL5800" s="9"/>
      <c r="AM5800" s="9"/>
      <c r="AN5800" s="9"/>
      <c r="AO5800" s="9"/>
      <c r="AP5800" s="9"/>
      <c r="AQ5800" s="15"/>
      <c r="AR5800" s="9"/>
      <c r="AS5800" s="9"/>
      <c r="AT5800" s="9"/>
      <c r="AU5800" s="9"/>
      <c r="AV5800" s="9"/>
      <c r="AW5800" s="9"/>
      <c r="AX5800" s="9"/>
      <c r="AY5800" s="9"/>
      <c r="AZ5800" s="9"/>
      <c r="BA5800" s="9"/>
      <c r="BB5800" s="9"/>
      <c r="BC5800" s="9"/>
      <c r="BD5800" s="9"/>
      <c r="BE5800" s="9"/>
      <c r="BF5800" s="9"/>
      <c r="BG5800" s="9"/>
      <c r="BH5800" s="9"/>
      <c r="BI5800" s="9"/>
      <c r="BJ5800" s="9"/>
      <c r="BK5800" s="9"/>
      <c r="BL5800" s="9">
        <f t="shared" si="188"/>
        <v>134980.29095323861</v>
      </c>
      <c r="BM5800" s="9">
        <f t="shared" si="189"/>
        <v>135000</v>
      </c>
    </row>
    <row r="5801" spans="1:65" x14ac:dyDescent="0.3">
      <c r="A5801" t="s">
        <v>5117</v>
      </c>
      <c r="B5801" s="9">
        <v>231</v>
      </c>
      <c r="C5801">
        <v>572527</v>
      </c>
      <c r="D5801">
        <v>1</v>
      </c>
      <c r="E5801">
        <v>0</v>
      </c>
      <c r="F5801">
        <v>0</v>
      </c>
      <c r="G5801">
        <v>0</v>
      </c>
      <c r="H5801">
        <v>0</v>
      </c>
      <c r="I5801" t="s">
        <v>96</v>
      </c>
      <c r="J5801">
        <v>571393</v>
      </c>
      <c r="K5801" t="s">
        <v>1167</v>
      </c>
      <c r="L5801">
        <v>571393</v>
      </c>
      <c r="M5801" t="s">
        <v>1167</v>
      </c>
      <c r="N5801">
        <v>571393</v>
      </c>
      <c r="O5801" t="s">
        <v>1167</v>
      </c>
      <c r="P5801">
        <v>571393</v>
      </c>
      <c r="Q5801" t="s">
        <v>1167</v>
      </c>
      <c r="R5801" s="9">
        <v>71941.662785630979</v>
      </c>
      <c r="S5801" s="9"/>
      <c r="T5801" s="9"/>
      <c r="U5801" s="9"/>
      <c r="V5801" s="9"/>
      <c r="W5801" s="9"/>
      <c r="X5801" s="9"/>
      <c r="Y5801" s="9"/>
      <c r="Z5801" s="9"/>
      <c r="AA5801" s="9"/>
      <c r="AB5801" s="9"/>
      <c r="AC5801" s="9"/>
      <c r="AD5801" s="9"/>
      <c r="AE5801" s="9"/>
      <c r="AF5801" s="9"/>
      <c r="AG5801" s="9"/>
      <c r="AH5801" s="9"/>
      <c r="AI5801" s="9"/>
      <c r="AJ5801" s="9"/>
      <c r="AK5801" s="9"/>
      <c r="AL5801" s="9"/>
      <c r="AM5801" s="9"/>
      <c r="AN5801" s="9"/>
      <c r="AO5801" s="9"/>
      <c r="AP5801" s="9"/>
      <c r="AQ5801" s="15"/>
      <c r="AR5801" s="9"/>
      <c r="AS5801" s="9"/>
      <c r="AT5801" s="9"/>
      <c r="AU5801" s="9"/>
      <c r="AV5801" s="9"/>
      <c r="AW5801" s="9"/>
      <c r="AX5801" s="9"/>
      <c r="AY5801" s="9"/>
      <c r="AZ5801" s="9"/>
      <c r="BA5801" s="9"/>
      <c r="BB5801" s="9"/>
      <c r="BC5801" s="9"/>
      <c r="BD5801" s="9"/>
      <c r="BE5801" s="9"/>
      <c r="BF5801" s="9"/>
      <c r="BG5801" s="9"/>
      <c r="BH5801" s="9"/>
      <c r="BI5801" s="9"/>
      <c r="BJ5801" s="9"/>
      <c r="BK5801" s="9"/>
      <c r="BL5801" s="9">
        <f t="shared" si="188"/>
        <v>71941.662785630979</v>
      </c>
      <c r="BM5801" s="9">
        <f t="shared" si="189"/>
        <v>71900</v>
      </c>
    </row>
    <row r="5802" spans="1:65" x14ac:dyDescent="0.3">
      <c r="A5802" s="5" t="s">
        <v>1073</v>
      </c>
      <c r="B5802" s="9">
        <v>4760</v>
      </c>
      <c r="C5802">
        <v>530905</v>
      </c>
      <c r="D5802">
        <v>1</v>
      </c>
      <c r="E5802">
        <v>1</v>
      </c>
      <c r="F5802">
        <v>1</v>
      </c>
      <c r="G5802">
        <v>1</v>
      </c>
      <c r="H5802">
        <v>1</v>
      </c>
      <c r="I5802" t="s">
        <v>86</v>
      </c>
      <c r="J5802">
        <v>530905</v>
      </c>
      <c r="K5802" t="s">
        <v>1073</v>
      </c>
      <c r="L5802">
        <v>530905</v>
      </c>
      <c r="M5802" t="s">
        <v>1073</v>
      </c>
      <c r="N5802">
        <v>530905</v>
      </c>
      <c r="O5802" t="s">
        <v>1073</v>
      </c>
      <c r="P5802">
        <v>530905</v>
      </c>
      <c r="Q5802" t="s">
        <v>1073</v>
      </c>
      <c r="R5802" s="9">
        <v>228316.39974418559</v>
      </c>
      <c r="S5802" s="9">
        <f>SUMIFS($B:$B,$J:$J,$C5802)</f>
        <v>11414</v>
      </c>
      <c r="T5802" s="9">
        <v>269609.51886157662</v>
      </c>
      <c r="U5802" s="9">
        <v>0</v>
      </c>
      <c r="V5802" s="9">
        <f>U5802*768</f>
        <v>0</v>
      </c>
      <c r="W5802" s="9">
        <v>111</v>
      </c>
      <c r="X5802" s="9">
        <f>W5802*3072</f>
        <v>340992</v>
      </c>
      <c r="Y5802" s="9">
        <v>55</v>
      </c>
      <c r="Z5802" s="9">
        <f>Y5802*1024</f>
        <v>56320</v>
      </c>
      <c r="AA5802" s="9">
        <v>32</v>
      </c>
      <c r="AB5802" s="9">
        <f>AA5802*256</f>
        <v>8192</v>
      </c>
      <c r="AC5802" s="9">
        <f>SUMIFS($B:$B,$L:$L,$C5802)</f>
        <v>12971</v>
      </c>
      <c r="AD5802" s="9">
        <v>870820.59953340667</v>
      </c>
      <c r="AE5802" s="9">
        <f>SUMIFS($B:$B,$P:$P,$C5802)</f>
        <v>12971</v>
      </c>
      <c r="AF5802" s="9">
        <v>926514.49515664415</v>
      </c>
      <c r="AG5802" s="9">
        <f>SUMIFS($B:$B,$N:$N,$C5802)</f>
        <v>12971</v>
      </c>
      <c r="AH5802" s="9">
        <v>2329840.9829208511</v>
      </c>
      <c r="AI5802" s="9">
        <f>SUMIFS($B:$B,$P:$P,$C5802)</f>
        <v>12971</v>
      </c>
      <c r="AJ5802" s="9">
        <v>10615071.124298081</v>
      </c>
      <c r="AK5802" s="9"/>
      <c r="AL5802" s="9">
        <v>1794</v>
      </c>
      <c r="AM5802" s="9">
        <f>AL5802*141</f>
        <v>252954</v>
      </c>
      <c r="AN5802" s="9"/>
      <c r="AO5802" s="9"/>
      <c r="AP5802" s="9"/>
      <c r="AQ5802" s="15"/>
      <c r="AR5802" s="9">
        <v>6</v>
      </c>
      <c r="AS5802" s="9">
        <f>AR5802*30500</f>
        <v>183000</v>
      </c>
      <c r="AT5802" s="9">
        <v>47</v>
      </c>
      <c r="AU5802" s="9">
        <f>AT5802*2742</f>
        <v>128874</v>
      </c>
      <c r="AV5802" s="9">
        <v>0</v>
      </c>
      <c r="AW5802" s="9">
        <f>AV5802*914</f>
        <v>0</v>
      </c>
      <c r="AX5802" s="9">
        <v>629</v>
      </c>
      <c r="AY5802" s="9">
        <f>AX5802*141</f>
        <v>88689</v>
      </c>
      <c r="AZ5802" s="9">
        <v>574</v>
      </c>
      <c r="BA5802" s="9">
        <f>AZ5802*343</f>
        <v>196882</v>
      </c>
      <c r="BB5802" s="9">
        <v>938</v>
      </c>
      <c r="BC5802" s="9">
        <f>BB5802*109</f>
        <v>102242</v>
      </c>
      <c r="BD5802" s="9">
        <v>180</v>
      </c>
      <c r="BE5802" s="9">
        <f>BD5802*82</f>
        <v>14760</v>
      </c>
      <c r="BF5802" s="9">
        <v>1102</v>
      </c>
      <c r="BG5802" s="9">
        <f>BF5802*328</f>
        <v>361456</v>
      </c>
      <c r="BH5802" s="9">
        <v>189</v>
      </c>
      <c r="BI5802" s="9">
        <f>BH5802*410</f>
        <v>77490</v>
      </c>
      <c r="BJ5802" s="9">
        <v>7</v>
      </c>
      <c r="BK5802" s="9">
        <f>BJ5802*219</f>
        <v>1533</v>
      </c>
      <c r="BL5802" s="9">
        <f t="shared" si="188"/>
        <v>17053557.120514743</v>
      </c>
      <c r="BM5802" s="9">
        <f t="shared" si="189"/>
        <v>17053600</v>
      </c>
    </row>
    <row r="5803" spans="1:65" x14ac:dyDescent="0.3">
      <c r="A5803" t="s">
        <v>5118</v>
      </c>
      <c r="B5803" s="9">
        <v>715</v>
      </c>
      <c r="C5803">
        <v>541541</v>
      </c>
      <c r="D5803">
        <v>1</v>
      </c>
      <c r="E5803">
        <v>0</v>
      </c>
      <c r="F5803">
        <v>0</v>
      </c>
      <c r="G5803">
        <v>0</v>
      </c>
      <c r="H5803">
        <v>0</v>
      </c>
      <c r="I5803" t="s">
        <v>86</v>
      </c>
      <c r="J5803">
        <v>540111</v>
      </c>
      <c r="K5803" t="s">
        <v>576</v>
      </c>
      <c r="L5803">
        <v>540111</v>
      </c>
      <c r="M5803" t="s">
        <v>576</v>
      </c>
      <c r="N5803">
        <v>540111</v>
      </c>
      <c r="O5803" t="s">
        <v>576</v>
      </c>
      <c r="P5803">
        <v>540111</v>
      </c>
      <c r="Q5803" t="s">
        <v>576</v>
      </c>
      <c r="R5803" s="9">
        <v>169656.41008247499</v>
      </c>
      <c r="S5803" s="9"/>
      <c r="T5803" s="9"/>
      <c r="U5803" s="9"/>
      <c r="V5803" s="9"/>
      <c r="W5803" s="9"/>
      <c r="X5803" s="9"/>
      <c r="Y5803" s="9"/>
      <c r="Z5803" s="9"/>
      <c r="AA5803" s="9"/>
      <c r="AB5803" s="9"/>
      <c r="AC5803" s="9"/>
      <c r="AD5803" s="9"/>
      <c r="AE5803" s="9"/>
      <c r="AF5803" s="9"/>
      <c r="AG5803" s="9"/>
      <c r="AH5803" s="9"/>
      <c r="AI5803" s="9"/>
      <c r="AJ5803" s="9"/>
      <c r="AK5803" s="9"/>
      <c r="AL5803" s="9"/>
      <c r="AM5803" s="9"/>
      <c r="AN5803" s="9"/>
      <c r="AO5803" s="9"/>
      <c r="AP5803" s="9"/>
      <c r="AQ5803" s="15"/>
      <c r="AR5803" s="9"/>
      <c r="AS5803" s="9"/>
      <c r="AT5803" s="9"/>
      <c r="AU5803" s="9"/>
      <c r="AV5803" s="9"/>
      <c r="AW5803" s="9"/>
      <c r="AX5803" s="9"/>
      <c r="AY5803" s="9"/>
      <c r="AZ5803" s="9"/>
      <c r="BA5803" s="9"/>
      <c r="BB5803" s="9"/>
      <c r="BC5803" s="9"/>
      <c r="BD5803" s="9"/>
      <c r="BE5803" s="9"/>
      <c r="BF5803" s="9"/>
      <c r="BG5803" s="9"/>
      <c r="BH5803" s="9"/>
      <c r="BI5803" s="9"/>
      <c r="BJ5803" s="9"/>
      <c r="BK5803" s="9"/>
      <c r="BL5803" s="9">
        <f t="shared" si="188"/>
        <v>169656.41008247499</v>
      </c>
      <c r="BM5803" s="9">
        <f t="shared" si="189"/>
        <v>169700</v>
      </c>
    </row>
    <row r="5804" spans="1:65" x14ac:dyDescent="0.3">
      <c r="A5804" t="s">
        <v>5119</v>
      </c>
      <c r="B5804" s="9">
        <v>868</v>
      </c>
      <c r="C5804">
        <v>545261</v>
      </c>
      <c r="D5804">
        <v>1</v>
      </c>
      <c r="E5804">
        <v>0</v>
      </c>
      <c r="F5804">
        <v>0</v>
      </c>
      <c r="G5804">
        <v>0</v>
      </c>
      <c r="H5804">
        <v>0</v>
      </c>
      <c r="I5804" t="s">
        <v>83</v>
      </c>
      <c r="J5804">
        <v>544299</v>
      </c>
      <c r="K5804" t="s">
        <v>601</v>
      </c>
      <c r="L5804">
        <v>544256</v>
      </c>
      <c r="M5804" t="s">
        <v>85</v>
      </c>
      <c r="N5804">
        <v>544256</v>
      </c>
      <c r="O5804" t="s">
        <v>85</v>
      </c>
      <c r="P5804">
        <v>544256</v>
      </c>
      <c r="Q5804" t="s">
        <v>85</v>
      </c>
      <c r="R5804" s="9">
        <v>205335.89685551749</v>
      </c>
      <c r="S5804" s="9"/>
      <c r="T5804" s="9"/>
      <c r="U5804" s="9"/>
      <c r="V5804" s="9"/>
      <c r="W5804" s="9"/>
      <c r="X5804" s="9"/>
      <c r="Y5804" s="9"/>
      <c r="Z5804" s="9"/>
      <c r="AA5804" s="9"/>
      <c r="AB5804" s="9"/>
      <c r="AC5804" s="9"/>
      <c r="AD5804" s="9"/>
      <c r="AE5804" s="9"/>
      <c r="AF5804" s="9"/>
      <c r="AG5804" s="9"/>
      <c r="AH5804" s="9"/>
      <c r="AI5804" s="9"/>
      <c r="AJ5804" s="9"/>
      <c r="AK5804" s="9"/>
      <c r="AL5804" s="9"/>
      <c r="AM5804" s="9"/>
      <c r="AN5804" s="9"/>
      <c r="AO5804" s="9"/>
      <c r="AP5804" s="9"/>
      <c r="AQ5804" s="15"/>
      <c r="AR5804" s="9"/>
      <c r="AS5804" s="9"/>
      <c r="AT5804" s="9"/>
      <c r="AU5804" s="9"/>
      <c r="AV5804" s="9"/>
      <c r="AW5804" s="9"/>
      <c r="AX5804" s="9"/>
      <c r="AY5804" s="9"/>
      <c r="AZ5804" s="9"/>
      <c r="BA5804" s="9"/>
      <c r="BB5804" s="9"/>
      <c r="BC5804" s="9"/>
      <c r="BD5804" s="9"/>
      <c r="BE5804" s="9"/>
      <c r="BF5804" s="9"/>
      <c r="BG5804" s="9"/>
      <c r="BH5804" s="9"/>
      <c r="BI5804" s="9"/>
      <c r="BJ5804" s="9"/>
      <c r="BK5804" s="9"/>
      <c r="BL5804" s="9">
        <f t="shared" si="188"/>
        <v>205335.89685551749</v>
      </c>
      <c r="BM5804" s="9">
        <f t="shared" si="189"/>
        <v>205300</v>
      </c>
    </row>
    <row r="5805" spans="1:65" x14ac:dyDescent="0.3">
      <c r="A5805" t="s">
        <v>5120</v>
      </c>
      <c r="B5805" s="9">
        <v>748</v>
      </c>
      <c r="C5805">
        <v>581151</v>
      </c>
      <c r="D5805">
        <v>1</v>
      </c>
      <c r="E5805">
        <v>0</v>
      </c>
      <c r="F5805">
        <v>0</v>
      </c>
      <c r="G5805">
        <v>0</v>
      </c>
      <c r="H5805">
        <v>0</v>
      </c>
      <c r="I5805" t="s">
        <v>96</v>
      </c>
      <c r="J5805">
        <v>581186</v>
      </c>
      <c r="K5805" t="s">
        <v>331</v>
      </c>
      <c r="L5805">
        <v>581186</v>
      </c>
      <c r="M5805" t="s">
        <v>331</v>
      </c>
      <c r="N5805">
        <v>581186</v>
      </c>
      <c r="O5805" t="s">
        <v>331</v>
      </c>
      <c r="P5805">
        <v>581186</v>
      </c>
      <c r="Q5805" t="s">
        <v>331</v>
      </c>
      <c r="R5805" s="9">
        <v>177365.7923907268</v>
      </c>
      <c r="S5805" s="9"/>
      <c r="T5805" s="9"/>
      <c r="U5805" s="9"/>
      <c r="V5805" s="9"/>
      <c r="W5805" s="9"/>
      <c r="X5805" s="9"/>
      <c r="Y5805" s="9"/>
      <c r="Z5805" s="9"/>
      <c r="AA5805" s="9"/>
      <c r="AB5805" s="9"/>
      <c r="AC5805" s="9"/>
      <c r="AD5805" s="9"/>
      <c r="AE5805" s="9"/>
      <c r="AF5805" s="9"/>
      <c r="AG5805" s="9"/>
      <c r="AH5805" s="9"/>
      <c r="AI5805" s="9"/>
      <c r="AJ5805" s="9"/>
      <c r="AK5805" s="9"/>
      <c r="AL5805" s="9"/>
      <c r="AM5805" s="9"/>
      <c r="AN5805" s="9"/>
      <c r="AO5805" s="9"/>
      <c r="AP5805" s="9"/>
      <c r="AQ5805" s="15"/>
      <c r="AR5805" s="9"/>
      <c r="AS5805" s="9"/>
      <c r="AT5805" s="9"/>
      <c r="AU5805" s="9"/>
      <c r="AV5805" s="9"/>
      <c r="AW5805" s="9"/>
      <c r="AX5805" s="9"/>
      <c r="AY5805" s="9"/>
      <c r="AZ5805" s="9"/>
      <c r="BA5805" s="9"/>
      <c r="BB5805" s="9"/>
      <c r="BC5805" s="9"/>
      <c r="BD5805" s="9"/>
      <c r="BE5805" s="9"/>
      <c r="BF5805" s="9"/>
      <c r="BG5805" s="9"/>
      <c r="BH5805" s="9"/>
      <c r="BI5805" s="9"/>
      <c r="BJ5805" s="9"/>
      <c r="BK5805" s="9"/>
      <c r="BL5805" s="9">
        <f t="shared" si="188"/>
        <v>177365.7923907268</v>
      </c>
      <c r="BM5805" s="9">
        <f t="shared" si="189"/>
        <v>177400</v>
      </c>
    </row>
    <row r="5806" spans="1:65" x14ac:dyDescent="0.3">
      <c r="A5806" s="3" t="s">
        <v>4883</v>
      </c>
      <c r="B5806" s="9">
        <v>4496</v>
      </c>
      <c r="C5806">
        <v>586765</v>
      </c>
      <c r="D5806">
        <v>1</v>
      </c>
      <c r="E5806">
        <v>1</v>
      </c>
      <c r="F5806">
        <v>1</v>
      </c>
      <c r="G5806">
        <v>0</v>
      </c>
      <c r="H5806">
        <v>0</v>
      </c>
      <c r="I5806" t="s">
        <v>81</v>
      </c>
      <c r="J5806">
        <v>586765</v>
      </c>
      <c r="K5806" t="s">
        <v>4883</v>
      </c>
      <c r="L5806">
        <v>586765</v>
      </c>
      <c r="M5806" t="s">
        <v>4883</v>
      </c>
      <c r="N5806">
        <v>586081</v>
      </c>
      <c r="O5806" t="s">
        <v>903</v>
      </c>
      <c r="P5806">
        <v>586307</v>
      </c>
      <c r="Q5806" t="s">
        <v>121</v>
      </c>
      <c r="R5806" s="9">
        <v>1020835.348234941</v>
      </c>
      <c r="S5806" s="9">
        <f>SUMIFS($B:$B,$J:$J,$C5806)</f>
        <v>4496</v>
      </c>
      <c r="T5806" s="9">
        <v>244158.72412306469</v>
      </c>
      <c r="U5806" s="9">
        <v>0</v>
      </c>
      <c r="V5806" s="9">
        <f>U5806*768</f>
        <v>0</v>
      </c>
      <c r="W5806" s="9">
        <v>7</v>
      </c>
      <c r="X5806" s="9">
        <f>W5806*3072</f>
        <v>21504</v>
      </c>
      <c r="Y5806" s="9">
        <v>20</v>
      </c>
      <c r="Z5806" s="9">
        <f>Y5806*1024</f>
        <v>20480</v>
      </c>
      <c r="AA5806" s="9">
        <v>16</v>
      </c>
      <c r="AB5806" s="9">
        <f>AA5806*256</f>
        <v>4096</v>
      </c>
      <c r="AC5806" s="9">
        <f>SUMIFS($B:$B,$L:$L,$C5806)</f>
        <v>6658</v>
      </c>
      <c r="AD5806" s="9">
        <v>829669.83037873113</v>
      </c>
      <c r="AE5806" s="9"/>
      <c r="AF5806" s="9"/>
      <c r="AG5806" s="9"/>
      <c r="AH5806" s="9"/>
      <c r="AI5806" s="9"/>
      <c r="AJ5806" s="9"/>
      <c r="AK5806" s="9"/>
      <c r="AL5806" s="9"/>
      <c r="AM5806" s="9"/>
      <c r="AN5806" s="9"/>
      <c r="AO5806" s="9"/>
      <c r="AP5806" s="9"/>
      <c r="AQ5806" s="15"/>
      <c r="AR5806" s="9"/>
      <c r="AS5806" s="9"/>
      <c r="AT5806" s="9"/>
      <c r="AU5806" s="9"/>
      <c r="AV5806" s="9"/>
      <c r="AW5806" s="9"/>
      <c r="AX5806" s="9"/>
      <c r="AY5806" s="9"/>
      <c r="AZ5806" s="9"/>
      <c r="BA5806" s="9"/>
      <c r="BB5806" s="9"/>
      <c r="BC5806" s="9"/>
      <c r="BD5806" s="9"/>
      <c r="BE5806" s="9"/>
      <c r="BF5806" s="9"/>
      <c r="BG5806" s="9"/>
      <c r="BH5806" s="9"/>
      <c r="BI5806" s="9"/>
      <c r="BJ5806" s="9"/>
      <c r="BK5806" s="9"/>
      <c r="BL5806" s="9">
        <f t="shared" si="188"/>
        <v>2140743.9027367369</v>
      </c>
      <c r="BM5806" s="9">
        <f t="shared" si="189"/>
        <v>2140700</v>
      </c>
    </row>
    <row r="5807" spans="1:65" x14ac:dyDescent="0.3">
      <c r="A5807" t="s">
        <v>5121</v>
      </c>
      <c r="B5807" s="9">
        <v>186</v>
      </c>
      <c r="C5807">
        <v>550019</v>
      </c>
      <c r="D5807">
        <v>1</v>
      </c>
      <c r="E5807">
        <v>0</v>
      </c>
      <c r="F5807">
        <v>0</v>
      </c>
      <c r="G5807">
        <v>0</v>
      </c>
      <c r="H5807">
        <v>0</v>
      </c>
      <c r="I5807" t="s">
        <v>81</v>
      </c>
      <c r="J5807">
        <v>594911</v>
      </c>
      <c r="K5807" t="s">
        <v>416</v>
      </c>
      <c r="L5807">
        <v>594911</v>
      </c>
      <c r="M5807" t="s">
        <v>416</v>
      </c>
      <c r="N5807">
        <v>595098</v>
      </c>
      <c r="O5807" t="s">
        <v>417</v>
      </c>
      <c r="P5807">
        <v>593711</v>
      </c>
      <c r="Q5807" t="s">
        <v>185</v>
      </c>
      <c r="R5807" s="9">
        <v>71941.662785630979</v>
      </c>
      <c r="S5807" s="9"/>
      <c r="T5807" s="9"/>
      <c r="U5807" s="9"/>
      <c r="V5807" s="9"/>
      <c r="W5807" s="9"/>
      <c r="X5807" s="9"/>
      <c r="Y5807" s="9"/>
      <c r="Z5807" s="9"/>
      <c r="AA5807" s="9"/>
      <c r="AB5807" s="9"/>
      <c r="AC5807" s="9"/>
      <c r="AD5807" s="9"/>
      <c r="AE5807" s="9"/>
      <c r="AF5807" s="9"/>
      <c r="AG5807" s="9"/>
      <c r="AH5807" s="9"/>
      <c r="AI5807" s="9"/>
      <c r="AJ5807" s="9"/>
      <c r="AK5807" s="9"/>
      <c r="AL5807" s="9"/>
      <c r="AM5807" s="9"/>
      <c r="AN5807" s="9"/>
      <c r="AO5807" s="9"/>
      <c r="AP5807" s="9"/>
      <c r="AQ5807" s="15"/>
      <c r="AR5807" s="9"/>
      <c r="AS5807" s="9"/>
      <c r="AT5807" s="9"/>
      <c r="AU5807" s="9"/>
      <c r="AV5807" s="9"/>
      <c r="AW5807" s="9"/>
      <c r="AX5807" s="9"/>
      <c r="AY5807" s="9"/>
      <c r="AZ5807" s="9"/>
      <c r="BA5807" s="9"/>
      <c r="BB5807" s="9"/>
      <c r="BC5807" s="9"/>
      <c r="BD5807" s="9"/>
      <c r="BE5807" s="9"/>
      <c r="BF5807" s="9"/>
      <c r="BG5807" s="9"/>
      <c r="BH5807" s="9"/>
      <c r="BI5807" s="9"/>
      <c r="BJ5807" s="9"/>
      <c r="BK5807" s="9"/>
      <c r="BL5807" s="9">
        <f t="shared" si="188"/>
        <v>71941.662785630979</v>
      </c>
      <c r="BM5807" s="9">
        <f t="shared" si="189"/>
        <v>71900</v>
      </c>
    </row>
    <row r="5808" spans="1:65" x14ac:dyDescent="0.3">
      <c r="A5808" t="s">
        <v>5121</v>
      </c>
      <c r="B5808" s="9">
        <v>403</v>
      </c>
      <c r="C5808">
        <v>530913</v>
      </c>
      <c r="D5808">
        <v>1</v>
      </c>
      <c r="E5808">
        <v>0</v>
      </c>
      <c r="F5808">
        <v>0</v>
      </c>
      <c r="G5808">
        <v>0</v>
      </c>
      <c r="H5808">
        <v>0</v>
      </c>
      <c r="I5808" t="s">
        <v>86</v>
      </c>
      <c r="J5808">
        <v>530883</v>
      </c>
      <c r="K5808" t="s">
        <v>319</v>
      </c>
      <c r="L5808">
        <v>530883</v>
      </c>
      <c r="M5808" t="s">
        <v>319</v>
      </c>
      <c r="N5808">
        <v>530883</v>
      </c>
      <c r="O5808" t="s">
        <v>319</v>
      </c>
      <c r="P5808">
        <v>530883</v>
      </c>
      <c r="Q5808" t="s">
        <v>319</v>
      </c>
      <c r="R5808" s="9">
        <v>96341.972411822921</v>
      </c>
      <c r="S5808" s="9"/>
      <c r="T5808" s="9"/>
      <c r="U5808" s="9"/>
      <c r="V5808" s="9"/>
      <c r="W5808" s="9"/>
      <c r="X5808" s="9"/>
      <c r="Y5808" s="9"/>
      <c r="Z5808" s="9"/>
      <c r="AA5808" s="9"/>
      <c r="AB5808" s="9"/>
      <c r="AC5808" s="9"/>
      <c r="AD5808" s="9"/>
      <c r="AE5808" s="9"/>
      <c r="AF5808" s="9"/>
      <c r="AG5808" s="9"/>
      <c r="AH5808" s="9"/>
      <c r="AI5808" s="9"/>
      <c r="AJ5808" s="9"/>
      <c r="AK5808" s="9"/>
      <c r="AL5808" s="9"/>
      <c r="AM5808" s="9"/>
      <c r="AN5808" s="9"/>
      <c r="AO5808" s="9"/>
      <c r="AP5808" s="9"/>
      <c r="AQ5808" s="15"/>
      <c r="AR5808" s="9"/>
      <c r="AS5808" s="9"/>
      <c r="AT5808" s="9"/>
      <c r="AU5808" s="9"/>
      <c r="AV5808" s="9"/>
      <c r="AW5808" s="9"/>
      <c r="AX5808" s="9"/>
      <c r="AY5808" s="9"/>
      <c r="AZ5808" s="9"/>
      <c r="BA5808" s="9"/>
      <c r="BB5808" s="9"/>
      <c r="BC5808" s="9"/>
      <c r="BD5808" s="9"/>
      <c r="BE5808" s="9"/>
      <c r="BF5808" s="9"/>
      <c r="BG5808" s="9"/>
      <c r="BH5808" s="9"/>
      <c r="BI5808" s="9"/>
      <c r="BJ5808" s="9"/>
      <c r="BK5808" s="9"/>
      <c r="BL5808" s="9">
        <f t="shared" si="188"/>
        <v>96341.972411822921</v>
      </c>
      <c r="BM5808" s="9">
        <f t="shared" si="189"/>
        <v>96300</v>
      </c>
    </row>
    <row r="5809" spans="1:65" x14ac:dyDescent="0.3">
      <c r="A5809" t="s">
        <v>5122</v>
      </c>
      <c r="B5809" s="9">
        <v>171</v>
      </c>
      <c r="C5809">
        <v>548022</v>
      </c>
      <c r="D5809">
        <v>1</v>
      </c>
      <c r="E5809">
        <v>0</v>
      </c>
      <c r="F5809">
        <v>0</v>
      </c>
      <c r="G5809">
        <v>0</v>
      </c>
      <c r="H5809">
        <v>0</v>
      </c>
      <c r="I5809" t="s">
        <v>96</v>
      </c>
      <c r="J5809">
        <v>580350</v>
      </c>
      <c r="K5809" t="s">
        <v>330</v>
      </c>
      <c r="L5809">
        <v>580350</v>
      </c>
      <c r="M5809" t="s">
        <v>330</v>
      </c>
      <c r="N5809">
        <v>580350</v>
      </c>
      <c r="O5809" t="s">
        <v>330</v>
      </c>
      <c r="P5809">
        <v>581186</v>
      </c>
      <c r="Q5809" t="s">
        <v>331</v>
      </c>
      <c r="R5809" s="9">
        <v>71941.662785630979</v>
      </c>
      <c r="S5809" s="9"/>
      <c r="T5809" s="9"/>
      <c r="U5809" s="9"/>
      <c r="V5809" s="9"/>
      <c r="W5809" s="9"/>
      <c r="X5809" s="9"/>
      <c r="Y5809" s="9"/>
      <c r="Z5809" s="9"/>
      <c r="AA5809" s="9"/>
      <c r="AB5809" s="9"/>
      <c r="AC5809" s="9"/>
      <c r="AD5809" s="9"/>
      <c r="AE5809" s="9"/>
      <c r="AF5809" s="9"/>
      <c r="AG5809" s="9"/>
      <c r="AH5809" s="9"/>
      <c r="AI5809" s="9"/>
      <c r="AJ5809" s="9"/>
      <c r="AK5809" s="9"/>
      <c r="AL5809" s="9"/>
      <c r="AM5809" s="9"/>
      <c r="AN5809" s="9"/>
      <c r="AO5809" s="9"/>
      <c r="AP5809" s="9"/>
      <c r="AQ5809" s="15"/>
      <c r="AR5809" s="9"/>
      <c r="AS5809" s="9"/>
      <c r="AT5809" s="9"/>
      <c r="AU5809" s="9"/>
      <c r="AV5809" s="9"/>
      <c r="AW5809" s="9"/>
      <c r="AX5809" s="9"/>
      <c r="AY5809" s="9"/>
      <c r="AZ5809" s="9"/>
      <c r="BA5809" s="9"/>
      <c r="BB5809" s="9"/>
      <c r="BC5809" s="9"/>
      <c r="BD5809" s="9"/>
      <c r="BE5809" s="9"/>
      <c r="BF5809" s="9"/>
      <c r="BG5809" s="9"/>
      <c r="BH5809" s="9"/>
      <c r="BI5809" s="9"/>
      <c r="BJ5809" s="9"/>
      <c r="BK5809" s="9"/>
      <c r="BL5809" s="9">
        <f t="shared" si="188"/>
        <v>71941.662785630979</v>
      </c>
      <c r="BM5809" s="9">
        <f t="shared" si="189"/>
        <v>71900</v>
      </c>
    </row>
    <row r="5810" spans="1:65" x14ac:dyDescent="0.3">
      <c r="A5810" t="s">
        <v>5123</v>
      </c>
      <c r="B5810" s="9">
        <v>998</v>
      </c>
      <c r="C5810">
        <v>535303</v>
      </c>
      <c r="D5810">
        <v>1</v>
      </c>
      <c r="E5810">
        <v>0</v>
      </c>
      <c r="F5810">
        <v>0</v>
      </c>
      <c r="G5810">
        <v>0</v>
      </c>
      <c r="H5810">
        <v>0</v>
      </c>
      <c r="I5810" t="s">
        <v>86</v>
      </c>
      <c r="J5810">
        <v>534676</v>
      </c>
      <c r="K5810" t="s">
        <v>874</v>
      </c>
      <c r="L5810">
        <v>534676</v>
      </c>
      <c r="M5810" t="s">
        <v>874</v>
      </c>
      <c r="N5810">
        <v>534676</v>
      </c>
      <c r="O5810" t="s">
        <v>874</v>
      </c>
      <c r="P5810">
        <v>534676</v>
      </c>
      <c r="Q5810" t="s">
        <v>874</v>
      </c>
      <c r="R5810" s="9">
        <v>235530.28673323721</v>
      </c>
      <c r="S5810" s="9"/>
      <c r="T5810" s="9"/>
      <c r="U5810" s="9"/>
      <c r="V5810" s="9"/>
      <c r="W5810" s="9"/>
      <c r="X5810" s="9"/>
      <c r="Y5810" s="9"/>
      <c r="Z5810" s="9"/>
      <c r="AA5810" s="9"/>
      <c r="AB5810" s="9"/>
      <c r="AC5810" s="9"/>
      <c r="AD5810" s="9"/>
      <c r="AE5810" s="9"/>
      <c r="AF5810" s="9"/>
      <c r="AG5810" s="9"/>
      <c r="AH5810" s="9"/>
      <c r="AI5810" s="9"/>
      <c r="AJ5810" s="9"/>
      <c r="AK5810" s="9"/>
      <c r="AL5810" s="9"/>
      <c r="AM5810" s="9"/>
      <c r="AN5810" s="9"/>
      <c r="AO5810" s="9"/>
      <c r="AP5810" s="9"/>
      <c r="AQ5810" s="15"/>
      <c r="AR5810" s="9">
        <v>2</v>
      </c>
      <c r="AS5810" s="9">
        <f>AR5810*30500</f>
        <v>61000</v>
      </c>
      <c r="AT5810" s="9"/>
      <c r="AU5810" s="9"/>
      <c r="AV5810" s="9"/>
      <c r="AW5810" s="9"/>
      <c r="AX5810" s="9"/>
      <c r="AY5810" s="9"/>
      <c r="AZ5810" s="9"/>
      <c r="BA5810" s="9"/>
      <c r="BB5810" s="9"/>
      <c r="BC5810" s="9"/>
      <c r="BD5810" s="9"/>
      <c r="BE5810" s="9"/>
      <c r="BF5810" s="9"/>
      <c r="BG5810" s="9"/>
      <c r="BH5810" s="9"/>
      <c r="BI5810" s="9"/>
      <c r="BJ5810" s="9"/>
      <c r="BK5810" s="9"/>
      <c r="BL5810" s="9">
        <f t="shared" si="188"/>
        <v>296530.28673323721</v>
      </c>
      <c r="BM5810" s="9">
        <f t="shared" si="189"/>
        <v>296500</v>
      </c>
    </row>
    <row r="5811" spans="1:65" x14ac:dyDescent="0.3">
      <c r="A5811" t="s">
        <v>5124</v>
      </c>
      <c r="B5811" s="9">
        <v>176</v>
      </c>
      <c r="C5811">
        <v>564362</v>
      </c>
      <c r="D5811">
        <v>1</v>
      </c>
      <c r="E5811">
        <v>0</v>
      </c>
      <c r="F5811">
        <v>0</v>
      </c>
      <c r="G5811">
        <v>0</v>
      </c>
      <c r="H5811">
        <v>0</v>
      </c>
      <c r="I5811" t="s">
        <v>86</v>
      </c>
      <c r="J5811">
        <v>540757</v>
      </c>
      <c r="K5811" t="s">
        <v>495</v>
      </c>
      <c r="L5811">
        <v>539911</v>
      </c>
      <c r="M5811" t="s">
        <v>352</v>
      </c>
      <c r="N5811">
        <v>539911</v>
      </c>
      <c r="O5811" t="s">
        <v>352</v>
      </c>
      <c r="P5811">
        <v>539911</v>
      </c>
      <c r="Q5811" t="s">
        <v>352</v>
      </c>
      <c r="R5811" s="9">
        <v>71941.662785630979</v>
      </c>
      <c r="S5811" s="9"/>
      <c r="T5811" s="9"/>
      <c r="U5811" s="9"/>
      <c r="V5811" s="9"/>
      <c r="W5811" s="9"/>
      <c r="X5811" s="9"/>
      <c r="Y5811" s="9"/>
      <c r="Z5811" s="9"/>
      <c r="AA5811" s="9"/>
      <c r="AB5811" s="9"/>
      <c r="AC5811" s="9"/>
      <c r="AD5811" s="9"/>
      <c r="AE5811" s="9"/>
      <c r="AF5811" s="9"/>
      <c r="AG5811" s="9"/>
      <c r="AH5811" s="9"/>
      <c r="AI5811" s="9"/>
      <c r="AJ5811" s="9"/>
      <c r="AK5811" s="9"/>
      <c r="AL5811" s="9"/>
      <c r="AM5811" s="9"/>
      <c r="AN5811" s="9"/>
      <c r="AO5811" s="9"/>
      <c r="AP5811" s="9"/>
      <c r="AQ5811" s="15"/>
      <c r="AR5811" s="9"/>
      <c r="AS5811" s="9"/>
      <c r="AT5811" s="9"/>
      <c r="AU5811" s="9"/>
      <c r="AV5811" s="9"/>
      <c r="AW5811" s="9"/>
      <c r="AX5811" s="9"/>
      <c r="AY5811" s="9"/>
      <c r="AZ5811" s="9"/>
      <c r="BA5811" s="9"/>
      <c r="BB5811" s="9"/>
      <c r="BC5811" s="9"/>
      <c r="BD5811" s="9"/>
      <c r="BE5811" s="9"/>
      <c r="BF5811" s="9"/>
      <c r="BG5811" s="9"/>
      <c r="BH5811" s="9"/>
      <c r="BI5811" s="9"/>
      <c r="BJ5811" s="9"/>
      <c r="BK5811" s="9"/>
      <c r="BL5811" s="9">
        <f t="shared" si="188"/>
        <v>71941.662785630979</v>
      </c>
      <c r="BM5811" s="9">
        <f t="shared" si="189"/>
        <v>71900</v>
      </c>
    </row>
    <row r="5812" spans="1:65" x14ac:dyDescent="0.3">
      <c r="A5812" s="2" t="s">
        <v>774</v>
      </c>
      <c r="B5812" s="9">
        <v>2704</v>
      </c>
      <c r="C5812">
        <v>539848</v>
      </c>
      <c r="D5812">
        <v>1</v>
      </c>
      <c r="E5812">
        <v>1</v>
      </c>
      <c r="F5812">
        <v>0</v>
      </c>
      <c r="G5812">
        <v>0</v>
      </c>
      <c r="H5812">
        <v>0</v>
      </c>
      <c r="I5812" t="s">
        <v>86</v>
      </c>
      <c r="J5812">
        <v>539848</v>
      </c>
      <c r="K5812" t="s">
        <v>774</v>
      </c>
      <c r="L5812">
        <v>539333</v>
      </c>
      <c r="M5812" t="s">
        <v>864</v>
      </c>
      <c r="N5812">
        <v>539333</v>
      </c>
      <c r="O5812" t="s">
        <v>864</v>
      </c>
      <c r="P5812">
        <v>539139</v>
      </c>
      <c r="Q5812" t="s">
        <v>537</v>
      </c>
      <c r="R5812" s="9">
        <v>623997.01782302465</v>
      </c>
      <c r="S5812" s="9">
        <f>SUMIFS($B:$B,$J:$J,$C5812)</f>
        <v>6125</v>
      </c>
      <c r="T5812" s="9">
        <v>332261.69647591573</v>
      </c>
      <c r="U5812" s="9">
        <v>1</v>
      </c>
      <c r="V5812" s="9">
        <f>U5812*768</f>
        <v>768</v>
      </c>
      <c r="W5812" s="9">
        <v>13</v>
      </c>
      <c r="X5812" s="9">
        <f>W5812*3072</f>
        <v>39936</v>
      </c>
      <c r="Y5812" s="9">
        <v>26</v>
      </c>
      <c r="Z5812" s="9">
        <f>Y5812*1024</f>
        <v>26624</v>
      </c>
      <c r="AA5812" s="9">
        <v>12</v>
      </c>
      <c r="AB5812" s="9">
        <f>AA5812*256</f>
        <v>3072</v>
      </c>
      <c r="AC5812" s="9"/>
      <c r="AD5812" s="9"/>
      <c r="AE5812" s="9"/>
      <c r="AF5812" s="9"/>
      <c r="AG5812" s="9"/>
      <c r="AH5812" s="9"/>
      <c r="AI5812" s="9"/>
      <c r="AJ5812" s="9"/>
      <c r="AK5812" s="9"/>
      <c r="AL5812" s="9"/>
      <c r="AM5812" s="9"/>
      <c r="AN5812" s="9"/>
      <c r="AO5812" s="9"/>
      <c r="AP5812" s="9"/>
      <c r="AQ5812" s="15"/>
      <c r="AR5812" s="9">
        <v>2</v>
      </c>
      <c r="AS5812" s="9">
        <f>AR5812*30500</f>
        <v>61000</v>
      </c>
      <c r="AT5812" s="9"/>
      <c r="AU5812" s="9"/>
      <c r="AV5812" s="9"/>
      <c r="AW5812" s="9"/>
      <c r="AX5812" s="9"/>
      <c r="AY5812" s="9"/>
      <c r="AZ5812" s="9"/>
      <c r="BA5812" s="9"/>
      <c r="BB5812" s="9"/>
      <c r="BC5812" s="9"/>
      <c r="BD5812" s="9"/>
      <c r="BE5812" s="9"/>
      <c r="BF5812" s="9"/>
      <c r="BG5812" s="9"/>
      <c r="BH5812" s="9"/>
      <c r="BI5812" s="9"/>
      <c r="BJ5812" s="9"/>
      <c r="BK5812" s="9"/>
      <c r="BL5812" s="9">
        <f t="shared" si="188"/>
        <v>1087658.7142989403</v>
      </c>
      <c r="BM5812" s="9">
        <f t="shared" si="189"/>
        <v>1087700</v>
      </c>
    </row>
    <row r="5813" spans="1:65" x14ac:dyDescent="0.3">
      <c r="A5813" t="s">
        <v>5125</v>
      </c>
      <c r="B5813" s="9">
        <v>920</v>
      </c>
      <c r="C5813">
        <v>584151</v>
      </c>
      <c r="D5813">
        <v>1</v>
      </c>
      <c r="E5813">
        <v>0</v>
      </c>
      <c r="F5813">
        <v>0</v>
      </c>
      <c r="G5813">
        <v>0</v>
      </c>
      <c r="H5813">
        <v>0</v>
      </c>
      <c r="I5813" t="s">
        <v>81</v>
      </c>
      <c r="J5813">
        <v>582824</v>
      </c>
      <c r="K5813" t="s">
        <v>145</v>
      </c>
      <c r="L5813">
        <v>583952</v>
      </c>
      <c r="M5813" t="s">
        <v>146</v>
      </c>
      <c r="N5813">
        <v>583952</v>
      </c>
      <c r="O5813" t="s">
        <v>146</v>
      </c>
      <c r="P5813">
        <v>583952</v>
      </c>
      <c r="Q5813" t="s">
        <v>146</v>
      </c>
      <c r="R5813" s="9">
        <v>217426.48389854169</v>
      </c>
      <c r="S5813" s="9"/>
      <c r="T5813" s="9"/>
      <c r="U5813" s="9"/>
      <c r="V5813" s="9"/>
      <c r="W5813" s="9"/>
      <c r="X5813" s="9"/>
      <c r="Y5813" s="9"/>
      <c r="Z5813" s="9"/>
      <c r="AA5813" s="9"/>
      <c r="AB5813" s="9"/>
      <c r="AC5813" s="9"/>
      <c r="AD5813" s="9"/>
      <c r="AE5813" s="9"/>
      <c r="AF5813" s="9"/>
      <c r="AG5813" s="9"/>
      <c r="AH5813" s="9"/>
      <c r="AI5813" s="9"/>
      <c r="AJ5813" s="9"/>
      <c r="AK5813" s="9"/>
      <c r="AL5813" s="9"/>
      <c r="AM5813" s="9"/>
      <c r="AN5813" s="9"/>
      <c r="AO5813" s="9"/>
      <c r="AP5813" s="9"/>
      <c r="AQ5813" s="15"/>
      <c r="AR5813" s="9"/>
      <c r="AS5813" s="9"/>
      <c r="AT5813" s="9"/>
      <c r="AU5813" s="9"/>
      <c r="AV5813" s="9"/>
      <c r="AW5813" s="9"/>
      <c r="AX5813" s="9"/>
      <c r="AY5813" s="9"/>
      <c r="AZ5813" s="9"/>
      <c r="BA5813" s="9"/>
      <c r="BB5813" s="9"/>
      <c r="BC5813" s="9"/>
      <c r="BD5813" s="9"/>
      <c r="BE5813" s="9"/>
      <c r="BF5813" s="9"/>
      <c r="BG5813" s="9"/>
      <c r="BH5813" s="9"/>
      <c r="BI5813" s="9"/>
      <c r="BJ5813" s="9"/>
      <c r="BK5813" s="9"/>
      <c r="BL5813" s="9">
        <f t="shared" si="188"/>
        <v>217426.48389854169</v>
      </c>
      <c r="BM5813" s="9">
        <f t="shared" si="189"/>
        <v>217400</v>
      </c>
    </row>
    <row r="5814" spans="1:65" x14ac:dyDescent="0.3">
      <c r="A5814" t="s">
        <v>5125</v>
      </c>
      <c r="B5814" s="9">
        <v>207</v>
      </c>
      <c r="C5814">
        <v>579491</v>
      </c>
      <c r="D5814">
        <v>1</v>
      </c>
      <c r="E5814">
        <v>0</v>
      </c>
      <c r="F5814">
        <v>0</v>
      </c>
      <c r="G5814">
        <v>0</v>
      </c>
      <c r="H5814">
        <v>0</v>
      </c>
      <c r="I5814" t="s">
        <v>151</v>
      </c>
      <c r="J5814">
        <v>561215</v>
      </c>
      <c r="K5814" t="s">
        <v>307</v>
      </c>
      <c r="L5814">
        <v>561215</v>
      </c>
      <c r="M5814" t="s">
        <v>307</v>
      </c>
      <c r="N5814">
        <v>561215</v>
      </c>
      <c r="O5814" t="s">
        <v>307</v>
      </c>
      <c r="P5814">
        <v>561215</v>
      </c>
      <c r="Q5814" t="s">
        <v>307</v>
      </c>
      <c r="R5814" s="9">
        <v>71941.662785630979</v>
      </c>
      <c r="S5814" s="9"/>
      <c r="T5814" s="9"/>
      <c r="U5814" s="9"/>
      <c r="V5814" s="9"/>
      <c r="W5814" s="9"/>
      <c r="X5814" s="9"/>
      <c r="Y5814" s="9"/>
      <c r="Z5814" s="9"/>
      <c r="AA5814" s="9"/>
      <c r="AB5814" s="9"/>
      <c r="AC5814" s="9"/>
      <c r="AD5814" s="9"/>
      <c r="AE5814" s="9"/>
      <c r="AF5814" s="9"/>
      <c r="AG5814" s="9"/>
      <c r="AH5814" s="9"/>
      <c r="AI5814" s="9"/>
      <c r="AJ5814" s="9"/>
      <c r="AK5814" s="9"/>
      <c r="AL5814" s="9"/>
      <c r="AM5814" s="9"/>
      <c r="AN5814" s="9"/>
      <c r="AO5814" s="9"/>
      <c r="AP5814" s="9"/>
      <c r="AQ5814" s="15"/>
      <c r="AR5814" s="9"/>
      <c r="AS5814" s="9"/>
      <c r="AT5814" s="9"/>
      <c r="AU5814" s="9"/>
      <c r="AV5814" s="9"/>
      <c r="AW5814" s="9"/>
      <c r="AX5814" s="9"/>
      <c r="AY5814" s="9"/>
      <c r="AZ5814" s="9"/>
      <c r="BA5814" s="9"/>
      <c r="BB5814" s="9"/>
      <c r="BC5814" s="9"/>
      <c r="BD5814" s="9"/>
      <c r="BE5814" s="9"/>
      <c r="BF5814" s="9"/>
      <c r="BG5814" s="9"/>
      <c r="BH5814" s="9"/>
      <c r="BI5814" s="9"/>
      <c r="BJ5814" s="9"/>
      <c r="BK5814" s="9"/>
      <c r="BL5814" s="9">
        <f t="shared" si="188"/>
        <v>71941.662785630979</v>
      </c>
      <c r="BM5814" s="9">
        <f t="shared" si="189"/>
        <v>71900</v>
      </c>
    </row>
    <row r="5815" spans="1:65" x14ac:dyDescent="0.3">
      <c r="A5815" t="s">
        <v>5125</v>
      </c>
      <c r="B5815" s="9">
        <v>430</v>
      </c>
      <c r="C5815">
        <v>530921</v>
      </c>
      <c r="D5815">
        <v>1</v>
      </c>
      <c r="E5815">
        <v>0</v>
      </c>
      <c r="F5815">
        <v>0</v>
      </c>
      <c r="G5815">
        <v>0</v>
      </c>
      <c r="H5815">
        <v>0</v>
      </c>
      <c r="I5815" t="s">
        <v>86</v>
      </c>
      <c r="J5815">
        <v>529516</v>
      </c>
      <c r="K5815" t="s">
        <v>1012</v>
      </c>
      <c r="L5815">
        <v>529303</v>
      </c>
      <c r="M5815" t="s">
        <v>301</v>
      </c>
      <c r="N5815">
        <v>529303</v>
      </c>
      <c r="O5815" t="s">
        <v>301</v>
      </c>
      <c r="P5815">
        <v>529303</v>
      </c>
      <c r="Q5815" t="s">
        <v>301</v>
      </c>
      <c r="R5815" s="9">
        <v>102720.1411990327</v>
      </c>
      <c r="S5815" s="9"/>
      <c r="T5815" s="9"/>
      <c r="U5815" s="9"/>
      <c r="V5815" s="9"/>
      <c r="W5815" s="9"/>
      <c r="X5815" s="9"/>
      <c r="Y5815" s="9"/>
      <c r="Z5815" s="9"/>
      <c r="AA5815" s="9"/>
      <c r="AB5815" s="9"/>
      <c r="AC5815" s="9"/>
      <c r="AD5815" s="9"/>
      <c r="AE5815" s="9"/>
      <c r="AF5815" s="9"/>
      <c r="AG5815" s="9"/>
      <c r="AH5815" s="9"/>
      <c r="AI5815" s="9"/>
      <c r="AJ5815" s="9"/>
      <c r="AK5815" s="9"/>
      <c r="AL5815" s="9"/>
      <c r="AM5815" s="9"/>
      <c r="AN5815" s="9"/>
      <c r="AO5815" s="9"/>
      <c r="AP5815" s="9"/>
      <c r="AQ5815" s="15"/>
      <c r="AR5815" s="9"/>
      <c r="AS5815" s="9"/>
      <c r="AT5815" s="9"/>
      <c r="AU5815" s="9"/>
      <c r="AV5815" s="9"/>
      <c r="AW5815" s="9"/>
      <c r="AX5815" s="9"/>
      <c r="AY5815" s="9"/>
      <c r="AZ5815" s="9"/>
      <c r="BA5815" s="9"/>
      <c r="BB5815" s="9"/>
      <c r="BC5815" s="9"/>
      <c r="BD5815" s="9"/>
      <c r="BE5815" s="9"/>
      <c r="BF5815" s="9"/>
      <c r="BG5815" s="9"/>
      <c r="BH5815" s="9"/>
      <c r="BI5815" s="9"/>
      <c r="BJ5815" s="9"/>
      <c r="BK5815" s="9"/>
      <c r="BL5815" s="9">
        <f t="shared" si="188"/>
        <v>102720.1411990327</v>
      </c>
      <c r="BM5815" s="9">
        <f t="shared" si="189"/>
        <v>102700</v>
      </c>
    </row>
    <row r="5816" spans="1:65" x14ac:dyDescent="0.3">
      <c r="A5816" s="4" t="s">
        <v>417</v>
      </c>
      <c r="B5816" s="9">
        <v>791</v>
      </c>
      <c r="C5816">
        <v>595098</v>
      </c>
      <c r="D5816">
        <v>1</v>
      </c>
      <c r="E5816">
        <v>1</v>
      </c>
      <c r="F5816">
        <v>1</v>
      </c>
      <c r="G5816">
        <v>1</v>
      </c>
      <c r="H5816">
        <v>0</v>
      </c>
      <c r="I5816" t="s">
        <v>81</v>
      </c>
      <c r="J5816">
        <v>595098</v>
      </c>
      <c r="K5816" t="s">
        <v>417</v>
      </c>
      <c r="L5816">
        <v>595098</v>
      </c>
      <c r="M5816" t="s">
        <v>417</v>
      </c>
      <c r="N5816">
        <v>595098</v>
      </c>
      <c r="O5816" t="s">
        <v>417</v>
      </c>
      <c r="P5816">
        <v>593711</v>
      </c>
      <c r="Q5816" t="s">
        <v>185</v>
      </c>
      <c r="R5816" s="9">
        <v>187399.7544710412</v>
      </c>
      <c r="S5816" s="9">
        <f>SUMIFS($B:$B,$J:$J,$C5816)</f>
        <v>1635</v>
      </c>
      <c r="T5816" s="9">
        <v>89019.651517360486</v>
      </c>
      <c r="U5816" s="9">
        <v>0</v>
      </c>
      <c r="V5816" s="9">
        <f>U5816*768</f>
        <v>0</v>
      </c>
      <c r="W5816" s="9">
        <v>38</v>
      </c>
      <c r="X5816" s="9">
        <f>W5816*3072</f>
        <v>116736</v>
      </c>
      <c r="Y5816" s="9">
        <v>4</v>
      </c>
      <c r="Z5816" s="9">
        <f>Y5816*1024</f>
        <v>4096</v>
      </c>
      <c r="AA5816" s="9">
        <v>2</v>
      </c>
      <c r="AB5816" s="9">
        <f>AA5816*256</f>
        <v>512</v>
      </c>
      <c r="AC5816" s="9">
        <f>SUMIFS($B:$B,$L:$L,$C5816)</f>
        <v>2482</v>
      </c>
      <c r="AD5816" s="9">
        <v>311794.73850441066</v>
      </c>
      <c r="AE5816" s="9"/>
      <c r="AF5816" s="9"/>
      <c r="AG5816" s="9">
        <f>SUMIFS($B:$B,$N:$N,$C5816)</f>
        <v>4889</v>
      </c>
      <c r="AH5816" s="9">
        <v>552577.83412841556</v>
      </c>
      <c r="AI5816" s="9"/>
      <c r="AJ5816" s="9"/>
      <c r="AK5816" s="9"/>
      <c r="AL5816" s="9"/>
      <c r="AM5816" s="9"/>
      <c r="AN5816" s="9"/>
      <c r="AO5816" s="9"/>
      <c r="AP5816" s="9"/>
      <c r="AQ5816" s="15"/>
      <c r="AR5816" s="9"/>
      <c r="AS5816" s="9"/>
      <c r="AT5816" s="9"/>
      <c r="AU5816" s="9"/>
      <c r="AV5816" s="9"/>
      <c r="AW5816" s="9"/>
      <c r="AX5816" s="9"/>
      <c r="AY5816" s="9"/>
      <c r="AZ5816" s="9"/>
      <c r="BA5816" s="9"/>
      <c r="BB5816" s="9"/>
      <c r="BC5816" s="9"/>
      <c r="BD5816" s="9"/>
      <c r="BE5816" s="9"/>
      <c r="BF5816" s="9"/>
      <c r="BG5816" s="9"/>
      <c r="BH5816" s="9"/>
      <c r="BI5816" s="9"/>
      <c r="BJ5816" s="9"/>
      <c r="BK5816" s="9"/>
      <c r="BL5816" s="9">
        <f t="shared" si="188"/>
        <v>1262135.9786212279</v>
      </c>
      <c r="BM5816" s="9">
        <f t="shared" si="189"/>
        <v>1262100</v>
      </c>
    </row>
    <row r="5817" spans="1:65" x14ac:dyDescent="0.3">
      <c r="A5817" t="s">
        <v>5126</v>
      </c>
      <c r="B5817" s="9">
        <v>404</v>
      </c>
      <c r="C5817">
        <v>582689</v>
      </c>
      <c r="D5817">
        <v>1</v>
      </c>
      <c r="E5817">
        <v>0</v>
      </c>
      <c r="F5817">
        <v>0</v>
      </c>
      <c r="G5817">
        <v>0</v>
      </c>
      <c r="H5817">
        <v>0</v>
      </c>
      <c r="I5817" t="s">
        <v>81</v>
      </c>
      <c r="J5817">
        <v>581917</v>
      </c>
      <c r="K5817" t="s">
        <v>1179</v>
      </c>
      <c r="L5817">
        <v>581917</v>
      </c>
      <c r="M5817" t="s">
        <v>1179</v>
      </c>
      <c r="N5817">
        <v>581917</v>
      </c>
      <c r="O5817" t="s">
        <v>1179</v>
      </c>
      <c r="P5817">
        <v>581372</v>
      </c>
      <c r="Q5817" t="s">
        <v>243</v>
      </c>
      <c r="R5817" s="9">
        <v>96578.328084377848</v>
      </c>
      <c r="S5817" s="9"/>
      <c r="T5817" s="9"/>
      <c r="U5817" s="9"/>
      <c r="V5817" s="9"/>
      <c r="W5817" s="9"/>
      <c r="X5817" s="9"/>
      <c r="Y5817" s="9"/>
      <c r="Z5817" s="9"/>
      <c r="AA5817" s="9"/>
      <c r="AB5817" s="9"/>
      <c r="AC5817" s="9"/>
      <c r="AD5817" s="9"/>
      <c r="AE5817" s="9"/>
      <c r="AF5817" s="9"/>
      <c r="AG5817" s="9"/>
      <c r="AH5817" s="9"/>
      <c r="AI5817" s="9"/>
      <c r="AJ5817" s="9"/>
      <c r="AK5817" s="9"/>
      <c r="AL5817" s="9"/>
      <c r="AM5817" s="9"/>
      <c r="AN5817" s="9"/>
      <c r="AO5817" s="9"/>
      <c r="AP5817" s="9"/>
      <c r="AQ5817" s="15"/>
      <c r="AR5817" s="9"/>
      <c r="AS5817" s="9"/>
      <c r="AT5817" s="9"/>
      <c r="AU5817" s="9"/>
      <c r="AV5817" s="9"/>
      <c r="AW5817" s="9"/>
      <c r="AX5817" s="9"/>
      <c r="AY5817" s="9"/>
      <c r="AZ5817" s="9"/>
      <c r="BA5817" s="9"/>
      <c r="BB5817" s="9"/>
      <c r="BC5817" s="9"/>
      <c r="BD5817" s="9"/>
      <c r="BE5817" s="9"/>
      <c r="BF5817" s="9"/>
      <c r="BG5817" s="9"/>
      <c r="BH5817" s="9"/>
      <c r="BI5817" s="9"/>
      <c r="BJ5817" s="9"/>
      <c r="BK5817" s="9"/>
      <c r="BL5817" s="9">
        <f t="shared" si="188"/>
        <v>96578.328084377848</v>
      </c>
      <c r="BM5817" s="9">
        <f t="shared" si="189"/>
        <v>96600</v>
      </c>
    </row>
    <row r="5818" spans="1:65" x14ac:dyDescent="0.3">
      <c r="A5818" t="s">
        <v>5127</v>
      </c>
      <c r="B5818" s="9">
        <v>436</v>
      </c>
      <c r="C5818">
        <v>578975</v>
      </c>
      <c r="D5818">
        <v>1</v>
      </c>
      <c r="E5818">
        <v>0</v>
      </c>
      <c r="F5818">
        <v>0</v>
      </c>
      <c r="G5818">
        <v>0</v>
      </c>
      <c r="H5818">
        <v>0</v>
      </c>
      <c r="I5818" t="s">
        <v>96</v>
      </c>
      <c r="J5818">
        <v>578380</v>
      </c>
      <c r="K5818" t="s">
        <v>340</v>
      </c>
      <c r="L5818">
        <v>578444</v>
      </c>
      <c r="M5818" t="s">
        <v>273</v>
      </c>
      <c r="N5818">
        <v>578444</v>
      </c>
      <c r="O5818" t="s">
        <v>273</v>
      </c>
      <c r="P5818">
        <v>578444</v>
      </c>
      <c r="Q5818" t="s">
        <v>273</v>
      </c>
      <c r="R5818" s="9">
        <v>104136.55638657299</v>
      </c>
      <c r="S5818" s="9"/>
      <c r="T5818" s="9"/>
      <c r="U5818" s="9"/>
      <c r="V5818" s="9"/>
      <c r="W5818" s="9"/>
      <c r="X5818" s="9"/>
      <c r="Y5818" s="9"/>
      <c r="Z5818" s="9"/>
      <c r="AA5818" s="9"/>
      <c r="AB5818" s="9"/>
      <c r="AC5818" s="9"/>
      <c r="AD5818" s="9"/>
      <c r="AE5818" s="9"/>
      <c r="AF5818" s="9"/>
      <c r="AG5818" s="9"/>
      <c r="AH5818" s="9"/>
      <c r="AI5818" s="9"/>
      <c r="AJ5818" s="9"/>
      <c r="AK5818" s="9"/>
      <c r="AL5818" s="9"/>
      <c r="AM5818" s="9"/>
      <c r="AN5818" s="9"/>
      <c r="AO5818" s="9"/>
      <c r="AP5818" s="9"/>
      <c r="AQ5818" s="15"/>
      <c r="AR5818" s="9"/>
      <c r="AS5818" s="9"/>
      <c r="AT5818" s="9"/>
      <c r="AU5818" s="9"/>
      <c r="AV5818" s="9"/>
      <c r="AW5818" s="9"/>
      <c r="AX5818" s="9"/>
      <c r="AY5818" s="9"/>
      <c r="AZ5818" s="9"/>
      <c r="BA5818" s="9"/>
      <c r="BB5818" s="9"/>
      <c r="BC5818" s="9"/>
      <c r="BD5818" s="9"/>
      <c r="BE5818" s="9"/>
      <c r="BF5818" s="9"/>
      <c r="BG5818" s="9"/>
      <c r="BH5818" s="9"/>
      <c r="BI5818" s="9"/>
      <c r="BJ5818" s="9"/>
      <c r="BK5818" s="9"/>
      <c r="BL5818" s="9">
        <f t="shared" si="188"/>
        <v>104136.55638657299</v>
      </c>
      <c r="BM5818" s="9">
        <f t="shared" si="189"/>
        <v>104100</v>
      </c>
    </row>
    <row r="5819" spans="1:65" x14ac:dyDescent="0.3">
      <c r="A5819" s="2" t="s">
        <v>3895</v>
      </c>
      <c r="B5819" s="9">
        <v>2446</v>
      </c>
      <c r="C5819">
        <v>585033</v>
      </c>
      <c r="D5819">
        <v>1</v>
      </c>
      <c r="E5819">
        <v>1</v>
      </c>
      <c r="F5819">
        <v>0</v>
      </c>
      <c r="G5819">
        <v>0</v>
      </c>
      <c r="H5819">
        <v>0</v>
      </c>
      <c r="I5819" t="s">
        <v>81</v>
      </c>
      <c r="J5819">
        <v>585033</v>
      </c>
      <c r="K5819" t="s">
        <v>3895</v>
      </c>
      <c r="L5819">
        <v>584801</v>
      </c>
      <c r="M5819" t="s">
        <v>665</v>
      </c>
      <c r="N5819">
        <v>584801</v>
      </c>
      <c r="O5819" t="s">
        <v>665</v>
      </c>
      <c r="P5819">
        <v>584801</v>
      </c>
      <c r="Q5819" t="s">
        <v>665</v>
      </c>
      <c r="R5819" s="9">
        <v>566023.01036155003</v>
      </c>
      <c r="S5819" s="9">
        <f>SUMIFS($B:$B,$J:$J,$C5819)</f>
        <v>3544</v>
      </c>
      <c r="T5819" s="9">
        <v>192600.06992442219</v>
      </c>
      <c r="U5819" s="9">
        <v>1</v>
      </c>
      <c r="V5819" s="9">
        <f>U5819*768</f>
        <v>768</v>
      </c>
      <c r="W5819" s="9">
        <v>0</v>
      </c>
      <c r="X5819" s="9">
        <f>W5819*3072</f>
        <v>0</v>
      </c>
      <c r="Y5819" s="9">
        <v>27</v>
      </c>
      <c r="Z5819" s="9">
        <f>Y5819*1024</f>
        <v>27648</v>
      </c>
      <c r="AA5819" s="9">
        <v>8</v>
      </c>
      <c r="AB5819" s="9">
        <f>AA5819*256</f>
        <v>2048</v>
      </c>
      <c r="AC5819" s="9"/>
      <c r="AD5819" s="9"/>
      <c r="AE5819" s="9"/>
      <c r="AF5819" s="9"/>
      <c r="AG5819" s="9"/>
      <c r="AH5819" s="9"/>
      <c r="AI5819" s="9"/>
      <c r="AJ5819" s="9"/>
      <c r="AK5819" s="9"/>
      <c r="AL5819" s="9"/>
      <c r="AM5819" s="9"/>
      <c r="AN5819" s="9"/>
      <c r="AO5819" s="9"/>
      <c r="AP5819" s="9"/>
      <c r="AQ5819" s="15"/>
      <c r="AR5819" s="9">
        <v>3</v>
      </c>
      <c r="AS5819" s="9">
        <f>AR5819*30500</f>
        <v>91500</v>
      </c>
      <c r="AT5819" s="9"/>
      <c r="AU5819" s="9"/>
      <c r="AV5819" s="9"/>
      <c r="AW5819" s="9"/>
      <c r="AX5819" s="9"/>
      <c r="AY5819" s="9"/>
      <c r="AZ5819" s="9"/>
      <c r="BA5819" s="9"/>
      <c r="BB5819" s="9"/>
      <c r="BC5819" s="9"/>
      <c r="BD5819" s="9"/>
      <c r="BE5819" s="9"/>
      <c r="BF5819" s="9"/>
      <c r="BG5819" s="9"/>
      <c r="BH5819" s="9"/>
      <c r="BI5819" s="9"/>
      <c r="BJ5819" s="9"/>
      <c r="BK5819" s="9"/>
      <c r="BL5819" s="9">
        <f t="shared" si="188"/>
        <v>880587.08028597222</v>
      </c>
      <c r="BM5819" s="9">
        <f t="shared" si="189"/>
        <v>880600</v>
      </c>
    </row>
    <row r="5820" spans="1:65" x14ac:dyDescent="0.3">
      <c r="A5820" t="s">
        <v>3895</v>
      </c>
      <c r="B5820" s="9">
        <v>331</v>
      </c>
      <c r="C5820">
        <v>541567</v>
      </c>
      <c r="D5820">
        <v>1</v>
      </c>
      <c r="E5820">
        <v>0</v>
      </c>
      <c r="F5820">
        <v>0</v>
      </c>
      <c r="G5820">
        <v>0</v>
      </c>
      <c r="H5820">
        <v>0</v>
      </c>
      <c r="I5820" t="s">
        <v>86</v>
      </c>
      <c r="J5820">
        <v>541231</v>
      </c>
      <c r="K5820" t="s">
        <v>351</v>
      </c>
      <c r="L5820">
        <v>541231</v>
      </c>
      <c r="M5820" t="s">
        <v>351</v>
      </c>
      <c r="N5820">
        <v>541231</v>
      </c>
      <c r="O5820" t="s">
        <v>351</v>
      </c>
      <c r="P5820">
        <v>539911</v>
      </c>
      <c r="Q5820" t="s">
        <v>352</v>
      </c>
      <c r="R5820" s="9">
        <v>79297.46856071784</v>
      </c>
      <c r="S5820" s="9"/>
      <c r="T5820" s="9"/>
      <c r="U5820" s="9"/>
      <c r="V5820" s="9"/>
      <c r="W5820" s="9"/>
      <c r="X5820" s="9"/>
      <c r="Y5820" s="9"/>
      <c r="Z5820" s="9"/>
      <c r="AA5820" s="9"/>
      <c r="AB5820" s="9"/>
      <c r="AC5820" s="9"/>
      <c r="AD5820" s="9"/>
      <c r="AE5820" s="9"/>
      <c r="AF5820" s="9"/>
      <c r="AG5820" s="9"/>
      <c r="AH5820" s="9"/>
      <c r="AI5820" s="9"/>
      <c r="AJ5820" s="9"/>
      <c r="AK5820" s="9"/>
      <c r="AL5820" s="9"/>
      <c r="AM5820" s="9"/>
      <c r="AN5820" s="9"/>
      <c r="AO5820" s="9"/>
      <c r="AP5820" s="9"/>
      <c r="AQ5820" s="15"/>
      <c r="AR5820" s="9"/>
      <c r="AS5820" s="9"/>
      <c r="AT5820" s="9"/>
      <c r="AU5820" s="9"/>
      <c r="AV5820" s="9"/>
      <c r="AW5820" s="9"/>
      <c r="AX5820" s="9"/>
      <c r="AY5820" s="9"/>
      <c r="AZ5820" s="9"/>
      <c r="BA5820" s="9"/>
      <c r="BB5820" s="9"/>
      <c r="BC5820" s="9"/>
      <c r="BD5820" s="9"/>
      <c r="BE5820" s="9"/>
      <c r="BF5820" s="9"/>
      <c r="BG5820" s="9"/>
      <c r="BH5820" s="9"/>
      <c r="BI5820" s="9"/>
      <c r="BJ5820" s="9"/>
      <c r="BK5820" s="9"/>
      <c r="BL5820" s="9">
        <f t="shared" si="188"/>
        <v>79297.46856071784</v>
      </c>
      <c r="BM5820" s="9">
        <f t="shared" si="189"/>
        <v>79300</v>
      </c>
    </row>
    <row r="5821" spans="1:65" x14ac:dyDescent="0.3">
      <c r="A5821" t="s">
        <v>5128</v>
      </c>
      <c r="B5821" s="9">
        <v>617</v>
      </c>
      <c r="C5821">
        <v>590177</v>
      </c>
      <c r="D5821">
        <v>1</v>
      </c>
      <c r="E5821">
        <v>0</v>
      </c>
      <c r="F5821">
        <v>0</v>
      </c>
      <c r="G5821">
        <v>0</v>
      </c>
      <c r="H5821">
        <v>0</v>
      </c>
      <c r="I5821" t="s">
        <v>111</v>
      </c>
      <c r="J5821">
        <v>589845</v>
      </c>
      <c r="K5821" t="s">
        <v>3576</v>
      </c>
      <c r="L5821">
        <v>589250</v>
      </c>
      <c r="M5821" t="s">
        <v>113</v>
      </c>
      <c r="N5821">
        <v>589250</v>
      </c>
      <c r="O5821" t="s">
        <v>113</v>
      </c>
      <c r="P5821">
        <v>589250</v>
      </c>
      <c r="Q5821" t="s">
        <v>113</v>
      </c>
      <c r="R5821" s="9">
        <v>146714.28158674241</v>
      </c>
      <c r="S5821" s="9"/>
      <c r="T5821" s="9"/>
      <c r="U5821" s="9"/>
      <c r="V5821" s="9"/>
      <c r="W5821" s="9"/>
      <c r="X5821" s="9"/>
      <c r="Y5821" s="9"/>
      <c r="Z5821" s="9"/>
      <c r="AA5821" s="9"/>
      <c r="AB5821" s="9"/>
      <c r="AC5821" s="9"/>
      <c r="AD5821" s="9"/>
      <c r="AE5821" s="9"/>
      <c r="AF5821" s="9"/>
      <c r="AG5821" s="9"/>
      <c r="AH5821" s="9"/>
      <c r="AI5821" s="9"/>
      <c r="AJ5821" s="9"/>
      <c r="AK5821" s="9"/>
      <c r="AL5821" s="9"/>
      <c r="AM5821" s="9"/>
      <c r="AN5821" s="9"/>
      <c r="AO5821" s="9"/>
      <c r="AP5821" s="9"/>
      <c r="AQ5821" s="15"/>
      <c r="AR5821" s="9">
        <v>1</v>
      </c>
      <c r="AS5821" s="9">
        <f>AR5821*30500</f>
        <v>30500</v>
      </c>
      <c r="AT5821" s="9"/>
      <c r="AU5821" s="9"/>
      <c r="AV5821" s="9"/>
      <c r="AW5821" s="9"/>
      <c r="AX5821" s="9"/>
      <c r="AY5821" s="9"/>
      <c r="AZ5821" s="9"/>
      <c r="BA5821" s="9"/>
      <c r="BB5821" s="9"/>
      <c r="BC5821" s="9"/>
      <c r="BD5821" s="9"/>
      <c r="BE5821" s="9"/>
      <c r="BF5821" s="9"/>
      <c r="BG5821" s="9"/>
      <c r="BH5821" s="9"/>
      <c r="BI5821" s="9"/>
      <c r="BJ5821" s="9"/>
      <c r="BK5821" s="9"/>
      <c r="BL5821" s="9">
        <f t="shared" si="188"/>
        <v>177214.28158674241</v>
      </c>
      <c r="BM5821" s="9">
        <f t="shared" si="189"/>
        <v>177200</v>
      </c>
    </row>
    <row r="5822" spans="1:65" x14ac:dyDescent="0.3">
      <c r="A5822" t="s">
        <v>5129</v>
      </c>
      <c r="B5822" s="9">
        <v>294</v>
      </c>
      <c r="C5822">
        <v>595101</v>
      </c>
      <c r="D5822">
        <v>1</v>
      </c>
      <c r="E5822">
        <v>0</v>
      </c>
      <c r="F5822">
        <v>0</v>
      </c>
      <c r="G5822">
        <v>0</v>
      </c>
      <c r="H5822">
        <v>0</v>
      </c>
      <c r="I5822" t="s">
        <v>81</v>
      </c>
      <c r="J5822">
        <v>593770</v>
      </c>
      <c r="K5822" t="s">
        <v>426</v>
      </c>
      <c r="L5822">
        <v>594911</v>
      </c>
      <c r="M5822" t="s">
        <v>416</v>
      </c>
      <c r="N5822">
        <v>593711</v>
      </c>
      <c r="O5822" t="s">
        <v>185</v>
      </c>
      <c r="P5822">
        <v>593711</v>
      </c>
      <c r="Q5822" t="s">
        <v>185</v>
      </c>
      <c r="R5822" s="9">
        <v>71941.662785630979</v>
      </c>
      <c r="S5822" s="9"/>
      <c r="T5822" s="9"/>
      <c r="U5822" s="9"/>
      <c r="V5822" s="9"/>
      <c r="W5822" s="9"/>
      <c r="X5822" s="9"/>
      <c r="Y5822" s="9"/>
      <c r="Z5822" s="9"/>
      <c r="AA5822" s="9"/>
      <c r="AB5822" s="9"/>
      <c r="AC5822" s="9"/>
      <c r="AD5822" s="9"/>
      <c r="AE5822" s="9"/>
      <c r="AF5822" s="9"/>
      <c r="AG5822" s="9"/>
      <c r="AH5822" s="9"/>
      <c r="AI5822" s="9"/>
      <c r="AJ5822" s="9"/>
      <c r="AK5822" s="9"/>
      <c r="AL5822" s="9"/>
      <c r="AM5822" s="9"/>
      <c r="AN5822" s="9"/>
      <c r="AO5822" s="9"/>
      <c r="AP5822" s="9"/>
      <c r="AQ5822" s="15"/>
      <c r="AR5822" s="9"/>
      <c r="AS5822" s="9"/>
      <c r="AT5822" s="9"/>
      <c r="AU5822" s="9"/>
      <c r="AV5822" s="9"/>
      <c r="AW5822" s="9"/>
      <c r="AX5822" s="9"/>
      <c r="AY5822" s="9"/>
      <c r="AZ5822" s="9"/>
      <c r="BA5822" s="9"/>
      <c r="BB5822" s="9"/>
      <c r="BC5822" s="9"/>
      <c r="BD5822" s="9"/>
      <c r="BE5822" s="9"/>
      <c r="BF5822" s="9"/>
      <c r="BG5822" s="9"/>
      <c r="BH5822" s="9"/>
      <c r="BI5822" s="9"/>
      <c r="BJ5822" s="9"/>
      <c r="BK5822" s="9"/>
      <c r="BL5822" s="9">
        <f t="shared" si="188"/>
        <v>71941.662785630979</v>
      </c>
      <c r="BM5822" s="9">
        <f t="shared" si="189"/>
        <v>71900</v>
      </c>
    </row>
    <row r="5823" spans="1:65" x14ac:dyDescent="0.3">
      <c r="A5823" t="s">
        <v>5130</v>
      </c>
      <c r="B5823" s="9">
        <v>803</v>
      </c>
      <c r="C5823">
        <v>533068</v>
      </c>
      <c r="D5823">
        <v>1</v>
      </c>
      <c r="E5823">
        <v>0</v>
      </c>
      <c r="F5823">
        <v>0</v>
      </c>
      <c r="G5823">
        <v>0</v>
      </c>
      <c r="H5823">
        <v>0</v>
      </c>
      <c r="I5823" t="s">
        <v>86</v>
      </c>
      <c r="J5823">
        <v>533114</v>
      </c>
      <c r="K5823" t="s">
        <v>326</v>
      </c>
      <c r="L5823">
        <v>533114</v>
      </c>
      <c r="M5823" t="s">
        <v>326</v>
      </c>
      <c r="N5823">
        <v>532819</v>
      </c>
      <c r="O5823" t="s">
        <v>327</v>
      </c>
      <c r="P5823">
        <v>532819</v>
      </c>
      <c r="Q5823" t="s">
        <v>327</v>
      </c>
      <c r="R5823" s="9">
        <v>190197.6361061334</v>
      </c>
      <c r="S5823" s="9"/>
      <c r="T5823" s="9"/>
      <c r="U5823" s="9"/>
      <c r="V5823" s="9"/>
      <c r="W5823" s="9"/>
      <c r="X5823" s="9"/>
      <c r="Y5823" s="9"/>
      <c r="Z5823" s="9"/>
      <c r="AA5823" s="9"/>
      <c r="AB5823" s="9"/>
      <c r="AC5823" s="9"/>
      <c r="AD5823" s="9"/>
      <c r="AE5823" s="9"/>
      <c r="AF5823" s="9"/>
      <c r="AG5823" s="9"/>
      <c r="AH5823" s="9"/>
      <c r="AI5823" s="9"/>
      <c r="AJ5823" s="9"/>
      <c r="AK5823" s="9"/>
      <c r="AL5823" s="9"/>
      <c r="AM5823" s="9"/>
      <c r="AN5823" s="9"/>
      <c r="AO5823" s="9"/>
      <c r="AP5823" s="9"/>
      <c r="AQ5823" s="15"/>
      <c r="AR5823" s="9">
        <v>26</v>
      </c>
      <c r="AS5823" s="9">
        <f>AR5823*30500</f>
        <v>793000</v>
      </c>
      <c r="AT5823" s="9"/>
      <c r="AU5823" s="9"/>
      <c r="AV5823" s="9"/>
      <c r="AW5823" s="9"/>
      <c r="AX5823" s="9"/>
      <c r="AY5823" s="9"/>
      <c r="AZ5823" s="9"/>
      <c r="BA5823" s="9"/>
      <c r="BB5823" s="9"/>
      <c r="BC5823" s="9"/>
      <c r="BD5823" s="9"/>
      <c r="BE5823" s="9"/>
      <c r="BF5823" s="9"/>
      <c r="BG5823" s="9"/>
      <c r="BH5823" s="9"/>
      <c r="BI5823" s="9"/>
      <c r="BJ5823" s="9"/>
      <c r="BK5823" s="9"/>
      <c r="BL5823" s="9">
        <f t="shared" si="188"/>
        <v>983197.63610613346</v>
      </c>
      <c r="BM5823" s="9">
        <f t="shared" si="189"/>
        <v>983200</v>
      </c>
    </row>
    <row r="5824" spans="1:65" x14ac:dyDescent="0.3">
      <c r="A5824" t="s">
        <v>5131</v>
      </c>
      <c r="B5824" s="9">
        <v>273</v>
      </c>
      <c r="C5824">
        <v>595110</v>
      </c>
      <c r="D5824">
        <v>1</v>
      </c>
      <c r="E5824">
        <v>0</v>
      </c>
      <c r="F5824">
        <v>0</v>
      </c>
      <c r="G5824">
        <v>0</v>
      </c>
      <c r="H5824">
        <v>0</v>
      </c>
      <c r="I5824" t="s">
        <v>81</v>
      </c>
      <c r="J5824">
        <v>595004</v>
      </c>
      <c r="K5824" t="s">
        <v>2420</v>
      </c>
      <c r="L5824">
        <v>595098</v>
      </c>
      <c r="M5824" t="s">
        <v>417</v>
      </c>
      <c r="N5824">
        <v>595098</v>
      </c>
      <c r="O5824" t="s">
        <v>417</v>
      </c>
      <c r="P5824">
        <v>593711</v>
      </c>
      <c r="Q5824" t="s">
        <v>185</v>
      </c>
      <c r="R5824" s="9">
        <v>71941.662785630979</v>
      </c>
      <c r="S5824" s="9"/>
      <c r="T5824" s="9"/>
      <c r="U5824" s="9"/>
      <c r="V5824" s="9"/>
      <c r="W5824" s="9"/>
      <c r="X5824" s="9"/>
      <c r="Y5824" s="9"/>
      <c r="Z5824" s="9"/>
      <c r="AA5824" s="9"/>
      <c r="AB5824" s="9"/>
      <c r="AC5824" s="9"/>
      <c r="AD5824" s="9"/>
      <c r="AE5824" s="9"/>
      <c r="AF5824" s="9"/>
      <c r="AG5824" s="9"/>
      <c r="AH5824" s="9"/>
      <c r="AI5824" s="9"/>
      <c r="AJ5824" s="9"/>
      <c r="AK5824" s="9"/>
      <c r="AL5824" s="9"/>
      <c r="AM5824" s="9"/>
      <c r="AN5824" s="9"/>
      <c r="AO5824" s="9"/>
      <c r="AP5824" s="9"/>
      <c r="AQ5824" s="15"/>
      <c r="AR5824" s="9"/>
      <c r="AS5824" s="9"/>
      <c r="AT5824" s="9"/>
      <c r="AU5824" s="9"/>
      <c r="AV5824" s="9"/>
      <c r="AW5824" s="9"/>
      <c r="AX5824" s="9"/>
      <c r="AY5824" s="9"/>
      <c r="AZ5824" s="9"/>
      <c r="BA5824" s="9"/>
      <c r="BB5824" s="9"/>
      <c r="BC5824" s="9"/>
      <c r="BD5824" s="9"/>
      <c r="BE5824" s="9"/>
      <c r="BF5824" s="9"/>
      <c r="BG5824" s="9"/>
      <c r="BH5824" s="9"/>
      <c r="BI5824" s="9"/>
      <c r="BJ5824" s="9"/>
      <c r="BK5824" s="9"/>
      <c r="BL5824" s="9">
        <f t="shared" si="188"/>
        <v>71941.662785630979</v>
      </c>
      <c r="BM5824" s="9">
        <f t="shared" si="189"/>
        <v>71900</v>
      </c>
    </row>
    <row r="5825" spans="1:65" x14ac:dyDescent="0.3">
      <c r="A5825" s="4" t="s">
        <v>4140</v>
      </c>
      <c r="B5825" s="9">
        <v>7434</v>
      </c>
      <c r="C5825">
        <v>598879</v>
      </c>
      <c r="D5825">
        <v>1</v>
      </c>
      <c r="E5825">
        <v>1</v>
      </c>
      <c r="F5825">
        <v>1</v>
      </c>
      <c r="G5825">
        <v>1</v>
      </c>
      <c r="H5825">
        <v>0</v>
      </c>
      <c r="I5825" t="s">
        <v>94</v>
      </c>
      <c r="J5825">
        <v>598879</v>
      </c>
      <c r="K5825" t="s">
        <v>4140</v>
      </c>
      <c r="L5825">
        <v>598879</v>
      </c>
      <c r="M5825" t="s">
        <v>4140</v>
      </c>
      <c r="N5825">
        <v>598879</v>
      </c>
      <c r="O5825" t="s">
        <v>4140</v>
      </c>
      <c r="P5825">
        <v>554821</v>
      </c>
      <c r="Q5825" t="s">
        <v>973</v>
      </c>
      <c r="R5825" s="9">
        <v>1654020.865394328</v>
      </c>
      <c r="S5825" s="9">
        <f>SUMIFS($B:$B,$J:$J,$C5825)</f>
        <v>7434</v>
      </c>
      <c r="T5825" s="9">
        <v>402960.19081491139</v>
      </c>
      <c r="U5825" s="9">
        <v>0</v>
      </c>
      <c r="V5825" s="9">
        <f>U5825*768</f>
        <v>0</v>
      </c>
      <c r="W5825" s="9">
        <v>33</v>
      </c>
      <c r="X5825" s="9">
        <f>W5825*3072</f>
        <v>101376</v>
      </c>
      <c r="Y5825" s="9">
        <v>21</v>
      </c>
      <c r="Z5825" s="9">
        <f>Y5825*1024</f>
        <v>21504</v>
      </c>
      <c r="AA5825" s="9">
        <v>20</v>
      </c>
      <c r="AB5825" s="9">
        <f>AA5825*256</f>
        <v>5120</v>
      </c>
      <c r="AC5825" s="9">
        <f>SUMIFS($B:$B,$L:$L,$C5825)</f>
        <v>9349</v>
      </c>
      <c r="AD5825" s="9">
        <v>1160570.3094577151</v>
      </c>
      <c r="AE5825" s="9"/>
      <c r="AF5825" s="9"/>
      <c r="AG5825" s="9">
        <f>SUMIFS($B:$B,$N:$N,$C5825)</f>
        <v>7434</v>
      </c>
      <c r="AH5825" s="9">
        <v>837850.98509912228</v>
      </c>
      <c r="AI5825" s="9"/>
      <c r="AJ5825" s="9"/>
      <c r="AK5825" s="9"/>
      <c r="AL5825" s="9"/>
      <c r="AM5825" s="9"/>
      <c r="AN5825" s="9"/>
      <c r="AO5825" s="9"/>
      <c r="AP5825" s="9"/>
      <c r="AQ5825" s="15"/>
      <c r="AR5825" s="9">
        <v>4</v>
      </c>
      <c r="AS5825" s="9">
        <f>AR5825*30500</f>
        <v>122000</v>
      </c>
      <c r="AT5825" s="9"/>
      <c r="AU5825" s="9"/>
      <c r="AV5825" s="9"/>
      <c r="AW5825" s="9"/>
      <c r="AX5825" s="9"/>
      <c r="AY5825" s="9"/>
      <c r="AZ5825" s="9"/>
      <c r="BA5825" s="9"/>
      <c r="BB5825" s="9"/>
      <c r="BC5825" s="9"/>
      <c r="BD5825" s="9"/>
      <c r="BE5825" s="9"/>
      <c r="BF5825" s="9"/>
      <c r="BG5825" s="9"/>
      <c r="BH5825" s="9"/>
      <c r="BI5825" s="9"/>
      <c r="BJ5825" s="9"/>
      <c r="BK5825" s="9"/>
      <c r="BL5825" s="9">
        <f t="shared" si="188"/>
        <v>4305402.3507660767</v>
      </c>
      <c r="BM5825" s="9">
        <f t="shared" si="189"/>
        <v>4305400</v>
      </c>
    </row>
    <row r="5826" spans="1:65" x14ac:dyDescent="0.3">
      <c r="A5826" t="s">
        <v>5132</v>
      </c>
      <c r="B5826" s="9">
        <v>89</v>
      </c>
      <c r="C5826">
        <v>597104</v>
      </c>
      <c r="D5826">
        <v>1</v>
      </c>
      <c r="E5826">
        <v>0</v>
      </c>
      <c r="F5826">
        <v>0</v>
      </c>
      <c r="G5826">
        <v>0</v>
      </c>
      <c r="H5826">
        <v>0</v>
      </c>
      <c r="I5826" t="s">
        <v>81</v>
      </c>
      <c r="J5826">
        <v>595527</v>
      </c>
      <c r="K5826" t="s">
        <v>592</v>
      </c>
      <c r="L5826">
        <v>584002</v>
      </c>
      <c r="M5826" t="s">
        <v>278</v>
      </c>
      <c r="N5826">
        <v>584002</v>
      </c>
      <c r="O5826" t="s">
        <v>278</v>
      </c>
      <c r="P5826">
        <v>584002</v>
      </c>
      <c r="Q5826" t="s">
        <v>278</v>
      </c>
      <c r="R5826" s="9">
        <v>71941.662785630979</v>
      </c>
      <c r="S5826" s="9"/>
      <c r="T5826" s="9"/>
      <c r="U5826" s="9"/>
      <c r="V5826" s="9"/>
      <c r="W5826" s="9"/>
      <c r="X5826" s="9"/>
      <c r="Y5826" s="9"/>
      <c r="Z5826" s="9"/>
      <c r="AA5826" s="9"/>
      <c r="AB5826" s="9"/>
      <c r="AC5826" s="9"/>
      <c r="AD5826" s="9"/>
      <c r="AE5826" s="9"/>
      <c r="AF5826" s="9"/>
      <c r="AG5826" s="9"/>
      <c r="AH5826" s="9"/>
      <c r="AI5826" s="9"/>
      <c r="AJ5826" s="9"/>
      <c r="AK5826" s="9"/>
      <c r="AL5826" s="9"/>
      <c r="AM5826" s="9"/>
      <c r="AN5826" s="9"/>
      <c r="AO5826" s="9"/>
      <c r="AP5826" s="9"/>
      <c r="AQ5826" s="15"/>
      <c r="AR5826" s="9"/>
      <c r="AS5826" s="9"/>
      <c r="AT5826" s="9"/>
      <c r="AU5826" s="9"/>
      <c r="AV5826" s="9"/>
      <c r="AW5826" s="9"/>
      <c r="AX5826" s="9"/>
      <c r="AY5826" s="9"/>
      <c r="AZ5826" s="9"/>
      <c r="BA5826" s="9"/>
      <c r="BB5826" s="9"/>
      <c r="BC5826" s="9"/>
      <c r="BD5826" s="9"/>
      <c r="BE5826" s="9"/>
      <c r="BF5826" s="9"/>
      <c r="BG5826" s="9"/>
      <c r="BH5826" s="9"/>
      <c r="BI5826" s="9"/>
      <c r="BJ5826" s="9"/>
      <c r="BK5826" s="9"/>
      <c r="BL5826" s="9">
        <f t="shared" si="188"/>
        <v>71941.662785630979</v>
      </c>
      <c r="BM5826" s="9">
        <f t="shared" si="189"/>
        <v>71900</v>
      </c>
    </row>
    <row r="5827" spans="1:65" x14ac:dyDescent="0.3">
      <c r="A5827" t="s">
        <v>5133</v>
      </c>
      <c r="B5827" s="9">
        <v>296</v>
      </c>
      <c r="C5827">
        <v>564826</v>
      </c>
      <c r="D5827">
        <v>1</v>
      </c>
      <c r="E5827">
        <v>0</v>
      </c>
      <c r="F5827">
        <v>0</v>
      </c>
      <c r="G5827">
        <v>0</v>
      </c>
      <c r="H5827">
        <v>0</v>
      </c>
      <c r="I5827" t="s">
        <v>86</v>
      </c>
      <c r="J5827">
        <v>533271</v>
      </c>
      <c r="K5827" t="s">
        <v>785</v>
      </c>
      <c r="L5827">
        <v>533271</v>
      </c>
      <c r="M5827" t="s">
        <v>785</v>
      </c>
      <c r="N5827">
        <v>533271</v>
      </c>
      <c r="O5827" t="s">
        <v>785</v>
      </c>
      <c r="P5827">
        <v>533271</v>
      </c>
      <c r="Q5827" t="s">
        <v>785</v>
      </c>
      <c r="R5827" s="9">
        <v>71941.662785630979</v>
      </c>
      <c r="S5827" s="9"/>
      <c r="T5827" s="9"/>
      <c r="U5827" s="9"/>
      <c r="V5827" s="9"/>
      <c r="W5827" s="9"/>
      <c r="X5827" s="9"/>
      <c r="Y5827" s="9"/>
      <c r="Z5827" s="9"/>
      <c r="AA5827" s="9"/>
      <c r="AB5827" s="9"/>
      <c r="AC5827" s="9"/>
      <c r="AD5827" s="9"/>
      <c r="AE5827" s="9"/>
      <c r="AF5827" s="9"/>
      <c r="AG5827" s="9"/>
      <c r="AH5827" s="9"/>
      <c r="AI5827" s="9"/>
      <c r="AJ5827" s="9"/>
      <c r="AK5827" s="9"/>
      <c r="AL5827" s="9"/>
      <c r="AM5827" s="9"/>
      <c r="AN5827" s="9"/>
      <c r="AO5827" s="9"/>
      <c r="AP5827" s="9"/>
      <c r="AQ5827" s="15"/>
      <c r="AR5827" s="9"/>
      <c r="AS5827" s="9"/>
      <c r="AT5827" s="9"/>
      <c r="AU5827" s="9"/>
      <c r="AV5827" s="9"/>
      <c r="AW5827" s="9"/>
      <c r="AX5827" s="9"/>
      <c r="AY5827" s="9"/>
      <c r="AZ5827" s="9"/>
      <c r="BA5827" s="9"/>
      <c r="BB5827" s="9"/>
      <c r="BC5827" s="9"/>
      <c r="BD5827" s="9"/>
      <c r="BE5827" s="9"/>
      <c r="BF5827" s="9"/>
      <c r="BG5827" s="9"/>
      <c r="BH5827" s="9"/>
      <c r="BI5827" s="9"/>
      <c r="BJ5827" s="9"/>
      <c r="BK5827" s="9"/>
      <c r="BL5827" s="9">
        <f t="shared" si="188"/>
        <v>71941.662785630979</v>
      </c>
      <c r="BM5827" s="9">
        <f t="shared" si="189"/>
        <v>71900</v>
      </c>
    </row>
    <row r="5828" spans="1:65" x14ac:dyDescent="0.3">
      <c r="A5828" t="s">
        <v>5134</v>
      </c>
      <c r="B5828" s="9">
        <v>153</v>
      </c>
      <c r="C5828">
        <v>572021</v>
      </c>
      <c r="D5828">
        <v>1</v>
      </c>
      <c r="E5828">
        <v>0</v>
      </c>
      <c r="F5828">
        <v>0</v>
      </c>
      <c r="G5828">
        <v>0</v>
      </c>
      <c r="H5828">
        <v>0</v>
      </c>
      <c r="I5828" t="s">
        <v>86</v>
      </c>
      <c r="J5828">
        <v>536636</v>
      </c>
      <c r="K5828" t="s">
        <v>562</v>
      </c>
      <c r="L5828">
        <v>535419</v>
      </c>
      <c r="M5828" t="s">
        <v>170</v>
      </c>
      <c r="N5828">
        <v>535419</v>
      </c>
      <c r="O5828" t="s">
        <v>170</v>
      </c>
      <c r="P5828">
        <v>535419</v>
      </c>
      <c r="Q5828" t="s">
        <v>170</v>
      </c>
      <c r="R5828" s="9">
        <v>71941.662785630979</v>
      </c>
      <c r="S5828" s="9"/>
      <c r="T5828" s="9"/>
      <c r="U5828" s="9"/>
      <c r="V5828" s="9"/>
      <c r="W5828" s="9"/>
      <c r="X5828" s="9"/>
      <c r="Y5828" s="9"/>
      <c r="Z5828" s="9"/>
      <c r="AA5828" s="9"/>
      <c r="AB5828" s="9"/>
      <c r="AC5828" s="9"/>
      <c r="AD5828" s="9"/>
      <c r="AE5828" s="9"/>
      <c r="AF5828" s="9"/>
      <c r="AG5828" s="9"/>
      <c r="AH5828" s="9"/>
      <c r="AI5828" s="9"/>
      <c r="AJ5828" s="9"/>
      <c r="AK5828" s="9"/>
      <c r="AL5828" s="9"/>
      <c r="AM5828" s="9"/>
      <c r="AN5828" s="9"/>
      <c r="AO5828" s="9"/>
      <c r="AP5828" s="9"/>
      <c r="AQ5828" s="15"/>
      <c r="AR5828" s="9"/>
      <c r="AS5828" s="9"/>
      <c r="AT5828" s="9"/>
      <c r="AU5828" s="9"/>
      <c r="AV5828" s="9"/>
      <c r="AW5828" s="9"/>
      <c r="AX5828" s="9"/>
      <c r="AY5828" s="9"/>
      <c r="AZ5828" s="9"/>
      <c r="BA5828" s="9"/>
      <c r="BB5828" s="9"/>
      <c r="BC5828" s="9"/>
      <c r="BD5828" s="9"/>
      <c r="BE5828" s="9"/>
      <c r="BF5828" s="9"/>
      <c r="BG5828" s="9"/>
      <c r="BH5828" s="9"/>
      <c r="BI5828" s="9"/>
      <c r="BJ5828" s="9"/>
      <c r="BK5828" s="9"/>
      <c r="BL5828" s="9">
        <f t="shared" ref="BL5828:BL5891" si="190">SUMIF(R5828:R5828,"&lt;&gt;")+SUMIF(T5828:T5828,"&lt;&gt;")+SUMIF(V5828:V5828,"&lt;&gt;")+SUMIF(X5828:X5828,"&lt;&gt;")+SUMIF(Z5828:Z5828,"&lt;&gt;")+SUMIF(AB5828:AB5828,"&lt;&gt;")+SUMIF(AD5828:AD5828,"&lt;&gt;")+SUMIF(AF5828:AF5828,"&lt;&gt;")+SUMIF(AH5828:AH5828,"&lt;&gt;")+SUMIF(AJ5828:AJ5828,"&lt;&gt;")+SUMIF(AK5828:AK5828,"&lt;&gt;")+SUMIF(AM5828:AM5828,"&lt;&gt;")+SUMIF(AO5828:AO5828,"&lt;&gt;")+SUMIF(AQ5828:AQ5828,"&lt;&gt;")+SUMIF(AS5828:AS5828,"&lt;&gt;")+SUMIF(AU5828:AU5828,"&lt;&gt;")+SUMIF(AW5828:AW5828,"&lt;&gt;")+SUMIF(AY5828:AY5828,"&lt;&gt;")+SUMIF(BA5828:BA5828,"&lt;&gt;")+SUMIF(BC5828:BC5828,"&lt;&gt;")+SUMIF(BE5828:BE5828,"&lt;&gt;")+SUMIF(BG5828:BG5828,"&lt;&gt;")+SUMIF(BI5828:BI5828,"&lt;&gt;")+SUMIF(BK5828:BK5828,"&lt;&gt;")</f>
        <v>71941.662785630979</v>
      </c>
      <c r="BM5828" s="9">
        <f t="shared" ref="BM5828:BM5891" si="191">ROUND(BL5828/100,0)*100</f>
        <v>71900</v>
      </c>
    </row>
    <row r="5829" spans="1:65" x14ac:dyDescent="0.3">
      <c r="A5829" t="s">
        <v>5135</v>
      </c>
      <c r="B5829" s="9">
        <v>505</v>
      </c>
      <c r="C5829">
        <v>535796</v>
      </c>
      <c r="D5829">
        <v>1</v>
      </c>
      <c r="E5829">
        <v>0</v>
      </c>
      <c r="F5829">
        <v>0</v>
      </c>
      <c r="G5829">
        <v>0</v>
      </c>
      <c r="H5829">
        <v>0</v>
      </c>
      <c r="I5829" t="s">
        <v>83</v>
      </c>
      <c r="J5829">
        <v>544981</v>
      </c>
      <c r="K5829" t="s">
        <v>84</v>
      </c>
      <c r="L5829">
        <v>544981</v>
      </c>
      <c r="M5829" t="s">
        <v>84</v>
      </c>
      <c r="N5829">
        <v>544256</v>
      </c>
      <c r="O5829" t="s">
        <v>85</v>
      </c>
      <c r="P5829">
        <v>544256</v>
      </c>
      <c r="Q5829" t="s">
        <v>85</v>
      </c>
      <c r="R5829" s="9">
        <v>120401.34872941719</v>
      </c>
      <c r="S5829" s="9"/>
      <c r="T5829" s="9"/>
      <c r="U5829" s="9"/>
      <c r="V5829" s="9"/>
      <c r="W5829" s="9"/>
      <c r="X5829" s="9"/>
      <c r="Y5829" s="9"/>
      <c r="Z5829" s="9"/>
      <c r="AA5829" s="9"/>
      <c r="AB5829" s="9"/>
      <c r="AC5829" s="9"/>
      <c r="AD5829" s="9"/>
      <c r="AE5829" s="9"/>
      <c r="AF5829" s="9"/>
      <c r="AG5829" s="9"/>
      <c r="AH5829" s="9"/>
      <c r="AI5829" s="9"/>
      <c r="AJ5829" s="9"/>
      <c r="AK5829" s="9"/>
      <c r="AL5829" s="9"/>
      <c r="AM5829" s="9"/>
      <c r="AN5829" s="9"/>
      <c r="AO5829" s="9"/>
      <c r="AP5829" s="9"/>
      <c r="AQ5829" s="15"/>
      <c r="AR5829" s="9"/>
      <c r="AS5829" s="9"/>
      <c r="AT5829" s="9"/>
      <c r="AU5829" s="9"/>
      <c r="AV5829" s="9"/>
      <c r="AW5829" s="9"/>
      <c r="AX5829" s="9"/>
      <c r="AY5829" s="9"/>
      <c r="AZ5829" s="9"/>
      <c r="BA5829" s="9"/>
      <c r="BB5829" s="9"/>
      <c r="BC5829" s="9"/>
      <c r="BD5829" s="9"/>
      <c r="BE5829" s="9"/>
      <c r="BF5829" s="9"/>
      <c r="BG5829" s="9"/>
      <c r="BH5829" s="9"/>
      <c r="BI5829" s="9"/>
      <c r="BJ5829" s="9"/>
      <c r="BK5829" s="9"/>
      <c r="BL5829" s="9">
        <f t="shared" si="190"/>
        <v>120401.34872941719</v>
      </c>
      <c r="BM5829" s="9">
        <f t="shared" si="191"/>
        <v>120400</v>
      </c>
    </row>
    <row r="5830" spans="1:65" x14ac:dyDescent="0.3">
      <c r="A5830" t="s">
        <v>5136</v>
      </c>
      <c r="B5830" s="9">
        <v>320</v>
      </c>
      <c r="C5830">
        <v>549991</v>
      </c>
      <c r="D5830">
        <v>1</v>
      </c>
      <c r="E5830">
        <v>0</v>
      </c>
      <c r="F5830">
        <v>0</v>
      </c>
      <c r="G5830">
        <v>0</v>
      </c>
      <c r="H5830">
        <v>0</v>
      </c>
      <c r="I5830" t="s">
        <v>83</v>
      </c>
      <c r="J5830">
        <v>549240</v>
      </c>
      <c r="K5830" t="s">
        <v>102</v>
      </c>
      <c r="L5830">
        <v>549240</v>
      </c>
      <c r="M5830" t="s">
        <v>102</v>
      </c>
      <c r="N5830">
        <v>549240</v>
      </c>
      <c r="O5830" t="s">
        <v>102</v>
      </c>
      <c r="P5830">
        <v>549240</v>
      </c>
      <c r="Q5830" t="s">
        <v>102</v>
      </c>
      <c r="R5830" s="9">
        <v>76688.580783371697</v>
      </c>
      <c r="S5830" s="9"/>
      <c r="T5830" s="9"/>
      <c r="U5830" s="9"/>
      <c r="V5830" s="9"/>
      <c r="W5830" s="9"/>
      <c r="X5830" s="9"/>
      <c r="Y5830" s="9"/>
      <c r="Z5830" s="9"/>
      <c r="AA5830" s="9"/>
      <c r="AB5830" s="9"/>
      <c r="AC5830" s="9"/>
      <c r="AD5830" s="9"/>
      <c r="AE5830" s="9"/>
      <c r="AF5830" s="9"/>
      <c r="AG5830" s="9"/>
      <c r="AH5830" s="9"/>
      <c r="AI5830" s="9"/>
      <c r="AJ5830" s="9"/>
      <c r="AK5830" s="9"/>
      <c r="AL5830" s="9"/>
      <c r="AM5830" s="9"/>
      <c r="AN5830" s="9"/>
      <c r="AO5830" s="9"/>
      <c r="AP5830" s="9"/>
      <c r="AQ5830" s="15"/>
      <c r="AR5830" s="9"/>
      <c r="AS5830" s="9"/>
      <c r="AT5830" s="9"/>
      <c r="AU5830" s="9"/>
      <c r="AV5830" s="9"/>
      <c r="AW5830" s="9"/>
      <c r="AX5830" s="9"/>
      <c r="AY5830" s="9"/>
      <c r="AZ5830" s="9"/>
      <c r="BA5830" s="9"/>
      <c r="BB5830" s="9"/>
      <c r="BC5830" s="9"/>
      <c r="BD5830" s="9"/>
      <c r="BE5830" s="9"/>
      <c r="BF5830" s="9"/>
      <c r="BG5830" s="9"/>
      <c r="BH5830" s="9"/>
      <c r="BI5830" s="9"/>
      <c r="BJ5830" s="9"/>
      <c r="BK5830" s="9"/>
      <c r="BL5830" s="9">
        <f t="shared" si="190"/>
        <v>76688.580783371697</v>
      </c>
      <c r="BM5830" s="9">
        <f t="shared" si="191"/>
        <v>76700</v>
      </c>
    </row>
    <row r="5831" spans="1:65" x14ac:dyDescent="0.3">
      <c r="A5831" t="s">
        <v>5136</v>
      </c>
      <c r="B5831" s="9">
        <v>1257</v>
      </c>
      <c r="C5831">
        <v>531944</v>
      </c>
      <c r="D5831">
        <v>1</v>
      </c>
      <c r="E5831">
        <v>0</v>
      </c>
      <c r="F5831">
        <v>0</v>
      </c>
      <c r="G5831">
        <v>0</v>
      </c>
      <c r="H5831">
        <v>0</v>
      </c>
      <c r="I5831" t="s">
        <v>86</v>
      </c>
      <c r="J5831">
        <v>531057</v>
      </c>
      <c r="K5831" t="s">
        <v>220</v>
      </c>
      <c r="L5831">
        <v>531057</v>
      </c>
      <c r="M5831" t="s">
        <v>220</v>
      </c>
      <c r="N5831">
        <v>531057</v>
      </c>
      <c r="O5831" t="s">
        <v>220</v>
      </c>
      <c r="P5831">
        <v>531057</v>
      </c>
      <c r="Q5831" t="s">
        <v>220</v>
      </c>
      <c r="R5831" s="9">
        <v>295386.717901761</v>
      </c>
      <c r="S5831" s="9"/>
      <c r="T5831" s="9"/>
      <c r="U5831" s="9"/>
      <c r="V5831" s="9"/>
      <c r="W5831" s="9"/>
      <c r="X5831" s="9"/>
      <c r="Y5831" s="9"/>
      <c r="Z5831" s="9"/>
      <c r="AA5831" s="9"/>
      <c r="AB5831" s="9"/>
      <c r="AC5831" s="9"/>
      <c r="AD5831" s="9"/>
      <c r="AE5831" s="9"/>
      <c r="AF5831" s="9"/>
      <c r="AG5831" s="9"/>
      <c r="AH5831" s="9"/>
      <c r="AI5831" s="9"/>
      <c r="AJ5831" s="9"/>
      <c r="AK5831" s="9"/>
      <c r="AL5831" s="9"/>
      <c r="AM5831" s="9"/>
      <c r="AN5831" s="9"/>
      <c r="AO5831" s="9"/>
      <c r="AP5831" s="9"/>
      <c r="AQ5831" s="15"/>
      <c r="AR5831" s="9"/>
      <c r="AS5831" s="9"/>
      <c r="AT5831" s="9"/>
      <c r="AU5831" s="9"/>
      <c r="AV5831" s="9"/>
      <c r="AW5831" s="9"/>
      <c r="AX5831" s="9"/>
      <c r="AY5831" s="9"/>
      <c r="AZ5831" s="9"/>
      <c r="BA5831" s="9"/>
      <c r="BB5831" s="9"/>
      <c r="BC5831" s="9"/>
      <c r="BD5831" s="9"/>
      <c r="BE5831" s="9"/>
      <c r="BF5831" s="9"/>
      <c r="BG5831" s="9"/>
      <c r="BH5831" s="9"/>
      <c r="BI5831" s="9"/>
      <c r="BJ5831" s="9"/>
      <c r="BK5831" s="9"/>
      <c r="BL5831" s="9">
        <f t="shared" si="190"/>
        <v>295386.717901761</v>
      </c>
      <c r="BM5831" s="9">
        <f t="shared" si="191"/>
        <v>295400</v>
      </c>
    </row>
    <row r="5832" spans="1:65" x14ac:dyDescent="0.3">
      <c r="A5832" t="s">
        <v>5137</v>
      </c>
      <c r="B5832" s="9">
        <v>442</v>
      </c>
      <c r="C5832">
        <v>565881</v>
      </c>
      <c r="D5832">
        <v>1</v>
      </c>
      <c r="E5832">
        <v>0</v>
      </c>
      <c r="F5832">
        <v>0</v>
      </c>
      <c r="G5832">
        <v>0</v>
      </c>
      <c r="H5832">
        <v>0</v>
      </c>
      <c r="I5832" t="s">
        <v>131</v>
      </c>
      <c r="J5832">
        <v>564851</v>
      </c>
      <c r="K5832" t="s">
        <v>949</v>
      </c>
      <c r="L5832">
        <v>565555</v>
      </c>
      <c r="M5832" t="s">
        <v>253</v>
      </c>
      <c r="N5832">
        <v>565555</v>
      </c>
      <c r="O5832" t="s">
        <v>253</v>
      </c>
      <c r="P5832">
        <v>565555</v>
      </c>
      <c r="Q5832" t="s">
        <v>253</v>
      </c>
      <c r="R5832" s="9">
        <v>105552.6296400314</v>
      </c>
      <c r="S5832" s="9"/>
      <c r="T5832" s="9"/>
      <c r="U5832" s="9"/>
      <c r="V5832" s="9"/>
      <c r="W5832" s="9"/>
      <c r="X5832" s="9"/>
      <c r="Y5832" s="9"/>
      <c r="Z5832" s="9"/>
      <c r="AA5832" s="9"/>
      <c r="AB5832" s="9"/>
      <c r="AC5832" s="9"/>
      <c r="AD5832" s="9"/>
      <c r="AE5832" s="9"/>
      <c r="AF5832" s="9"/>
      <c r="AG5832" s="9"/>
      <c r="AH5832" s="9"/>
      <c r="AI5832" s="9"/>
      <c r="AJ5832" s="9"/>
      <c r="AK5832" s="9"/>
      <c r="AL5832" s="9"/>
      <c r="AM5832" s="9"/>
      <c r="AN5832" s="9"/>
      <c r="AO5832" s="9"/>
      <c r="AP5832" s="9"/>
      <c r="AQ5832" s="15"/>
      <c r="AR5832" s="9"/>
      <c r="AS5832" s="9"/>
      <c r="AT5832" s="9"/>
      <c r="AU5832" s="9"/>
      <c r="AV5832" s="9"/>
      <c r="AW5832" s="9"/>
      <c r="AX5832" s="9"/>
      <c r="AY5832" s="9"/>
      <c r="AZ5832" s="9"/>
      <c r="BA5832" s="9"/>
      <c r="BB5832" s="9"/>
      <c r="BC5832" s="9"/>
      <c r="BD5832" s="9"/>
      <c r="BE5832" s="9"/>
      <c r="BF5832" s="9"/>
      <c r="BG5832" s="9"/>
      <c r="BH5832" s="9"/>
      <c r="BI5832" s="9"/>
      <c r="BJ5832" s="9"/>
      <c r="BK5832" s="9"/>
      <c r="BL5832" s="9">
        <f t="shared" si="190"/>
        <v>105552.6296400314</v>
      </c>
      <c r="BM5832" s="9">
        <f t="shared" si="191"/>
        <v>105600</v>
      </c>
    </row>
    <row r="5833" spans="1:65" x14ac:dyDescent="0.3">
      <c r="A5833" t="s">
        <v>5138</v>
      </c>
      <c r="B5833" s="9">
        <v>837</v>
      </c>
      <c r="C5833">
        <v>554910</v>
      </c>
      <c r="D5833">
        <v>1</v>
      </c>
      <c r="E5833">
        <v>0</v>
      </c>
      <c r="F5833">
        <v>0</v>
      </c>
      <c r="G5833">
        <v>0</v>
      </c>
      <c r="H5833">
        <v>0</v>
      </c>
      <c r="I5833" t="s">
        <v>94</v>
      </c>
      <c r="J5833">
        <v>599701</v>
      </c>
      <c r="K5833" t="s">
        <v>1525</v>
      </c>
      <c r="L5833">
        <v>599701</v>
      </c>
      <c r="M5833" t="s">
        <v>1525</v>
      </c>
      <c r="N5833">
        <v>599701</v>
      </c>
      <c r="O5833" t="s">
        <v>1525</v>
      </c>
      <c r="P5833">
        <v>599701</v>
      </c>
      <c r="Q5833" t="s">
        <v>1525</v>
      </c>
      <c r="R5833" s="9">
        <v>198119.64065966979</v>
      </c>
      <c r="S5833" s="9"/>
      <c r="T5833" s="9"/>
      <c r="U5833" s="9"/>
      <c r="V5833" s="9"/>
      <c r="W5833" s="9"/>
      <c r="X5833" s="9"/>
      <c r="Y5833" s="9"/>
      <c r="Z5833" s="9"/>
      <c r="AA5833" s="9"/>
      <c r="AB5833" s="9"/>
      <c r="AC5833" s="9"/>
      <c r="AD5833" s="9"/>
      <c r="AE5833" s="9"/>
      <c r="AF5833" s="9"/>
      <c r="AG5833" s="9"/>
      <c r="AH5833" s="9"/>
      <c r="AI5833" s="9"/>
      <c r="AJ5833" s="9"/>
      <c r="AK5833" s="9"/>
      <c r="AL5833" s="9"/>
      <c r="AM5833" s="9"/>
      <c r="AN5833" s="9"/>
      <c r="AO5833" s="9"/>
      <c r="AP5833" s="9"/>
      <c r="AQ5833" s="15"/>
      <c r="AR5833" s="9"/>
      <c r="AS5833" s="9"/>
      <c r="AT5833" s="9"/>
      <c r="AU5833" s="9"/>
      <c r="AV5833" s="9"/>
      <c r="AW5833" s="9"/>
      <c r="AX5833" s="9"/>
      <c r="AY5833" s="9"/>
      <c r="AZ5833" s="9"/>
      <c r="BA5833" s="9"/>
      <c r="BB5833" s="9"/>
      <c r="BC5833" s="9"/>
      <c r="BD5833" s="9"/>
      <c r="BE5833" s="9"/>
      <c r="BF5833" s="9"/>
      <c r="BG5833" s="9"/>
      <c r="BH5833" s="9"/>
      <c r="BI5833" s="9"/>
      <c r="BJ5833" s="9"/>
      <c r="BK5833" s="9"/>
      <c r="BL5833" s="9">
        <f t="shared" si="190"/>
        <v>198119.64065966979</v>
      </c>
      <c r="BM5833" s="9">
        <f t="shared" si="191"/>
        <v>198100</v>
      </c>
    </row>
    <row r="5834" spans="1:65" x14ac:dyDescent="0.3">
      <c r="A5834" t="s">
        <v>5139</v>
      </c>
      <c r="B5834" s="9">
        <v>64</v>
      </c>
      <c r="C5834">
        <v>572292</v>
      </c>
      <c r="D5834">
        <v>1</v>
      </c>
      <c r="E5834">
        <v>0</v>
      </c>
      <c r="F5834">
        <v>0</v>
      </c>
      <c r="G5834">
        <v>0</v>
      </c>
      <c r="H5834">
        <v>0</v>
      </c>
      <c r="I5834" t="s">
        <v>96</v>
      </c>
      <c r="J5834">
        <v>578193</v>
      </c>
      <c r="K5834" t="s">
        <v>272</v>
      </c>
      <c r="L5834">
        <v>578193</v>
      </c>
      <c r="M5834" t="s">
        <v>272</v>
      </c>
      <c r="N5834">
        <v>578193</v>
      </c>
      <c r="O5834" t="s">
        <v>272</v>
      </c>
      <c r="P5834">
        <v>578444</v>
      </c>
      <c r="Q5834" t="s">
        <v>273</v>
      </c>
      <c r="R5834" s="9">
        <v>71941.662785630979</v>
      </c>
      <c r="S5834" s="9"/>
      <c r="T5834" s="9"/>
      <c r="U5834" s="9"/>
      <c r="V5834" s="9"/>
      <c r="W5834" s="9"/>
      <c r="X5834" s="9"/>
      <c r="Y5834" s="9"/>
      <c r="Z5834" s="9"/>
      <c r="AA5834" s="9"/>
      <c r="AB5834" s="9"/>
      <c r="AC5834" s="9"/>
      <c r="AD5834" s="9"/>
      <c r="AE5834" s="9"/>
      <c r="AF5834" s="9"/>
      <c r="AG5834" s="9"/>
      <c r="AH5834" s="9"/>
      <c r="AI5834" s="9"/>
      <c r="AJ5834" s="9"/>
      <c r="AK5834" s="9"/>
      <c r="AL5834" s="9"/>
      <c r="AM5834" s="9"/>
      <c r="AN5834" s="9"/>
      <c r="AO5834" s="9"/>
      <c r="AP5834" s="9"/>
      <c r="AQ5834" s="15"/>
      <c r="AR5834" s="9"/>
      <c r="AS5834" s="9"/>
      <c r="AT5834" s="9"/>
      <c r="AU5834" s="9"/>
      <c r="AV5834" s="9"/>
      <c r="AW5834" s="9"/>
      <c r="AX5834" s="9"/>
      <c r="AY5834" s="9"/>
      <c r="AZ5834" s="9"/>
      <c r="BA5834" s="9"/>
      <c r="BB5834" s="9"/>
      <c r="BC5834" s="9"/>
      <c r="BD5834" s="9"/>
      <c r="BE5834" s="9"/>
      <c r="BF5834" s="9"/>
      <c r="BG5834" s="9"/>
      <c r="BH5834" s="9"/>
      <c r="BI5834" s="9"/>
      <c r="BJ5834" s="9"/>
      <c r="BK5834" s="9"/>
      <c r="BL5834" s="9">
        <f t="shared" si="190"/>
        <v>71941.662785630979</v>
      </c>
      <c r="BM5834" s="9">
        <f t="shared" si="191"/>
        <v>71900</v>
      </c>
    </row>
    <row r="5835" spans="1:65" x14ac:dyDescent="0.3">
      <c r="A5835" t="s">
        <v>5140</v>
      </c>
      <c r="B5835" s="9">
        <v>1729</v>
      </c>
      <c r="C5835">
        <v>590185</v>
      </c>
      <c r="D5835">
        <v>1</v>
      </c>
      <c r="E5835">
        <v>0</v>
      </c>
      <c r="F5835">
        <v>0</v>
      </c>
      <c r="G5835">
        <v>0</v>
      </c>
      <c r="H5835">
        <v>0</v>
      </c>
      <c r="I5835" t="s">
        <v>111</v>
      </c>
      <c r="J5835">
        <v>589250</v>
      </c>
      <c r="K5835" t="s">
        <v>113</v>
      </c>
      <c r="L5835">
        <v>589250</v>
      </c>
      <c r="M5835" t="s">
        <v>113</v>
      </c>
      <c r="N5835">
        <v>589250</v>
      </c>
      <c r="O5835" t="s">
        <v>113</v>
      </c>
      <c r="P5835">
        <v>589250</v>
      </c>
      <c r="Q5835" t="s">
        <v>113</v>
      </c>
      <c r="R5835" s="9">
        <v>403567.33416806773</v>
      </c>
      <c r="S5835" s="9"/>
      <c r="T5835" s="9"/>
      <c r="U5835" s="9"/>
      <c r="V5835" s="9"/>
      <c r="W5835" s="9"/>
      <c r="X5835" s="9"/>
      <c r="Y5835" s="9"/>
      <c r="Z5835" s="9"/>
      <c r="AA5835" s="9"/>
      <c r="AB5835" s="9"/>
      <c r="AC5835" s="9"/>
      <c r="AD5835" s="9"/>
      <c r="AE5835" s="9"/>
      <c r="AF5835" s="9"/>
      <c r="AG5835" s="9"/>
      <c r="AH5835" s="9"/>
      <c r="AI5835" s="9"/>
      <c r="AJ5835" s="9"/>
      <c r="AK5835" s="9"/>
      <c r="AL5835" s="9"/>
      <c r="AM5835" s="9"/>
      <c r="AN5835" s="9"/>
      <c r="AO5835" s="9"/>
      <c r="AP5835" s="9"/>
      <c r="AQ5835" s="15"/>
      <c r="AR5835" s="9">
        <v>1</v>
      </c>
      <c r="AS5835" s="9">
        <f>AR5835*30500</f>
        <v>30500</v>
      </c>
      <c r="AT5835" s="9"/>
      <c r="AU5835" s="9"/>
      <c r="AV5835" s="9"/>
      <c r="AW5835" s="9"/>
      <c r="AX5835" s="9"/>
      <c r="AY5835" s="9"/>
      <c r="AZ5835" s="9"/>
      <c r="BA5835" s="9"/>
      <c r="BB5835" s="9"/>
      <c r="BC5835" s="9"/>
      <c r="BD5835" s="9"/>
      <c r="BE5835" s="9"/>
      <c r="BF5835" s="9"/>
      <c r="BG5835" s="9"/>
      <c r="BH5835" s="9"/>
      <c r="BI5835" s="9"/>
      <c r="BJ5835" s="9"/>
      <c r="BK5835" s="9"/>
      <c r="BL5835" s="9">
        <f t="shared" si="190"/>
        <v>434067.33416806773</v>
      </c>
      <c r="BM5835" s="9">
        <f t="shared" si="191"/>
        <v>434100</v>
      </c>
    </row>
    <row r="5836" spans="1:65" x14ac:dyDescent="0.3">
      <c r="A5836" t="s">
        <v>5141</v>
      </c>
      <c r="B5836" s="9">
        <v>374</v>
      </c>
      <c r="C5836">
        <v>572535</v>
      </c>
      <c r="D5836">
        <v>1</v>
      </c>
      <c r="E5836">
        <v>0</v>
      </c>
      <c r="F5836">
        <v>0</v>
      </c>
      <c r="G5836">
        <v>0</v>
      </c>
      <c r="H5836">
        <v>0</v>
      </c>
      <c r="I5836" t="s">
        <v>96</v>
      </c>
      <c r="J5836">
        <v>572241</v>
      </c>
      <c r="K5836" t="s">
        <v>556</v>
      </c>
      <c r="L5836">
        <v>572241</v>
      </c>
      <c r="M5836" t="s">
        <v>556</v>
      </c>
      <c r="N5836">
        <v>572241</v>
      </c>
      <c r="O5836" t="s">
        <v>556</v>
      </c>
      <c r="P5836">
        <v>571164</v>
      </c>
      <c r="Q5836" t="s">
        <v>334</v>
      </c>
      <c r="R5836" s="9">
        <v>89483.295669922649</v>
      </c>
      <c r="S5836" s="9"/>
      <c r="T5836" s="9"/>
      <c r="U5836" s="9"/>
      <c r="V5836" s="9"/>
      <c r="W5836" s="9"/>
      <c r="X5836" s="9"/>
      <c r="Y5836" s="9"/>
      <c r="Z5836" s="9"/>
      <c r="AA5836" s="9"/>
      <c r="AB5836" s="9"/>
      <c r="AC5836" s="9"/>
      <c r="AD5836" s="9"/>
      <c r="AE5836" s="9"/>
      <c r="AF5836" s="9"/>
      <c r="AG5836" s="9"/>
      <c r="AH5836" s="9"/>
      <c r="AI5836" s="9"/>
      <c r="AJ5836" s="9"/>
      <c r="AK5836" s="9"/>
      <c r="AL5836" s="9"/>
      <c r="AM5836" s="9"/>
      <c r="AN5836" s="9"/>
      <c r="AO5836" s="9"/>
      <c r="AP5836" s="9"/>
      <c r="AQ5836" s="15"/>
      <c r="AR5836" s="9"/>
      <c r="AS5836" s="9"/>
      <c r="AT5836" s="9"/>
      <c r="AU5836" s="9"/>
      <c r="AV5836" s="9"/>
      <c r="AW5836" s="9"/>
      <c r="AX5836" s="9"/>
      <c r="AY5836" s="9"/>
      <c r="AZ5836" s="9"/>
      <c r="BA5836" s="9"/>
      <c r="BB5836" s="9"/>
      <c r="BC5836" s="9"/>
      <c r="BD5836" s="9"/>
      <c r="BE5836" s="9"/>
      <c r="BF5836" s="9"/>
      <c r="BG5836" s="9"/>
      <c r="BH5836" s="9"/>
      <c r="BI5836" s="9"/>
      <c r="BJ5836" s="9"/>
      <c r="BK5836" s="9"/>
      <c r="BL5836" s="9">
        <f t="shared" si="190"/>
        <v>89483.295669922649</v>
      </c>
      <c r="BM5836" s="9">
        <f t="shared" si="191"/>
        <v>89500</v>
      </c>
    </row>
    <row r="5837" spans="1:65" x14ac:dyDescent="0.3">
      <c r="A5837" t="s">
        <v>5142</v>
      </c>
      <c r="B5837" s="9">
        <v>415</v>
      </c>
      <c r="C5837">
        <v>533891</v>
      </c>
      <c r="D5837">
        <v>1</v>
      </c>
      <c r="E5837">
        <v>0</v>
      </c>
      <c r="F5837">
        <v>0</v>
      </c>
      <c r="G5837">
        <v>0</v>
      </c>
      <c r="H5837">
        <v>0</v>
      </c>
      <c r="I5837" t="s">
        <v>86</v>
      </c>
      <c r="J5837">
        <v>533581</v>
      </c>
      <c r="K5837" t="s">
        <v>3691</v>
      </c>
      <c r="L5837">
        <v>537641</v>
      </c>
      <c r="M5837" t="s">
        <v>919</v>
      </c>
      <c r="N5837">
        <v>537641</v>
      </c>
      <c r="O5837" t="s">
        <v>919</v>
      </c>
      <c r="P5837">
        <v>533165</v>
      </c>
      <c r="Q5837" t="s">
        <v>191</v>
      </c>
      <c r="R5837" s="9">
        <v>99177.590558992917</v>
      </c>
      <c r="S5837" s="9"/>
      <c r="T5837" s="9"/>
      <c r="U5837" s="9"/>
      <c r="V5837" s="9"/>
      <c r="W5837" s="9"/>
      <c r="X5837" s="9"/>
      <c r="Y5837" s="9"/>
      <c r="Z5837" s="9"/>
      <c r="AA5837" s="9"/>
      <c r="AB5837" s="9"/>
      <c r="AC5837" s="9"/>
      <c r="AD5837" s="9"/>
      <c r="AE5837" s="9"/>
      <c r="AF5837" s="9"/>
      <c r="AG5837" s="9"/>
      <c r="AH5837" s="9"/>
      <c r="AI5837" s="9"/>
      <c r="AJ5837" s="9"/>
      <c r="AK5837" s="9"/>
      <c r="AL5837" s="9"/>
      <c r="AM5837" s="9"/>
      <c r="AN5837" s="9"/>
      <c r="AO5837" s="9"/>
      <c r="AP5837" s="9"/>
      <c r="AQ5837" s="15"/>
      <c r="AR5837" s="9"/>
      <c r="AS5837" s="9"/>
      <c r="AT5837" s="9"/>
      <c r="AU5837" s="9"/>
      <c r="AV5837" s="9"/>
      <c r="AW5837" s="9"/>
      <c r="AX5837" s="9"/>
      <c r="AY5837" s="9"/>
      <c r="AZ5837" s="9"/>
      <c r="BA5837" s="9"/>
      <c r="BB5837" s="9"/>
      <c r="BC5837" s="9"/>
      <c r="BD5837" s="9"/>
      <c r="BE5837" s="9"/>
      <c r="BF5837" s="9"/>
      <c r="BG5837" s="9"/>
      <c r="BH5837" s="9"/>
      <c r="BI5837" s="9"/>
      <c r="BJ5837" s="9"/>
      <c r="BK5837" s="9"/>
      <c r="BL5837" s="9">
        <f t="shared" si="190"/>
        <v>99177.590558992917</v>
      </c>
      <c r="BM5837" s="9">
        <f t="shared" si="191"/>
        <v>99200</v>
      </c>
    </row>
    <row r="5838" spans="1:65" x14ac:dyDescent="0.3">
      <c r="A5838" t="s">
        <v>5143</v>
      </c>
      <c r="B5838" s="9">
        <v>186</v>
      </c>
      <c r="C5838">
        <v>599611</v>
      </c>
      <c r="D5838">
        <v>1</v>
      </c>
      <c r="E5838">
        <v>0</v>
      </c>
      <c r="F5838">
        <v>0</v>
      </c>
      <c r="G5838">
        <v>0</v>
      </c>
      <c r="H5838">
        <v>0</v>
      </c>
      <c r="I5838" t="s">
        <v>86</v>
      </c>
      <c r="J5838">
        <v>537489</v>
      </c>
      <c r="K5838" t="s">
        <v>323</v>
      </c>
      <c r="L5838">
        <v>537489</v>
      </c>
      <c r="M5838" t="s">
        <v>323</v>
      </c>
      <c r="N5838">
        <v>537489</v>
      </c>
      <c r="O5838" t="s">
        <v>323</v>
      </c>
      <c r="P5838">
        <v>537683</v>
      </c>
      <c r="Q5838" t="s">
        <v>324</v>
      </c>
      <c r="R5838" s="9">
        <v>71941.662785630979</v>
      </c>
      <c r="S5838" s="9"/>
      <c r="T5838" s="9"/>
      <c r="U5838" s="9"/>
      <c r="V5838" s="9"/>
      <c r="W5838" s="9"/>
      <c r="X5838" s="9"/>
      <c r="Y5838" s="9"/>
      <c r="Z5838" s="9"/>
      <c r="AA5838" s="9"/>
      <c r="AB5838" s="9"/>
      <c r="AC5838" s="9"/>
      <c r="AD5838" s="9"/>
      <c r="AE5838" s="9"/>
      <c r="AF5838" s="9"/>
      <c r="AG5838" s="9"/>
      <c r="AH5838" s="9"/>
      <c r="AI5838" s="9"/>
      <c r="AJ5838" s="9"/>
      <c r="AK5838" s="9"/>
      <c r="AL5838" s="9"/>
      <c r="AM5838" s="9"/>
      <c r="AN5838" s="9"/>
      <c r="AO5838" s="9"/>
      <c r="AP5838" s="9"/>
      <c r="AQ5838" s="15"/>
      <c r="AR5838" s="9"/>
      <c r="AS5838" s="9"/>
      <c r="AT5838" s="9"/>
      <c r="AU5838" s="9"/>
      <c r="AV5838" s="9"/>
      <c r="AW5838" s="9"/>
      <c r="AX5838" s="9"/>
      <c r="AY5838" s="9"/>
      <c r="AZ5838" s="9"/>
      <c r="BA5838" s="9"/>
      <c r="BB5838" s="9"/>
      <c r="BC5838" s="9"/>
      <c r="BD5838" s="9"/>
      <c r="BE5838" s="9"/>
      <c r="BF5838" s="9"/>
      <c r="BG5838" s="9"/>
      <c r="BH5838" s="9"/>
      <c r="BI5838" s="9"/>
      <c r="BJ5838" s="9"/>
      <c r="BK5838" s="9"/>
      <c r="BL5838" s="9">
        <f t="shared" si="190"/>
        <v>71941.662785630979</v>
      </c>
      <c r="BM5838" s="9">
        <f t="shared" si="191"/>
        <v>71900</v>
      </c>
    </row>
    <row r="5839" spans="1:65" x14ac:dyDescent="0.3">
      <c r="A5839" t="s">
        <v>5143</v>
      </c>
      <c r="B5839" s="9">
        <v>1076</v>
      </c>
      <c r="C5839">
        <v>585041</v>
      </c>
      <c r="D5839">
        <v>1</v>
      </c>
      <c r="E5839">
        <v>0</v>
      </c>
      <c r="F5839">
        <v>0</v>
      </c>
      <c r="G5839">
        <v>0</v>
      </c>
      <c r="H5839">
        <v>0</v>
      </c>
      <c r="I5839" t="s">
        <v>81</v>
      </c>
      <c r="J5839">
        <v>584568</v>
      </c>
      <c r="K5839" t="s">
        <v>732</v>
      </c>
      <c r="L5839">
        <v>585017</v>
      </c>
      <c r="M5839" t="s">
        <v>608</v>
      </c>
      <c r="N5839">
        <v>584495</v>
      </c>
      <c r="O5839" t="s">
        <v>546</v>
      </c>
      <c r="P5839">
        <v>584495</v>
      </c>
      <c r="Q5839" t="s">
        <v>546</v>
      </c>
      <c r="R5839" s="9">
        <v>253597.07690015531</v>
      </c>
      <c r="S5839" s="9"/>
      <c r="T5839" s="9"/>
      <c r="U5839" s="9"/>
      <c r="V5839" s="9"/>
      <c r="W5839" s="9"/>
      <c r="X5839" s="9"/>
      <c r="Y5839" s="9"/>
      <c r="Z5839" s="9"/>
      <c r="AA5839" s="9"/>
      <c r="AB5839" s="9"/>
      <c r="AC5839" s="9"/>
      <c r="AD5839" s="9"/>
      <c r="AE5839" s="9"/>
      <c r="AF5839" s="9"/>
      <c r="AG5839" s="9"/>
      <c r="AH5839" s="9"/>
      <c r="AI5839" s="9"/>
      <c r="AJ5839" s="9"/>
      <c r="AK5839" s="9"/>
      <c r="AL5839" s="9"/>
      <c r="AM5839" s="9"/>
      <c r="AN5839" s="9"/>
      <c r="AO5839" s="9"/>
      <c r="AP5839" s="9"/>
      <c r="AQ5839" s="15"/>
      <c r="AR5839" s="9">
        <v>1</v>
      </c>
      <c r="AS5839" s="9">
        <f>AR5839*30500</f>
        <v>30500</v>
      </c>
      <c r="AT5839" s="9"/>
      <c r="AU5839" s="9"/>
      <c r="AV5839" s="9"/>
      <c r="AW5839" s="9"/>
      <c r="AX5839" s="9"/>
      <c r="AY5839" s="9"/>
      <c r="AZ5839" s="9"/>
      <c r="BA5839" s="9"/>
      <c r="BB5839" s="9"/>
      <c r="BC5839" s="9"/>
      <c r="BD5839" s="9"/>
      <c r="BE5839" s="9"/>
      <c r="BF5839" s="9"/>
      <c r="BG5839" s="9"/>
      <c r="BH5839" s="9"/>
      <c r="BI5839" s="9"/>
      <c r="BJ5839" s="9"/>
      <c r="BK5839" s="9"/>
      <c r="BL5839" s="9">
        <f t="shared" si="190"/>
        <v>284097.07690015528</v>
      </c>
      <c r="BM5839" s="9">
        <f t="shared" si="191"/>
        <v>284100</v>
      </c>
    </row>
    <row r="5840" spans="1:65" x14ac:dyDescent="0.3">
      <c r="A5840" t="s">
        <v>5143</v>
      </c>
      <c r="B5840" s="9">
        <v>155</v>
      </c>
      <c r="C5840">
        <v>572128</v>
      </c>
      <c r="D5840">
        <v>1</v>
      </c>
      <c r="E5840">
        <v>0</v>
      </c>
      <c r="F5840">
        <v>0</v>
      </c>
      <c r="G5840">
        <v>0</v>
      </c>
      <c r="H5840">
        <v>0</v>
      </c>
      <c r="I5840" t="s">
        <v>90</v>
      </c>
      <c r="J5840">
        <v>573809</v>
      </c>
      <c r="K5840" t="s">
        <v>2500</v>
      </c>
      <c r="L5840">
        <v>573809</v>
      </c>
      <c r="M5840" t="s">
        <v>2500</v>
      </c>
      <c r="N5840">
        <v>572659</v>
      </c>
      <c r="O5840" t="s">
        <v>158</v>
      </c>
      <c r="P5840">
        <v>572659</v>
      </c>
      <c r="Q5840" t="s">
        <v>158</v>
      </c>
      <c r="R5840" s="9">
        <v>71941.662785630979</v>
      </c>
      <c r="S5840" s="9"/>
      <c r="T5840" s="9"/>
      <c r="U5840" s="9"/>
      <c r="V5840" s="9"/>
      <c r="W5840" s="9"/>
      <c r="X5840" s="9"/>
      <c r="Y5840" s="9"/>
      <c r="Z5840" s="9"/>
      <c r="AA5840" s="9"/>
      <c r="AB5840" s="9"/>
      <c r="AC5840" s="9"/>
      <c r="AD5840" s="9"/>
      <c r="AE5840" s="9"/>
      <c r="AF5840" s="9"/>
      <c r="AG5840" s="9"/>
      <c r="AH5840" s="9"/>
      <c r="AI5840" s="9"/>
      <c r="AJ5840" s="9"/>
      <c r="AK5840" s="9"/>
      <c r="AL5840" s="9"/>
      <c r="AM5840" s="9"/>
      <c r="AN5840" s="9"/>
      <c r="AO5840" s="9"/>
      <c r="AP5840" s="9"/>
      <c r="AQ5840" s="15"/>
      <c r="AR5840" s="9"/>
      <c r="AS5840" s="9"/>
      <c r="AT5840" s="9"/>
      <c r="AU5840" s="9"/>
      <c r="AV5840" s="9"/>
      <c r="AW5840" s="9"/>
      <c r="AX5840" s="9"/>
      <c r="AY5840" s="9"/>
      <c r="AZ5840" s="9"/>
      <c r="BA5840" s="9"/>
      <c r="BB5840" s="9"/>
      <c r="BC5840" s="9"/>
      <c r="BD5840" s="9"/>
      <c r="BE5840" s="9"/>
      <c r="BF5840" s="9"/>
      <c r="BG5840" s="9"/>
      <c r="BH5840" s="9"/>
      <c r="BI5840" s="9"/>
      <c r="BJ5840" s="9"/>
      <c r="BK5840" s="9"/>
      <c r="BL5840" s="9">
        <f t="shared" si="190"/>
        <v>71941.662785630979</v>
      </c>
      <c r="BM5840" s="9">
        <f t="shared" si="191"/>
        <v>71900</v>
      </c>
    </row>
    <row r="5841" spans="1:65" x14ac:dyDescent="0.3">
      <c r="A5841" t="s">
        <v>5143</v>
      </c>
      <c r="B5841" s="9">
        <v>206</v>
      </c>
      <c r="C5841">
        <v>566675</v>
      </c>
      <c r="D5841">
        <v>1</v>
      </c>
      <c r="E5841">
        <v>0</v>
      </c>
      <c r="F5841">
        <v>0</v>
      </c>
      <c r="G5841">
        <v>0</v>
      </c>
      <c r="H5841">
        <v>0</v>
      </c>
      <c r="I5841" t="s">
        <v>77</v>
      </c>
      <c r="J5841">
        <v>555762</v>
      </c>
      <c r="K5841" t="s">
        <v>1110</v>
      </c>
      <c r="L5841">
        <v>555762</v>
      </c>
      <c r="M5841" t="s">
        <v>1110</v>
      </c>
      <c r="N5841">
        <v>555762</v>
      </c>
      <c r="O5841" t="s">
        <v>1110</v>
      </c>
      <c r="P5841">
        <v>554961</v>
      </c>
      <c r="Q5841" t="s">
        <v>117</v>
      </c>
      <c r="R5841" s="9">
        <v>71941.662785630979</v>
      </c>
      <c r="S5841" s="9"/>
      <c r="T5841" s="9"/>
      <c r="U5841" s="9"/>
      <c r="V5841" s="9"/>
      <c r="W5841" s="9"/>
      <c r="X5841" s="9"/>
      <c r="Y5841" s="9"/>
      <c r="Z5841" s="9"/>
      <c r="AA5841" s="9"/>
      <c r="AB5841" s="9"/>
      <c r="AC5841" s="9"/>
      <c r="AD5841" s="9"/>
      <c r="AE5841" s="9"/>
      <c r="AF5841" s="9"/>
      <c r="AG5841" s="9"/>
      <c r="AH5841" s="9"/>
      <c r="AI5841" s="9"/>
      <c r="AJ5841" s="9"/>
      <c r="AK5841" s="9"/>
      <c r="AL5841" s="9"/>
      <c r="AM5841" s="9"/>
      <c r="AN5841" s="9"/>
      <c r="AO5841" s="9"/>
      <c r="AP5841" s="9"/>
      <c r="AQ5841" s="15"/>
      <c r="AR5841" s="9"/>
      <c r="AS5841" s="9"/>
      <c r="AT5841" s="9"/>
      <c r="AU5841" s="9"/>
      <c r="AV5841" s="9"/>
      <c r="AW5841" s="9"/>
      <c r="AX5841" s="9"/>
      <c r="AY5841" s="9"/>
      <c r="AZ5841" s="9"/>
      <c r="BA5841" s="9"/>
      <c r="BB5841" s="9"/>
      <c r="BC5841" s="9"/>
      <c r="BD5841" s="9"/>
      <c r="BE5841" s="9"/>
      <c r="BF5841" s="9"/>
      <c r="BG5841" s="9"/>
      <c r="BH5841" s="9"/>
      <c r="BI5841" s="9"/>
      <c r="BJ5841" s="9"/>
      <c r="BK5841" s="9"/>
      <c r="BL5841" s="9">
        <f t="shared" si="190"/>
        <v>71941.662785630979</v>
      </c>
      <c r="BM5841" s="9">
        <f t="shared" si="191"/>
        <v>71900</v>
      </c>
    </row>
    <row r="5842" spans="1:65" x14ac:dyDescent="0.3">
      <c r="A5842" t="s">
        <v>5143</v>
      </c>
      <c r="B5842" s="9">
        <v>575</v>
      </c>
      <c r="C5842">
        <v>565890</v>
      </c>
      <c r="D5842">
        <v>1</v>
      </c>
      <c r="E5842">
        <v>0</v>
      </c>
      <c r="F5842">
        <v>0</v>
      </c>
      <c r="G5842">
        <v>0</v>
      </c>
      <c r="H5842">
        <v>0</v>
      </c>
      <c r="I5842" t="s">
        <v>131</v>
      </c>
      <c r="J5842">
        <v>565555</v>
      </c>
      <c r="K5842" t="s">
        <v>253</v>
      </c>
      <c r="L5842">
        <v>565555</v>
      </c>
      <c r="M5842" t="s">
        <v>253</v>
      </c>
      <c r="N5842">
        <v>565555</v>
      </c>
      <c r="O5842" t="s">
        <v>253</v>
      </c>
      <c r="P5842">
        <v>565555</v>
      </c>
      <c r="Q5842" t="s">
        <v>253</v>
      </c>
      <c r="R5842" s="9">
        <v>136859.09199811841</v>
      </c>
      <c r="S5842" s="9"/>
      <c r="T5842" s="9"/>
      <c r="U5842" s="9"/>
      <c r="V5842" s="9"/>
      <c r="W5842" s="9"/>
      <c r="X5842" s="9"/>
      <c r="Y5842" s="9"/>
      <c r="Z5842" s="9"/>
      <c r="AA5842" s="9"/>
      <c r="AB5842" s="9"/>
      <c r="AC5842" s="9"/>
      <c r="AD5842" s="9"/>
      <c r="AE5842" s="9"/>
      <c r="AF5842" s="9"/>
      <c r="AG5842" s="9"/>
      <c r="AH5842" s="9"/>
      <c r="AI5842" s="9"/>
      <c r="AJ5842" s="9"/>
      <c r="AK5842" s="9"/>
      <c r="AL5842" s="9"/>
      <c r="AM5842" s="9"/>
      <c r="AN5842" s="9"/>
      <c r="AO5842" s="9"/>
      <c r="AP5842" s="9"/>
      <c r="AQ5842" s="15"/>
      <c r="AR5842" s="9"/>
      <c r="AS5842" s="9"/>
      <c r="AT5842" s="9"/>
      <c r="AU5842" s="9"/>
      <c r="AV5842" s="9"/>
      <c r="AW5842" s="9"/>
      <c r="AX5842" s="9"/>
      <c r="AY5842" s="9"/>
      <c r="AZ5842" s="9"/>
      <c r="BA5842" s="9"/>
      <c r="BB5842" s="9"/>
      <c r="BC5842" s="9"/>
      <c r="BD5842" s="9"/>
      <c r="BE5842" s="9"/>
      <c r="BF5842" s="9"/>
      <c r="BG5842" s="9"/>
      <c r="BH5842" s="9"/>
      <c r="BI5842" s="9"/>
      <c r="BJ5842" s="9"/>
      <c r="BK5842" s="9"/>
      <c r="BL5842" s="9">
        <f t="shared" si="190"/>
        <v>136859.09199811841</v>
      </c>
      <c r="BM5842" s="9">
        <f t="shared" si="191"/>
        <v>136900</v>
      </c>
    </row>
    <row r="5843" spans="1:65" x14ac:dyDescent="0.3">
      <c r="A5843" t="s">
        <v>5143</v>
      </c>
      <c r="B5843" s="9">
        <v>154</v>
      </c>
      <c r="C5843">
        <v>548707</v>
      </c>
      <c r="D5843">
        <v>1</v>
      </c>
      <c r="E5843">
        <v>0</v>
      </c>
      <c r="F5843">
        <v>0</v>
      </c>
      <c r="G5843">
        <v>0</v>
      </c>
      <c r="H5843">
        <v>0</v>
      </c>
      <c r="I5843" t="s">
        <v>90</v>
      </c>
      <c r="J5843">
        <v>576361</v>
      </c>
      <c r="K5843" t="s">
        <v>100</v>
      </c>
      <c r="L5843">
        <v>576361</v>
      </c>
      <c r="M5843" t="s">
        <v>100</v>
      </c>
      <c r="N5843">
        <v>576361</v>
      </c>
      <c r="O5843" t="s">
        <v>100</v>
      </c>
      <c r="P5843">
        <v>576361</v>
      </c>
      <c r="Q5843" t="s">
        <v>100</v>
      </c>
      <c r="R5843" s="9">
        <v>71941.662785630979</v>
      </c>
      <c r="S5843" s="9"/>
      <c r="T5843" s="9"/>
      <c r="U5843" s="9"/>
      <c r="V5843" s="9"/>
      <c r="W5843" s="9"/>
      <c r="X5843" s="9"/>
      <c r="Y5843" s="9"/>
      <c r="Z5843" s="9"/>
      <c r="AA5843" s="9"/>
      <c r="AB5843" s="9"/>
      <c r="AC5843" s="9"/>
      <c r="AD5843" s="9"/>
      <c r="AE5843" s="9"/>
      <c r="AF5843" s="9"/>
      <c r="AG5843" s="9"/>
      <c r="AH5843" s="9"/>
      <c r="AI5843" s="9"/>
      <c r="AJ5843" s="9"/>
      <c r="AK5843" s="9"/>
      <c r="AL5843" s="9"/>
      <c r="AM5843" s="9"/>
      <c r="AN5843" s="9"/>
      <c r="AO5843" s="9"/>
      <c r="AP5843" s="9"/>
      <c r="AQ5843" s="15"/>
      <c r="AR5843" s="9"/>
      <c r="AS5843" s="9"/>
      <c r="AT5843" s="9"/>
      <c r="AU5843" s="9"/>
      <c r="AV5843" s="9"/>
      <c r="AW5843" s="9"/>
      <c r="AX5843" s="9"/>
      <c r="AY5843" s="9"/>
      <c r="AZ5843" s="9"/>
      <c r="BA5843" s="9"/>
      <c r="BB5843" s="9"/>
      <c r="BC5843" s="9"/>
      <c r="BD5843" s="9"/>
      <c r="BE5843" s="9"/>
      <c r="BF5843" s="9"/>
      <c r="BG5843" s="9"/>
      <c r="BH5843" s="9"/>
      <c r="BI5843" s="9"/>
      <c r="BJ5843" s="9"/>
      <c r="BK5843" s="9"/>
      <c r="BL5843" s="9">
        <f t="shared" si="190"/>
        <v>71941.662785630979</v>
      </c>
      <c r="BM5843" s="9">
        <f t="shared" si="191"/>
        <v>71900</v>
      </c>
    </row>
    <row r="5844" spans="1:65" x14ac:dyDescent="0.3">
      <c r="A5844" t="s">
        <v>5143</v>
      </c>
      <c r="B5844" s="9">
        <v>62</v>
      </c>
      <c r="C5844">
        <v>529915</v>
      </c>
      <c r="D5844">
        <v>1</v>
      </c>
      <c r="E5844">
        <v>0</v>
      </c>
      <c r="F5844">
        <v>0</v>
      </c>
      <c r="G5844">
        <v>0</v>
      </c>
      <c r="H5844">
        <v>0</v>
      </c>
      <c r="I5844" t="s">
        <v>83</v>
      </c>
      <c r="J5844">
        <v>550621</v>
      </c>
      <c r="K5844" t="s">
        <v>4888</v>
      </c>
      <c r="L5844">
        <v>550647</v>
      </c>
      <c r="M5844" t="s">
        <v>498</v>
      </c>
      <c r="N5844">
        <v>550647</v>
      </c>
      <c r="O5844" t="s">
        <v>498</v>
      </c>
      <c r="P5844">
        <v>550647</v>
      </c>
      <c r="Q5844" t="s">
        <v>498</v>
      </c>
      <c r="R5844" s="9">
        <v>71941.662785630979</v>
      </c>
      <c r="S5844" s="9"/>
      <c r="T5844" s="9"/>
      <c r="U5844" s="9"/>
      <c r="V5844" s="9"/>
      <c r="W5844" s="9"/>
      <c r="X5844" s="9"/>
      <c r="Y5844" s="9"/>
      <c r="Z5844" s="9"/>
      <c r="AA5844" s="9"/>
      <c r="AB5844" s="9"/>
      <c r="AC5844" s="9"/>
      <c r="AD5844" s="9"/>
      <c r="AE5844" s="9"/>
      <c r="AF5844" s="9"/>
      <c r="AG5844" s="9"/>
      <c r="AH5844" s="9"/>
      <c r="AI5844" s="9"/>
      <c r="AJ5844" s="9"/>
      <c r="AK5844" s="9"/>
      <c r="AL5844" s="9"/>
      <c r="AM5844" s="9"/>
      <c r="AN5844" s="9"/>
      <c r="AO5844" s="9"/>
      <c r="AP5844" s="9"/>
      <c r="AQ5844" s="15"/>
      <c r="AR5844" s="9"/>
      <c r="AS5844" s="9"/>
      <c r="AT5844" s="9"/>
      <c r="AU5844" s="9"/>
      <c r="AV5844" s="9"/>
      <c r="AW5844" s="9"/>
      <c r="AX5844" s="9"/>
      <c r="AY5844" s="9"/>
      <c r="AZ5844" s="9"/>
      <c r="BA5844" s="9"/>
      <c r="BB5844" s="9"/>
      <c r="BC5844" s="9"/>
      <c r="BD5844" s="9"/>
      <c r="BE5844" s="9"/>
      <c r="BF5844" s="9"/>
      <c r="BG5844" s="9"/>
      <c r="BH5844" s="9"/>
      <c r="BI5844" s="9"/>
      <c r="BJ5844" s="9"/>
      <c r="BK5844" s="9"/>
      <c r="BL5844" s="9">
        <f t="shared" si="190"/>
        <v>71941.662785630979</v>
      </c>
      <c r="BM5844" s="9">
        <f t="shared" si="191"/>
        <v>71900</v>
      </c>
    </row>
    <row r="5845" spans="1:65" x14ac:dyDescent="0.3">
      <c r="A5845" t="s">
        <v>5144</v>
      </c>
      <c r="B5845" s="9">
        <v>211</v>
      </c>
      <c r="C5845">
        <v>571431</v>
      </c>
      <c r="D5845">
        <v>1</v>
      </c>
      <c r="E5845">
        <v>0</v>
      </c>
      <c r="F5845">
        <v>0</v>
      </c>
      <c r="G5845">
        <v>0</v>
      </c>
      <c r="H5845">
        <v>0</v>
      </c>
      <c r="I5845" t="s">
        <v>86</v>
      </c>
      <c r="J5845">
        <v>532819</v>
      </c>
      <c r="K5845" t="s">
        <v>327</v>
      </c>
      <c r="L5845">
        <v>533114</v>
      </c>
      <c r="M5845" t="s">
        <v>326</v>
      </c>
      <c r="N5845">
        <v>532819</v>
      </c>
      <c r="O5845" t="s">
        <v>327</v>
      </c>
      <c r="P5845">
        <v>532819</v>
      </c>
      <c r="Q5845" t="s">
        <v>327</v>
      </c>
      <c r="R5845" s="9">
        <v>71941.662785630979</v>
      </c>
      <c r="S5845" s="9"/>
      <c r="T5845" s="9"/>
      <c r="U5845" s="9"/>
      <c r="V5845" s="9"/>
      <c r="W5845" s="9"/>
      <c r="X5845" s="9"/>
      <c r="Y5845" s="9"/>
      <c r="Z5845" s="9"/>
      <c r="AA5845" s="9"/>
      <c r="AB5845" s="9"/>
      <c r="AC5845" s="9"/>
      <c r="AD5845" s="9"/>
      <c r="AE5845" s="9"/>
      <c r="AF5845" s="9"/>
      <c r="AG5845" s="9"/>
      <c r="AH5845" s="9"/>
      <c r="AI5845" s="9"/>
      <c r="AJ5845" s="9"/>
      <c r="AK5845" s="9"/>
      <c r="AL5845" s="9"/>
      <c r="AM5845" s="9"/>
      <c r="AN5845" s="9"/>
      <c r="AO5845" s="9"/>
      <c r="AP5845" s="9"/>
      <c r="AQ5845" s="15"/>
      <c r="AR5845" s="9"/>
      <c r="AS5845" s="9"/>
      <c r="AT5845" s="9"/>
      <c r="AU5845" s="9"/>
      <c r="AV5845" s="9"/>
      <c r="AW5845" s="9"/>
      <c r="AX5845" s="9"/>
      <c r="AY5845" s="9"/>
      <c r="AZ5845" s="9"/>
      <c r="BA5845" s="9"/>
      <c r="BB5845" s="9"/>
      <c r="BC5845" s="9"/>
      <c r="BD5845" s="9"/>
      <c r="BE5845" s="9"/>
      <c r="BF5845" s="9"/>
      <c r="BG5845" s="9"/>
      <c r="BH5845" s="9"/>
      <c r="BI5845" s="9"/>
      <c r="BJ5845" s="9"/>
      <c r="BK5845" s="9"/>
      <c r="BL5845" s="9">
        <f t="shared" si="190"/>
        <v>71941.662785630979</v>
      </c>
      <c r="BM5845" s="9">
        <f t="shared" si="191"/>
        <v>71900</v>
      </c>
    </row>
    <row r="5846" spans="1:65" x14ac:dyDescent="0.3">
      <c r="A5846" t="s">
        <v>5144</v>
      </c>
      <c r="B5846" s="9">
        <v>314</v>
      </c>
      <c r="C5846">
        <v>565903</v>
      </c>
      <c r="D5846">
        <v>1</v>
      </c>
      <c r="E5846">
        <v>0</v>
      </c>
      <c r="F5846">
        <v>0</v>
      </c>
      <c r="G5846">
        <v>0</v>
      </c>
      <c r="H5846">
        <v>0</v>
      </c>
      <c r="I5846" t="s">
        <v>131</v>
      </c>
      <c r="J5846">
        <v>565229</v>
      </c>
      <c r="K5846" t="s">
        <v>1041</v>
      </c>
      <c r="L5846">
        <v>565229</v>
      </c>
      <c r="M5846" t="s">
        <v>1041</v>
      </c>
      <c r="N5846">
        <v>565229</v>
      </c>
      <c r="O5846" t="s">
        <v>1041</v>
      </c>
      <c r="P5846">
        <v>565229</v>
      </c>
      <c r="Q5846" t="s">
        <v>1041</v>
      </c>
      <c r="R5846" s="9">
        <v>75264.982100837937</v>
      </c>
      <c r="S5846" s="9"/>
      <c r="T5846" s="9"/>
      <c r="U5846" s="9"/>
      <c r="V5846" s="9"/>
      <c r="W5846" s="9"/>
      <c r="X5846" s="9"/>
      <c r="Y5846" s="9"/>
      <c r="Z5846" s="9"/>
      <c r="AA5846" s="9"/>
      <c r="AB5846" s="9"/>
      <c r="AC5846" s="9"/>
      <c r="AD5846" s="9"/>
      <c r="AE5846" s="9"/>
      <c r="AF5846" s="9"/>
      <c r="AG5846" s="9"/>
      <c r="AH5846" s="9"/>
      <c r="AI5846" s="9"/>
      <c r="AJ5846" s="9"/>
      <c r="AK5846" s="9"/>
      <c r="AL5846" s="9"/>
      <c r="AM5846" s="9"/>
      <c r="AN5846" s="9"/>
      <c r="AO5846" s="9"/>
      <c r="AP5846" s="9"/>
      <c r="AQ5846" s="15"/>
      <c r="AR5846" s="9"/>
      <c r="AS5846" s="9"/>
      <c r="AT5846" s="9"/>
      <c r="AU5846" s="9"/>
      <c r="AV5846" s="9"/>
      <c r="AW5846" s="9"/>
      <c r="AX5846" s="9"/>
      <c r="AY5846" s="9"/>
      <c r="AZ5846" s="9"/>
      <c r="BA5846" s="9"/>
      <c r="BB5846" s="9"/>
      <c r="BC5846" s="9"/>
      <c r="BD5846" s="9"/>
      <c r="BE5846" s="9"/>
      <c r="BF5846" s="9"/>
      <c r="BG5846" s="9"/>
      <c r="BH5846" s="9"/>
      <c r="BI5846" s="9"/>
      <c r="BJ5846" s="9"/>
      <c r="BK5846" s="9"/>
      <c r="BL5846" s="9">
        <f t="shared" si="190"/>
        <v>75264.982100837937</v>
      </c>
      <c r="BM5846" s="9">
        <f t="shared" si="191"/>
        <v>75300</v>
      </c>
    </row>
    <row r="5847" spans="1:65" x14ac:dyDescent="0.3">
      <c r="A5847" t="s">
        <v>5145</v>
      </c>
      <c r="B5847" s="9">
        <v>195</v>
      </c>
      <c r="C5847">
        <v>542393</v>
      </c>
      <c r="D5847">
        <v>1</v>
      </c>
      <c r="E5847">
        <v>0</v>
      </c>
      <c r="F5847">
        <v>0</v>
      </c>
      <c r="G5847">
        <v>0</v>
      </c>
      <c r="H5847">
        <v>0</v>
      </c>
      <c r="I5847" t="s">
        <v>135</v>
      </c>
      <c r="J5847">
        <v>588644</v>
      </c>
      <c r="K5847" t="s">
        <v>2289</v>
      </c>
      <c r="L5847">
        <v>588644</v>
      </c>
      <c r="M5847" t="s">
        <v>2289</v>
      </c>
      <c r="N5847">
        <v>588296</v>
      </c>
      <c r="O5847" t="s">
        <v>199</v>
      </c>
      <c r="P5847">
        <v>588296</v>
      </c>
      <c r="Q5847" t="s">
        <v>199</v>
      </c>
      <c r="R5847" s="9">
        <v>71941.662785630979</v>
      </c>
      <c r="S5847" s="9"/>
      <c r="T5847" s="9"/>
      <c r="U5847" s="9"/>
      <c r="V5847" s="9"/>
      <c r="W5847" s="9"/>
      <c r="X5847" s="9"/>
      <c r="Y5847" s="9"/>
      <c r="Z5847" s="9"/>
      <c r="AA5847" s="9"/>
      <c r="AB5847" s="9"/>
      <c r="AC5847" s="9"/>
      <c r="AD5847" s="9"/>
      <c r="AE5847" s="9"/>
      <c r="AF5847" s="9"/>
      <c r="AG5847" s="9"/>
      <c r="AH5847" s="9"/>
      <c r="AI5847" s="9"/>
      <c r="AJ5847" s="9"/>
      <c r="AK5847" s="9"/>
      <c r="AL5847" s="9"/>
      <c r="AM5847" s="9"/>
      <c r="AN5847" s="9"/>
      <c r="AO5847" s="9"/>
      <c r="AP5847" s="9"/>
      <c r="AQ5847" s="15"/>
      <c r="AR5847" s="9"/>
      <c r="AS5847" s="9"/>
      <c r="AT5847" s="9"/>
      <c r="AU5847" s="9"/>
      <c r="AV5847" s="9"/>
      <c r="AW5847" s="9"/>
      <c r="AX5847" s="9"/>
      <c r="AY5847" s="9"/>
      <c r="AZ5847" s="9"/>
      <c r="BA5847" s="9"/>
      <c r="BB5847" s="9"/>
      <c r="BC5847" s="9"/>
      <c r="BD5847" s="9"/>
      <c r="BE5847" s="9"/>
      <c r="BF5847" s="9"/>
      <c r="BG5847" s="9"/>
      <c r="BH5847" s="9"/>
      <c r="BI5847" s="9"/>
      <c r="BJ5847" s="9"/>
      <c r="BK5847" s="9"/>
      <c r="BL5847" s="9">
        <f t="shared" si="190"/>
        <v>71941.662785630979</v>
      </c>
      <c r="BM5847" s="9">
        <f t="shared" si="191"/>
        <v>71900</v>
      </c>
    </row>
    <row r="5848" spans="1:65" x14ac:dyDescent="0.3">
      <c r="A5848" t="s">
        <v>5146</v>
      </c>
      <c r="B5848" s="9">
        <v>206</v>
      </c>
      <c r="C5848">
        <v>566926</v>
      </c>
      <c r="D5848">
        <v>1</v>
      </c>
      <c r="E5848">
        <v>0</v>
      </c>
      <c r="F5848">
        <v>0</v>
      </c>
      <c r="G5848">
        <v>0</v>
      </c>
      <c r="H5848">
        <v>0</v>
      </c>
      <c r="I5848" t="s">
        <v>131</v>
      </c>
      <c r="J5848">
        <v>566551</v>
      </c>
      <c r="K5848" t="s">
        <v>3651</v>
      </c>
      <c r="L5848">
        <v>565971</v>
      </c>
      <c r="M5848" t="s">
        <v>459</v>
      </c>
      <c r="N5848">
        <v>565971</v>
      </c>
      <c r="O5848" t="s">
        <v>459</v>
      </c>
      <c r="P5848">
        <v>565971</v>
      </c>
      <c r="Q5848" t="s">
        <v>459</v>
      </c>
      <c r="R5848" s="9">
        <v>71941.662785630979</v>
      </c>
      <c r="S5848" s="9"/>
      <c r="T5848" s="9"/>
      <c r="U5848" s="9"/>
      <c r="V5848" s="9"/>
      <c r="W5848" s="9"/>
      <c r="X5848" s="9"/>
      <c r="Y5848" s="9"/>
      <c r="Z5848" s="9"/>
      <c r="AA5848" s="9"/>
      <c r="AB5848" s="9"/>
      <c r="AC5848" s="9"/>
      <c r="AD5848" s="9"/>
      <c r="AE5848" s="9"/>
      <c r="AF5848" s="9"/>
      <c r="AG5848" s="9"/>
      <c r="AH5848" s="9"/>
      <c r="AI5848" s="9"/>
      <c r="AJ5848" s="9"/>
      <c r="AK5848" s="9"/>
      <c r="AL5848" s="9"/>
      <c r="AM5848" s="9"/>
      <c r="AN5848" s="9"/>
      <c r="AO5848" s="9"/>
      <c r="AP5848" s="9"/>
      <c r="AQ5848" s="15"/>
      <c r="AR5848" s="9">
        <v>1</v>
      </c>
      <c r="AS5848" s="9">
        <f>AR5848*30500</f>
        <v>30500</v>
      </c>
      <c r="AT5848" s="9"/>
      <c r="AU5848" s="9"/>
      <c r="AV5848" s="9"/>
      <c r="AW5848" s="9"/>
      <c r="AX5848" s="9"/>
      <c r="AY5848" s="9"/>
      <c r="AZ5848" s="9"/>
      <c r="BA5848" s="9"/>
      <c r="BB5848" s="9"/>
      <c r="BC5848" s="9"/>
      <c r="BD5848" s="9"/>
      <c r="BE5848" s="9"/>
      <c r="BF5848" s="9"/>
      <c r="BG5848" s="9"/>
      <c r="BH5848" s="9"/>
      <c r="BI5848" s="9"/>
      <c r="BJ5848" s="9"/>
      <c r="BK5848" s="9"/>
      <c r="BL5848" s="9">
        <f t="shared" si="190"/>
        <v>102441.66278563098</v>
      </c>
      <c r="BM5848" s="9">
        <f t="shared" si="191"/>
        <v>102400</v>
      </c>
    </row>
    <row r="5849" spans="1:65" x14ac:dyDescent="0.3">
      <c r="A5849" s="4" t="s">
        <v>2285</v>
      </c>
      <c r="B5849" s="9">
        <v>4714</v>
      </c>
      <c r="C5849">
        <v>597961</v>
      </c>
      <c r="D5849">
        <v>1</v>
      </c>
      <c r="E5849">
        <v>1</v>
      </c>
      <c r="F5849">
        <v>1</v>
      </c>
      <c r="G5849">
        <v>1</v>
      </c>
      <c r="H5849">
        <v>0</v>
      </c>
      <c r="I5849" t="s">
        <v>94</v>
      </c>
      <c r="J5849">
        <v>597961</v>
      </c>
      <c r="K5849" t="s">
        <v>2285</v>
      </c>
      <c r="L5849">
        <v>597961</v>
      </c>
      <c r="M5849" t="s">
        <v>2285</v>
      </c>
      <c r="N5849">
        <v>597961</v>
      </c>
      <c r="O5849" t="s">
        <v>2285</v>
      </c>
      <c r="P5849">
        <v>597180</v>
      </c>
      <c r="Q5849" t="s">
        <v>116</v>
      </c>
      <c r="R5849" s="9">
        <v>1068497.95504387</v>
      </c>
      <c r="S5849" s="9">
        <f>SUMIFS($B:$B,$J:$J,$C5849)</f>
        <v>6680</v>
      </c>
      <c r="T5849" s="9">
        <v>362246.97672200028</v>
      </c>
      <c r="U5849" s="9">
        <v>0</v>
      </c>
      <c r="V5849" s="9">
        <f>U5849*768</f>
        <v>0</v>
      </c>
      <c r="W5849" s="9">
        <v>23</v>
      </c>
      <c r="X5849" s="9">
        <f>W5849*3072</f>
        <v>70656</v>
      </c>
      <c r="Y5849" s="9">
        <v>49</v>
      </c>
      <c r="Z5849" s="9">
        <f>Y5849*1024</f>
        <v>50176</v>
      </c>
      <c r="AA5849" s="9">
        <v>13</v>
      </c>
      <c r="AB5849" s="9">
        <f>AA5849*256</f>
        <v>3328</v>
      </c>
      <c r="AC5849" s="9">
        <f>SUMIFS($B:$B,$L:$L,$C5849)</f>
        <v>6680</v>
      </c>
      <c r="AD5849" s="9">
        <v>832382.93939260975</v>
      </c>
      <c r="AE5849" s="9"/>
      <c r="AF5849" s="9"/>
      <c r="AG5849" s="9">
        <f>SUMIFS($B:$B,$N:$N,$C5849)</f>
        <v>6680</v>
      </c>
      <c r="AH5849" s="9">
        <v>753457.75289807748</v>
      </c>
      <c r="AI5849" s="9"/>
      <c r="AJ5849" s="9"/>
      <c r="AK5849" s="9"/>
      <c r="AL5849" s="9"/>
      <c r="AM5849" s="9"/>
      <c r="AN5849" s="9"/>
      <c r="AO5849" s="9"/>
      <c r="AP5849" s="9"/>
      <c r="AQ5849" s="15"/>
      <c r="AR5849" s="9">
        <v>15</v>
      </c>
      <c r="AS5849" s="9">
        <f>AR5849*30500</f>
        <v>457500</v>
      </c>
      <c r="AT5849" s="9"/>
      <c r="AU5849" s="9"/>
      <c r="AV5849" s="9"/>
      <c r="AW5849" s="9"/>
      <c r="AX5849" s="9"/>
      <c r="AY5849" s="9"/>
      <c r="AZ5849" s="9"/>
      <c r="BA5849" s="9"/>
      <c r="BB5849" s="9"/>
      <c r="BC5849" s="9"/>
      <c r="BD5849" s="9"/>
      <c r="BE5849" s="9"/>
      <c r="BF5849" s="9"/>
      <c r="BG5849" s="9"/>
      <c r="BH5849" s="9"/>
      <c r="BI5849" s="9"/>
      <c r="BJ5849" s="9"/>
      <c r="BK5849" s="9"/>
      <c r="BL5849" s="9">
        <f t="shared" si="190"/>
        <v>3598245.6240565572</v>
      </c>
      <c r="BM5849" s="9">
        <f t="shared" si="191"/>
        <v>3598200</v>
      </c>
    </row>
    <row r="5850" spans="1:65" x14ac:dyDescent="0.3">
      <c r="A5850" t="s">
        <v>5147</v>
      </c>
      <c r="B5850" s="9">
        <v>574</v>
      </c>
      <c r="C5850">
        <v>537977</v>
      </c>
      <c r="D5850">
        <v>1</v>
      </c>
      <c r="E5850">
        <v>0</v>
      </c>
      <c r="F5850">
        <v>0</v>
      </c>
      <c r="G5850">
        <v>0</v>
      </c>
      <c r="H5850">
        <v>0</v>
      </c>
      <c r="I5850" t="s">
        <v>86</v>
      </c>
      <c r="J5850">
        <v>537683</v>
      </c>
      <c r="K5850" t="s">
        <v>324</v>
      </c>
      <c r="L5850">
        <v>537683</v>
      </c>
      <c r="M5850" t="s">
        <v>324</v>
      </c>
      <c r="N5850">
        <v>537683</v>
      </c>
      <c r="O5850" t="s">
        <v>324</v>
      </c>
      <c r="P5850">
        <v>537683</v>
      </c>
      <c r="Q5850" t="s">
        <v>324</v>
      </c>
      <c r="R5850" s="9">
        <v>136624.27062890751</v>
      </c>
      <c r="S5850" s="9"/>
      <c r="T5850" s="9"/>
      <c r="U5850" s="9"/>
      <c r="V5850" s="9"/>
      <c r="W5850" s="9"/>
      <c r="X5850" s="9"/>
      <c r="Y5850" s="9"/>
      <c r="Z5850" s="9"/>
      <c r="AA5850" s="9"/>
      <c r="AB5850" s="9"/>
      <c r="AC5850" s="9"/>
      <c r="AD5850" s="9"/>
      <c r="AE5850" s="9"/>
      <c r="AF5850" s="9"/>
      <c r="AG5850" s="9"/>
      <c r="AH5850" s="9"/>
      <c r="AI5850" s="9"/>
      <c r="AJ5850" s="9"/>
      <c r="AK5850" s="9"/>
      <c r="AL5850" s="9"/>
      <c r="AM5850" s="9"/>
      <c r="AN5850" s="9"/>
      <c r="AO5850" s="9"/>
      <c r="AP5850" s="9"/>
      <c r="AQ5850" s="15"/>
      <c r="AR5850" s="9"/>
      <c r="AS5850" s="9"/>
      <c r="AT5850" s="9"/>
      <c r="AU5850" s="9"/>
      <c r="AV5850" s="9"/>
      <c r="AW5850" s="9"/>
      <c r="AX5850" s="9"/>
      <c r="AY5850" s="9"/>
      <c r="AZ5850" s="9"/>
      <c r="BA5850" s="9"/>
      <c r="BB5850" s="9"/>
      <c r="BC5850" s="9"/>
      <c r="BD5850" s="9"/>
      <c r="BE5850" s="9"/>
      <c r="BF5850" s="9"/>
      <c r="BG5850" s="9"/>
      <c r="BH5850" s="9"/>
      <c r="BI5850" s="9"/>
      <c r="BJ5850" s="9"/>
      <c r="BK5850" s="9"/>
      <c r="BL5850" s="9">
        <f t="shared" si="190"/>
        <v>136624.27062890751</v>
      </c>
      <c r="BM5850" s="9">
        <f t="shared" si="191"/>
        <v>136600</v>
      </c>
    </row>
    <row r="5851" spans="1:65" x14ac:dyDescent="0.3">
      <c r="A5851" t="s">
        <v>5148</v>
      </c>
      <c r="B5851" s="9">
        <v>1304</v>
      </c>
      <c r="C5851">
        <v>595128</v>
      </c>
      <c r="D5851">
        <v>1</v>
      </c>
      <c r="E5851">
        <v>0</v>
      </c>
      <c r="F5851">
        <v>0</v>
      </c>
      <c r="G5851">
        <v>0</v>
      </c>
      <c r="H5851">
        <v>0</v>
      </c>
      <c r="I5851" t="s">
        <v>81</v>
      </c>
      <c r="J5851">
        <v>593711</v>
      </c>
      <c r="K5851" t="s">
        <v>185</v>
      </c>
      <c r="L5851">
        <v>593711</v>
      </c>
      <c r="M5851" t="s">
        <v>185</v>
      </c>
      <c r="N5851">
        <v>593711</v>
      </c>
      <c r="O5851" t="s">
        <v>185</v>
      </c>
      <c r="P5851">
        <v>593711</v>
      </c>
      <c r="Q5851" t="s">
        <v>185</v>
      </c>
      <c r="R5851" s="9">
        <v>306208.86916807637</v>
      </c>
      <c r="S5851" s="9"/>
      <c r="T5851" s="9"/>
      <c r="U5851" s="9"/>
      <c r="V5851" s="9"/>
      <c r="W5851" s="9"/>
      <c r="X5851" s="9"/>
      <c r="Y5851" s="9"/>
      <c r="Z5851" s="9"/>
      <c r="AA5851" s="9"/>
      <c r="AB5851" s="9"/>
      <c r="AC5851" s="9"/>
      <c r="AD5851" s="9"/>
      <c r="AE5851" s="9"/>
      <c r="AF5851" s="9"/>
      <c r="AG5851" s="9"/>
      <c r="AH5851" s="9"/>
      <c r="AI5851" s="9"/>
      <c r="AJ5851" s="9"/>
      <c r="AK5851" s="9"/>
      <c r="AL5851" s="9"/>
      <c r="AM5851" s="9"/>
      <c r="AN5851" s="9"/>
      <c r="AO5851" s="9"/>
      <c r="AP5851" s="9"/>
      <c r="AQ5851" s="15"/>
      <c r="AR5851" s="9"/>
      <c r="AS5851" s="9"/>
      <c r="AT5851" s="9"/>
      <c r="AU5851" s="9"/>
      <c r="AV5851" s="9"/>
      <c r="AW5851" s="9"/>
      <c r="AX5851" s="9"/>
      <c r="AY5851" s="9"/>
      <c r="AZ5851" s="9"/>
      <c r="BA5851" s="9"/>
      <c r="BB5851" s="9"/>
      <c r="BC5851" s="9"/>
      <c r="BD5851" s="9"/>
      <c r="BE5851" s="9"/>
      <c r="BF5851" s="9"/>
      <c r="BG5851" s="9"/>
      <c r="BH5851" s="9"/>
      <c r="BI5851" s="9"/>
      <c r="BJ5851" s="9"/>
      <c r="BK5851" s="9"/>
      <c r="BL5851" s="9">
        <f t="shared" si="190"/>
        <v>306208.86916807637</v>
      </c>
      <c r="BM5851" s="9">
        <f t="shared" si="191"/>
        <v>306200</v>
      </c>
    </row>
    <row r="5852" spans="1:65" x14ac:dyDescent="0.3">
      <c r="A5852" t="s">
        <v>5149</v>
      </c>
      <c r="B5852" s="9">
        <v>194</v>
      </c>
      <c r="C5852">
        <v>550001</v>
      </c>
      <c r="D5852">
        <v>1</v>
      </c>
      <c r="E5852">
        <v>0</v>
      </c>
      <c r="F5852">
        <v>0</v>
      </c>
      <c r="G5852">
        <v>0</v>
      </c>
      <c r="H5852">
        <v>0</v>
      </c>
      <c r="I5852" t="s">
        <v>83</v>
      </c>
      <c r="J5852">
        <v>550027</v>
      </c>
      <c r="K5852" t="s">
        <v>1326</v>
      </c>
      <c r="L5852">
        <v>549240</v>
      </c>
      <c r="M5852" t="s">
        <v>102</v>
      </c>
      <c r="N5852">
        <v>549240</v>
      </c>
      <c r="O5852" t="s">
        <v>102</v>
      </c>
      <c r="P5852">
        <v>549240</v>
      </c>
      <c r="Q5852" t="s">
        <v>102</v>
      </c>
      <c r="R5852" s="9">
        <v>71941.662785630979</v>
      </c>
      <c r="S5852" s="9"/>
      <c r="T5852" s="9"/>
      <c r="U5852" s="9"/>
      <c r="V5852" s="9"/>
      <c r="W5852" s="9"/>
      <c r="X5852" s="9"/>
      <c r="Y5852" s="9"/>
      <c r="Z5852" s="9"/>
      <c r="AA5852" s="9"/>
      <c r="AB5852" s="9"/>
      <c r="AC5852" s="9"/>
      <c r="AD5852" s="9"/>
      <c r="AE5852" s="9"/>
      <c r="AF5852" s="9"/>
      <c r="AG5852" s="9"/>
      <c r="AH5852" s="9"/>
      <c r="AI5852" s="9"/>
      <c r="AJ5852" s="9"/>
      <c r="AK5852" s="9"/>
      <c r="AL5852" s="9"/>
      <c r="AM5852" s="9"/>
      <c r="AN5852" s="9"/>
      <c r="AO5852" s="9"/>
      <c r="AP5852" s="9"/>
      <c r="AQ5852" s="15"/>
      <c r="AR5852" s="9"/>
      <c r="AS5852" s="9"/>
      <c r="AT5852" s="9"/>
      <c r="AU5852" s="9"/>
      <c r="AV5852" s="9"/>
      <c r="AW5852" s="9"/>
      <c r="AX5852" s="9"/>
      <c r="AY5852" s="9"/>
      <c r="AZ5852" s="9"/>
      <c r="BA5852" s="9"/>
      <c r="BB5852" s="9"/>
      <c r="BC5852" s="9"/>
      <c r="BD5852" s="9"/>
      <c r="BE5852" s="9"/>
      <c r="BF5852" s="9"/>
      <c r="BG5852" s="9"/>
      <c r="BH5852" s="9"/>
      <c r="BI5852" s="9"/>
      <c r="BJ5852" s="9"/>
      <c r="BK5852" s="9"/>
      <c r="BL5852" s="9">
        <f t="shared" si="190"/>
        <v>71941.662785630979</v>
      </c>
      <c r="BM5852" s="9">
        <f t="shared" si="191"/>
        <v>71900</v>
      </c>
    </row>
    <row r="5853" spans="1:65" x14ac:dyDescent="0.3">
      <c r="A5853" t="s">
        <v>5150</v>
      </c>
      <c r="B5853" s="9">
        <v>386</v>
      </c>
      <c r="C5853">
        <v>558559</v>
      </c>
      <c r="D5853">
        <v>1</v>
      </c>
      <c r="E5853">
        <v>0</v>
      </c>
      <c r="F5853">
        <v>0</v>
      </c>
      <c r="G5853">
        <v>0</v>
      </c>
      <c r="H5853">
        <v>0</v>
      </c>
      <c r="I5853" t="s">
        <v>151</v>
      </c>
      <c r="J5853">
        <v>558109</v>
      </c>
      <c r="K5853" t="s">
        <v>1132</v>
      </c>
      <c r="L5853">
        <v>558109</v>
      </c>
      <c r="M5853" t="s">
        <v>1132</v>
      </c>
      <c r="N5853">
        <v>558109</v>
      </c>
      <c r="O5853" t="s">
        <v>1132</v>
      </c>
      <c r="P5853">
        <v>558109</v>
      </c>
      <c r="Q5853" t="s">
        <v>1132</v>
      </c>
      <c r="R5853" s="9">
        <v>92322.39999546668</v>
      </c>
      <c r="S5853" s="9"/>
      <c r="T5853" s="9"/>
      <c r="U5853" s="9"/>
      <c r="V5853" s="9"/>
      <c r="W5853" s="9"/>
      <c r="X5853" s="9"/>
      <c r="Y5853" s="9"/>
      <c r="Z5853" s="9"/>
      <c r="AA5853" s="9"/>
      <c r="AB5853" s="9"/>
      <c r="AC5853" s="9"/>
      <c r="AD5853" s="9"/>
      <c r="AE5853" s="9"/>
      <c r="AF5853" s="9"/>
      <c r="AG5853" s="9"/>
      <c r="AH5853" s="9"/>
      <c r="AI5853" s="9"/>
      <c r="AJ5853" s="9"/>
      <c r="AK5853" s="9"/>
      <c r="AL5853" s="9"/>
      <c r="AM5853" s="9"/>
      <c r="AN5853" s="9"/>
      <c r="AO5853" s="9"/>
      <c r="AP5853" s="9"/>
      <c r="AQ5853" s="15"/>
      <c r="AR5853" s="9"/>
      <c r="AS5853" s="9"/>
      <c r="AT5853" s="9"/>
      <c r="AU5853" s="9"/>
      <c r="AV5853" s="9"/>
      <c r="AW5853" s="9"/>
      <c r="AX5853" s="9"/>
      <c r="AY5853" s="9"/>
      <c r="AZ5853" s="9"/>
      <c r="BA5853" s="9"/>
      <c r="BB5853" s="9"/>
      <c r="BC5853" s="9"/>
      <c r="BD5853" s="9"/>
      <c r="BE5853" s="9"/>
      <c r="BF5853" s="9"/>
      <c r="BG5853" s="9"/>
      <c r="BH5853" s="9"/>
      <c r="BI5853" s="9"/>
      <c r="BJ5853" s="9"/>
      <c r="BK5853" s="9"/>
      <c r="BL5853" s="9">
        <f t="shared" si="190"/>
        <v>92322.39999546668</v>
      </c>
      <c r="BM5853" s="9">
        <f t="shared" si="191"/>
        <v>92300</v>
      </c>
    </row>
    <row r="5854" spans="1:65" x14ac:dyDescent="0.3">
      <c r="A5854" t="s">
        <v>5151</v>
      </c>
      <c r="B5854" s="9">
        <v>3118</v>
      </c>
      <c r="C5854">
        <v>534587</v>
      </c>
      <c r="D5854">
        <v>1</v>
      </c>
      <c r="E5854">
        <v>0</v>
      </c>
      <c r="F5854">
        <v>0</v>
      </c>
      <c r="G5854">
        <v>0</v>
      </c>
      <c r="H5854">
        <v>0</v>
      </c>
      <c r="I5854" t="s">
        <v>86</v>
      </c>
      <c r="J5854">
        <v>534005</v>
      </c>
      <c r="K5854" t="s">
        <v>88</v>
      </c>
      <c r="L5854">
        <v>534005</v>
      </c>
      <c r="M5854" t="s">
        <v>88</v>
      </c>
      <c r="N5854">
        <v>534005</v>
      </c>
      <c r="O5854" t="s">
        <v>88</v>
      </c>
      <c r="P5854">
        <v>534005</v>
      </c>
      <c r="Q5854" t="s">
        <v>88</v>
      </c>
      <c r="R5854" s="9">
        <v>716545.64774491801</v>
      </c>
      <c r="S5854" s="9"/>
      <c r="T5854" s="9"/>
      <c r="U5854" s="9"/>
      <c r="V5854" s="9"/>
      <c r="W5854" s="9"/>
      <c r="X5854" s="9"/>
      <c r="Y5854" s="9"/>
      <c r="Z5854" s="9"/>
      <c r="AA5854" s="9"/>
      <c r="AB5854" s="9"/>
      <c r="AC5854" s="9"/>
      <c r="AD5854" s="9"/>
      <c r="AE5854" s="9"/>
      <c r="AF5854" s="9"/>
      <c r="AG5854" s="9"/>
      <c r="AH5854" s="9"/>
      <c r="AI5854" s="9"/>
      <c r="AJ5854" s="9"/>
      <c r="AK5854" s="9"/>
      <c r="AL5854" s="9"/>
      <c r="AM5854" s="9"/>
      <c r="AN5854" s="9"/>
      <c r="AO5854" s="9"/>
      <c r="AP5854" s="9"/>
      <c r="AQ5854" s="15"/>
      <c r="AR5854" s="9">
        <v>1</v>
      </c>
      <c r="AS5854" s="9">
        <f>AR5854*30500</f>
        <v>30500</v>
      </c>
      <c r="AT5854" s="9"/>
      <c r="AU5854" s="9"/>
      <c r="AV5854" s="9"/>
      <c r="AW5854" s="9"/>
      <c r="AX5854" s="9"/>
      <c r="AY5854" s="9"/>
      <c r="AZ5854" s="9"/>
      <c r="BA5854" s="9"/>
      <c r="BB5854" s="9"/>
      <c r="BC5854" s="9"/>
      <c r="BD5854" s="9"/>
      <c r="BE5854" s="9"/>
      <c r="BF5854" s="9"/>
      <c r="BG5854" s="9"/>
      <c r="BH5854" s="9"/>
      <c r="BI5854" s="9"/>
      <c r="BJ5854" s="9"/>
      <c r="BK5854" s="9"/>
      <c r="BL5854" s="9">
        <f t="shared" si="190"/>
        <v>747045.64774491801</v>
      </c>
      <c r="BM5854" s="9">
        <f t="shared" si="191"/>
        <v>747000</v>
      </c>
    </row>
    <row r="5855" spans="1:65" x14ac:dyDescent="0.3">
      <c r="A5855" t="s">
        <v>5152</v>
      </c>
      <c r="B5855" s="9">
        <v>930</v>
      </c>
      <c r="C5855">
        <v>557455</v>
      </c>
      <c r="D5855">
        <v>1</v>
      </c>
      <c r="E5855">
        <v>0</v>
      </c>
      <c r="F5855">
        <v>0</v>
      </c>
      <c r="G5855">
        <v>0</v>
      </c>
      <c r="H5855">
        <v>0</v>
      </c>
      <c r="I5855" t="s">
        <v>151</v>
      </c>
      <c r="J5855">
        <v>555797</v>
      </c>
      <c r="K5855" t="s">
        <v>335</v>
      </c>
      <c r="L5855">
        <v>555771</v>
      </c>
      <c r="M5855" t="s">
        <v>247</v>
      </c>
      <c r="N5855">
        <v>555771</v>
      </c>
      <c r="O5855" t="s">
        <v>247</v>
      </c>
      <c r="P5855">
        <v>555771</v>
      </c>
      <c r="Q5855" t="s">
        <v>247</v>
      </c>
      <c r="R5855" s="9">
        <v>219749.60933547191</v>
      </c>
      <c r="S5855" s="9"/>
      <c r="T5855" s="9"/>
      <c r="U5855" s="9"/>
      <c r="V5855" s="9"/>
      <c r="W5855" s="9"/>
      <c r="X5855" s="9"/>
      <c r="Y5855" s="9"/>
      <c r="Z5855" s="9"/>
      <c r="AA5855" s="9"/>
      <c r="AB5855" s="9"/>
      <c r="AC5855" s="9"/>
      <c r="AD5855" s="9"/>
      <c r="AE5855" s="9"/>
      <c r="AF5855" s="9"/>
      <c r="AG5855" s="9"/>
      <c r="AH5855" s="9"/>
      <c r="AI5855" s="9"/>
      <c r="AJ5855" s="9"/>
      <c r="AK5855" s="9"/>
      <c r="AL5855" s="9"/>
      <c r="AM5855" s="9"/>
      <c r="AN5855" s="9"/>
      <c r="AO5855" s="9"/>
      <c r="AP5855" s="9"/>
      <c r="AQ5855" s="15"/>
      <c r="AR5855" s="9"/>
      <c r="AS5855" s="9"/>
      <c r="AT5855" s="9"/>
      <c r="AU5855" s="9"/>
      <c r="AV5855" s="9"/>
      <c r="AW5855" s="9"/>
      <c r="AX5855" s="9"/>
      <c r="AY5855" s="9"/>
      <c r="AZ5855" s="9"/>
      <c r="BA5855" s="9"/>
      <c r="BB5855" s="9"/>
      <c r="BC5855" s="9"/>
      <c r="BD5855" s="9"/>
      <c r="BE5855" s="9"/>
      <c r="BF5855" s="9"/>
      <c r="BG5855" s="9"/>
      <c r="BH5855" s="9"/>
      <c r="BI5855" s="9"/>
      <c r="BJ5855" s="9"/>
      <c r="BK5855" s="9"/>
      <c r="BL5855" s="9">
        <f t="shared" si="190"/>
        <v>219749.60933547191</v>
      </c>
      <c r="BM5855" s="9">
        <f t="shared" si="191"/>
        <v>219700</v>
      </c>
    </row>
    <row r="5856" spans="1:65" x14ac:dyDescent="0.3">
      <c r="A5856" s="5" t="s">
        <v>1016</v>
      </c>
      <c r="B5856" s="9">
        <v>12102</v>
      </c>
      <c r="C5856">
        <v>579858</v>
      </c>
      <c r="D5856">
        <v>1</v>
      </c>
      <c r="E5856">
        <v>1</v>
      </c>
      <c r="F5856">
        <v>1</v>
      </c>
      <c r="G5856">
        <v>1</v>
      </c>
      <c r="H5856">
        <v>1</v>
      </c>
      <c r="I5856" t="s">
        <v>90</v>
      </c>
      <c r="J5856">
        <v>579858</v>
      </c>
      <c r="K5856" t="s">
        <v>1016</v>
      </c>
      <c r="L5856">
        <v>579858</v>
      </c>
      <c r="M5856" t="s">
        <v>1016</v>
      </c>
      <c r="N5856">
        <v>579858</v>
      </c>
      <c r="O5856" t="s">
        <v>1016</v>
      </c>
      <c r="P5856">
        <v>579858</v>
      </c>
      <c r="Q5856" t="s">
        <v>1016</v>
      </c>
      <c r="R5856" s="9">
        <v>557611.12043881824</v>
      </c>
      <c r="S5856" s="9">
        <f>SUMIFS($B:$B,$J:$J,$C5856)</f>
        <v>18620</v>
      </c>
      <c r="T5856" s="9">
        <v>416270.72558479529</v>
      </c>
      <c r="U5856" s="9">
        <v>2</v>
      </c>
      <c r="V5856" s="9">
        <f>U5856*768</f>
        <v>1536</v>
      </c>
      <c r="W5856" s="9">
        <v>136</v>
      </c>
      <c r="X5856" s="9">
        <f>W5856*3072</f>
        <v>417792</v>
      </c>
      <c r="Y5856" s="9">
        <v>165</v>
      </c>
      <c r="Z5856" s="9">
        <f>Y5856*1024</f>
        <v>168960</v>
      </c>
      <c r="AA5856" s="9">
        <v>59</v>
      </c>
      <c r="AB5856" s="9">
        <f>AA5856*256</f>
        <v>15104</v>
      </c>
      <c r="AC5856" s="9">
        <f>SUMIFS($B:$B,$L:$L,$C5856)</f>
        <v>17876</v>
      </c>
      <c r="AD5856" s="9">
        <v>1137239.8452856101</v>
      </c>
      <c r="AE5856" s="9">
        <f>SUMIFS($B:$B,$P:$P,$C5856)</f>
        <v>27067</v>
      </c>
      <c r="AF5856" s="9">
        <v>1650031.0757315219</v>
      </c>
      <c r="AG5856" s="9">
        <f>SUMIFS($B:$B,$N:$N,$C5856)</f>
        <v>19684</v>
      </c>
      <c r="AH5856" s="9">
        <v>3424461.818300182</v>
      </c>
      <c r="AI5856" s="9">
        <f>SUMIFS($B:$B,$P:$P,$C5856)</f>
        <v>27067</v>
      </c>
      <c r="AJ5856" s="9">
        <v>15350091.59278213</v>
      </c>
      <c r="AK5856" s="9"/>
      <c r="AL5856" s="9">
        <v>3290</v>
      </c>
      <c r="AM5856" s="9">
        <f>AL5856*141</f>
        <v>463890</v>
      </c>
      <c r="AN5856" s="9"/>
      <c r="AO5856" s="9"/>
      <c r="AP5856" s="9"/>
      <c r="AQ5856" s="15"/>
      <c r="AR5856" s="9">
        <v>19</v>
      </c>
      <c r="AS5856" s="9">
        <f>AR5856*30500</f>
        <v>579500</v>
      </c>
      <c r="AT5856" s="9">
        <v>172</v>
      </c>
      <c r="AU5856" s="9">
        <f>AT5856*2742</f>
        <v>471624</v>
      </c>
      <c r="AV5856" s="9">
        <v>3</v>
      </c>
      <c r="AW5856" s="9">
        <f>AV5856*914</f>
        <v>2742</v>
      </c>
      <c r="AX5856" s="9">
        <v>1137</v>
      </c>
      <c r="AY5856" s="9">
        <f>AX5856*141</f>
        <v>160317</v>
      </c>
      <c r="AZ5856" s="9">
        <v>1347</v>
      </c>
      <c r="BA5856" s="9">
        <f>AZ5856*343</f>
        <v>462021</v>
      </c>
      <c r="BB5856" s="9">
        <v>499</v>
      </c>
      <c r="BC5856" s="9">
        <f>BB5856*109</f>
        <v>54391</v>
      </c>
      <c r="BD5856" s="9">
        <v>52</v>
      </c>
      <c r="BE5856" s="9">
        <f>BD5856*82</f>
        <v>4264</v>
      </c>
      <c r="BF5856" s="9">
        <v>552</v>
      </c>
      <c r="BG5856" s="9">
        <f>BF5856*328</f>
        <v>181056</v>
      </c>
      <c r="BH5856" s="9">
        <v>59</v>
      </c>
      <c r="BI5856" s="9">
        <f>BH5856*410</f>
        <v>24190</v>
      </c>
      <c r="BJ5856" s="9">
        <v>17</v>
      </c>
      <c r="BK5856" s="9">
        <f>BJ5856*219</f>
        <v>3723</v>
      </c>
      <c r="BL5856" s="9">
        <f t="shared" si="190"/>
        <v>25546816.178123057</v>
      </c>
      <c r="BM5856" s="9">
        <f t="shared" si="191"/>
        <v>25546800</v>
      </c>
    </row>
    <row r="5857" spans="1:65" x14ac:dyDescent="0.3">
      <c r="A5857" t="s">
        <v>5153</v>
      </c>
      <c r="B5857" s="9">
        <v>606</v>
      </c>
      <c r="C5857">
        <v>590193</v>
      </c>
      <c r="D5857">
        <v>1</v>
      </c>
      <c r="E5857">
        <v>0</v>
      </c>
      <c r="F5857">
        <v>0</v>
      </c>
      <c r="G5857">
        <v>0</v>
      </c>
      <c r="H5857">
        <v>0</v>
      </c>
      <c r="I5857" t="s">
        <v>111</v>
      </c>
      <c r="J5857">
        <v>589756</v>
      </c>
      <c r="K5857" t="s">
        <v>1248</v>
      </c>
      <c r="L5857">
        <v>589756</v>
      </c>
      <c r="M5857" t="s">
        <v>1248</v>
      </c>
      <c r="N5857">
        <v>589756</v>
      </c>
      <c r="O5857" t="s">
        <v>1248</v>
      </c>
      <c r="P5857">
        <v>589250</v>
      </c>
      <c r="Q5857" t="s">
        <v>113</v>
      </c>
      <c r="R5857" s="9">
        <v>144134.52708688771</v>
      </c>
      <c r="S5857" s="9"/>
      <c r="T5857" s="9"/>
      <c r="U5857" s="9"/>
      <c r="V5857" s="9"/>
      <c r="W5857" s="9"/>
      <c r="X5857" s="9"/>
      <c r="Y5857" s="9"/>
      <c r="Z5857" s="9"/>
      <c r="AA5857" s="9"/>
      <c r="AB5857" s="9"/>
      <c r="AC5857" s="9"/>
      <c r="AD5857" s="9"/>
      <c r="AE5857" s="9"/>
      <c r="AF5857" s="9"/>
      <c r="AG5857" s="9"/>
      <c r="AH5857" s="9"/>
      <c r="AI5857" s="9"/>
      <c r="AJ5857" s="9"/>
      <c r="AK5857" s="9"/>
      <c r="AL5857" s="9"/>
      <c r="AM5857" s="9"/>
      <c r="AN5857" s="9"/>
      <c r="AO5857" s="9"/>
      <c r="AP5857" s="9"/>
      <c r="AQ5857" s="15"/>
      <c r="AR5857" s="9"/>
      <c r="AS5857" s="9"/>
      <c r="AT5857" s="9"/>
      <c r="AU5857" s="9"/>
      <c r="AV5857" s="9"/>
      <c r="AW5857" s="9"/>
      <c r="AX5857" s="9"/>
      <c r="AY5857" s="9"/>
      <c r="AZ5857" s="9"/>
      <c r="BA5857" s="9"/>
      <c r="BB5857" s="9"/>
      <c r="BC5857" s="9"/>
      <c r="BD5857" s="9"/>
      <c r="BE5857" s="9"/>
      <c r="BF5857" s="9"/>
      <c r="BG5857" s="9"/>
      <c r="BH5857" s="9"/>
      <c r="BI5857" s="9"/>
      <c r="BJ5857" s="9"/>
      <c r="BK5857" s="9"/>
      <c r="BL5857" s="9">
        <f t="shared" si="190"/>
        <v>144134.52708688771</v>
      </c>
      <c r="BM5857" s="9">
        <f t="shared" si="191"/>
        <v>144100</v>
      </c>
    </row>
    <row r="5858" spans="1:65" x14ac:dyDescent="0.3">
      <c r="A5858" s="2" t="s">
        <v>5100</v>
      </c>
      <c r="B5858" s="9">
        <v>1077</v>
      </c>
      <c r="C5858">
        <v>530948</v>
      </c>
      <c r="D5858">
        <v>1</v>
      </c>
      <c r="E5858">
        <v>1</v>
      </c>
      <c r="F5858">
        <v>0</v>
      </c>
      <c r="G5858">
        <v>0</v>
      </c>
      <c r="H5858">
        <v>0</v>
      </c>
      <c r="I5858" t="s">
        <v>86</v>
      </c>
      <c r="J5858">
        <v>530948</v>
      </c>
      <c r="K5858" t="s">
        <v>5100</v>
      </c>
      <c r="L5858">
        <v>530905</v>
      </c>
      <c r="M5858" t="s">
        <v>1073</v>
      </c>
      <c r="N5858">
        <v>530905</v>
      </c>
      <c r="O5858" t="s">
        <v>1073</v>
      </c>
      <c r="P5858">
        <v>530905</v>
      </c>
      <c r="Q5858" t="s">
        <v>1073</v>
      </c>
      <c r="R5858" s="9">
        <v>253828.4688085574</v>
      </c>
      <c r="S5858" s="9">
        <f>SUMIFS($B:$B,$J:$J,$C5858)</f>
        <v>1557</v>
      </c>
      <c r="T5858" s="9">
        <v>84780.888097846357</v>
      </c>
      <c r="U5858" s="9">
        <v>0</v>
      </c>
      <c r="V5858" s="9">
        <f>U5858*768</f>
        <v>0</v>
      </c>
      <c r="W5858" s="9">
        <v>24</v>
      </c>
      <c r="X5858" s="9">
        <f>W5858*3072</f>
        <v>73728</v>
      </c>
      <c r="Y5858" s="9">
        <v>29</v>
      </c>
      <c r="Z5858" s="9">
        <f>Y5858*1024</f>
        <v>29696</v>
      </c>
      <c r="AA5858" s="9">
        <v>2</v>
      </c>
      <c r="AB5858" s="9">
        <f>AA5858*256</f>
        <v>512</v>
      </c>
      <c r="AC5858" s="9"/>
      <c r="AD5858" s="9"/>
      <c r="AE5858" s="9"/>
      <c r="AF5858" s="9"/>
      <c r="AG5858" s="9"/>
      <c r="AH5858" s="9"/>
      <c r="AI5858" s="9"/>
      <c r="AJ5858" s="9"/>
      <c r="AK5858" s="9"/>
      <c r="AL5858" s="9"/>
      <c r="AM5858" s="9"/>
      <c r="AN5858" s="9"/>
      <c r="AO5858" s="9"/>
      <c r="AP5858" s="9"/>
      <c r="AQ5858" s="15"/>
      <c r="AR5858" s="9"/>
      <c r="AS5858" s="9"/>
      <c r="AT5858" s="9"/>
      <c r="AU5858" s="9"/>
      <c r="AV5858" s="9"/>
      <c r="AW5858" s="9"/>
      <c r="AX5858" s="9"/>
      <c r="AY5858" s="9"/>
      <c r="AZ5858" s="9"/>
      <c r="BA5858" s="9"/>
      <c r="BB5858" s="9"/>
      <c r="BC5858" s="9"/>
      <c r="BD5858" s="9"/>
      <c r="BE5858" s="9"/>
      <c r="BF5858" s="9"/>
      <c r="BG5858" s="9"/>
      <c r="BH5858" s="9"/>
      <c r="BI5858" s="9"/>
      <c r="BJ5858" s="9"/>
      <c r="BK5858" s="9"/>
      <c r="BL5858" s="9">
        <f t="shared" si="190"/>
        <v>442545.35690640379</v>
      </c>
      <c r="BM5858" s="9">
        <f t="shared" si="191"/>
        <v>442500</v>
      </c>
    </row>
    <row r="5859" spans="1:65" x14ac:dyDescent="0.3">
      <c r="A5859" t="s">
        <v>5154</v>
      </c>
      <c r="B5859" s="9">
        <v>119</v>
      </c>
      <c r="C5859">
        <v>562238</v>
      </c>
      <c r="D5859">
        <v>1</v>
      </c>
      <c r="E5859">
        <v>0</v>
      </c>
      <c r="F5859">
        <v>0</v>
      </c>
      <c r="G5859">
        <v>0</v>
      </c>
      <c r="H5859">
        <v>0</v>
      </c>
      <c r="I5859" t="s">
        <v>104</v>
      </c>
      <c r="J5859">
        <v>561533</v>
      </c>
      <c r="K5859" t="s">
        <v>428</v>
      </c>
      <c r="L5859">
        <v>561533</v>
      </c>
      <c r="M5859" t="s">
        <v>428</v>
      </c>
      <c r="N5859">
        <v>561495</v>
      </c>
      <c r="O5859" t="s">
        <v>354</v>
      </c>
      <c r="P5859">
        <v>561380</v>
      </c>
      <c r="Q5859" t="s">
        <v>355</v>
      </c>
      <c r="R5859" s="9">
        <v>71941.662785630979</v>
      </c>
      <c r="S5859" s="9"/>
      <c r="T5859" s="9"/>
      <c r="U5859" s="9"/>
      <c r="V5859" s="9"/>
      <c r="W5859" s="9"/>
      <c r="X5859" s="9"/>
      <c r="Y5859" s="9"/>
      <c r="Z5859" s="9"/>
      <c r="AA5859" s="9"/>
      <c r="AB5859" s="9"/>
      <c r="AC5859" s="9"/>
      <c r="AD5859" s="9"/>
      <c r="AE5859" s="9"/>
      <c r="AF5859" s="9"/>
      <c r="AG5859" s="9"/>
      <c r="AH5859" s="9"/>
      <c r="AI5859" s="9"/>
      <c r="AJ5859" s="9"/>
      <c r="AK5859" s="9"/>
      <c r="AL5859" s="9"/>
      <c r="AM5859" s="9"/>
      <c r="AN5859" s="9"/>
      <c r="AO5859" s="9"/>
      <c r="AP5859" s="9"/>
      <c r="AQ5859" s="15"/>
      <c r="AR5859" s="9"/>
      <c r="AS5859" s="9"/>
      <c r="AT5859" s="9"/>
      <c r="AU5859" s="9"/>
      <c r="AV5859" s="9"/>
      <c r="AW5859" s="9"/>
      <c r="AX5859" s="9"/>
      <c r="AY5859" s="9"/>
      <c r="AZ5859" s="9"/>
      <c r="BA5859" s="9"/>
      <c r="BB5859" s="9"/>
      <c r="BC5859" s="9"/>
      <c r="BD5859" s="9"/>
      <c r="BE5859" s="9"/>
      <c r="BF5859" s="9"/>
      <c r="BG5859" s="9"/>
      <c r="BH5859" s="9"/>
      <c r="BI5859" s="9"/>
      <c r="BJ5859" s="9"/>
      <c r="BK5859" s="9"/>
      <c r="BL5859" s="9">
        <f t="shared" si="190"/>
        <v>71941.662785630979</v>
      </c>
      <c r="BM5859" s="9">
        <f t="shared" si="191"/>
        <v>71900</v>
      </c>
    </row>
    <row r="5860" spans="1:65" x14ac:dyDescent="0.3">
      <c r="A5860" t="s">
        <v>5155</v>
      </c>
      <c r="B5860" s="9">
        <v>85</v>
      </c>
      <c r="C5860">
        <v>548057</v>
      </c>
      <c r="D5860">
        <v>1</v>
      </c>
      <c r="E5860">
        <v>0</v>
      </c>
      <c r="F5860">
        <v>0</v>
      </c>
      <c r="G5860">
        <v>0</v>
      </c>
      <c r="H5860">
        <v>0</v>
      </c>
      <c r="I5860" t="s">
        <v>90</v>
      </c>
      <c r="J5860">
        <v>570877</v>
      </c>
      <c r="K5860" t="s">
        <v>297</v>
      </c>
      <c r="L5860">
        <v>570877</v>
      </c>
      <c r="M5860" t="s">
        <v>297</v>
      </c>
      <c r="N5860">
        <v>570877</v>
      </c>
      <c r="O5860" t="s">
        <v>297</v>
      </c>
      <c r="P5860">
        <v>569810</v>
      </c>
      <c r="Q5860" t="s">
        <v>284</v>
      </c>
      <c r="R5860" s="9">
        <v>71941.662785630979</v>
      </c>
      <c r="S5860" s="9"/>
      <c r="T5860" s="9"/>
      <c r="U5860" s="9"/>
      <c r="V5860" s="9"/>
      <c r="W5860" s="9"/>
      <c r="X5860" s="9"/>
      <c r="Y5860" s="9"/>
      <c r="Z5860" s="9"/>
      <c r="AA5860" s="9"/>
      <c r="AB5860" s="9"/>
      <c r="AC5860" s="9"/>
      <c r="AD5860" s="9"/>
      <c r="AE5860" s="9"/>
      <c r="AF5860" s="9"/>
      <c r="AG5860" s="9"/>
      <c r="AH5860" s="9"/>
      <c r="AI5860" s="9"/>
      <c r="AJ5860" s="9"/>
      <c r="AK5860" s="9"/>
      <c r="AL5860" s="9"/>
      <c r="AM5860" s="9"/>
      <c r="AN5860" s="9"/>
      <c r="AO5860" s="9"/>
      <c r="AP5860" s="9"/>
      <c r="AQ5860" s="15"/>
      <c r="AR5860" s="9"/>
      <c r="AS5860" s="9"/>
      <c r="AT5860" s="9"/>
      <c r="AU5860" s="9"/>
      <c r="AV5860" s="9"/>
      <c r="AW5860" s="9"/>
      <c r="AX5860" s="9"/>
      <c r="AY5860" s="9"/>
      <c r="AZ5860" s="9"/>
      <c r="BA5860" s="9"/>
      <c r="BB5860" s="9"/>
      <c r="BC5860" s="9"/>
      <c r="BD5860" s="9"/>
      <c r="BE5860" s="9"/>
      <c r="BF5860" s="9"/>
      <c r="BG5860" s="9"/>
      <c r="BH5860" s="9"/>
      <c r="BI5860" s="9"/>
      <c r="BJ5860" s="9"/>
      <c r="BK5860" s="9"/>
      <c r="BL5860" s="9">
        <f t="shared" si="190"/>
        <v>71941.662785630979</v>
      </c>
      <c r="BM5860" s="9">
        <f t="shared" si="191"/>
        <v>71900</v>
      </c>
    </row>
    <row r="5861" spans="1:65" x14ac:dyDescent="0.3">
      <c r="A5861" t="s">
        <v>5156</v>
      </c>
      <c r="B5861" s="9">
        <v>225</v>
      </c>
      <c r="C5861">
        <v>569747</v>
      </c>
      <c r="D5861">
        <v>1</v>
      </c>
      <c r="E5861">
        <v>0</v>
      </c>
      <c r="F5861">
        <v>0</v>
      </c>
      <c r="G5861">
        <v>0</v>
      </c>
      <c r="H5861">
        <v>0</v>
      </c>
      <c r="I5861" t="s">
        <v>94</v>
      </c>
      <c r="J5861">
        <v>599352</v>
      </c>
      <c r="K5861" t="s">
        <v>1524</v>
      </c>
      <c r="L5861">
        <v>599352</v>
      </c>
      <c r="M5861" t="s">
        <v>1524</v>
      </c>
      <c r="N5861">
        <v>599352</v>
      </c>
      <c r="O5861" t="s">
        <v>1524</v>
      </c>
      <c r="P5861">
        <v>599701</v>
      </c>
      <c r="Q5861" t="s">
        <v>1525</v>
      </c>
      <c r="R5861" s="9">
        <v>71941.662785630979</v>
      </c>
      <c r="S5861" s="9"/>
      <c r="T5861" s="9"/>
      <c r="U5861" s="9"/>
      <c r="V5861" s="9"/>
      <c r="W5861" s="9"/>
      <c r="X5861" s="9"/>
      <c r="Y5861" s="9"/>
      <c r="Z5861" s="9"/>
      <c r="AA5861" s="9"/>
      <c r="AB5861" s="9"/>
      <c r="AC5861" s="9"/>
      <c r="AD5861" s="9"/>
      <c r="AE5861" s="9"/>
      <c r="AF5861" s="9"/>
      <c r="AG5861" s="9"/>
      <c r="AH5861" s="9"/>
      <c r="AI5861" s="9"/>
      <c r="AJ5861" s="9"/>
      <c r="AK5861" s="9"/>
      <c r="AL5861" s="9"/>
      <c r="AM5861" s="9"/>
      <c r="AN5861" s="9"/>
      <c r="AO5861" s="9"/>
      <c r="AP5861" s="9"/>
      <c r="AQ5861" s="15"/>
      <c r="AR5861" s="9"/>
      <c r="AS5861" s="9"/>
      <c r="AT5861" s="9"/>
      <c r="AU5861" s="9"/>
      <c r="AV5861" s="9"/>
      <c r="AW5861" s="9"/>
      <c r="AX5861" s="9"/>
      <c r="AY5861" s="9"/>
      <c r="AZ5861" s="9"/>
      <c r="BA5861" s="9"/>
      <c r="BB5861" s="9"/>
      <c r="BC5861" s="9"/>
      <c r="BD5861" s="9"/>
      <c r="BE5861" s="9"/>
      <c r="BF5861" s="9"/>
      <c r="BG5861" s="9"/>
      <c r="BH5861" s="9"/>
      <c r="BI5861" s="9"/>
      <c r="BJ5861" s="9"/>
      <c r="BK5861" s="9"/>
      <c r="BL5861" s="9">
        <f t="shared" si="190"/>
        <v>71941.662785630979</v>
      </c>
      <c r="BM5861" s="9">
        <f t="shared" si="191"/>
        <v>71900</v>
      </c>
    </row>
    <row r="5862" spans="1:65" x14ac:dyDescent="0.3">
      <c r="A5862" t="s">
        <v>5157</v>
      </c>
      <c r="B5862" s="9">
        <v>1854</v>
      </c>
      <c r="C5862">
        <v>566934</v>
      </c>
      <c r="D5862">
        <v>1</v>
      </c>
      <c r="E5862">
        <v>0</v>
      </c>
      <c r="F5862">
        <v>0</v>
      </c>
      <c r="G5862">
        <v>0</v>
      </c>
      <c r="H5862">
        <v>0</v>
      </c>
      <c r="I5862" t="s">
        <v>131</v>
      </c>
      <c r="J5862">
        <v>566616</v>
      </c>
      <c r="K5862" t="s">
        <v>436</v>
      </c>
      <c r="L5862">
        <v>566616</v>
      </c>
      <c r="M5862" t="s">
        <v>436</v>
      </c>
      <c r="N5862">
        <v>566616</v>
      </c>
      <c r="O5862" t="s">
        <v>436</v>
      </c>
      <c r="P5862">
        <v>566616</v>
      </c>
      <c r="Q5862" t="s">
        <v>436</v>
      </c>
      <c r="R5862" s="9">
        <v>432042.36005768093</v>
      </c>
      <c r="S5862" s="9"/>
      <c r="T5862" s="9"/>
      <c r="U5862" s="9"/>
      <c r="V5862" s="9"/>
      <c r="W5862" s="9"/>
      <c r="X5862" s="9"/>
      <c r="Y5862" s="9"/>
      <c r="Z5862" s="9"/>
      <c r="AA5862" s="9"/>
      <c r="AB5862" s="9"/>
      <c r="AC5862" s="9"/>
      <c r="AD5862" s="9"/>
      <c r="AE5862" s="9"/>
      <c r="AF5862" s="9"/>
      <c r="AG5862" s="9"/>
      <c r="AH5862" s="9"/>
      <c r="AI5862" s="9"/>
      <c r="AJ5862" s="9"/>
      <c r="AK5862" s="9"/>
      <c r="AL5862" s="9"/>
      <c r="AM5862" s="9"/>
      <c r="AN5862" s="9"/>
      <c r="AO5862" s="9"/>
      <c r="AP5862" s="9"/>
      <c r="AQ5862" s="15"/>
      <c r="AR5862" s="9"/>
      <c r="AS5862" s="9"/>
      <c r="AT5862" s="9"/>
      <c r="AU5862" s="9"/>
      <c r="AV5862" s="9"/>
      <c r="AW5862" s="9"/>
      <c r="AX5862" s="9"/>
      <c r="AY5862" s="9"/>
      <c r="AZ5862" s="9"/>
      <c r="BA5862" s="9"/>
      <c r="BB5862" s="9"/>
      <c r="BC5862" s="9"/>
      <c r="BD5862" s="9"/>
      <c r="BE5862" s="9"/>
      <c r="BF5862" s="9"/>
      <c r="BG5862" s="9"/>
      <c r="BH5862" s="9"/>
      <c r="BI5862" s="9"/>
      <c r="BJ5862" s="9"/>
      <c r="BK5862" s="9"/>
      <c r="BL5862" s="9">
        <f t="shared" si="190"/>
        <v>432042.36005768093</v>
      </c>
      <c r="BM5862" s="9">
        <f t="shared" si="191"/>
        <v>432000</v>
      </c>
    </row>
    <row r="5863" spans="1:65" x14ac:dyDescent="0.3">
      <c r="A5863" t="s">
        <v>5158</v>
      </c>
      <c r="B5863" s="9">
        <v>353</v>
      </c>
      <c r="C5863">
        <v>563463</v>
      </c>
      <c r="D5863">
        <v>1</v>
      </c>
      <c r="E5863">
        <v>0</v>
      </c>
      <c r="F5863">
        <v>0</v>
      </c>
      <c r="G5863">
        <v>0</v>
      </c>
      <c r="H5863">
        <v>0</v>
      </c>
      <c r="I5863" t="s">
        <v>131</v>
      </c>
      <c r="J5863">
        <v>563099</v>
      </c>
      <c r="K5863" t="s">
        <v>542</v>
      </c>
      <c r="L5863">
        <v>563099</v>
      </c>
      <c r="M5863" t="s">
        <v>542</v>
      </c>
      <c r="N5863">
        <v>563099</v>
      </c>
      <c r="O5863" t="s">
        <v>542</v>
      </c>
      <c r="P5863">
        <v>562971</v>
      </c>
      <c r="Q5863" t="s">
        <v>384</v>
      </c>
      <c r="R5863" s="9">
        <v>84511.27751876309</v>
      </c>
      <c r="S5863" s="9"/>
      <c r="T5863" s="9"/>
      <c r="U5863" s="9"/>
      <c r="V5863" s="9"/>
      <c r="W5863" s="9"/>
      <c r="X5863" s="9"/>
      <c r="Y5863" s="9"/>
      <c r="Z5863" s="9"/>
      <c r="AA5863" s="9"/>
      <c r="AB5863" s="9"/>
      <c r="AC5863" s="9"/>
      <c r="AD5863" s="9"/>
      <c r="AE5863" s="9"/>
      <c r="AF5863" s="9"/>
      <c r="AG5863" s="9"/>
      <c r="AH5863" s="9"/>
      <c r="AI5863" s="9"/>
      <c r="AJ5863" s="9"/>
      <c r="AK5863" s="9"/>
      <c r="AL5863" s="9"/>
      <c r="AM5863" s="9"/>
      <c r="AN5863" s="9"/>
      <c r="AO5863" s="9"/>
      <c r="AP5863" s="9"/>
      <c r="AQ5863" s="15"/>
      <c r="AR5863" s="9"/>
      <c r="AS5863" s="9"/>
      <c r="AT5863" s="9"/>
      <c r="AU5863" s="9"/>
      <c r="AV5863" s="9"/>
      <c r="AW5863" s="9"/>
      <c r="AX5863" s="9"/>
      <c r="AY5863" s="9"/>
      <c r="AZ5863" s="9"/>
      <c r="BA5863" s="9"/>
      <c r="BB5863" s="9"/>
      <c r="BC5863" s="9"/>
      <c r="BD5863" s="9"/>
      <c r="BE5863" s="9"/>
      <c r="BF5863" s="9"/>
      <c r="BG5863" s="9"/>
      <c r="BH5863" s="9"/>
      <c r="BI5863" s="9"/>
      <c r="BJ5863" s="9"/>
      <c r="BK5863" s="9"/>
      <c r="BL5863" s="9">
        <f t="shared" si="190"/>
        <v>84511.27751876309</v>
      </c>
      <c r="BM5863" s="9">
        <f t="shared" si="191"/>
        <v>84500</v>
      </c>
    </row>
    <row r="5864" spans="1:65" x14ac:dyDescent="0.3">
      <c r="A5864" t="s">
        <v>5159</v>
      </c>
      <c r="B5864" s="9">
        <v>246</v>
      </c>
      <c r="C5864">
        <v>573795</v>
      </c>
      <c r="D5864">
        <v>1</v>
      </c>
      <c r="E5864">
        <v>0</v>
      </c>
      <c r="F5864">
        <v>0</v>
      </c>
      <c r="G5864">
        <v>0</v>
      </c>
      <c r="H5864">
        <v>0</v>
      </c>
      <c r="I5864" t="s">
        <v>90</v>
      </c>
      <c r="J5864">
        <v>573060</v>
      </c>
      <c r="K5864" t="s">
        <v>157</v>
      </c>
      <c r="L5864">
        <v>573060</v>
      </c>
      <c r="M5864" t="s">
        <v>157</v>
      </c>
      <c r="N5864">
        <v>573060</v>
      </c>
      <c r="O5864" t="s">
        <v>157</v>
      </c>
      <c r="P5864">
        <v>572659</v>
      </c>
      <c r="Q5864" t="s">
        <v>158</v>
      </c>
      <c r="R5864" s="9">
        <v>71941.662785630979</v>
      </c>
      <c r="S5864" s="9"/>
      <c r="T5864" s="9"/>
      <c r="U5864" s="9"/>
      <c r="V5864" s="9"/>
      <c r="W5864" s="9"/>
      <c r="X5864" s="9"/>
      <c r="Y5864" s="9"/>
      <c r="Z5864" s="9"/>
      <c r="AA5864" s="9"/>
      <c r="AB5864" s="9"/>
      <c r="AC5864" s="9"/>
      <c r="AD5864" s="9"/>
      <c r="AE5864" s="9"/>
      <c r="AF5864" s="9"/>
      <c r="AG5864" s="9"/>
      <c r="AH5864" s="9"/>
      <c r="AI5864" s="9"/>
      <c r="AJ5864" s="9"/>
      <c r="AK5864" s="9"/>
      <c r="AL5864" s="9"/>
      <c r="AM5864" s="9"/>
      <c r="AN5864" s="9"/>
      <c r="AO5864" s="9"/>
      <c r="AP5864" s="9"/>
      <c r="AQ5864" s="15"/>
      <c r="AR5864" s="9">
        <v>1</v>
      </c>
      <c r="AS5864" s="9">
        <f>AR5864*30500</f>
        <v>30500</v>
      </c>
      <c r="AT5864" s="9"/>
      <c r="AU5864" s="9"/>
      <c r="AV5864" s="9"/>
      <c r="AW5864" s="9"/>
      <c r="AX5864" s="9"/>
      <c r="AY5864" s="9"/>
      <c r="AZ5864" s="9"/>
      <c r="BA5864" s="9"/>
      <c r="BB5864" s="9"/>
      <c r="BC5864" s="9"/>
      <c r="BD5864" s="9"/>
      <c r="BE5864" s="9"/>
      <c r="BF5864" s="9"/>
      <c r="BG5864" s="9"/>
      <c r="BH5864" s="9"/>
      <c r="BI5864" s="9"/>
      <c r="BJ5864" s="9"/>
      <c r="BK5864" s="9"/>
      <c r="BL5864" s="9">
        <f t="shared" si="190"/>
        <v>102441.66278563098</v>
      </c>
      <c r="BM5864" s="9">
        <f t="shared" si="191"/>
        <v>102400</v>
      </c>
    </row>
    <row r="5865" spans="1:65" x14ac:dyDescent="0.3">
      <c r="A5865" t="s">
        <v>5160</v>
      </c>
      <c r="B5865" s="9">
        <v>246</v>
      </c>
      <c r="C5865">
        <v>546887</v>
      </c>
      <c r="D5865">
        <v>1</v>
      </c>
      <c r="E5865">
        <v>0</v>
      </c>
      <c r="F5865">
        <v>0</v>
      </c>
      <c r="G5865">
        <v>0</v>
      </c>
      <c r="H5865">
        <v>0</v>
      </c>
      <c r="I5865" t="s">
        <v>131</v>
      </c>
      <c r="J5865">
        <v>565971</v>
      </c>
      <c r="K5865" t="s">
        <v>459</v>
      </c>
      <c r="L5865">
        <v>565971</v>
      </c>
      <c r="M5865" t="s">
        <v>459</v>
      </c>
      <c r="N5865">
        <v>565971</v>
      </c>
      <c r="O5865" t="s">
        <v>459</v>
      </c>
      <c r="P5865">
        <v>565971</v>
      </c>
      <c r="Q5865" t="s">
        <v>459</v>
      </c>
      <c r="R5865" s="9">
        <v>71941.662785630979</v>
      </c>
      <c r="S5865" s="9"/>
      <c r="T5865" s="9"/>
      <c r="U5865" s="9"/>
      <c r="V5865" s="9"/>
      <c r="W5865" s="9"/>
      <c r="X5865" s="9"/>
      <c r="Y5865" s="9"/>
      <c r="Z5865" s="9"/>
      <c r="AA5865" s="9"/>
      <c r="AB5865" s="9"/>
      <c r="AC5865" s="9"/>
      <c r="AD5865" s="9"/>
      <c r="AE5865" s="9"/>
      <c r="AF5865" s="9"/>
      <c r="AG5865" s="9"/>
      <c r="AH5865" s="9"/>
      <c r="AI5865" s="9"/>
      <c r="AJ5865" s="9"/>
      <c r="AK5865" s="9"/>
      <c r="AL5865" s="9"/>
      <c r="AM5865" s="9"/>
      <c r="AN5865" s="9"/>
      <c r="AO5865" s="9"/>
      <c r="AP5865" s="9"/>
      <c r="AQ5865" s="15"/>
      <c r="AR5865" s="9">
        <v>1</v>
      </c>
      <c r="AS5865" s="9">
        <f>AR5865*30500</f>
        <v>30500</v>
      </c>
      <c r="AT5865" s="9"/>
      <c r="AU5865" s="9"/>
      <c r="AV5865" s="9"/>
      <c r="AW5865" s="9"/>
      <c r="AX5865" s="9"/>
      <c r="AY5865" s="9"/>
      <c r="AZ5865" s="9"/>
      <c r="BA5865" s="9"/>
      <c r="BB5865" s="9"/>
      <c r="BC5865" s="9"/>
      <c r="BD5865" s="9"/>
      <c r="BE5865" s="9"/>
      <c r="BF5865" s="9"/>
      <c r="BG5865" s="9"/>
      <c r="BH5865" s="9"/>
      <c r="BI5865" s="9"/>
      <c r="BJ5865" s="9"/>
      <c r="BK5865" s="9"/>
      <c r="BL5865" s="9">
        <f t="shared" si="190"/>
        <v>102441.66278563098</v>
      </c>
      <c r="BM5865" s="9">
        <f t="shared" si="191"/>
        <v>102400</v>
      </c>
    </row>
    <row r="5866" spans="1:65" x14ac:dyDescent="0.3">
      <c r="A5866" t="s">
        <v>5160</v>
      </c>
      <c r="B5866" s="9">
        <v>521</v>
      </c>
      <c r="C5866">
        <v>511161</v>
      </c>
      <c r="D5866">
        <v>1</v>
      </c>
      <c r="E5866">
        <v>0</v>
      </c>
      <c r="F5866">
        <v>0</v>
      </c>
      <c r="G5866">
        <v>0</v>
      </c>
      <c r="H5866">
        <v>0</v>
      </c>
      <c r="I5866" t="s">
        <v>94</v>
      </c>
      <c r="J5866">
        <v>509841</v>
      </c>
      <c r="K5866" t="s">
        <v>4001</v>
      </c>
      <c r="L5866">
        <v>505927</v>
      </c>
      <c r="M5866" t="s">
        <v>668</v>
      </c>
      <c r="N5866">
        <v>505927</v>
      </c>
      <c r="O5866" t="s">
        <v>668</v>
      </c>
      <c r="P5866">
        <v>505927</v>
      </c>
      <c r="Q5866" t="s">
        <v>668</v>
      </c>
      <c r="R5866" s="9">
        <v>124166.8039763759</v>
      </c>
      <c r="S5866" s="9"/>
      <c r="T5866" s="9"/>
      <c r="U5866" s="9"/>
      <c r="V5866" s="9"/>
      <c r="W5866" s="9"/>
      <c r="X5866" s="9"/>
      <c r="Y5866" s="9"/>
      <c r="Z5866" s="9"/>
      <c r="AA5866" s="9"/>
      <c r="AB5866" s="9"/>
      <c r="AC5866" s="9"/>
      <c r="AD5866" s="9"/>
      <c r="AE5866" s="9"/>
      <c r="AF5866" s="9"/>
      <c r="AG5866" s="9"/>
      <c r="AH5866" s="9"/>
      <c r="AI5866" s="9"/>
      <c r="AJ5866" s="9"/>
      <c r="AK5866" s="9"/>
      <c r="AL5866" s="9"/>
      <c r="AM5866" s="9"/>
      <c r="AN5866" s="9"/>
      <c r="AO5866" s="9"/>
      <c r="AP5866" s="9"/>
      <c r="AQ5866" s="15"/>
      <c r="AR5866" s="9"/>
      <c r="AS5866" s="9"/>
      <c r="AT5866" s="9"/>
      <c r="AU5866" s="9"/>
      <c r="AV5866" s="9"/>
      <c r="AW5866" s="9"/>
      <c r="AX5866" s="9"/>
      <c r="AY5866" s="9"/>
      <c r="AZ5866" s="9"/>
      <c r="BA5866" s="9"/>
      <c r="BB5866" s="9"/>
      <c r="BC5866" s="9"/>
      <c r="BD5866" s="9"/>
      <c r="BE5866" s="9"/>
      <c r="BF5866" s="9"/>
      <c r="BG5866" s="9"/>
      <c r="BH5866" s="9"/>
      <c r="BI5866" s="9"/>
      <c r="BJ5866" s="9"/>
      <c r="BK5866" s="9"/>
      <c r="BL5866" s="9">
        <f t="shared" si="190"/>
        <v>124166.8039763759</v>
      </c>
      <c r="BM5866" s="9">
        <f t="shared" si="191"/>
        <v>124200</v>
      </c>
    </row>
    <row r="5867" spans="1:65" x14ac:dyDescent="0.3">
      <c r="A5867" t="s">
        <v>5161</v>
      </c>
      <c r="B5867" s="9">
        <v>147</v>
      </c>
      <c r="C5867">
        <v>574627</v>
      </c>
      <c r="D5867">
        <v>1</v>
      </c>
      <c r="E5867">
        <v>0</v>
      </c>
      <c r="F5867">
        <v>0</v>
      </c>
      <c r="G5867">
        <v>0</v>
      </c>
      <c r="H5867">
        <v>0</v>
      </c>
      <c r="I5867" t="s">
        <v>90</v>
      </c>
      <c r="J5867">
        <v>573892</v>
      </c>
      <c r="K5867" t="s">
        <v>504</v>
      </c>
      <c r="L5867">
        <v>574279</v>
      </c>
      <c r="M5867" t="s">
        <v>508</v>
      </c>
      <c r="N5867">
        <v>574279</v>
      </c>
      <c r="O5867" t="s">
        <v>508</v>
      </c>
      <c r="P5867">
        <v>574279</v>
      </c>
      <c r="Q5867" t="s">
        <v>508</v>
      </c>
      <c r="R5867" s="9">
        <v>71941.662785630979</v>
      </c>
      <c r="S5867" s="9"/>
      <c r="T5867" s="9"/>
      <c r="U5867" s="9"/>
      <c r="V5867" s="9"/>
      <c r="W5867" s="9"/>
      <c r="X5867" s="9"/>
      <c r="Y5867" s="9"/>
      <c r="Z5867" s="9"/>
      <c r="AA5867" s="9"/>
      <c r="AB5867" s="9"/>
      <c r="AC5867" s="9"/>
      <c r="AD5867" s="9"/>
      <c r="AE5867" s="9"/>
      <c r="AF5867" s="9"/>
      <c r="AG5867" s="9"/>
      <c r="AH5867" s="9"/>
      <c r="AI5867" s="9"/>
      <c r="AJ5867" s="9"/>
      <c r="AK5867" s="9"/>
      <c r="AL5867" s="9"/>
      <c r="AM5867" s="9"/>
      <c r="AN5867" s="9"/>
      <c r="AO5867" s="9"/>
      <c r="AP5867" s="9"/>
      <c r="AQ5867" s="15"/>
      <c r="AR5867" s="9"/>
      <c r="AS5867" s="9"/>
      <c r="AT5867" s="9"/>
      <c r="AU5867" s="9"/>
      <c r="AV5867" s="9"/>
      <c r="AW5867" s="9"/>
      <c r="AX5867" s="9"/>
      <c r="AY5867" s="9"/>
      <c r="AZ5867" s="9"/>
      <c r="BA5867" s="9"/>
      <c r="BB5867" s="9"/>
      <c r="BC5867" s="9"/>
      <c r="BD5867" s="9"/>
      <c r="BE5867" s="9"/>
      <c r="BF5867" s="9"/>
      <c r="BG5867" s="9"/>
      <c r="BH5867" s="9"/>
      <c r="BI5867" s="9"/>
      <c r="BJ5867" s="9"/>
      <c r="BK5867" s="9"/>
      <c r="BL5867" s="9">
        <f t="shared" si="190"/>
        <v>71941.662785630979</v>
      </c>
      <c r="BM5867" s="9">
        <f t="shared" si="191"/>
        <v>71900</v>
      </c>
    </row>
    <row r="5868" spans="1:65" x14ac:dyDescent="0.3">
      <c r="A5868" t="s">
        <v>5162</v>
      </c>
      <c r="B5868" s="9">
        <v>318</v>
      </c>
      <c r="C5868">
        <v>565911</v>
      </c>
      <c r="D5868">
        <v>1</v>
      </c>
      <c r="E5868">
        <v>0</v>
      </c>
      <c r="F5868">
        <v>0</v>
      </c>
      <c r="G5868">
        <v>0</v>
      </c>
      <c r="H5868">
        <v>0</v>
      </c>
      <c r="I5868" t="s">
        <v>131</v>
      </c>
      <c r="J5868">
        <v>565431</v>
      </c>
      <c r="K5868" t="s">
        <v>1406</v>
      </c>
      <c r="L5868">
        <v>564567</v>
      </c>
      <c r="M5868" t="s">
        <v>523</v>
      </c>
      <c r="N5868">
        <v>564567</v>
      </c>
      <c r="O5868" t="s">
        <v>523</v>
      </c>
      <c r="P5868">
        <v>564567</v>
      </c>
      <c r="Q5868" t="s">
        <v>523</v>
      </c>
      <c r="R5868" s="9">
        <v>76214.092833710165</v>
      </c>
      <c r="S5868" s="9"/>
      <c r="T5868" s="9"/>
      <c r="U5868" s="9"/>
      <c r="V5868" s="9"/>
      <c r="W5868" s="9"/>
      <c r="X5868" s="9"/>
      <c r="Y5868" s="9"/>
      <c r="Z5868" s="9"/>
      <c r="AA5868" s="9"/>
      <c r="AB5868" s="9"/>
      <c r="AC5868" s="9"/>
      <c r="AD5868" s="9"/>
      <c r="AE5868" s="9"/>
      <c r="AF5868" s="9"/>
      <c r="AG5868" s="9"/>
      <c r="AH5868" s="9"/>
      <c r="AI5868" s="9"/>
      <c r="AJ5868" s="9"/>
      <c r="AK5868" s="9"/>
      <c r="AL5868" s="9"/>
      <c r="AM5868" s="9"/>
      <c r="AN5868" s="9"/>
      <c r="AO5868" s="9"/>
      <c r="AP5868" s="9"/>
      <c r="AQ5868" s="15"/>
      <c r="AR5868" s="9"/>
      <c r="AS5868" s="9"/>
      <c r="AT5868" s="9"/>
      <c r="AU5868" s="9"/>
      <c r="AV5868" s="9"/>
      <c r="AW5868" s="9"/>
      <c r="AX5868" s="9"/>
      <c r="AY5868" s="9"/>
      <c r="AZ5868" s="9"/>
      <c r="BA5868" s="9"/>
      <c r="BB5868" s="9"/>
      <c r="BC5868" s="9"/>
      <c r="BD5868" s="9"/>
      <c r="BE5868" s="9"/>
      <c r="BF5868" s="9"/>
      <c r="BG5868" s="9"/>
      <c r="BH5868" s="9"/>
      <c r="BI5868" s="9"/>
      <c r="BJ5868" s="9"/>
      <c r="BK5868" s="9"/>
      <c r="BL5868" s="9">
        <f t="shared" si="190"/>
        <v>76214.092833710165</v>
      </c>
      <c r="BM5868" s="9">
        <f t="shared" si="191"/>
        <v>76200</v>
      </c>
    </row>
    <row r="5869" spans="1:65" x14ac:dyDescent="0.3">
      <c r="A5869" t="s">
        <v>5163</v>
      </c>
      <c r="B5869" s="9">
        <v>1679</v>
      </c>
      <c r="C5869">
        <v>568244</v>
      </c>
      <c r="D5869">
        <v>1</v>
      </c>
      <c r="E5869">
        <v>0</v>
      </c>
      <c r="F5869">
        <v>0</v>
      </c>
      <c r="G5869">
        <v>0</v>
      </c>
      <c r="H5869">
        <v>0</v>
      </c>
      <c r="I5869" t="s">
        <v>94</v>
      </c>
      <c r="J5869">
        <v>507016</v>
      </c>
      <c r="K5869" t="s">
        <v>264</v>
      </c>
      <c r="L5869">
        <v>507016</v>
      </c>
      <c r="M5869" t="s">
        <v>264</v>
      </c>
      <c r="N5869">
        <v>507016</v>
      </c>
      <c r="O5869" t="s">
        <v>264</v>
      </c>
      <c r="P5869">
        <v>507016</v>
      </c>
      <c r="Q5869" t="s">
        <v>264</v>
      </c>
      <c r="R5869" s="9">
        <v>392157.84935946611</v>
      </c>
      <c r="S5869" s="9"/>
      <c r="T5869" s="9"/>
      <c r="U5869" s="9"/>
      <c r="V5869" s="9"/>
      <c r="W5869" s="9"/>
      <c r="X5869" s="9"/>
      <c r="Y5869" s="9"/>
      <c r="Z5869" s="9"/>
      <c r="AA5869" s="9"/>
      <c r="AB5869" s="9"/>
      <c r="AC5869" s="9"/>
      <c r="AD5869" s="9"/>
      <c r="AE5869" s="9"/>
      <c r="AF5869" s="9"/>
      <c r="AG5869" s="9"/>
      <c r="AH5869" s="9"/>
      <c r="AI5869" s="9"/>
      <c r="AJ5869" s="9"/>
      <c r="AK5869" s="9"/>
      <c r="AL5869" s="9"/>
      <c r="AM5869" s="9"/>
      <c r="AN5869" s="9"/>
      <c r="AO5869" s="9"/>
      <c r="AP5869" s="9"/>
      <c r="AQ5869" s="15"/>
      <c r="AR5869" s="9">
        <v>2</v>
      </c>
      <c r="AS5869" s="9">
        <f>AR5869*30500</f>
        <v>61000</v>
      </c>
      <c r="AT5869" s="9"/>
      <c r="AU5869" s="9"/>
      <c r="AV5869" s="9"/>
      <c r="AW5869" s="9"/>
      <c r="AX5869" s="9"/>
      <c r="AY5869" s="9"/>
      <c r="AZ5869" s="9"/>
      <c r="BA5869" s="9"/>
      <c r="BB5869" s="9"/>
      <c r="BC5869" s="9"/>
      <c r="BD5869" s="9"/>
      <c r="BE5869" s="9"/>
      <c r="BF5869" s="9"/>
      <c r="BG5869" s="9"/>
      <c r="BH5869" s="9"/>
      <c r="BI5869" s="9"/>
      <c r="BJ5869" s="9"/>
      <c r="BK5869" s="9"/>
      <c r="BL5869" s="9">
        <f t="shared" si="190"/>
        <v>453157.84935946611</v>
      </c>
      <c r="BM5869" s="9">
        <f t="shared" si="191"/>
        <v>453200</v>
      </c>
    </row>
    <row r="5870" spans="1:65" x14ac:dyDescent="0.3">
      <c r="A5870" s="2" t="s">
        <v>5163</v>
      </c>
      <c r="B5870" s="9">
        <v>2820</v>
      </c>
      <c r="C5870">
        <v>500291</v>
      </c>
      <c r="D5870">
        <v>1</v>
      </c>
      <c r="E5870">
        <v>1</v>
      </c>
      <c r="F5870">
        <v>0</v>
      </c>
      <c r="G5870">
        <v>0</v>
      </c>
      <c r="H5870">
        <v>0</v>
      </c>
      <c r="I5870" t="s">
        <v>94</v>
      </c>
      <c r="J5870">
        <v>500291</v>
      </c>
      <c r="K5870" t="s">
        <v>5163</v>
      </c>
      <c r="L5870">
        <v>599247</v>
      </c>
      <c r="M5870" t="s">
        <v>109</v>
      </c>
      <c r="N5870">
        <v>554821</v>
      </c>
      <c r="O5870" t="s">
        <v>973</v>
      </c>
      <c r="P5870">
        <v>554821</v>
      </c>
      <c r="Q5870" t="s">
        <v>973</v>
      </c>
      <c r="R5870" s="9">
        <v>649986.54775181471</v>
      </c>
      <c r="S5870" s="9">
        <f>SUMIFS($B:$B,$J:$J,$C5870)</f>
        <v>2820</v>
      </c>
      <c r="T5870" s="9">
        <v>153349.64257926421</v>
      </c>
      <c r="U5870" s="9">
        <v>0</v>
      </c>
      <c r="V5870" s="9">
        <f>U5870*768</f>
        <v>0</v>
      </c>
      <c r="W5870" s="9">
        <v>12</v>
      </c>
      <c r="X5870" s="9">
        <f>W5870*3072</f>
        <v>36864</v>
      </c>
      <c r="Y5870" s="9">
        <v>11</v>
      </c>
      <c r="Z5870" s="9">
        <f>Y5870*1024</f>
        <v>11264</v>
      </c>
      <c r="AA5870" s="9">
        <v>2</v>
      </c>
      <c r="AB5870" s="9">
        <f>AA5870*256</f>
        <v>512</v>
      </c>
      <c r="AC5870" s="9"/>
      <c r="AD5870" s="9"/>
      <c r="AE5870" s="9"/>
      <c r="AF5870" s="9"/>
      <c r="AG5870" s="9"/>
      <c r="AH5870" s="9"/>
      <c r="AI5870" s="9"/>
      <c r="AJ5870" s="9"/>
      <c r="AK5870" s="9"/>
      <c r="AL5870" s="9"/>
      <c r="AM5870" s="9"/>
      <c r="AN5870" s="9"/>
      <c r="AO5870" s="9"/>
      <c r="AP5870" s="9"/>
      <c r="AQ5870" s="15"/>
      <c r="AR5870" s="9">
        <v>2</v>
      </c>
      <c r="AS5870" s="9">
        <f>AR5870*30500</f>
        <v>61000</v>
      </c>
      <c r="AT5870" s="9"/>
      <c r="AU5870" s="9"/>
      <c r="AV5870" s="9"/>
      <c r="AW5870" s="9"/>
      <c r="AX5870" s="9"/>
      <c r="AY5870" s="9"/>
      <c r="AZ5870" s="9"/>
      <c r="BA5870" s="9"/>
      <c r="BB5870" s="9"/>
      <c r="BC5870" s="9"/>
      <c r="BD5870" s="9"/>
      <c r="BE5870" s="9"/>
      <c r="BF5870" s="9"/>
      <c r="BG5870" s="9"/>
      <c r="BH5870" s="9"/>
      <c r="BI5870" s="9"/>
      <c r="BJ5870" s="9"/>
      <c r="BK5870" s="9"/>
      <c r="BL5870" s="9">
        <f t="shared" si="190"/>
        <v>912976.19033107895</v>
      </c>
      <c r="BM5870" s="9">
        <f t="shared" si="191"/>
        <v>913000</v>
      </c>
    </row>
    <row r="5871" spans="1:65" x14ac:dyDescent="0.3">
      <c r="A5871" t="s">
        <v>5164</v>
      </c>
      <c r="B5871" s="9">
        <v>337</v>
      </c>
      <c r="C5871">
        <v>566055</v>
      </c>
      <c r="D5871">
        <v>1</v>
      </c>
      <c r="E5871">
        <v>0</v>
      </c>
      <c r="F5871">
        <v>0</v>
      </c>
      <c r="G5871">
        <v>0</v>
      </c>
      <c r="H5871">
        <v>0</v>
      </c>
      <c r="I5871" t="s">
        <v>151</v>
      </c>
      <c r="J5871">
        <v>557200</v>
      </c>
      <c r="K5871" t="s">
        <v>1067</v>
      </c>
      <c r="L5871">
        <v>555771</v>
      </c>
      <c r="M5871" t="s">
        <v>247</v>
      </c>
      <c r="N5871">
        <v>555771</v>
      </c>
      <c r="O5871" t="s">
        <v>247</v>
      </c>
      <c r="P5871">
        <v>555771</v>
      </c>
      <c r="Q5871" t="s">
        <v>247</v>
      </c>
      <c r="R5871" s="9">
        <v>80719.936293316801</v>
      </c>
      <c r="S5871" s="9"/>
      <c r="T5871" s="9"/>
      <c r="U5871" s="9"/>
      <c r="V5871" s="9"/>
      <c r="W5871" s="9"/>
      <c r="X5871" s="9"/>
      <c r="Y5871" s="9"/>
      <c r="Z5871" s="9"/>
      <c r="AA5871" s="9"/>
      <c r="AB5871" s="9"/>
      <c r="AC5871" s="9"/>
      <c r="AD5871" s="9"/>
      <c r="AE5871" s="9"/>
      <c r="AF5871" s="9"/>
      <c r="AG5871" s="9"/>
      <c r="AH5871" s="9"/>
      <c r="AI5871" s="9"/>
      <c r="AJ5871" s="9"/>
      <c r="AK5871" s="9"/>
      <c r="AL5871" s="9"/>
      <c r="AM5871" s="9"/>
      <c r="AN5871" s="9"/>
      <c r="AO5871" s="9"/>
      <c r="AP5871" s="9"/>
      <c r="AQ5871" s="15"/>
      <c r="AR5871" s="9"/>
      <c r="AS5871" s="9"/>
      <c r="AT5871" s="9"/>
      <c r="AU5871" s="9"/>
      <c r="AV5871" s="9"/>
      <c r="AW5871" s="9"/>
      <c r="AX5871" s="9"/>
      <c r="AY5871" s="9"/>
      <c r="AZ5871" s="9"/>
      <c r="BA5871" s="9"/>
      <c r="BB5871" s="9"/>
      <c r="BC5871" s="9"/>
      <c r="BD5871" s="9"/>
      <c r="BE5871" s="9"/>
      <c r="BF5871" s="9"/>
      <c r="BG5871" s="9"/>
      <c r="BH5871" s="9"/>
      <c r="BI5871" s="9"/>
      <c r="BJ5871" s="9"/>
      <c r="BK5871" s="9"/>
      <c r="BL5871" s="9">
        <f t="shared" si="190"/>
        <v>80719.936293316801</v>
      </c>
      <c r="BM5871" s="9">
        <f t="shared" si="191"/>
        <v>80700</v>
      </c>
    </row>
    <row r="5872" spans="1:65" x14ac:dyDescent="0.3">
      <c r="A5872" t="s">
        <v>5165</v>
      </c>
      <c r="B5872" s="9">
        <v>103</v>
      </c>
      <c r="C5872">
        <v>549029</v>
      </c>
      <c r="D5872">
        <v>1</v>
      </c>
      <c r="E5872">
        <v>0</v>
      </c>
      <c r="F5872">
        <v>0</v>
      </c>
      <c r="G5872">
        <v>0</v>
      </c>
      <c r="H5872">
        <v>0</v>
      </c>
      <c r="I5872" t="s">
        <v>90</v>
      </c>
      <c r="J5872">
        <v>573175</v>
      </c>
      <c r="K5872" t="s">
        <v>565</v>
      </c>
      <c r="L5872">
        <v>573175</v>
      </c>
      <c r="M5872" t="s">
        <v>565</v>
      </c>
      <c r="N5872">
        <v>572926</v>
      </c>
      <c r="O5872" t="s">
        <v>203</v>
      </c>
      <c r="P5872">
        <v>572926</v>
      </c>
      <c r="Q5872" t="s">
        <v>203</v>
      </c>
      <c r="R5872" s="9">
        <v>71941.662785630979</v>
      </c>
      <c r="S5872" s="9"/>
      <c r="T5872" s="9"/>
      <c r="U5872" s="9"/>
      <c r="V5872" s="9"/>
      <c r="W5872" s="9"/>
      <c r="X5872" s="9"/>
      <c r="Y5872" s="9"/>
      <c r="Z5872" s="9"/>
      <c r="AA5872" s="9"/>
      <c r="AB5872" s="9"/>
      <c r="AC5872" s="9"/>
      <c r="AD5872" s="9"/>
      <c r="AE5872" s="9"/>
      <c r="AF5872" s="9"/>
      <c r="AG5872" s="9"/>
      <c r="AH5872" s="9"/>
      <c r="AI5872" s="9"/>
      <c r="AJ5872" s="9"/>
      <c r="AK5872" s="9"/>
      <c r="AL5872" s="9"/>
      <c r="AM5872" s="9"/>
      <c r="AN5872" s="9"/>
      <c r="AO5872" s="9"/>
      <c r="AP5872" s="9"/>
      <c r="AQ5872" s="15"/>
      <c r="AR5872" s="9"/>
      <c r="AS5872" s="9"/>
      <c r="AT5872" s="9"/>
      <c r="AU5872" s="9"/>
      <c r="AV5872" s="9"/>
      <c r="AW5872" s="9"/>
      <c r="AX5872" s="9"/>
      <c r="AY5872" s="9"/>
      <c r="AZ5872" s="9"/>
      <c r="BA5872" s="9"/>
      <c r="BB5872" s="9"/>
      <c r="BC5872" s="9"/>
      <c r="BD5872" s="9"/>
      <c r="BE5872" s="9"/>
      <c r="BF5872" s="9"/>
      <c r="BG5872" s="9"/>
      <c r="BH5872" s="9"/>
      <c r="BI5872" s="9"/>
      <c r="BJ5872" s="9"/>
      <c r="BK5872" s="9"/>
      <c r="BL5872" s="9">
        <f t="shared" si="190"/>
        <v>71941.662785630979</v>
      </c>
      <c r="BM5872" s="9">
        <f t="shared" si="191"/>
        <v>71900</v>
      </c>
    </row>
    <row r="5873" spans="1:65" x14ac:dyDescent="0.3">
      <c r="A5873" t="s">
        <v>5166</v>
      </c>
      <c r="B5873" s="9">
        <v>420</v>
      </c>
      <c r="C5873">
        <v>560707</v>
      </c>
      <c r="D5873">
        <v>1</v>
      </c>
      <c r="E5873">
        <v>0</v>
      </c>
      <c r="F5873">
        <v>0</v>
      </c>
      <c r="G5873">
        <v>0</v>
      </c>
      <c r="H5873">
        <v>0</v>
      </c>
      <c r="I5873" t="s">
        <v>77</v>
      </c>
      <c r="J5873">
        <v>560383</v>
      </c>
      <c r="K5873" t="s">
        <v>2001</v>
      </c>
      <c r="L5873">
        <v>560383</v>
      </c>
      <c r="M5873" t="s">
        <v>2001</v>
      </c>
      <c r="N5873">
        <v>560383</v>
      </c>
      <c r="O5873" t="s">
        <v>2001</v>
      </c>
      <c r="P5873">
        <v>560286</v>
      </c>
      <c r="Q5873" t="s">
        <v>770</v>
      </c>
      <c r="R5873" s="9">
        <v>100358.68248115919</v>
      </c>
      <c r="S5873" s="9"/>
      <c r="T5873" s="9"/>
      <c r="U5873" s="9"/>
      <c r="V5873" s="9"/>
      <c r="W5873" s="9"/>
      <c r="X5873" s="9"/>
      <c r="Y5873" s="9"/>
      <c r="Z5873" s="9"/>
      <c r="AA5873" s="9"/>
      <c r="AB5873" s="9"/>
      <c r="AC5873" s="9"/>
      <c r="AD5873" s="9"/>
      <c r="AE5873" s="9"/>
      <c r="AF5873" s="9"/>
      <c r="AG5873" s="9"/>
      <c r="AH5873" s="9"/>
      <c r="AI5873" s="9"/>
      <c r="AJ5873" s="9"/>
      <c r="AK5873" s="9"/>
      <c r="AL5873" s="9"/>
      <c r="AM5873" s="9"/>
      <c r="AN5873" s="9"/>
      <c r="AO5873" s="9"/>
      <c r="AP5873" s="9"/>
      <c r="AQ5873" s="15"/>
      <c r="AR5873" s="9"/>
      <c r="AS5873" s="9"/>
      <c r="AT5873" s="9"/>
      <c r="AU5873" s="9"/>
      <c r="AV5873" s="9"/>
      <c r="AW5873" s="9"/>
      <c r="AX5873" s="9"/>
      <c r="AY5873" s="9"/>
      <c r="AZ5873" s="9"/>
      <c r="BA5873" s="9"/>
      <c r="BB5873" s="9"/>
      <c r="BC5873" s="9"/>
      <c r="BD5873" s="9"/>
      <c r="BE5873" s="9"/>
      <c r="BF5873" s="9"/>
      <c r="BG5873" s="9"/>
      <c r="BH5873" s="9"/>
      <c r="BI5873" s="9"/>
      <c r="BJ5873" s="9"/>
      <c r="BK5873" s="9"/>
      <c r="BL5873" s="9">
        <f t="shared" si="190"/>
        <v>100358.68248115919</v>
      </c>
      <c r="BM5873" s="9">
        <f t="shared" si="191"/>
        <v>100400</v>
      </c>
    </row>
    <row r="5874" spans="1:65" x14ac:dyDescent="0.3">
      <c r="A5874" t="s">
        <v>5167</v>
      </c>
      <c r="B5874" s="9">
        <v>579</v>
      </c>
      <c r="C5874">
        <v>590207</v>
      </c>
      <c r="D5874">
        <v>1</v>
      </c>
      <c r="E5874">
        <v>0</v>
      </c>
      <c r="F5874">
        <v>0</v>
      </c>
      <c r="G5874">
        <v>0</v>
      </c>
      <c r="H5874">
        <v>0</v>
      </c>
      <c r="I5874" t="s">
        <v>111</v>
      </c>
      <c r="J5874">
        <v>589268</v>
      </c>
      <c r="K5874" t="s">
        <v>236</v>
      </c>
      <c r="L5874">
        <v>589250</v>
      </c>
      <c r="M5874" t="s">
        <v>113</v>
      </c>
      <c r="N5874">
        <v>589250</v>
      </c>
      <c r="O5874" t="s">
        <v>113</v>
      </c>
      <c r="P5874">
        <v>589250</v>
      </c>
      <c r="Q5874" t="s">
        <v>113</v>
      </c>
      <c r="R5874" s="9">
        <v>137798.29560595131</v>
      </c>
      <c r="S5874" s="9"/>
      <c r="T5874" s="9"/>
      <c r="U5874" s="9"/>
      <c r="V5874" s="9"/>
      <c r="W5874" s="9"/>
      <c r="X5874" s="9"/>
      <c r="Y5874" s="9"/>
      <c r="Z5874" s="9"/>
      <c r="AA5874" s="9"/>
      <c r="AB5874" s="9"/>
      <c r="AC5874" s="9"/>
      <c r="AD5874" s="9"/>
      <c r="AE5874" s="9"/>
      <c r="AF5874" s="9"/>
      <c r="AG5874" s="9"/>
      <c r="AH5874" s="9"/>
      <c r="AI5874" s="9"/>
      <c r="AJ5874" s="9"/>
      <c r="AK5874" s="9"/>
      <c r="AL5874" s="9"/>
      <c r="AM5874" s="9"/>
      <c r="AN5874" s="9"/>
      <c r="AO5874" s="9"/>
      <c r="AP5874" s="9"/>
      <c r="AQ5874" s="15"/>
      <c r="AR5874" s="9"/>
      <c r="AS5874" s="9"/>
      <c r="AT5874" s="9"/>
      <c r="AU5874" s="9"/>
      <c r="AV5874" s="9"/>
      <c r="AW5874" s="9"/>
      <c r="AX5874" s="9"/>
      <c r="AY5874" s="9"/>
      <c r="AZ5874" s="9"/>
      <c r="BA5874" s="9"/>
      <c r="BB5874" s="9"/>
      <c r="BC5874" s="9"/>
      <c r="BD5874" s="9"/>
      <c r="BE5874" s="9"/>
      <c r="BF5874" s="9"/>
      <c r="BG5874" s="9"/>
      <c r="BH5874" s="9"/>
      <c r="BI5874" s="9"/>
      <c r="BJ5874" s="9"/>
      <c r="BK5874" s="9"/>
      <c r="BL5874" s="9">
        <f t="shared" si="190"/>
        <v>137798.29560595131</v>
      </c>
      <c r="BM5874" s="9">
        <f t="shared" si="191"/>
        <v>137800</v>
      </c>
    </row>
    <row r="5875" spans="1:65" x14ac:dyDescent="0.3">
      <c r="A5875" t="s">
        <v>5167</v>
      </c>
      <c r="B5875" s="9">
        <v>583</v>
      </c>
      <c r="C5875">
        <v>586773</v>
      </c>
      <c r="D5875">
        <v>1</v>
      </c>
      <c r="E5875">
        <v>0</v>
      </c>
      <c r="F5875">
        <v>0</v>
      </c>
      <c r="G5875">
        <v>0</v>
      </c>
      <c r="H5875">
        <v>0</v>
      </c>
      <c r="I5875" t="s">
        <v>81</v>
      </c>
      <c r="J5875">
        <v>586226</v>
      </c>
      <c r="K5875" t="s">
        <v>2189</v>
      </c>
      <c r="L5875">
        <v>586307</v>
      </c>
      <c r="M5875" t="s">
        <v>121</v>
      </c>
      <c r="N5875">
        <v>586307</v>
      </c>
      <c r="O5875" t="s">
        <v>121</v>
      </c>
      <c r="P5875">
        <v>586307</v>
      </c>
      <c r="Q5875" t="s">
        <v>121</v>
      </c>
      <c r="R5875" s="9">
        <v>138737.36858724331</v>
      </c>
      <c r="S5875" s="9"/>
      <c r="T5875" s="9"/>
      <c r="U5875" s="9"/>
      <c r="V5875" s="9"/>
      <c r="W5875" s="9"/>
      <c r="X5875" s="9"/>
      <c r="Y5875" s="9"/>
      <c r="Z5875" s="9"/>
      <c r="AA5875" s="9"/>
      <c r="AB5875" s="9"/>
      <c r="AC5875" s="9"/>
      <c r="AD5875" s="9"/>
      <c r="AE5875" s="9"/>
      <c r="AF5875" s="9"/>
      <c r="AG5875" s="9"/>
      <c r="AH5875" s="9"/>
      <c r="AI5875" s="9"/>
      <c r="AJ5875" s="9"/>
      <c r="AK5875" s="9"/>
      <c r="AL5875" s="9"/>
      <c r="AM5875" s="9"/>
      <c r="AN5875" s="9"/>
      <c r="AO5875" s="9"/>
      <c r="AP5875" s="9"/>
      <c r="AQ5875" s="15"/>
      <c r="AR5875" s="9">
        <v>1</v>
      </c>
      <c r="AS5875" s="9">
        <f>AR5875*30500</f>
        <v>30500</v>
      </c>
      <c r="AT5875" s="9"/>
      <c r="AU5875" s="9"/>
      <c r="AV5875" s="9"/>
      <c r="AW5875" s="9"/>
      <c r="AX5875" s="9"/>
      <c r="AY5875" s="9"/>
      <c r="AZ5875" s="9"/>
      <c r="BA5875" s="9"/>
      <c r="BB5875" s="9"/>
      <c r="BC5875" s="9"/>
      <c r="BD5875" s="9"/>
      <c r="BE5875" s="9"/>
      <c r="BF5875" s="9"/>
      <c r="BG5875" s="9"/>
      <c r="BH5875" s="9"/>
      <c r="BI5875" s="9"/>
      <c r="BJ5875" s="9"/>
      <c r="BK5875" s="9"/>
      <c r="BL5875" s="9">
        <f t="shared" si="190"/>
        <v>169237.36858724331</v>
      </c>
      <c r="BM5875" s="9">
        <f t="shared" si="191"/>
        <v>169200</v>
      </c>
    </row>
    <row r="5876" spans="1:65" x14ac:dyDescent="0.3">
      <c r="A5876" s="5" t="s">
        <v>895</v>
      </c>
      <c r="B5876" s="9">
        <v>25185</v>
      </c>
      <c r="C5876">
        <v>541630</v>
      </c>
      <c r="D5876">
        <v>1</v>
      </c>
      <c r="E5876">
        <v>1</v>
      </c>
      <c r="F5876">
        <v>1</v>
      </c>
      <c r="G5876">
        <v>1</v>
      </c>
      <c r="H5876">
        <v>1</v>
      </c>
      <c r="I5876" t="s">
        <v>135</v>
      </c>
      <c r="J5876">
        <v>541630</v>
      </c>
      <c r="K5876" t="s">
        <v>895</v>
      </c>
      <c r="L5876">
        <v>541630</v>
      </c>
      <c r="M5876" t="s">
        <v>895</v>
      </c>
      <c r="N5876">
        <v>541630</v>
      </c>
      <c r="O5876" t="s">
        <v>895</v>
      </c>
      <c r="P5876">
        <v>541630</v>
      </c>
      <c r="Q5876" t="s">
        <v>895</v>
      </c>
      <c r="R5876" s="9">
        <v>1108578.936605579</v>
      </c>
      <c r="S5876" s="9">
        <f>SUMIFS($B:$B,$J:$J,$C5876)</f>
        <v>29893</v>
      </c>
      <c r="T5876" s="9">
        <v>636420.90332670009</v>
      </c>
      <c r="U5876" s="9">
        <v>585</v>
      </c>
      <c r="V5876" s="9">
        <f>U5876*768</f>
        <v>449280</v>
      </c>
      <c r="W5876" s="9">
        <v>77</v>
      </c>
      <c r="X5876" s="9">
        <f>W5876*3072</f>
        <v>236544</v>
      </c>
      <c r="Y5876" s="9">
        <v>439</v>
      </c>
      <c r="Z5876" s="9">
        <f>Y5876*1024</f>
        <v>449536</v>
      </c>
      <c r="AA5876" s="9">
        <v>133</v>
      </c>
      <c r="AB5876" s="9">
        <f>AA5876*256</f>
        <v>34048</v>
      </c>
      <c r="AC5876" s="9">
        <f>SUMIFS($B:$B,$L:$L,$C5876)</f>
        <v>50599</v>
      </c>
      <c r="AD5876" s="9">
        <v>3200922.6345483861</v>
      </c>
      <c r="AE5876" s="9">
        <f>SUMIFS($B:$B,$P:$P,$C5876)</f>
        <v>64224</v>
      </c>
      <c r="AF5876" s="9">
        <v>3835455.6148172519</v>
      </c>
      <c r="AG5876" s="9">
        <f>SUMIFS($B:$B,$N:$N,$C5876)</f>
        <v>48251</v>
      </c>
      <c r="AH5876" s="9">
        <v>8071866.0004542097</v>
      </c>
      <c r="AI5876" s="9">
        <f>SUMIFS($B:$B,$P:$P,$C5876)</f>
        <v>64224</v>
      </c>
      <c r="AJ5876" s="9">
        <v>25973876.105378959</v>
      </c>
      <c r="AK5876" s="9"/>
      <c r="AL5876" s="9">
        <v>6456</v>
      </c>
      <c r="AM5876" s="9">
        <f>AL5876*141</f>
        <v>910296</v>
      </c>
      <c r="AN5876" s="9"/>
      <c r="AO5876" s="9"/>
      <c r="AP5876" s="9"/>
      <c r="AQ5876" s="15"/>
      <c r="AR5876" s="9">
        <v>56</v>
      </c>
      <c r="AS5876" s="9">
        <f>AR5876*30500</f>
        <v>1708000</v>
      </c>
      <c r="AT5876" s="9">
        <v>696</v>
      </c>
      <c r="AU5876" s="9">
        <f>AT5876*2742</f>
        <v>1908432</v>
      </c>
      <c r="AV5876" s="9">
        <v>0</v>
      </c>
      <c r="AW5876" s="9">
        <f>AV5876*914</f>
        <v>0</v>
      </c>
      <c r="AX5876" s="9">
        <v>1923</v>
      </c>
      <c r="AY5876" s="9">
        <f>AX5876*141</f>
        <v>271143</v>
      </c>
      <c r="AZ5876" s="9">
        <v>2281</v>
      </c>
      <c r="BA5876" s="9">
        <f>AZ5876*343</f>
        <v>782383</v>
      </c>
      <c r="BB5876" s="9">
        <v>657</v>
      </c>
      <c r="BC5876" s="9">
        <f>BB5876*109</f>
        <v>71613</v>
      </c>
      <c r="BD5876" s="9">
        <v>52</v>
      </c>
      <c r="BE5876" s="9">
        <f>BD5876*82</f>
        <v>4264</v>
      </c>
      <c r="BF5876" s="9">
        <v>776</v>
      </c>
      <c r="BG5876" s="9">
        <f>BF5876*328</f>
        <v>254528</v>
      </c>
      <c r="BH5876" s="9">
        <v>63</v>
      </c>
      <c r="BI5876" s="9">
        <f>BH5876*410</f>
        <v>25830</v>
      </c>
      <c r="BJ5876" s="9">
        <v>5</v>
      </c>
      <c r="BK5876" s="9">
        <f>BJ5876*219</f>
        <v>1095</v>
      </c>
      <c r="BL5876" s="9">
        <f t="shared" si="190"/>
        <v>49934112.195131086</v>
      </c>
      <c r="BM5876" s="9">
        <f t="shared" si="191"/>
        <v>49934100</v>
      </c>
    </row>
    <row r="5877" spans="1:65" x14ac:dyDescent="0.3">
      <c r="A5877" t="s">
        <v>5168</v>
      </c>
      <c r="B5877" s="9">
        <v>576</v>
      </c>
      <c r="C5877">
        <v>558567</v>
      </c>
      <c r="D5877">
        <v>1</v>
      </c>
      <c r="E5877">
        <v>0</v>
      </c>
      <c r="F5877">
        <v>0</v>
      </c>
      <c r="G5877">
        <v>0</v>
      </c>
      <c r="H5877">
        <v>0</v>
      </c>
      <c r="I5877" t="s">
        <v>151</v>
      </c>
      <c r="J5877">
        <v>557676</v>
      </c>
      <c r="K5877" t="s">
        <v>1222</v>
      </c>
      <c r="L5877">
        <v>557676</v>
      </c>
      <c r="M5877" t="s">
        <v>1222</v>
      </c>
      <c r="N5877">
        <v>557676</v>
      </c>
      <c r="O5877" t="s">
        <v>1222</v>
      </c>
      <c r="P5877">
        <v>558389</v>
      </c>
      <c r="Q5877" t="s">
        <v>835</v>
      </c>
      <c r="R5877" s="9">
        <v>137093.90517281281</v>
      </c>
      <c r="S5877" s="9"/>
      <c r="T5877" s="9"/>
      <c r="U5877" s="9"/>
      <c r="V5877" s="9"/>
      <c r="W5877" s="9"/>
      <c r="X5877" s="9"/>
      <c r="Y5877" s="9"/>
      <c r="Z5877" s="9"/>
      <c r="AA5877" s="9"/>
      <c r="AB5877" s="9"/>
      <c r="AC5877" s="9"/>
      <c r="AD5877" s="9"/>
      <c r="AE5877" s="9"/>
      <c r="AF5877" s="9"/>
      <c r="AG5877" s="9"/>
      <c r="AH5877" s="9"/>
      <c r="AI5877" s="9"/>
      <c r="AJ5877" s="9"/>
      <c r="AK5877" s="9"/>
      <c r="AL5877" s="9"/>
      <c r="AM5877" s="9"/>
      <c r="AN5877" s="9"/>
      <c r="AO5877" s="9"/>
      <c r="AP5877" s="9"/>
      <c r="AQ5877" s="15"/>
      <c r="AR5877" s="9"/>
      <c r="AS5877" s="9"/>
      <c r="AT5877" s="9"/>
      <c r="AU5877" s="9"/>
      <c r="AV5877" s="9"/>
      <c r="AW5877" s="9"/>
      <c r="AX5877" s="9"/>
      <c r="AY5877" s="9"/>
      <c r="AZ5877" s="9"/>
      <c r="BA5877" s="9"/>
      <c r="BB5877" s="9"/>
      <c r="BC5877" s="9"/>
      <c r="BD5877" s="9"/>
      <c r="BE5877" s="9"/>
      <c r="BF5877" s="9"/>
      <c r="BG5877" s="9"/>
      <c r="BH5877" s="9"/>
      <c r="BI5877" s="9"/>
      <c r="BJ5877" s="9"/>
      <c r="BK5877" s="9"/>
      <c r="BL5877" s="9">
        <f t="shared" si="190"/>
        <v>137093.90517281281</v>
      </c>
      <c r="BM5877" s="9">
        <f t="shared" si="191"/>
        <v>137100</v>
      </c>
    </row>
    <row r="5878" spans="1:65" x14ac:dyDescent="0.3">
      <c r="A5878" t="s">
        <v>5169</v>
      </c>
      <c r="B5878" s="9">
        <v>57</v>
      </c>
      <c r="C5878">
        <v>566497</v>
      </c>
      <c r="D5878">
        <v>1</v>
      </c>
      <c r="E5878">
        <v>0</v>
      </c>
      <c r="F5878">
        <v>0</v>
      </c>
      <c r="G5878">
        <v>0</v>
      </c>
      <c r="H5878">
        <v>0</v>
      </c>
      <c r="I5878" t="s">
        <v>151</v>
      </c>
      <c r="J5878">
        <v>559075</v>
      </c>
      <c r="K5878" t="s">
        <v>364</v>
      </c>
      <c r="L5878">
        <v>559075</v>
      </c>
      <c r="M5878" t="s">
        <v>364</v>
      </c>
      <c r="N5878">
        <v>559075</v>
      </c>
      <c r="O5878" t="s">
        <v>364</v>
      </c>
      <c r="P5878">
        <v>559075</v>
      </c>
      <c r="Q5878" t="s">
        <v>364</v>
      </c>
      <c r="R5878" s="9">
        <v>71941.662785630979</v>
      </c>
      <c r="S5878" s="9"/>
      <c r="T5878" s="9"/>
      <c r="U5878" s="9"/>
      <c r="V5878" s="9"/>
      <c r="W5878" s="9"/>
      <c r="X5878" s="9"/>
      <c r="Y5878" s="9"/>
      <c r="Z5878" s="9"/>
      <c r="AA5878" s="9"/>
      <c r="AB5878" s="9"/>
      <c r="AC5878" s="9"/>
      <c r="AD5878" s="9"/>
      <c r="AE5878" s="9"/>
      <c r="AF5878" s="9"/>
      <c r="AG5878" s="9"/>
      <c r="AH5878" s="9"/>
      <c r="AI5878" s="9"/>
      <c r="AJ5878" s="9"/>
      <c r="AK5878" s="9"/>
      <c r="AL5878" s="9"/>
      <c r="AM5878" s="9"/>
      <c r="AN5878" s="9"/>
      <c r="AO5878" s="9"/>
      <c r="AP5878" s="9"/>
      <c r="AQ5878" s="15"/>
      <c r="AR5878" s="9"/>
      <c r="AS5878" s="9"/>
      <c r="AT5878" s="9"/>
      <c r="AU5878" s="9"/>
      <c r="AV5878" s="9"/>
      <c r="AW5878" s="9"/>
      <c r="AX5878" s="9"/>
      <c r="AY5878" s="9"/>
      <c r="AZ5878" s="9"/>
      <c r="BA5878" s="9"/>
      <c r="BB5878" s="9"/>
      <c r="BC5878" s="9"/>
      <c r="BD5878" s="9"/>
      <c r="BE5878" s="9"/>
      <c r="BF5878" s="9"/>
      <c r="BG5878" s="9"/>
      <c r="BH5878" s="9"/>
      <c r="BI5878" s="9"/>
      <c r="BJ5878" s="9"/>
      <c r="BK5878" s="9"/>
      <c r="BL5878" s="9">
        <f t="shared" si="190"/>
        <v>71941.662785630979</v>
      </c>
      <c r="BM5878" s="9">
        <f t="shared" si="191"/>
        <v>71900</v>
      </c>
    </row>
    <row r="5879" spans="1:65" x14ac:dyDescent="0.3">
      <c r="A5879" t="s">
        <v>5169</v>
      </c>
      <c r="B5879" s="9">
        <v>153</v>
      </c>
      <c r="C5879">
        <v>563471</v>
      </c>
      <c r="D5879">
        <v>1</v>
      </c>
      <c r="E5879">
        <v>0</v>
      </c>
      <c r="F5879">
        <v>0</v>
      </c>
      <c r="G5879">
        <v>0</v>
      </c>
      <c r="H5879">
        <v>0</v>
      </c>
      <c r="I5879" t="s">
        <v>131</v>
      </c>
      <c r="J5879">
        <v>562971</v>
      </c>
      <c r="K5879" t="s">
        <v>384</v>
      </c>
      <c r="L5879">
        <v>562971</v>
      </c>
      <c r="M5879" t="s">
        <v>384</v>
      </c>
      <c r="N5879">
        <v>562971</v>
      </c>
      <c r="O5879" t="s">
        <v>384</v>
      </c>
      <c r="P5879">
        <v>562971</v>
      </c>
      <c r="Q5879" t="s">
        <v>384</v>
      </c>
      <c r="R5879" s="9">
        <v>71941.662785630979</v>
      </c>
      <c r="S5879" s="9"/>
      <c r="T5879" s="9"/>
      <c r="U5879" s="9"/>
      <c r="V5879" s="9"/>
      <c r="W5879" s="9"/>
      <c r="X5879" s="9"/>
      <c r="Y5879" s="9"/>
      <c r="Z5879" s="9"/>
      <c r="AA5879" s="9"/>
      <c r="AB5879" s="9"/>
      <c r="AC5879" s="9"/>
      <c r="AD5879" s="9"/>
      <c r="AE5879" s="9"/>
      <c r="AF5879" s="9"/>
      <c r="AG5879" s="9"/>
      <c r="AH5879" s="9"/>
      <c r="AI5879" s="9"/>
      <c r="AJ5879" s="9"/>
      <c r="AK5879" s="9"/>
      <c r="AL5879" s="9"/>
      <c r="AM5879" s="9"/>
      <c r="AN5879" s="9"/>
      <c r="AO5879" s="9"/>
      <c r="AP5879" s="9"/>
      <c r="AQ5879" s="15"/>
      <c r="AR5879" s="9"/>
      <c r="AS5879" s="9"/>
      <c r="AT5879" s="9"/>
      <c r="AU5879" s="9"/>
      <c r="AV5879" s="9"/>
      <c r="AW5879" s="9"/>
      <c r="AX5879" s="9"/>
      <c r="AY5879" s="9"/>
      <c r="AZ5879" s="9"/>
      <c r="BA5879" s="9"/>
      <c r="BB5879" s="9"/>
      <c r="BC5879" s="9"/>
      <c r="BD5879" s="9"/>
      <c r="BE5879" s="9"/>
      <c r="BF5879" s="9"/>
      <c r="BG5879" s="9"/>
      <c r="BH5879" s="9"/>
      <c r="BI5879" s="9"/>
      <c r="BJ5879" s="9"/>
      <c r="BK5879" s="9"/>
      <c r="BL5879" s="9">
        <f t="shared" si="190"/>
        <v>71941.662785630979</v>
      </c>
      <c r="BM5879" s="9">
        <f t="shared" si="191"/>
        <v>71900</v>
      </c>
    </row>
    <row r="5880" spans="1:65" x14ac:dyDescent="0.3">
      <c r="A5880" t="s">
        <v>5170</v>
      </c>
      <c r="B5880" s="9">
        <v>841</v>
      </c>
      <c r="C5880">
        <v>537985</v>
      </c>
      <c r="D5880">
        <v>1</v>
      </c>
      <c r="E5880">
        <v>0</v>
      </c>
      <c r="F5880">
        <v>0</v>
      </c>
      <c r="G5880">
        <v>0</v>
      </c>
      <c r="H5880">
        <v>0</v>
      </c>
      <c r="I5880" t="s">
        <v>86</v>
      </c>
      <c r="J5880">
        <v>537004</v>
      </c>
      <c r="K5880" t="s">
        <v>466</v>
      </c>
      <c r="L5880">
        <v>537004</v>
      </c>
      <c r="M5880" t="s">
        <v>466</v>
      </c>
      <c r="N5880">
        <v>537004</v>
      </c>
      <c r="O5880" t="s">
        <v>466</v>
      </c>
      <c r="P5880">
        <v>537004</v>
      </c>
      <c r="Q5880" t="s">
        <v>466</v>
      </c>
      <c r="R5880" s="9">
        <v>199051.1291997497</v>
      </c>
      <c r="S5880" s="9"/>
      <c r="T5880" s="9"/>
      <c r="U5880" s="9"/>
      <c r="V5880" s="9"/>
      <c r="W5880" s="9"/>
      <c r="X5880" s="9"/>
      <c r="Y5880" s="9"/>
      <c r="Z5880" s="9"/>
      <c r="AA5880" s="9"/>
      <c r="AB5880" s="9"/>
      <c r="AC5880" s="9"/>
      <c r="AD5880" s="9"/>
      <c r="AE5880" s="9"/>
      <c r="AF5880" s="9"/>
      <c r="AG5880" s="9"/>
      <c r="AH5880" s="9"/>
      <c r="AI5880" s="9"/>
      <c r="AJ5880" s="9"/>
      <c r="AK5880" s="9"/>
      <c r="AL5880" s="9"/>
      <c r="AM5880" s="9"/>
      <c r="AN5880" s="9"/>
      <c r="AO5880" s="9"/>
      <c r="AP5880" s="9"/>
      <c r="AQ5880" s="15"/>
      <c r="AR5880" s="9"/>
      <c r="AS5880" s="9"/>
      <c r="AT5880" s="9"/>
      <c r="AU5880" s="9"/>
      <c r="AV5880" s="9"/>
      <c r="AW5880" s="9"/>
      <c r="AX5880" s="9"/>
      <c r="AY5880" s="9"/>
      <c r="AZ5880" s="9"/>
      <c r="BA5880" s="9"/>
      <c r="BB5880" s="9"/>
      <c r="BC5880" s="9"/>
      <c r="BD5880" s="9"/>
      <c r="BE5880" s="9"/>
      <c r="BF5880" s="9"/>
      <c r="BG5880" s="9"/>
      <c r="BH5880" s="9"/>
      <c r="BI5880" s="9"/>
      <c r="BJ5880" s="9"/>
      <c r="BK5880" s="9"/>
      <c r="BL5880" s="9">
        <f t="shared" si="190"/>
        <v>199051.1291997497</v>
      </c>
      <c r="BM5880" s="9">
        <f t="shared" si="191"/>
        <v>199100</v>
      </c>
    </row>
    <row r="5881" spans="1:65" x14ac:dyDescent="0.3">
      <c r="A5881" t="s">
        <v>5170</v>
      </c>
      <c r="B5881" s="9">
        <v>116</v>
      </c>
      <c r="C5881">
        <v>532266</v>
      </c>
      <c r="D5881">
        <v>1</v>
      </c>
      <c r="E5881">
        <v>0</v>
      </c>
      <c r="F5881">
        <v>0</v>
      </c>
      <c r="G5881">
        <v>0</v>
      </c>
      <c r="H5881">
        <v>0</v>
      </c>
      <c r="I5881" t="s">
        <v>86</v>
      </c>
      <c r="J5881">
        <v>530883</v>
      </c>
      <c r="K5881" t="s">
        <v>319</v>
      </c>
      <c r="L5881">
        <v>529621</v>
      </c>
      <c r="M5881" t="s">
        <v>388</v>
      </c>
      <c r="N5881">
        <v>530883</v>
      </c>
      <c r="O5881" t="s">
        <v>319</v>
      </c>
      <c r="P5881">
        <v>530883</v>
      </c>
      <c r="Q5881" t="s">
        <v>319</v>
      </c>
      <c r="R5881" s="9">
        <v>71941.662785630979</v>
      </c>
      <c r="S5881" s="9"/>
      <c r="T5881" s="9"/>
      <c r="U5881" s="9"/>
      <c r="V5881" s="9"/>
      <c r="W5881" s="9"/>
      <c r="X5881" s="9"/>
      <c r="Y5881" s="9"/>
      <c r="Z5881" s="9"/>
      <c r="AA5881" s="9"/>
      <c r="AB5881" s="9"/>
      <c r="AC5881" s="9"/>
      <c r="AD5881" s="9"/>
      <c r="AE5881" s="9"/>
      <c r="AF5881" s="9"/>
      <c r="AG5881" s="9"/>
      <c r="AH5881" s="9"/>
      <c r="AI5881" s="9"/>
      <c r="AJ5881" s="9"/>
      <c r="AK5881" s="9"/>
      <c r="AL5881" s="9"/>
      <c r="AM5881" s="9"/>
      <c r="AN5881" s="9"/>
      <c r="AO5881" s="9"/>
      <c r="AP5881" s="9"/>
      <c r="AQ5881" s="15"/>
      <c r="AR5881" s="9"/>
      <c r="AS5881" s="9"/>
      <c r="AT5881" s="9"/>
      <c r="AU5881" s="9"/>
      <c r="AV5881" s="9"/>
      <c r="AW5881" s="9"/>
      <c r="AX5881" s="9"/>
      <c r="AY5881" s="9"/>
      <c r="AZ5881" s="9"/>
      <c r="BA5881" s="9"/>
      <c r="BB5881" s="9"/>
      <c r="BC5881" s="9"/>
      <c r="BD5881" s="9"/>
      <c r="BE5881" s="9"/>
      <c r="BF5881" s="9"/>
      <c r="BG5881" s="9"/>
      <c r="BH5881" s="9"/>
      <c r="BI5881" s="9"/>
      <c r="BJ5881" s="9"/>
      <c r="BK5881" s="9"/>
      <c r="BL5881" s="9">
        <f t="shared" si="190"/>
        <v>71941.662785630979</v>
      </c>
      <c r="BM5881" s="9">
        <f t="shared" si="191"/>
        <v>71900</v>
      </c>
    </row>
    <row r="5882" spans="1:65" x14ac:dyDescent="0.3">
      <c r="A5882" t="s">
        <v>1778</v>
      </c>
      <c r="B5882" s="9">
        <v>268</v>
      </c>
      <c r="C5882">
        <v>584169</v>
      </c>
      <c r="D5882">
        <v>1</v>
      </c>
      <c r="E5882">
        <v>0</v>
      </c>
      <c r="F5882">
        <v>0</v>
      </c>
      <c r="G5882">
        <v>0</v>
      </c>
      <c r="H5882">
        <v>0</v>
      </c>
      <c r="I5882" t="s">
        <v>81</v>
      </c>
      <c r="J5882">
        <v>584002</v>
      </c>
      <c r="K5882" t="s">
        <v>278</v>
      </c>
      <c r="L5882">
        <v>584002</v>
      </c>
      <c r="M5882" t="s">
        <v>278</v>
      </c>
      <c r="N5882">
        <v>584002</v>
      </c>
      <c r="O5882" t="s">
        <v>278</v>
      </c>
      <c r="P5882">
        <v>584002</v>
      </c>
      <c r="Q5882" t="s">
        <v>278</v>
      </c>
      <c r="R5882" s="9">
        <v>71941.662785630979</v>
      </c>
      <c r="S5882" s="9"/>
      <c r="T5882" s="9"/>
      <c r="U5882" s="9"/>
      <c r="V5882" s="9"/>
      <c r="W5882" s="9"/>
      <c r="X5882" s="9"/>
      <c r="Y5882" s="9"/>
      <c r="Z5882" s="9"/>
      <c r="AA5882" s="9"/>
      <c r="AB5882" s="9"/>
      <c r="AC5882" s="9"/>
      <c r="AD5882" s="9"/>
      <c r="AE5882" s="9"/>
      <c r="AF5882" s="9"/>
      <c r="AG5882" s="9"/>
      <c r="AH5882" s="9"/>
      <c r="AI5882" s="9"/>
      <c r="AJ5882" s="9"/>
      <c r="AK5882" s="9"/>
      <c r="AL5882" s="9"/>
      <c r="AM5882" s="9"/>
      <c r="AN5882" s="9"/>
      <c r="AO5882" s="9"/>
      <c r="AP5882" s="9"/>
      <c r="AQ5882" s="15"/>
      <c r="AR5882" s="9"/>
      <c r="AS5882" s="9"/>
      <c r="AT5882" s="9"/>
      <c r="AU5882" s="9"/>
      <c r="AV5882" s="9"/>
      <c r="AW5882" s="9"/>
      <c r="AX5882" s="9"/>
      <c r="AY5882" s="9"/>
      <c r="AZ5882" s="9"/>
      <c r="BA5882" s="9"/>
      <c r="BB5882" s="9"/>
      <c r="BC5882" s="9"/>
      <c r="BD5882" s="9"/>
      <c r="BE5882" s="9"/>
      <c r="BF5882" s="9"/>
      <c r="BG5882" s="9"/>
      <c r="BH5882" s="9"/>
      <c r="BI5882" s="9"/>
      <c r="BJ5882" s="9"/>
      <c r="BK5882" s="9"/>
      <c r="BL5882" s="9">
        <f t="shared" si="190"/>
        <v>71941.662785630979</v>
      </c>
      <c r="BM5882" s="9">
        <f t="shared" si="191"/>
        <v>71900</v>
      </c>
    </row>
    <row r="5883" spans="1:65" x14ac:dyDescent="0.3">
      <c r="A5883" s="3" t="s">
        <v>1778</v>
      </c>
      <c r="B5883" s="9">
        <v>900</v>
      </c>
      <c r="C5883">
        <v>521531</v>
      </c>
      <c r="D5883">
        <v>1</v>
      </c>
      <c r="E5883">
        <v>1</v>
      </c>
      <c r="F5883">
        <v>1</v>
      </c>
      <c r="G5883">
        <v>0</v>
      </c>
      <c r="H5883">
        <v>0</v>
      </c>
      <c r="I5883" t="s">
        <v>111</v>
      </c>
      <c r="J5883">
        <v>521531</v>
      </c>
      <c r="K5883" t="s">
        <v>1778</v>
      </c>
      <c r="L5883">
        <v>521531</v>
      </c>
      <c r="M5883" t="s">
        <v>1778</v>
      </c>
      <c r="N5883">
        <v>513750</v>
      </c>
      <c r="O5883" t="s">
        <v>290</v>
      </c>
      <c r="P5883">
        <v>513750</v>
      </c>
      <c r="Q5883" t="s">
        <v>290</v>
      </c>
      <c r="R5883" s="9">
        <v>212778.3220439427</v>
      </c>
      <c r="S5883" s="9">
        <f>SUMIFS($B:$B,$J:$J,$C5883)</f>
        <v>2115</v>
      </c>
      <c r="T5883" s="9">
        <v>115091.7267656718</v>
      </c>
      <c r="U5883" s="9">
        <v>0</v>
      </c>
      <c r="V5883" s="9">
        <f>U5883*768</f>
        <v>0</v>
      </c>
      <c r="W5883" s="9">
        <v>7</v>
      </c>
      <c r="X5883" s="9">
        <f>W5883*3072</f>
        <v>21504</v>
      </c>
      <c r="Y5883" s="9">
        <v>5</v>
      </c>
      <c r="Z5883" s="9">
        <f>Y5883*1024</f>
        <v>5120</v>
      </c>
      <c r="AA5883" s="9">
        <v>3</v>
      </c>
      <c r="AB5883" s="9">
        <f>AA5883*256</f>
        <v>768</v>
      </c>
      <c r="AC5883" s="9">
        <f>SUMIFS($B:$B,$L:$L,$C5883)</f>
        <v>2115</v>
      </c>
      <c r="AD5883" s="9">
        <v>265951.14502314787</v>
      </c>
      <c r="AE5883" s="9"/>
      <c r="AF5883" s="9"/>
      <c r="AG5883" s="9"/>
      <c r="AH5883" s="9"/>
      <c r="AI5883" s="9"/>
      <c r="AJ5883" s="9"/>
      <c r="AK5883" s="9"/>
      <c r="AL5883" s="9"/>
      <c r="AM5883" s="9"/>
      <c r="AN5883" s="9"/>
      <c r="AO5883" s="9"/>
      <c r="AP5883" s="9"/>
      <c r="AQ5883" s="15"/>
      <c r="AR5883" s="9"/>
      <c r="AS5883" s="9"/>
      <c r="AT5883" s="9"/>
      <c r="AU5883" s="9"/>
      <c r="AV5883" s="9"/>
      <c r="AW5883" s="9"/>
      <c r="AX5883" s="9"/>
      <c r="AY5883" s="9"/>
      <c r="AZ5883" s="9"/>
      <c r="BA5883" s="9"/>
      <c r="BB5883" s="9"/>
      <c r="BC5883" s="9"/>
      <c r="BD5883" s="9"/>
      <c r="BE5883" s="9"/>
      <c r="BF5883" s="9"/>
      <c r="BG5883" s="9"/>
      <c r="BH5883" s="9"/>
      <c r="BI5883" s="9"/>
      <c r="BJ5883" s="9"/>
      <c r="BK5883" s="9"/>
      <c r="BL5883" s="9">
        <f t="shared" si="190"/>
        <v>621213.19383276231</v>
      </c>
      <c r="BM5883" s="9">
        <f t="shared" si="191"/>
        <v>621200</v>
      </c>
    </row>
    <row r="5884" spans="1:65" x14ac:dyDescent="0.3">
      <c r="A5884" s="2" t="s">
        <v>5171</v>
      </c>
      <c r="B5884" s="9">
        <v>714</v>
      </c>
      <c r="C5884">
        <v>536938</v>
      </c>
      <c r="D5884">
        <v>1</v>
      </c>
      <c r="E5884">
        <v>1</v>
      </c>
      <c r="F5884">
        <v>0</v>
      </c>
      <c r="G5884">
        <v>0</v>
      </c>
      <c r="H5884">
        <v>0</v>
      </c>
      <c r="I5884" t="s">
        <v>86</v>
      </c>
      <c r="J5884">
        <v>536938</v>
      </c>
      <c r="K5884" t="s">
        <v>5171</v>
      </c>
      <c r="L5884">
        <v>535419</v>
      </c>
      <c r="M5884" t="s">
        <v>170</v>
      </c>
      <c r="N5884">
        <v>535419</v>
      </c>
      <c r="O5884" t="s">
        <v>170</v>
      </c>
      <c r="P5884">
        <v>535419</v>
      </c>
      <c r="Q5884" t="s">
        <v>170</v>
      </c>
      <c r="R5884" s="9">
        <v>169422.66951384029</v>
      </c>
      <c r="S5884" s="9">
        <f>SUMIFS($B:$B,$J:$J,$C5884)</f>
        <v>714</v>
      </c>
      <c r="T5884" s="9">
        <v>38926.529156084063</v>
      </c>
      <c r="U5884" s="9">
        <v>0</v>
      </c>
      <c r="V5884" s="9">
        <f>U5884*768</f>
        <v>0</v>
      </c>
      <c r="W5884" s="9">
        <v>0</v>
      </c>
      <c r="X5884" s="9">
        <f>W5884*3072</f>
        <v>0</v>
      </c>
      <c r="Y5884" s="9">
        <v>4</v>
      </c>
      <c r="Z5884" s="9">
        <f>Y5884*1024</f>
        <v>4096</v>
      </c>
      <c r="AA5884" s="9">
        <v>0</v>
      </c>
      <c r="AB5884" s="9">
        <f>AA5884*256</f>
        <v>0</v>
      </c>
      <c r="AC5884" s="9"/>
      <c r="AD5884" s="9"/>
      <c r="AE5884" s="9"/>
      <c r="AF5884" s="9"/>
      <c r="AG5884" s="9"/>
      <c r="AH5884" s="9"/>
      <c r="AI5884" s="9"/>
      <c r="AJ5884" s="9"/>
      <c r="AK5884" s="9"/>
      <c r="AL5884" s="9"/>
      <c r="AM5884" s="9"/>
      <c r="AN5884" s="9"/>
      <c r="AO5884" s="9"/>
      <c r="AP5884" s="9"/>
      <c r="AQ5884" s="15"/>
      <c r="AR5884" s="9"/>
      <c r="AS5884" s="9"/>
      <c r="AT5884" s="9"/>
      <c r="AU5884" s="9"/>
      <c r="AV5884" s="9"/>
      <c r="AW5884" s="9"/>
      <c r="AX5884" s="9"/>
      <c r="AY5884" s="9"/>
      <c r="AZ5884" s="9"/>
      <c r="BA5884" s="9"/>
      <c r="BB5884" s="9"/>
      <c r="BC5884" s="9"/>
      <c r="BD5884" s="9"/>
      <c r="BE5884" s="9"/>
      <c r="BF5884" s="9"/>
      <c r="BG5884" s="9"/>
      <c r="BH5884" s="9"/>
      <c r="BI5884" s="9"/>
      <c r="BJ5884" s="9"/>
      <c r="BK5884" s="9"/>
      <c r="BL5884" s="9">
        <f t="shared" si="190"/>
        <v>212445.19866992434</v>
      </c>
      <c r="BM5884" s="9">
        <f t="shared" si="191"/>
        <v>212400</v>
      </c>
    </row>
    <row r="5885" spans="1:65" x14ac:dyDescent="0.3">
      <c r="A5885" t="s">
        <v>5172</v>
      </c>
      <c r="B5885" s="9">
        <v>104</v>
      </c>
      <c r="C5885">
        <v>566071</v>
      </c>
      <c r="D5885">
        <v>1</v>
      </c>
      <c r="E5885">
        <v>0</v>
      </c>
      <c r="F5885">
        <v>0</v>
      </c>
      <c r="G5885">
        <v>0</v>
      </c>
      <c r="H5885">
        <v>0</v>
      </c>
      <c r="I5885" t="s">
        <v>151</v>
      </c>
      <c r="J5885">
        <v>553654</v>
      </c>
      <c r="K5885" t="s">
        <v>842</v>
      </c>
      <c r="L5885">
        <v>553654</v>
      </c>
      <c r="M5885" t="s">
        <v>842</v>
      </c>
      <c r="N5885">
        <v>553654</v>
      </c>
      <c r="O5885" t="s">
        <v>842</v>
      </c>
      <c r="P5885">
        <v>558389</v>
      </c>
      <c r="Q5885" t="s">
        <v>835</v>
      </c>
      <c r="R5885" s="9">
        <v>71941.662785630979</v>
      </c>
      <c r="S5885" s="9"/>
      <c r="T5885" s="9"/>
      <c r="U5885" s="9"/>
      <c r="V5885" s="9"/>
      <c r="W5885" s="9"/>
      <c r="X5885" s="9"/>
      <c r="Y5885" s="9"/>
      <c r="Z5885" s="9"/>
      <c r="AA5885" s="9"/>
      <c r="AB5885" s="9"/>
      <c r="AC5885" s="9"/>
      <c r="AD5885" s="9"/>
      <c r="AE5885" s="9"/>
      <c r="AF5885" s="9"/>
      <c r="AG5885" s="9"/>
      <c r="AH5885" s="9"/>
      <c r="AI5885" s="9"/>
      <c r="AJ5885" s="9"/>
      <c r="AK5885" s="9"/>
      <c r="AL5885" s="9"/>
      <c r="AM5885" s="9"/>
      <c r="AN5885" s="9"/>
      <c r="AO5885" s="9"/>
      <c r="AP5885" s="9"/>
      <c r="AQ5885" s="15"/>
      <c r="AR5885" s="9"/>
      <c r="AS5885" s="9"/>
      <c r="AT5885" s="9"/>
      <c r="AU5885" s="9"/>
      <c r="AV5885" s="9"/>
      <c r="AW5885" s="9"/>
      <c r="AX5885" s="9"/>
      <c r="AY5885" s="9"/>
      <c r="AZ5885" s="9"/>
      <c r="BA5885" s="9"/>
      <c r="BB5885" s="9"/>
      <c r="BC5885" s="9"/>
      <c r="BD5885" s="9"/>
      <c r="BE5885" s="9"/>
      <c r="BF5885" s="9"/>
      <c r="BG5885" s="9"/>
      <c r="BH5885" s="9"/>
      <c r="BI5885" s="9"/>
      <c r="BJ5885" s="9"/>
      <c r="BK5885" s="9"/>
      <c r="BL5885" s="9">
        <f t="shared" si="190"/>
        <v>71941.662785630979</v>
      </c>
      <c r="BM5885" s="9">
        <f t="shared" si="191"/>
        <v>71900</v>
      </c>
    </row>
    <row r="5886" spans="1:65" x14ac:dyDescent="0.3">
      <c r="A5886" t="s">
        <v>5173</v>
      </c>
      <c r="B5886" s="9">
        <v>650</v>
      </c>
      <c r="C5886">
        <v>564532</v>
      </c>
      <c r="D5886">
        <v>1</v>
      </c>
      <c r="E5886">
        <v>0</v>
      </c>
      <c r="F5886">
        <v>0</v>
      </c>
      <c r="G5886">
        <v>0</v>
      </c>
      <c r="H5886">
        <v>0</v>
      </c>
      <c r="I5886" t="s">
        <v>104</v>
      </c>
      <c r="J5886">
        <v>563960</v>
      </c>
      <c r="K5886" t="s">
        <v>369</v>
      </c>
      <c r="L5886">
        <v>563960</v>
      </c>
      <c r="M5886" t="s">
        <v>369</v>
      </c>
      <c r="N5886">
        <v>563960</v>
      </c>
      <c r="O5886" t="s">
        <v>369</v>
      </c>
      <c r="P5886">
        <v>563889</v>
      </c>
      <c r="Q5886" t="s">
        <v>370</v>
      </c>
      <c r="R5886" s="9">
        <v>154447.85235576829</v>
      </c>
      <c r="S5886" s="9"/>
      <c r="T5886" s="9"/>
      <c r="U5886" s="9"/>
      <c r="V5886" s="9"/>
      <c r="W5886" s="9"/>
      <c r="X5886" s="9"/>
      <c r="Y5886" s="9"/>
      <c r="Z5886" s="9"/>
      <c r="AA5886" s="9"/>
      <c r="AB5886" s="9"/>
      <c r="AC5886" s="9"/>
      <c r="AD5886" s="9"/>
      <c r="AE5886" s="9"/>
      <c r="AF5886" s="9"/>
      <c r="AG5886" s="9"/>
      <c r="AH5886" s="9"/>
      <c r="AI5886" s="9"/>
      <c r="AJ5886" s="9"/>
      <c r="AK5886" s="9"/>
      <c r="AL5886" s="9"/>
      <c r="AM5886" s="9"/>
      <c r="AN5886" s="9"/>
      <c r="AO5886" s="9"/>
      <c r="AP5886" s="9"/>
      <c r="AQ5886" s="15"/>
      <c r="AR5886" s="9"/>
      <c r="AS5886" s="9"/>
      <c r="AT5886" s="9"/>
      <c r="AU5886" s="9"/>
      <c r="AV5886" s="9"/>
      <c r="AW5886" s="9"/>
      <c r="AX5886" s="9"/>
      <c r="AY5886" s="9"/>
      <c r="AZ5886" s="9"/>
      <c r="BA5886" s="9"/>
      <c r="BB5886" s="9"/>
      <c r="BC5886" s="9"/>
      <c r="BD5886" s="9"/>
      <c r="BE5886" s="9"/>
      <c r="BF5886" s="9"/>
      <c r="BG5886" s="9"/>
      <c r="BH5886" s="9"/>
      <c r="BI5886" s="9"/>
      <c r="BJ5886" s="9"/>
      <c r="BK5886" s="9"/>
      <c r="BL5886" s="9">
        <f t="shared" si="190"/>
        <v>154447.85235576829</v>
      </c>
      <c r="BM5886" s="9">
        <f t="shared" si="191"/>
        <v>154400</v>
      </c>
    </row>
    <row r="5887" spans="1:65" x14ac:dyDescent="0.3">
      <c r="A5887" s="2" t="s">
        <v>5174</v>
      </c>
      <c r="B5887" s="9">
        <v>1147</v>
      </c>
      <c r="C5887">
        <v>585971</v>
      </c>
      <c r="D5887">
        <v>1</v>
      </c>
      <c r="E5887">
        <v>1</v>
      </c>
      <c r="F5887">
        <v>0</v>
      </c>
      <c r="G5887">
        <v>0</v>
      </c>
      <c r="H5887">
        <v>0</v>
      </c>
      <c r="I5887" t="s">
        <v>135</v>
      </c>
      <c r="J5887">
        <v>585971</v>
      </c>
      <c r="K5887" t="s">
        <v>5174</v>
      </c>
      <c r="L5887">
        <v>585777</v>
      </c>
      <c r="M5887" t="s">
        <v>769</v>
      </c>
      <c r="N5887">
        <v>585939</v>
      </c>
      <c r="O5887" t="s">
        <v>691</v>
      </c>
      <c r="P5887">
        <v>585939</v>
      </c>
      <c r="Q5887" t="s">
        <v>691</v>
      </c>
      <c r="R5887" s="9">
        <v>270011.57406417199</v>
      </c>
      <c r="S5887" s="9">
        <f>SUMIFS($B:$B,$J:$J,$C5887)</f>
        <v>1147</v>
      </c>
      <c r="T5887" s="9">
        <v>62489.765721616634</v>
      </c>
      <c r="U5887" s="9">
        <v>0</v>
      </c>
      <c r="V5887" s="9">
        <f>U5887*768</f>
        <v>0</v>
      </c>
      <c r="W5887" s="9">
        <v>0</v>
      </c>
      <c r="X5887" s="9">
        <f>W5887*3072</f>
        <v>0</v>
      </c>
      <c r="Y5887" s="9">
        <v>3</v>
      </c>
      <c r="Z5887" s="9">
        <f>Y5887*1024</f>
        <v>3072</v>
      </c>
      <c r="AA5887" s="9">
        <v>1</v>
      </c>
      <c r="AB5887" s="9">
        <f>AA5887*256</f>
        <v>256</v>
      </c>
      <c r="AC5887" s="9"/>
      <c r="AD5887" s="9"/>
      <c r="AE5887" s="9"/>
      <c r="AF5887" s="9"/>
      <c r="AG5887" s="9"/>
      <c r="AH5887" s="9"/>
      <c r="AI5887" s="9"/>
      <c r="AJ5887" s="9"/>
      <c r="AK5887" s="9"/>
      <c r="AL5887" s="9"/>
      <c r="AM5887" s="9"/>
      <c r="AN5887" s="9"/>
      <c r="AO5887" s="9"/>
      <c r="AP5887" s="9"/>
      <c r="AQ5887" s="15"/>
      <c r="AR5887" s="9"/>
      <c r="AS5887" s="9"/>
      <c r="AT5887" s="9"/>
      <c r="AU5887" s="9"/>
      <c r="AV5887" s="9"/>
      <c r="AW5887" s="9"/>
      <c r="AX5887" s="9"/>
      <c r="AY5887" s="9"/>
      <c r="AZ5887" s="9"/>
      <c r="BA5887" s="9"/>
      <c r="BB5887" s="9"/>
      <c r="BC5887" s="9"/>
      <c r="BD5887" s="9"/>
      <c r="BE5887" s="9"/>
      <c r="BF5887" s="9"/>
      <c r="BG5887" s="9"/>
      <c r="BH5887" s="9"/>
      <c r="BI5887" s="9"/>
      <c r="BJ5887" s="9"/>
      <c r="BK5887" s="9"/>
      <c r="BL5887" s="9">
        <f t="shared" si="190"/>
        <v>335829.33978578862</v>
      </c>
      <c r="BM5887" s="9">
        <f t="shared" si="191"/>
        <v>335800</v>
      </c>
    </row>
    <row r="5888" spans="1:65" x14ac:dyDescent="0.3">
      <c r="A5888" t="s">
        <v>5175</v>
      </c>
      <c r="B5888" s="9">
        <v>1190</v>
      </c>
      <c r="C5888">
        <v>545287</v>
      </c>
      <c r="D5888">
        <v>1</v>
      </c>
      <c r="E5888">
        <v>0</v>
      </c>
      <c r="F5888">
        <v>0</v>
      </c>
      <c r="G5888">
        <v>0</v>
      </c>
      <c r="H5888">
        <v>0</v>
      </c>
      <c r="I5888" t="s">
        <v>83</v>
      </c>
      <c r="J5888">
        <v>545155</v>
      </c>
      <c r="K5888" t="s">
        <v>4661</v>
      </c>
      <c r="L5888">
        <v>545201</v>
      </c>
      <c r="M5888" t="s">
        <v>230</v>
      </c>
      <c r="N5888">
        <v>545201</v>
      </c>
      <c r="O5888" t="s">
        <v>230</v>
      </c>
      <c r="P5888">
        <v>545201</v>
      </c>
      <c r="Q5888" t="s">
        <v>230</v>
      </c>
      <c r="R5888" s="9">
        <v>279938.87391799572</v>
      </c>
      <c r="S5888" s="9"/>
      <c r="T5888" s="9"/>
      <c r="U5888" s="9"/>
      <c r="V5888" s="9"/>
      <c r="W5888" s="9"/>
      <c r="X5888" s="9"/>
      <c r="Y5888" s="9"/>
      <c r="Z5888" s="9"/>
      <c r="AA5888" s="9"/>
      <c r="AB5888" s="9"/>
      <c r="AC5888" s="9"/>
      <c r="AD5888" s="9"/>
      <c r="AE5888" s="9"/>
      <c r="AF5888" s="9"/>
      <c r="AG5888" s="9"/>
      <c r="AH5888" s="9"/>
      <c r="AI5888" s="9"/>
      <c r="AJ5888" s="9"/>
      <c r="AK5888" s="9"/>
      <c r="AL5888" s="9"/>
      <c r="AM5888" s="9"/>
      <c r="AN5888" s="9"/>
      <c r="AO5888" s="9"/>
      <c r="AP5888" s="9"/>
      <c r="AQ5888" s="15"/>
      <c r="AR5888" s="9">
        <v>1</v>
      </c>
      <c r="AS5888" s="9">
        <f>AR5888*30500</f>
        <v>30500</v>
      </c>
      <c r="AT5888" s="9"/>
      <c r="AU5888" s="9"/>
      <c r="AV5888" s="9"/>
      <c r="AW5888" s="9"/>
      <c r="AX5888" s="9"/>
      <c r="AY5888" s="9"/>
      <c r="AZ5888" s="9"/>
      <c r="BA5888" s="9"/>
      <c r="BB5888" s="9"/>
      <c r="BC5888" s="9"/>
      <c r="BD5888" s="9"/>
      <c r="BE5888" s="9"/>
      <c r="BF5888" s="9"/>
      <c r="BG5888" s="9"/>
      <c r="BH5888" s="9"/>
      <c r="BI5888" s="9"/>
      <c r="BJ5888" s="9"/>
      <c r="BK5888" s="9"/>
      <c r="BL5888" s="9">
        <f t="shared" si="190"/>
        <v>310438.87391799572</v>
      </c>
      <c r="BM5888" s="9">
        <f t="shared" si="191"/>
        <v>310400</v>
      </c>
    </row>
    <row r="5889" spans="1:65" x14ac:dyDescent="0.3">
      <c r="A5889" t="s">
        <v>5176</v>
      </c>
      <c r="B5889" s="9">
        <v>617</v>
      </c>
      <c r="C5889">
        <v>577677</v>
      </c>
      <c r="D5889">
        <v>1</v>
      </c>
      <c r="E5889">
        <v>0</v>
      </c>
      <c r="F5889">
        <v>0</v>
      </c>
      <c r="G5889">
        <v>0</v>
      </c>
      <c r="H5889">
        <v>0</v>
      </c>
      <c r="I5889" t="s">
        <v>104</v>
      </c>
      <c r="J5889">
        <v>577626</v>
      </c>
      <c r="K5889" t="s">
        <v>1142</v>
      </c>
      <c r="L5889">
        <v>577626</v>
      </c>
      <c r="M5889" t="s">
        <v>1142</v>
      </c>
      <c r="N5889">
        <v>577626</v>
      </c>
      <c r="O5889" t="s">
        <v>1142</v>
      </c>
      <c r="P5889">
        <v>577626</v>
      </c>
      <c r="Q5889" t="s">
        <v>1142</v>
      </c>
      <c r="R5889" s="9">
        <v>146714.28158674241</v>
      </c>
      <c r="S5889" s="9"/>
      <c r="T5889" s="9"/>
      <c r="U5889" s="9"/>
      <c r="V5889" s="9"/>
      <c r="W5889" s="9"/>
      <c r="X5889" s="9"/>
      <c r="Y5889" s="9"/>
      <c r="Z5889" s="9"/>
      <c r="AA5889" s="9"/>
      <c r="AB5889" s="9"/>
      <c r="AC5889" s="9"/>
      <c r="AD5889" s="9"/>
      <c r="AE5889" s="9"/>
      <c r="AF5889" s="9"/>
      <c r="AG5889" s="9"/>
      <c r="AH5889" s="9"/>
      <c r="AI5889" s="9"/>
      <c r="AJ5889" s="9"/>
      <c r="AK5889" s="9"/>
      <c r="AL5889" s="9"/>
      <c r="AM5889" s="9"/>
      <c r="AN5889" s="9"/>
      <c r="AO5889" s="9"/>
      <c r="AP5889" s="9"/>
      <c r="AQ5889" s="15"/>
      <c r="AR5889" s="9"/>
      <c r="AS5889" s="9"/>
      <c r="AT5889" s="9"/>
      <c r="AU5889" s="9"/>
      <c r="AV5889" s="9"/>
      <c r="AW5889" s="9"/>
      <c r="AX5889" s="9"/>
      <c r="AY5889" s="9"/>
      <c r="AZ5889" s="9"/>
      <c r="BA5889" s="9"/>
      <c r="BB5889" s="9"/>
      <c r="BC5889" s="9"/>
      <c r="BD5889" s="9"/>
      <c r="BE5889" s="9"/>
      <c r="BF5889" s="9"/>
      <c r="BG5889" s="9"/>
      <c r="BH5889" s="9"/>
      <c r="BI5889" s="9"/>
      <c r="BJ5889" s="9"/>
      <c r="BK5889" s="9"/>
      <c r="BL5889" s="9">
        <f t="shared" si="190"/>
        <v>146714.28158674241</v>
      </c>
      <c r="BM5889" s="9">
        <f t="shared" si="191"/>
        <v>146700</v>
      </c>
    </row>
    <row r="5890" spans="1:65" x14ac:dyDescent="0.3">
      <c r="A5890" t="s">
        <v>5177</v>
      </c>
      <c r="B5890" s="9">
        <v>289</v>
      </c>
      <c r="C5890">
        <v>566799</v>
      </c>
      <c r="D5890">
        <v>1</v>
      </c>
      <c r="E5890">
        <v>0</v>
      </c>
      <c r="F5890">
        <v>0</v>
      </c>
      <c r="G5890">
        <v>0</v>
      </c>
      <c r="H5890">
        <v>0</v>
      </c>
      <c r="I5890" t="s">
        <v>151</v>
      </c>
      <c r="J5890">
        <v>559725</v>
      </c>
      <c r="K5890" t="s">
        <v>344</v>
      </c>
      <c r="L5890">
        <v>559717</v>
      </c>
      <c r="M5890" t="s">
        <v>346</v>
      </c>
      <c r="N5890">
        <v>559717</v>
      </c>
      <c r="O5890" t="s">
        <v>346</v>
      </c>
      <c r="P5890">
        <v>559717</v>
      </c>
      <c r="Q5890" t="s">
        <v>346</v>
      </c>
      <c r="R5890" s="9">
        <v>71941.662785630979</v>
      </c>
      <c r="S5890" s="9"/>
      <c r="T5890" s="9"/>
      <c r="U5890" s="9"/>
      <c r="V5890" s="9"/>
      <c r="W5890" s="9"/>
      <c r="X5890" s="9"/>
      <c r="Y5890" s="9"/>
      <c r="Z5890" s="9"/>
      <c r="AA5890" s="9"/>
      <c r="AB5890" s="9"/>
      <c r="AC5890" s="9"/>
      <c r="AD5890" s="9"/>
      <c r="AE5890" s="9"/>
      <c r="AF5890" s="9"/>
      <c r="AG5890" s="9"/>
      <c r="AH5890" s="9"/>
      <c r="AI5890" s="9"/>
      <c r="AJ5890" s="9"/>
      <c r="AK5890" s="9"/>
      <c r="AL5890" s="9"/>
      <c r="AM5890" s="9"/>
      <c r="AN5890" s="9"/>
      <c r="AO5890" s="9"/>
      <c r="AP5890" s="9"/>
      <c r="AQ5890" s="15"/>
      <c r="AR5890" s="9"/>
      <c r="AS5890" s="9"/>
      <c r="AT5890" s="9"/>
      <c r="AU5890" s="9"/>
      <c r="AV5890" s="9"/>
      <c r="AW5890" s="9"/>
      <c r="AX5890" s="9"/>
      <c r="AY5890" s="9"/>
      <c r="AZ5890" s="9"/>
      <c r="BA5890" s="9"/>
      <c r="BB5890" s="9"/>
      <c r="BC5890" s="9"/>
      <c r="BD5890" s="9"/>
      <c r="BE5890" s="9"/>
      <c r="BF5890" s="9"/>
      <c r="BG5890" s="9"/>
      <c r="BH5890" s="9"/>
      <c r="BI5890" s="9"/>
      <c r="BJ5890" s="9"/>
      <c r="BK5890" s="9"/>
      <c r="BL5890" s="9">
        <f t="shared" si="190"/>
        <v>71941.662785630979</v>
      </c>
      <c r="BM5890" s="9">
        <f t="shared" si="191"/>
        <v>71900</v>
      </c>
    </row>
    <row r="5891" spans="1:65" x14ac:dyDescent="0.3">
      <c r="A5891" t="s">
        <v>5178</v>
      </c>
      <c r="B5891" s="9">
        <v>1746</v>
      </c>
      <c r="C5891">
        <v>539856</v>
      </c>
      <c r="D5891">
        <v>1</v>
      </c>
      <c r="E5891">
        <v>0</v>
      </c>
      <c r="F5891">
        <v>0</v>
      </c>
      <c r="G5891">
        <v>0</v>
      </c>
      <c r="H5891">
        <v>0</v>
      </c>
      <c r="I5891" t="s">
        <v>86</v>
      </c>
      <c r="J5891">
        <v>539198</v>
      </c>
      <c r="K5891" t="s">
        <v>1043</v>
      </c>
      <c r="L5891">
        <v>539198</v>
      </c>
      <c r="M5891" t="s">
        <v>1043</v>
      </c>
      <c r="N5891">
        <v>539139</v>
      </c>
      <c r="O5891" t="s">
        <v>537</v>
      </c>
      <c r="P5891">
        <v>539139</v>
      </c>
      <c r="Q5891" t="s">
        <v>537</v>
      </c>
      <c r="R5891" s="9">
        <v>407443.99473140121</v>
      </c>
      <c r="S5891" s="9"/>
      <c r="T5891" s="9"/>
      <c r="U5891" s="9"/>
      <c r="V5891" s="9"/>
      <c r="W5891" s="9"/>
      <c r="X5891" s="9"/>
      <c r="Y5891" s="9"/>
      <c r="Z5891" s="9"/>
      <c r="AA5891" s="9"/>
      <c r="AB5891" s="9"/>
      <c r="AC5891" s="9"/>
      <c r="AD5891" s="9"/>
      <c r="AE5891" s="9"/>
      <c r="AF5891" s="9"/>
      <c r="AG5891" s="9"/>
      <c r="AH5891" s="9"/>
      <c r="AI5891" s="9"/>
      <c r="AJ5891" s="9"/>
      <c r="AK5891" s="9"/>
      <c r="AL5891" s="9"/>
      <c r="AM5891" s="9"/>
      <c r="AN5891" s="9"/>
      <c r="AO5891" s="9"/>
      <c r="AP5891" s="9"/>
      <c r="AQ5891" s="15"/>
      <c r="AR5891" s="9"/>
      <c r="AS5891" s="9"/>
      <c r="AT5891" s="9"/>
      <c r="AU5891" s="9"/>
      <c r="AV5891" s="9"/>
      <c r="AW5891" s="9"/>
      <c r="AX5891" s="9"/>
      <c r="AY5891" s="9"/>
      <c r="AZ5891" s="9"/>
      <c r="BA5891" s="9"/>
      <c r="BB5891" s="9"/>
      <c r="BC5891" s="9"/>
      <c r="BD5891" s="9"/>
      <c r="BE5891" s="9"/>
      <c r="BF5891" s="9"/>
      <c r="BG5891" s="9"/>
      <c r="BH5891" s="9"/>
      <c r="BI5891" s="9"/>
      <c r="BJ5891" s="9"/>
      <c r="BK5891" s="9"/>
      <c r="BL5891" s="9">
        <f t="shared" si="190"/>
        <v>407443.99473140121</v>
      </c>
      <c r="BM5891" s="9">
        <f t="shared" si="191"/>
        <v>407400</v>
      </c>
    </row>
    <row r="5892" spans="1:65" x14ac:dyDescent="0.3">
      <c r="A5892" t="s">
        <v>5179</v>
      </c>
      <c r="B5892" s="9">
        <v>48</v>
      </c>
      <c r="C5892">
        <v>554448</v>
      </c>
      <c r="D5892">
        <v>1</v>
      </c>
      <c r="E5892">
        <v>0</v>
      </c>
      <c r="F5892">
        <v>0</v>
      </c>
      <c r="G5892">
        <v>0</v>
      </c>
      <c r="H5892">
        <v>0</v>
      </c>
      <c r="I5892" t="s">
        <v>151</v>
      </c>
      <c r="J5892">
        <v>553816</v>
      </c>
      <c r="K5892" t="s">
        <v>1866</v>
      </c>
      <c r="L5892">
        <v>553786</v>
      </c>
      <c r="M5892" t="s">
        <v>706</v>
      </c>
      <c r="N5892">
        <v>553786</v>
      </c>
      <c r="O5892" t="s">
        <v>706</v>
      </c>
      <c r="P5892">
        <v>553425</v>
      </c>
      <c r="Q5892" t="s">
        <v>152</v>
      </c>
      <c r="R5892" s="9">
        <v>71941.662785630979</v>
      </c>
      <c r="S5892" s="9"/>
      <c r="T5892" s="9"/>
      <c r="U5892" s="9"/>
      <c r="V5892" s="9"/>
      <c r="W5892" s="9"/>
      <c r="X5892" s="9"/>
      <c r="Y5892" s="9"/>
      <c r="Z5892" s="9"/>
      <c r="AA5892" s="9"/>
      <c r="AB5892" s="9"/>
      <c r="AC5892" s="9"/>
      <c r="AD5892" s="9"/>
      <c r="AE5892" s="9"/>
      <c r="AF5892" s="9"/>
      <c r="AG5892" s="9"/>
      <c r="AH5892" s="9"/>
      <c r="AI5892" s="9"/>
      <c r="AJ5892" s="9"/>
      <c r="AK5892" s="9"/>
      <c r="AL5892" s="9"/>
      <c r="AM5892" s="9"/>
      <c r="AN5892" s="9"/>
      <c r="AO5892" s="9"/>
      <c r="AP5892" s="9"/>
      <c r="AQ5892" s="15"/>
      <c r="AR5892" s="9"/>
      <c r="AS5892" s="9"/>
      <c r="AT5892" s="9"/>
      <c r="AU5892" s="9"/>
      <c r="AV5892" s="9"/>
      <c r="AW5892" s="9"/>
      <c r="AX5892" s="9"/>
      <c r="AY5892" s="9"/>
      <c r="AZ5892" s="9"/>
      <c r="BA5892" s="9"/>
      <c r="BB5892" s="9"/>
      <c r="BC5892" s="9"/>
      <c r="BD5892" s="9"/>
      <c r="BE5892" s="9"/>
      <c r="BF5892" s="9"/>
      <c r="BG5892" s="9"/>
      <c r="BH5892" s="9"/>
      <c r="BI5892" s="9"/>
      <c r="BJ5892" s="9"/>
      <c r="BK5892" s="9"/>
      <c r="BL5892" s="9">
        <f t="shared" ref="BL5892:BL5955" si="192">SUMIF(R5892:R5892,"&lt;&gt;")+SUMIF(T5892:T5892,"&lt;&gt;")+SUMIF(V5892:V5892,"&lt;&gt;")+SUMIF(X5892:X5892,"&lt;&gt;")+SUMIF(Z5892:Z5892,"&lt;&gt;")+SUMIF(AB5892:AB5892,"&lt;&gt;")+SUMIF(AD5892:AD5892,"&lt;&gt;")+SUMIF(AF5892:AF5892,"&lt;&gt;")+SUMIF(AH5892:AH5892,"&lt;&gt;")+SUMIF(AJ5892:AJ5892,"&lt;&gt;")+SUMIF(AK5892:AK5892,"&lt;&gt;")+SUMIF(AM5892:AM5892,"&lt;&gt;")+SUMIF(AO5892:AO5892,"&lt;&gt;")+SUMIF(AQ5892:AQ5892,"&lt;&gt;")+SUMIF(AS5892:AS5892,"&lt;&gt;")+SUMIF(AU5892:AU5892,"&lt;&gt;")+SUMIF(AW5892:AW5892,"&lt;&gt;")+SUMIF(AY5892:AY5892,"&lt;&gt;")+SUMIF(BA5892:BA5892,"&lt;&gt;")+SUMIF(BC5892:BC5892,"&lt;&gt;")+SUMIF(BE5892:BE5892,"&lt;&gt;")+SUMIF(BG5892:BG5892,"&lt;&gt;")+SUMIF(BI5892:BI5892,"&lt;&gt;")+SUMIF(BK5892:BK5892,"&lt;&gt;")</f>
        <v>71941.662785630979</v>
      </c>
      <c r="BM5892" s="9">
        <f t="shared" ref="BM5892:BM5955" si="193">ROUND(BL5892/100,0)*100</f>
        <v>71900</v>
      </c>
    </row>
    <row r="5893" spans="1:65" x14ac:dyDescent="0.3">
      <c r="A5893" t="s">
        <v>5180</v>
      </c>
      <c r="B5893" s="9">
        <v>498</v>
      </c>
      <c r="C5893">
        <v>531952</v>
      </c>
      <c r="D5893">
        <v>1</v>
      </c>
      <c r="E5893">
        <v>0</v>
      </c>
      <c r="F5893">
        <v>0</v>
      </c>
      <c r="G5893">
        <v>0</v>
      </c>
      <c r="H5893">
        <v>0</v>
      </c>
      <c r="I5893" t="s">
        <v>86</v>
      </c>
      <c r="J5893">
        <v>531456</v>
      </c>
      <c r="K5893" t="s">
        <v>2418</v>
      </c>
      <c r="L5893">
        <v>531201</v>
      </c>
      <c r="M5893" t="s">
        <v>337</v>
      </c>
      <c r="N5893">
        <v>531057</v>
      </c>
      <c r="O5893" t="s">
        <v>220</v>
      </c>
      <c r="P5893">
        <v>531057</v>
      </c>
      <c r="Q5893" t="s">
        <v>220</v>
      </c>
      <c r="R5893" s="9">
        <v>118753.25719743549</v>
      </c>
      <c r="S5893" s="9"/>
      <c r="T5893" s="9"/>
      <c r="U5893" s="9"/>
      <c r="V5893" s="9"/>
      <c r="W5893" s="9"/>
      <c r="X5893" s="9"/>
      <c r="Y5893" s="9"/>
      <c r="Z5893" s="9"/>
      <c r="AA5893" s="9"/>
      <c r="AB5893" s="9"/>
      <c r="AC5893" s="9"/>
      <c r="AD5893" s="9"/>
      <c r="AE5893" s="9"/>
      <c r="AF5893" s="9"/>
      <c r="AG5893" s="9"/>
      <c r="AH5893" s="9"/>
      <c r="AI5893" s="9"/>
      <c r="AJ5893" s="9"/>
      <c r="AK5893" s="9"/>
      <c r="AL5893" s="9"/>
      <c r="AM5893" s="9"/>
      <c r="AN5893" s="9"/>
      <c r="AO5893" s="9"/>
      <c r="AP5893" s="9"/>
      <c r="AQ5893" s="15"/>
      <c r="AR5893" s="9">
        <v>1</v>
      </c>
      <c r="AS5893" s="9">
        <f>AR5893*30500</f>
        <v>30500</v>
      </c>
      <c r="AT5893" s="9"/>
      <c r="AU5893" s="9"/>
      <c r="AV5893" s="9"/>
      <c r="AW5893" s="9"/>
      <c r="AX5893" s="9"/>
      <c r="AY5893" s="9"/>
      <c r="AZ5893" s="9"/>
      <c r="BA5893" s="9"/>
      <c r="BB5893" s="9"/>
      <c r="BC5893" s="9"/>
      <c r="BD5893" s="9"/>
      <c r="BE5893" s="9"/>
      <c r="BF5893" s="9"/>
      <c r="BG5893" s="9"/>
      <c r="BH5893" s="9"/>
      <c r="BI5893" s="9"/>
      <c r="BJ5893" s="9"/>
      <c r="BK5893" s="9"/>
      <c r="BL5893" s="9">
        <f t="shared" si="192"/>
        <v>149253.25719743548</v>
      </c>
      <c r="BM5893" s="9">
        <f t="shared" si="193"/>
        <v>149300</v>
      </c>
    </row>
    <row r="5894" spans="1:65" x14ac:dyDescent="0.3">
      <c r="A5894" t="s">
        <v>5181</v>
      </c>
      <c r="B5894" s="9">
        <v>137</v>
      </c>
      <c r="C5894">
        <v>572543</v>
      </c>
      <c r="D5894">
        <v>1</v>
      </c>
      <c r="E5894">
        <v>0</v>
      </c>
      <c r="F5894">
        <v>0</v>
      </c>
      <c r="G5894">
        <v>0</v>
      </c>
      <c r="H5894">
        <v>0</v>
      </c>
      <c r="I5894" t="s">
        <v>96</v>
      </c>
      <c r="J5894">
        <v>572390</v>
      </c>
      <c r="K5894" t="s">
        <v>4711</v>
      </c>
      <c r="L5894">
        <v>571393</v>
      </c>
      <c r="M5894" t="s">
        <v>1167</v>
      </c>
      <c r="N5894">
        <v>571393</v>
      </c>
      <c r="O5894" t="s">
        <v>1167</v>
      </c>
      <c r="P5894">
        <v>571393</v>
      </c>
      <c r="Q5894" t="s">
        <v>1167</v>
      </c>
      <c r="R5894" s="9">
        <v>71941.662785630979</v>
      </c>
      <c r="S5894" s="9"/>
      <c r="T5894" s="9"/>
      <c r="U5894" s="9"/>
      <c r="V5894" s="9"/>
      <c r="W5894" s="9"/>
      <c r="X5894" s="9"/>
      <c r="Y5894" s="9"/>
      <c r="Z5894" s="9"/>
      <c r="AA5894" s="9"/>
      <c r="AB5894" s="9"/>
      <c r="AC5894" s="9"/>
      <c r="AD5894" s="9"/>
      <c r="AE5894" s="9"/>
      <c r="AF5894" s="9"/>
      <c r="AG5894" s="9"/>
      <c r="AH5894" s="9"/>
      <c r="AI5894" s="9"/>
      <c r="AJ5894" s="9"/>
      <c r="AK5894" s="9"/>
      <c r="AL5894" s="9"/>
      <c r="AM5894" s="9"/>
      <c r="AN5894" s="9"/>
      <c r="AO5894" s="9"/>
      <c r="AP5894" s="9"/>
      <c r="AQ5894" s="15"/>
      <c r="AR5894" s="9"/>
      <c r="AS5894" s="9"/>
      <c r="AT5894" s="9"/>
      <c r="AU5894" s="9"/>
      <c r="AV5894" s="9"/>
      <c r="AW5894" s="9"/>
      <c r="AX5894" s="9"/>
      <c r="AY5894" s="9"/>
      <c r="AZ5894" s="9"/>
      <c r="BA5894" s="9"/>
      <c r="BB5894" s="9"/>
      <c r="BC5894" s="9"/>
      <c r="BD5894" s="9"/>
      <c r="BE5894" s="9"/>
      <c r="BF5894" s="9"/>
      <c r="BG5894" s="9"/>
      <c r="BH5894" s="9"/>
      <c r="BI5894" s="9"/>
      <c r="BJ5894" s="9"/>
      <c r="BK5894" s="9"/>
      <c r="BL5894" s="9">
        <f t="shared" si="192"/>
        <v>71941.662785630979</v>
      </c>
      <c r="BM5894" s="9">
        <f t="shared" si="193"/>
        <v>71900</v>
      </c>
    </row>
    <row r="5895" spans="1:65" x14ac:dyDescent="0.3">
      <c r="A5895" s="4" t="s">
        <v>443</v>
      </c>
      <c r="B5895" s="9">
        <v>1716</v>
      </c>
      <c r="C5895">
        <v>559628</v>
      </c>
      <c r="D5895">
        <v>1</v>
      </c>
      <c r="E5895">
        <v>1</v>
      </c>
      <c r="F5895">
        <v>1</v>
      </c>
      <c r="G5895">
        <v>1</v>
      </c>
      <c r="H5895">
        <v>0</v>
      </c>
      <c r="I5895" t="s">
        <v>151</v>
      </c>
      <c r="J5895">
        <v>559628</v>
      </c>
      <c r="K5895" t="s">
        <v>443</v>
      </c>
      <c r="L5895">
        <v>559628</v>
      </c>
      <c r="M5895" t="s">
        <v>443</v>
      </c>
      <c r="N5895">
        <v>559628</v>
      </c>
      <c r="O5895" t="s">
        <v>443</v>
      </c>
      <c r="P5895">
        <v>559300</v>
      </c>
      <c r="Q5895" t="s">
        <v>223</v>
      </c>
      <c r="R5895" s="9">
        <v>400601.95454517577</v>
      </c>
      <c r="S5895" s="9">
        <f>SUMIFS($B:$B,$J:$J,$C5895)</f>
        <v>2901</v>
      </c>
      <c r="T5895" s="9">
        <v>157742.76944869381</v>
      </c>
      <c r="U5895" s="9">
        <v>0</v>
      </c>
      <c r="V5895" s="9">
        <f>U5895*768</f>
        <v>0</v>
      </c>
      <c r="W5895" s="9">
        <v>22</v>
      </c>
      <c r="X5895" s="9">
        <f>W5895*3072</f>
        <v>67584</v>
      </c>
      <c r="Y5895" s="9">
        <v>13</v>
      </c>
      <c r="Z5895" s="9">
        <f>Y5895*1024</f>
        <v>13312</v>
      </c>
      <c r="AA5895" s="9">
        <v>9</v>
      </c>
      <c r="AB5895" s="9">
        <f>AA5895*256</f>
        <v>2304</v>
      </c>
      <c r="AC5895" s="9">
        <f>SUMIFS($B:$B,$L:$L,$C5895)</f>
        <v>4823</v>
      </c>
      <c r="AD5895" s="9">
        <v>602858.83590262022</v>
      </c>
      <c r="AE5895" s="9"/>
      <c r="AF5895" s="9"/>
      <c r="AG5895" s="9">
        <f>SUMIFS($B:$B,$N:$N,$C5895)</f>
        <v>4823</v>
      </c>
      <c r="AH5895" s="9">
        <v>545163.09674006363</v>
      </c>
      <c r="AI5895" s="9"/>
      <c r="AJ5895" s="9"/>
      <c r="AK5895" s="9"/>
      <c r="AL5895" s="9"/>
      <c r="AM5895" s="9"/>
      <c r="AN5895" s="9"/>
      <c r="AO5895" s="9"/>
      <c r="AP5895" s="9"/>
      <c r="AQ5895" s="15"/>
      <c r="AR5895" s="9">
        <v>2</v>
      </c>
      <c r="AS5895" s="9">
        <f>AR5895*30500</f>
        <v>61000</v>
      </c>
      <c r="AT5895" s="9"/>
      <c r="AU5895" s="9"/>
      <c r="AV5895" s="9"/>
      <c r="AW5895" s="9"/>
      <c r="AX5895" s="9"/>
      <c r="AY5895" s="9"/>
      <c r="AZ5895" s="9"/>
      <c r="BA5895" s="9"/>
      <c r="BB5895" s="9"/>
      <c r="BC5895" s="9"/>
      <c r="BD5895" s="9"/>
      <c r="BE5895" s="9"/>
      <c r="BF5895" s="9"/>
      <c r="BG5895" s="9"/>
      <c r="BH5895" s="9"/>
      <c r="BI5895" s="9"/>
      <c r="BJ5895" s="9"/>
      <c r="BK5895" s="9"/>
      <c r="BL5895" s="9">
        <f t="shared" si="192"/>
        <v>1850566.6566365534</v>
      </c>
      <c r="BM5895" s="9">
        <f t="shared" si="193"/>
        <v>1850600</v>
      </c>
    </row>
    <row r="5896" spans="1:65" x14ac:dyDescent="0.3">
      <c r="A5896" t="s">
        <v>443</v>
      </c>
      <c r="B5896" s="9">
        <v>810</v>
      </c>
      <c r="C5896">
        <v>554456</v>
      </c>
      <c r="D5896">
        <v>1</v>
      </c>
      <c r="E5896">
        <v>0</v>
      </c>
      <c r="F5896">
        <v>0</v>
      </c>
      <c r="G5896">
        <v>0</v>
      </c>
      <c r="H5896">
        <v>0</v>
      </c>
      <c r="I5896" t="s">
        <v>151</v>
      </c>
      <c r="J5896">
        <v>553786</v>
      </c>
      <c r="K5896" t="s">
        <v>706</v>
      </c>
      <c r="L5896">
        <v>553786</v>
      </c>
      <c r="M5896" t="s">
        <v>706</v>
      </c>
      <c r="N5896">
        <v>553786</v>
      </c>
      <c r="O5896" t="s">
        <v>706</v>
      </c>
      <c r="P5896">
        <v>553425</v>
      </c>
      <c r="Q5896" t="s">
        <v>152</v>
      </c>
      <c r="R5896" s="9">
        <v>191829.2780202587</v>
      </c>
      <c r="S5896" s="9"/>
      <c r="T5896" s="9"/>
      <c r="U5896" s="9"/>
      <c r="V5896" s="9"/>
      <c r="W5896" s="9"/>
      <c r="X5896" s="9"/>
      <c r="Y5896" s="9"/>
      <c r="Z5896" s="9"/>
      <c r="AA5896" s="9"/>
      <c r="AB5896" s="9"/>
      <c r="AC5896" s="9"/>
      <c r="AD5896" s="9"/>
      <c r="AE5896" s="9"/>
      <c r="AF5896" s="9"/>
      <c r="AG5896" s="9"/>
      <c r="AH5896" s="9"/>
      <c r="AI5896" s="9"/>
      <c r="AJ5896" s="9"/>
      <c r="AK5896" s="9"/>
      <c r="AL5896" s="9"/>
      <c r="AM5896" s="9"/>
      <c r="AN5896" s="9"/>
      <c r="AO5896" s="9"/>
      <c r="AP5896" s="9"/>
      <c r="AQ5896" s="15"/>
      <c r="AR5896" s="9"/>
      <c r="AS5896" s="9"/>
      <c r="AT5896" s="9"/>
      <c r="AU5896" s="9"/>
      <c r="AV5896" s="9"/>
      <c r="AW5896" s="9"/>
      <c r="AX5896" s="9"/>
      <c r="AY5896" s="9"/>
      <c r="AZ5896" s="9"/>
      <c r="BA5896" s="9"/>
      <c r="BB5896" s="9"/>
      <c r="BC5896" s="9"/>
      <c r="BD5896" s="9"/>
      <c r="BE5896" s="9"/>
      <c r="BF5896" s="9"/>
      <c r="BG5896" s="9"/>
      <c r="BH5896" s="9"/>
      <c r="BI5896" s="9"/>
      <c r="BJ5896" s="9"/>
      <c r="BK5896" s="9"/>
      <c r="BL5896" s="9">
        <f t="shared" si="192"/>
        <v>191829.2780202587</v>
      </c>
      <c r="BM5896" s="9">
        <f t="shared" si="193"/>
        <v>191800</v>
      </c>
    </row>
    <row r="5897" spans="1:65" x14ac:dyDescent="0.3">
      <c r="A5897" s="2" t="s">
        <v>1127</v>
      </c>
      <c r="B5897" s="9">
        <v>1782</v>
      </c>
      <c r="C5897">
        <v>571091</v>
      </c>
      <c r="D5897">
        <v>1</v>
      </c>
      <c r="E5897">
        <v>1</v>
      </c>
      <c r="F5897">
        <v>0</v>
      </c>
      <c r="G5897">
        <v>0</v>
      </c>
      <c r="H5897">
        <v>0</v>
      </c>
      <c r="I5897" t="s">
        <v>90</v>
      </c>
      <c r="J5897">
        <v>571091</v>
      </c>
      <c r="K5897" t="s">
        <v>1127</v>
      </c>
      <c r="L5897">
        <v>569810</v>
      </c>
      <c r="M5897" t="s">
        <v>284</v>
      </c>
      <c r="N5897">
        <v>569810</v>
      </c>
      <c r="O5897" t="s">
        <v>284</v>
      </c>
      <c r="P5897">
        <v>569810</v>
      </c>
      <c r="Q5897" t="s">
        <v>284</v>
      </c>
      <c r="R5897" s="9">
        <v>415649.14547790127</v>
      </c>
      <c r="S5897" s="9">
        <f>SUMIFS($B:$B,$J:$J,$C5897)</f>
        <v>5174</v>
      </c>
      <c r="T5897" s="9">
        <v>280845.20358472102</v>
      </c>
      <c r="U5897" s="9">
        <v>0</v>
      </c>
      <c r="V5897" s="9">
        <f>U5897*768</f>
        <v>0</v>
      </c>
      <c r="W5897" s="9">
        <v>25</v>
      </c>
      <c r="X5897" s="9">
        <f>W5897*3072</f>
        <v>76800</v>
      </c>
      <c r="Y5897" s="9">
        <v>13</v>
      </c>
      <c r="Z5897" s="9">
        <f>Y5897*1024</f>
        <v>13312</v>
      </c>
      <c r="AA5897" s="9">
        <v>3</v>
      </c>
      <c r="AB5897" s="9">
        <f>AA5897*256</f>
        <v>768</v>
      </c>
      <c r="AC5897" s="9"/>
      <c r="AD5897" s="9"/>
      <c r="AE5897" s="9"/>
      <c r="AF5897" s="9"/>
      <c r="AG5897" s="9"/>
      <c r="AH5897" s="9"/>
      <c r="AI5897" s="9"/>
      <c r="AJ5897" s="9"/>
      <c r="AK5897" s="9"/>
      <c r="AL5897" s="9"/>
      <c r="AM5897" s="9"/>
      <c r="AN5897" s="9"/>
      <c r="AO5897" s="9"/>
      <c r="AP5897" s="9"/>
      <c r="AQ5897" s="15"/>
      <c r="AR5897" s="9"/>
      <c r="AS5897" s="9"/>
      <c r="AT5897" s="9"/>
      <c r="AU5897" s="9"/>
      <c r="AV5897" s="9"/>
      <c r="AW5897" s="9"/>
      <c r="AX5897" s="9"/>
      <c r="AY5897" s="9"/>
      <c r="AZ5897" s="9"/>
      <c r="BA5897" s="9"/>
      <c r="BB5897" s="9"/>
      <c r="BC5897" s="9"/>
      <c r="BD5897" s="9"/>
      <c r="BE5897" s="9"/>
      <c r="BF5897" s="9"/>
      <c r="BG5897" s="9"/>
      <c r="BH5897" s="9"/>
      <c r="BI5897" s="9"/>
      <c r="BJ5897" s="9"/>
      <c r="BK5897" s="9"/>
      <c r="BL5897" s="9">
        <f t="shared" si="192"/>
        <v>787374.34906262229</v>
      </c>
      <c r="BM5897" s="9">
        <f t="shared" si="193"/>
        <v>787400</v>
      </c>
    </row>
    <row r="5898" spans="1:65" x14ac:dyDescent="0.3">
      <c r="A5898" t="s">
        <v>1127</v>
      </c>
      <c r="B5898" s="9">
        <v>1009</v>
      </c>
      <c r="C5898">
        <v>539031</v>
      </c>
      <c r="D5898">
        <v>1</v>
      </c>
      <c r="E5898">
        <v>0</v>
      </c>
      <c r="F5898">
        <v>0</v>
      </c>
      <c r="G5898">
        <v>0</v>
      </c>
      <c r="H5898">
        <v>0</v>
      </c>
      <c r="I5898" t="s">
        <v>86</v>
      </c>
      <c r="J5898">
        <v>538493</v>
      </c>
      <c r="K5898" t="s">
        <v>1900</v>
      </c>
      <c r="L5898">
        <v>538493</v>
      </c>
      <c r="M5898" t="s">
        <v>1900</v>
      </c>
      <c r="N5898">
        <v>538728</v>
      </c>
      <c r="O5898" t="s">
        <v>141</v>
      </c>
      <c r="P5898">
        <v>538728</v>
      </c>
      <c r="Q5898" t="s">
        <v>141</v>
      </c>
      <c r="R5898" s="9">
        <v>238080.3729005944</v>
      </c>
      <c r="S5898" s="9"/>
      <c r="T5898" s="9"/>
      <c r="U5898" s="9"/>
      <c r="V5898" s="9"/>
      <c r="W5898" s="9"/>
      <c r="X5898" s="9"/>
      <c r="Y5898" s="9"/>
      <c r="Z5898" s="9"/>
      <c r="AA5898" s="9"/>
      <c r="AB5898" s="9"/>
      <c r="AC5898" s="9"/>
      <c r="AD5898" s="9"/>
      <c r="AE5898" s="9"/>
      <c r="AF5898" s="9"/>
      <c r="AG5898" s="9"/>
      <c r="AH5898" s="9"/>
      <c r="AI5898" s="9"/>
      <c r="AJ5898" s="9"/>
      <c r="AK5898" s="9"/>
      <c r="AL5898" s="9"/>
      <c r="AM5898" s="9"/>
      <c r="AN5898" s="9"/>
      <c r="AO5898" s="9"/>
      <c r="AP5898" s="9"/>
      <c r="AQ5898" s="15"/>
      <c r="AR5898" s="9"/>
      <c r="AS5898" s="9"/>
      <c r="AT5898" s="9"/>
      <c r="AU5898" s="9"/>
      <c r="AV5898" s="9"/>
      <c r="AW5898" s="9"/>
      <c r="AX5898" s="9"/>
      <c r="AY5898" s="9"/>
      <c r="AZ5898" s="9"/>
      <c r="BA5898" s="9"/>
      <c r="BB5898" s="9"/>
      <c r="BC5898" s="9"/>
      <c r="BD5898" s="9"/>
      <c r="BE5898" s="9"/>
      <c r="BF5898" s="9"/>
      <c r="BG5898" s="9"/>
      <c r="BH5898" s="9"/>
      <c r="BI5898" s="9"/>
      <c r="BJ5898" s="9"/>
      <c r="BK5898" s="9"/>
      <c r="BL5898" s="9">
        <f t="shared" si="192"/>
        <v>238080.3729005944</v>
      </c>
      <c r="BM5898" s="9">
        <f t="shared" si="193"/>
        <v>238100</v>
      </c>
    </row>
    <row r="5899" spans="1:65" x14ac:dyDescent="0.3">
      <c r="A5899" t="s">
        <v>5182</v>
      </c>
      <c r="B5899" s="9">
        <v>176</v>
      </c>
      <c r="C5899">
        <v>563480</v>
      </c>
      <c r="D5899">
        <v>1</v>
      </c>
      <c r="E5899">
        <v>0</v>
      </c>
      <c r="F5899">
        <v>0</v>
      </c>
      <c r="G5899">
        <v>0</v>
      </c>
      <c r="H5899">
        <v>0</v>
      </c>
      <c r="I5899" t="s">
        <v>131</v>
      </c>
      <c r="J5899">
        <v>563099</v>
      </c>
      <c r="K5899" t="s">
        <v>542</v>
      </c>
      <c r="L5899">
        <v>563099</v>
      </c>
      <c r="M5899" t="s">
        <v>542</v>
      </c>
      <c r="N5899">
        <v>563099</v>
      </c>
      <c r="O5899" t="s">
        <v>542</v>
      </c>
      <c r="P5899">
        <v>562971</v>
      </c>
      <c r="Q5899" t="s">
        <v>384</v>
      </c>
      <c r="R5899" s="9">
        <v>71941.662785630979</v>
      </c>
      <c r="S5899" s="9"/>
      <c r="T5899" s="9"/>
      <c r="U5899" s="9"/>
      <c r="V5899" s="9"/>
      <c r="W5899" s="9"/>
      <c r="X5899" s="9"/>
      <c r="Y5899" s="9"/>
      <c r="Z5899" s="9"/>
      <c r="AA5899" s="9"/>
      <c r="AB5899" s="9"/>
      <c r="AC5899" s="9"/>
      <c r="AD5899" s="9"/>
      <c r="AE5899" s="9"/>
      <c r="AF5899" s="9"/>
      <c r="AG5899" s="9"/>
      <c r="AH5899" s="9"/>
      <c r="AI5899" s="9"/>
      <c r="AJ5899" s="9"/>
      <c r="AK5899" s="9"/>
      <c r="AL5899" s="9"/>
      <c r="AM5899" s="9"/>
      <c r="AN5899" s="9"/>
      <c r="AO5899" s="9"/>
      <c r="AP5899" s="9"/>
      <c r="AQ5899" s="15"/>
      <c r="AR5899" s="9"/>
      <c r="AS5899" s="9"/>
      <c r="AT5899" s="9"/>
      <c r="AU5899" s="9"/>
      <c r="AV5899" s="9"/>
      <c r="AW5899" s="9"/>
      <c r="AX5899" s="9"/>
      <c r="AY5899" s="9"/>
      <c r="AZ5899" s="9"/>
      <c r="BA5899" s="9"/>
      <c r="BB5899" s="9"/>
      <c r="BC5899" s="9"/>
      <c r="BD5899" s="9"/>
      <c r="BE5899" s="9"/>
      <c r="BF5899" s="9"/>
      <c r="BG5899" s="9"/>
      <c r="BH5899" s="9"/>
      <c r="BI5899" s="9"/>
      <c r="BJ5899" s="9"/>
      <c r="BK5899" s="9"/>
      <c r="BL5899" s="9">
        <f t="shared" si="192"/>
        <v>71941.662785630979</v>
      </c>
      <c r="BM5899" s="9">
        <f t="shared" si="193"/>
        <v>71900</v>
      </c>
    </row>
    <row r="5900" spans="1:65" x14ac:dyDescent="0.3">
      <c r="A5900" t="s">
        <v>5182</v>
      </c>
      <c r="B5900" s="9">
        <v>434</v>
      </c>
      <c r="C5900">
        <v>535311</v>
      </c>
      <c r="D5900">
        <v>1</v>
      </c>
      <c r="E5900">
        <v>0</v>
      </c>
      <c r="F5900">
        <v>0</v>
      </c>
      <c r="G5900">
        <v>0</v>
      </c>
      <c r="H5900">
        <v>0</v>
      </c>
      <c r="I5900" t="s">
        <v>86</v>
      </c>
      <c r="J5900">
        <v>535273</v>
      </c>
      <c r="K5900" t="s">
        <v>1825</v>
      </c>
      <c r="L5900">
        <v>535273</v>
      </c>
      <c r="M5900" t="s">
        <v>1825</v>
      </c>
      <c r="N5900">
        <v>534951</v>
      </c>
      <c r="O5900" t="s">
        <v>1279</v>
      </c>
      <c r="P5900">
        <v>534951</v>
      </c>
      <c r="Q5900" t="s">
        <v>1279</v>
      </c>
      <c r="R5900" s="9">
        <v>103664.45610706561</v>
      </c>
      <c r="S5900" s="9"/>
      <c r="T5900" s="9"/>
      <c r="U5900" s="9"/>
      <c r="V5900" s="9"/>
      <c r="W5900" s="9"/>
      <c r="X5900" s="9"/>
      <c r="Y5900" s="9"/>
      <c r="Z5900" s="9"/>
      <c r="AA5900" s="9"/>
      <c r="AB5900" s="9"/>
      <c r="AC5900" s="9"/>
      <c r="AD5900" s="9"/>
      <c r="AE5900" s="9"/>
      <c r="AF5900" s="9"/>
      <c r="AG5900" s="9"/>
      <c r="AH5900" s="9"/>
      <c r="AI5900" s="9"/>
      <c r="AJ5900" s="9"/>
      <c r="AK5900" s="9"/>
      <c r="AL5900" s="9"/>
      <c r="AM5900" s="9"/>
      <c r="AN5900" s="9"/>
      <c r="AO5900" s="9"/>
      <c r="AP5900" s="9"/>
      <c r="AQ5900" s="15"/>
      <c r="AR5900" s="9"/>
      <c r="AS5900" s="9"/>
      <c r="AT5900" s="9"/>
      <c r="AU5900" s="9"/>
      <c r="AV5900" s="9"/>
      <c r="AW5900" s="9"/>
      <c r="AX5900" s="9"/>
      <c r="AY5900" s="9"/>
      <c r="AZ5900" s="9"/>
      <c r="BA5900" s="9"/>
      <c r="BB5900" s="9"/>
      <c r="BC5900" s="9"/>
      <c r="BD5900" s="9"/>
      <c r="BE5900" s="9"/>
      <c r="BF5900" s="9"/>
      <c r="BG5900" s="9"/>
      <c r="BH5900" s="9"/>
      <c r="BI5900" s="9"/>
      <c r="BJ5900" s="9"/>
      <c r="BK5900" s="9"/>
      <c r="BL5900" s="9">
        <f t="shared" si="192"/>
        <v>103664.45610706561</v>
      </c>
      <c r="BM5900" s="9">
        <f t="shared" si="193"/>
        <v>103700</v>
      </c>
    </row>
    <row r="5901" spans="1:65" x14ac:dyDescent="0.3">
      <c r="A5901" t="s">
        <v>5183</v>
      </c>
      <c r="B5901" s="9">
        <v>106</v>
      </c>
      <c r="C5901">
        <v>565130</v>
      </c>
      <c r="D5901">
        <v>1</v>
      </c>
      <c r="E5901">
        <v>0</v>
      </c>
      <c r="F5901">
        <v>0</v>
      </c>
      <c r="G5901">
        <v>0</v>
      </c>
      <c r="H5901">
        <v>0</v>
      </c>
      <c r="I5901" t="s">
        <v>86</v>
      </c>
      <c r="J5901">
        <v>541699</v>
      </c>
      <c r="K5901" t="s">
        <v>781</v>
      </c>
      <c r="L5901">
        <v>541656</v>
      </c>
      <c r="M5901" t="s">
        <v>227</v>
      </c>
      <c r="N5901">
        <v>541656</v>
      </c>
      <c r="O5901" t="s">
        <v>227</v>
      </c>
      <c r="P5901">
        <v>541656</v>
      </c>
      <c r="Q5901" t="s">
        <v>227</v>
      </c>
      <c r="R5901" s="9">
        <v>71941.662785630979</v>
      </c>
      <c r="S5901" s="9"/>
      <c r="T5901" s="9"/>
      <c r="U5901" s="9"/>
      <c r="V5901" s="9"/>
      <c r="W5901" s="9"/>
      <c r="X5901" s="9"/>
      <c r="Y5901" s="9"/>
      <c r="Z5901" s="9"/>
      <c r="AA5901" s="9"/>
      <c r="AB5901" s="9"/>
      <c r="AC5901" s="9"/>
      <c r="AD5901" s="9"/>
      <c r="AE5901" s="9"/>
      <c r="AF5901" s="9"/>
      <c r="AG5901" s="9"/>
      <c r="AH5901" s="9"/>
      <c r="AI5901" s="9"/>
      <c r="AJ5901" s="9"/>
      <c r="AK5901" s="9"/>
      <c r="AL5901" s="9"/>
      <c r="AM5901" s="9"/>
      <c r="AN5901" s="9"/>
      <c r="AO5901" s="9"/>
      <c r="AP5901" s="9"/>
      <c r="AQ5901" s="15"/>
      <c r="AR5901" s="9"/>
      <c r="AS5901" s="9"/>
      <c r="AT5901" s="9"/>
      <c r="AU5901" s="9"/>
      <c r="AV5901" s="9"/>
      <c r="AW5901" s="9"/>
      <c r="AX5901" s="9"/>
      <c r="AY5901" s="9"/>
      <c r="AZ5901" s="9"/>
      <c r="BA5901" s="9"/>
      <c r="BB5901" s="9"/>
      <c r="BC5901" s="9"/>
      <c r="BD5901" s="9"/>
      <c r="BE5901" s="9"/>
      <c r="BF5901" s="9"/>
      <c r="BG5901" s="9"/>
      <c r="BH5901" s="9"/>
      <c r="BI5901" s="9"/>
      <c r="BJ5901" s="9"/>
      <c r="BK5901" s="9"/>
      <c r="BL5901" s="9">
        <f t="shared" si="192"/>
        <v>71941.662785630979</v>
      </c>
      <c r="BM5901" s="9">
        <f t="shared" si="193"/>
        <v>71900</v>
      </c>
    </row>
    <row r="5902" spans="1:65" x14ac:dyDescent="0.3">
      <c r="A5902" t="s">
        <v>567</v>
      </c>
      <c r="B5902" s="9">
        <v>313</v>
      </c>
      <c r="C5902">
        <v>542598</v>
      </c>
      <c r="D5902">
        <v>1</v>
      </c>
      <c r="E5902">
        <v>0</v>
      </c>
      <c r="F5902">
        <v>0</v>
      </c>
      <c r="G5902">
        <v>0</v>
      </c>
      <c r="H5902">
        <v>0</v>
      </c>
      <c r="I5902" t="s">
        <v>86</v>
      </c>
      <c r="J5902">
        <v>541656</v>
      </c>
      <c r="K5902" t="s">
        <v>227</v>
      </c>
      <c r="L5902">
        <v>541656</v>
      </c>
      <c r="M5902" t="s">
        <v>227</v>
      </c>
      <c r="N5902">
        <v>541656</v>
      </c>
      <c r="O5902" t="s">
        <v>227</v>
      </c>
      <c r="P5902">
        <v>541656</v>
      </c>
      <c r="Q5902" t="s">
        <v>227</v>
      </c>
      <c r="R5902" s="9">
        <v>75027.676217933433</v>
      </c>
      <c r="S5902" s="9"/>
      <c r="T5902" s="9"/>
      <c r="U5902" s="9"/>
      <c r="V5902" s="9"/>
      <c r="W5902" s="9"/>
      <c r="X5902" s="9"/>
      <c r="Y5902" s="9"/>
      <c r="Z5902" s="9"/>
      <c r="AA5902" s="9"/>
      <c r="AB5902" s="9"/>
      <c r="AC5902" s="9"/>
      <c r="AD5902" s="9"/>
      <c r="AE5902" s="9"/>
      <c r="AF5902" s="9"/>
      <c r="AG5902" s="9"/>
      <c r="AH5902" s="9"/>
      <c r="AI5902" s="9"/>
      <c r="AJ5902" s="9"/>
      <c r="AK5902" s="9"/>
      <c r="AL5902" s="9"/>
      <c r="AM5902" s="9"/>
      <c r="AN5902" s="9"/>
      <c r="AO5902" s="9"/>
      <c r="AP5902" s="9"/>
      <c r="AQ5902" s="15"/>
      <c r="AR5902" s="9"/>
      <c r="AS5902" s="9"/>
      <c r="AT5902" s="9"/>
      <c r="AU5902" s="9"/>
      <c r="AV5902" s="9"/>
      <c r="AW5902" s="9"/>
      <c r="AX5902" s="9"/>
      <c r="AY5902" s="9"/>
      <c r="AZ5902" s="9"/>
      <c r="BA5902" s="9"/>
      <c r="BB5902" s="9"/>
      <c r="BC5902" s="9"/>
      <c r="BD5902" s="9"/>
      <c r="BE5902" s="9"/>
      <c r="BF5902" s="9"/>
      <c r="BG5902" s="9"/>
      <c r="BH5902" s="9"/>
      <c r="BI5902" s="9"/>
      <c r="BJ5902" s="9"/>
      <c r="BK5902" s="9"/>
      <c r="BL5902" s="9">
        <f t="shared" si="192"/>
        <v>75027.676217933433</v>
      </c>
      <c r="BM5902" s="9">
        <f t="shared" si="193"/>
        <v>75000</v>
      </c>
    </row>
    <row r="5903" spans="1:65" x14ac:dyDescent="0.3">
      <c r="A5903" s="3" t="s">
        <v>567</v>
      </c>
      <c r="B5903" s="9">
        <v>2506</v>
      </c>
      <c r="C5903">
        <v>535320</v>
      </c>
      <c r="D5903">
        <v>1</v>
      </c>
      <c r="E5903">
        <v>1</v>
      </c>
      <c r="F5903">
        <v>1</v>
      </c>
      <c r="G5903">
        <v>0</v>
      </c>
      <c r="H5903">
        <v>0</v>
      </c>
      <c r="I5903" t="s">
        <v>86</v>
      </c>
      <c r="J5903">
        <v>535320</v>
      </c>
      <c r="K5903" t="s">
        <v>567</v>
      </c>
      <c r="L5903">
        <v>535320</v>
      </c>
      <c r="M5903" t="s">
        <v>567</v>
      </c>
      <c r="N5903">
        <v>535087</v>
      </c>
      <c r="O5903" t="s">
        <v>960</v>
      </c>
      <c r="P5903">
        <v>535087</v>
      </c>
      <c r="Q5903" t="s">
        <v>960</v>
      </c>
      <c r="R5903" s="9">
        <v>579526.71552893601</v>
      </c>
      <c r="S5903" s="9">
        <f>SUMIFS($B:$B,$J:$J,$C5903)</f>
        <v>3396</v>
      </c>
      <c r="T5903" s="9">
        <v>184579.45029218399</v>
      </c>
      <c r="U5903" s="9">
        <v>0</v>
      </c>
      <c r="V5903" s="9">
        <f>U5903*768</f>
        <v>0</v>
      </c>
      <c r="W5903" s="9">
        <v>8</v>
      </c>
      <c r="X5903" s="9">
        <f>W5903*3072</f>
        <v>24576</v>
      </c>
      <c r="Y5903" s="9">
        <v>10</v>
      </c>
      <c r="Z5903" s="9">
        <f>Y5903*1024</f>
        <v>10240</v>
      </c>
      <c r="AA5903" s="9">
        <v>5</v>
      </c>
      <c r="AB5903" s="9">
        <f>AA5903*256</f>
        <v>1280</v>
      </c>
      <c r="AC5903" s="9">
        <f>SUMIFS($B:$B,$L:$L,$C5903)</f>
        <v>6731</v>
      </c>
      <c r="AD5903" s="9">
        <v>838671.88872477959</v>
      </c>
      <c r="AE5903" s="9"/>
      <c r="AF5903" s="9"/>
      <c r="AG5903" s="9"/>
      <c r="AH5903" s="9"/>
      <c r="AI5903" s="9"/>
      <c r="AJ5903" s="9"/>
      <c r="AK5903" s="9"/>
      <c r="AL5903" s="9"/>
      <c r="AM5903" s="9"/>
      <c r="AN5903" s="9"/>
      <c r="AO5903" s="9"/>
      <c r="AP5903" s="9"/>
      <c r="AQ5903" s="15"/>
      <c r="AR5903" s="9">
        <v>1</v>
      </c>
      <c r="AS5903" s="9">
        <f>AR5903*30500</f>
        <v>30500</v>
      </c>
      <c r="AT5903" s="9"/>
      <c r="AU5903" s="9"/>
      <c r="AV5903" s="9"/>
      <c r="AW5903" s="9"/>
      <c r="AX5903" s="9"/>
      <c r="AY5903" s="9"/>
      <c r="AZ5903" s="9"/>
      <c r="BA5903" s="9"/>
      <c r="BB5903" s="9"/>
      <c r="BC5903" s="9"/>
      <c r="BD5903" s="9"/>
      <c r="BE5903" s="9"/>
      <c r="BF5903" s="9"/>
      <c r="BG5903" s="9"/>
      <c r="BH5903" s="9"/>
      <c r="BI5903" s="9"/>
      <c r="BJ5903" s="9"/>
      <c r="BK5903" s="9"/>
      <c r="BL5903" s="9">
        <f t="shared" si="192"/>
        <v>1669374.0545458996</v>
      </c>
      <c r="BM5903" s="9">
        <f t="shared" si="193"/>
        <v>1669400</v>
      </c>
    </row>
    <row r="5904" spans="1:65" x14ac:dyDescent="0.3">
      <c r="A5904" t="s">
        <v>5184</v>
      </c>
      <c r="B5904" s="9">
        <v>141</v>
      </c>
      <c r="C5904">
        <v>598437</v>
      </c>
      <c r="D5904">
        <v>1</v>
      </c>
      <c r="E5904">
        <v>0</v>
      </c>
      <c r="F5904">
        <v>0</v>
      </c>
      <c r="G5904">
        <v>0</v>
      </c>
      <c r="H5904">
        <v>0</v>
      </c>
      <c r="I5904" t="s">
        <v>86</v>
      </c>
      <c r="J5904">
        <v>541231</v>
      </c>
      <c r="K5904" t="s">
        <v>351</v>
      </c>
      <c r="L5904">
        <v>541231</v>
      </c>
      <c r="M5904" t="s">
        <v>351</v>
      </c>
      <c r="N5904">
        <v>541231</v>
      </c>
      <c r="O5904" t="s">
        <v>351</v>
      </c>
      <c r="P5904">
        <v>539911</v>
      </c>
      <c r="Q5904" t="s">
        <v>352</v>
      </c>
      <c r="R5904" s="9">
        <v>71941.662785630979</v>
      </c>
      <c r="S5904" s="9"/>
      <c r="T5904" s="9"/>
      <c r="U5904" s="9"/>
      <c r="V5904" s="9"/>
      <c r="W5904" s="9"/>
      <c r="X5904" s="9"/>
      <c r="Y5904" s="9"/>
      <c r="Z5904" s="9"/>
      <c r="AA5904" s="9"/>
      <c r="AB5904" s="9"/>
      <c r="AC5904" s="9"/>
      <c r="AD5904" s="9"/>
      <c r="AE5904" s="9"/>
      <c r="AF5904" s="9"/>
      <c r="AG5904" s="9"/>
      <c r="AH5904" s="9"/>
      <c r="AI5904" s="9"/>
      <c r="AJ5904" s="9"/>
      <c r="AK5904" s="9"/>
      <c r="AL5904" s="9"/>
      <c r="AM5904" s="9"/>
      <c r="AN5904" s="9"/>
      <c r="AO5904" s="9"/>
      <c r="AP5904" s="9"/>
      <c r="AQ5904" s="15"/>
      <c r="AR5904" s="9"/>
      <c r="AS5904" s="9"/>
      <c r="AT5904" s="9"/>
      <c r="AU5904" s="9"/>
      <c r="AV5904" s="9"/>
      <c r="AW5904" s="9"/>
      <c r="AX5904" s="9"/>
      <c r="AY5904" s="9"/>
      <c r="AZ5904" s="9"/>
      <c r="BA5904" s="9"/>
      <c r="BB5904" s="9"/>
      <c r="BC5904" s="9"/>
      <c r="BD5904" s="9"/>
      <c r="BE5904" s="9"/>
      <c r="BF5904" s="9"/>
      <c r="BG5904" s="9"/>
      <c r="BH5904" s="9"/>
      <c r="BI5904" s="9"/>
      <c r="BJ5904" s="9"/>
      <c r="BK5904" s="9"/>
      <c r="BL5904" s="9">
        <f t="shared" si="192"/>
        <v>71941.662785630979</v>
      </c>
      <c r="BM5904" s="9">
        <f t="shared" si="193"/>
        <v>71900</v>
      </c>
    </row>
    <row r="5905" spans="1:65" x14ac:dyDescent="0.3">
      <c r="A5905" t="s">
        <v>5185</v>
      </c>
      <c r="B5905" s="9">
        <v>855</v>
      </c>
      <c r="C5905">
        <v>591939</v>
      </c>
      <c r="D5905">
        <v>1</v>
      </c>
      <c r="E5905">
        <v>0</v>
      </c>
      <c r="F5905">
        <v>0</v>
      </c>
      <c r="G5905">
        <v>0</v>
      </c>
      <c r="H5905">
        <v>0</v>
      </c>
      <c r="I5905" t="s">
        <v>123</v>
      </c>
      <c r="J5905">
        <v>590266</v>
      </c>
      <c r="K5905" t="s">
        <v>163</v>
      </c>
      <c r="L5905">
        <v>590266</v>
      </c>
      <c r="M5905" t="s">
        <v>163</v>
      </c>
      <c r="N5905">
        <v>590266</v>
      </c>
      <c r="O5905" t="s">
        <v>163</v>
      </c>
      <c r="P5905">
        <v>590266</v>
      </c>
      <c r="Q5905" t="s">
        <v>163</v>
      </c>
      <c r="R5905" s="9">
        <v>202310.49978891961</v>
      </c>
      <c r="S5905" s="9"/>
      <c r="T5905" s="9"/>
      <c r="U5905" s="9"/>
      <c r="V5905" s="9"/>
      <c r="W5905" s="9"/>
      <c r="X5905" s="9"/>
      <c r="Y5905" s="9"/>
      <c r="Z5905" s="9"/>
      <c r="AA5905" s="9"/>
      <c r="AB5905" s="9"/>
      <c r="AC5905" s="9"/>
      <c r="AD5905" s="9"/>
      <c r="AE5905" s="9"/>
      <c r="AF5905" s="9"/>
      <c r="AG5905" s="9"/>
      <c r="AH5905" s="9"/>
      <c r="AI5905" s="9"/>
      <c r="AJ5905" s="9"/>
      <c r="AK5905" s="9"/>
      <c r="AL5905" s="9"/>
      <c r="AM5905" s="9"/>
      <c r="AN5905" s="9"/>
      <c r="AO5905" s="9"/>
      <c r="AP5905" s="9"/>
      <c r="AQ5905" s="15"/>
      <c r="AR5905" s="9"/>
      <c r="AS5905" s="9"/>
      <c r="AT5905" s="9"/>
      <c r="AU5905" s="9"/>
      <c r="AV5905" s="9"/>
      <c r="AW5905" s="9"/>
      <c r="AX5905" s="9"/>
      <c r="AY5905" s="9"/>
      <c r="AZ5905" s="9"/>
      <c r="BA5905" s="9"/>
      <c r="BB5905" s="9"/>
      <c r="BC5905" s="9"/>
      <c r="BD5905" s="9"/>
      <c r="BE5905" s="9"/>
      <c r="BF5905" s="9"/>
      <c r="BG5905" s="9"/>
      <c r="BH5905" s="9"/>
      <c r="BI5905" s="9"/>
      <c r="BJ5905" s="9"/>
      <c r="BK5905" s="9"/>
      <c r="BL5905" s="9">
        <f t="shared" si="192"/>
        <v>202310.49978891961</v>
      </c>
      <c r="BM5905" s="9">
        <f t="shared" si="193"/>
        <v>202300</v>
      </c>
    </row>
    <row r="5906" spans="1:65" x14ac:dyDescent="0.3">
      <c r="A5906" t="s">
        <v>5186</v>
      </c>
      <c r="B5906" s="9">
        <v>122</v>
      </c>
      <c r="C5906">
        <v>562629</v>
      </c>
      <c r="D5906">
        <v>1</v>
      </c>
      <c r="E5906">
        <v>0</v>
      </c>
      <c r="F5906">
        <v>0</v>
      </c>
      <c r="G5906">
        <v>0</v>
      </c>
      <c r="H5906">
        <v>0</v>
      </c>
      <c r="I5906" t="s">
        <v>83</v>
      </c>
      <c r="J5906">
        <v>547221</v>
      </c>
      <c r="K5906" t="s">
        <v>1361</v>
      </c>
      <c r="L5906">
        <v>545881</v>
      </c>
      <c r="M5906" t="s">
        <v>238</v>
      </c>
      <c r="N5906">
        <v>545881</v>
      </c>
      <c r="O5906" t="s">
        <v>238</v>
      </c>
      <c r="P5906">
        <v>545881</v>
      </c>
      <c r="Q5906" t="s">
        <v>238</v>
      </c>
      <c r="R5906" s="9">
        <v>71941.662785630979</v>
      </c>
      <c r="S5906" s="9"/>
      <c r="T5906" s="9"/>
      <c r="U5906" s="9"/>
      <c r="V5906" s="9"/>
      <c r="W5906" s="9"/>
      <c r="X5906" s="9"/>
      <c r="Y5906" s="9"/>
      <c r="Z5906" s="9"/>
      <c r="AA5906" s="9"/>
      <c r="AB5906" s="9"/>
      <c r="AC5906" s="9"/>
      <c r="AD5906" s="9"/>
      <c r="AE5906" s="9"/>
      <c r="AF5906" s="9"/>
      <c r="AG5906" s="9"/>
      <c r="AH5906" s="9"/>
      <c r="AI5906" s="9"/>
      <c r="AJ5906" s="9"/>
      <c r="AK5906" s="9"/>
      <c r="AL5906" s="9"/>
      <c r="AM5906" s="9"/>
      <c r="AN5906" s="9"/>
      <c r="AO5906" s="9"/>
      <c r="AP5906" s="9"/>
      <c r="AQ5906" s="15"/>
      <c r="AR5906" s="9"/>
      <c r="AS5906" s="9"/>
      <c r="AT5906" s="9"/>
      <c r="AU5906" s="9"/>
      <c r="AV5906" s="9"/>
      <c r="AW5906" s="9"/>
      <c r="AX5906" s="9"/>
      <c r="AY5906" s="9"/>
      <c r="AZ5906" s="9"/>
      <c r="BA5906" s="9"/>
      <c r="BB5906" s="9"/>
      <c r="BC5906" s="9"/>
      <c r="BD5906" s="9"/>
      <c r="BE5906" s="9"/>
      <c r="BF5906" s="9"/>
      <c r="BG5906" s="9"/>
      <c r="BH5906" s="9"/>
      <c r="BI5906" s="9"/>
      <c r="BJ5906" s="9"/>
      <c r="BK5906" s="9"/>
      <c r="BL5906" s="9">
        <f t="shared" si="192"/>
        <v>71941.662785630979</v>
      </c>
      <c r="BM5906" s="9">
        <f t="shared" si="193"/>
        <v>71900</v>
      </c>
    </row>
    <row r="5907" spans="1:65" x14ac:dyDescent="0.3">
      <c r="A5907" t="s">
        <v>5187</v>
      </c>
      <c r="B5907" s="9">
        <v>432</v>
      </c>
      <c r="C5907">
        <v>537993</v>
      </c>
      <c r="D5907">
        <v>1</v>
      </c>
      <c r="E5907">
        <v>0</v>
      </c>
      <c r="F5907">
        <v>0</v>
      </c>
      <c r="G5907">
        <v>0</v>
      </c>
      <c r="H5907">
        <v>0</v>
      </c>
      <c r="I5907" t="s">
        <v>86</v>
      </c>
      <c r="J5907">
        <v>537357</v>
      </c>
      <c r="K5907" t="s">
        <v>789</v>
      </c>
      <c r="L5907">
        <v>537454</v>
      </c>
      <c r="M5907" t="s">
        <v>790</v>
      </c>
      <c r="N5907">
        <v>537454</v>
      </c>
      <c r="O5907" t="s">
        <v>790</v>
      </c>
      <c r="P5907">
        <v>537454</v>
      </c>
      <c r="Q5907" t="s">
        <v>790</v>
      </c>
      <c r="R5907" s="9">
        <v>103192.3177424024</v>
      </c>
      <c r="S5907" s="9"/>
      <c r="T5907" s="9"/>
      <c r="U5907" s="9"/>
      <c r="V5907" s="9"/>
      <c r="W5907" s="9"/>
      <c r="X5907" s="9"/>
      <c r="Y5907" s="9"/>
      <c r="Z5907" s="9"/>
      <c r="AA5907" s="9"/>
      <c r="AB5907" s="9"/>
      <c r="AC5907" s="9"/>
      <c r="AD5907" s="9"/>
      <c r="AE5907" s="9"/>
      <c r="AF5907" s="9"/>
      <c r="AG5907" s="9"/>
      <c r="AH5907" s="9"/>
      <c r="AI5907" s="9"/>
      <c r="AJ5907" s="9"/>
      <c r="AK5907" s="9"/>
      <c r="AL5907" s="9"/>
      <c r="AM5907" s="9"/>
      <c r="AN5907" s="9"/>
      <c r="AO5907" s="9"/>
      <c r="AP5907" s="9"/>
      <c r="AQ5907" s="15"/>
      <c r="AR5907" s="9"/>
      <c r="AS5907" s="9"/>
      <c r="AT5907" s="9"/>
      <c r="AU5907" s="9"/>
      <c r="AV5907" s="9"/>
      <c r="AW5907" s="9"/>
      <c r="AX5907" s="9"/>
      <c r="AY5907" s="9"/>
      <c r="AZ5907" s="9"/>
      <c r="BA5907" s="9"/>
      <c r="BB5907" s="9"/>
      <c r="BC5907" s="9"/>
      <c r="BD5907" s="9"/>
      <c r="BE5907" s="9"/>
      <c r="BF5907" s="9"/>
      <c r="BG5907" s="9"/>
      <c r="BH5907" s="9"/>
      <c r="BI5907" s="9"/>
      <c r="BJ5907" s="9"/>
      <c r="BK5907" s="9"/>
      <c r="BL5907" s="9">
        <f t="shared" si="192"/>
        <v>103192.3177424024</v>
      </c>
      <c r="BM5907" s="9">
        <f t="shared" si="193"/>
        <v>103200</v>
      </c>
    </row>
    <row r="5908" spans="1:65" x14ac:dyDescent="0.3">
      <c r="A5908" t="s">
        <v>5188</v>
      </c>
      <c r="B5908" s="9">
        <v>147</v>
      </c>
      <c r="C5908">
        <v>549134</v>
      </c>
      <c r="D5908">
        <v>1</v>
      </c>
      <c r="E5908">
        <v>0</v>
      </c>
      <c r="F5908">
        <v>0</v>
      </c>
      <c r="G5908">
        <v>0</v>
      </c>
      <c r="H5908">
        <v>0</v>
      </c>
      <c r="I5908" t="s">
        <v>123</v>
      </c>
      <c r="J5908">
        <v>548332</v>
      </c>
      <c r="K5908" t="s">
        <v>964</v>
      </c>
      <c r="L5908">
        <v>548511</v>
      </c>
      <c r="M5908" t="s">
        <v>693</v>
      </c>
      <c r="N5908">
        <v>548511</v>
      </c>
      <c r="O5908" t="s">
        <v>693</v>
      </c>
      <c r="P5908">
        <v>548511</v>
      </c>
      <c r="Q5908" t="s">
        <v>693</v>
      </c>
      <c r="R5908" s="9">
        <v>71941.662785630979</v>
      </c>
      <c r="S5908" s="9"/>
      <c r="T5908" s="9"/>
      <c r="U5908" s="9"/>
      <c r="V5908" s="9"/>
      <c r="W5908" s="9"/>
      <c r="X5908" s="9"/>
      <c r="Y5908" s="9"/>
      <c r="Z5908" s="9"/>
      <c r="AA5908" s="9"/>
      <c r="AB5908" s="9"/>
      <c r="AC5908" s="9"/>
      <c r="AD5908" s="9"/>
      <c r="AE5908" s="9"/>
      <c r="AF5908" s="9"/>
      <c r="AG5908" s="9"/>
      <c r="AH5908" s="9"/>
      <c r="AI5908" s="9"/>
      <c r="AJ5908" s="9"/>
      <c r="AK5908" s="9"/>
      <c r="AL5908" s="9"/>
      <c r="AM5908" s="9"/>
      <c r="AN5908" s="9"/>
      <c r="AO5908" s="9"/>
      <c r="AP5908" s="9"/>
      <c r="AQ5908" s="15"/>
      <c r="AR5908" s="9"/>
      <c r="AS5908" s="9"/>
      <c r="AT5908" s="9"/>
      <c r="AU5908" s="9"/>
      <c r="AV5908" s="9"/>
      <c r="AW5908" s="9"/>
      <c r="AX5908" s="9"/>
      <c r="AY5908" s="9"/>
      <c r="AZ5908" s="9"/>
      <c r="BA5908" s="9"/>
      <c r="BB5908" s="9"/>
      <c r="BC5908" s="9"/>
      <c r="BD5908" s="9"/>
      <c r="BE5908" s="9"/>
      <c r="BF5908" s="9"/>
      <c r="BG5908" s="9"/>
      <c r="BH5908" s="9"/>
      <c r="BI5908" s="9"/>
      <c r="BJ5908" s="9"/>
      <c r="BK5908" s="9"/>
      <c r="BL5908" s="9">
        <f t="shared" si="192"/>
        <v>71941.662785630979</v>
      </c>
      <c r="BM5908" s="9">
        <f t="shared" si="193"/>
        <v>71900</v>
      </c>
    </row>
    <row r="5909" spans="1:65" x14ac:dyDescent="0.3">
      <c r="A5909" t="s">
        <v>5189</v>
      </c>
      <c r="B5909" s="9">
        <v>288</v>
      </c>
      <c r="C5909">
        <v>547450</v>
      </c>
      <c r="D5909">
        <v>1</v>
      </c>
      <c r="E5909">
        <v>0</v>
      </c>
      <c r="F5909">
        <v>0</v>
      </c>
      <c r="G5909">
        <v>0</v>
      </c>
      <c r="H5909">
        <v>0</v>
      </c>
      <c r="I5909" t="s">
        <v>111</v>
      </c>
      <c r="J5909">
        <v>511382</v>
      </c>
      <c r="K5909" t="s">
        <v>311</v>
      </c>
      <c r="L5909">
        <v>511382</v>
      </c>
      <c r="M5909" t="s">
        <v>311</v>
      </c>
      <c r="N5909">
        <v>511382</v>
      </c>
      <c r="O5909" t="s">
        <v>311</v>
      </c>
      <c r="P5909">
        <v>511382</v>
      </c>
      <c r="Q5909" t="s">
        <v>311</v>
      </c>
      <c r="R5909" s="9">
        <v>71941.662785630979</v>
      </c>
      <c r="S5909" s="9"/>
      <c r="T5909" s="9"/>
      <c r="U5909" s="9"/>
      <c r="V5909" s="9"/>
      <c r="W5909" s="9"/>
      <c r="X5909" s="9"/>
      <c r="Y5909" s="9"/>
      <c r="Z5909" s="9"/>
      <c r="AA5909" s="9"/>
      <c r="AB5909" s="9"/>
      <c r="AC5909" s="9"/>
      <c r="AD5909" s="9"/>
      <c r="AE5909" s="9"/>
      <c r="AF5909" s="9"/>
      <c r="AG5909" s="9"/>
      <c r="AH5909" s="9"/>
      <c r="AI5909" s="9"/>
      <c r="AJ5909" s="9"/>
      <c r="AK5909" s="9"/>
      <c r="AL5909" s="9"/>
      <c r="AM5909" s="9"/>
      <c r="AN5909" s="9"/>
      <c r="AO5909" s="9"/>
      <c r="AP5909" s="9"/>
      <c r="AQ5909" s="15"/>
      <c r="AR5909" s="9"/>
      <c r="AS5909" s="9"/>
      <c r="AT5909" s="9"/>
      <c r="AU5909" s="9"/>
      <c r="AV5909" s="9"/>
      <c r="AW5909" s="9"/>
      <c r="AX5909" s="9"/>
      <c r="AY5909" s="9"/>
      <c r="AZ5909" s="9"/>
      <c r="BA5909" s="9"/>
      <c r="BB5909" s="9"/>
      <c r="BC5909" s="9"/>
      <c r="BD5909" s="9"/>
      <c r="BE5909" s="9"/>
      <c r="BF5909" s="9"/>
      <c r="BG5909" s="9"/>
      <c r="BH5909" s="9"/>
      <c r="BI5909" s="9"/>
      <c r="BJ5909" s="9"/>
      <c r="BK5909" s="9"/>
      <c r="BL5909" s="9">
        <f t="shared" si="192"/>
        <v>71941.662785630979</v>
      </c>
      <c r="BM5909" s="9">
        <f t="shared" si="193"/>
        <v>71900</v>
      </c>
    </row>
    <row r="5910" spans="1:65" x14ac:dyDescent="0.3">
      <c r="A5910" s="3" t="s">
        <v>1006</v>
      </c>
      <c r="B5910" s="9">
        <v>960</v>
      </c>
      <c r="C5910">
        <v>581178</v>
      </c>
      <c r="D5910">
        <v>1</v>
      </c>
      <c r="E5910">
        <v>1</v>
      </c>
      <c r="F5910">
        <v>1</v>
      </c>
      <c r="G5910">
        <v>0</v>
      </c>
      <c r="H5910">
        <v>0</v>
      </c>
      <c r="I5910" t="s">
        <v>96</v>
      </c>
      <c r="J5910">
        <v>581178</v>
      </c>
      <c r="K5910" t="s">
        <v>1006</v>
      </c>
      <c r="L5910">
        <v>581178</v>
      </c>
      <c r="M5910" t="s">
        <v>1006</v>
      </c>
      <c r="N5910">
        <v>580511</v>
      </c>
      <c r="O5910" t="s">
        <v>97</v>
      </c>
      <c r="P5910">
        <v>580511</v>
      </c>
      <c r="Q5910" t="s">
        <v>97</v>
      </c>
      <c r="R5910" s="9">
        <v>226715.20832668309</v>
      </c>
      <c r="S5910" s="9">
        <f>SUMIFS($B:$B,$J:$J,$C5910)</f>
        <v>1598</v>
      </c>
      <c r="T5910" s="9">
        <v>87009.031209805005</v>
      </c>
      <c r="U5910" s="9">
        <v>0</v>
      </c>
      <c r="V5910" s="9">
        <f>U5910*768</f>
        <v>0</v>
      </c>
      <c r="W5910" s="9">
        <v>6</v>
      </c>
      <c r="X5910" s="9">
        <f>W5910*3072</f>
        <v>18432</v>
      </c>
      <c r="Y5910" s="9">
        <v>2</v>
      </c>
      <c r="Z5910" s="9">
        <f>Y5910*1024</f>
        <v>2048</v>
      </c>
      <c r="AA5910" s="9">
        <v>2</v>
      </c>
      <c r="AB5910" s="9">
        <f>AA5910*256</f>
        <v>512</v>
      </c>
      <c r="AC5910" s="9">
        <f>SUMIFS($B:$B,$L:$L,$C5910)</f>
        <v>1598</v>
      </c>
      <c r="AD5910" s="9">
        <v>201249.85288253441</v>
      </c>
      <c r="AE5910" s="9"/>
      <c r="AF5910" s="9"/>
      <c r="AG5910" s="9"/>
      <c r="AH5910" s="9"/>
      <c r="AI5910" s="9"/>
      <c r="AJ5910" s="9"/>
      <c r="AK5910" s="9"/>
      <c r="AL5910" s="9"/>
      <c r="AM5910" s="9"/>
      <c r="AN5910" s="9"/>
      <c r="AO5910" s="9"/>
      <c r="AP5910" s="9"/>
      <c r="AQ5910" s="15"/>
      <c r="AR5910" s="9"/>
      <c r="AS5910" s="9"/>
      <c r="AT5910" s="9"/>
      <c r="AU5910" s="9"/>
      <c r="AV5910" s="9"/>
      <c r="AW5910" s="9"/>
      <c r="AX5910" s="9"/>
      <c r="AY5910" s="9"/>
      <c r="AZ5910" s="9"/>
      <c r="BA5910" s="9"/>
      <c r="BB5910" s="9"/>
      <c r="BC5910" s="9"/>
      <c r="BD5910" s="9"/>
      <c r="BE5910" s="9"/>
      <c r="BF5910" s="9"/>
      <c r="BG5910" s="9"/>
      <c r="BH5910" s="9"/>
      <c r="BI5910" s="9"/>
      <c r="BJ5910" s="9"/>
      <c r="BK5910" s="9"/>
      <c r="BL5910" s="9">
        <f t="shared" si="192"/>
        <v>535966.09241902246</v>
      </c>
      <c r="BM5910" s="9">
        <f t="shared" si="193"/>
        <v>536000</v>
      </c>
    </row>
    <row r="5911" spans="1:65" x14ac:dyDescent="0.3">
      <c r="A5911" t="s">
        <v>5190</v>
      </c>
      <c r="B5911" s="9">
        <v>447</v>
      </c>
      <c r="C5911">
        <v>571105</v>
      </c>
      <c r="D5911">
        <v>1</v>
      </c>
      <c r="E5911">
        <v>0</v>
      </c>
      <c r="F5911">
        <v>0</v>
      </c>
      <c r="G5911">
        <v>0</v>
      </c>
      <c r="H5911">
        <v>0</v>
      </c>
      <c r="I5911" t="s">
        <v>90</v>
      </c>
      <c r="J5911">
        <v>569917</v>
      </c>
      <c r="K5911" t="s">
        <v>1037</v>
      </c>
      <c r="L5911">
        <v>569917</v>
      </c>
      <c r="M5911" t="s">
        <v>1037</v>
      </c>
      <c r="N5911">
        <v>569810</v>
      </c>
      <c r="O5911" t="s">
        <v>284</v>
      </c>
      <c r="P5911">
        <v>569810</v>
      </c>
      <c r="Q5911" t="s">
        <v>284</v>
      </c>
      <c r="R5911" s="9">
        <v>106732.4312715859</v>
      </c>
      <c r="S5911" s="9"/>
      <c r="T5911" s="9"/>
      <c r="U5911" s="9"/>
      <c r="V5911" s="9"/>
      <c r="W5911" s="9"/>
      <c r="X5911" s="9"/>
      <c r="Y5911" s="9"/>
      <c r="Z5911" s="9"/>
      <c r="AA5911" s="9"/>
      <c r="AB5911" s="9"/>
      <c r="AC5911" s="9"/>
      <c r="AD5911" s="9"/>
      <c r="AE5911" s="9"/>
      <c r="AF5911" s="9"/>
      <c r="AG5911" s="9"/>
      <c r="AH5911" s="9"/>
      <c r="AI5911" s="9"/>
      <c r="AJ5911" s="9"/>
      <c r="AK5911" s="9"/>
      <c r="AL5911" s="9"/>
      <c r="AM5911" s="9"/>
      <c r="AN5911" s="9"/>
      <c r="AO5911" s="9"/>
      <c r="AP5911" s="9"/>
      <c r="AQ5911" s="15"/>
      <c r="AR5911" s="9"/>
      <c r="AS5911" s="9"/>
      <c r="AT5911" s="9"/>
      <c r="AU5911" s="9"/>
      <c r="AV5911" s="9"/>
      <c r="AW5911" s="9"/>
      <c r="AX5911" s="9"/>
      <c r="AY5911" s="9"/>
      <c r="AZ5911" s="9"/>
      <c r="BA5911" s="9"/>
      <c r="BB5911" s="9"/>
      <c r="BC5911" s="9"/>
      <c r="BD5911" s="9"/>
      <c r="BE5911" s="9"/>
      <c r="BF5911" s="9"/>
      <c r="BG5911" s="9"/>
      <c r="BH5911" s="9"/>
      <c r="BI5911" s="9"/>
      <c r="BJ5911" s="9"/>
      <c r="BK5911" s="9"/>
      <c r="BL5911" s="9">
        <f t="shared" si="192"/>
        <v>106732.4312715859</v>
      </c>
      <c r="BM5911" s="9">
        <f t="shared" si="193"/>
        <v>106700</v>
      </c>
    </row>
    <row r="5912" spans="1:65" x14ac:dyDescent="0.3">
      <c r="A5912" t="s">
        <v>5191</v>
      </c>
      <c r="B5912" s="9">
        <v>466</v>
      </c>
      <c r="C5912">
        <v>566969</v>
      </c>
      <c r="D5912">
        <v>1</v>
      </c>
      <c r="E5912">
        <v>0</v>
      </c>
      <c r="F5912">
        <v>0</v>
      </c>
      <c r="G5912">
        <v>0</v>
      </c>
      <c r="H5912">
        <v>0</v>
      </c>
      <c r="I5912" t="s">
        <v>151</v>
      </c>
      <c r="J5912">
        <v>559075</v>
      </c>
      <c r="K5912" t="s">
        <v>364</v>
      </c>
      <c r="L5912">
        <v>559075</v>
      </c>
      <c r="M5912" t="s">
        <v>364</v>
      </c>
      <c r="N5912">
        <v>559075</v>
      </c>
      <c r="O5912" t="s">
        <v>364</v>
      </c>
      <c r="P5912">
        <v>559075</v>
      </c>
      <c r="Q5912" t="s">
        <v>364</v>
      </c>
      <c r="R5912" s="9">
        <v>111213.55206087889</v>
      </c>
      <c r="S5912" s="9"/>
      <c r="T5912" s="9"/>
      <c r="U5912" s="9"/>
      <c r="V5912" s="9"/>
      <c r="W5912" s="9"/>
      <c r="X5912" s="9"/>
      <c r="Y5912" s="9"/>
      <c r="Z5912" s="9"/>
      <c r="AA5912" s="9"/>
      <c r="AB5912" s="9"/>
      <c r="AC5912" s="9"/>
      <c r="AD5912" s="9"/>
      <c r="AE5912" s="9"/>
      <c r="AF5912" s="9"/>
      <c r="AG5912" s="9"/>
      <c r="AH5912" s="9"/>
      <c r="AI5912" s="9"/>
      <c r="AJ5912" s="9"/>
      <c r="AK5912" s="9"/>
      <c r="AL5912" s="9"/>
      <c r="AM5912" s="9"/>
      <c r="AN5912" s="9"/>
      <c r="AO5912" s="9"/>
      <c r="AP5912" s="9"/>
      <c r="AQ5912" s="15"/>
      <c r="AR5912" s="9"/>
      <c r="AS5912" s="9"/>
      <c r="AT5912" s="9"/>
      <c r="AU5912" s="9"/>
      <c r="AV5912" s="9"/>
      <c r="AW5912" s="9"/>
      <c r="AX5912" s="9"/>
      <c r="AY5912" s="9"/>
      <c r="AZ5912" s="9"/>
      <c r="BA5912" s="9"/>
      <c r="BB5912" s="9"/>
      <c r="BC5912" s="9"/>
      <c r="BD5912" s="9"/>
      <c r="BE5912" s="9"/>
      <c r="BF5912" s="9"/>
      <c r="BG5912" s="9"/>
      <c r="BH5912" s="9"/>
      <c r="BI5912" s="9"/>
      <c r="BJ5912" s="9"/>
      <c r="BK5912" s="9"/>
      <c r="BL5912" s="9">
        <f t="shared" si="192"/>
        <v>111213.55206087889</v>
      </c>
      <c r="BM5912" s="9">
        <f t="shared" si="193"/>
        <v>111200</v>
      </c>
    </row>
    <row r="5913" spans="1:65" x14ac:dyDescent="0.3">
      <c r="A5913" t="s">
        <v>5192</v>
      </c>
      <c r="B5913" s="9">
        <v>174</v>
      </c>
      <c r="C5913">
        <v>595136</v>
      </c>
      <c r="D5913">
        <v>1</v>
      </c>
      <c r="E5913">
        <v>0</v>
      </c>
      <c r="F5913">
        <v>0</v>
      </c>
      <c r="G5913">
        <v>0</v>
      </c>
      <c r="H5913">
        <v>0</v>
      </c>
      <c r="I5913" t="s">
        <v>81</v>
      </c>
      <c r="J5913">
        <v>594431</v>
      </c>
      <c r="K5913" t="s">
        <v>249</v>
      </c>
      <c r="L5913">
        <v>594709</v>
      </c>
      <c r="M5913" t="s">
        <v>184</v>
      </c>
      <c r="N5913">
        <v>593711</v>
      </c>
      <c r="O5913" t="s">
        <v>185</v>
      </c>
      <c r="P5913">
        <v>593711</v>
      </c>
      <c r="Q5913" t="s">
        <v>185</v>
      </c>
      <c r="R5913" s="9">
        <v>71941.662785630979</v>
      </c>
      <c r="S5913" s="9"/>
      <c r="T5913" s="9"/>
      <c r="U5913" s="9"/>
      <c r="V5913" s="9"/>
      <c r="W5913" s="9"/>
      <c r="X5913" s="9"/>
      <c r="Y5913" s="9"/>
      <c r="Z5913" s="9"/>
      <c r="AA5913" s="9"/>
      <c r="AB5913" s="9"/>
      <c r="AC5913" s="9"/>
      <c r="AD5913" s="9"/>
      <c r="AE5913" s="9"/>
      <c r="AF5913" s="9"/>
      <c r="AG5913" s="9"/>
      <c r="AH5913" s="9"/>
      <c r="AI5913" s="9"/>
      <c r="AJ5913" s="9"/>
      <c r="AK5913" s="9"/>
      <c r="AL5913" s="9"/>
      <c r="AM5913" s="9"/>
      <c r="AN5913" s="9"/>
      <c r="AO5913" s="9"/>
      <c r="AP5913" s="9"/>
      <c r="AQ5913" s="15"/>
      <c r="AR5913" s="9"/>
      <c r="AS5913" s="9"/>
      <c r="AT5913" s="9"/>
      <c r="AU5913" s="9"/>
      <c r="AV5913" s="9"/>
      <c r="AW5913" s="9"/>
      <c r="AX5913" s="9"/>
      <c r="AY5913" s="9"/>
      <c r="AZ5913" s="9"/>
      <c r="BA5913" s="9"/>
      <c r="BB5913" s="9"/>
      <c r="BC5913" s="9"/>
      <c r="BD5913" s="9"/>
      <c r="BE5913" s="9"/>
      <c r="BF5913" s="9"/>
      <c r="BG5913" s="9"/>
      <c r="BH5913" s="9"/>
      <c r="BI5913" s="9"/>
      <c r="BJ5913" s="9"/>
      <c r="BK5913" s="9"/>
      <c r="BL5913" s="9">
        <f t="shared" si="192"/>
        <v>71941.662785630979</v>
      </c>
      <c r="BM5913" s="9">
        <f t="shared" si="193"/>
        <v>71900</v>
      </c>
    </row>
    <row r="5914" spans="1:65" x14ac:dyDescent="0.3">
      <c r="A5914" t="s">
        <v>5193</v>
      </c>
      <c r="B5914" s="9">
        <v>405</v>
      </c>
      <c r="C5914">
        <v>577685</v>
      </c>
      <c r="D5914">
        <v>1</v>
      </c>
      <c r="E5914">
        <v>0</v>
      </c>
      <c r="F5914">
        <v>0</v>
      </c>
      <c r="G5914">
        <v>0</v>
      </c>
      <c r="H5914">
        <v>0</v>
      </c>
      <c r="I5914" t="s">
        <v>104</v>
      </c>
      <c r="J5914">
        <v>577626</v>
      </c>
      <c r="K5914" t="s">
        <v>1142</v>
      </c>
      <c r="L5914">
        <v>577626</v>
      </c>
      <c r="M5914" t="s">
        <v>1142</v>
      </c>
      <c r="N5914">
        <v>577626</v>
      </c>
      <c r="O5914" t="s">
        <v>1142</v>
      </c>
      <c r="P5914">
        <v>577626</v>
      </c>
      <c r="Q5914" t="s">
        <v>1142</v>
      </c>
      <c r="R5914" s="9">
        <v>96814.67386678551</v>
      </c>
      <c r="S5914" s="9"/>
      <c r="T5914" s="9"/>
      <c r="U5914" s="9"/>
      <c r="V5914" s="9"/>
      <c r="W5914" s="9"/>
      <c r="X5914" s="9"/>
      <c r="Y5914" s="9"/>
      <c r="Z5914" s="9"/>
      <c r="AA5914" s="9"/>
      <c r="AB5914" s="9"/>
      <c r="AC5914" s="9"/>
      <c r="AD5914" s="9"/>
      <c r="AE5914" s="9"/>
      <c r="AF5914" s="9"/>
      <c r="AG5914" s="9"/>
      <c r="AH5914" s="9"/>
      <c r="AI5914" s="9"/>
      <c r="AJ5914" s="9"/>
      <c r="AK5914" s="9"/>
      <c r="AL5914" s="9"/>
      <c r="AM5914" s="9"/>
      <c r="AN5914" s="9"/>
      <c r="AO5914" s="9"/>
      <c r="AP5914" s="9"/>
      <c r="AQ5914" s="15"/>
      <c r="AR5914" s="9"/>
      <c r="AS5914" s="9"/>
      <c r="AT5914" s="9"/>
      <c r="AU5914" s="9"/>
      <c r="AV5914" s="9"/>
      <c r="AW5914" s="9"/>
      <c r="AX5914" s="9"/>
      <c r="AY5914" s="9"/>
      <c r="AZ5914" s="9"/>
      <c r="BA5914" s="9"/>
      <c r="BB5914" s="9"/>
      <c r="BC5914" s="9"/>
      <c r="BD5914" s="9"/>
      <c r="BE5914" s="9"/>
      <c r="BF5914" s="9"/>
      <c r="BG5914" s="9"/>
      <c r="BH5914" s="9"/>
      <c r="BI5914" s="9"/>
      <c r="BJ5914" s="9"/>
      <c r="BK5914" s="9"/>
      <c r="BL5914" s="9">
        <f t="shared" si="192"/>
        <v>96814.67386678551</v>
      </c>
      <c r="BM5914" s="9">
        <f t="shared" si="193"/>
        <v>96800</v>
      </c>
    </row>
    <row r="5915" spans="1:65" x14ac:dyDescent="0.3">
      <c r="A5915" s="2" t="s">
        <v>2115</v>
      </c>
      <c r="B5915" s="9">
        <v>729</v>
      </c>
      <c r="C5915">
        <v>549142</v>
      </c>
      <c r="D5915">
        <v>1</v>
      </c>
      <c r="E5915">
        <v>1</v>
      </c>
      <c r="F5915">
        <v>0</v>
      </c>
      <c r="G5915">
        <v>0</v>
      </c>
      <c r="H5915">
        <v>0</v>
      </c>
      <c r="I5915" t="s">
        <v>123</v>
      </c>
      <c r="J5915">
        <v>549142</v>
      </c>
      <c r="K5915" t="s">
        <v>2115</v>
      </c>
      <c r="L5915">
        <v>547492</v>
      </c>
      <c r="M5915" t="s">
        <v>125</v>
      </c>
      <c r="N5915">
        <v>547492</v>
      </c>
      <c r="O5915" t="s">
        <v>125</v>
      </c>
      <c r="P5915">
        <v>547492</v>
      </c>
      <c r="Q5915" t="s">
        <v>125</v>
      </c>
      <c r="R5915" s="9">
        <v>172928.01524103561</v>
      </c>
      <c r="S5915" s="9">
        <f>SUMIFS($B:$B,$J:$J,$C5915)</f>
        <v>837</v>
      </c>
      <c r="T5915" s="9">
        <v>45622.545323632607</v>
      </c>
      <c r="U5915" s="9">
        <v>0</v>
      </c>
      <c r="V5915" s="9">
        <f>U5915*768</f>
        <v>0</v>
      </c>
      <c r="W5915" s="9">
        <v>2</v>
      </c>
      <c r="X5915" s="9">
        <f>W5915*3072</f>
        <v>6144</v>
      </c>
      <c r="Y5915" s="9">
        <v>4</v>
      </c>
      <c r="Z5915" s="9">
        <f>Y5915*1024</f>
        <v>4096</v>
      </c>
      <c r="AA5915" s="9">
        <v>2</v>
      </c>
      <c r="AB5915" s="9">
        <f>AA5915*256</f>
        <v>512</v>
      </c>
      <c r="AC5915" s="9"/>
      <c r="AD5915" s="9"/>
      <c r="AE5915" s="9"/>
      <c r="AF5915" s="9"/>
      <c r="AG5915" s="9"/>
      <c r="AH5915" s="9"/>
      <c r="AI5915" s="9"/>
      <c r="AJ5915" s="9"/>
      <c r="AK5915" s="9"/>
      <c r="AL5915" s="9"/>
      <c r="AM5915" s="9"/>
      <c r="AN5915" s="9"/>
      <c r="AO5915" s="9"/>
      <c r="AP5915" s="9"/>
      <c r="AQ5915" s="15"/>
      <c r="AR5915" s="9"/>
      <c r="AS5915" s="9"/>
      <c r="AT5915" s="9"/>
      <c r="AU5915" s="9"/>
      <c r="AV5915" s="9"/>
      <c r="AW5915" s="9"/>
      <c r="AX5915" s="9"/>
      <c r="AY5915" s="9"/>
      <c r="AZ5915" s="9"/>
      <c r="BA5915" s="9"/>
      <c r="BB5915" s="9"/>
      <c r="BC5915" s="9"/>
      <c r="BD5915" s="9"/>
      <c r="BE5915" s="9"/>
      <c r="BF5915" s="9"/>
      <c r="BG5915" s="9"/>
      <c r="BH5915" s="9"/>
      <c r="BI5915" s="9"/>
      <c r="BJ5915" s="9"/>
      <c r="BK5915" s="9"/>
      <c r="BL5915" s="9">
        <f t="shared" si="192"/>
        <v>229302.56056466821</v>
      </c>
      <c r="BM5915" s="9">
        <f t="shared" si="193"/>
        <v>229300</v>
      </c>
    </row>
    <row r="5916" spans="1:65" x14ac:dyDescent="0.3">
      <c r="A5916" t="s">
        <v>5194</v>
      </c>
      <c r="B5916" s="9">
        <v>969</v>
      </c>
      <c r="C5916">
        <v>588172</v>
      </c>
      <c r="D5916">
        <v>1</v>
      </c>
      <c r="E5916">
        <v>0</v>
      </c>
      <c r="F5916">
        <v>0</v>
      </c>
      <c r="G5916">
        <v>0</v>
      </c>
      <c r="H5916">
        <v>0</v>
      </c>
      <c r="I5916" t="s">
        <v>123</v>
      </c>
      <c r="J5916">
        <v>586846</v>
      </c>
      <c r="K5916" t="s">
        <v>129</v>
      </c>
      <c r="L5916">
        <v>586846</v>
      </c>
      <c r="M5916" t="s">
        <v>129</v>
      </c>
      <c r="N5916">
        <v>586846</v>
      </c>
      <c r="O5916" t="s">
        <v>129</v>
      </c>
      <c r="P5916">
        <v>586846</v>
      </c>
      <c r="Q5916" t="s">
        <v>129</v>
      </c>
      <c r="R5916" s="9">
        <v>228803.79352985031</v>
      </c>
      <c r="S5916" s="9"/>
      <c r="T5916" s="9"/>
      <c r="U5916" s="9"/>
      <c r="V5916" s="9"/>
      <c r="W5916" s="9"/>
      <c r="X5916" s="9"/>
      <c r="Y5916" s="9"/>
      <c r="Z5916" s="9"/>
      <c r="AA5916" s="9"/>
      <c r="AB5916" s="9"/>
      <c r="AC5916" s="9"/>
      <c r="AD5916" s="9"/>
      <c r="AE5916" s="9"/>
      <c r="AF5916" s="9"/>
      <c r="AG5916" s="9"/>
      <c r="AH5916" s="9"/>
      <c r="AI5916" s="9"/>
      <c r="AJ5916" s="9"/>
      <c r="AK5916" s="9"/>
      <c r="AL5916" s="9"/>
      <c r="AM5916" s="9"/>
      <c r="AN5916" s="9"/>
      <c r="AO5916" s="9"/>
      <c r="AP5916" s="9"/>
      <c r="AQ5916" s="15"/>
      <c r="AR5916" s="9"/>
      <c r="AS5916" s="9"/>
      <c r="AT5916" s="9"/>
      <c r="AU5916" s="9"/>
      <c r="AV5916" s="9"/>
      <c r="AW5916" s="9"/>
      <c r="AX5916" s="9"/>
      <c r="AY5916" s="9"/>
      <c r="AZ5916" s="9"/>
      <c r="BA5916" s="9"/>
      <c r="BB5916" s="9"/>
      <c r="BC5916" s="9"/>
      <c r="BD5916" s="9"/>
      <c r="BE5916" s="9"/>
      <c r="BF5916" s="9"/>
      <c r="BG5916" s="9"/>
      <c r="BH5916" s="9"/>
      <c r="BI5916" s="9"/>
      <c r="BJ5916" s="9"/>
      <c r="BK5916" s="9"/>
      <c r="BL5916" s="9">
        <f t="shared" si="192"/>
        <v>228803.79352985031</v>
      </c>
      <c r="BM5916" s="9">
        <f t="shared" si="193"/>
        <v>228800</v>
      </c>
    </row>
    <row r="5917" spans="1:65" x14ac:dyDescent="0.3">
      <c r="A5917" t="s">
        <v>5195</v>
      </c>
      <c r="B5917" s="9">
        <v>295</v>
      </c>
      <c r="C5917">
        <v>563498</v>
      </c>
      <c r="D5917">
        <v>1</v>
      </c>
      <c r="E5917">
        <v>0</v>
      </c>
      <c r="F5917">
        <v>0</v>
      </c>
      <c r="G5917">
        <v>0</v>
      </c>
      <c r="H5917">
        <v>0</v>
      </c>
      <c r="I5917" t="s">
        <v>131</v>
      </c>
      <c r="J5917">
        <v>562971</v>
      </c>
      <c r="K5917" t="s">
        <v>384</v>
      </c>
      <c r="L5917">
        <v>562971</v>
      </c>
      <c r="M5917" t="s">
        <v>384</v>
      </c>
      <c r="N5917">
        <v>562971</v>
      </c>
      <c r="O5917" t="s">
        <v>384</v>
      </c>
      <c r="P5917">
        <v>562971</v>
      </c>
      <c r="Q5917" t="s">
        <v>384</v>
      </c>
      <c r="R5917" s="9">
        <v>71941.662785630979</v>
      </c>
      <c r="S5917" s="9"/>
      <c r="T5917" s="9"/>
      <c r="U5917" s="9"/>
      <c r="V5917" s="9"/>
      <c r="W5917" s="9"/>
      <c r="X5917" s="9"/>
      <c r="Y5917" s="9"/>
      <c r="Z5917" s="9"/>
      <c r="AA5917" s="9"/>
      <c r="AB5917" s="9"/>
      <c r="AC5917" s="9"/>
      <c r="AD5917" s="9"/>
      <c r="AE5917" s="9"/>
      <c r="AF5917" s="9"/>
      <c r="AG5917" s="9"/>
      <c r="AH5917" s="9"/>
      <c r="AI5917" s="9"/>
      <c r="AJ5917" s="9"/>
      <c r="AK5917" s="9"/>
      <c r="AL5917" s="9"/>
      <c r="AM5917" s="9"/>
      <c r="AN5917" s="9"/>
      <c r="AO5917" s="9"/>
      <c r="AP5917" s="9"/>
      <c r="AQ5917" s="15"/>
      <c r="AR5917" s="9"/>
      <c r="AS5917" s="9"/>
      <c r="AT5917" s="9"/>
      <c r="AU5917" s="9"/>
      <c r="AV5917" s="9"/>
      <c r="AW5917" s="9"/>
      <c r="AX5917" s="9"/>
      <c r="AY5917" s="9"/>
      <c r="AZ5917" s="9"/>
      <c r="BA5917" s="9"/>
      <c r="BB5917" s="9"/>
      <c r="BC5917" s="9"/>
      <c r="BD5917" s="9"/>
      <c r="BE5917" s="9"/>
      <c r="BF5917" s="9"/>
      <c r="BG5917" s="9"/>
      <c r="BH5917" s="9"/>
      <c r="BI5917" s="9"/>
      <c r="BJ5917" s="9"/>
      <c r="BK5917" s="9"/>
      <c r="BL5917" s="9">
        <f t="shared" si="192"/>
        <v>71941.662785630979</v>
      </c>
      <c r="BM5917" s="9">
        <f t="shared" si="193"/>
        <v>71900</v>
      </c>
    </row>
    <row r="5918" spans="1:65" x14ac:dyDescent="0.3">
      <c r="A5918" t="s">
        <v>5196</v>
      </c>
      <c r="B5918" s="9">
        <v>89</v>
      </c>
      <c r="C5918">
        <v>595144</v>
      </c>
      <c r="D5918">
        <v>1</v>
      </c>
      <c r="E5918">
        <v>0</v>
      </c>
      <c r="F5918">
        <v>0</v>
      </c>
      <c r="G5918">
        <v>0</v>
      </c>
      <c r="H5918">
        <v>0</v>
      </c>
      <c r="I5918" t="s">
        <v>81</v>
      </c>
      <c r="J5918">
        <v>593753</v>
      </c>
      <c r="K5918" t="s">
        <v>415</v>
      </c>
      <c r="L5918">
        <v>594911</v>
      </c>
      <c r="M5918" t="s">
        <v>416</v>
      </c>
      <c r="N5918">
        <v>595098</v>
      </c>
      <c r="O5918" t="s">
        <v>417</v>
      </c>
      <c r="P5918">
        <v>593711</v>
      </c>
      <c r="Q5918" t="s">
        <v>185</v>
      </c>
      <c r="R5918" s="9">
        <v>71941.662785630979</v>
      </c>
      <c r="S5918" s="9"/>
      <c r="T5918" s="9"/>
      <c r="U5918" s="9"/>
      <c r="V5918" s="9"/>
      <c r="W5918" s="9"/>
      <c r="X5918" s="9"/>
      <c r="Y5918" s="9"/>
      <c r="Z5918" s="9"/>
      <c r="AA5918" s="9"/>
      <c r="AB5918" s="9"/>
      <c r="AC5918" s="9"/>
      <c r="AD5918" s="9"/>
      <c r="AE5918" s="9"/>
      <c r="AF5918" s="9"/>
      <c r="AG5918" s="9"/>
      <c r="AH5918" s="9"/>
      <c r="AI5918" s="9"/>
      <c r="AJ5918" s="9"/>
      <c r="AK5918" s="9"/>
      <c r="AL5918" s="9"/>
      <c r="AM5918" s="9"/>
      <c r="AN5918" s="9"/>
      <c r="AO5918" s="9"/>
      <c r="AP5918" s="9"/>
      <c r="AQ5918" s="15"/>
      <c r="AR5918" s="9"/>
      <c r="AS5918" s="9"/>
      <c r="AT5918" s="9"/>
      <c r="AU5918" s="9"/>
      <c r="AV5918" s="9"/>
      <c r="AW5918" s="9"/>
      <c r="AX5918" s="9"/>
      <c r="AY5918" s="9"/>
      <c r="AZ5918" s="9"/>
      <c r="BA5918" s="9"/>
      <c r="BB5918" s="9"/>
      <c r="BC5918" s="9"/>
      <c r="BD5918" s="9"/>
      <c r="BE5918" s="9"/>
      <c r="BF5918" s="9"/>
      <c r="BG5918" s="9"/>
      <c r="BH5918" s="9"/>
      <c r="BI5918" s="9"/>
      <c r="BJ5918" s="9"/>
      <c r="BK5918" s="9"/>
      <c r="BL5918" s="9">
        <f t="shared" si="192"/>
        <v>71941.662785630979</v>
      </c>
      <c r="BM5918" s="9">
        <f t="shared" si="193"/>
        <v>71900</v>
      </c>
    </row>
    <row r="5919" spans="1:65" x14ac:dyDescent="0.3">
      <c r="A5919" s="2" t="s">
        <v>5196</v>
      </c>
      <c r="B5919" s="9">
        <v>785</v>
      </c>
      <c r="C5919">
        <v>582701</v>
      </c>
      <c r="D5919">
        <v>1</v>
      </c>
      <c r="E5919">
        <v>1</v>
      </c>
      <c r="F5919">
        <v>0</v>
      </c>
      <c r="G5919">
        <v>0</v>
      </c>
      <c r="H5919">
        <v>0</v>
      </c>
      <c r="I5919" t="s">
        <v>81</v>
      </c>
      <c r="J5919">
        <v>582701</v>
      </c>
      <c r="K5919" t="s">
        <v>5196</v>
      </c>
      <c r="L5919">
        <v>581283</v>
      </c>
      <c r="M5919" t="s">
        <v>82</v>
      </c>
      <c r="N5919">
        <v>581283</v>
      </c>
      <c r="O5919" t="s">
        <v>82</v>
      </c>
      <c r="P5919">
        <v>581283</v>
      </c>
      <c r="Q5919" t="s">
        <v>82</v>
      </c>
      <c r="R5919" s="9">
        <v>186000.44150434551</v>
      </c>
      <c r="S5919" s="9">
        <f>SUMIFS($B:$B,$J:$J,$C5919)</f>
        <v>785</v>
      </c>
      <c r="T5919" s="9">
        <v>42791.972072730518</v>
      </c>
      <c r="U5919" s="9">
        <v>0</v>
      </c>
      <c r="V5919" s="9">
        <f>U5919*768</f>
        <v>0</v>
      </c>
      <c r="W5919" s="9">
        <v>2</v>
      </c>
      <c r="X5919" s="9">
        <f>W5919*3072</f>
        <v>6144</v>
      </c>
      <c r="Y5919" s="9">
        <v>3</v>
      </c>
      <c r="Z5919" s="9">
        <f>Y5919*1024</f>
        <v>3072</v>
      </c>
      <c r="AA5919" s="9">
        <v>0</v>
      </c>
      <c r="AB5919" s="9">
        <f>AA5919*256</f>
        <v>0</v>
      </c>
      <c r="AC5919" s="9"/>
      <c r="AD5919" s="9"/>
      <c r="AE5919" s="9"/>
      <c r="AF5919" s="9"/>
      <c r="AG5919" s="9"/>
      <c r="AH5919" s="9"/>
      <c r="AI5919" s="9"/>
      <c r="AJ5919" s="9"/>
      <c r="AK5919" s="9"/>
      <c r="AL5919" s="9"/>
      <c r="AM5919" s="9"/>
      <c r="AN5919" s="9"/>
      <c r="AO5919" s="9"/>
      <c r="AP5919" s="9"/>
      <c r="AQ5919" s="15"/>
      <c r="AR5919" s="9"/>
      <c r="AS5919" s="9"/>
      <c r="AT5919" s="9"/>
      <c r="AU5919" s="9"/>
      <c r="AV5919" s="9"/>
      <c r="AW5919" s="9"/>
      <c r="AX5919" s="9"/>
      <c r="AY5919" s="9"/>
      <c r="AZ5919" s="9"/>
      <c r="BA5919" s="9"/>
      <c r="BB5919" s="9"/>
      <c r="BC5919" s="9"/>
      <c r="BD5919" s="9"/>
      <c r="BE5919" s="9"/>
      <c r="BF5919" s="9"/>
      <c r="BG5919" s="9"/>
      <c r="BH5919" s="9"/>
      <c r="BI5919" s="9"/>
      <c r="BJ5919" s="9"/>
      <c r="BK5919" s="9"/>
      <c r="BL5919" s="9">
        <f t="shared" si="192"/>
        <v>238008.41357707602</v>
      </c>
      <c r="BM5919" s="9">
        <f t="shared" si="193"/>
        <v>238000</v>
      </c>
    </row>
    <row r="5920" spans="1:65" x14ac:dyDescent="0.3">
      <c r="A5920" t="s">
        <v>5197</v>
      </c>
      <c r="B5920" s="9">
        <v>701</v>
      </c>
      <c r="C5920">
        <v>572551</v>
      </c>
      <c r="D5920">
        <v>1</v>
      </c>
      <c r="E5920">
        <v>0</v>
      </c>
      <c r="F5920">
        <v>0</v>
      </c>
      <c r="G5920">
        <v>0</v>
      </c>
      <c r="H5920">
        <v>0</v>
      </c>
      <c r="I5920" t="s">
        <v>96</v>
      </c>
      <c r="J5920">
        <v>572390</v>
      </c>
      <c r="K5920" t="s">
        <v>4711</v>
      </c>
      <c r="L5920">
        <v>571393</v>
      </c>
      <c r="M5920" t="s">
        <v>1167</v>
      </c>
      <c r="N5920">
        <v>571393</v>
      </c>
      <c r="O5920" t="s">
        <v>1167</v>
      </c>
      <c r="P5920">
        <v>571393</v>
      </c>
      <c r="Q5920" t="s">
        <v>1167</v>
      </c>
      <c r="R5920" s="9">
        <v>166383.3763505177</v>
      </c>
      <c r="S5920" s="9"/>
      <c r="T5920" s="9"/>
      <c r="U5920" s="9"/>
      <c r="V5920" s="9"/>
      <c r="W5920" s="9"/>
      <c r="X5920" s="9"/>
      <c r="Y5920" s="9"/>
      <c r="Z5920" s="9"/>
      <c r="AA5920" s="9"/>
      <c r="AB5920" s="9"/>
      <c r="AC5920" s="9"/>
      <c r="AD5920" s="9"/>
      <c r="AE5920" s="9"/>
      <c r="AF5920" s="9"/>
      <c r="AG5920" s="9"/>
      <c r="AH5920" s="9"/>
      <c r="AI5920" s="9"/>
      <c r="AJ5920" s="9"/>
      <c r="AK5920" s="9"/>
      <c r="AL5920" s="9"/>
      <c r="AM5920" s="9"/>
      <c r="AN5920" s="9"/>
      <c r="AO5920" s="9"/>
      <c r="AP5920" s="9"/>
      <c r="AQ5920" s="15"/>
      <c r="AR5920" s="9"/>
      <c r="AS5920" s="9"/>
      <c r="AT5920" s="9"/>
      <c r="AU5920" s="9"/>
      <c r="AV5920" s="9"/>
      <c r="AW5920" s="9"/>
      <c r="AX5920" s="9"/>
      <c r="AY5920" s="9"/>
      <c r="AZ5920" s="9"/>
      <c r="BA5920" s="9"/>
      <c r="BB5920" s="9"/>
      <c r="BC5920" s="9"/>
      <c r="BD5920" s="9"/>
      <c r="BE5920" s="9"/>
      <c r="BF5920" s="9"/>
      <c r="BG5920" s="9"/>
      <c r="BH5920" s="9"/>
      <c r="BI5920" s="9"/>
      <c r="BJ5920" s="9"/>
      <c r="BK5920" s="9"/>
      <c r="BL5920" s="9">
        <f t="shared" si="192"/>
        <v>166383.3763505177</v>
      </c>
      <c r="BM5920" s="9">
        <f t="shared" si="193"/>
        <v>166400</v>
      </c>
    </row>
    <row r="5921" spans="1:65" x14ac:dyDescent="0.3">
      <c r="A5921" t="s">
        <v>1258</v>
      </c>
      <c r="B5921" s="9">
        <v>323</v>
      </c>
      <c r="C5921">
        <v>597970</v>
      </c>
      <c r="D5921">
        <v>1</v>
      </c>
      <c r="E5921">
        <v>0</v>
      </c>
      <c r="F5921">
        <v>0</v>
      </c>
      <c r="G5921">
        <v>0</v>
      </c>
      <c r="H5921">
        <v>0</v>
      </c>
      <c r="I5921" t="s">
        <v>94</v>
      </c>
      <c r="J5921">
        <v>597449</v>
      </c>
      <c r="K5921" t="s">
        <v>2120</v>
      </c>
      <c r="L5921">
        <v>597635</v>
      </c>
      <c r="M5921" t="s">
        <v>1599</v>
      </c>
      <c r="N5921">
        <v>597635</v>
      </c>
      <c r="O5921" t="s">
        <v>1599</v>
      </c>
      <c r="P5921">
        <v>597520</v>
      </c>
      <c r="Q5921" t="s">
        <v>521</v>
      </c>
      <c r="R5921" s="9">
        <v>77400.228853771594</v>
      </c>
      <c r="S5921" s="9"/>
      <c r="T5921" s="9"/>
      <c r="U5921" s="9"/>
      <c r="V5921" s="9"/>
      <c r="W5921" s="9"/>
      <c r="X5921" s="9"/>
      <c r="Y5921" s="9"/>
      <c r="Z5921" s="9"/>
      <c r="AA5921" s="9"/>
      <c r="AB5921" s="9"/>
      <c r="AC5921" s="9"/>
      <c r="AD5921" s="9"/>
      <c r="AE5921" s="9"/>
      <c r="AF5921" s="9"/>
      <c r="AG5921" s="9"/>
      <c r="AH5921" s="9"/>
      <c r="AI5921" s="9"/>
      <c r="AJ5921" s="9"/>
      <c r="AK5921" s="9"/>
      <c r="AL5921" s="9"/>
      <c r="AM5921" s="9"/>
      <c r="AN5921" s="9"/>
      <c r="AO5921" s="9"/>
      <c r="AP5921" s="9"/>
      <c r="AQ5921" s="15"/>
      <c r="AR5921" s="9"/>
      <c r="AS5921" s="9"/>
      <c r="AT5921" s="9"/>
      <c r="AU5921" s="9"/>
      <c r="AV5921" s="9"/>
      <c r="AW5921" s="9"/>
      <c r="AX5921" s="9"/>
      <c r="AY5921" s="9"/>
      <c r="AZ5921" s="9"/>
      <c r="BA5921" s="9"/>
      <c r="BB5921" s="9"/>
      <c r="BC5921" s="9"/>
      <c r="BD5921" s="9"/>
      <c r="BE5921" s="9"/>
      <c r="BF5921" s="9"/>
      <c r="BG5921" s="9"/>
      <c r="BH5921" s="9"/>
      <c r="BI5921" s="9"/>
      <c r="BJ5921" s="9"/>
      <c r="BK5921" s="9"/>
      <c r="BL5921" s="9">
        <f t="shared" si="192"/>
        <v>77400.228853771594</v>
      </c>
      <c r="BM5921" s="9">
        <f t="shared" si="193"/>
        <v>77400</v>
      </c>
    </row>
    <row r="5922" spans="1:65" x14ac:dyDescent="0.3">
      <c r="A5922" t="s">
        <v>1258</v>
      </c>
      <c r="B5922" s="9">
        <v>39</v>
      </c>
      <c r="C5922">
        <v>578991</v>
      </c>
      <c r="D5922">
        <v>1</v>
      </c>
      <c r="E5922">
        <v>0</v>
      </c>
      <c r="F5922">
        <v>0</v>
      </c>
      <c r="G5922">
        <v>0</v>
      </c>
      <c r="H5922">
        <v>0</v>
      </c>
      <c r="I5922" t="s">
        <v>96</v>
      </c>
      <c r="J5922">
        <v>578193</v>
      </c>
      <c r="K5922" t="s">
        <v>272</v>
      </c>
      <c r="L5922">
        <v>578193</v>
      </c>
      <c r="M5922" t="s">
        <v>272</v>
      </c>
      <c r="N5922">
        <v>578193</v>
      </c>
      <c r="O5922" t="s">
        <v>272</v>
      </c>
      <c r="P5922">
        <v>578444</v>
      </c>
      <c r="Q5922" t="s">
        <v>273</v>
      </c>
      <c r="R5922" s="9">
        <v>71941.662785630979</v>
      </c>
      <c r="S5922" s="9"/>
      <c r="T5922" s="9"/>
      <c r="U5922" s="9"/>
      <c r="V5922" s="9"/>
      <c r="W5922" s="9"/>
      <c r="X5922" s="9"/>
      <c r="Y5922" s="9"/>
      <c r="Z5922" s="9"/>
      <c r="AA5922" s="9"/>
      <c r="AB5922" s="9"/>
      <c r="AC5922" s="9"/>
      <c r="AD5922" s="9"/>
      <c r="AE5922" s="9"/>
      <c r="AF5922" s="9"/>
      <c r="AG5922" s="9"/>
      <c r="AH5922" s="9"/>
      <c r="AI5922" s="9"/>
      <c r="AJ5922" s="9"/>
      <c r="AK5922" s="9"/>
      <c r="AL5922" s="9"/>
      <c r="AM5922" s="9"/>
      <c r="AN5922" s="9"/>
      <c r="AO5922" s="9"/>
      <c r="AP5922" s="9"/>
      <c r="AQ5922" s="15"/>
      <c r="AR5922" s="9"/>
      <c r="AS5922" s="9"/>
      <c r="AT5922" s="9"/>
      <c r="AU5922" s="9"/>
      <c r="AV5922" s="9"/>
      <c r="AW5922" s="9"/>
      <c r="AX5922" s="9"/>
      <c r="AY5922" s="9"/>
      <c r="AZ5922" s="9"/>
      <c r="BA5922" s="9"/>
      <c r="BB5922" s="9"/>
      <c r="BC5922" s="9"/>
      <c r="BD5922" s="9"/>
      <c r="BE5922" s="9"/>
      <c r="BF5922" s="9"/>
      <c r="BG5922" s="9"/>
      <c r="BH5922" s="9"/>
      <c r="BI5922" s="9"/>
      <c r="BJ5922" s="9"/>
      <c r="BK5922" s="9"/>
      <c r="BL5922" s="9">
        <f t="shared" si="192"/>
        <v>71941.662785630979</v>
      </c>
      <c r="BM5922" s="9">
        <f t="shared" si="193"/>
        <v>71900</v>
      </c>
    </row>
    <row r="5923" spans="1:65" x14ac:dyDescent="0.3">
      <c r="A5923" s="2" t="s">
        <v>1258</v>
      </c>
      <c r="B5923" s="9">
        <v>917</v>
      </c>
      <c r="C5923">
        <v>535338</v>
      </c>
      <c r="D5923">
        <v>1</v>
      </c>
      <c r="E5923">
        <v>1</v>
      </c>
      <c r="F5923">
        <v>0</v>
      </c>
      <c r="G5923">
        <v>0</v>
      </c>
      <c r="H5923">
        <v>0</v>
      </c>
      <c r="I5923" t="s">
        <v>86</v>
      </c>
      <c r="J5923">
        <v>535338</v>
      </c>
      <c r="K5923" t="s">
        <v>1258</v>
      </c>
      <c r="L5923">
        <v>534676</v>
      </c>
      <c r="M5923" t="s">
        <v>874</v>
      </c>
      <c r="N5923">
        <v>534676</v>
      </c>
      <c r="O5923" t="s">
        <v>874</v>
      </c>
      <c r="P5923">
        <v>534676</v>
      </c>
      <c r="Q5923" t="s">
        <v>874</v>
      </c>
      <c r="R5923" s="9">
        <v>216729.42247200571</v>
      </c>
      <c r="S5923" s="9">
        <f>SUMIFS($B:$B,$J:$J,$C5923)</f>
        <v>1485</v>
      </c>
      <c r="T5923" s="9">
        <v>80867.641759587801</v>
      </c>
      <c r="U5923" s="9">
        <v>1</v>
      </c>
      <c r="V5923" s="9">
        <f>U5923*768</f>
        <v>768</v>
      </c>
      <c r="W5923" s="9">
        <v>26</v>
      </c>
      <c r="X5923" s="9">
        <f>W5923*3072</f>
        <v>79872</v>
      </c>
      <c r="Y5923" s="9">
        <v>10</v>
      </c>
      <c r="Z5923" s="9">
        <f>Y5923*1024</f>
        <v>10240</v>
      </c>
      <c r="AA5923" s="9">
        <v>1</v>
      </c>
      <c r="AB5923" s="9">
        <f>AA5923*256</f>
        <v>256</v>
      </c>
      <c r="AC5923" s="9"/>
      <c r="AD5923" s="9"/>
      <c r="AE5923" s="9"/>
      <c r="AF5923" s="9"/>
      <c r="AG5923" s="9"/>
      <c r="AH5923" s="9"/>
      <c r="AI5923" s="9"/>
      <c r="AJ5923" s="9"/>
      <c r="AK5923" s="9"/>
      <c r="AL5923" s="9"/>
      <c r="AM5923" s="9"/>
      <c r="AN5923" s="9"/>
      <c r="AO5923" s="9"/>
      <c r="AP5923" s="9"/>
      <c r="AQ5923" s="15"/>
      <c r="AR5923" s="9"/>
      <c r="AS5923" s="9"/>
      <c r="AT5923" s="9"/>
      <c r="AU5923" s="9"/>
      <c r="AV5923" s="9"/>
      <c r="AW5923" s="9"/>
      <c r="AX5923" s="9"/>
      <c r="AY5923" s="9"/>
      <c r="AZ5923" s="9"/>
      <c r="BA5923" s="9"/>
      <c r="BB5923" s="9"/>
      <c r="BC5923" s="9"/>
      <c r="BD5923" s="9"/>
      <c r="BE5923" s="9"/>
      <c r="BF5923" s="9"/>
      <c r="BG5923" s="9"/>
      <c r="BH5923" s="9"/>
      <c r="BI5923" s="9"/>
      <c r="BJ5923" s="9"/>
      <c r="BK5923" s="9"/>
      <c r="BL5923" s="9">
        <f t="shared" si="192"/>
        <v>388733.06423159351</v>
      </c>
      <c r="BM5923" s="9">
        <f t="shared" si="193"/>
        <v>388700</v>
      </c>
    </row>
    <row r="5924" spans="1:65" x14ac:dyDescent="0.3">
      <c r="A5924" t="s">
        <v>1258</v>
      </c>
      <c r="B5924" s="9">
        <v>264</v>
      </c>
      <c r="C5924">
        <v>530654</v>
      </c>
      <c r="D5924">
        <v>1</v>
      </c>
      <c r="E5924">
        <v>0</v>
      </c>
      <c r="F5924">
        <v>0</v>
      </c>
      <c r="G5924">
        <v>0</v>
      </c>
      <c r="H5924">
        <v>0</v>
      </c>
      <c r="I5924" t="s">
        <v>123</v>
      </c>
      <c r="J5924">
        <v>568414</v>
      </c>
      <c r="K5924" t="s">
        <v>166</v>
      </c>
      <c r="L5924">
        <v>568414</v>
      </c>
      <c r="M5924" t="s">
        <v>166</v>
      </c>
      <c r="N5924">
        <v>568414</v>
      </c>
      <c r="O5924" t="s">
        <v>166</v>
      </c>
      <c r="P5924">
        <v>568414</v>
      </c>
      <c r="Q5924" t="s">
        <v>166</v>
      </c>
      <c r="R5924" s="9">
        <v>71941.662785630979</v>
      </c>
      <c r="S5924" s="9"/>
      <c r="T5924" s="9"/>
      <c r="U5924" s="9"/>
      <c r="V5924" s="9"/>
      <c r="W5924" s="9"/>
      <c r="X5924" s="9"/>
      <c r="Y5924" s="9"/>
      <c r="Z5924" s="9"/>
      <c r="AA5924" s="9"/>
      <c r="AB5924" s="9"/>
      <c r="AC5924" s="9"/>
      <c r="AD5924" s="9"/>
      <c r="AE5924" s="9"/>
      <c r="AF5924" s="9"/>
      <c r="AG5924" s="9"/>
      <c r="AH5924" s="9"/>
      <c r="AI5924" s="9"/>
      <c r="AJ5924" s="9"/>
      <c r="AK5924" s="9"/>
      <c r="AL5924" s="9"/>
      <c r="AM5924" s="9"/>
      <c r="AN5924" s="9"/>
      <c r="AO5924" s="9"/>
      <c r="AP5924" s="9"/>
      <c r="AQ5924" s="15"/>
      <c r="AR5924" s="9"/>
      <c r="AS5924" s="9"/>
      <c r="AT5924" s="9"/>
      <c r="AU5924" s="9"/>
      <c r="AV5924" s="9"/>
      <c r="AW5924" s="9"/>
      <c r="AX5924" s="9"/>
      <c r="AY5924" s="9"/>
      <c r="AZ5924" s="9"/>
      <c r="BA5924" s="9"/>
      <c r="BB5924" s="9"/>
      <c r="BC5924" s="9"/>
      <c r="BD5924" s="9"/>
      <c r="BE5924" s="9"/>
      <c r="BF5924" s="9"/>
      <c r="BG5924" s="9"/>
      <c r="BH5924" s="9"/>
      <c r="BI5924" s="9"/>
      <c r="BJ5924" s="9"/>
      <c r="BK5924" s="9"/>
      <c r="BL5924" s="9">
        <f t="shared" si="192"/>
        <v>71941.662785630979</v>
      </c>
      <c r="BM5924" s="9">
        <f t="shared" si="193"/>
        <v>71900</v>
      </c>
    </row>
    <row r="5925" spans="1:65" x14ac:dyDescent="0.3">
      <c r="A5925" t="s">
        <v>5198</v>
      </c>
      <c r="B5925" s="9">
        <v>16</v>
      </c>
      <c r="C5925">
        <v>561771</v>
      </c>
      <c r="D5925">
        <v>1</v>
      </c>
      <c r="E5925">
        <v>0</v>
      </c>
      <c r="F5925">
        <v>0</v>
      </c>
      <c r="G5925">
        <v>0</v>
      </c>
      <c r="H5925">
        <v>0</v>
      </c>
      <c r="I5925" t="s">
        <v>123</v>
      </c>
      <c r="J5925">
        <v>548472</v>
      </c>
      <c r="K5925" t="s">
        <v>1232</v>
      </c>
      <c r="L5925">
        <v>548511</v>
      </c>
      <c r="M5925" t="s">
        <v>693</v>
      </c>
      <c r="N5925">
        <v>548511</v>
      </c>
      <c r="O5925" t="s">
        <v>693</v>
      </c>
      <c r="P5925">
        <v>548511</v>
      </c>
      <c r="Q5925" t="s">
        <v>693</v>
      </c>
      <c r="R5925" s="9">
        <v>71941.662785630979</v>
      </c>
      <c r="S5925" s="9"/>
      <c r="T5925" s="9"/>
      <c r="U5925" s="9"/>
      <c r="V5925" s="9"/>
      <c r="W5925" s="9"/>
      <c r="X5925" s="9"/>
      <c r="Y5925" s="9"/>
      <c r="Z5925" s="9"/>
      <c r="AA5925" s="9"/>
      <c r="AB5925" s="9"/>
      <c r="AC5925" s="9"/>
      <c r="AD5925" s="9"/>
      <c r="AE5925" s="9"/>
      <c r="AF5925" s="9"/>
      <c r="AG5925" s="9"/>
      <c r="AH5925" s="9"/>
      <c r="AI5925" s="9"/>
      <c r="AJ5925" s="9"/>
      <c r="AK5925" s="9"/>
      <c r="AL5925" s="9"/>
      <c r="AM5925" s="9"/>
      <c r="AN5925" s="9"/>
      <c r="AO5925" s="9"/>
      <c r="AP5925" s="9"/>
      <c r="AQ5925" s="15"/>
      <c r="AR5925" s="9"/>
      <c r="AS5925" s="9"/>
      <c r="AT5925" s="9"/>
      <c r="AU5925" s="9"/>
      <c r="AV5925" s="9"/>
      <c r="AW5925" s="9"/>
      <c r="AX5925" s="9"/>
      <c r="AY5925" s="9"/>
      <c r="AZ5925" s="9"/>
      <c r="BA5925" s="9"/>
      <c r="BB5925" s="9"/>
      <c r="BC5925" s="9"/>
      <c r="BD5925" s="9"/>
      <c r="BE5925" s="9"/>
      <c r="BF5925" s="9"/>
      <c r="BG5925" s="9"/>
      <c r="BH5925" s="9"/>
      <c r="BI5925" s="9"/>
      <c r="BJ5925" s="9"/>
      <c r="BK5925" s="9"/>
      <c r="BL5925" s="9">
        <f t="shared" si="192"/>
        <v>71941.662785630979</v>
      </c>
      <c r="BM5925" s="9">
        <f t="shared" si="193"/>
        <v>71900</v>
      </c>
    </row>
    <row r="5926" spans="1:65" x14ac:dyDescent="0.3">
      <c r="A5926" t="s">
        <v>5199</v>
      </c>
      <c r="B5926" s="9">
        <v>212</v>
      </c>
      <c r="C5926">
        <v>530280</v>
      </c>
      <c r="D5926">
        <v>1</v>
      </c>
      <c r="E5926">
        <v>0</v>
      </c>
      <c r="F5926">
        <v>0</v>
      </c>
      <c r="G5926">
        <v>0</v>
      </c>
      <c r="H5926">
        <v>0</v>
      </c>
      <c r="I5926" t="s">
        <v>151</v>
      </c>
      <c r="J5926">
        <v>559075</v>
      </c>
      <c r="K5926" t="s">
        <v>364</v>
      </c>
      <c r="L5926">
        <v>559075</v>
      </c>
      <c r="M5926" t="s">
        <v>364</v>
      </c>
      <c r="N5926">
        <v>559075</v>
      </c>
      <c r="O5926" t="s">
        <v>364</v>
      </c>
      <c r="P5926">
        <v>559075</v>
      </c>
      <c r="Q5926" t="s">
        <v>364</v>
      </c>
      <c r="R5926" s="9">
        <v>71941.662785630979</v>
      </c>
      <c r="S5926" s="9"/>
      <c r="T5926" s="9"/>
      <c r="U5926" s="9"/>
      <c r="V5926" s="9"/>
      <c r="W5926" s="9"/>
      <c r="X5926" s="9"/>
      <c r="Y5926" s="9"/>
      <c r="Z5926" s="9"/>
      <c r="AA5926" s="9"/>
      <c r="AB5926" s="9"/>
      <c r="AC5926" s="9"/>
      <c r="AD5926" s="9"/>
      <c r="AE5926" s="9"/>
      <c r="AF5926" s="9"/>
      <c r="AG5926" s="9"/>
      <c r="AH5926" s="9"/>
      <c r="AI5926" s="9"/>
      <c r="AJ5926" s="9"/>
      <c r="AK5926" s="9"/>
      <c r="AL5926" s="9"/>
      <c r="AM5926" s="9"/>
      <c r="AN5926" s="9"/>
      <c r="AO5926" s="9"/>
      <c r="AP5926" s="9"/>
      <c r="AQ5926" s="15"/>
      <c r="AR5926" s="9"/>
      <c r="AS5926" s="9"/>
      <c r="AT5926" s="9"/>
      <c r="AU5926" s="9"/>
      <c r="AV5926" s="9"/>
      <c r="AW5926" s="9"/>
      <c r="AX5926" s="9"/>
      <c r="AY5926" s="9"/>
      <c r="AZ5926" s="9"/>
      <c r="BA5926" s="9"/>
      <c r="BB5926" s="9"/>
      <c r="BC5926" s="9"/>
      <c r="BD5926" s="9"/>
      <c r="BE5926" s="9"/>
      <c r="BF5926" s="9"/>
      <c r="BG5926" s="9"/>
      <c r="BH5926" s="9"/>
      <c r="BI5926" s="9"/>
      <c r="BJ5926" s="9"/>
      <c r="BK5926" s="9"/>
      <c r="BL5926" s="9">
        <f t="shared" si="192"/>
        <v>71941.662785630979</v>
      </c>
      <c r="BM5926" s="9">
        <f t="shared" si="193"/>
        <v>71900</v>
      </c>
    </row>
    <row r="5927" spans="1:65" x14ac:dyDescent="0.3">
      <c r="A5927" t="s">
        <v>5200</v>
      </c>
      <c r="B5927" s="9">
        <v>1822</v>
      </c>
      <c r="C5927">
        <v>571113</v>
      </c>
      <c r="D5927">
        <v>1</v>
      </c>
      <c r="E5927">
        <v>0</v>
      </c>
      <c r="F5927">
        <v>0</v>
      </c>
      <c r="G5927">
        <v>0</v>
      </c>
      <c r="H5927">
        <v>0</v>
      </c>
      <c r="I5927" t="s">
        <v>90</v>
      </c>
      <c r="J5927">
        <v>569810</v>
      </c>
      <c r="K5927" t="s">
        <v>284</v>
      </c>
      <c r="L5927">
        <v>569810</v>
      </c>
      <c r="M5927" t="s">
        <v>284</v>
      </c>
      <c r="N5927">
        <v>569810</v>
      </c>
      <c r="O5927" t="s">
        <v>284</v>
      </c>
      <c r="P5927">
        <v>569810</v>
      </c>
      <c r="Q5927" t="s">
        <v>284</v>
      </c>
      <c r="R5927" s="9">
        <v>424759.27738720301</v>
      </c>
      <c r="S5927" s="9"/>
      <c r="T5927" s="9"/>
      <c r="U5927" s="9"/>
      <c r="V5927" s="9"/>
      <c r="W5927" s="9"/>
      <c r="X5927" s="9"/>
      <c r="Y5927" s="9"/>
      <c r="Z5927" s="9"/>
      <c r="AA5927" s="9"/>
      <c r="AB5927" s="9"/>
      <c r="AC5927" s="9"/>
      <c r="AD5927" s="9"/>
      <c r="AE5927" s="9"/>
      <c r="AF5927" s="9"/>
      <c r="AG5927" s="9"/>
      <c r="AH5927" s="9"/>
      <c r="AI5927" s="9"/>
      <c r="AJ5927" s="9"/>
      <c r="AK5927" s="9"/>
      <c r="AL5927" s="9"/>
      <c r="AM5927" s="9"/>
      <c r="AN5927" s="9"/>
      <c r="AO5927" s="9"/>
      <c r="AP5927" s="9"/>
      <c r="AQ5927" s="15"/>
      <c r="AR5927" s="9"/>
      <c r="AS5927" s="9"/>
      <c r="AT5927" s="9"/>
      <c r="AU5927" s="9"/>
      <c r="AV5927" s="9"/>
      <c r="AW5927" s="9"/>
      <c r="AX5927" s="9"/>
      <c r="AY5927" s="9"/>
      <c r="AZ5927" s="9"/>
      <c r="BA5927" s="9"/>
      <c r="BB5927" s="9"/>
      <c r="BC5927" s="9"/>
      <c r="BD5927" s="9"/>
      <c r="BE5927" s="9"/>
      <c r="BF5927" s="9"/>
      <c r="BG5927" s="9"/>
      <c r="BH5927" s="9"/>
      <c r="BI5927" s="9"/>
      <c r="BJ5927" s="9"/>
      <c r="BK5927" s="9"/>
      <c r="BL5927" s="9">
        <f t="shared" si="192"/>
        <v>424759.27738720301</v>
      </c>
      <c r="BM5927" s="9">
        <f t="shared" si="193"/>
        <v>424800</v>
      </c>
    </row>
    <row r="5928" spans="1:65" x14ac:dyDescent="0.3">
      <c r="A5928" t="s">
        <v>5201</v>
      </c>
      <c r="B5928" s="9">
        <v>349</v>
      </c>
      <c r="C5928">
        <v>578029</v>
      </c>
      <c r="D5928">
        <v>1</v>
      </c>
      <c r="E5928">
        <v>0</v>
      </c>
      <c r="F5928">
        <v>0</v>
      </c>
      <c r="G5928">
        <v>0</v>
      </c>
      <c r="H5928">
        <v>0</v>
      </c>
      <c r="I5928" t="s">
        <v>77</v>
      </c>
      <c r="J5928">
        <v>555380</v>
      </c>
      <c r="K5928" t="s">
        <v>1027</v>
      </c>
      <c r="L5928">
        <v>555380</v>
      </c>
      <c r="M5928" t="s">
        <v>1027</v>
      </c>
      <c r="N5928">
        <v>555380</v>
      </c>
      <c r="O5928" t="s">
        <v>1027</v>
      </c>
      <c r="P5928">
        <v>554961</v>
      </c>
      <c r="Q5928" t="s">
        <v>117</v>
      </c>
      <c r="R5928" s="9">
        <v>83563.699734347145</v>
      </c>
      <c r="S5928" s="9"/>
      <c r="T5928" s="9"/>
      <c r="U5928" s="9"/>
      <c r="V5928" s="9"/>
      <c r="W5928" s="9"/>
      <c r="X5928" s="9"/>
      <c r="Y5928" s="9"/>
      <c r="Z5928" s="9"/>
      <c r="AA5928" s="9"/>
      <c r="AB5928" s="9"/>
      <c r="AC5928" s="9"/>
      <c r="AD5928" s="9"/>
      <c r="AE5928" s="9"/>
      <c r="AF5928" s="9"/>
      <c r="AG5928" s="9"/>
      <c r="AH5928" s="9"/>
      <c r="AI5928" s="9"/>
      <c r="AJ5928" s="9"/>
      <c r="AK5928" s="9"/>
      <c r="AL5928" s="9"/>
      <c r="AM5928" s="9"/>
      <c r="AN5928" s="9"/>
      <c r="AO5928" s="9"/>
      <c r="AP5928" s="9"/>
      <c r="AQ5928" s="15"/>
      <c r="AR5928" s="9">
        <v>40</v>
      </c>
      <c r="AS5928" s="9">
        <f>AR5928*30500</f>
        <v>1220000</v>
      </c>
      <c r="AT5928" s="9"/>
      <c r="AU5928" s="9"/>
      <c r="AV5928" s="9"/>
      <c r="AW5928" s="9"/>
      <c r="AX5928" s="9"/>
      <c r="AY5928" s="9"/>
      <c r="AZ5928" s="9"/>
      <c r="BA5928" s="9"/>
      <c r="BB5928" s="9"/>
      <c r="BC5928" s="9"/>
      <c r="BD5928" s="9"/>
      <c r="BE5928" s="9"/>
      <c r="BF5928" s="9"/>
      <c r="BG5928" s="9"/>
      <c r="BH5928" s="9"/>
      <c r="BI5928" s="9"/>
      <c r="BJ5928" s="9"/>
      <c r="BK5928" s="9"/>
      <c r="BL5928" s="9">
        <f t="shared" si="192"/>
        <v>1303563.6997343472</v>
      </c>
      <c r="BM5928" s="9">
        <f t="shared" si="193"/>
        <v>1303600</v>
      </c>
    </row>
    <row r="5929" spans="1:65" x14ac:dyDescent="0.3">
      <c r="A5929" t="s">
        <v>5201</v>
      </c>
      <c r="B5929" s="9">
        <v>1173</v>
      </c>
      <c r="C5929">
        <v>563501</v>
      </c>
      <c r="D5929">
        <v>1</v>
      </c>
      <c r="E5929">
        <v>0</v>
      </c>
      <c r="F5929">
        <v>0</v>
      </c>
      <c r="G5929">
        <v>0</v>
      </c>
      <c r="H5929">
        <v>0</v>
      </c>
      <c r="I5929" t="s">
        <v>131</v>
      </c>
      <c r="J5929">
        <v>563099</v>
      </c>
      <c r="K5929" t="s">
        <v>542</v>
      </c>
      <c r="L5929">
        <v>563099</v>
      </c>
      <c r="M5929" t="s">
        <v>542</v>
      </c>
      <c r="N5929">
        <v>563099</v>
      </c>
      <c r="O5929" t="s">
        <v>542</v>
      </c>
      <c r="P5929">
        <v>562971</v>
      </c>
      <c r="Q5929" t="s">
        <v>384</v>
      </c>
      <c r="R5929" s="9">
        <v>276015.35916322487</v>
      </c>
      <c r="S5929" s="9"/>
      <c r="T5929" s="9"/>
      <c r="U5929" s="9"/>
      <c r="V5929" s="9"/>
      <c r="W5929" s="9"/>
      <c r="X5929" s="9"/>
      <c r="Y5929" s="9"/>
      <c r="Z5929" s="9"/>
      <c r="AA5929" s="9"/>
      <c r="AB5929" s="9"/>
      <c r="AC5929" s="9"/>
      <c r="AD5929" s="9"/>
      <c r="AE5929" s="9"/>
      <c r="AF5929" s="9"/>
      <c r="AG5929" s="9"/>
      <c r="AH5929" s="9"/>
      <c r="AI5929" s="9"/>
      <c r="AJ5929" s="9"/>
      <c r="AK5929" s="9"/>
      <c r="AL5929" s="9"/>
      <c r="AM5929" s="9"/>
      <c r="AN5929" s="9"/>
      <c r="AO5929" s="9"/>
      <c r="AP5929" s="9"/>
      <c r="AQ5929" s="15"/>
      <c r="AR5929" s="9"/>
      <c r="AS5929" s="9"/>
      <c r="AT5929" s="9"/>
      <c r="AU5929" s="9"/>
      <c r="AV5929" s="9"/>
      <c r="AW5929" s="9"/>
      <c r="AX5929" s="9"/>
      <c r="AY5929" s="9"/>
      <c r="AZ5929" s="9"/>
      <c r="BA5929" s="9"/>
      <c r="BB5929" s="9"/>
      <c r="BC5929" s="9"/>
      <c r="BD5929" s="9"/>
      <c r="BE5929" s="9"/>
      <c r="BF5929" s="9"/>
      <c r="BG5929" s="9"/>
      <c r="BH5929" s="9"/>
      <c r="BI5929" s="9"/>
      <c r="BJ5929" s="9"/>
      <c r="BK5929" s="9"/>
      <c r="BL5929" s="9">
        <f t="shared" si="192"/>
        <v>276015.35916322487</v>
      </c>
      <c r="BM5929" s="9">
        <f t="shared" si="193"/>
        <v>276000</v>
      </c>
    </row>
    <row r="5930" spans="1:65" x14ac:dyDescent="0.3">
      <c r="A5930" t="s">
        <v>5202</v>
      </c>
      <c r="B5930" s="9">
        <v>291</v>
      </c>
      <c r="C5930">
        <v>574635</v>
      </c>
      <c r="D5930">
        <v>1</v>
      </c>
      <c r="E5930">
        <v>0</v>
      </c>
      <c r="F5930">
        <v>0</v>
      </c>
      <c r="G5930">
        <v>0</v>
      </c>
      <c r="H5930">
        <v>0</v>
      </c>
      <c r="I5930" t="s">
        <v>90</v>
      </c>
      <c r="J5930">
        <v>574082</v>
      </c>
      <c r="K5930" t="s">
        <v>1888</v>
      </c>
      <c r="L5930">
        <v>574082</v>
      </c>
      <c r="M5930" t="s">
        <v>1888</v>
      </c>
      <c r="N5930">
        <v>574082</v>
      </c>
      <c r="O5930" t="s">
        <v>1888</v>
      </c>
      <c r="P5930">
        <v>573868</v>
      </c>
      <c r="Q5930" t="s">
        <v>349</v>
      </c>
      <c r="R5930" s="9">
        <v>71941.662785630979</v>
      </c>
      <c r="S5930" s="9"/>
      <c r="T5930" s="9"/>
      <c r="U5930" s="9"/>
      <c r="V5930" s="9"/>
      <c r="W5930" s="9"/>
      <c r="X5930" s="9"/>
      <c r="Y5930" s="9"/>
      <c r="Z5930" s="9"/>
      <c r="AA5930" s="9"/>
      <c r="AB5930" s="9"/>
      <c r="AC5930" s="9"/>
      <c r="AD5930" s="9"/>
      <c r="AE5930" s="9"/>
      <c r="AF5930" s="9"/>
      <c r="AG5930" s="9"/>
      <c r="AH5930" s="9"/>
      <c r="AI5930" s="9"/>
      <c r="AJ5930" s="9"/>
      <c r="AK5930" s="9"/>
      <c r="AL5930" s="9"/>
      <c r="AM5930" s="9"/>
      <c r="AN5930" s="9"/>
      <c r="AO5930" s="9"/>
      <c r="AP5930" s="9"/>
      <c r="AQ5930" s="15"/>
      <c r="AR5930" s="9"/>
      <c r="AS5930" s="9"/>
      <c r="AT5930" s="9"/>
      <c r="AU5930" s="9"/>
      <c r="AV5930" s="9"/>
      <c r="AW5930" s="9"/>
      <c r="AX5930" s="9"/>
      <c r="AY5930" s="9"/>
      <c r="AZ5930" s="9"/>
      <c r="BA5930" s="9"/>
      <c r="BB5930" s="9"/>
      <c r="BC5930" s="9"/>
      <c r="BD5930" s="9"/>
      <c r="BE5930" s="9"/>
      <c r="BF5930" s="9"/>
      <c r="BG5930" s="9"/>
      <c r="BH5930" s="9"/>
      <c r="BI5930" s="9"/>
      <c r="BJ5930" s="9"/>
      <c r="BK5930" s="9"/>
      <c r="BL5930" s="9">
        <f t="shared" si="192"/>
        <v>71941.662785630979</v>
      </c>
      <c r="BM5930" s="9">
        <f t="shared" si="193"/>
        <v>71900</v>
      </c>
    </row>
    <row r="5931" spans="1:65" x14ac:dyDescent="0.3">
      <c r="A5931" t="s">
        <v>5203</v>
      </c>
      <c r="B5931" s="9">
        <v>361</v>
      </c>
      <c r="C5931">
        <v>541583</v>
      </c>
      <c r="D5931">
        <v>1</v>
      </c>
      <c r="E5931">
        <v>0</v>
      </c>
      <c r="F5931">
        <v>0</v>
      </c>
      <c r="G5931">
        <v>0</v>
      </c>
      <c r="H5931">
        <v>0</v>
      </c>
      <c r="I5931" t="s">
        <v>86</v>
      </c>
      <c r="J5931">
        <v>539911</v>
      </c>
      <c r="K5931" t="s">
        <v>352</v>
      </c>
      <c r="L5931">
        <v>539911</v>
      </c>
      <c r="M5931" t="s">
        <v>352</v>
      </c>
      <c r="N5931">
        <v>539911</v>
      </c>
      <c r="O5931" t="s">
        <v>352</v>
      </c>
      <c r="P5931">
        <v>539911</v>
      </c>
      <c r="Q5931" t="s">
        <v>352</v>
      </c>
      <c r="R5931" s="9">
        <v>86405.924227142634</v>
      </c>
      <c r="S5931" s="9"/>
      <c r="T5931" s="9"/>
      <c r="U5931" s="9"/>
      <c r="V5931" s="9"/>
      <c r="W5931" s="9"/>
      <c r="X5931" s="9"/>
      <c r="Y5931" s="9"/>
      <c r="Z5931" s="9"/>
      <c r="AA5931" s="9"/>
      <c r="AB5931" s="9"/>
      <c r="AC5931" s="9"/>
      <c r="AD5931" s="9"/>
      <c r="AE5931" s="9"/>
      <c r="AF5931" s="9"/>
      <c r="AG5931" s="9"/>
      <c r="AH5931" s="9"/>
      <c r="AI5931" s="9"/>
      <c r="AJ5931" s="9"/>
      <c r="AK5931" s="9"/>
      <c r="AL5931" s="9"/>
      <c r="AM5931" s="9"/>
      <c r="AN5931" s="9"/>
      <c r="AO5931" s="9"/>
      <c r="AP5931" s="9"/>
      <c r="AQ5931" s="15"/>
      <c r="AR5931" s="9"/>
      <c r="AS5931" s="9"/>
      <c r="AT5931" s="9"/>
      <c r="AU5931" s="9"/>
      <c r="AV5931" s="9"/>
      <c r="AW5931" s="9"/>
      <c r="AX5931" s="9"/>
      <c r="AY5931" s="9"/>
      <c r="AZ5931" s="9"/>
      <c r="BA5931" s="9"/>
      <c r="BB5931" s="9"/>
      <c r="BC5931" s="9"/>
      <c r="BD5931" s="9"/>
      <c r="BE5931" s="9"/>
      <c r="BF5931" s="9"/>
      <c r="BG5931" s="9"/>
      <c r="BH5931" s="9"/>
      <c r="BI5931" s="9"/>
      <c r="BJ5931" s="9"/>
      <c r="BK5931" s="9"/>
      <c r="BL5931" s="9">
        <f t="shared" si="192"/>
        <v>86405.924227142634</v>
      </c>
      <c r="BM5931" s="9">
        <f t="shared" si="193"/>
        <v>86400</v>
      </c>
    </row>
    <row r="5932" spans="1:65" x14ac:dyDescent="0.3">
      <c r="A5932" t="s">
        <v>5204</v>
      </c>
      <c r="B5932" s="9">
        <v>205</v>
      </c>
      <c r="C5932">
        <v>588334</v>
      </c>
      <c r="D5932">
        <v>1</v>
      </c>
      <c r="E5932">
        <v>0</v>
      </c>
      <c r="F5932">
        <v>0</v>
      </c>
      <c r="G5932">
        <v>0</v>
      </c>
      <c r="H5932">
        <v>0</v>
      </c>
      <c r="I5932" t="s">
        <v>123</v>
      </c>
      <c r="J5932">
        <v>595209</v>
      </c>
      <c r="K5932" t="s">
        <v>480</v>
      </c>
      <c r="L5932">
        <v>595209</v>
      </c>
      <c r="M5932" t="s">
        <v>480</v>
      </c>
      <c r="N5932">
        <v>595209</v>
      </c>
      <c r="O5932" t="s">
        <v>480</v>
      </c>
      <c r="P5932">
        <v>595209</v>
      </c>
      <c r="Q5932" t="s">
        <v>480</v>
      </c>
      <c r="R5932" s="9">
        <v>71941.662785630979</v>
      </c>
      <c r="S5932" s="9"/>
      <c r="T5932" s="9"/>
      <c r="U5932" s="9"/>
      <c r="V5932" s="9"/>
      <c r="W5932" s="9"/>
      <c r="X5932" s="9"/>
      <c r="Y5932" s="9"/>
      <c r="Z5932" s="9"/>
      <c r="AA5932" s="9"/>
      <c r="AB5932" s="9"/>
      <c r="AC5932" s="9"/>
      <c r="AD5932" s="9"/>
      <c r="AE5932" s="9"/>
      <c r="AF5932" s="9"/>
      <c r="AG5932" s="9"/>
      <c r="AH5932" s="9"/>
      <c r="AI5932" s="9"/>
      <c r="AJ5932" s="9"/>
      <c r="AK5932" s="9"/>
      <c r="AL5932" s="9"/>
      <c r="AM5932" s="9"/>
      <c r="AN5932" s="9"/>
      <c r="AO5932" s="9"/>
      <c r="AP5932" s="9"/>
      <c r="AQ5932" s="15"/>
      <c r="AR5932" s="9"/>
      <c r="AS5932" s="9"/>
      <c r="AT5932" s="9"/>
      <c r="AU5932" s="9"/>
      <c r="AV5932" s="9"/>
      <c r="AW5932" s="9"/>
      <c r="AX5932" s="9"/>
      <c r="AY5932" s="9"/>
      <c r="AZ5932" s="9"/>
      <c r="BA5932" s="9"/>
      <c r="BB5932" s="9"/>
      <c r="BC5932" s="9"/>
      <c r="BD5932" s="9"/>
      <c r="BE5932" s="9"/>
      <c r="BF5932" s="9"/>
      <c r="BG5932" s="9"/>
      <c r="BH5932" s="9"/>
      <c r="BI5932" s="9"/>
      <c r="BJ5932" s="9"/>
      <c r="BK5932" s="9"/>
      <c r="BL5932" s="9">
        <f t="shared" si="192"/>
        <v>71941.662785630979</v>
      </c>
      <c r="BM5932" s="9">
        <f t="shared" si="193"/>
        <v>71900</v>
      </c>
    </row>
    <row r="5933" spans="1:65" x14ac:dyDescent="0.3">
      <c r="A5933" t="s">
        <v>5205</v>
      </c>
      <c r="B5933" s="9">
        <v>439</v>
      </c>
      <c r="C5933">
        <v>576000</v>
      </c>
      <c r="D5933">
        <v>1</v>
      </c>
      <c r="E5933">
        <v>0</v>
      </c>
      <c r="F5933">
        <v>0</v>
      </c>
      <c r="G5933">
        <v>0</v>
      </c>
      <c r="H5933">
        <v>0</v>
      </c>
      <c r="I5933" t="s">
        <v>96</v>
      </c>
      <c r="J5933">
        <v>574988</v>
      </c>
      <c r="K5933" t="s">
        <v>901</v>
      </c>
      <c r="L5933">
        <v>574988</v>
      </c>
      <c r="M5933" t="s">
        <v>901</v>
      </c>
      <c r="N5933">
        <v>574988</v>
      </c>
      <c r="O5933" t="s">
        <v>901</v>
      </c>
      <c r="P5933">
        <v>574988</v>
      </c>
      <c r="Q5933" t="s">
        <v>901</v>
      </c>
      <c r="R5933" s="9">
        <v>104844.6355992231</v>
      </c>
      <c r="S5933" s="9"/>
      <c r="T5933" s="9"/>
      <c r="U5933" s="9"/>
      <c r="V5933" s="9"/>
      <c r="W5933" s="9"/>
      <c r="X5933" s="9"/>
      <c r="Y5933" s="9"/>
      <c r="Z5933" s="9"/>
      <c r="AA5933" s="9"/>
      <c r="AB5933" s="9"/>
      <c r="AC5933" s="9"/>
      <c r="AD5933" s="9"/>
      <c r="AE5933" s="9"/>
      <c r="AF5933" s="9"/>
      <c r="AG5933" s="9"/>
      <c r="AH5933" s="9"/>
      <c r="AI5933" s="9"/>
      <c r="AJ5933" s="9"/>
      <c r="AK5933" s="9"/>
      <c r="AL5933" s="9"/>
      <c r="AM5933" s="9"/>
      <c r="AN5933" s="9"/>
      <c r="AO5933" s="9"/>
      <c r="AP5933" s="9"/>
      <c r="AQ5933" s="15"/>
      <c r="AR5933" s="9"/>
      <c r="AS5933" s="9"/>
      <c r="AT5933" s="9"/>
      <c r="AU5933" s="9"/>
      <c r="AV5933" s="9"/>
      <c r="AW5933" s="9"/>
      <c r="AX5933" s="9"/>
      <c r="AY5933" s="9"/>
      <c r="AZ5933" s="9"/>
      <c r="BA5933" s="9"/>
      <c r="BB5933" s="9"/>
      <c r="BC5933" s="9"/>
      <c r="BD5933" s="9"/>
      <c r="BE5933" s="9"/>
      <c r="BF5933" s="9"/>
      <c r="BG5933" s="9"/>
      <c r="BH5933" s="9"/>
      <c r="BI5933" s="9"/>
      <c r="BJ5933" s="9"/>
      <c r="BK5933" s="9"/>
      <c r="BL5933" s="9">
        <f t="shared" si="192"/>
        <v>104844.6355992231</v>
      </c>
      <c r="BM5933" s="9">
        <f t="shared" si="193"/>
        <v>104800</v>
      </c>
    </row>
    <row r="5934" spans="1:65" x14ac:dyDescent="0.3">
      <c r="A5934" s="5" t="s">
        <v>331</v>
      </c>
      <c r="B5934" s="9">
        <v>12560</v>
      </c>
      <c r="C5934">
        <v>581186</v>
      </c>
      <c r="D5934">
        <v>1</v>
      </c>
      <c r="E5934">
        <v>1</v>
      </c>
      <c r="F5934">
        <v>1</v>
      </c>
      <c r="G5934">
        <v>1</v>
      </c>
      <c r="H5934">
        <v>1</v>
      </c>
      <c r="I5934" t="s">
        <v>96</v>
      </c>
      <c r="J5934">
        <v>581186</v>
      </c>
      <c r="K5934" t="s">
        <v>331</v>
      </c>
      <c r="L5934">
        <v>581186</v>
      </c>
      <c r="M5934" t="s">
        <v>331</v>
      </c>
      <c r="N5934">
        <v>581186</v>
      </c>
      <c r="O5934" t="s">
        <v>331</v>
      </c>
      <c r="P5934">
        <v>581186</v>
      </c>
      <c r="Q5934" t="s">
        <v>331</v>
      </c>
      <c r="R5934" s="9">
        <v>577569.81153829419</v>
      </c>
      <c r="S5934" s="9">
        <f>SUMIFS($B:$B,$J:$J,$C5934)</f>
        <v>19082</v>
      </c>
      <c r="T5934" s="9">
        <v>425721.89966561663</v>
      </c>
      <c r="U5934" s="9">
        <v>0</v>
      </c>
      <c r="V5934" s="9">
        <f>U5934*768</f>
        <v>0</v>
      </c>
      <c r="W5934" s="9">
        <v>42</v>
      </c>
      <c r="X5934" s="9">
        <f>W5934*3072</f>
        <v>129024</v>
      </c>
      <c r="Y5934" s="9">
        <v>195</v>
      </c>
      <c r="Z5934" s="9">
        <f>Y5934*1024</f>
        <v>199680</v>
      </c>
      <c r="AA5934" s="9">
        <v>68</v>
      </c>
      <c r="AB5934" s="9">
        <f>AA5934*256</f>
        <v>17408</v>
      </c>
      <c r="AC5934" s="9">
        <f>SUMIFS($B:$B,$L:$L,$C5934)</f>
        <v>19270</v>
      </c>
      <c r="AD5934" s="9">
        <v>1228321.5867902951</v>
      </c>
      <c r="AE5934" s="9">
        <f>SUMIFS($B:$B,$P:$P,$C5934)</f>
        <v>33009</v>
      </c>
      <c r="AF5934" s="9">
        <v>2020381.8708001301</v>
      </c>
      <c r="AG5934" s="9">
        <f>SUMIFS($B:$B,$N:$N,$C5934)</f>
        <v>19082</v>
      </c>
      <c r="AH5934" s="9">
        <v>3314296.621155051</v>
      </c>
      <c r="AI5934" s="9">
        <f>SUMIFS($B:$B,$P:$P,$C5934)</f>
        <v>33009</v>
      </c>
      <c r="AJ5934" s="9">
        <v>17418345.521667909</v>
      </c>
      <c r="AK5934" s="9"/>
      <c r="AL5934" s="9">
        <v>3648</v>
      </c>
      <c r="AM5934" s="9">
        <f>AL5934*141</f>
        <v>514368</v>
      </c>
      <c r="AN5934" s="9"/>
      <c r="AO5934" s="9"/>
      <c r="AP5934" s="9"/>
      <c r="AQ5934" s="15"/>
      <c r="AR5934" s="9">
        <v>16</v>
      </c>
      <c r="AS5934" s="9">
        <f>AR5934*30500</f>
        <v>488000</v>
      </c>
      <c r="AT5934" s="9">
        <v>164</v>
      </c>
      <c r="AU5934" s="9">
        <f>AT5934*2742</f>
        <v>449688</v>
      </c>
      <c r="AV5934" s="9">
        <v>12</v>
      </c>
      <c r="AW5934" s="9">
        <f>AV5934*914</f>
        <v>10968</v>
      </c>
      <c r="AX5934" s="9">
        <v>1404</v>
      </c>
      <c r="AY5934" s="9">
        <f>AX5934*141</f>
        <v>197964</v>
      </c>
      <c r="AZ5934" s="9">
        <v>1145</v>
      </c>
      <c r="BA5934" s="9">
        <f>AZ5934*343</f>
        <v>392735</v>
      </c>
      <c r="BB5934" s="9">
        <v>600</v>
      </c>
      <c r="BC5934" s="9">
        <f>BB5934*109</f>
        <v>65400</v>
      </c>
      <c r="BD5934" s="9">
        <v>19</v>
      </c>
      <c r="BE5934" s="9">
        <f>BD5934*82</f>
        <v>1558</v>
      </c>
      <c r="BF5934" s="9">
        <v>774</v>
      </c>
      <c r="BG5934" s="9">
        <f>BF5934*328</f>
        <v>253872</v>
      </c>
      <c r="BH5934" s="9">
        <v>27</v>
      </c>
      <c r="BI5934" s="9">
        <f>BH5934*410</f>
        <v>11070</v>
      </c>
      <c r="BJ5934" s="9">
        <v>0</v>
      </c>
      <c r="BK5934" s="9">
        <f>BJ5934*219</f>
        <v>0</v>
      </c>
      <c r="BL5934" s="9">
        <f t="shared" si="192"/>
        <v>27716372.311617296</v>
      </c>
      <c r="BM5934" s="9">
        <f t="shared" si="193"/>
        <v>27716400</v>
      </c>
    </row>
    <row r="5935" spans="1:65" x14ac:dyDescent="0.3">
      <c r="A5935" s="2" t="s">
        <v>4061</v>
      </c>
      <c r="B5935" s="9">
        <v>1278</v>
      </c>
      <c r="C5935">
        <v>577693</v>
      </c>
      <c r="D5935">
        <v>1</v>
      </c>
      <c r="E5935">
        <v>1</v>
      </c>
      <c r="F5935">
        <v>0</v>
      </c>
      <c r="G5935">
        <v>0</v>
      </c>
      <c r="H5935">
        <v>0</v>
      </c>
      <c r="I5935" t="s">
        <v>104</v>
      </c>
      <c r="J5935">
        <v>577693</v>
      </c>
      <c r="K5935" t="s">
        <v>4061</v>
      </c>
      <c r="L5935">
        <v>576964</v>
      </c>
      <c r="M5935" t="s">
        <v>257</v>
      </c>
      <c r="N5935">
        <v>576964</v>
      </c>
      <c r="O5935" t="s">
        <v>257</v>
      </c>
      <c r="P5935">
        <v>576964</v>
      </c>
      <c r="Q5935" t="s">
        <v>257</v>
      </c>
      <c r="R5935" s="9">
        <v>300223.59535103157</v>
      </c>
      <c r="S5935" s="9">
        <f>SUMIFS($B:$B,$J:$J,$C5935)</f>
        <v>1574</v>
      </c>
      <c r="T5935" s="9">
        <v>85704.772660359857</v>
      </c>
      <c r="U5935" s="9">
        <v>0</v>
      </c>
      <c r="V5935" s="9">
        <f>U5935*768</f>
        <v>0</v>
      </c>
      <c r="W5935" s="9">
        <v>2</v>
      </c>
      <c r="X5935" s="9">
        <f>W5935*3072</f>
        <v>6144</v>
      </c>
      <c r="Y5935" s="9">
        <v>5</v>
      </c>
      <c r="Z5935" s="9">
        <f>Y5935*1024</f>
        <v>5120</v>
      </c>
      <c r="AA5935" s="9">
        <v>3</v>
      </c>
      <c r="AB5935" s="9">
        <f>AA5935*256</f>
        <v>768</v>
      </c>
      <c r="AC5935" s="9"/>
      <c r="AD5935" s="9"/>
      <c r="AE5935" s="9"/>
      <c r="AF5935" s="9"/>
      <c r="AG5935" s="9"/>
      <c r="AH5935" s="9"/>
      <c r="AI5935" s="9"/>
      <c r="AJ5935" s="9"/>
      <c r="AK5935" s="9"/>
      <c r="AL5935" s="9"/>
      <c r="AM5935" s="9"/>
      <c r="AN5935" s="9"/>
      <c r="AO5935" s="9"/>
      <c r="AP5935" s="9"/>
      <c r="AQ5935" s="15"/>
      <c r="AR5935" s="9">
        <v>1</v>
      </c>
      <c r="AS5935" s="9">
        <f>AR5935*30500</f>
        <v>30500</v>
      </c>
      <c r="AT5935" s="9"/>
      <c r="AU5935" s="9"/>
      <c r="AV5935" s="9"/>
      <c r="AW5935" s="9"/>
      <c r="AX5935" s="9"/>
      <c r="AY5935" s="9"/>
      <c r="AZ5935" s="9"/>
      <c r="BA5935" s="9"/>
      <c r="BB5935" s="9"/>
      <c r="BC5935" s="9"/>
      <c r="BD5935" s="9"/>
      <c r="BE5935" s="9"/>
      <c r="BF5935" s="9"/>
      <c r="BG5935" s="9"/>
      <c r="BH5935" s="9"/>
      <c r="BI5935" s="9"/>
      <c r="BJ5935" s="9"/>
      <c r="BK5935" s="9"/>
      <c r="BL5935" s="9">
        <f t="shared" si="192"/>
        <v>428460.36801139143</v>
      </c>
      <c r="BM5935" s="9">
        <f t="shared" si="193"/>
        <v>428500</v>
      </c>
    </row>
    <row r="5936" spans="1:65" x14ac:dyDescent="0.3">
      <c r="A5936" t="s">
        <v>5206</v>
      </c>
      <c r="B5936" s="9">
        <v>855</v>
      </c>
      <c r="C5936">
        <v>585980</v>
      </c>
      <c r="D5936">
        <v>1</v>
      </c>
      <c r="E5936">
        <v>0</v>
      </c>
      <c r="F5936">
        <v>0</v>
      </c>
      <c r="G5936">
        <v>0</v>
      </c>
      <c r="H5936">
        <v>0</v>
      </c>
      <c r="I5936" t="s">
        <v>135</v>
      </c>
      <c r="J5936">
        <v>585882</v>
      </c>
      <c r="K5936" t="s">
        <v>1437</v>
      </c>
      <c r="L5936">
        <v>585891</v>
      </c>
      <c r="M5936" t="s">
        <v>730</v>
      </c>
      <c r="N5936">
        <v>585891</v>
      </c>
      <c r="O5936" t="s">
        <v>730</v>
      </c>
      <c r="P5936">
        <v>585891</v>
      </c>
      <c r="Q5936" t="s">
        <v>730</v>
      </c>
      <c r="R5936" s="9">
        <v>202310.49978891961</v>
      </c>
      <c r="S5936" s="9"/>
      <c r="T5936" s="9"/>
      <c r="U5936" s="9"/>
      <c r="V5936" s="9"/>
      <c r="W5936" s="9"/>
      <c r="X5936" s="9"/>
      <c r="Y5936" s="9"/>
      <c r="Z5936" s="9"/>
      <c r="AA5936" s="9"/>
      <c r="AB5936" s="9"/>
      <c r="AC5936" s="9"/>
      <c r="AD5936" s="9"/>
      <c r="AE5936" s="9"/>
      <c r="AF5936" s="9"/>
      <c r="AG5936" s="9"/>
      <c r="AH5936" s="9"/>
      <c r="AI5936" s="9"/>
      <c r="AJ5936" s="9"/>
      <c r="AK5936" s="9"/>
      <c r="AL5936" s="9"/>
      <c r="AM5936" s="9"/>
      <c r="AN5936" s="9"/>
      <c r="AO5936" s="9"/>
      <c r="AP5936" s="9"/>
      <c r="AQ5936" s="15"/>
      <c r="AR5936" s="9">
        <v>1</v>
      </c>
      <c r="AS5936" s="9">
        <f>AR5936*30500</f>
        <v>30500</v>
      </c>
      <c r="AT5936" s="9"/>
      <c r="AU5936" s="9"/>
      <c r="AV5936" s="9"/>
      <c r="AW5936" s="9"/>
      <c r="AX5936" s="9"/>
      <c r="AY5936" s="9"/>
      <c r="AZ5936" s="9"/>
      <c r="BA5936" s="9"/>
      <c r="BB5936" s="9"/>
      <c r="BC5936" s="9"/>
      <c r="BD5936" s="9"/>
      <c r="BE5936" s="9"/>
      <c r="BF5936" s="9"/>
      <c r="BG5936" s="9"/>
      <c r="BH5936" s="9"/>
      <c r="BI5936" s="9"/>
      <c r="BJ5936" s="9"/>
      <c r="BK5936" s="9"/>
      <c r="BL5936" s="9">
        <f t="shared" si="192"/>
        <v>232810.49978891961</v>
      </c>
      <c r="BM5936" s="9">
        <f t="shared" si="193"/>
        <v>232800</v>
      </c>
    </row>
    <row r="5937" spans="1:65" x14ac:dyDescent="0.3">
      <c r="A5937" t="s">
        <v>5207</v>
      </c>
      <c r="B5937" s="9">
        <v>777</v>
      </c>
      <c r="C5937">
        <v>584177</v>
      </c>
      <c r="D5937">
        <v>1</v>
      </c>
      <c r="E5937">
        <v>0</v>
      </c>
      <c r="F5937">
        <v>0</v>
      </c>
      <c r="G5937">
        <v>0</v>
      </c>
      <c r="H5937">
        <v>0</v>
      </c>
      <c r="I5937" t="s">
        <v>81</v>
      </c>
      <c r="J5937">
        <v>583782</v>
      </c>
      <c r="K5937" t="s">
        <v>149</v>
      </c>
      <c r="L5937">
        <v>583782</v>
      </c>
      <c r="M5937" t="s">
        <v>149</v>
      </c>
      <c r="N5937">
        <v>583782</v>
      </c>
      <c r="O5937" t="s">
        <v>149</v>
      </c>
      <c r="P5937">
        <v>583782</v>
      </c>
      <c r="Q5937" t="s">
        <v>149</v>
      </c>
      <c r="R5937" s="9">
        <v>184134.30264695259</v>
      </c>
      <c r="S5937" s="9"/>
      <c r="T5937" s="9"/>
      <c r="U5937" s="9"/>
      <c r="V5937" s="9"/>
      <c r="W5937" s="9"/>
      <c r="X5937" s="9"/>
      <c r="Y5937" s="9"/>
      <c r="Z5937" s="9"/>
      <c r="AA5937" s="9"/>
      <c r="AB5937" s="9"/>
      <c r="AC5937" s="9"/>
      <c r="AD5937" s="9"/>
      <c r="AE5937" s="9"/>
      <c r="AF5937" s="9"/>
      <c r="AG5937" s="9"/>
      <c r="AH5937" s="9"/>
      <c r="AI5937" s="9"/>
      <c r="AJ5937" s="9"/>
      <c r="AK5937" s="9"/>
      <c r="AL5937" s="9"/>
      <c r="AM5937" s="9"/>
      <c r="AN5937" s="9"/>
      <c r="AO5937" s="9"/>
      <c r="AP5937" s="9"/>
      <c r="AQ5937" s="15"/>
      <c r="AR5937" s="9"/>
      <c r="AS5937" s="9"/>
      <c r="AT5937" s="9"/>
      <c r="AU5937" s="9"/>
      <c r="AV5937" s="9"/>
      <c r="AW5937" s="9"/>
      <c r="AX5937" s="9"/>
      <c r="AY5937" s="9"/>
      <c r="AZ5937" s="9"/>
      <c r="BA5937" s="9"/>
      <c r="BB5937" s="9"/>
      <c r="BC5937" s="9"/>
      <c r="BD5937" s="9"/>
      <c r="BE5937" s="9"/>
      <c r="BF5937" s="9"/>
      <c r="BG5937" s="9"/>
      <c r="BH5937" s="9"/>
      <c r="BI5937" s="9"/>
      <c r="BJ5937" s="9"/>
      <c r="BK5937" s="9"/>
      <c r="BL5937" s="9">
        <f t="shared" si="192"/>
        <v>184134.30264695259</v>
      </c>
      <c r="BM5937" s="9">
        <f t="shared" si="193"/>
        <v>184100</v>
      </c>
    </row>
    <row r="5938" spans="1:65" x14ac:dyDescent="0.3">
      <c r="A5938" t="s">
        <v>5208</v>
      </c>
      <c r="B5938" s="9">
        <v>418</v>
      </c>
      <c r="C5938">
        <v>588181</v>
      </c>
      <c r="D5938">
        <v>1</v>
      </c>
      <c r="E5938">
        <v>0</v>
      </c>
      <c r="F5938">
        <v>0</v>
      </c>
      <c r="G5938">
        <v>0</v>
      </c>
      <c r="H5938">
        <v>0</v>
      </c>
      <c r="I5938" t="s">
        <v>123</v>
      </c>
      <c r="J5938">
        <v>587478</v>
      </c>
      <c r="K5938" t="s">
        <v>421</v>
      </c>
      <c r="L5938">
        <v>587478</v>
      </c>
      <c r="M5938" t="s">
        <v>421</v>
      </c>
      <c r="N5938">
        <v>586846</v>
      </c>
      <c r="O5938" t="s">
        <v>129</v>
      </c>
      <c r="P5938">
        <v>586846</v>
      </c>
      <c r="Q5938" t="s">
        <v>129</v>
      </c>
      <c r="R5938" s="9">
        <v>99886.274863869141</v>
      </c>
      <c r="S5938" s="9"/>
      <c r="T5938" s="9"/>
      <c r="U5938" s="9"/>
      <c r="V5938" s="9"/>
      <c r="W5938" s="9"/>
      <c r="X5938" s="9"/>
      <c r="Y5938" s="9"/>
      <c r="Z5938" s="9"/>
      <c r="AA5938" s="9"/>
      <c r="AB5938" s="9"/>
      <c r="AC5938" s="9"/>
      <c r="AD5938" s="9"/>
      <c r="AE5938" s="9"/>
      <c r="AF5938" s="9"/>
      <c r="AG5938" s="9"/>
      <c r="AH5938" s="9"/>
      <c r="AI5938" s="9"/>
      <c r="AJ5938" s="9"/>
      <c r="AK5938" s="9"/>
      <c r="AL5938" s="9"/>
      <c r="AM5938" s="9"/>
      <c r="AN5938" s="9"/>
      <c r="AO5938" s="9"/>
      <c r="AP5938" s="9"/>
      <c r="AQ5938" s="15"/>
      <c r="AR5938" s="9"/>
      <c r="AS5938" s="9"/>
      <c r="AT5938" s="9"/>
      <c r="AU5938" s="9"/>
      <c r="AV5938" s="9"/>
      <c r="AW5938" s="9"/>
      <c r="AX5938" s="9"/>
      <c r="AY5938" s="9"/>
      <c r="AZ5938" s="9"/>
      <c r="BA5938" s="9"/>
      <c r="BB5938" s="9"/>
      <c r="BC5938" s="9"/>
      <c r="BD5938" s="9"/>
      <c r="BE5938" s="9"/>
      <c r="BF5938" s="9"/>
      <c r="BG5938" s="9"/>
      <c r="BH5938" s="9"/>
      <c r="BI5938" s="9"/>
      <c r="BJ5938" s="9"/>
      <c r="BK5938" s="9"/>
      <c r="BL5938" s="9">
        <f t="shared" si="192"/>
        <v>99886.274863869141</v>
      </c>
      <c r="BM5938" s="9">
        <f t="shared" si="193"/>
        <v>99900</v>
      </c>
    </row>
    <row r="5939" spans="1:65" x14ac:dyDescent="0.3">
      <c r="A5939" s="3" t="s">
        <v>2500</v>
      </c>
      <c r="B5939" s="9">
        <v>883</v>
      </c>
      <c r="C5939">
        <v>573809</v>
      </c>
      <c r="D5939">
        <v>1</v>
      </c>
      <c r="E5939">
        <v>1</v>
      </c>
      <c r="F5939">
        <v>1</v>
      </c>
      <c r="G5939">
        <v>0</v>
      </c>
      <c r="H5939">
        <v>0</v>
      </c>
      <c r="I5939" t="s">
        <v>90</v>
      </c>
      <c r="J5939">
        <v>573809</v>
      </c>
      <c r="K5939" t="s">
        <v>2500</v>
      </c>
      <c r="L5939">
        <v>573809</v>
      </c>
      <c r="M5939" t="s">
        <v>2500</v>
      </c>
      <c r="N5939">
        <v>572659</v>
      </c>
      <c r="O5939" t="s">
        <v>158</v>
      </c>
      <c r="P5939">
        <v>572659</v>
      </c>
      <c r="Q5939" t="s">
        <v>158</v>
      </c>
      <c r="R5939" s="9">
        <v>208825.3622060327</v>
      </c>
      <c r="S5939" s="9">
        <f>SUMIFS($B:$B,$J:$J,$C5939)</f>
        <v>2691</v>
      </c>
      <c r="T5939" s="9">
        <v>146352.17179781519</v>
      </c>
      <c r="U5939" s="9">
        <v>0</v>
      </c>
      <c r="V5939" s="9">
        <f>U5939*768</f>
        <v>0</v>
      </c>
      <c r="W5939" s="9">
        <v>8</v>
      </c>
      <c r="X5939" s="9">
        <f>W5939*3072</f>
        <v>24576</v>
      </c>
      <c r="Y5939" s="9">
        <v>7</v>
      </c>
      <c r="Z5939" s="9">
        <f>Y5939*1024</f>
        <v>7168</v>
      </c>
      <c r="AA5939" s="9">
        <v>4</v>
      </c>
      <c r="AB5939" s="9">
        <f>AA5939*256</f>
        <v>1024</v>
      </c>
      <c r="AC5939" s="9">
        <f>SUMIFS($B:$B,$L:$L,$C5939)</f>
        <v>2691</v>
      </c>
      <c r="AD5939" s="9">
        <v>337872.71879376483</v>
      </c>
      <c r="AE5939" s="9"/>
      <c r="AF5939" s="9"/>
      <c r="AG5939" s="9"/>
      <c r="AH5939" s="9"/>
      <c r="AI5939" s="9"/>
      <c r="AJ5939" s="9"/>
      <c r="AK5939" s="9"/>
      <c r="AL5939" s="9"/>
      <c r="AM5939" s="9"/>
      <c r="AN5939" s="9"/>
      <c r="AO5939" s="9"/>
      <c r="AP5939" s="9"/>
      <c r="AQ5939" s="15"/>
      <c r="AR5939" s="9">
        <v>1</v>
      </c>
      <c r="AS5939" s="9">
        <f>AR5939*30500</f>
        <v>30500</v>
      </c>
      <c r="AT5939" s="9"/>
      <c r="AU5939" s="9"/>
      <c r="AV5939" s="9"/>
      <c r="AW5939" s="9"/>
      <c r="AX5939" s="9"/>
      <c r="AY5939" s="9"/>
      <c r="AZ5939" s="9"/>
      <c r="BA5939" s="9"/>
      <c r="BB5939" s="9"/>
      <c r="BC5939" s="9"/>
      <c r="BD5939" s="9"/>
      <c r="BE5939" s="9"/>
      <c r="BF5939" s="9"/>
      <c r="BG5939" s="9"/>
      <c r="BH5939" s="9"/>
      <c r="BI5939" s="9"/>
      <c r="BJ5939" s="9"/>
      <c r="BK5939" s="9"/>
      <c r="BL5939" s="9">
        <f t="shared" si="192"/>
        <v>756318.25279761269</v>
      </c>
      <c r="BM5939" s="9">
        <f t="shared" si="193"/>
        <v>756300</v>
      </c>
    </row>
    <row r="5940" spans="1:65" x14ac:dyDescent="0.3">
      <c r="A5940" t="s">
        <v>5209</v>
      </c>
      <c r="B5940" s="9">
        <v>529</v>
      </c>
      <c r="C5940">
        <v>574643</v>
      </c>
      <c r="D5940">
        <v>1</v>
      </c>
      <c r="E5940">
        <v>0</v>
      </c>
      <c r="F5940">
        <v>0</v>
      </c>
      <c r="G5940">
        <v>0</v>
      </c>
      <c r="H5940">
        <v>0</v>
      </c>
      <c r="I5940" t="s">
        <v>90</v>
      </c>
      <c r="J5940">
        <v>573868</v>
      </c>
      <c r="K5940" t="s">
        <v>349</v>
      </c>
      <c r="L5940">
        <v>573868</v>
      </c>
      <c r="M5940" t="s">
        <v>349</v>
      </c>
      <c r="N5940">
        <v>573868</v>
      </c>
      <c r="O5940" t="s">
        <v>349</v>
      </c>
      <c r="P5940">
        <v>573868</v>
      </c>
      <c r="Q5940" t="s">
        <v>349</v>
      </c>
      <c r="R5940" s="9">
        <v>126048.7000062897</v>
      </c>
      <c r="S5940" s="9"/>
      <c r="T5940" s="9"/>
      <c r="U5940" s="9"/>
      <c r="V5940" s="9"/>
      <c r="W5940" s="9"/>
      <c r="X5940" s="9"/>
      <c r="Y5940" s="9"/>
      <c r="Z5940" s="9"/>
      <c r="AA5940" s="9"/>
      <c r="AB5940" s="9"/>
      <c r="AC5940" s="9"/>
      <c r="AD5940" s="9"/>
      <c r="AE5940" s="9"/>
      <c r="AF5940" s="9"/>
      <c r="AG5940" s="9"/>
      <c r="AH5940" s="9"/>
      <c r="AI5940" s="9"/>
      <c r="AJ5940" s="9"/>
      <c r="AK5940" s="9"/>
      <c r="AL5940" s="9"/>
      <c r="AM5940" s="9"/>
      <c r="AN5940" s="9"/>
      <c r="AO5940" s="9"/>
      <c r="AP5940" s="9"/>
      <c r="AQ5940" s="15"/>
      <c r="AR5940" s="9"/>
      <c r="AS5940" s="9"/>
      <c r="AT5940" s="9"/>
      <c r="AU5940" s="9"/>
      <c r="AV5940" s="9"/>
      <c r="AW5940" s="9"/>
      <c r="AX5940" s="9"/>
      <c r="AY5940" s="9"/>
      <c r="AZ5940" s="9"/>
      <c r="BA5940" s="9"/>
      <c r="BB5940" s="9"/>
      <c r="BC5940" s="9"/>
      <c r="BD5940" s="9"/>
      <c r="BE5940" s="9"/>
      <c r="BF5940" s="9"/>
      <c r="BG5940" s="9"/>
      <c r="BH5940" s="9"/>
      <c r="BI5940" s="9"/>
      <c r="BJ5940" s="9"/>
      <c r="BK5940" s="9"/>
      <c r="BL5940" s="9">
        <f t="shared" si="192"/>
        <v>126048.7000062897</v>
      </c>
      <c r="BM5940" s="9">
        <f t="shared" si="193"/>
        <v>126000</v>
      </c>
    </row>
    <row r="5941" spans="1:65" x14ac:dyDescent="0.3">
      <c r="A5941" t="s">
        <v>5210</v>
      </c>
      <c r="B5941" s="9">
        <v>803</v>
      </c>
      <c r="C5941">
        <v>541591</v>
      </c>
      <c r="D5941">
        <v>1</v>
      </c>
      <c r="E5941">
        <v>0</v>
      </c>
      <c r="F5941">
        <v>0</v>
      </c>
      <c r="G5941">
        <v>0</v>
      </c>
      <c r="H5941">
        <v>0</v>
      </c>
      <c r="I5941" t="s">
        <v>86</v>
      </c>
      <c r="J5941">
        <v>541281</v>
      </c>
      <c r="K5941" t="s">
        <v>1477</v>
      </c>
      <c r="L5941">
        <v>541044</v>
      </c>
      <c r="M5941" t="s">
        <v>2165</v>
      </c>
      <c r="N5941">
        <v>541281</v>
      </c>
      <c r="O5941" t="s">
        <v>1477</v>
      </c>
      <c r="P5941">
        <v>541281</v>
      </c>
      <c r="Q5941" t="s">
        <v>1477</v>
      </c>
      <c r="R5941" s="9">
        <v>190197.6361061334</v>
      </c>
      <c r="S5941" s="9"/>
      <c r="T5941" s="9"/>
      <c r="U5941" s="9"/>
      <c r="V5941" s="9"/>
      <c r="W5941" s="9"/>
      <c r="X5941" s="9"/>
      <c r="Y5941" s="9"/>
      <c r="Z5941" s="9"/>
      <c r="AA5941" s="9"/>
      <c r="AB5941" s="9"/>
      <c r="AC5941" s="9"/>
      <c r="AD5941" s="9"/>
      <c r="AE5941" s="9"/>
      <c r="AF5941" s="9"/>
      <c r="AG5941" s="9"/>
      <c r="AH5941" s="9"/>
      <c r="AI5941" s="9"/>
      <c r="AJ5941" s="9"/>
      <c r="AK5941" s="9"/>
      <c r="AL5941" s="9"/>
      <c r="AM5941" s="9"/>
      <c r="AN5941" s="9"/>
      <c r="AO5941" s="9"/>
      <c r="AP5941" s="9"/>
      <c r="AQ5941" s="15"/>
      <c r="AR5941" s="9">
        <v>4</v>
      </c>
      <c r="AS5941" s="9">
        <f>AR5941*30500</f>
        <v>122000</v>
      </c>
      <c r="AT5941" s="9"/>
      <c r="AU5941" s="9"/>
      <c r="AV5941" s="9"/>
      <c r="AW5941" s="9"/>
      <c r="AX5941" s="9"/>
      <c r="AY5941" s="9"/>
      <c r="AZ5941" s="9"/>
      <c r="BA5941" s="9"/>
      <c r="BB5941" s="9"/>
      <c r="BC5941" s="9"/>
      <c r="BD5941" s="9"/>
      <c r="BE5941" s="9"/>
      <c r="BF5941" s="9"/>
      <c r="BG5941" s="9"/>
      <c r="BH5941" s="9"/>
      <c r="BI5941" s="9"/>
      <c r="BJ5941" s="9"/>
      <c r="BK5941" s="9"/>
      <c r="BL5941" s="9">
        <f t="shared" si="192"/>
        <v>312197.6361061334</v>
      </c>
      <c r="BM5941" s="9">
        <f t="shared" si="193"/>
        <v>312200</v>
      </c>
    </row>
    <row r="5942" spans="1:65" x14ac:dyDescent="0.3">
      <c r="A5942" t="s">
        <v>5211</v>
      </c>
      <c r="B5942" s="9">
        <v>108</v>
      </c>
      <c r="C5942">
        <v>548677</v>
      </c>
      <c r="D5942">
        <v>1</v>
      </c>
      <c r="E5942">
        <v>0</v>
      </c>
      <c r="F5942">
        <v>0</v>
      </c>
      <c r="G5942">
        <v>0</v>
      </c>
      <c r="H5942">
        <v>0</v>
      </c>
      <c r="I5942" t="s">
        <v>90</v>
      </c>
      <c r="J5942">
        <v>571041</v>
      </c>
      <c r="K5942" t="s">
        <v>283</v>
      </c>
      <c r="L5942">
        <v>571041</v>
      </c>
      <c r="M5942" t="s">
        <v>283</v>
      </c>
      <c r="N5942">
        <v>571041</v>
      </c>
      <c r="O5942" t="s">
        <v>283</v>
      </c>
      <c r="P5942">
        <v>569810</v>
      </c>
      <c r="Q5942" t="s">
        <v>284</v>
      </c>
      <c r="R5942" s="9">
        <v>71941.662785630979</v>
      </c>
      <c r="S5942" s="9"/>
      <c r="T5942" s="9"/>
      <c r="U5942" s="9"/>
      <c r="V5942" s="9"/>
      <c r="W5942" s="9"/>
      <c r="X5942" s="9"/>
      <c r="Y5942" s="9"/>
      <c r="Z5942" s="9"/>
      <c r="AA5942" s="9"/>
      <c r="AB5942" s="9"/>
      <c r="AC5942" s="9"/>
      <c r="AD5942" s="9"/>
      <c r="AE5942" s="9"/>
      <c r="AF5942" s="9"/>
      <c r="AG5942" s="9"/>
      <c r="AH5942" s="9"/>
      <c r="AI5942" s="9"/>
      <c r="AJ5942" s="9"/>
      <c r="AK5942" s="9"/>
      <c r="AL5942" s="9"/>
      <c r="AM5942" s="9"/>
      <c r="AN5942" s="9"/>
      <c r="AO5942" s="9"/>
      <c r="AP5942" s="9"/>
      <c r="AQ5942" s="15"/>
      <c r="AR5942" s="9"/>
      <c r="AS5942" s="9"/>
      <c r="AT5942" s="9"/>
      <c r="AU5942" s="9"/>
      <c r="AV5942" s="9"/>
      <c r="AW5942" s="9"/>
      <c r="AX5942" s="9"/>
      <c r="AY5942" s="9"/>
      <c r="AZ5942" s="9"/>
      <c r="BA5942" s="9"/>
      <c r="BB5942" s="9"/>
      <c r="BC5942" s="9"/>
      <c r="BD5942" s="9"/>
      <c r="BE5942" s="9"/>
      <c r="BF5942" s="9"/>
      <c r="BG5942" s="9"/>
      <c r="BH5942" s="9"/>
      <c r="BI5942" s="9"/>
      <c r="BJ5942" s="9"/>
      <c r="BK5942" s="9"/>
      <c r="BL5942" s="9">
        <f t="shared" si="192"/>
        <v>71941.662785630979</v>
      </c>
      <c r="BM5942" s="9">
        <f t="shared" si="193"/>
        <v>71900</v>
      </c>
    </row>
    <row r="5943" spans="1:65" x14ac:dyDescent="0.3">
      <c r="A5943" t="s">
        <v>5211</v>
      </c>
      <c r="B5943" s="9">
        <v>1995</v>
      </c>
      <c r="C5943">
        <v>531961</v>
      </c>
      <c r="D5943">
        <v>1</v>
      </c>
      <c r="E5943">
        <v>0</v>
      </c>
      <c r="F5943">
        <v>0</v>
      </c>
      <c r="G5943">
        <v>0</v>
      </c>
      <c r="H5943">
        <v>0</v>
      </c>
      <c r="I5943" t="s">
        <v>86</v>
      </c>
      <c r="J5943">
        <v>531464</v>
      </c>
      <c r="K5943" t="s">
        <v>799</v>
      </c>
      <c r="L5943">
        <v>531057</v>
      </c>
      <c r="M5943" t="s">
        <v>220</v>
      </c>
      <c r="N5943">
        <v>531057</v>
      </c>
      <c r="O5943" t="s">
        <v>220</v>
      </c>
      <c r="P5943">
        <v>531057</v>
      </c>
      <c r="Q5943" t="s">
        <v>220</v>
      </c>
      <c r="R5943" s="9">
        <v>464081.39106467011</v>
      </c>
      <c r="S5943" s="9"/>
      <c r="T5943" s="9"/>
      <c r="U5943" s="9"/>
      <c r="V5943" s="9"/>
      <c r="W5943" s="9"/>
      <c r="X5943" s="9"/>
      <c r="Y5943" s="9"/>
      <c r="Z5943" s="9"/>
      <c r="AA5943" s="9"/>
      <c r="AB5943" s="9"/>
      <c r="AC5943" s="9"/>
      <c r="AD5943" s="9"/>
      <c r="AE5943" s="9"/>
      <c r="AF5943" s="9"/>
      <c r="AG5943" s="9"/>
      <c r="AH5943" s="9"/>
      <c r="AI5943" s="9"/>
      <c r="AJ5943" s="9"/>
      <c r="AK5943" s="9"/>
      <c r="AL5943" s="9"/>
      <c r="AM5943" s="9"/>
      <c r="AN5943" s="9"/>
      <c r="AO5943" s="9"/>
      <c r="AP5943" s="9"/>
      <c r="AQ5943" s="15"/>
      <c r="AR5943" s="9"/>
      <c r="AS5943" s="9"/>
      <c r="AT5943" s="9"/>
      <c r="AU5943" s="9"/>
      <c r="AV5943" s="9"/>
      <c r="AW5943" s="9"/>
      <c r="AX5943" s="9"/>
      <c r="AY5943" s="9"/>
      <c r="AZ5943" s="9"/>
      <c r="BA5943" s="9"/>
      <c r="BB5943" s="9"/>
      <c r="BC5943" s="9"/>
      <c r="BD5943" s="9"/>
      <c r="BE5943" s="9"/>
      <c r="BF5943" s="9"/>
      <c r="BG5943" s="9"/>
      <c r="BH5943" s="9"/>
      <c r="BI5943" s="9"/>
      <c r="BJ5943" s="9"/>
      <c r="BK5943" s="9"/>
      <c r="BL5943" s="9">
        <f t="shared" si="192"/>
        <v>464081.39106467011</v>
      </c>
      <c r="BM5943" s="9">
        <f t="shared" si="193"/>
        <v>464100</v>
      </c>
    </row>
    <row r="5944" spans="1:65" x14ac:dyDescent="0.3">
      <c r="A5944" t="s">
        <v>5211</v>
      </c>
      <c r="B5944" s="9">
        <v>189</v>
      </c>
      <c r="C5944">
        <v>513482</v>
      </c>
      <c r="D5944">
        <v>1</v>
      </c>
      <c r="E5944">
        <v>0</v>
      </c>
      <c r="F5944">
        <v>0</v>
      </c>
      <c r="G5944">
        <v>0</v>
      </c>
      <c r="H5944">
        <v>0</v>
      </c>
      <c r="I5944" t="s">
        <v>86</v>
      </c>
      <c r="J5944">
        <v>530841</v>
      </c>
      <c r="K5944" t="s">
        <v>839</v>
      </c>
      <c r="L5944">
        <v>530841</v>
      </c>
      <c r="M5944" t="s">
        <v>839</v>
      </c>
      <c r="N5944">
        <v>530841</v>
      </c>
      <c r="O5944" t="s">
        <v>839</v>
      </c>
      <c r="P5944">
        <v>529303</v>
      </c>
      <c r="Q5944" t="s">
        <v>301</v>
      </c>
      <c r="R5944" s="9">
        <v>71941.662785630979</v>
      </c>
      <c r="S5944" s="9"/>
      <c r="T5944" s="9"/>
      <c r="U5944" s="9"/>
      <c r="V5944" s="9"/>
      <c r="W5944" s="9"/>
      <c r="X5944" s="9"/>
      <c r="Y5944" s="9"/>
      <c r="Z5944" s="9"/>
      <c r="AA5944" s="9"/>
      <c r="AB5944" s="9"/>
      <c r="AC5944" s="9"/>
      <c r="AD5944" s="9"/>
      <c r="AE5944" s="9"/>
      <c r="AF5944" s="9"/>
      <c r="AG5944" s="9"/>
      <c r="AH5944" s="9"/>
      <c r="AI5944" s="9"/>
      <c r="AJ5944" s="9"/>
      <c r="AK5944" s="9"/>
      <c r="AL5944" s="9"/>
      <c r="AM5944" s="9"/>
      <c r="AN5944" s="9"/>
      <c r="AO5944" s="9"/>
      <c r="AP5944" s="9"/>
      <c r="AQ5944" s="15"/>
      <c r="AR5944" s="9"/>
      <c r="AS5944" s="9"/>
      <c r="AT5944" s="9"/>
      <c r="AU5944" s="9"/>
      <c r="AV5944" s="9"/>
      <c r="AW5944" s="9"/>
      <c r="AX5944" s="9"/>
      <c r="AY5944" s="9"/>
      <c r="AZ5944" s="9"/>
      <c r="BA5944" s="9"/>
      <c r="BB5944" s="9"/>
      <c r="BC5944" s="9"/>
      <c r="BD5944" s="9"/>
      <c r="BE5944" s="9"/>
      <c r="BF5944" s="9"/>
      <c r="BG5944" s="9"/>
      <c r="BH5944" s="9"/>
      <c r="BI5944" s="9"/>
      <c r="BJ5944" s="9"/>
      <c r="BK5944" s="9"/>
      <c r="BL5944" s="9">
        <f t="shared" si="192"/>
        <v>71941.662785630979</v>
      </c>
      <c r="BM5944" s="9">
        <f t="shared" si="193"/>
        <v>71900</v>
      </c>
    </row>
    <row r="5945" spans="1:65" x14ac:dyDescent="0.3">
      <c r="A5945" t="s">
        <v>5212</v>
      </c>
      <c r="B5945" s="9">
        <v>124</v>
      </c>
      <c r="C5945">
        <v>588199</v>
      </c>
      <c r="D5945">
        <v>1</v>
      </c>
      <c r="E5945">
        <v>0</v>
      </c>
      <c r="F5945">
        <v>0</v>
      </c>
      <c r="G5945">
        <v>0</v>
      </c>
      <c r="H5945">
        <v>0</v>
      </c>
      <c r="I5945" t="s">
        <v>123</v>
      </c>
      <c r="J5945">
        <v>587591</v>
      </c>
      <c r="K5945" t="s">
        <v>506</v>
      </c>
      <c r="L5945">
        <v>587591</v>
      </c>
      <c r="M5945" t="s">
        <v>506</v>
      </c>
      <c r="N5945">
        <v>588024</v>
      </c>
      <c r="O5945" t="s">
        <v>507</v>
      </c>
      <c r="P5945">
        <v>588024</v>
      </c>
      <c r="Q5945" t="s">
        <v>507</v>
      </c>
      <c r="R5945" s="9">
        <v>71941.662785630979</v>
      </c>
      <c r="S5945" s="9"/>
      <c r="T5945" s="9"/>
      <c r="U5945" s="9"/>
      <c r="V5945" s="9"/>
      <c r="W5945" s="9"/>
      <c r="X5945" s="9"/>
      <c r="Y5945" s="9"/>
      <c r="Z5945" s="9"/>
      <c r="AA5945" s="9"/>
      <c r="AB5945" s="9"/>
      <c r="AC5945" s="9"/>
      <c r="AD5945" s="9"/>
      <c r="AE5945" s="9"/>
      <c r="AF5945" s="9"/>
      <c r="AG5945" s="9"/>
      <c r="AH5945" s="9"/>
      <c r="AI5945" s="9"/>
      <c r="AJ5945" s="9"/>
      <c r="AK5945" s="9"/>
      <c r="AL5945" s="9"/>
      <c r="AM5945" s="9"/>
      <c r="AN5945" s="9"/>
      <c r="AO5945" s="9"/>
      <c r="AP5945" s="9"/>
      <c r="AQ5945" s="15"/>
      <c r="AR5945" s="9"/>
      <c r="AS5945" s="9"/>
      <c r="AT5945" s="9"/>
      <c r="AU5945" s="9"/>
      <c r="AV5945" s="9"/>
      <c r="AW5945" s="9"/>
      <c r="AX5945" s="9"/>
      <c r="AY5945" s="9"/>
      <c r="AZ5945" s="9"/>
      <c r="BA5945" s="9"/>
      <c r="BB5945" s="9"/>
      <c r="BC5945" s="9"/>
      <c r="BD5945" s="9"/>
      <c r="BE5945" s="9"/>
      <c r="BF5945" s="9"/>
      <c r="BG5945" s="9"/>
      <c r="BH5945" s="9"/>
      <c r="BI5945" s="9"/>
      <c r="BJ5945" s="9"/>
      <c r="BK5945" s="9"/>
      <c r="BL5945" s="9">
        <f t="shared" si="192"/>
        <v>71941.662785630979</v>
      </c>
      <c r="BM5945" s="9">
        <f t="shared" si="193"/>
        <v>71900</v>
      </c>
    </row>
    <row r="5946" spans="1:65" x14ac:dyDescent="0.3">
      <c r="A5946" t="s">
        <v>5213</v>
      </c>
      <c r="B5946" s="9">
        <v>269</v>
      </c>
      <c r="C5946">
        <v>561797</v>
      </c>
      <c r="D5946">
        <v>1</v>
      </c>
      <c r="E5946">
        <v>0</v>
      </c>
      <c r="F5946">
        <v>0</v>
      </c>
      <c r="G5946">
        <v>0</v>
      </c>
      <c r="H5946">
        <v>0</v>
      </c>
      <c r="I5946" t="s">
        <v>123</v>
      </c>
      <c r="J5946">
        <v>547999</v>
      </c>
      <c r="K5946" t="s">
        <v>811</v>
      </c>
      <c r="L5946">
        <v>547999</v>
      </c>
      <c r="M5946" t="s">
        <v>811</v>
      </c>
      <c r="N5946">
        <v>547999</v>
      </c>
      <c r="O5946" t="s">
        <v>811</v>
      </c>
      <c r="P5946">
        <v>547999</v>
      </c>
      <c r="Q5946" t="s">
        <v>811</v>
      </c>
      <c r="R5946" s="9">
        <v>71941.662785630979</v>
      </c>
      <c r="S5946" s="9"/>
      <c r="T5946" s="9"/>
      <c r="U5946" s="9"/>
      <c r="V5946" s="9"/>
      <c r="W5946" s="9"/>
      <c r="X5946" s="9"/>
      <c r="Y5946" s="9"/>
      <c r="Z5946" s="9"/>
      <c r="AA5946" s="9"/>
      <c r="AB5946" s="9"/>
      <c r="AC5946" s="9"/>
      <c r="AD5946" s="9"/>
      <c r="AE5946" s="9"/>
      <c r="AF5946" s="9"/>
      <c r="AG5946" s="9"/>
      <c r="AH5946" s="9"/>
      <c r="AI5946" s="9"/>
      <c r="AJ5946" s="9"/>
      <c r="AK5946" s="9"/>
      <c r="AL5946" s="9"/>
      <c r="AM5946" s="9"/>
      <c r="AN5946" s="9"/>
      <c r="AO5946" s="9"/>
      <c r="AP5946" s="9"/>
      <c r="AQ5946" s="15"/>
      <c r="AR5946" s="9"/>
      <c r="AS5946" s="9"/>
      <c r="AT5946" s="9"/>
      <c r="AU5946" s="9"/>
      <c r="AV5946" s="9"/>
      <c r="AW5946" s="9"/>
      <c r="AX5946" s="9"/>
      <c r="AY5946" s="9"/>
      <c r="AZ5946" s="9"/>
      <c r="BA5946" s="9"/>
      <c r="BB5946" s="9"/>
      <c r="BC5946" s="9"/>
      <c r="BD5946" s="9"/>
      <c r="BE5946" s="9"/>
      <c r="BF5946" s="9"/>
      <c r="BG5946" s="9"/>
      <c r="BH5946" s="9"/>
      <c r="BI5946" s="9"/>
      <c r="BJ5946" s="9"/>
      <c r="BK5946" s="9"/>
      <c r="BL5946" s="9">
        <f t="shared" si="192"/>
        <v>71941.662785630979</v>
      </c>
      <c r="BM5946" s="9">
        <f t="shared" si="193"/>
        <v>71900</v>
      </c>
    </row>
    <row r="5947" spans="1:65" x14ac:dyDescent="0.3">
      <c r="A5947" t="s">
        <v>5214</v>
      </c>
      <c r="B5947" s="9">
        <v>258</v>
      </c>
      <c r="C5947">
        <v>576018</v>
      </c>
      <c r="D5947">
        <v>1</v>
      </c>
      <c r="E5947">
        <v>0</v>
      </c>
      <c r="F5947">
        <v>0</v>
      </c>
      <c r="G5947">
        <v>0</v>
      </c>
      <c r="H5947">
        <v>0</v>
      </c>
      <c r="I5947" t="s">
        <v>96</v>
      </c>
      <c r="J5947">
        <v>575500</v>
      </c>
      <c r="K5947" t="s">
        <v>701</v>
      </c>
      <c r="L5947">
        <v>575500</v>
      </c>
      <c r="M5947" t="s">
        <v>701</v>
      </c>
      <c r="N5947">
        <v>575500</v>
      </c>
      <c r="O5947" t="s">
        <v>701</v>
      </c>
      <c r="P5947">
        <v>575500</v>
      </c>
      <c r="Q5947" t="s">
        <v>701</v>
      </c>
      <c r="R5947" s="9">
        <v>71941.662785630979</v>
      </c>
      <c r="S5947" s="9"/>
      <c r="T5947" s="9"/>
      <c r="U5947" s="9"/>
      <c r="V5947" s="9"/>
      <c r="W5947" s="9"/>
      <c r="X5947" s="9"/>
      <c r="Y5947" s="9"/>
      <c r="Z5947" s="9"/>
      <c r="AA5947" s="9"/>
      <c r="AB5947" s="9"/>
      <c r="AC5947" s="9"/>
      <c r="AD5947" s="9"/>
      <c r="AE5947" s="9"/>
      <c r="AF5947" s="9"/>
      <c r="AG5947" s="9"/>
      <c r="AH5947" s="9"/>
      <c r="AI5947" s="9"/>
      <c r="AJ5947" s="9"/>
      <c r="AK5947" s="9"/>
      <c r="AL5947" s="9"/>
      <c r="AM5947" s="9"/>
      <c r="AN5947" s="9"/>
      <c r="AO5947" s="9"/>
      <c r="AP5947" s="9"/>
      <c r="AQ5947" s="15"/>
      <c r="AR5947" s="9"/>
      <c r="AS5947" s="9"/>
      <c r="AT5947" s="9"/>
      <c r="AU5947" s="9"/>
      <c r="AV5947" s="9"/>
      <c r="AW5947" s="9"/>
      <c r="AX5947" s="9"/>
      <c r="AY5947" s="9"/>
      <c r="AZ5947" s="9"/>
      <c r="BA5947" s="9"/>
      <c r="BB5947" s="9"/>
      <c r="BC5947" s="9"/>
      <c r="BD5947" s="9"/>
      <c r="BE5947" s="9"/>
      <c r="BF5947" s="9"/>
      <c r="BG5947" s="9"/>
      <c r="BH5947" s="9"/>
      <c r="BI5947" s="9"/>
      <c r="BJ5947" s="9"/>
      <c r="BK5947" s="9"/>
      <c r="BL5947" s="9">
        <f t="shared" si="192"/>
        <v>71941.662785630979</v>
      </c>
      <c r="BM5947" s="9">
        <f t="shared" si="193"/>
        <v>71900</v>
      </c>
    </row>
    <row r="5948" spans="1:65" x14ac:dyDescent="0.3">
      <c r="A5948" t="s">
        <v>5215</v>
      </c>
      <c r="B5948" s="9">
        <v>277</v>
      </c>
      <c r="C5948">
        <v>570095</v>
      </c>
      <c r="D5948">
        <v>1</v>
      </c>
      <c r="E5948">
        <v>0</v>
      </c>
      <c r="F5948">
        <v>0</v>
      </c>
      <c r="G5948">
        <v>0</v>
      </c>
      <c r="H5948">
        <v>0</v>
      </c>
      <c r="I5948" t="s">
        <v>111</v>
      </c>
      <c r="J5948">
        <v>541354</v>
      </c>
      <c r="K5948" t="s">
        <v>510</v>
      </c>
      <c r="L5948">
        <v>541354</v>
      </c>
      <c r="M5948" t="s">
        <v>510</v>
      </c>
      <c r="N5948">
        <v>541354</v>
      </c>
      <c r="O5948" t="s">
        <v>510</v>
      </c>
      <c r="P5948">
        <v>541354</v>
      </c>
      <c r="Q5948" t="s">
        <v>510</v>
      </c>
      <c r="R5948" s="9">
        <v>71941.662785630979</v>
      </c>
      <c r="S5948" s="9"/>
      <c r="T5948" s="9"/>
      <c r="U5948" s="9"/>
      <c r="V5948" s="9"/>
      <c r="W5948" s="9"/>
      <c r="X5948" s="9"/>
      <c r="Y5948" s="9"/>
      <c r="Z5948" s="9"/>
      <c r="AA5948" s="9"/>
      <c r="AB5948" s="9"/>
      <c r="AC5948" s="9"/>
      <c r="AD5948" s="9"/>
      <c r="AE5948" s="9"/>
      <c r="AF5948" s="9"/>
      <c r="AG5948" s="9"/>
      <c r="AH5948" s="9"/>
      <c r="AI5948" s="9"/>
      <c r="AJ5948" s="9"/>
      <c r="AK5948" s="9"/>
      <c r="AL5948" s="9"/>
      <c r="AM5948" s="9"/>
      <c r="AN5948" s="9"/>
      <c r="AO5948" s="9"/>
      <c r="AP5948" s="9"/>
      <c r="AQ5948" s="15"/>
      <c r="AR5948" s="9"/>
      <c r="AS5948" s="9"/>
      <c r="AT5948" s="9"/>
      <c r="AU5948" s="9"/>
      <c r="AV5948" s="9"/>
      <c r="AW5948" s="9"/>
      <c r="AX5948" s="9"/>
      <c r="AY5948" s="9"/>
      <c r="AZ5948" s="9"/>
      <c r="BA5948" s="9"/>
      <c r="BB5948" s="9"/>
      <c r="BC5948" s="9"/>
      <c r="BD5948" s="9"/>
      <c r="BE5948" s="9"/>
      <c r="BF5948" s="9"/>
      <c r="BG5948" s="9"/>
      <c r="BH5948" s="9"/>
      <c r="BI5948" s="9"/>
      <c r="BJ5948" s="9"/>
      <c r="BK5948" s="9"/>
      <c r="BL5948" s="9">
        <f t="shared" si="192"/>
        <v>71941.662785630979</v>
      </c>
      <c r="BM5948" s="9">
        <f t="shared" si="193"/>
        <v>71900</v>
      </c>
    </row>
    <row r="5949" spans="1:65" x14ac:dyDescent="0.3">
      <c r="A5949" t="s">
        <v>5216</v>
      </c>
      <c r="B5949" s="9">
        <v>696</v>
      </c>
      <c r="C5949">
        <v>539040</v>
      </c>
      <c r="D5949">
        <v>1</v>
      </c>
      <c r="E5949">
        <v>0</v>
      </c>
      <c r="F5949">
        <v>0</v>
      </c>
      <c r="G5949">
        <v>0</v>
      </c>
      <c r="H5949">
        <v>0</v>
      </c>
      <c r="I5949" t="s">
        <v>86</v>
      </c>
      <c r="J5949">
        <v>538132</v>
      </c>
      <c r="K5949" t="s">
        <v>993</v>
      </c>
      <c r="L5949">
        <v>538132</v>
      </c>
      <c r="M5949" t="s">
        <v>993</v>
      </c>
      <c r="N5949">
        <v>538132</v>
      </c>
      <c r="O5949" t="s">
        <v>993</v>
      </c>
      <c r="P5949">
        <v>538094</v>
      </c>
      <c r="Q5949" t="s">
        <v>207</v>
      </c>
      <c r="R5949" s="9">
        <v>165214.08661751761</v>
      </c>
      <c r="S5949" s="9"/>
      <c r="T5949" s="9"/>
      <c r="U5949" s="9"/>
      <c r="V5949" s="9"/>
      <c r="W5949" s="9"/>
      <c r="X5949" s="9"/>
      <c r="Y5949" s="9"/>
      <c r="Z5949" s="9"/>
      <c r="AA5949" s="9"/>
      <c r="AB5949" s="9"/>
      <c r="AC5949" s="9"/>
      <c r="AD5949" s="9"/>
      <c r="AE5949" s="9"/>
      <c r="AF5949" s="9"/>
      <c r="AG5949" s="9"/>
      <c r="AH5949" s="9"/>
      <c r="AI5949" s="9"/>
      <c r="AJ5949" s="9"/>
      <c r="AK5949" s="9"/>
      <c r="AL5949" s="9"/>
      <c r="AM5949" s="9"/>
      <c r="AN5949" s="9"/>
      <c r="AO5949" s="9"/>
      <c r="AP5949" s="9"/>
      <c r="AQ5949" s="15"/>
      <c r="AR5949" s="9"/>
      <c r="AS5949" s="9"/>
      <c r="AT5949" s="9"/>
      <c r="AU5949" s="9"/>
      <c r="AV5949" s="9"/>
      <c r="AW5949" s="9"/>
      <c r="AX5949" s="9"/>
      <c r="AY5949" s="9"/>
      <c r="AZ5949" s="9"/>
      <c r="BA5949" s="9"/>
      <c r="BB5949" s="9"/>
      <c r="BC5949" s="9"/>
      <c r="BD5949" s="9"/>
      <c r="BE5949" s="9"/>
      <c r="BF5949" s="9"/>
      <c r="BG5949" s="9"/>
      <c r="BH5949" s="9"/>
      <c r="BI5949" s="9"/>
      <c r="BJ5949" s="9"/>
      <c r="BK5949" s="9"/>
      <c r="BL5949" s="9">
        <f t="shared" si="192"/>
        <v>165214.08661751761</v>
      </c>
      <c r="BM5949" s="9">
        <f t="shared" si="193"/>
        <v>165200</v>
      </c>
    </row>
    <row r="5950" spans="1:65" x14ac:dyDescent="0.3">
      <c r="A5950" s="5" t="s">
        <v>482</v>
      </c>
      <c r="B5950" s="9">
        <v>20645</v>
      </c>
      <c r="C5950">
        <v>592889</v>
      </c>
      <c r="D5950">
        <v>1</v>
      </c>
      <c r="E5950">
        <v>1</v>
      </c>
      <c r="F5950">
        <v>1</v>
      </c>
      <c r="G5950">
        <v>1</v>
      </c>
      <c r="H5950">
        <v>1</v>
      </c>
      <c r="I5950" t="s">
        <v>81</v>
      </c>
      <c r="J5950">
        <v>592889</v>
      </c>
      <c r="K5950" t="s">
        <v>482</v>
      </c>
      <c r="L5950">
        <v>592889</v>
      </c>
      <c r="M5950" t="s">
        <v>482</v>
      </c>
      <c r="N5950">
        <v>592889</v>
      </c>
      <c r="O5950" t="s">
        <v>482</v>
      </c>
      <c r="P5950">
        <v>592889</v>
      </c>
      <c r="Q5950" t="s">
        <v>482</v>
      </c>
      <c r="R5950" s="9">
        <v>921434.35808405594</v>
      </c>
      <c r="S5950" s="9">
        <f>SUMIFS($B:$B,$J:$J,$C5950)</f>
        <v>26399</v>
      </c>
      <c r="T5950" s="9">
        <v>570824.08430912264</v>
      </c>
      <c r="U5950" s="9">
        <v>789</v>
      </c>
      <c r="V5950" s="9">
        <f>U5950*768</f>
        <v>605952</v>
      </c>
      <c r="W5950" s="9">
        <v>90</v>
      </c>
      <c r="X5950" s="9">
        <f>W5950*3072</f>
        <v>276480</v>
      </c>
      <c r="Y5950" s="9">
        <v>574</v>
      </c>
      <c r="Z5950" s="9">
        <f>Y5950*1024</f>
        <v>587776</v>
      </c>
      <c r="AA5950" s="9">
        <v>158</v>
      </c>
      <c r="AB5950" s="9">
        <f>AA5950*256</f>
        <v>40448</v>
      </c>
      <c r="AC5950" s="9">
        <f>SUMIFS($B:$B,$L:$L,$C5950)</f>
        <v>38464</v>
      </c>
      <c r="AD5950" s="9">
        <v>2443622.1627561711</v>
      </c>
      <c r="AE5950" s="9">
        <f>SUMIFS($B:$B,$P:$P,$C5950)</f>
        <v>53598</v>
      </c>
      <c r="AF5950" s="9">
        <v>3226431.3126954548</v>
      </c>
      <c r="AG5950" s="9">
        <f>SUMIFS($B:$B,$N:$N,$C5950)</f>
        <v>38464</v>
      </c>
      <c r="AH5950" s="9">
        <v>6513685.2366007324</v>
      </c>
      <c r="AI5950" s="9">
        <f>SUMIFS($B:$B,$P:$P,$C5950)</f>
        <v>53598</v>
      </c>
      <c r="AJ5950" s="9">
        <v>23333052.637657609</v>
      </c>
      <c r="AK5950" s="9"/>
      <c r="AL5950" s="9">
        <v>6675</v>
      </c>
      <c r="AM5950" s="9">
        <f>AL5950*141</f>
        <v>941175</v>
      </c>
      <c r="AN5950" s="9"/>
      <c r="AO5950" s="9"/>
      <c r="AP5950" s="9"/>
      <c r="AQ5950" s="15"/>
      <c r="AR5950" s="9">
        <v>18</v>
      </c>
      <c r="AS5950" s="9">
        <f>AR5950*30500</f>
        <v>549000</v>
      </c>
      <c r="AT5950" s="9">
        <v>211</v>
      </c>
      <c r="AU5950" s="9">
        <f>AT5950*2742</f>
        <v>578562</v>
      </c>
      <c r="AV5950" s="9">
        <v>10</v>
      </c>
      <c r="AW5950" s="9">
        <f>AV5950*914</f>
        <v>9140</v>
      </c>
      <c r="AX5950" s="9">
        <v>1803</v>
      </c>
      <c r="AY5950" s="9">
        <f>AX5950*141</f>
        <v>254223</v>
      </c>
      <c r="AZ5950" s="9">
        <v>2272</v>
      </c>
      <c r="BA5950" s="9">
        <f>AZ5950*343</f>
        <v>779296</v>
      </c>
      <c r="BB5950" s="9">
        <v>489</v>
      </c>
      <c r="BC5950" s="9">
        <f>BB5950*109</f>
        <v>53301</v>
      </c>
      <c r="BD5950" s="9">
        <v>18</v>
      </c>
      <c r="BE5950" s="9">
        <f>BD5950*82</f>
        <v>1476</v>
      </c>
      <c r="BF5950" s="9">
        <v>581</v>
      </c>
      <c r="BG5950" s="9">
        <f>BF5950*328</f>
        <v>190568</v>
      </c>
      <c r="BH5950" s="9">
        <v>15</v>
      </c>
      <c r="BI5950" s="9">
        <f>BH5950*410</f>
        <v>6150</v>
      </c>
      <c r="BJ5950" s="9">
        <v>0</v>
      </c>
      <c r="BK5950" s="9">
        <f>BJ5950*219</f>
        <v>0</v>
      </c>
      <c r="BL5950" s="9">
        <f t="shared" si="192"/>
        <v>41882596.792103142</v>
      </c>
      <c r="BM5950" s="9">
        <f t="shared" si="193"/>
        <v>41882600</v>
      </c>
    </row>
    <row r="5951" spans="1:65" x14ac:dyDescent="0.3">
      <c r="A5951" t="s">
        <v>5217</v>
      </c>
      <c r="B5951" s="9">
        <v>461</v>
      </c>
      <c r="C5951">
        <v>566951</v>
      </c>
      <c r="D5951">
        <v>1</v>
      </c>
      <c r="E5951">
        <v>0</v>
      </c>
      <c r="F5951">
        <v>0</v>
      </c>
      <c r="G5951">
        <v>0</v>
      </c>
      <c r="H5951">
        <v>0</v>
      </c>
      <c r="I5951" t="s">
        <v>131</v>
      </c>
      <c r="J5951">
        <v>566624</v>
      </c>
      <c r="K5951" t="s">
        <v>424</v>
      </c>
      <c r="L5951">
        <v>566624</v>
      </c>
      <c r="M5951" t="s">
        <v>424</v>
      </c>
      <c r="N5951">
        <v>566624</v>
      </c>
      <c r="O5951" t="s">
        <v>424</v>
      </c>
      <c r="P5951">
        <v>565971</v>
      </c>
      <c r="Q5951" t="s">
        <v>459</v>
      </c>
      <c r="R5951" s="9">
        <v>110034.6336025952</v>
      </c>
      <c r="S5951" s="9"/>
      <c r="T5951" s="9"/>
      <c r="U5951" s="9"/>
      <c r="V5951" s="9"/>
      <c r="W5951" s="9"/>
      <c r="X5951" s="9"/>
      <c r="Y5951" s="9"/>
      <c r="Z5951" s="9"/>
      <c r="AA5951" s="9"/>
      <c r="AB5951" s="9"/>
      <c r="AC5951" s="9"/>
      <c r="AD5951" s="9"/>
      <c r="AE5951" s="9"/>
      <c r="AF5951" s="9"/>
      <c r="AG5951" s="9"/>
      <c r="AH5951" s="9"/>
      <c r="AI5951" s="9"/>
      <c r="AJ5951" s="9"/>
      <c r="AK5951" s="9"/>
      <c r="AL5951" s="9"/>
      <c r="AM5951" s="9"/>
      <c r="AN5951" s="9"/>
      <c r="AO5951" s="9"/>
      <c r="AP5951" s="9"/>
      <c r="AQ5951" s="15"/>
      <c r="AR5951" s="9"/>
      <c r="AS5951" s="9"/>
      <c r="AT5951" s="9"/>
      <c r="AU5951" s="9"/>
      <c r="AV5951" s="9"/>
      <c r="AW5951" s="9"/>
      <c r="AX5951" s="9"/>
      <c r="AY5951" s="9"/>
      <c r="AZ5951" s="9"/>
      <c r="BA5951" s="9"/>
      <c r="BB5951" s="9"/>
      <c r="BC5951" s="9"/>
      <c r="BD5951" s="9"/>
      <c r="BE5951" s="9"/>
      <c r="BF5951" s="9"/>
      <c r="BG5951" s="9"/>
      <c r="BH5951" s="9"/>
      <c r="BI5951" s="9"/>
      <c r="BJ5951" s="9"/>
      <c r="BK5951" s="9"/>
      <c r="BL5951" s="9">
        <f t="shared" si="192"/>
        <v>110034.6336025952</v>
      </c>
      <c r="BM5951" s="9">
        <f t="shared" si="193"/>
        <v>110000</v>
      </c>
    </row>
    <row r="5952" spans="1:65" x14ac:dyDescent="0.3">
      <c r="A5952" t="s">
        <v>5218</v>
      </c>
      <c r="B5952" s="9">
        <v>180</v>
      </c>
      <c r="C5952">
        <v>592838</v>
      </c>
      <c r="D5952">
        <v>1</v>
      </c>
      <c r="E5952">
        <v>0</v>
      </c>
      <c r="F5952">
        <v>0</v>
      </c>
      <c r="G5952">
        <v>0</v>
      </c>
      <c r="H5952">
        <v>0</v>
      </c>
      <c r="I5952" t="s">
        <v>135</v>
      </c>
      <c r="J5952">
        <v>592609</v>
      </c>
      <c r="K5952" t="s">
        <v>4395</v>
      </c>
      <c r="L5952">
        <v>592731</v>
      </c>
      <c r="M5952" t="s">
        <v>180</v>
      </c>
      <c r="N5952">
        <v>592731</v>
      </c>
      <c r="O5952" t="s">
        <v>180</v>
      </c>
      <c r="P5952">
        <v>592731</v>
      </c>
      <c r="Q5952" t="s">
        <v>180</v>
      </c>
      <c r="R5952" s="9">
        <v>71941.662785630979</v>
      </c>
      <c r="S5952" s="9"/>
      <c r="T5952" s="9"/>
      <c r="U5952" s="9"/>
      <c r="V5952" s="9"/>
      <c r="W5952" s="9"/>
      <c r="X5952" s="9"/>
      <c r="Y5952" s="9"/>
      <c r="Z5952" s="9"/>
      <c r="AA5952" s="9"/>
      <c r="AB5952" s="9"/>
      <c r="AC5952" s="9"/>
      <c r="AD5952" s="9"/>
      <c r="AE5952" s="9"/>
      <c r="AF5952" s="9"/>
      <c r="AG5952" s="9"/>
      <c r="AH5952" s="9"/>
      <c r="AI5952" s="9"/>
      <c r="AJ5952" s="9"/>
      <c r="AK5952" s="9"/>
      <c r="AL5952" s="9"/>
      <c r="AM5952" s="9"/>
      <c r="AN5952" s="9"/>
      <c r="AO5952" s="9"/>
      <c r="AP5952" s="9"/>
      <c r="AQ5952" s="15"/>
      <c r="AR5952" s="9"/>
      <c r="AS5952" s="9"/>
      <c r="AT5952" s="9"/>
      <c r="AU5952" s="9"/>
      <c r="AV5952" s="9"/>
      <c r="AW5952" s="9"/>
      <c r="AX5952" s="9"/>
      <c r="AY5952" s="9"/>
      <c r="AZ5952" s="9"/>
      <c r="BA5952" s="9"/>
      <c r="BB5952" s="9"/>
      <c r="BC5952" s="9"/>
      <c r="BD5952" s="9"/>
      <c r="BE5952" s="9"/>
      <c r="BF5952" s="9"/>
      <c r="BG5952" s="9"/>
      <c r="BH5952" s="9"/>
      <c r="BI5952" s="9"/>
      <c r="BJ5952" s="9"/>
      <c r="BK5952" s="9"/>
      <c r="BL5952" s="9">
        <f t="shared" si="192"/>
        <v>71941.662785630979</v>
      </c>
      <c r="BM5952" s="9">
        <f t="shared" si="193"/>
        <v>71900</v>
      </c>
    </row>
    <row r="5953" spans="1:65" x14ac:dyDescent="0.3">
      <c r="A5953" t="s">
        <v>5219</v>
      </c>
      <c r="B5953" s="9">
        <v>896</v>
      </c>
      <c r="C5953">
        <v>552682</v>
      </c>
      <c r="D5953">
        <v>1</v>
      </c>
      <c r="E5953">
        <v>0</v>
      </c>
      <c r="F5953">
        <v>0</v>
      </c>
      <c r="G5953">
        <v>0</v>
      </c>
      <c r="H5953">
        <v>0</v>
      </c>
      <c r="I5953" t="s">
        <v>94</v>
      </c>
      <c r="J5953">
        <v>549665</v>
      </c>
      <c r="K5953" t="s">
        <v>2532</v>
      </c>
      <c r="L5953">
        <v>549665</v>
      </c>
      <c r="M5953" t="s">
        <v>2532</v>
      </c>
      <c r="N5953">
        <v>598003</v>
      </c>
      <c r="O5953" t="s">
        <v>201</v>
      </c>
      <c r="P5953">
        <v>598003</v>
      </c>
      <c r="Q5953" t="s">
        <v>201</v>
      </c>
      <c r="R5953" s="9">
        <v>211848.38183887131</v>
      </c>
      <c r="S5953" s="9"/>
      <c r="T5953" s="9"/>
      <c r="U5953" s="9"/>
      <c r="V5953" s="9"/>
      <c r="W5953" s="9"/>
      <c r="X5953" s="9"/>
      <c r="Y5953" s="9"/>
      <c r="Z5953" s="9"/>
      <c r="AA5953" s="9"/>
      <c r="AB5953" s="9"/>
      <c r="AC5953" s="9"/>
      <c r="AD5953" s="9"/>
      <c r="AE5953" s="9"/>
      <c r="AF5953" s="9"/>
      <c r="AG5953" s="9"/>
      <c r="AH5953" s="9"/>
      <c r="AI5953" s="9"/>
      <c r="AJ5953" s="9"/>
      <c r="AK5953" s="9"/>
      <c r="AL5953" s="9"/>
      <c r="AM5953" s="9"/>
      <c r="AN5953" s="9"/>
      <c r="AO5953" s="9"/>
      <c r="AP5953" s="9"/>
      <c r="AQ5953" s="15"/>
      <c r="AR5953" s="9"/>
      <c r="AS5953" s="9"/>
      <c r="AT5953" s="9"/>
      <c r="AU5953" s="9"/>
      <c r="AV5953" s="9"/>
      <c r="AW5953" s="9"/>
      <c r="AX5953" s="9"/>
      <c r="AY5953" s="9"/>
      <c r="AZ5953" s="9"/>
      <c r="BA5953" s="9"/>
      <c r="BB5953" s="9"/>
      <c r="BC5953" s="9"/>
      <c r="BD5953" s="9"/>
      <c r="BE5953" s="9"/>
      <c r="BF5953" s="9"/>
      <c r="BG5953" s="9"/>
      <c r="BH5953" s="9"/>
      <c r="BI5953" s="9"/>
      <c r="BJ5953" s="9"/>
      <c r="BK5953" s="9"/>
      <c r="BL5953" s="9">
        <f t="shared" si="192"/>
        <v>211848.38183887131</v>
      </c>
      <c r="BM5953" s="9">
        <f t="shared" si="193"/>
        <v>211800</v>
      </c>
    </row>
    <row r="5954" spans="1:65" x14ac:dyDescent="0.3">
      <c r="A5954" t="s">
        <v>5220</v>
      </c>
      <c r="B5954" s="9">
        <v>604</v>
      </c>
      <c r="C5954">
        <v>590215</v>
      </c>
      <c r="D5954">
        <v>1</v>
      </c>
      <c r="E5954">
        <v>0</v>
      </c>
      <c r="F5954">
        <v>0</v>
      </c>
      <c r="G5954">
        <v>0</v>
      </c>
      <c r="H5954">
        <v>0</v>
      </c>
      <c r="I5954" t="s">
        <v>111</v>
      </c>
      <c r="J5954">
        <v>589268</v>
      </c>
      <c r="K5954" t="s">
        <v>236</v>
      </c>
      <c r="L5954">
        <v>589250</v>
      </c>
      <c r="M5954" t="s">
        <v>113</v>
      </c>
      <c r="N5954">
        <v>589250</v>
      </c>
      <c r="O5954" t="s">
        <v>113</v>
      </c>
      <c r="P5954">
        <v>589250</v>
      </c>
      <c r="Q5954" t="s">
        <v>113</v>
      </c>
      <c r="R5954" s="9">
        <v>143665.37751637379</v>
      </c>
      <c r="S5954" s="9"/>
      <c r="T5954" s="9"/>
      <c r="U5954" s="9"/>
      <c r="V5954" s="9"/>
      <c r="W5954" s="9"/>
      <c r="X5954" s="9"/>
      <c r="Y5954" s="9"/>
      <c r="Z5954" s="9"/>
      <c r="AA5954" s="9"/>
      <c r="AB5954" s="9"/>
      <c r="AC5954" s="9"/>
      <c r="AD5954" s="9"/>
      <c r="AE5954" s="9"/>
      <c r="AF5954" s="9"/>
      <c r="AG5954" s="9"/>
      <c r="AH5954" s="9"/>
      <c r="AI5954" s="9"/>
      <c r="AJ5954" s="9"/>
      <c r="AK5954" s="9"/>
      <c r="AL5954" s="9"/>
      <c r="AM5954" s="9"/>
      <c r="AN5954" s="9"/>
      <c r="AO5954" s="9"/>
      <c r="AP5954" s="9"/>
      <c r="AQ5954" s="15"/>
      <c r="AR5954" s="9">
        <v>1</v>
      </c>
      <c r="AS5954" s="9">
        <f>AR5954*30500</f>
        <v>30500</v>
      </c>
      <c r="AT5954" s="9"/>
      <c r="AU5954" s="9"/>
      <c r="AV5954" s="9"/>
      <c r="AW5954" s="9"/>
      <c r="AX5954" s="9"/>
      <c r="AY5954" s="9"/>
      <c r="AZ5954" s="9"/>
      <c r="BA5954" s="9"/>
      <c r="BB5954" s="9"/>
      <c r="BC5954" s="9"/>
      <c r="BD5954" s="9"/>
      <c r="BE5954" s="9"/>
      <c r="BF5954" s="9"/>
      <c r="BG5954" s="9"/>
      <c r="BH5954" s="9"/>
      <c r="BI5954" s="9"/>
      <c r="BJ5954" s="9"/>
      <c r="BK5954" s="9"/>
      <c r="BL5954" s="9">
        <f t="shared" si="192"/>
        <v>174165.37751637379</v>
      </c>
      <c r="BM5954" s="9">
        <f t="shared" si="193"/>
        <v>174200</v>
      </c>
    </row>
    <row r="5955" spans="1:65" x14ac:dyDescent="0.3">
      <c r="A5955" s="4" t="s">
        <v>2854</v>
      </c>
      <c r="B5955" s="9">
        <v>2597</v>
      </c>
      <c r="C5955">
        <v>545848</v>
      </c>
      <c r="D5955">
        <v>1</v>
      </c>
      <c r="E5955">
        <v>1</v>
      </c>
      <c r="F5955">
        <v>1</v>
      </c>
      <c r="G5955">
        <v>1</v>
      </c>
      <c r="H5955">
        <v>0</v>
      </c>
      <c r="I5955" t="s">
        <v>83</v>
      </c>
      <c r="J5955">
        <v>545848</v>
      </c>
      <c r="K5955" t="s">
        <v>2854</v>
      </c>
      <c r="L5955">
        <v>545848</v>
      </c>
      <c r="M5955" t="s">
        <v>2854</v>
      </c>
      <c r="N5955">
        <v>545848</v>
      </c>
      <c r="O5955" t="s">
        <v>2854</v>
      </c>
      <c r="P5955">
        <v>545392</v>
      </c>
      <c r="Q5955" t="s">
        <v>488</v>
      </c>
      <c r="R5955" s="9">
        <v>599982.41158563073</v>
      </c>
      <c r="S5955" s="9">
        <f>SUMIFS($B:$B,$J:$J,$C5955)</f>
        <v>3140</v>
      </c>
      <c r="T5955" s="9">
        <v>170702.4294432193</v>
      </c>
      <c r="U5955" s="9">
        <v>0</v>
      </c>
      <c r="V5955" s="9">
        <f>U5955*768</f>
        <v>0</v>
      </c>
      <c r="W5955" s="9">
        <v>10</v>
      </c>
      <c r="X5955" s="9">
        <f>W5955*3072</f>
        <v>30720</v>
      </c>
      <c r="Y5955" s="9">
        <v>7</v>
      </c>
      <c r="Z5955" s="9">
        <f>Y5955*1024</f>
        <v>7168</v>
      </c>
      <c r="AA5955" s="9">
        <v>9</v>
      </c>
      <c r="AB5955" s="9">
        <f>AA5955*256</f>
        <v>2304</v>
      </c>
      <c r="AC5955" s="9">
        <f>SUMIFS($B:$B,$L:$L,$C5955)</f>
        <v>5495</v>
      </c>
      <c r="AD5955" s="9">
        <v>686041.73507739825</v>
      </c>
      <c r="AE5955" s="9"/>
      <c r="AF5955" s="9"/>
      <c r="AG5955" s="9">
        <f>SUMIFS($B:$B,$N:$N,$C5955)</f>
        <v>5495</v>
      </c>
      <c r="AH5955" s="9">
        <v>620616.79997952713</v>
      </c>
      <c r="AI5955" s="9"/>
      <c r="AJ5955" s="9"/>
      <c r="AK5955" s="9"/>
      <c r="AL5955" s="9"/>
      <c r="AM5955" s="9"/>
      <c r="AN5955" s="9"/>
      <c r="AO5955" s="9"/>
      <c r="AP5955" s="9"/>
      <c r="AQ5955" s="15"/>
      <c r="AR5955" s="9">
        <v>1</v>
      </c>
      <c r="AS5955" s="9">
        <f>AR5955*30500</f>
        <v>30500</v>
      </c>
      <c r="AT5955" s="9"/>
      <c r="AU5955" s="9"/>
      <c r="AV5955" s="9"/>
      <c r="AW5955" s="9"/>
      <c r="AX5955" s="9"/>
      <c r="AY5955" s="9"/>
      <c r="AZ5955" s="9"/>
      <c r="BA5955" s="9"/>
      <c r="BB5955" s="9"/>
      <c r="BC5955" s="9"/>
      <c r="BD5955" s="9"/>
      <c r="BE5955" s="9"/>
      <c r="BF5955" s="9"/>
      <c r="BG5955" s="9"/>
      <c r="BH5955" s="9"/>
      <c r="BI5955" s="9"/>
      <c r="BJ5955" s="9"/>
      <c r="BK5955" s="9"/>
      <c r="BL5955" s="9">
        <f t="shared" si="192"/>
        <v>2148035.3760857754</v>
      </c>
      <c r="BM5955" s="9">
        <f t="shared" si="193"/>
        <v>2148000</v>
      </c>
    </row>
    <row r="5956" spans="1:65" x14ac:dyDescent="0.3">
      <c r="A5956" t="s">
        <v>5221</v>
      </c>
      <c r="B5956" s="9">
        <v>175</v>
      </c>
      <c r="C5956">
        <v>564796</v>
      </c>
      <c r="D5956">
        <v>1</v>
      </c>
      <c r="E5956">
        <v>0</v>
      </c>
      <c r="F5956">
        <v>0</v>
      </c>
      <c r="G5956">
        <v>0</v>
      </c>
      <c r="H5956">
        <v>0</v>
      </c>
      <c r="I5956" t="s">
        <v>86</v>
      </c>
      <c r="J5956">
        <v>533416</v>
      </c>
      <c r="K5956" t="s">
        <v>1030</v>
      </c>
      <c r="L5956">
        <v>533416</v>
      </c>
      <c r="M5956" t="s">
        <v>1030</v>
      </c>
      <c r="N5956">
        <v>533416</v>
      </c>
      <c r="O5956" t="s">
        <v>1030</v>
      </c>
      <c r="P5956">
        <v>538728</v>
      </c>
      <c r="Q5956" t="s">
        <v>141</v>
      </c>
      <c r="R5956" s="9">
        <v>71941.662785630979</v>
      </c>
      <c r="S5956" s="9"/>
      <c r="T5956" s="9"/>
      <c r="U5956" s="9"/>
      <c r="V5956" s="9"/>
      <c r="W5956" s="9"/>
      <c r="X5956" s="9"/>
      <c r="Y5956" s="9"/>
      <c r="Z5956" s="9"/>
      <c r="AA5956" s="9"/>
      <c r="AB5956" s="9"/>
      <c r="AC5956" s="9"/>
      <c r="AD5956" s="9"/>
      <c r="AE5956" s="9"/>
      <c r="AF5956" s="9"/>
      <c r="AG5956" s="9"/>
      <c r="AH5956" s="9"/>
      <c r="AI5956" s="9"/>
      <c r="AJ5956" s="9"/>
      <c r="AK5956" s="9"/>
      <c r="AL5956" s="9"/>
      <c r="AM5956" s="9"/>
      <c r="AN5956" s="9"/>
      <c r="AO5956" s="9"/>
      <c r="AP5956" s="9"/>
      <c r="AQ5956" s="15"/>
      <c r="AR5956" s="9"/>
      <c r="AS5956" s="9"/>
      <c r="AT5956" s="9"/>
      <c r="AU5956" s="9"/>
      <c r="AV5956" s="9"/>
      <c r="AW5956" s="9"/>
      <c r="AX5956" s="9"/>
      <c r="AY5956" s="9"/>
      <c r="AZ5956" s="9"/>
      <c r="BA5956" s="9"/>
      <c r="BB5956" s="9"/>
      <c r="BC5956" s="9"/>
      <c r="BD5956" s="9"/>
      <c r="BE5956" s="9"/>
      <c r="BF5956" s="9"/>
      <c r="BG5956" s="9"/>
      <c r="BH5956" s="9"/>
      <c r="BI5956" s="9"/>
      <c r="BJ5956" s="9"/>
      <c r="BK5956" s="9"/>
      <c r="BL5956" s="9">
        <f t="shared" ref="BL5956:BL6019" si="194">SUMIF(R5956:R5956,"&lt;&gt;")+SUMIF(T5956:T5956,"&lt;&gt;")+SUMIF(V5956:V5956,"&lt;&gt;")+SUMIF(X5956:X5956,"&lt;&gt;")+SUMIF(Z5956:Z5956,"&lt;&gt;")+SUMIF(AB5956:AB5956,"&lt;&gt;")+SUMIF(AD5956:AD5956,"&lt;&gt;")+SUMIF(AF5956:AF5956,"&lt;&gt;")+SUMIF(AH5956:AH5956,"&lt;&gt;")+SUMIF(AJ5956:AJ5956,"&lt;&gt;")+SUMIF(AK5956:AK5956,"&lt;&gt;")+SUMIF(AM5956:AM5956,"&lt;&gt;")+SUMIF(AO5956:AO5956,"&lt;&gt;")+SUMIF(AQ5956:AQ5956,"&lt;&gt;")+SUMIF(AS5956:AS5956,"&lt;&gt;")+SUMIF(AU5956:AU5956,"&lt;&gt;")+SUMIF(AW5956:AW5956,"&lt;&gt;")+SUMIF(AY5956:AY5956,"&lt;&gt;")+SUMIF(BA5956:BA5956,"&lt;&gt;")+SUMIF(BC5956:BC5956,"&lt;&gt;")+SUMIF(BE5956:BE5956,"&lt;&gt;")+SUMIF(BG5956:BG5956,"&lt;&gt;")+SUMIF(BI5956:BI5956,"&lt;&gt;")+SUMIF(BK5956:BK5956,"&lt;&gt;")</f>
        <v>71941.662785630979</v>
      </c>
      <c r="BM5956" s="9">
        <f t="shared" ref="BM5956:BM6019" si="195">ROUND(BL5956/100,0)*100</f>
        <v>71900</v>
      </c>
    </row>
    <row r="5957" spans="1:65" x14ac:dyDescent="0.3">
      <c r="A5957" t="s">
        <v>5222</v>
      </c>
      <c r="B5957" s="9">
        <v>246</v>
      </c>
      <c r="C5957">
        <v>547841</v>
      </c>
      <c r="D5957">
        <v>1</v>
      </c>
      <c r="E5957">
        <v>0</v>
      </c>
      <c r="F5957">
        <v>0</v>
      </c>
      <c r="G5957">
        <v>0</v>
      </c>
      <c r="H5957">
        <v>0</v>
      </c>
      <c r="I5957" t="s">
        <v>96</v>
      </c>
      <c r="J5957">
        <v>571385</v>
      </c>
      <c r="K5957" t="s">
        <v>1600</v>
      </c>
      <c r="L5957">
        <v>571385</v>
      </c>
      <c r="M5957" t="s">
        <v>1600</v>
      </c>
      <c r="N5957">
        <v>571385</v>
      </c>
      <c r="O5957" t="s">
        <v>1600</v>
      </c>
      <c r="P5957">
        <v>571164</v>
      </c>
      <c r="Q5957" t="s">
        <v>334</v>
      </c>
      <c r="R5957" s="9">
        <v>71941.662785630979</v>
      </c>
      <c r="S5957" s="9"/>
      <c r="T5957" s="9"/>
      <c r="U5957" s="9"/>
      <c r="V5957" s="9"/>
      <c r="W5957" s="9"/>
      <c r="X5957" s="9"/>
      <c r="Y5957" s="9"/>
      <c r="Z5957" s="9"/>
      <c r="AA5957" s="9"/>
      <c r="AB5957" s="9"/>
      <c r="AC5957" s="9"/>
      <c r="AD5957" s="9"/>
      <c r="AE5957" s="9"/>
      <c r="AF5957" s="9"/>
      <c r="AG5957" s="9"/>
      <c r="AH5957" s="9"/>
      <c r="AI5957" s="9"/>
      <c r="AJ5957" s="9"/>
      <c r="AK5957" s="9"/>
      <c r="AL5957" s="9"/>
      <c r="AM5957" s="9"/>
      <c r="AN5957" s="9"/>
      <c r="AO5957" s="9"/>
      <c r="AP5957" s="9"/>
      <c r="AQ5957" s="15"/>
      <c r="AR5957" s="9"/>
      <c r="AS5957" s="9"/>
      <c r="AT5957" s="9"/>
      <c r="AU5957" s="9"/>
      <c r="AV5957" s="9"/>
      <c r="AW5957" s="9"/>
      <c r="AX5957" s="9"/>
      <c r="AY5957" s="9"/>
      <c r="AZ5957" s="9"/>
      <c r="BA5957" s="9"/>
      <c r="BB5957" s="9"/>
      <c r="BC5957" s="9"/>
      <c r="BD5957" s="9"/>
      <c r="BE5957" s="9"/>
      <c r="BF5957" s="9"/>
      <c r="BG5957" s="9"/>
      <c r="BH5957" s="9"/>
      <c r="BI5957" s="9"/>
      <c r="BJ5957" s="9"/>
      <c r="BK5957" s="9"/>
      <c r="BL5957" s="9">
        <f t="shared" si="194"/>
        <v>71941.662785630979</v>
      </c>
      <c r="BM5957" s="9">
        <f t="shared" si="195"/>
        <v>71900</v>
      </c>
    </row>
    <row r="5958" spans="1:65" x14ac:dyDescent="0.3">
      <c r="A5958" t="s">
        <v>5223</v>
      </c>
      <c r="B5958" s="9">
        <v>823</v>
      </c>
      <c r="C5958">
        <v>533904</v>
      </c>
      <c r="D5958">
        <v>1</v>
      </c>
      <c r="E5958">
        <v>0</v>
      </c>
      <c r="F5958">
        <v>0</v>
      </c>
      <c r="G5958">
        <v>0</v>
      </c>
      <c r="H5958">
        <v>0</v>
      </c>
      <c r="I5958" t="s">
        <v>86</v>
      </c>
      <c r="J5958">
        <v>538728</v>
      </c>
      <c r="K5958" t="s">
        <v>141</v>
      </c>
      <c r="L5958">
        <v>533416</v>
      </c>
      <c r="M5958" t="s">
        <v>1030</v>
      </c>
      <c r="N5958">
        <v>533416</v>
      </c>
      <c r="O5958" t="s">
        <v>1030</v>
      </c>
      <c r="P5958">
        <v>538728</v>
      </c>
      <c r="Q5958" t="s">
        <v>141</v>
      </c>
      <c r="R5958" s="9">
        <v>194858.58565464159</v>
      </c>
      <c r="S5958" s="9"/>
      <c r="T5958" s="9"/>
      <c r="U5958" s="9"/>
      <c r="V5958" s="9"/>
      <c r="W5958" s="9"/>
      <c r="X5958" s="9"/>
      <c r="Y5958" s="9"/>
      <c r="Z5958" s="9"/>
      <c r="AA5958" s="9"/>
      <c r="AB5958" s="9"/>
      <c r="AC5958" s="9"/>
      <c r="AD5958" s="9"/>
      <c r="AE5958" s="9"/>
      <c r="AF5958" s="9"/>
      <c r="AG5958" s="9"/>
      <c r="AH5958" s="9"/>
      <c r="AI5958" s="9"/>
      <c r="AJ5958" s="9"/>
      <c r="AK5958" s="9"/>
      <c r="AL5958" s="9"/>
      <c r="AM5958" s="9"/>
      <c r="AN5958" s="9"/>
      <c r="AO5958" s="9"/>
      <c r="AP5958" s="9"/>
      <c r="AQ5958" s="15"/>
      <c r="AR5958" s="9"/>
      <c r="AS5958" s="9"/>
      <c r="AT5958" s="9"/>
      <c r="AU5958" s="9"/>
      <c r="AV5958" s="9"/>
      <c r="AW5958" s="9"/>
      <c r="AX5958" s="9"/>
      <c r="AY5958" s="9"/>
      <c r="AZ5958" s="9"/>
      <c r="BA5958" s="9"/>
      <c r="BB5958" s="9"/>
      <c r="BC5958" s="9"/>
      <c r="BD5958" s="9"/>
      <c r="BE5958" s="9"/>
      <c r="BF5958" s="9"/>
      <c r="BG5958" s="9"/>
      <c r="BH5958" s="9"/>
      <c r="BI5958" s="9"/>
      <c r="BJ5958" s="9"/>
      <c r="BK5958" s="9"/>
      <c r="BL5958" s="9">
        <f t="shared" si="194"/>
        <v>194858.58565464159</v>
      </c>
      <c r="BM5958" s="9">
        <f t="shared" si="195"/>
        <v>194900</v>
      </c>
    </row>
    <row r="5959" spans="1:65" x14ac:dyDescent="0.3">
      <c r="A5959" t="s">
        <v>5224</v>
      </c>
      <c r="B5959" s="9">
        <v>57</v>
      </c>
      <c r="C5959">
        <v>571415</v>
      </c>
      <c r="D5959">
        <v>1</v>
      </c>
      <c r="E5959">
        <v>0</v>
      </c>
      <c r="F5959">
        <v>0</v>
      </c>
      <c r="G5959">
        <v>0</v>
      </c>
      <c r="H5959">
        <v>0</v>
      </c>
      <c r="I5959" t="s">
        <v>86</v>
      </c>
      <c r="J5959">
        <v>534382</v>
      </c>
      <c r="K5959" t="s">
        <v>1996</v>
      </c>
      <c r="L5959">
        <v>534382</v>
      </c>
      <c r="M5959" t="s">
        <v>1996</v>
      </c>
      <c r="N5959">
        <v>534382</v>
      </c>
      <c r="O5959" t="s">
        <v>1996</v>
      </c>
      <c r="P5959">
        <v>529303</v>
      </c>
      <c r="Q5959" t="s">
        <v>301</v>
      </c>
      <c r="R5959" s="9">
        <v>71941.662785630979</v>
      </c>
      <c r="S5959" s="9"/>
      <c r="T5959" s="9"/>
      <c r="U5959" s="9"/>
      <c r="V5959" s="9"/>
      <c r="W5959" s="9"/>
      <c r="X5959" s="9"/>
      <c r="Y5959" s="9"/>
      <c r="Z5959" s="9"/>
      <c r="AA5959" s="9"/>
      <c r="AB5959" s="9"/>
      <c r="AC5959" s="9"/>
      <c r="AD5959" s="9"/>
      <c r="AE5959" s="9"/>
      <c r="AF5959" s="9"/>
      <c r="AG5959" s="9"/>
      <c r="AH5959" s="9"/>
      <c r="AI5959" s="9"/>
      <c r="AJ5959" s="9"/>
      <c r="AK5959" s="9"/>
      <c r="AL5959" s="9"/>
      <c r="AM5959" s="9"/>
      <c r="AN5959" s="9"/>
      <c r="AO5959" s="9"/>
      <c r="AP5959" s="9"/>
      <c r="AQ5959" s="15"/>
      <c r="AR5959" s="9"/>
      <c r="AS5959" s="9"/>
      <c r="AT5959" s="9"/>
      <c r="AU5959" s="9"/>
      <c r="AV5959" s="9"/>
      <c r="AW5959" s="9"/>
      <c r="AX5959" s="9"/>
      <c r="AY5959" s="9"/>
      <c r="AZ5959" s="9"/>
      <c r="BA5959" s="9"/>
      <c r="BB5959" s="9"/>
      <c r="BC5959" s="9"/>
      <c r="BD5959" s="9"/>
      <c r="BE5959" s="9"/>
      <c r="BF5959" s="9"/>
      <c r="BG5959" s="9"/>
      <c r="BH5959" s="9"/>
      <c r="BI5959" s="9"/>
      <c r="BJ5959" s="9"/>
      <c r="BK5959" s="9"/>
      <c r="BL5959" s="9">
        <f t="shared" si="194"/>
        <v>71941.662785630979</v>
      </c>
      <c r="BM5959" s="9">
        <f t="shared" si="195"/>
        <v>71900</v>
      </c>
    </row>
    <row r="5960" spans="1:65" x14ac:dyDescent="0.3">
      <c r="A5960" t="s">
        <v>5225</v>
      </c>
      <c r="B5960" s="9">
        <v>177</v>
      </c>
      <c r="C5960">
        <v>547514</v>
      </c>
      <c r="D5960">
        <v>1</v>
      </c>
      <c r="E5960">
        <v>0</v>
      </c>
      <c r="F5960">
        <v>0</v>
      </c>
      <c r="G5960">
        <v>0</v>
      </c>
      <c r="H5960">
        <v>0</v>
      </c>
      <c r="I5960" t="s">
        <v>111</v>
      </c>
      <c r="J5960">
        <v>517534</v>
      </c>
      <c r="K5960" t="s">
        <v>831</v>
      </c>
      <c r="L5960">
        <v>511382</v>
      </c>
      <c r="M5960" t="s">
        <v>311</v>
      </c>
      <c r="N5960">
        <v>511382</v>
      </c>
      <c r="O5960" t="s">
        <v>311</v>
      </c>
      <c r="P5960">
        <v>511382</v>
      </c>
      <c r="Q5960" t="s">
        <v>311</v>
      </c>
      <c r="R5960" s="9">
        <v>71941.662785630979</v>
      </c>
      <c r="S5960" s="9"/>
      <c r="T5960" s="9"/>
      <c r="U5960" s="9"/>
      <c r="V5960" s="9"/>
      <c r="W5960" s="9"/>
      <c r="X5960" s="9"/>
      <c r="Y5960" s="9"/>
      <c r="Z5960" s="9"/>
      <c r="AA5960" s="9"/>
      <c r="AB5960" s="9"/>
      <c r="AC5960" s="9"/>
      <c r="AD5960" s="9"/>
      <c r="AE5960" s="9"/>
      <c r="AF5960" s="9"/>
      <c r="AG5960" s="9"/>
      <c r="AH5960" s="9"/>
      <c r="AI5960" s="9"/>
      <c r="AJ5960" s="9"/>
      <c r="AK5960" s="9"/>
      <c r="AL5960" s="9"/>
      <c r="AM5960" s="9"/>
      <c r="AN5960" s="9"/>
      <c r="AO5960" s="9"/>
      <c r="AP5960" s="9"/>
      <c r="AQ5960" s="15"/>
      <c r="AR5960" s="9"/>
      <c r="AS5960" s="9"/>
      <c r="AT5960" s="9"/>
      <c r="AU5960" s="9"/>
      <c r="AV5960" s="9"/>
      <c r="AW5960" s="9"/>
      <c r="AX5960" s="9"/>
      <c r="AY5960" s="9"/>
      <c r="AZ5960" s="9"/>
      <c r="BA5960" s="9"/>
      <c r="BB5960" s="9"/>
      <c r="BC5960" s="9"/>
      <c r="BD5960" s="9"/>
      <c r="BE5960" s="9"/>
      <c r="BF5960" s="9"/>
      <c r="BG5960" s="9"/>
      <c r="BH5960" s="9"/>
      <c r="BI5960" s="9"/>
      <c r="BJ5960" s="9"/>
      <c r="BK5960" s="9"/>
      <c r="BL5960" s="9">
        <f t="shared" si="194"/>
        <v>71941.662785630979</v>
      </c>
      <c r="BM5960" s="9">
        <f t="shared" si="195"/>
        <v>71900</v>
      </c>
    </row>
    <row r="5961" spans="1:65" x14ac:dyDescent="0.3">
      <c r="A5961" t="s">
        <v>5226</v>
      </c>
      <c r="B5961" s="9">
        <v>280</v>
      </c>
      <c r="C5961">
        <v>597112</v>
      </c>
      <c r="D5961">
        <v>1</v>
      </c>
      <c r="E5961">
        <v>0</v>
      </c>
      <c r="F5961">
        <v>0</v>
      </c>
      <c r="G5961">
        <v>0</v>
      </c>
      <c r="H5961">
        <v>0</v>
      </c>
      <c r="I5961" t="s">
        <v>123</v>
      </c>
      <c r="J5961">
        <v>596345</v>
      </c>
      <c r="K5961" t="s">
        <v>752</v>
      </c>
      <c r="L5961">
        <v>596973</v>
      </c>
      <c r="M5961" t="s">
        <v>753</v>
      </c>
      <c r="N5961">
        <v>596973</v>
      </c>
      <c r="O5961" t="s">
        <v>753</v>
      </c>
      <c r="P5961">
        <v>597007</v>
      </c>
      <c r="Q5961" t="s">
        <v>172</v>
      </c>
      <c r="R5961" s="9">
        <v>71941.662785630979</v>
      </c>
      <c r="S5961" s="9"/>
      <c r="T5961" s="9"/>
      <c r="U5961" s="9"/>
      <c r="V5961" s="9"/>
      <c r="W5961" s="9"/>
      <c r="X5961" s="9"/>
      <c r="Y5961" s="9"/>
      <c r="Z5961" s="9"/>
      <c r="AA5961" s="9"/>
      <c r="AB5961" s="9"/>
      <c r="AC5961" s="9"/>
      <c r="AD5961" s="9"/>
      <c r="AE5961" s="9"/>
      <c r="AF5961" s="9"/>
      <c r="AG5961" s="9"/>
      <c r="AH5961" s="9"/>
      <c r="AI5961" s="9"/>
      <c r="AJ5961" s="9"/>
      <c r="AK5961" s="9"/>
      <c r="AL5961" s="9"/>
      <c r="AM5961" s="9"/>
      <c r="AN5961" s="9"/>
      <c r="AO5961" s="9"/>
      <c r="AP5961" s="9"/>
      <c r="AQ5961" s="15"/>
      <c r="AR5961" s="9"/>
      <c r="AS5961" s="9"/>
      <c r="AT5961" s="9"/>
      <c r="AU5961" s="9"/>
      <c r="AV5961" s="9"/>
      <c r="AW5961" s="9"/>
      <c r="AX5961" s="9"/>
      <c r="AY5961" s="9"/>
      <c r="AZ5961" s="9"/>
      <c r="BA5961" s="9"/>
      <c r="BB5961" s="9"/>
      <c r="BC5961" s="9"/>
      <c r="BD5961" s="9"/>
      <c r="BE5961" s="9"/>
      <c r="BF5961" s="9"/>
      <c r="BG5961" s="9"/>
      <c r="BH5961" s="9"/>
      <c r="BI5961" s="9"/>
      <c r="BJ5961" s="9"/>
      <c r="BK5961" s="9"/>
      <c r="BL5961" s="9">
        <f t="shared" si="194"/>
        <v>71941.662785630979</v>
      </c>
      <c r="BM5961" s="9">
        <f t="shared" si="195"/>
        <v>71900</v>
      </c>
    </row>
    <row r="5962" spans="1:65" x14ac:dyDescent="0.3">
      <c r="A5962" t="s">
        <v>5226</v>
      </c>
      <c r="B5962" s="9">
        <v>313</v>
      </c>
      <c r="C5962">
        <v>550680</v>
      </c>
      <c r="D5962">
        <v>1</v>
      </c>
      <c r="E5962">
        <v>0</v>
      </c>
      <c r="F5962">
        <v>0</v>
      </c>
      <c r="G5962">
        <v>0</v>
      </c>
      <c r="H5962">
        <v>0</v>
      </c>
      <c r="I5962" t="s">
        <v>83</v>
      </c>
      <c r="J5962">
        <v>550230</v>
      </c>
      <c r="K5962" t="s">
        <v>1444</v>
      </c>
      <c r="L5962">
        <v>550094</v>
      </c>
      <c r="M5962" t="s">
        <v>143</v>
      </c>
      <c r="N5962">
        <v>550094</v>
      </c>
      <c r="O5962" t="s">
        <v>143</v>
      </c>
      <c r="P5962">
        <v>550094</v>
      </c>
      <c r="Q5962" t="s">
        <v>143</v>
      </c>
      <c r="R5962" s="9">
        <v>75027.676217933433</v>
      </c>
      <c r="S5962" s="9"/>
      <c r="T5962" s="9"/>
      <c r="U5962" s="9"/>
      <c r="V5962" s="9"/>
      <c r="W5962" s="9"/>
      <c r="X5962" s="9"/>
      <c r="Y5962" s="9"/>
      <c r="Z5962" s="9"/>
      <c r="AA5962" s="9"/>
      <c r="AB5962" s="9"/>
      <c r="AC5962" s="9"/>
      <c r="AD5962" s="9"/>
      <c r="AE5962" s="9"/>
      <c r="AF5962" s="9"/>
      <c r="AG5962" s="9"/>
      <c r="AH5962" s="9"/>
      <c r="AI5962" s="9"/>
      <c r="AJ5962" s="9"/>
      <c r="AK5962" s="9"/>
      <c r="AL5962" s="9"/>
      <c r="AM5962" s="9"/>
      <c r="AN5962" s="9"/>
      <c r="AO5962" s="9"/>
      <c r="AP5962" s="9"/>
      <c r="AQ5962" s="15"/>
      <c r="AR5962" s="9"/>
      <c r="AS5962" s="9"/>
      <c r="AT5962" s="9"/>
      <c r="AU5962" s="9"/>
      <c r="AV5962" s="9"/>
      <c r="AW5962" s="9"/>
      <c r="AX5962" s="9"/>
      <c r="AY5962" s="9"/>
      <c r="AZ5962" s="9"/>
      <c r="BA5962" s="9"/>
      <c r="BB5962" s="9"/>
      <c r="BC5962" s="9"/>
      <c r="BD5962" s="9"/>
      <c r="BE5962" s="9"/>
      <c r="BF5962" s="9"/>
      <c r="BG5962" s="9"/>
      <c r="BH5962" s="9"/>
      <c r="BI5962" s="9"/>
      <c r="BJ5962" s="9"/>
      <c r="BK5962" s="9"/>
      <c r="BL5962" s="9">
        <f t="shared" si="194"/>
        <v>75027.676217933433</v>
      </c>
      <c r="BM5962" s="9">
        <f t="shared" si="195"/>
        <v>75000</v>
      </c>
    </row>
    <row r="5963" spans="1:65" x14ac:dyDescent="0.3">
      <c r="A5963" t="s">
        <v>5226</v>
      </c>
      <c r="B5963" s="9">
        <v>102</v>
      </c>
      <c r="C5963">
        <v>508683</v>
      </c>
      <c r="D5963">
        <v>1</v>
      </c>
      <c r="E5963">
        <v>0</v>
      </c>
      <c r="F5963">
        <v>0</v>
      </c>
      <c r="G5963">
        <v>0</v>
      </c>
      <c r="H5963">
        <v>0</v>
      </c>
      <c r="I5963" t="s">
        <v>83</v>
      </c>
      <c r="J5963">
        <v>546674</v>
      </c>
      <c r="K5963" t="s">
        <v>1513</v>
      </c>
      <c r="L5963">
        <v>547336</v>
      </c>
      <c r="M5963" t="s">
        <v>914</v>
      </c>
      <c r="N5963">
        <v>547336</v>
      </c>
      <c r="O5963" t="s">
        <v>914</v>
      </c>
      <c r="P5963">
        <v>547336</v>
      </c>
      <c r="Q5963" t="s">
        <v>914</v>
      </c>
      <c r="R5963" s="9">
        <v>71941.662785630979</v>
      </c>
      <c r="S5963" s="9"/>
      <c r="T5963" s="9"/>
      <c r="U5963" s="9"/>
      <c r="V5963" s="9"/>
      <c r="W5963" s="9"/>
      <c r="X5963" s="9"/>
      <c r="Y5963" s="9"/>
      <c r="Z5963" s="9"/>
      <c r="AA5963" s="9"/>
      <c r="AB5963" s="9"/>
      <c r="AC5963" s="9"/>
      <c r="AD5963" s="9"/>
      <c r="AE5963" s="9"/>
      <c r="AF5963" s="9"/>
      <c r="AG5963" s="9"/>
      <c r="AH5963" s="9"/>
      <c r="AI5963" s="9"/>
      <c r="AJ5963" s="9"/>
      <c r="AK5963" s="9"/>
      <c r="AL5963" s="9"/>
      <c r="AM5963" s="9"/>
      <c r="AN5963" s="9"/>
      <c r="AO5963" s="9"/>
      <c r="AP5963" s="9"/>
      <c r="AQ5963" s="15"/>
      <c r="AR5963" s="9"/>
      <c r="AS5963" s="9"/>
      <c r="AT5963" s="9"/>
      <c r="AU5963" s="9"/>
      <c r="AV5963" s="9"/>
      <c r="AW5963" s="9"/>
      <c r="AX5963" s="9"/>
      <c r="AY5963" s="9"/>
      <c r="AZ5963" s="9"/>
      <c r="BA5963" s="9"/>
      <c r="BB5963" s="9"/>
      <c r="BC5963" s="9"/>
      <c r="BD5963" s="9"/>
      <c r="BE5963" s="9"/>
      <c r="BF5963" s="9"/>
      <c r="BG5963" s="9"/>
      <c r="BH5963" s="9"/>
      <c r="BI5963" s="9"/>
      <c r="BJ5963" s="9"/>
      <c r="BK5963" s="9"/>
      <c r="BL5963" s="9">
        <f t="shared" si="194"/>
        <v>71941.662785630979</v>
      </c>
      <c r="BM5963" s="9">
        <f t="shared" si="195"/>
        <v>71900</v>
      </c>
    </row>
    <row r="5964" spans="1:65" x14ac:dyDescent="0.3">
      <c r="A5964" t="s">
        <v>5227</v>
      </c>
      <c r="B5964" s="9">
        <v>250</v>
      </c>
      <c r="C5964">
        <v>588202</v>
      </c>
      <c r="D5964">
        <v>1</v>
      </c>
      <c r="E5964">
        <v>0</v>
      </c>
      <c r="F5964">
        <v>0</v>
      </c>
      <c r="G5964">
        <v>0</v>
      </c>
      <c r="H5964">
        <v>0</v>
      </c>
      <c r="I5964" t="s">
        <v>123</v>
      </c>
      <c r="J5964">
        <v>587711</v>
      </c>
      <c r="K5964" t="s">
        <v>128</v>
      </c>
      <c r="L5964">
        <v>587711</v>
      </c>
      <c r="M5964" t="s">
        <v>128</v>
      </c>
      <c r="N5964">
        <v>587711</v>
      </c>
      <c r="O5964" t="s">
        <v>128</v>
      </c>
      <c r="P5964">
        <v>586846</v>
      </c>
      <c r="Q5964" t="s">
        <v>129</v>
      </c>
      <c r="R5964" s="9">
        <v>71941.662785630979</v>
      </c>
      <c r="S5964" s="9"/>
      <c r="T5964" s="9"/>
      <c r="U5964" s="9"/>
      <c r="V5964" s="9"/>
      <c r="W5964" s="9"/>
      <c r="X5964" s="9"/>
      <c r="Y5964" s="9"/>
      <c r="Z5964" s="9"/>
      <c r="AA5964" s="9"/>
      <c r="AB5964" s="9"/>
      <c r="AC5964" s="9"/>
      <c r="AD5964" s="9"/>
      <c r="AE5964" s="9"/>
      <c r="AF5964" s="9"/>
      <c r="AG5964" s="9"/>
      <c r="AH5964" s="9"/>
      <c r="AI5964" s="9"/>
      <c r="AJ5964" s="9"/>
      <c r="AK5964" s="9"/>
      <c r="AL5964" s="9"/>
      <c r="AM5964" s="9"/>
      <c r="AN5964" s="9"/>
      <c r="AO5964" s="9"/>
      <c r="AP5964" s="9"/>
      <c r="AQ5964" s="15"/>
      <c r="AR5964" s="9"/>
      <c r="AS5964" s="9"/>
      <c r="AT5964" s="9"/>
      <c r="AU5964" s="9"/>
      <c r="AV5964" s="9"/>
      <c r="AW5964" s="9"/>
      <c r="AX5964" s="9"/>
      <c r="AY5964" s="9"/>
      <c r="AZ5964" s="9"/>
      <c r="BA5964" s="9"/>
      <c r="BB5964" s="9"/>
      <c r="BC5964" s="9"/>
      <c r="BD5964" s="9"/>
      <c r="BE5964" s="9"/>
      <c r="BF5964" s="9"/>
      <c r="BG5964" s="9"/>
      <c r="BH5964" s="9"/>
      <c r="BI5964" s="9"/>
      <c r="BJ5964" s="9"/>
      <c r="BK5964" s="9"/>
      <c r="BL5964" s="9">
        <f t="shared" si="194"/>
        <v>71941.662785630979</v>
      </c>
      <c r="BM5964" s="9">
        <f t="shared" si="195"/>
        <v>71900</v>
      </c>
    </row>
    <row r="5965" spans="1:65" x14ac:dyDescent="0.3">
      <c r="A5965" t="s">
        <v>5228</v>
      </c>
      <c r="B5965" s="9">
        <v>340</v>
      </c>
      <c r="C5965">
        <v>551988</v>
      </c>
      <c r="D5965">
        <v>1</v>
      </c>
      <c r="E5965">
        <v>0</v>
      </c>
      <c r="F5965">
        <v>0</v>
      </c>
      <c r="G5965">
        <v>0</v>
      </c>
      <c r="H5965">
        <v>0</v>
      </c>
      <c r="I5965" t="s">
        <v>83</v>
      </c>
      <c r="J5965">
        <v>550850</v>
      </c>
      <c r="K5965" t="s">
        <v>275</v>
      </c>
      <c r="L5965">
        <v>550850</v>
      </c>
      <c r="M5965" t="s">
        <v>275</v>
      </c>
      <c r="N5965">
        <v>550850</v>
      </c>
      <c r="O5965" t="s">
        <v>275</v>
      </c>
      <c r="P5965">
        <v>550850</v>
      </c>
      <c r="Q5965" t="s">
        <v>275</v>
      </c>
      <c r="R5965" s="9">
        <v>81431.022973213185</v>
      </c>
      <c r="S5965" s="9"/>
      <c r="T5965" s="9"/>
      <c r="U5965" s="9"/>
      <c r="V5965" s="9"/>
      <c r="W5965" s="9"/>
      <c r="X5965" s="9"/>
      <c r="Y5965" s="9"/>
      <c r="Z5965" s="9"/>
      <c r="AA5965" s="9"/>
      <c r="AB5965" s="9"/>
      <c r="AC5965" s="9"/>
      <c r="AD5965" s="9"/>
      <c r="AE5965" s="9"/>
      <c r="AF5965" s="9"/>
      <c r="AG5965" s="9"/>
      <c r="AH5965" s="9"/>
      <c r="AI5965" s="9"/>
      <c r="AJ5965" s="9"/>
      <c r="AK5965" s="9"/>
      <c r="AL5965" s="9"/>
      <c r="AM5965" s="9"/>
      <c r="AN5965" s="9"/>
      <c r="AO5965" s="9"/>
      <c r="AP5965" s="9"/>
      <c r="AQ5965" s="15"/>
      <c r="AR5965" s="9">
        <v>2</v>
      </c>
      <c r="AS5965" s="9">
        <f>AR5965*30500</f>
        <v>61000</v>
      </c>
      <c r="AT5965" s="9"/>
      <c r="AU5965" s="9"/>
      <c r="AV5965" s="9"/>
      <c r="AW5965" s="9"/>
      <c r="AX5965" s="9"/>
      <c r="AY5965" s="9"/>
      <c r="AZ5965" s="9"/>
      <c r="BA5965" s="9"/>
      <c r="BB5965" s="9"/>
      <c r="BC5965" s="9"/>
      <c r="BD5965" s="9"/>
      <c r="BE5965" s="9"/>
      <c r="BF5965" s="9"/>
      <c r="BG5965" s="9"/>
      <c r="BH5965" s="9"/>
      <c r="BI5965" s="9"/>
      <c r="BJ5965" s="9"/>
      <c r="BK5965" s="9"/>
      <c r="BL5965" s="9">
        <f t="shared" si="194"/>
        <v>142431.02297321317</v>
      </c>
      <c r="BM5965" s="9">
        <f t="shared" si="195"/>
        <v>142400</v>
      </c>
    </row>
    <row r="5966" spans="1:65" x14ac:dyDescent="0.3">
      <c r="A5966" t="s">
        <v>5228</v>
      </c>
      <c r="B5966" s="9">
        <v>366</v>
      </c>
      <c r="C5966">
        <v>545317</v>
      </c>
      <c r="D5966">
        <v>1</v>
      </c>
      <c r="E5966">
        <v>0</v>
      </c>
      <c r="F5966">
        <v>0</v>
      </c>
      <c r="G5966">
        <v>0</v>
      </c>
      <c r="H5966">
        <v>0</v>
      </c>
      <c r="I5966" t="s">
        <v>83</v>
      </c>
      <c r="J5966">
        <v>544442</v>
      </c>
      <c r="K5966" t="s">
        <v>663</v>
      </c>
      <c r="L5966">
        <v>544256</v>
      </c>
      <c r="M5966" t="s">
        <v>85</v>
      </c>
      <c r="N5966">
        <v>544256</v>
      </c>
      <c r="O5966" t="s">
        <v>85</v>
      </c>
      <c r="P5966">
        <v>544256</v>
      </c>
      <c r="Q5966" t="s">
        <v>85</v>
      </c>
      <c r="R5966" s="9">
        <v>87589.736754300058</v>
      </c>
      <c r="S5966" s="9"/>
      <c r="T5966" s="9"/>
      <c r="U5966" s="9"/>
      <c r="V5966" s="9"/>
      <c r="W5966" s="9"/>
      <c r="X5966" s="9"/>
      <c r="Y5966" s="9"/>
      <c r="Z5966" s="9"/>
      <c r="AA5966" s="9"/>
      <c r="AB5966" s="9"/>
      <c r="AC5966" s="9"/>
      <c r="AD5966" s="9"/>
      <c r="AE5966" s="9"/>
      <c r="AF5966" s="9"/>
      <c r="AG5966" s="9"/>
      <c r="AH5966" s="9"/>
      <c r="AI5966" s="9"/>
      <c r="AJ5966" s="9"/>
      <c r="AK5966" s="9"/>
      <c r="AL5966" s="9"/>
      <c r="AM5966" s="9"/>
      <c r="AN5966" s="9"/>
      <c r="AO5966" s="9"/>
      <c r="AP5966" s="9"/>
      <c r="AQ5966" s="15"/>
      <c r="AR5966" s="9"/>
      <c r="AS5966" s="9"/>
      <c r="AT5966" s="9"/>
      <c r="AU5966" s="9"/>
      <c r="AV5966" s="9"/>
      <c r="AW5966" s="9"/>
      <c r="AX5966" s="9"/>
      <c r="AY5966" s="9"/>
      <c r="AZ5966" s="9"/>
      <c r="BA5966" s="9"/>
      <c r="BB5966" s="9"/>
      <c r="BC5966" s="9"/>
      <c r="BD5966" s="9"/>
      <c r="BE5966" s="9"/>
      <c r="BF5966" s="9"/>
      <c r="BG5966" s="9"/>
      <c r="BH5966" s="9"/>
      <c r="BI5966" s="9"/>
      <c r="BJ5966" s="9"/>
      <c r="BK5966" s="9"/>
      <c r="BL5966" s="9">
        <f t="shared" si="194"/>
        <v>87589.736754300058</v>
      </c>
      <c r="BM5966" s="9">
        <f t="shared" si="195"/>
        <v>87600</v>
      </c>
    </row>
    <row r="5967" spans="1:65" x14ac:dyDescent="0.3">
      <c r="A5967" t="s">
        <v>5229</v>
      </c>
      <c r="B5967" s="9">
        <v>825</v>
      </c>
      <c r="C5967">
        <v>534595</v>
      </c>
      <c r="D5967">
        <v>1</v>
      </c>
      <c r="E5967">
        <v>0</v>
      </c>
      <c r="F5967">
        <v>0</v>
      </c>
      <c r="G5967">
        <v>0</v>
      </c>
      <c r="H5967">
        <v>0</v>
      </c>
      <c r="I5967" t="s">
        <v>86</v>
      </c>
      <c r="J5967">
        <v>534196</v>
      </c>
      <c r="K5967" t="s">
        <v>313</v>
      </c>
      <c r="L5967">
        <v>533955</v>
      </c>
      <c r="M5967" t="s">
        <v>314</v>
      </c>
      <c r="N5967">
        <v>533955</v>
      </c>
      <c r="O5967" t="s">
        <v>314</v>
      </c>
      <c r="P5967">
        <v>533955</v>
      </c>
      <c r="Q5967" t="s">
        <v>314</v>
      </c>
      <c r="R5967" s="9">
        <v>195324.53142307419</v>
      </c>
      <c r="S5967" s="9"/>
      <c r="T5967" s="9"/>
      <c r="U5967" s="9"/>
      <c r="V5967" s="9"/>
      <c r="W5967" s="9"/>
      <c r="X5967" s="9"/>
      <c r="Y5967" s="9"/>
      <c r="Z5967" s="9"/>
      <c r="AA5967" s="9"/>
      <c r="AB5967" s="9"/>
      <c r="AC5967" s="9"/>
      <c r="AD5967" s="9"/>
      <c r="AE5967" s="9"/>
      <c r="AF5967" s="9"/>
      <c r="AG5967" s="9"/>
      <c r="AH5967" s="9"/>
      <c r="AI5967" s="9"/>
      <c r="AJ5967" s="9"/>
      <c r="AK5967" s="9"/>
      <c r="AL5967" s="9"/>
      <c r="AM5967" s="9"/>
      <c r="AN5967" s="9"/>
      <c r="AO5967" s="9"/>
      <c r="AP5967" s="9"/>
      <c r="AQ5967" s="15"/>
      <c r="AR5967" s="9">
        <v>1</v>
      </c>
      <c r="AS5967" s="9">
        <f>AR5967*30500</f>
        <v>30500</v>
      </c>
      <c r="AT5967" s="9"/>
      <c r="AU5967" s="9"/>
      <c r="AV5967" s="9"/>
      <c r="AW5967" s="9"/>
      <c r="AX5967" s="9"/>
      <c r="AY5967" s="9"/>
      <c r="AZ5967" s="9"/>
      <c r="BA5967" s="9"/>
      <c r="BB5967" s="9"/>
      <c r="BC5967" s="9"/>
      <c r="BD5967" s="9"/>
      <c r="BE5967" s="9"/>
      <c r="BF5967" s="9"/>
      <c r="BG5967" s="9"/>
      <c r="BH5967" s="9"/>
      <c r="BI5967" s="9"/>
      <c r="BJ5967" s="9"/>
      <c r="BK5967" s="9"/>
      <c r="BL5967" s="9">
        <f t="shared" si="194"/>
        <v>225824.53142307419</v>
      </c>
      <c r="BM5967" s="9">
        <f t="shared" si="195"/>
        <v>225800</v>
      </c>
    </row>
    <row r="5968" spans="1:65" x14ac:dyDescent="0.3">
      <c r="A5968" t="s">
        <v>5230</v>
      </c>
      <c r="B5968" s="9">
        <v>66</v>
      </c>
      <c r="C5968">
        <v>537195</v>
      </c>
      <c r="D5968">
        <v>1</v>
      </c>
      <c r="E5968">
        <v>0</v>
      </c>
      <c r="F5968">
        <v>0</v>
      </c>
      <c r="G5968">
        <v>0</v>
      </c>
      <c r="H5968">
        <v>0</v>
      </c>
      <c r="I5968" t="s">
        <v>83</v>
      </c>
      <c r="J5968">
        <v>550230</v>
      </c>
      <c r="K5968" t="s">
        <v>1444</v>
      </c>
      <c r="L5968">
        <v>550094</v>
      </c>
      <c r="M5968" t="s">
        <v>143</v>
      </c>
      <c r="N5968">
        <v>550094</v>
      </c>
      <c r="O5968" t="s">
        <v>143</v>
      </c>
      <c r="P5968">
        <v>550094</v>
      </c>
      <c r="Q5968" t="s">
        <v>143</v>
      </c>
      <c r="R5968" s="9">
        <v>71941.662785630979</v>
      </c>
      <c r="S5968" s="9"/>
      <c r="T5968" s="9"/>
      <c r="U5968" s="9"/>
      <c r="V5968" s="9"/>
      <c r="W5968" s="9"/>
      <c r="X5968" s="9"/>
      <c r="Y5968" s="9"/>
      <c r="Z5968" s="9"/>
      <c r="AA5968" s="9"/>
      <c r="AB5968" s="9"/>
      <c r="AC5968" s="9"/>
      <c r="AD5968" s="9"/>
      <c r="AE5968" s="9"/>
      <c r="AF5968" s="9"/>
      <c r="AG5968" s="9"/>
      <c r="AH5968" s="9"/>
      <c r="AI5968" s="9"/>
      <c r="AJ5968" s="9"/>
      <c r="AK5968" s="9"/>
      <c r="AL5968" s="9"/>
      <c r="AM5968" s="9"/>
      <c r="AN5968" s="9"/>
      <c r="AO5968" s="9"/>
      <c r="AP5968" s="9"/>
      <c r="AQ5968" s="15"/>
      <c r="AR5968" s="9"/>
      <c r="AS5968" s="9"/>
      <c r="AT5968" s="9"/>
      <c r="AU5968" s="9"/>
      <c r="AV5968" s="9"/>
      <c r="AW5968" s="9"/>
      <c r="AX5968" s="9"/>
      <c r="AY5968" s="9"/>
      <c r="AZ5968" s="9"/>
      <c r="BA5968" s="9"/>
      <c r="BB5968" s="9"/>
      <c r="BC5968" s="9"/>
      <c r="BD5968" s="9"/>
      <c r="BE5968" s="9"/>
      <c r="BF5968" s="9"/>
      <c r="BG5968" s="9"/>
      <c r="BH5968" s="9"/>
      <c r="BI5968" s="9"/>
      <c r="BJ5968" s="9"/>
      <c r="BK5968" s="9"/>
      <c r="BL5968" s="9">
        <f t="shared" si="194"/>
        <v>71941.662785630979</v>
      </c>
      <c r="BM5968" s="9">
        <f t="shared" si="195"/>
        <v>71900</v>
      </c>
    </row>
    <row r="5969" spans="1:65" x14ac:dyDescent="0.3">
      <c r="A5969" t="s">
        <v>5231</v>
      </c>
      <c r="B5969" s="9">
        <v>591</v>
      </c>
      <c r="C5969">
        <v>574651</v>
      </c>
      <c r="D5969">
        <v>1</v>
      </c>
      <c r="E5969">
        <v>0</v>
      </c>
      <c r="F5969">
        <v>0</v>
      </c>
      <c r="G5969">
        <v>0</v>
      </c>
      <c r="H5969">
        <v>0</v>
      </c>
      <c r="I5969" t="s">
        <v>90</v>
      </c>
      <c r="J5969">
        <v>573965</v>
      </c>
      <c r="K5969" t="s">
        <v>1060</v>
      </c>
      <c r="L5969">
        <v>573965</v>
      </c>
      <c r="M5969" t="s">
        <v>1060</v>
      </c>
      <c r="N5969">
        <v>573965</v>
      </c>
      <c r="O5969" t="s">
        <v>1060</v>
      </c>
      <c r="P5969">
        <v>573868</v>
      </c>
      <c r="Q5969" t="s">
        <v>349</v>
      </c>
      <c r="R5969" s="9">
        <v>140615.1245896554</v>
      </c>
      <c r="S5969" s="9"/>
      <c r="T5969" s="9"/>
      <c r="U5969" s="9"/>
      <c r="V5969" s="9"/>
      <c r="W5969" s="9"/>
      <c r="X5969" s="9"/>
      <c r="Y5969" s="9"/>
      <c r="Z5969" s="9"/>
      <c r="AA5969" s="9"/>
      <c r="AB5969" s="9"/>
      <c r="AC5969" s="9"/>
      <c r="AD5969" s="9"/>
      <c r="AE5969" s="9"/>
      <c r="AF5969" s="9"/>
      <c r="AG5969" s="9"/>
      <c r="AH5969" s="9"/>
      <c r="AI5969" s="9"/>
      <c r="AJ5969" s="9"/>
      <c r="AK5969" s="9"/>
      <c r="AL5969" s="9"/>
      <c r="AM5969" s="9"/>
      <c r="AN5969" s="9"/>
      <c r="AO5969" s="9"/>
      <c r="AP5969" s="9"/>
      <c r="AQ5969" s="15"/>
      <c r="AR5969" s="9"/>
      <c r="AS5969" s="9"/>
      <c r="AT5969" s="9"/>
      <c r="AU5969" s="9"/>
      <c r="AV5969" s="9"/>
      <c r="AW5969" s="9"/>
      <c r="AX5969" s="9"/>
      <c r="AY5969" s="9"/>
      <c r="AZ5969" s="9"/>
      <c r="BA5969" s="9"/>
      <c r="BB5969" s="9"/>
      <c r="BC5969" s="9"/>
      <c r="BD5969" s="9"/>
      <c r="BE5969" s="9"/>
      <c r="BF5969" s="9"/>
      <c r="BG5969" s="9"/>
      <c r="BH5969" s="9"/>
      <c r="BI5969" s="9"/>
      <c r="BJ5969" s="9"/>
      <c r="BK5969" s="9"/>
      <c r="BL5969" s="9">
        <f t="shared" si="194"/>
        <v>140615.1245896554</v>
      </c>
      <c r="BM5969" s="9">
        <f t="shared" si="195"/>
        <v>140600</v>
      </c>
    </row>
    <row r="5970" spans="1:65" x14ac:dyDescent="0.3">
      <c r="A5970" t="s">
        <v>5232</v>
      </c>
      <c r="B5970" s="9">
        <v>1146</v>
      </c>
      <c r="C5970">
        <v>567868</v>
      </c>
      <c r="D5970">
        <v>1</v>
      </c>
      <c r="E5970">
        <v>0</v>
      </c>
      <c r="F5970">
        <v>0</v>
      </c>
      <c r="G5970">
        <v>0</v>
      </c>
      <c r="H5970">
        <v>0</v>
      </c>
      <c r="I5970" t="s">
        <v>131</v>
      </c>
      <c r="J5970">
        <v>567515</v>
      </c>
      <c r="K5970" t="s">
        <v>1485</v>
      </c>
      <c r="L5970">
        <v>567515</v>
      </c>
      <c r="M5970" t="s">
        <v>1485</v>
      </c>
      <c r="N5970">
        <v>567515</v>
      </c>
      <c r="O5970" t="s">
        <v>1485</v>
      </c>
      <c r="P5970">
        <v>567442</v>
      </c>
      <c r="Q5970" t="s">
        <v>617</v>
      </c>
      <c r="R5970" s="9">
        <v>269780.58348996151</v>
      </c>
      <c r="S5970" s="9"/>
      <c r="T5970" s="9"/>
      <c r="U5970" s="9"/>
      <c r="V5970" s="9"/>
      <c r="W5970" s="9"/>
      <c r="X5970" s="9"/>
      <c r="Y5970" s="9"/>
      <c r="Z5970" s="9"/>
      <c r="AA5970" s="9"/>
      <c r="AB5970" s="9"/>
      <c r="AC5970" s="9"/>
      <c r="AD5970" s="9"/>
      <c r="AE5970" s="9"/>
      <c r="AF5970" s="9"/>
      <c r="AG5970" s="9"/>
      <c r="AH5970" s="9"/>
      <c r="AI5970" s="9"/>
      <c r="AJ5970" s="9"/>
      <c r="AK5970" s="9"/>
      <c r="AL5970" s="9"/>
      <c r="AM5970" s="9"/>
      <c r="AN5970" s="9"/>
      <c r="AO5970" s="9"/>
      <c r="AP5970" s="9"/>
      <c r="AQ5970" s="15"/>
      <c r="AR5970" s="9"/>
      <c r="AS5970" s="9"/>
      <c r="AT5970" s="9"/>
      <c r="AU5970" s="9"/>
      <c r="AV5970" s="9"/>
      <c r="AW5970" s="9"/>
      <c r="AX5970" s="9"/>
      <c r="AY5970" s="9"/>
      <c r="AZ5970" s="9"/>
      <c r="BA5970" s="9"/>
      <c r="BB5970" s="9"/>
      <c r="BC5970" s="9"/>
      <c r="BD5970" s="9"/>
      <c r="BE5970" s="9"/>
      <c r="BF5970" s="9"/>
      <c r="BG5970" s="9"/>
      <c r="BH5970" s="9"/>
      <c r="BI5970" s="9"/>
      <c r="BJ5970" s="9"/>
      <c r="BK5970" s="9"/>
      <c r="BL5970" s="9">
        <f t="shared" si="194"/>
        <v>269780.58348996151</v>
      </c>
      <c r="BM5970" s="9">
        <f t="shared" si="195"/>
        <v>269800</v>
      </c>
    </row>
    <row r="5971" spans="1:65" x14ac:dyDescent="0.3">
      <c r="A5971" s="5" t="s">
        <v>510</v>
      </c>
      <c r="B5971" s="9">
        <v>13320</v>
      </c>
      <c r="C5971">
        <v>541354</v>
      </c>
      <c r="D5971">
        <v>1</v>
      </c>
      <c r="E5971">
        <v>1</v>
      </c>
      <c r="F5971">
        <v>1</v>
      </c>
      <c r="G5971">
        <v>1</v>
      </c>
      <c r="H5971">
        <v>1</v>
      </c>
      <c r="I5971" t="s">
        <v>111</v>
      </c>
      <c r="J5971">
        <v>541354</v>
      </c>
      <c r="K5971" t="s">
        <v>510</v>
      </c>
      <c r="L5971">
        <v>541354</v>
      </c>
      <c r="M5971" t="s">
        <v>510</v>
      </c>
      <c r="N5971">
        <v>541354</v>
      </c>
      <c r="O5971" t="s">
        <v>510</v>
      </c>
      <c r="P5971">
        <v>541354</v>
      </c>
      <c r="Q5971" t="s">
        <v>510</v>
      </c>
      <c r="R5971" s="9">
        <v>610562.90132291254</v>
      </c>
      <c r="S5971" s="9">
        <f>SUMIFS($B:$B,$J:$J,$C5971)</f>
        <v>22010</v>
      </c>
      <c r="T5971" s="9">
        <v>496736.18830887269</v>
      </c>
      <c r="U5971" s="9">
        <v>2</v>
      </c>
      <c r="V5971" s="9">
        <f>U5971*768</f>
        <v>1536</v>
      </c>
      <c r="W5971" s="9">
        <v>90</v>
      </c>
      <c r="X5971" s="9">
        <f>W5971*3072</f>
        <v>276480</v>
      </c>
      <c r="Y5971" s="9">
        <v>213</v>
      </c>
      <c r="Z5971" s="9">
        <f>Y5971*1024</f>
        <v>218112</v>
      </c>
      <c r="AA5971" s="9">
        <v>81</v>
      </c>
      <c r="AB5971" s="9">
        <f>AA5971*256</f>
        <v>20736</v>
      </c>
      <c r="AC5971" s="9">
        <f>SUMIFS($B:$B,$L:$L,$C5971)</f>
        <v>32857</v>
      </c>
      <c r="AD5971" s="9">
        <v>2140927.4946912248</v>
      </c>
      <c r="AE5971" s="9">
        <f>SUMIFS($B:$B,$P:$P,$C5971)</f>
        <v>32857</v>
      </c>
      <c r="AF5971" s="9">
        <v>2004134.8524284691</v>
      </c>
      <c r="AG5971" s="9">
        <f>SUMIFS($B:$B,$N:$N,$C5971)</f>
        <v>32857</v>
      </c>
      <c r="AH5971" s="9">
        <v>5661832.7019075891</v>
      </c>
      <c r="AI5971" s="9">
        <f>SUMIFS($B:$B,$P:$P,$C5971)</f>
        <v>32857</v>
      </c>
      <c r="AJ5971" s="9">
        <v>17336186.151731171</v>
      </c>
      <c r="AK5971" s="9"/>
      <c r="AL5971" s="9">
        <v>4068</v>
      </c>
      <c r="AM5971" s="9">
        <f>AL5971*141</f>
        <v>573588</v>
      </c>
      <c r="AN5971" s="9"/>
      <c r="AO5971" s="9"/>
      <c r="AP5971" s="9"/>
      <c r="AQ5971" s="15"/>
      <c r="AR5971" s="9">
        <v>24</v>
      </c>
      <c r="AS5971" s="9">
        <f>AR5971*30500</f>
        <v>732000</v>
      </c>
      <c r="AT5971" s="9">
        <v>178</v>
      </c>
      <c r="AU5971" s="9">
        <f>AT5971*2742</f>
        <v>488076</v>
      </c>
      <c r="AV5971" s="9">
        <v>0</v>
      </c>
      <c r="AW5971" s="9">
        <f>AV5971*914</f>
        <v>0</v>
      </c>
      <c r="AX5971" s="9">
        <v>1195</v>
      </c>
      <c r="AY5971" s="9">
        <f>AX5971*141</f>
        <v>168495</v>
      </c>
      <c r="AZ5971" s="9">
        <v>1077</v>
      </c>
      <c r="BA5971" s="9">
        <f>AZ5971*343</f>
        <v>369411</v>
      </c>
      <c r="BB5971" s="9">
        <v>541</v>
      </c>
      <c r="BC5971" s="9">
        <f>BB5971*109</f>
        <v>58969</v>
      </c>
      <c r="BD5971" s="9">
        <v>135</v>
      </c>
      <c r="BE5971" s="9">
        <f>BD5971*82</f>
        <v>11070</v>
      </c>
      <c r="BF5971" s="9">
        <v>709</v>
      </c>
      <c r="BG5971" s="9">
        <f>BF5971*328</f>
        <v>232552</v>
      </c>
      <c r="BH5971" s="9">
        <v>170</v>
      </c>
      <c r="BI5971" s="9">
        <f>BH5971*410</f>
        <v>69700</v>
      </c>
      <c r="BJ5971" s="9">
        <v>19</v>
      </c>
      <c r="BK5971" s="9">
        <f>BJ5971*219</f>
        <v>4161</v>
      </c>
      <c r="BL5971" s="9">
        <f t="shared" si="194"/>
        <v>31475266.290390238</v>
      </c>
      <c r="BM5971" s="9">
        <f t="shared" si="195"/>
        <v>31475300</v>
      </c>
    </row>
    <row r="5972" spans="1:65" x14ac:dyDescent="0.3">
      <c r="A5972" t="s">
        <v>5233</v>
      </c>
      <c r="B5972" s="9">
        <v>146</v>
      </c>
      <c r="C5972">
        <v>548839</v>
      </c>
      <c r="D5972">
        <v>1</v>
      </c>
      <c r="E5972">
        <v>0</v>
      </c>
      <c r="F5972">
        <v>0</v>
      </c>
      <c r="G5972">
        <v>0</v>
      </c>
      <c r="H5972">
        <v>0</v>
      </c>
      <c r="I5972" t="s">
        <v>90</v>
      </c>
      <c r="J5972">
        <v>579203</v>
      </c>
      <c r="K5972" t="s">
        <v>376</v>
      </c>
      <c r="L5972">
        <v>579203</v>
      </c>
      <c r="M5972" t="s">
        <v>376</v>
      </c>
      <c r="N5972">
        <v>579203</v>
      </c>
      <c r="O5972" t="s">
        <v>376</v>
      </c>
      <c r="P5972">
        <v>579203</v>
      </c>
      <c r="Q5972" t="s">
        <v>376</v>
      </c>
      <c r="R5972" s="9">
        <v>71941.662785630979</v>
      </c>
      <c r="S5972" s="9"/>
      <c r="T5972" s="9"/>
      <c r="U5972" s="9"/>
      <c r="V5972" s="9"/>
      <c r="W5972" s="9"/>
      <c r="X5972" s="9"/>
      <c r="Y5972" s="9"/>
      <c r="Z5972" s="9"/>
      <c r="AA5972" s="9"/>
      <c r="AB5972" s="9"/>
      <c r="AC5972" s="9"/>
      <c r="AD5972" s="9"/>
      <c r="AE5972" s="9"/>
      <c r="AF5972" s="9"/>
      <c r="AG5972" s="9"/>
      <c r="AH5972" s="9"/>
      <c r="AI5972" s="9"/>
      <c r="AJ5972" s="9"/>
      <c r="AK5972" s="9"/>
      <c r="AL5972" s="9"/>
      <c r="AM5972" s="9"/>
      <c r="AN5972" s="9"/>
      <c r="AO5972" s="9"/>
      <c r="AP5972" s="9"/>
      <c r="AQ5972" s="15"/>
      <c r="AR5972" s="9"/>
      <c r="AS5972" s="9"/>
      <c r="AT5972" s="9"/>
      <c r="AU5972" s="9"/>
      <c r="AV5972" s="9"/>
      <c r="AW5972" s="9"/>
      <c r="AX5972" s="9"/>
      <c r="AY5972" s="9"/>
      <c r="AZ5972" s="9"/>
      <c r="BA5972" s="9"/>
      <c r="BB5972" s="9"/>
      <c r="BC5972" s="9"/>
      <c r="BD5972" s="9"/>
      <c r="BE5972" s="9"/>
      <c r="BF5972" s="9"/>
      <c r="BG5972" s="9"/>
      <c r="BH5972" s="9"/>
      <c r="BI5972" s="9"/>
      <c r="BJ5972" s="9"/>
      <c r="BK5972" s="9"/>
      <c r="BL5972" s="9">
        <f t="shared" si="194"/>
        <v>71941.662785630979</v>
      </c>
      <c r="BM5972" s="9">
        <f t="shared" si="195"/>
        <v>71900</v>
      </c>
    </row>
    <row r="5973" spans="1:65" x14ac:dyDescent="0.3">
      <c r="A5973" t="s">
        <v>5234</v>
      </c>
      <c r="B5973" s="9">
        <v>245</v>
      </c>
      <c r="C5973">
        <v>541362</v>
      </c>
      <c r="D5973">
        <v>1</v>
      </c>
      <c r="E5973">
        <v>0</v>
      </c>
      <c r="F5973">
        <v>0</v>
      </c>
      <c r="G5973">
        <v>0</v>
      </c>
      <c r="H5973">
        <v>0</v>
      </c>
      <c r="I5973" t="s">
        <v>151</v>
      </c>
      <c r="J5973">
        <v>561134</v>
      </c>
      <c r="K5973" t="s">
        <v>714</v>
      </c>
      <c r="L5973">
        <v>561134</v>
      </c>
      <c r="M5973" t="s">
        <v>714</v>
      </c>
      <c r="N5973">
        <v>561134</v>
      </c>
      <c r="O5973" t="s">
        <v>714</v>
      </c>
      <c r="P5973">
        <v>560715</v>
      </c>
      <c r="Q5973" t="s">
        <v>553</v>
      </c>
      <c r="R5973" s="9">
        <v>71941.662785630979</v>
      </c>
      <c r="S5973" s="9"/>
      <c r="T5973" s="9"/>
      <c r="U5973" s="9"/>
      <c r="V5973" s="9"/>
      <c r="W5973" s="9"/>
      <c r="X5973" s="9"/>
      <c r="Y5973" s="9"/>
      <c r="Z5973" s="9"/>
      <c r="AA5973" s="9"/>
      <c r="AB5973" s="9"/>
      <c r="AC5973" s="9"/>
      <c r="AD5973" s="9"/>
      <c r="AE5973" s="9"/>
      <c r="AF5973" s="9"/>
      <c r="AG5973" s="9"/>
      <c r="AH5973" s="9"/>
      <c r="AI5973" s="9"/>
      <c r="AJ5973" s="9"/>
      <c r="AK5973" s="9"/>
      <c r="AL5973" s="9"/>
      <c r="AM5973" s="9"/>
      <c r="AN5973" s="9"/>
      <c r="AO5973" s="9"/>
      <c r="AP5973" s="9"/>
      <c r="AQ5973" s="15"/>
      <c r="AR5973" s="9"/>
      <c r="AS5973" s="9"/>
      <c r="AT5973" s="9"/>
      <c r="AU5973" s="9"/>
      <c r="AV5973" s="9"/>
      <c r="AW5973" s="9"/>
      <c r="AX5973" s="9"/>
      <c r="AY5973" s="9"/>
      <c r="AZ5973" s="9"/>
      <c r="BA5973" s="9"/>
      <c r="BB5973" s="9"/>
      <c r="BC5973" s="9"/>
      <c r="BD5973" s="9"/>
      <c r="BE5973" s="9"/>
      <c r="BF5973" s="9"/>
      <c r="BG5973" s="9"/>
      <c r="BH5973" s="9"/>
      <c r="BI5973" s="9"/>
      <c r="BJ5973" s="9"/>
      <c r="BK5973" s="9"/>
      <c r="BL5973" s="9">
        <f t="shared" si="194"/>
        <v>71941.662785630979</v>
      </c>
      <c r="BM5973" s="9">
        <f t="shared" si="195"/>
        <v>71900</v>
      </c>
    </row>
    <row r="5974" spans="1:65" x14ac:dyDescent="0.3">
      <c r="A5974" t="s">
        <v>5235</v>
      </c>
      <c r="B5974" s="9">
        <v>36</v>
      </c>
      <c r="C5974">
        <v>563927</v>
      </c>
      <c r="D5974">
        <v>1</v>
      </c>
      <c r="E5974">
        <v>0</v>
      </c>
      <c r="F5974">
        <v>0</v>
      </c>
      <c r="G5974">
        <v>0</v>
      </c>
      <c r="H5974">
        <v>0</v>
      </c>
      <c r="I5974" t="s">
        <v>83</v>
      </c>
      <c r="J5974">
        <v>552496</v>
      </c>
      <c r="K5974" t="s">
        <v>647</v>
      </c>
      <c r="L5974">
        <v>552046</v>
      </c>
      <c r="M5974" t="s">
        <v>174</v>
      </c>
      <c r="N5974">
        <v>552046</v>
      </c>
      <c r="O5974" t="s">
        <v>174</v>
      </c>
      <c r="P5974">
        <v>552046</v>
      </c>
      <c r="Q5974" t="s">
        <v>174</v>
      </c>
      <c r="R5974" s="9">
        <v>71941.662785630979</v>
      </c>
      <c r="S5974" s="9"/>
      <c r="T5974" s="9"/>
      <c r="U5974" s="9"/>
      <c r="V5974" s="9"/>
      <c r="W5974" s="9"/>
      <c r="X5974" s="9"/>
      <c r="Y5974" s="9"/>
      <c r="Z5974" s="9"/>
      <c r="AA5974" s="9"/>
      <c r="AB5974" s="9"/>
      <c r="AC5974" s="9"/>
      <c r="AD5974" s="9"/>
      <c r="AE5974" s="9"/>
      <c r="AF5974" s="9"/>
      <c r="AG5974" s="9"/>
      <c r="AH5974" s="9"/>
      <c r="AI5974" s="9"/>
      <c r="AJ5974" s="9"/>
      <c r="AK5974" s="9"/>
      <c r="AL5974" s="9"/>
      <c r="AM5974" s="9"/>
      <c r="AN5974" s="9"/>
      <c r="AO5974" s="9"/>
      <c r="AP5974" s="9"/>
      <c r="AQ5974" s="15"/>
      <c r="AR5974" s="9"/>
      <c r="AS5974" s="9"/>
      <c r="AT5974" s="9"/>
      <c r="AU5974" s="9"/>
      <c r="AV5974" s="9"/>
      <c r="AW5974" s="9"/>
      <c r="AX5974" s="9"/>
      <c r="AY5974" s="9"/>
      <c r="AZ5974" s="9"/>
      <c r="BA5974" s="9"/>
      <c r="BB5974" s="9"/>
      <c r="BC5974" s="9"/>
      <c r="BD5974" s="9"/>
      <c r="BE5974" s="9"/>
      <c r="BF5974" s="9"/>
      <c r="BG5974" s="9"/>
      <c r="BH5974" s="9"/>
      <c r="BI5974" s="9"/>
      <c r="BJ5974" s="9"/>
      <c r="BK5974" s="9"/>
      <c r="BL5974" s="9">
        <f t="shared" si="194"/>
        <v>71941.662785630979</v>
      </c>
      <c r="BM5974" s="9">
        <f t="shared" si="195"/>
        <v>71900</v>
      </c>
    </row>
    <row r="5975" spans="1:65" x14ac:dyDescent="0.3">
      <c r="A5975" t="s">
        <v>5236</v>
      </c>
      <c r="B5975" s="9">
        <v>977</v>
      </c>
      <c r="C5975">
        <v>531979</v>
      </c>
      <c r="D5975">
        <v>1</v>
      </c>
      <c r="E5975">
        <v>0</v>
      </c>
      <c r="F5975">
        <v>0</v>
      </c>
      <c r="G5975">
        <v>0</v>
      </c>
      <c r="H5975">
        <v>0</v>
      </c>
      <c r="I5975" t="s">
        <v>86</v>
      </c>
      <c r="J5975">
        <v>531316</v>
      </c>
      <c r="K5975" t="s">
        <v>1606</v>
      </c>
      <c r="L5975">
        <v>531057</v>
      </c>
      <c r="M5975" t="s">
        <v>220</v>
      </c>
      <c r="N5975">
        <v>531057</v>
      </c>
      <c r="O5975" t="s">
        <v>220</v>
      </c>
      <c r="P5975">
        <v>531057</v>
      </c>
      <c r="Q5975" t="s">
        <v>220</v>
      </c>
      <c r="R5975" s="9">
        <v>230659.89340152309</v>
      </c>
      <c r="S5975" s="9"/>
      <c r="T5975" s="9"/>
      <c r="U5975" s="9"/>
      <c r="V5975" s="9"/>
      <c r="W5975" s="9"/>
      <c r="X5975" s="9"/>
      <c r="Y5975" s="9"/>
      <c r="Z5975" s="9"/>
      <c r="AA5975" s="9"/>
      <c r="AB5975" s="9"/>
      <c r="AC5975" s="9"/>
      <c r="AD5975" s="9"/>
      <c r="AE5975" s="9"/>
      <c r="AF5975" s="9"/>
      <c r="AG5975" s="9"/>
      <c r="AH5975" s="9"/>
      <c r="AI5975" s="9"/>
      <c r="AJ5975" s="9"/>
      <c r="AK5975" s="9"/>
      <c r="AL5975" s="9"/>
      <c r="AM5975" s="9"/>
      <c r="AN5975" s="9"/>
      <c r="AO5975" s="9"/>
      <c r="AP5975" s="9"/>
      <c r="AQ5975" s="15"/>
      <c r="AR5975" s="9"/>
      <c r="AS5975" s="9"/>
      <c r="AT5975" s="9"/>
      <c r="AU5975" s="9"/>
      <c r="AV5975" s="9"/>
      <c r="AW5975" s="9"/>
      <c r="AX5975" s="9"/>
      <c r="AY5975" s="9"/>
      <c r="AZ5975" s="9"/>
      <c r="BA5975" s="9"/>
      <c r="BB5975" s="9"/>
      <c r="BC5975" s="9"/>
      <c r="BD5975" s="9"/>
      <c r="BE5975" s="9"/>
      <c r="BF5975" s="9"/>
      <c r="BG5975" s="9"/>
      <c r="BH5975" s="9"/>
      <c r="BI5975" s="9"/>
      <c r="BJ5975" s="9"/>
      <c r="BK5975" s="9"/>
      <c r="BL5975" s="9">
        <f t="shared" si="194"/>
        <v>230659.89340152309</v>
      </c>
      <c r="BM5975" s="9">
        <f t="shared" si="195"/>
        <v>230700</v>
      </c>
    </row>
    <row r="5976" spans="1:65" x14ac:dyDescent="0.3">
      <c r="A5976" t="s">
        <v>5237</v>
      </c>
      <c r="B5976" s="9">
        <v>61</v>
      </c>
      <c r="C5976">
        <v>587231</v>
      </c>
      <c r="D5976">
        <v>1</v>
      </c>
      <c r="E5976">
        <v>0</v>
      </c>
      <c r="F5976">
        <v>0</v>
      </c>
      <c r="G5976">
        <v>0</v>
      </c>
      <c r="H5976">
        <v>0</v>
      </c>
      <c r="I5976" t="s">
        <v>123</v>
      </c>
      <c r="J5976">
        <v>588024</v>
      </c>
      <c r="K5976" t="s">
        <v>507</v>
      </c>
      <c r="L5976">
        <v>588024</v>
      </c>
      <c r="M5976" t="s">
        <v>507</v>
      </c>
      <c r="N5976">
        <v>588024</v>
      </c>
      <c r="O5976" t="s">
        <v>507</v>
      </c>
      <c r="P5976">
        <v>588024</v>
      </c>
      <c r="Q5976" t="s">
        <v>507</v>
      </c>
      <c r="R5976" s="9">
        <v>71941.662785630979</v>
      </c>
      <c r="S5976" s="9"/>
      <c r="T5976" s="9"/>
      <c r="U5976" s="9"/>
      <c r="V5976" s="9"/>
      <c r="W5976" s="9"/>
      <c r="X5976" s="9"/>
      <c r="Y5976" s="9"/>
      <c r="Z5976" s="9"/>
      <c r="AA5976" s="9"/>
      <c r="AB5976" s="9"/>
      <c r="AC5976" s="9"/>
      <c r="AD5976" s="9"/>
      <c r="AE5976" s="9"/>
      <c r="AF5976" s="9"/>
      <c r="AG5976" s="9"/>
      <c r="AH5976" s="9"/>
      <c r="AI5976" s="9"/>
      <c r="AJ5976" s="9"/>
      <c r="AK5976" s="9"/>
      <c r="AL5976" s="9"/>
      <c r="AM5976" s="9"/>
      <c r="AN5976" s="9"/>
      <c r="AO5976" s="9"/>
      <c r="AP5976" s="9"/>
      <c r="AQ5976" s="15"/>
      <c r="AR5976" s="9"/>
      <c r="AS5976" s="9"/>
      <c r="AT5976" s="9"/>
      <c r="AU5976" s="9"/>
      <c r="AV5976" s="9"/>
      <c r="AW5976" s="9"/>
      <c r="AX5976" s="9"/>
      <c r="AY5976" s="9"/>
      <c r="AZ5976" s="9"/>
      <c r="BA5976" s="9"/>
      <c r="BB5976" s="9"/>
      <c r="BC5976" s="9"/>
      <c r="BD5976" s="9"/>
      <c r="BE5976" s="9"/>
      <c r="BF5976" s="9"/>
      <c r="BG5976" s="9"/>
      <c r="BH5976" s="9"/>
      <c r="BI5976" s="9"/>
      <c r="BJ5976" s="9"/>
      <c r="BK5976" s="9"/>
      <c r="BL5976" s="9">
        <f t="shared" si="194"/>
        <v>71941.662785630979</v>
      </c>
      <c r="BM5976" s="9">
        <f t="shared" si="195"/>
        <v>71900</v>
      </c>
    </row>
    <row r="5977" spans="1:65" x14ac:dyDescent="0.3">
      <c r="A5977" t="s">
        <v>5238</v>
      </c>
      <c r="B5977" s="9">
        <v>149</v>
      </c>
      <c r="C5977">
        <v>597121</v>
      </c>
      <c r="D5977">
        <v>1</v>
      </c>
      <c r="E5977">
        <v>0</v>
      </c>
      <c r="F5977">
        <v>0</v>
      </c>
      <c r="G5977">
        <v>0</v>
      </c>
      <c r="H5977">
        <v>0</v>
      </c>
      <c r="I5977" t="s">
        <v>123</v>
      </c>
      <c r="J5977">
        <v>597007</v>
      </c>
      <c r="K5977" t="s">
        <v>172</v>
      </c>
      <c r="L5977">
        <v>597007</v>
      </c>
      <c r="M5977" t="s">
        <v>172</v>
      </c>
      <c r="N5977">
        <v>597007</v>
      </c>
      <c r="O5977" t="s">
        <v>172</v>
      </c>
      <c r="P5977">
        <v>597007</v>
      </c>
      <c r="Q5977" t="s">
        <v>172</v>
      </c>
      <c r="R5977" s="9">
        <v>71941.662785630979</v>
      </c>
      <c r="S5977" s="9"/>
      <c r="T5977" s="9"/>
      <c r="U5977" s="9"/>
      <c r="V5977" s="9"/>
      <c r="W5977" s="9"/>
      <c r="X5977" s="9"/>
      <c r="Y5977" s="9"/>
      <c r="Z5977" s="9"/>
      <c r="AA5977" s="9"/>
      <c r="AB5977" s="9"/>
      <c r="AC5977" s="9"/>
      <c r="AD5977" s="9"/>
      <c r="AE5977" s="9"/>
      <c r="AF5977" s="9"/>
      <c r="AG5977" s="9"/>
      <c r="AH5977" s="9"/>
      <c r="AI5977" s="9"/>
      <c r="AJ5977" s="9"/>
      <c r="AK5977" s="9"/>
      <c r="AL5977" s="9"/>
      <c r="AM5977" s="9"/>
      <c r="AN5977" s="9"/>
      <c r="AO5977" s="9"/>
      <c r="AP5977" s="9"/>
      <c r="AQ5977" s="15"/>
      <c r="AR5977" s="9"/>
      <c r="AS5977" s="9"/>
      <c r="AT5977" s="9"/>
      <c r="AU5977" s="9"/>
      <c r="AV5977" s="9"/>
      <c r="AW5977" s="9"/>
      <c r="AX5977" s="9"/>
      <c r="AY5977" s="9"/>
      <c r="AZ5977" s="9"/>
      <c r="BA5977" s="9"/>
      <c r="BB5977" s="9"/>
      <c r="BC5977" s="9"/>
      <c r="BD5977" s="9"/>
      <c r="BE5977" s="9"/>
      <c r="BF5977" s="9"/>
      <c r="BG5977" s="9"/>
      <c r="BH5977" s="9"/>
      <c r="BI5977" s="9"/>
      <c r="BJ5977" s="9"/>
      <c r="BK5977" s="9"/>
      <c r="BL5977" s="9">
        <f t="shared" si="194"/>
        <v>71941.662785630979</v>
      </c>
      <c r="BM5977" s="9">
        <f t="shared" si="195"/>
        <v>71900</v>
      </c>
    </row>
    <row r="5978" spans="1:65" x14ac:dyDescent="0.3">
      <c r="A5978" t="s">
        <v>5239</v>
      </c>
      <c r="B5978" s="9">
        <v>90</v>
      </c>
      <c r="C5978">
        <v>581194</v>
      </c>
      <c r="D5978">
        <v>1</v>
      </c>
      <c r="E5978">
        <v>0</v>
      </c>
      <c r="F5978">
        <v>0</v>
      </c>
      <c r="G5978">
        <v>0</v>
      </c>
      <c r="H5978">
        <v>0</v>
      </c>
      <c r="I5978" t="s">
        <v>96</v>
      </c>
      <c r="J5978">
        <v>581186</v>
      </c>
      <c r="K5978" t="s">
        <v>331</v>
      </c>
      <c r="L5978">
        <v>581186</v>
      </c>
      <c r="M5978" t="s">
        <v>331</v>
      </c>
      <c r="N5978">
        <v>581186</v>
      </c>
      <c r="O5978" t="s">
        <v>331</v>
      </c>
      <c r="P5978">
        <v>581186</v>
      </c>
      <c r="Q5978" t="s">
        <v>331</v>
      </c>
      <c r="R5978" s="9">
        <v>71941.662785630979</v>
      </c>
      <c r="S5978" s="9"/>
      <c r="T5978" s="9"/>
      <c r="U5978" s="9"/>
      <c r="V5978" s="9"/>
      <c r="W5978" s="9"/>
      <c r="X5978" s="9"/>
      <c r="Y5978" s="9"/>
      <c r="Z5978" s="9"/>
      <c r="AA5978" s="9"/>
      <c r="AB5978" s="9"/>
      <c r="AC5978" s="9"/>
      <c r="AD5978" s="9"/>
      <c r="AE5978" s="9"/>
      <c r="AF5978" s="9"/>
      <c r="AG5978" s="9"/>
      <c r="AH5978" s="9"/>
      <c r="AI5978" s="9"/>
      <c r="AJ5978" s="9"/>
      <c r="AK5978" s="9"/>
      <c r="AL5978" s="9"/>
      <c r="AM5978" s="9"/>
      <c r="AN5978" s="9"/>
      <c r="AO5978" s="9"/>
      <c r="AP5978" s="9"/>
      <c r="AQ5978" s="15"/>
      <c r="AR5978" s="9"/>
      <c r="AS5978" s="9"/>
      <c r="AT5978" s="9"/>
      <c r="AU5978" s="9"/>
      <c r="AV5978" s="9"/>
      <c r="AW5978" s="9"/>
      <c r="AX5978" s="9"/>
      <c r="AY5978" s="9"/>
      <c r="AZ5978" s="9"/>
      <c r="BA5978" s="9"/>
      <c r="BB5978" s="9"/>
      <c r="BC5978" s="9"/>
      <c r="BD5978" s="9"/>
      <c r="BE5978" s="9"/>
      <c r="BF5978" s="9"/>
      <c r="BG5978" s="9"/>
      <c r="BH5978" s="9"/>
      <c r="BI5978" s="9"/>
      <c r="BJ5978" s="9"/>
      <c r="BK5978" s="9"/>
      <c r="BL5978" s="9">
        <f t="shared" si="194"/>
        <v>71941.662785630979</v>
      </c>
      <c r="BM5978" s="9">
        <f t="shared" si="195"/>
        <v>71900</v>
      </c>
    </row>
    <row r="5979" spans="1:65" x14ac:dyDescent="0.3">
      <c r="A5979" t="s">
        <v>5240</v>
      </c>
      <c r="B5979" s="9">
        <v>495</v>
      </c>
      <c r="C5979">
        <v>539431</v>
      </c>
      <c r="D5979">
        <v>1</v>
      </c>
      <c r="E5979">
        <v>0</v>
      </c>
      <c r="F5979">
        <v>0</v>
      </c>
      <c r="G5979">
        <v>0</v>
      </c>
      <c r="H5979">
        <v>0</v>
      </c>
      <c r="I5979" t="s">
        <v>77</v>
      </c>
      <c r="J5979">
        <v>554642</v>
      </c>
      <c r="K5979" t="s">
        <v>1434</v>
      </c>
      <c r="L5979">
        <v>554642</v>
      </c>
      <c r="M5979" t="s">
        <v>1434</v>
      </c>
      <c r="N5979">
        <v>554642</v>
      </c>
      <c r="O5979" t="s">
        <v>1434</v>
      </c>
      <c r="P5979">
        <v>554642</v>
      </c>
      <c r="Q5979" t="s">
        <v>1434</v>
      </c>
      <c r="R5979" s="9">
        <v>118046.799706996</v>
      </c>
      <c r="S5979" s="9"/>
      <c r="T5979" s="9"/>
      <c r="U5979" s="9"/>
      <c r="V5979" s="9"/>
      <c r="W5979" s="9"/>
      <c r="X5979" s="9"/>
      <c r="Y5979" s="9"/>
      <c r="Z5979" s="9"/>
      <c r="AA5979" s="9"/>
      <c r="AB5979" s="9"/>
      <c r="AC5979" s="9"/>
      <c r="AD5979" s="9"/>
      <c r="AE5979" s="9"/>
      <c r="AF5979" s="9"/>
      <c r="AG5979" s="9"/>
      <c r="AH5979" s="9"/>
      <c r="AI5979" s="9"/>
      <c r="AJ5979" s="9"/>
      <c r="AK5979" s="9"/>
      <c r="AL5979" s="9"/>
      <c r="AM5979" s="9"/>
      <c r="AN5979" s="9"/>
      <c r="AO5979" s="9"/>
      <c r="AP5979" s="9"/>
      <c r="AQ5979" s="15"/>
      <c r="AR5979" s="9"/>
      <c r="AS5979" s="9"/>
      <c r="AT5979" s="9"/>
      <c r="AU5979" s="9"/>
      <c r="AV5979" s="9"/>
      <c r="AW5979" s="9"/>
      <c r="AX5979" s="9"/>
      <c r="AY5979" s="9"/>
      <c r="AZ5979" s="9"/>
      <c r="BA5979" s="9"/>
      <c r="BB5979" s="9"/>
      <c r="BC5979" s="9"/>
      <c r="BD5979" s="9"/>
      <c r="BE5979" s="9"/>
      <c r="BF5979" s="9"/>
      <c r="BG5979" s="9"/>
      <c r="BH5979" s="9"/>
      <c r="BI5979" s="9"/>
      <c r="BJ5979" s="9"/>
      <c r="BK5979" s="9"/>
      <c r="BL5979" s="9">
        <f t="shared" si="194"/>
        <v>118046.799706996</v>
      </c>
      <c r="BM5979" s="9">
        <f t="shared" si="195"/>
        <v>118000</v>
      </c>
    </row>
    <row r="5980" spans="1:65" x14ac:dyDescent="0.3">
      <c r="A5980" t="s">
        <v>5241</v>
      </c>
      <c r="B5980" s="9">
        <v>1546</v>
      </c>
      <c r="C5980">
        <v>585998</v>
      </c>
      <c r="D5980">
        <v>1</v>
      </c>
      <c r="E5980">
        <v>0</v>
      </c>
      <c r="F5980">
        <v>0</v>
      </c>
      <c r="G5980">
        <v>0</v>
      </c>
      <c r="H5980">
        <v>0</v>
      </c>
      <c r="I5980" t="s">
        <v>135</v>
      </c>
      <c r="J5980">
        <v>585939</v>
      </c>
      <c r="K5980" t="s">
        <v>691</v>
      </c>
      <c r="L5980">
        <v>585939</v>
      </c>
      <c r="M5980" t="s">
        <v>691</v>
      </c>
      <c r="N5980">
        <v>585939</v>
      </c>
      <c r="O5980" t="s">
        <v>691</v>
      </c>
      <c r="P5980">
        <v>585939</v>
      </c>
      <c r="Q5980" t="s">
        <v>691</v>
      </c>
      <c r="R5980" s="9">
        <v>361752.58518769528</v>
      </c>
      <c r="S5980" s="9"/>
      <c r="T5980" s="9"/>
      <c r="U5980" s="9"/>
      <c r="V5980" s="9"/>
      <c r="W5980" s="9"/>
      <c r="X5980" s="9"/>
      <c r="Y5980" s="9"/>
      <c r="Z5980" s="9"/>
      <c r="AA5980" s="9"/>
      <c r="AB5980" s="9"/>
      <c r="AC5980" s="9"/>
      <c r="AD5980" s="9"/>
      <c r="AE5980" s="9"/>
      <c r="AF5980" s="9"/>
      <c r="AG5980" s="9"/>
      <c r="AH5980" s="9"/>
      <c r="AI5980" s="9"/>
      <c r="AJ5980" s="9"/>
      <c r="AK5980" s="9"/>
      <c r="AL5980" s="9"/>
      <c r="AM5980" s="9"/>
      <c r="AN5980" s="9"/>
      <c r="AO5980" s="9"/>
      <c r="AP5980" s="9"/>
      <c r="AQ5980" s="15"/>
      <c r="AR5980" s="9"/>
      <c r="AS5980" s="9"/>
      <c r="AT5980" s="9"/>
      <c r="AU5980" s="9"/>
      <c r="AV5980" s="9"/>
      <c r="AW5980" s="9"/>
      <c r="AX5980" s="9"/>
      <c r="AY5980" s="9"/>
      <c r="AZ5980" s="9"/>
      <c r="BA5980" s="9"/>
      <c r="BB5980" s="9"/>
      <c r="BC5980" s="9"/>
      <c r="BD5980" s="9"/>
      <c r="BE5980" s="9"/>
      <c r="BF5980" s="9"/>
      <c r="BG5980" s="9"/>
      <c r="BH5980" s="9"/>
      <c r="BI5980" s="9"/>
      <c r="BJ5980" s="9"/>
      <c r="BK5980" s="9"/>
      <c r="BL5980" s="9">
        <f t="shared" si="194"/>
        <v>361752.58518769528</v>
      </c>
      <c r="BM5980" s="9">
        <f t="shared" si="195"/>
        <v>361800</v>
      </c>
    </row>
    <row r="5981" spans="1:65" x14ac:dyDescent="0.3">
      <c r="A5981" t="s">
        <v>5242</v>
      </c>
      <c r="B5981" s="9">
        <v>463</v>
      </c>
      <c r="C5981">
        <v>536016</v>
      </c>
      <c r="D5981">
        <v>1</v>
      </c>
      <c r="E5981">
        <v>0</v>
      </c>
      <c r="F5981">
        <v>0</v>
      </c>
      <c r="G5981">
        <v>0</v>
      </c>
      <c r="H5981">
        <v>0</v>
      </c>
      <c r="I5981" t="s">
        <v>83</v>
      </c>
      <c r="J5981">
        <v>545341</v>
      </c>
      <c r="K5981" t="s">
        <v>1201</v>
      </c>
      <c r="L5981">
        <v>545341</v>
      </c>
      <c r="M5981" t="s">
        <v>1201</v>
      </c>
      <c r="N5981">
        <v>545341</v>
      </c>
      <c r="O5981" t="s">
        <v>1201</v>
      </c>
      <c r="P5981">
        <v>544256</v>
      </c>
      <c r="Q5981" t="s">
        <v>85</v>
      </c>
      <c r="R5981" s="9">
        <v>110506.2285736023</v>
      </c>
      <c r="S5981" s="9"/>
      <c r="T5981" s="9"/>
      <c r="U5981" s="9"/>
      <c r="V5981" s="9"/>
      <c r="W5981" s="9"/>
      <c r="X5981" s="9"/>
      <c r="Y5981" s="9"/>
      <c r="Z5981" s="9"/>
      <c r="AA5981" s="9"/>
      <c r="AB5981" s="9"/>
      <c r="AC5981" s="9"/>
      <c r="AD5981" s="9"/>
      <c r="AE5981" s="9"/>
      <c r="AF5981" s="9"/>
      <c r="AG5981" s="9"/>
      <c r="AH5981" s="9"/>
      <c r="AI5981" s="9"/>
      <c r="AJ5981" s="9"/>
      <c r="AK5981" s="9"/>
      <c r="AL5981" s="9"/>
      <c r="AM5981" s="9"/>
      <c r="AN5981" s="9"/>
      <c r="AO5981" s="9"/>
      <c r="AP5981" s="9"/>
      <c r="AQ5981" s="15"/>
      <c r="AR5981" s="9"/>
      <c r="AS5981" s="9"/>
      <c r="AT5981" s="9"/>
      <c r="AU5981" s="9"/>
      <c r="AV5981" s="9"/>
      <c r="AW5981" s="9"/>
      <c r="AX5981" s="9"/>
      <c r="AY5981" s="9"/>
      <c r="AZ5981" s="9"/>
      <c r="BA5981" s="9"/>
      <c r="BB5981" s="9"/>
      <c r="BC5981" s="9"/>
      <c r="BD5981" s="9"/>
      <c r="BE5981" s="9"/>
      <c r="BF5981" s="9"/>
      <c r="BG5981" s="9"/>
      <c r="BH5981" s="9"/>
      <c r="BI5981" s="9"/>
      <c r="BJ5981" s="9"/>
      <c r="BK5981" s="9"/>
      <c r="BL5981" s="9">
        <f t="shared" si="194"/>
        <v>110506.2285736023</v>
      </c>
      <c r="BM5981" s="9">
        <f t="shared" si="195"/>
        <v>110500</v>
      </c>
    </row>
    <row r="5982" spans="1:65" x14ac:dyDescent="0.3">
      <c r="A5982" t="s">
        <v>5243</v>
      </c>
      <c r="B5982" s="9">
        <v>312</v>
      </c>
      <c r="C5982">
        <v>589152</v>
      </c>
      <c r="D5982">
        <v>1</v>
      </c>
      <c r="E5982">
        <v>0</v>
      </c>
      <c r="F5982">
        <v>0</v>
      </c>
      <c r="G5982">
        <v>0</v>
      </c>
      <c r="H5982">
        <v>0</v>
      </c>
      <c r="I5982" t="s">
        <v>135</v>
      </c>
      <c r="J5982">
        <v>588458</v>
      </c>
      <c r="K5982" t="s">
        <v>606</v>
      </c>
      <c r="L5982">
        <v>588458</v>
      </c>
      <c r="M5982" t="s">
        <v>606</v>
      </c>
      <c r="N5982">
        <v>588458</v>
      </c>
      <c r="O5982" t="s">
        <v>606</v>
      </c>
      <c r="P5982">
        <v>588458</v>
      </c>
      <c r="Q5982" t="s">
        <v>606</v>
      </c>
      <c r="R5982" s="9">
        <v>74790.359017299663</v>
      </c>
      <c r="S5982" s="9"/>
      <c r="T5982" s="9"/>
      <c r="U5982" s="9"/>
      <c r="V5982" s="9"/>
      <c r="W5982" s="9"/>
      <c r="X5982" s="9"/>
      <c r="Y5982" s="9"/>
      <c r="Z5982" s="9"/>
      <c r="AA5982" s="9"/>
      <c r="AB5982" s="9"/>
      <c r="AC5982" s="9"/>
      <c r="AD5982" s="9"/>
      <c r="AE5982" s="9"/>
      <c r="AF5982" s="9"/>
      <c r="AG5982" s="9"/>
      <c r="AH5982" s="9"/>
      <c r="AI5982" s="9"/>
      <c r="AJ5982" s="9"/>
      <c r="AK5982" s="9"/>
      <c r="AL5982" s="9"/>
      <c r="AM5982" s="9"/>
      <c r="AN5982" s="9"/>
      <c r="AO5982" s="9"/>
      <c r="AP5982" s="9"/>
      <c r="AQ5982" s="15"/>
      <c r="AR5982" s="9">
        <v>1</v>
      </c>
      <c r="AS5982" s="9">
        <f>AR5982*30500</f>
        <v>30500</v>
      </c>
      <c r="AT5982" s="9"/>
      <c r="AU5982" s="9"/>
      <c r="AV5982" s="9"/>
      <c r="AW5982" s="9"/>
      <c r="AX5982" s="9"/>
      <c r="AY5982" s="9"/>
      <c r="AZ5982" s="9"/>
      <c r="BA5982" s="9"/>
      <c r="BB5982" s="9"/>
      <c r="BC5982" s="9"/>
      <c r="BD5982" s="9"/>
      <c r="BE5982" s="9"/>
      <c r="BF5982" s="9"/>
      <c r="BG5982" s="9"/>
      <c r="BH5982" s="9"/>
      <c r="BI5982" s="9"/>
      <c r="BJ5982" s="9"/>
      <c r="BK5982" s="9"/>
      <c r="BL5982" s="9">
        <f t="shared" si="194"/>
        <v>105290.35901729966</v>
      </c>
      <c r="BM5982" s="9">
        <f t="shared" si="195"/>
        <v>105300</v>
      </c>
    </row>
    <row r="5983" spans="1:65" x14ac:dyDescent="0.3">
      <c r="A5983" t="s">
        <v>5244</v>
      </c>
      <c r="B5983" s="9">
        <v>51</v>
      </c>
      <c r="C5983">
        <v>536482</v>
      </c>
      <c r="D5983">
        <v>1</v>
      </c>
      <c r="E5983">
        <v>0</v>
      </c>
      <c r="F5983">
        <v>0</v>
      </c>
      <c r="G5983">
        <v>0</v>
      </c>
      <c r="H5983">
        <v>0</v>
      </c>
      <c r="I5983" t="s">
        <v>83</v>
      </c>
      <c r="J5983">
        <v>550957</v>
      </c>
      <c r="K5983" t="s">
        <v>1095</v>
      </c>
      <c r="L5983">
        <v>550787</v>
      </c>
      <c r="M5983" t="s">
        <v>908</v>
      </c>
      <c r="N5983">
        <v>550787</v>
      </c>
      <c r="O5983" t="s">
        <v>908</v>
      </c>
      <c r="P5983">
        <v>550787</v>
      </c>
      <c r="Q5983" t="s">
        <v>908</v>
      </c>
      <c r="R5983" s="9">
        <v>71941.662785630979</v>
      </c>
      <c r="S5983" s="9"/>
      <c r="T5983" s="9"/>
      <c r="U5983" s="9"/>
      <c r="V5983" s="9"/>
      <c r="W5983" s="9"/>
      <c r="X5983" s="9"/>
      <c r="Y5983" s="9"/>
      <c r="Z5983" s="9"/>
      <c r="AA5983" s="9"/>
      <c r="AB5983" s="9"/>
      <c r="AC5983" s="9"/>
      <c r="AD5983" s="9"/>
      <c r="AE5983" s="9"/>
      <c r="AF5983" s="9"/>
      <c r="AG5983" s="9"/>
      <c r="AH5983" s="9"/>
      <c r="AI5983" s="9"/>
      <c r="AJ5983" s="9"/>
      <c r="AK5983" s="9"/>
      <c r="AL5983" s="9"/>
      <c r="AM5983" s="9"/>
      <c r="AN5983" s="9"/>
      <c r="AO5983" s="9"/>
      <c r="AP5983" s="9"/>
      <c r="AQ5983" s="15"/>
      <c r="AR5983" s="9"/>
      <c r="AS5983" s="9"/>
      <c r="AT5983" s="9"/>
      <c r="AU5983" s="9"/>
      <c r="AV5983" s="9"/>
      <c r="AW5983" s="9"/>
      <c r="AX5983" s="9"/>
      <c r="AY5983" s="9"/>
      <c r="AZ5983" s="9"/>
      <c r="BA5983" s="9"/>
      <c r="BB5983" s="9"/>
      <c r="BC5983" s="9"/>
      <c r="BD5983" s="9"/>
      <c r="BE5983" s="9"/>
      <c r="BF5983" s="9"/>
      <c r="BG5983" s="9"/>
      <c r="BH5983" s="9"/>
      <c r="BI5983" s="9"/>
      <c r="BJ5983" s="9"/>
      <c r="BK5983" s="9"/>
      <c r="BL5983" s="9">
        <f t="shared" si="194"/>
        <v>71941.662785630979</v>
      </c>
      <c r="BM5983" s="9">
        <f t="shared" si="195"/>
        <v>71900</v>
      </c>
    </row>
    <row r="5984" spans="1:65" x14ac:dyDescent="0.3">
      <c r="A5984" t="s">
        <v>5245</v>
      </c>
      <c r="B5984" s="9">
        <v>420</v>
      </c>
      <c r="C5984">
        <v>534471</v>
      </c>
      <c r="D5984">
        <v>1</v>
      </c>
      <c r="E5984">
        <v>0</v>
      </c>
      <c r="F5984">
        <v>0</v>
      </c>
      <c r="G5984">
        <v>0</v>
      </c>
      <c r="H5984">
        <v>0</v>
      </c>
      <c r="I5984" t="s">
        <v>86</v>
      </c>
      <c r="J5984">
        <v>537489</v>
      </c>
      <c r="K5984" t="s">
        <v>323</v>
      </c>
      <c r="L5984">
        <v>537489</v>
      </c>
      <c r="M5984" t="s">
        <v>323</v>
      </c>
      <c r="N5984">
        <v>537489</v>
      </c>
      <c r="O5984" t="s">
        <v>323</v>
      </c>
      <c r="P5984">
        <v>537683</v>
      </c>
      <c r="Q5984" t="s">
        <v>324</v>
      </c>
      <c r="R5984" s="9">
        <v>100358.68248115919</v>
      </c>
      <c r="S5984" s="9"/>
      <c r="T5984" s="9"/>
      <c r="U5984" s="9"/>
      <c r="V5984" s="9"/>
      <c r="W5984" s="9"/>
      <c r="X5984" s="9"/>
      <c r="Y5984" s="9"/>
      <c r="Z5984" s="9"/>
      <c r="AA5984" s="9"/>
      <c r="AB5984" s="9"/>
      <c r="AC5984" s="9"/>
      <c r="AD5984" s="9"/>
      <c r="AE5984" s="9"/>
      <c r="AF5984" s="9"/>
      <c r="AG5984" s="9"/>
      <c r="AH5984" s="9"/>
      <c r="AI5984" s="9"/>
      <c r="AJ5984" s="9"/>
      <c r="AK5984" s="9"/>
      <c r="AL5984" s="9"/>
      <c r="AM5984" s="9"/>
      <c r="AN5984" s="9"/>
      <c r="AO5984" s="9"/>
      <c r="AP5984" s="9"/>
      <c r="AQ5984" s="15"/>
      <c r="AR5984" s="9"/>
      <c r="AS5984" s="9"/>
      <c r="AT5984" s="9"/>
      <c r="AU5984" s="9"/>
      <c r="AV5984" s="9"/>
      <c r="AW5984" s="9"/>
      <c r="AX5984" s="9"/>
      <c r="AY5984" s="9"/>
      <c r="AZ5984" s="9"/>
      <c r="BA5984" s="9"/>
      <c r="BB5984" s="9"/>
      <c r="BC5984" s="9"/>
      <c r="BD5984" s="9"/>
      <c r="BE5984" s="9"/>
      <c r="BF5984" s="9"/>
      <c r="BG5984" s="9"/>
      <c r="BH5984" s="9"/>
      <c r="BI5984" s="9"/>
      <c r="BJ5984" s="9"/>
      <c r="BK5984" s="9"/>
      <c r="BL5984" s="9">
        <f t="shared" si="194"/>
        <v>100358.68248115919</v>
      </c>
      <c r="BM5984" s="9">
        <f t="shared" si="195"/>
        <v>100400</v>
      </c>
    </row>
    <row r="5985" spans="1:65" x14ac:dyDescent="0.3">
      <c r="A5985" t="s">
        <v>5246</v>
      </c>
      <c r="B5985" s="9">
        <v>1034</v>
      </c>
      <c r="C5985">
        <v>592846</v>
      </c>
      <c r="D5985">
        <v>1</v>
      </c>
      <c r="E5985">
        <v>0</v>
      </c>
      <c r="F5985">
        <v>0</v>
      </c>
      <c r="G5985">
        <v>0</v>
      </c>
      <c r="H5985">
        <v>0</v>
      </c>
      <c r="I5985" t="s">
        <v>135</v>
      </c>
      <c r="J5985">
        <v>592048</v>
      </c>
      <c r="K5985" t="s">
        <v>539</v>
      </c>
      <c r="L5985">
        <v>592048</v>
      </c>
      <c r="M5985" t="s">
        <v>539</v>
      </c>
      <c r="N5985">
        <v>592048</v>
      </c>
      <c r="O5985" t="s">
        <v>539</v>
      </c>
      <c r="P5985">
        <v>592731</v>
      </c>
      <c r="Q5985" t="s">
        <v>180</v>
      </c>
      <c r="R5985" s="9">
        <v>243873.3099542337</v>
      </c>
      <c r="S5985" s="9"/>
      <c r="T5985" s="9"/>
      <c r="U5985" s="9"/>
      <c r="V5985" s="9"/>
      <c r="W5985" s="9"/>
      <c r="X5985" s="9"/>
      <c r="Y5985" s="9"/>
      <c r="Z5985" s="9"/>
      <c r="AA5985" s="9"/>
      <c r="AB5985" s="9"/>
      <c r="AC5985" s="9"/>
      <c r="AD5985" s="9"/>
      <c r="AE5985" s="9"/>
      <c r="AF5985" s="9"/>
      <c r="AG5985" s="9"/>
      <c r="AH5985" s="9"/>
      <c r="AI5985" s="9"/>
      <c r="AJ5985" s="9"/>
      <c r="AK5985" s="9"/>
      <c r="AL5985" s="9"/>
      <c r="AM5985" s="9"/>
      <c r="AN5985" s="9"/>
      <c r="AO5985" s="9"/>
      <c r="AP5985" s="9"/>
      <c r="AQ5985" s="15"/>
      <c r="AR5985" s="9"/>
      <c r="AS5985" s="9"/>
      <c r="AT5985" s="9"/>
      <c r="AU5985" s="9"/>
      <c r="AV5985" s="9"/>
      <c r="AW5985" s="9"/>
      <c r="AX5985" s="9"/>
      <c r="AY5985" s="9"/>
      <c r="AZ5985" s="9"/>
      <c r="BA5985" s="9"/>
      <c r="BB5985" s="9"/>
      <c r="BC5985" s="9"/>
      <c r="BD5985" s="9"/>
      <c r="BE5985" s="9"/>
      <c r="BF5985" s="9"/>
      <c r="BG5985" s="9"/>
      <c r="BH5985" s="9"/>
      <c r="BI5985" s="9"/>
      <c r="BJ5985" s="9"/>
      <c r="BK5985" s="9"/>
      <c r="BL5985" s="9">
        <f t="shared" si="194"/>
        <v>243873.3099542337</v>
      </c>
      <c r="BM5985" s="9">
        <f t="shared" si="195"/>
        <v>243900</v>
      </c>
    </row>
    <row r="5986" spans="1:65" x14ac:dyDescent="0.3">
      <c r="A5986" t="s">
        <v>5247</v>
      </c>
      <c r="B5986" s="9">
        <v>356</v>
      </c>
      <c r="C5986">
        <v>571288</v>
      </c>
      <c r="D5986">
        <v>1</v>
      </c>
      <c r="E5986">
        <v>0</v>
      </c>
      <c r="F5986">
        <v>0</v>
      </c>
      <c r="G5986">
        <v>0</v>
      </c>
      <c r="H5986">
        <v>0</v>
      </c>
      <c r="I5986" t="s">
        <v>86</v>
      </c>
      <c r="J5986">
        <v>540765</v>
      </c>
      <c r="K5986" t="s">
        <v>536</v>
      </c>
      <c r="L5986">
        <v>540765</v>
      </c>
      <c r="M5986" t="s">
        <v>536</v>
      </c>
      <c r="N5986">
        <v>540765</v>
      </c>
      <c r="O5986" t="s">
        <v>536</v>
      </c>
      <c r="P5986">
        <v>539139</v>
      </c>
      <c r="Q5986" t="s">
        <v>537</v>
      </c>
      <c r="R5986" s="9">
        <v>85221.849267750324</v>
      </c>
      <c r="S5986" s="9"/>
      <c r="T5986" s="9"/>
      <c r="U5986" s="9"/>
      <c r="V5986" s="9"/>
      <c r="W5986" s="9"/>
      <c r="X5986" s="9"/>
      <c r="Y5986" s="9"/>
      <c r="Z5986" s="9"/>
      <c r="AA5986" s="9"/>
      <c r="AB5986" s="9"/>
      <c r="AC5986" s="9"/>
      <c r="AD5986" s="9"/>
      <c r="AE5986" s="9"/>
      <c r="AF5986" s="9"/>
      <c r="AG5986" s="9"/>
      <c r="AH5986" s="9"/>
      <c r="AI5986" s="9"/>
      <c r="AJ5986" s="9"/>
      <c r="AK5986" s="9"/>
      <c r="AL5986" s="9"/>
      <c r="AM5986" s="9"/>
      <c r="AN5986" s="9"/>
      <c r="AO5986" s="9"/>
      <c r="AP5986" s="9"/>
      <c r="AQ5986" s="15"/>
      <c r="AR5986" s="9"/>
      <c r="AS5986" s="9"/>
      <c r="AT5986" s="9"/>
      <c r="AU5986" s="9"/>
      <c r="AV5986" s="9"/>
      <c r="AW5986" s="9"/>
      <c r="AX5986" s="9"/>
      <c r="AY5986" s="9"/>
      <c r="AZ5986" s="9"/>
      <c r="BA5986" s="9"/>
      <c r="BB5986" s="9"/>
      <c r="BC5986" s="9"/>
      <c r="BD5986" s="9"/>
      <c r="BE5986" s="9"/>
      <c r="BF5986" s="9"/>
      <c r="BG5986" s="9"/>
      <c r="BH5986" s="9"/>
      <c r="BI5986" s="9"/>
      <c r="BJ5986" s="9"/>
      <c r="BK5986" s="9"/>
      <c r="BL5986" s="9">
        <f t="shared" si="194"/>
        <v>85221.849267750324</v>
      </c>
      <c r="BM5986" s="9">
        <f t="shared" si="195"/>
        <v>85200</v>
      </c>
    </row>
    <row r="5987" spans="1:65" x14ac:dyDescent="0.3">
      <c r="A5987" t="s">
        <v>5247</v>
      </c>
      <c r="B5987" s="9">
        <v>1048</v>
      </c>
      <c r="C5987">
        <v>554464</v>
      </c>
      <c r="D5987">
        <v>1</v>
      </c>
      <c r="E5987">
        <v>0</v>
      </c>
      <c r="F5987">
        <v>0</v>
      </c>
      <c r="G5987">
        <v>0</v>
      </c>
      <c r="H5987">
        <v>0</v>
      </c>
      <c r="I5987" t="s">
        <v>151</v>
      </c>
      <c r="J5987">
        <v>553425</v>
      </c>
      <c r="K5987" t="s">
        <v>152</v>
      </c>
      <c r="L5987">
        <v>553425</v>
      </c>
      <c r="M5987" t="s">
        <v>152</v>
      </c>
      <c r="N5987">
        <v>553425</v>
      </c>
      <c r="O5987" t="s">
        <v>152</v>
      </c>
      <c r="P5987">
        <v>553425</v>
      </c>
      <c r="Q5987" t="s">
        <v>152</v>
      </c>
      <c r="R5987" s="9">
        <v>247115.72323943771</v>
      </c>
      <c r="S5987" s="9"/>
      <c r="T5987" s="9"/>
      <c r="U5987" s="9"/>
      <c r="V5987" s="9"/>
      <c r="W5987" s="9"/>
      <c r="X5987" s="9"/>
      <c r="Y5987" s="9"/>
      <c r="Z5987" s="9"/>
      <c r="AA5987" s="9"/>
      <c r="AB5987" s="9"/>
      <c r="AC5987" s="9"/>
      <c r="AD5987" s="9"/>
      <c r="AE5987" s="9"/>
      <c r="AF5987" s="9"/>
      <c r="AG5987" s="9"/>
      <c r="AH5987" s="9"/>
      <c r="AI5987" s="9"/>
      <c r="AJ5987" s="9"/>
      <c r="AK5987" s="9"/>
      <c r="AL5987" s="9"/>
      <c r="AM5987" s="9"/>
      <c r="AN5987" s="9"/>
      <c r="AO5987" s="9"/>
      <c r="AP5987" s="9"/>
      <c r="AQ5987" s="15"/>
      <c r="AR5987" s="9"/>
      <c r="AS5987" s="9"/>
      <c r="AT5987" s="9"/>
      <c r="AU5987" s="9"/>
      <c r="AV5987" s="9"/>
      <c r="AW5987" s="9"/>
      <c r="AX5987" s="9"/>
      <c r="AY5987" s="9"/>
      <c r="AZ5987" s="9"/>
      <c r="BA5987" s="9"/>
      <c r="BB5987" s="9"/>
      <c r="BC5987" s="9"/>
      <c r="BD5987" s="9"/>
      <c r="BE5987" s="9"/>
      <c r="BF5987" s="9"/>
      <c r="BG5987" s="9"/>
      <c r="BH5987" s="9"/>
      <c r="BI5987" s="9"/>
      <c r="BJ5987" s="9"/>
      <c r="BK5987" s="9"/>
      <c r="BL5987" s="9">
        <f t="shared" si="194"/>
        <v>247115.72323943771</v>
      </c>
      <c r="BM5987" s="9">
        <f t="shared" si="195"/>
        <v>247100</v>
      </c>
    </row>
    <row r="5988" spans="1:65" x14ac:dyDescent="0.3">
      <c r="A5988" t="s">
        <v>1326</v>
      </c>
      <c r="B5988" s="9">
        <v>69</v>
      </c>
      <c r="C5988">
        <v>599000</v>
      </c>
      <c r="D5988">
        <v>1</v>
      </c>
      <c r="E5988">
        <v>0</v>
      </c>
      <c r="F5988">
        <v>0</v>
      </c>
      <c r="G5988">
        <v>0</v>
      </c>
      <c r="H5988">
        <v>0</v>
      </c>
      <c r="I5988" t="s">
        <v>83</v>
      </c>
      <c r="J5988">
        <v>552054</v>
      </c>
      <c r="K5988" t="s">
        <v>254</v>
      </c>
      <c r="L5988">
        <v>552054</v>
      </c>
      <c r="M5988" t="s">
        <v>254</v>
      </c>
      <c r="N5988">
        <v>552054</v>
      </c>
      <c r="O5988" t="s">
        <v>254</v>
      </c>
      <c r="P5988">
        <v>552046</v>
      </c>
      <c r="Q5988" t="s">
        <v>174</v>
      </c>
      <c r="R5988" s="9">
        <v>71941.662785630979</v>
      </c>
      <c r="S5988" s="9"/>
      <c r="T5988" s="9"/>
      <c r="U5988" s="9"/>
      <c r="V5988" s="9"/>
      <c r="W5988" s="9"/>
      <c r="X5988" s="9"/>
      <c r="Y5988" s="9"/>
      <c r="Z5988" s="9"/>
      <c r="AA5988" s="9"/>
      <c r="AB5988" s="9"/>
      <c r="AC5988" s="9"/>
      <c r="AD5988" s="9"/>
      <c r="AE5988" s="9"/>
      <c r="AF5988" s="9"/>
      <c r="AG5988" s="9"/>
      <c r="AH5988" s="9"/>
      <c r="AI5988" s="9"/>
      <c r="AJ5988" s="9"/>
      <c r="AK5988" s="9"/>
      <c r="AL5988" s="9"/>
      <c r="AM5988" s="9"/>
      <c r="AN5988" s="9"/>
      <c r="AO5988" s="9"/>
      <c r="AP5988" s="9"/>
      <c r="AQ5988" s="15"/>
      <c r="AR5988" s="9"/>
      <c r="AS5988" s="9"/>
      <c r="AT5988" s="9"/>
      <c r="AU5988" s="9"/>
      <c r="AV5988" s="9"/>
      <c r="AW5988" s="9"/>
      <c r="AX5988" s="9"/>
      <c r="AY5988" s="9"/>
      <c r="AZ5988" s="9"/>
      <c r="BA5988" s="9"/>
      <c r="BB5988" s="9"/>
      <c r="BC5988" s="9"/>
      <c r="BD5988" s="9"/>
      <c r="BE5988" s="9"/>
      <c r="BF5988" s="9"/>
      <c r="BG5988" s="9"/>
      <c r="BH5988" s="9"/>
      <c r="BI5988" s="9"/>
      <c r="BJ5988" s="9"/>
      <c r="BK5988" s="9"/>
      <c r="BL5988" s="9">
        <f t="shared" si="194"/>
        <v>71941.662785630979</v>
      </c>
      <c r="BM5988" s="9">
        <f t="shared" si="195"/>
        <v>71900</v>
      </c>
    </row>
    <row r="5989" spans="1:65" x14ac:dyDescent="0.3">
      <c r="A5989" t="s">
        <v>1326</v>
      </c>
      <c r="B5989" s="9">
        <v>516</v>
      </c>
      <c r="C5989">
        <v>577707</v>
      </c>
      <c r="D5989">
        <v>1</v>
      </c>
      <c r="E5989">
        <v>0</v>
      </c>
      <c r="F5989">
        <v>0</v>
      </c>
      <c r="G5989">
        <v>0</v>
      </c>
      <c r="H5989">
        <v>0</v>
      </c>
      <c r="I5989" t="s">
        <v>104</v>
      </c>
      <c r="J5989">
        <v>576964</v>
      </c>
      <c r="K5989" t="s">
        <v>257</v>
      </c>
      <c r="L5989">
        <v>576964</v>
      </c>
      <c r="M5989" t="s">
        <v>257</v>
      </c>
      <c r="N5989">
        <v>576964</v>
      </c>
      <c r="O5989" t="s">
        <v>257</v>
      </c>
      <c r="P5989">
        <v>576964</v>
      </c>
      <c r="Q5989" t="s">
        <v>257</v>
      </c>
      <c r="R5989" s="9">
        <v>122990.33849394989</v>
      </c>
      <c r="S5989" s="9"/>
      <c r="T5989" s="9"/>
      <c r="U5989" s="9"/>
      <c r="V5989" s="9"/>
      <c r="W5989" s="9"/>
      <c r="X5989" s="9"/>
      <c r="Y5989" s="9"/>
      <c r="Z5989" s="9"/>
      <c r="AA5989" s="9"/>
      <c r="AB5989" s="9"/>
      <c r="AC5989" s="9"/>
      <c r="AD5989" s="9"/>
      <c r="AE5989" s="9"/>
      <c r="AF5989" s="9"/>
      <c r="AG5989" s="9"/>
      <c r="AH5989" s="9"/>
      <c r="AI5989" s="9"/>
      <c r="AJ5989" s="9"/>
      <c r="AK5989" s="9"/>
      <c r="AL5989" s="9"/>
      <c r="AM5989" s="9"/>
      <c r="AN5989" s="9"/>
      <c r="AO5989" s="9"/>
      <c r="AP5989" s="9"/>
      <c r="AQ5989" s="15"/>
      <c r="AR5989" s="9"/>
      <c r="AS5989" s="9"/>
      <c r="AT5989" s="9"/>
      <c r="AU5989" s="9"/>
      <c r="AV5989" s="9"/>
      <c r="AW5989" s="9"/>
      <c r="AX5989" s="9"/>
      <c r="AY5989" s="9"/>
      <c r="AZ5989" s="9"/>
      <c r="BA5989" s="9"/>
      <c r="BB5989" s="9"/>
      <c r="BC5989" s="9"/>
      <c r="BD5989" s="9"/>
      <c r="BE5989" s="9"/>
      <c r="BF5989" s="9"/>
      <c r="BG5989" s="9"/>
      <c r="BH5989" s="9"/>
      <c r="BI5989" s="9"/>
      <c r="BJ5989" s="9"/>
      <c r="BK5989" s="9"/>
      <c r="BL5989" s="9">
        <f t="shared" si="194"/>
        <v>122990.33849394989</v>
      </c>
      <c r="BM5989" s="9">
        <f t="shared" si="195"/>
        <v>123000</v>
      </c>
    </row>
    <row r="5990" spans="1:65" x14ac:dyDescent="0.3">
      <c r="A5990" s="2" t="s">
        <v>1326</v>
      </c>
      <c r="B5990" s="9">
        <v>802</v>
      </c>
      <c r="C5990">
        <v>550027</v>
      </c>
      <c r="D5990">
        <v>1</v>
      </c>
      <c r="E5990">
        <v>1</v>
      </c>
      <c r="F5990">
        <v>0</v>
      </c>
      <c r="G5990">
        <v>0</v>
      </c>
      <c r="H5990">
        <v>0</v>
      </c>
      <c r="I5990" t="s">
        <v>83</v>
      </c>
      <c r="J5990">
        <v>550027</v>
      </c>
      <c r="K5990" t="s">
        <v>1326</v>
      </c>
      <c r="L5990">
        <v>549240</v>
      </c>
      <c r="M5990" t="s">
        <v>102</v>
      </c>
      <c r="N5990">
        <v>549240</v>
      </c>
      <c r="O5990" t="s">
        <v>102</v>
      </c>
      <c r="P5990">
        <v>549240</v>
      </c>
      <c r="Q5990" t="s">
        <v>102</v>
      </c>
      <c r="R5990" s="9">
        <v>189964.5170611658</v>
      </c>
      <c r="S5990" s="9">
        <f>SUMIFS($B:$B,$J:$J,$C5990)</f>
        <v>1718</v>
      </c>
      <c r="T5990" s="9">
        <v>93529.476612448954</v>
      </c>
      <c r="U5990" s="9">
        <v>0</v>
      </c>
      <c r="V5990" s="9">
        <f>U5990*768</f>
        <v>0</v>
      </c>
      <c r="W5990" s="9">
        <v>9</v>
      </c>
      <c r="X5990" s="9">
        <f>W5990*3072</f>
        <v>27648</v>
      </c>
      <c r="Y5990" s="9">
        <v>11</v>
      </c>
      <c r="Z5990" s="9">
        <f>Y5990*1024</f>
        <v>11264</v>
      </c>
      <c r="AA5990" s="9">
        <v>1</v>
      </c>
      <c r="AB5990" s="9">
        <f>AA5990*256</f>
        <v>256</v>
      </c>
      <c r="AC5990" s="9"/>
      <c r="AD5990" s="9"/>
      <c r="AE5990" s="9"/>
      <c r="AF5990" s="9"/>
      <c r="AG5990" s="9"/>
      <c r="AH5990" s="9"/>
      <c r="AI5990" s="9"/>
      <c r="AJ5990" s="9"/>
      <c r="AK5990" s="9"/>
      <c r="AL5990" s="9"/>
      <c r="AM5990" s="9"/>
      <c r="AN5990" s="9"/>
      <c r="AO5990" s="9"/>
      <c r="AP5990" s="9"/>
      <c r="AQ5990" s="15"/>
      <c r="AR5990" s="9"/>
      <c r="AS5990" s="9"/>
      <c r="AT5990" s="9"/>
      <c r="AU5990" s="9"/>
      <c r="AV5990" s="9"/>
      <c r="AW5990" s="9"/>
      <c r="AX5990" s="9"/>
      <c r="AY5990" s="9"/>
      <c r="AZ5990" s="9"/>
      <c r="BA5990" s="9"/>
      <c r="BB5990" s="9"/>
      <c r="BC5990" s="9"/>
      <c r="BD5990" s="9"/>
      <c r="BE5990" s="9"/>
      <c r="BF5990" s="9"/>
      <c r="BG5990" s="9"/>
      <c r="BH5990" s="9"/>
      <c r="BI5990" s="9"/>
      <c r="BJ5990" s="9"/>
      <c r="BK5990" s="9"/>
      <c r="BL5990" s="9">
        <f t="shared" si="194"/>
        <v>322661.99367361475</v>
      </c>
      <c r="BM5990" s="9">
        <f t="shared" si="195"/>
        <v>322700</v>
      </c>
    </row>
    <row r="5991" spans="1:65" x14ac:dyDescent="0.3">
      <c r="A5991" t="s">
        <v>1326</v>
      </c>
      <c r="B5991" s="9">
        <v>111</v>
      </c>
      <c r="C5991">
        <v>507695</v>
      </c>
      <c r="D5991">
        <v>1</v>
      </c>
      <c r="E5991">
        <v>0</v>
      </c>
      <c r="F5991">
        <v>0</v>
      </c>
      <c r="G5991">
        <v>0</v>
      </c>
      <c r="H5991">
        <v>0</v>
      </c>
      <c r="I5991" t="s">
        <v>83</v>
      </c>
      <c r="J5991">
        <v>546542</v>
      </c>
      <c r="K5991" t="s">
        <v>1380</v>
      </c>
      <c r="L5991">
        <v>545881</v>
      </c>
      <c r="M5991" t="s">
        <v>238</v>
      </c>
      <c r="N5991">
        <v>545881</v>
      </c>
      <c r="O5991" t="s">
        <v>238</v>
      </c>
      <c r="P5991">
        <v>545881</v>
      </c>
      <c r="Q5991" t="s">
        <v>238</v>
      </c>
      <c r="R5991" s="9">
        <v>71941.662785630979</v>
      </c>
      <c r="S5991" s="9"/>
      <c r="T5991" s="9"/>
      <c r="U5991" s="9"/>
      <c r="V5991" s="9"/>
      <c r="W5991" s="9"/>
      <c r="X5991" s="9"/>
      <c r="Y5991" s="9"/>
      <c r="Z5991" s="9"/>
      <c r="AA5991" s="9"/>
      <c r="AB5991" s="9"/>
      <c r="AC5991" s="9"/>
      <c r="AD5991" s="9"/>
      <c r="AE5991" s="9"/>
      <c r="AF5991" s="9"/>
      <c r="AG5991" s="9"/>
      <c r="AH5991" s="9"/>
      <c r="AI5991" s="9"/>
      <c r="AJ5991" s="9"/>
      <c r="AK5991" s="9"/>
      <c r="AL5991" s="9"/>
      <c r="AM5991" s="9"/>
      <c r="AN5991" s="9"/>
      <c r="AO5991" s="9"/>
      <c r="AP5991" s="9"/>
      <c r="AQ5991" s="15"/>
      <c r="AR5991" s="9"/>
      <c r="AS5991" s="9"/>
      <c r="AT5991" s="9"/>
      <c r="AU5991" s="9"/>
      <c r="AV5991" s="9"/>
      <c r="AW5991" s="9"/>
      <c r="AX5991" s="9"/>
      <c r="AY5991" s="9"/>
      <c r="AZ5991" s="9"/>
      <c r="BA5991" s="9"/>
      <c r="BB5991" s="9"/>
      <c r="BC5991" s="9"/>
      <c r="BD5991" s="9"/>
      <c r="BE5991" s="9"/>
      <c r="BF5991" s="9"/>
      <c r="BG5991" s="9"/>
      <c r="BH5991" s="9"/>
      <c r="BI5991" s="9"/>
      <c r="BJ5991" s="9"/>
      <c r="BK5991" s="9"/>
      <c r="BL5991" s="9">
        <f t="shared" si="194"/>
        <v>71941.662785630979</v>
      </c>
      <c r="BM5991" s="9">
        <f t="shared" si="195"/>
        <v>71900</v>
      </c>
    </row>
    <row r="5992" spans="1:65" x14ac:dyDescent="0.3">
      <c r="A5992" t="s">
        <v>5248</v>
      </c>
      <c r="B5992" s="9">
        <v>137</v>
      </c>
      <c r="C5992">
        <v>591947</v>
      </c>
      <c r="D5992">
        <v>1</v>
      </c>
      <c r="E5992">
        <v>0</v>
      </c>
      <c r="F5992">
        <v>0</v>
      </c>
      <c r="G5992">
        <v>0</v>
      </c>
      <c r="H5992">
        <v>0</v>
      </c>
      <c r="I5992" t="s">
        <v>123</v>
      </c>
      <c r="J5992">
        <v>591211</v>
      </c>
      <c r="K5992" t="s">
        <v>764</v>
      </c>
      <c r="L5992">
        <v>591211</v>
      </c>
      <c r="M5992" t="s">
        <v>764</v>
      </c>
      <c r="N5992">
        <v>591211</v>
      </c>
      <c r="O5992" t="s">
        <v>764</v>
      </c>
      <c r="P5992">
        <v>591211</v>
      </c>
      <c r="Q5992" t="s">
        <v>764</v>
      </c>
      <c r="R5992" s="9">
        <v>71941.662785630979</v>
      </c>
      <c r="S5992" s="9"/>
      <c r="T5992" s="9"/>
      <c r="U5992" s="9"/>
      <c r="V5992" s="9"/>
      <c r="W5992" s="9"/>
      <c r="X5992" s="9"/>
      <c r="Y5992" s="9"/>
      <c r="Z5992" s="9"/>
      <c r="AA5992" s="9"/>
      <c r="AB5992" s="9"/>
      <c r="AC5992" s="9"/>
      <c r="AD5992" s="9"/>
      <c r="AE5992" s="9"/>
      <c r="AF5992" s="9"/>
      <c r="AG5992" s="9"/>
      <c r="AH5992" s="9"/>
      <c r="AI5992" s="9"/>
      <c r="AJ5992" s="9"/>
      <c r="AK5992" s="9"/>
      <c r="AL5992" s="9"/>
      <c r="AM5992" s="9"/>
      <c r="AN5992" s="9"/>
      <c r="AO5992" s="9"/>
      <c r="AP5992" s="9"/>
      <c r="AQ5992" s="15"/>
      <c r="AR5992" s="9"/>
      <c r="AS5992" s="9"/>
      <c r="AT5992" s="9"/>
      <c r="AU5992" s="9"/>
      <c r="AV5992" s="9"/>
      <c r="AW5992" s="9"/>
      <c r="AX5992" s="9"/>
      <c r="AY5992" s="9"/>
      <c r="AZ5992" s="9"/>
      <c r="BA5992" s="9"/>
      <c r="BB5992" s="9"/>
      <c r="BC5992" s="9"/>
      <c r="BD5992" s="9"/>
      <c r="BE5992" s="9"/>
      <c r="BF5992" s="9"/>
      <c r="BG5992" s="9"/>
      <c r="BH5992" s="9"/>
      <c r="BI5992" s="9"/>
      <c r="BJ5992" s="9"/>
      <c r="BK5992" s="9"/>
      <c r="BL5992" s="9">
        <f t="shared" si="194"/>
        <v>71941.662785630979</v>
      </c>
      <c r="BM5992" s="9">
        <f t="shared" si="195"/>
        <v>71900</v>
      </c>
    </row>
    <row r="5993" spans="1:65" x14ac:dyDescent="0.3">
      <c r="A5993" t="s">
        <v>5248</v>
      </c>
      <c r="B5993" s="9">
        <v>167</v>
      </c>
      <c r="C5993">
        <v>578827</v>
      </c>
      <c r="D5993">
        <v>1</v>
      </c>
      <c r="E5993">
        <v>0</v>
      </c>
      <c r="F5993">
        <v>0</v>
      </c>
      <c r="G5993">
        <v>0</v>
      </c>
      <c r="H5993">
        <v>0</v>
      </c>
      <c r="I5993" t="s">
        <v>151</v>
      </c>
      <c r="J5993">
        <v>559628</v>
      </c>
      <c r="K5993" t="s">
        <v>443</v>
      </c>
      <c r="L5993">
        <v>559628</v>
      </c>
      <c r="M5993" t="s">
        <v>443</v>
      </c>
      <c r="N5993">
        <v>559628</v>
      </c>
      <c r="O5993" t="s">
        <v>443</v>
      </c>
      <c r="P5993">
        <v>559300</v>
      </c>
      <c r="Q5993" t="s">
        <v>223</v>
      </c>
      <c r="R5993" s="9">
        <v>71941.662785630979</v>
      </c>
      <c r="S5993" s="9"/>
      <c r="T5993" s="9"/>
      <c r="U5993" s="9"/>
      <c r="V5993" s="9"/>
      <c r="W5993" s="9"/>
      <c r="X5993" s="9"/>
      <c r="Y5993" s="9"/>
      <c r="Z5993" s="9"/>
      <c r="AA5993" s="9"/>
      <c r="AB5993" s="9"/>
      <c r="AC5993" s="9"/>
      <c r="AD5993" s="9"/>
      <c r="AE5993" s="9"/>
      <c r="AF5993" s="9"/>
      <c r="AG5993" s="9"/>
      <c r="AH5993" s="9"/>
      <c r="AI5993" s="9"/>
      <c r="AJ5993" s="9"/>
      <c r="AK5993" s="9"/>
      <c r="AL5993" s="9"/>
      <c r="AM5993" s="9"/>
      <c r="AN5993" s="9"/>
      <c r="AO5993" s="9"/>
      <c r="AP5993" s="9"/>
      <c r="AQ5993" s="15"/>
      <c r="AR5993" s="9"/>
      <c r="AS5993" s="9"/>
      <c r="AT5993" s="9"/>
      <c r="AU5993" s="9"/>
      <c r="AV5993" s="9"/>
      <c r="AW5993" s="9"/>
      <c r="AX5993" s="9"/>
      <c r="AY5993" s="9"/>
      <c r="AZ5993" s="9"/>
      <c r="BA5993" s="9"/>
      <c r="BB5993" s="9"/>
      <c r="BC5993" s="9"/>
      <c r="BD5993" s="9"/>
      <c r="BE5993" s="9"/>
      <c r="BF5993" s="9"/>
      <c r="BG5993" s="9"/>
      <c r="BH5993" s="9"/>
      <c r="BI5993" s="9"/>
      <c r="BJ5993" s="9"/>
      <c r="BK5993" s="9"/>
      <c r="BL5993" s="9">
        <f t="shared" si="194"/>
        <v>71941.662785630979</v>
      </c>
      <c r="BM5993" s="9">
        <f t="shared" si="195"/>
        <v>71900</v>
      </c>
    </row>
    <row r="5994" spans="1:65" x14ac:dyDescent="0.3">
      <c r="A5994" t="s">
        <v>5249</v>
      </c>
      <c r="B5994" s="9">
        <v>705</v>
      </c>
      <c r="C5994">
        <v>562246</v>
      </c>
      <c r="D5994">
        <v>1</v>
      </c>
      <c r="E5994">
        <v>0</v>
      </c>
      <c r="F5994">
        <v>0</v>
      </c>
      <c r="G5994">
        <v>0</v>
      </c>
      <c r="H5994">
        <v>0</v>
      </c>
      <c r="I5994" t="s">
        <v>104</v>
      </c>
      <c r="J5994">
        <v>561380</v>
      </c>
      <c r="K5994" t="s">
        <v>355</v>
      </c>
      <c r="L5994">
        <v>561380</v>
      </c>
      <c r="M5994" t="s">
        <v>355</v>
      </c>
      <c r="N5994">
        <v>561380</v>
      </c>
      <c r="O5994" t="s">
        <v>355</v>
      </c>
      <c r="P5994">
        <v>561380</v>
      </c>
      <c r="Q5994" t="s">
        <v>355</v>
      </c>
      <c r="R5994" s="9">
        <v>167318.67550318479</v>
      </c>
      <c r="S5994" s="9"/>
      <c r="T5994" s="9"/>
      <c r="U5994" s="9"/>
      <c r="V5994" s="9"/>
      <c r="W5994" s="9"/>
      <c r="X5994" s="9"/>
      <c r="Y5994" s="9"/>
      <c r="Z5994" s="9"/>
      <c r="AA5994" s="9"/>
      <c r="AB5994" s="9"/>
      <c r="AC5994" s="9"/>
      <c r="AD5994" s="9"/>
      <c r="AE5994" s="9"/>
      <c r="AF5994" s="9"/>
      <c r="AG5994" s="9"/>
      <c r="AH5994" s="9"/>
      <c r="AI5994" s="9"/>
      <c r="AJ5994" s="9"/>
      <c r="AK5994" s="9"/>
      <c r="AL5994" s="9"/>
      <c r="AM5994" s="9"/>
      <c r="AN5994" s="9"/>
      <c r="AO5994" s="9"/>
      <c r="AP5994" s="9"/>
      <c r="AQ5994" s="15"/>
      <c r="AR5994" s="9"/>
      <c r="AS5994" s="9"/>
      <c r="AT5994" s="9"/>
      <c r="AU5994" s="9"/>
      <c r="AV5994" s="9"/>
      <c r="AW5994" s="9"/>
      <c r="AX5994" s="9"/>
      <c r="AY5994" s="9"/>
      <c r="AZ5994" s="9"/>
      <c r="BA5994" s="9"/>
      <c r="BB5994" s="9"/>
      <c r="BC5994" s="9"/>
      <c r="BD5994" s="9"/>
      <c r="BE5994" s="9"/>
      <c r="BF5994" s="9"/>
      <c r="BG5994" s="9"/>
      <c r="BH5994" s="9"/>
      <c r="BI5994" s="9"/>
      <c r="BJ5994" s="9"/>
      <c r="BK5994" s="9"/>
      <c r="BL5994" s="9">
        <f t="shared" si="194"/>
        <v>167318.67550318479</v>
      </c>
      <c r="BM5994" s="9">
        <f t="shared" si="195"/>
        <v>167300</v>
      </c>
    </row>
    <row r="5995" spans="1:65" x14ac:dyDescent="0.3">
      <c r="A5995" t="s">
        <v>5249</v>
      </c>
      <c r="B5995" s="9">
        <v>251</v>
      </c>
      <c r="C5995">
        <v>547468</v>
      </c>
      <c r="D5995">
        <v>1</v>
      </c>
      <c r="E5995">
        <v>0</v>
      </c>
      <c r="F5995">
        <v>0</v>
      </c>
      <c r="G5995">
        <v>0</v>
      </c>
      <c r="H5995">
        <v>0</v>
      </c>
      <c r="I5995" t="s">
        <v>83</v>
      </c>
      <c r="J5995">
        <v>547239</v>
      </c>
      <c r="K5995" t="s">
        <v>611</v>
      </c>
      <c r="L5995">
        <v>545881</v>
      </c>
      <c r="M5995" t="s">
        <v>238</v>
      </c>
      <c r="N5995">
        <v>545881</v>
      </c>
      <c r="O5995" t="s">
        <v>238</v>
      </c>
      <c r="P5995">
        <v>545881</v>
      </c>
      <c r="Q5995" t="s">
        <v>238</v>
      </c>
      <c r="R5995" s="9">
        <v>71941.662785630979</v>
      </c>
      <c r="S5995" s="9"/>
      <c r="T5995" s="9"/>
      <c r="U5995" s="9"/>
      <c r="V5995" s="9"/>
      <c r="W5995" s="9"/>
      <c r="X5995" s="9"/>
      <c r="Y5995" s="9"/>
      <c r="Z5995" s="9"/>
      <c r="AA5995" s="9"/>
      <c r="AB5995" s="9"/>
      <c r="AC5995" s="9"/>
      <c r="AD5995" s="9"/>
      <c r="AE5995" s="9"/>
      <c r="AF5995" s="9"/>
      <c r="AG5995" s="9"/>
      <c r="AH5995" s="9"/>
      <c r="AI5995" s="9"/>
      <c r="AJ5995" s="9"/>
      <c r="AK5995" s="9"/>
      <c r="AL5995" s="9"/>
      <c r="AM5995" s="9"/>
      <c r="AN5995" s="9"/>
      <c r="AO5995" s="9"/>
      <c r="AP5995" s="9"/>
      <c r="AQ5995" s="15"/>
      <c r="AR5995" s="9"/>
      <c r="AS5995" s="9"/>
      <c r="AT5995" s="9"/>
      <c r="AU5995" s="9"/>
      <c r="AV5995" s="9"/>
      <c r="AW5995" s="9"/>
      <c r="AX5995" s="9"/>
      <c r="AY5995" s="9"/>
      <c r="AZ5995" s="9"/>
      <c r="BA5995" s="9"/>
      <c r="BB5995" s="9"/>
      <c r="BC5995" s="9"/>
      <c r="BD5995" s="9"/>
      <c r="BE5995" s="9"/>
      <c r="BF5995" s="9"/>
      <c r="BG5995" s="9"/>
      <c r="BH5995" s="9"/>
      <c r="BI5995" s="9"/>
      <c r="BJ5995" s="9"/>
      <c r="BK5995" s="9"/>
      <c r="BL5995" s="9">
        <f t="shared" si="194"/>
        <v>71941.662785630979</v>
      </c>
      <c r="BM5995" s="9">
        <f t="shared" si="195"/>
        <v>71900</v>
      </c>
    </row>
    <row r="5996" spans="1:65" x14ac:dyDescent="0.3">
      <c r="A5996" t="s">
        <v>5250</v>
      </c>
      <c r="B5996" s="9">
        <v>784</v>
      </c>
      <c r="C5996">
        <v>581208</v>
      </c>
      <c r="D5996">
        <v>1</v>
      </c>
      <c r="E5996">
        <v>0</v>
      </c>
      <c r="F5996">
        <v>0</v>
      </c>
      <c r="G5996">
        <v>0</v>
      </c>
      <c r="H5996">
        <v>0</v>
      </c>
      <c r="I5996" t="s">
        <v>96</v>
      </c>
      <c r="J5996">
        <v>581259</v>
      </c>
      <c r="K5996" t="s">
        <v>889</v>
      </c>
      <c r="L5996">
        <v>581259</v>
      </c>
      <c r="M5996" t="s">
        <v>889</v>
      </c>
      <c r="N5996">
        <v>581259</v>
      </c>
      <c r="O5996" t="s">
        <v>889</v>
      </c>
      <c r="P5996">
        <v>581259</v>
      </c>
      <c r="Q5996" t="s">
        <v>889</v>
      </c>
      <c r="R5996" s="9">
        <v>185767.19845096621</v>
      </c>
      <c r="S5996" s="9"/>
      <c r="T5996" s="9"/>
      <c r="U5996" s="9"/>
      <c r="V5996" s="9"/>
      <c r="W5996" s="9"/>
      <c r="X5996" s="9"/>
      <c r="Y5996" s="9"/>
      <c r="Z5996" s="9"/>
      <c r="AA5996" s="9"/>
      <c r="AB5996" s="9"/>
      <c r="AC5996" s="9"/>
      <c r="AD5996" s="9"/>
      <c r="AE5996" s="9"/>
      <c r="AF5996" s="9"/>
      <c r="AG5996" s="9"/>
      <c r="AH5996" s="9"/>
      <c r="AI5996" s="9"/>
      <c r="AJ5996" s="9"/>
      <c r="AK5996" s="9"/>
      <c r="AL5996" s="9"/>
      <c r="AM5996" s="9"/>
      <c r="AN5996" s="9"/>
      <c r="AO5996" s="9"/>
      <c r="AP5996" s="9"/>
      <c r="AQ5996" s="15"/>
      <c r="AR5996" s="9"/>
      <c r="AS5996" s="9"/>
      <c r="AT5996" s="9"/>
      <c r="AU5996" s="9"/>
      <c r="AV5996" s="9"/>
      <c r="AW5996" s="9"/>
      <c r="AX5996" s="9"/>
      <c r="AY5996" s="9"/>
      <c r="AZ5996" s="9"/>
      <c r="BA5996" s="9"/>
      <c r="BB5996" s="9"/>
      <c r="BC5996" s="9"/>
      <c r="BD5996" s="9"/>
      <c r="BE5996" s="9"/>
      <c r="BF5996" s="9"/>
      <c r="BG5996" s="9"/>
      <c r="BH5996" s="9"/>
      <c r="BI5996" s="9"/>
      <c r="BJ5996" s="9"/>
      <c r="BK5996" s="9"/>
      <c r="BL5996" s="9">
        <f t="shared" si="194"/>
        <v>185767.19845096621</v>
      </c>
      <c r="BM5996" s="9">
        <f t="shared" si="195"/>
        <v>185800</v>
      </c>
    </row>
    <row r="5997" spans="1:65" x14ac:dyDescent="0.3">
      <c r="A5997" t="s">
        <v>5250</v>
      </c>
      <c r="B5997" s="9">
        <v>479</v>
      </c>
      <c r="C5997">
        <v>541664</v>
      </c>
      <c r="D5997">
        <v>1</v>
      </c>
      <c r="E5997">
        <v>0</v>
      </c>
      <c r="F5997">
        <v>0</v>
      </c>
      <c r="G5997">
        <v>0</v>
      </c>
      <c r="H5997">
        <v>0</v>
      </c>
      <c r="I5997" t="s">
        <v>151</v>
      </c>
      <c r="J5997">
        <v>561215</v>
      </c>
      <c r="K5997" t="s">
        <v>307</v>
      </c>
      <c r="L5997">
        <v>561215</v>
      </c>
      <c r="M5997" t="s">
        <v>307</v>
      </c>
      <c r="N5997">
        <v>561215</v>
      </c>
      <c r="O5997" t="s">
        <v>307</v>
      </c>
      <c r="P5997">
        <v>561215</v>
      </c>
      <c r="Q5997" t="s">
        <v>307</v>
      </c>
      <c r="R5997" s="9">
        <v>114277.6706410692</v>
      </c>
      <c r="S5997" s="9"/>
      <c r="T5997" s="9"/>
      <c r="U5997" s="9"/>
      <c r="V5997" s="9"/>
      <c r="W5997" s="9"/>
      <c r="X5997" s="9"/>
      <c r="Y5997" s="9"/>
      <c r="Z5997" s="9"/>
      <c r="AA5997" s="9"/>
      <c r="AB5997" s="9"/>
      <c r="AC5997" s="9"/>
      <c r="AD5997" s="9"/>
      <c r="AE5997" s="9"/>
      <c r="AF5997" s="9"/>
      <c r="AG5997" s="9"/>
      <c r="AH5997" s="9"/>
      <c r="AI5997" s="9"/>
      <c r="AJ5997" s="9"/>
      <c r="AK5997" s="9"/>
      <c r="AL5997" s="9"/>
      <c r="AM5997" s="9"/>
      <c r="AN5997" s="9"/>
      <c r="AO5997" s="9"/>
      <c r="AP5997" s="9"/>
      <c r="AQ5997" s="15"/>
      <c r="AR5997" s="9"/>
      <c r="AS5997" s="9"/>
      <c r="AT5997" s="9"/>
      <c r="AU5997" s="9"/>
      <c r="AV5997" s="9"/>
      <c r="AW5997" s="9"/>
      <c r="AX5997" s="9"/>
      <c r="AY5997" s="9"/>
      <c r="AZ5997" s="9"/>
      <c r="BA5997" s="9"/>
      <c r="BB5997" s="9"/>
      <c r="BC5997" s="9"/>
      <c r="BD5997" s="9"/>
      <c r="BE5997" s="9"/>
      <c r="BF5997" s="9"/>
      <c r="BG5997" s="9"/>
      <c r="BH5997" s="9"/>
      <c r="BI5997" s="9"/>
      <c r="BJ5997" s="9"/>
      <c r="BK5997" s="9"/>
      <c r="BL5997" s="9">
        <f t="shared" si="194"/>
        <v>114277.6706410692</v>
      </c>
      <c r="BM5997" s="9">
        <f t="shared" si="195"/>
        <v>114300</v>
      </c>
    </row>
    <row r="5998" spans="1:65" x14ac:dyDescent="0.3">
      <c r="A5998" t="s">
        <v>5251</v>
      </c>
      <c r="B5998" s="9">
        <v>234</v>
      </c>
      <c r="C5998">
        <v>549177</v>
      </c>
      <c r="D5998">
        <v>1</v>
      </c>
      <c r="E5998">
        <v>0</v>
      </c>
      <c r="F5998">
        <v>0</v>
      </c>
      <c r="G5998">
        <v>0</v>
      </c>
      <c r="H5998">
        <v>0</v>
      </c>
      <c r="I5998" t="s">
        <v>123</v>
      </c>
      <c r="J5998">
        <v>547492</v>
      </c>
      <c r="K5998" t="s">
        <v>125</v>
      </c>
      <c r="L5998">
        <v>547492</v>
      </c>
      <c r="M5998" t="s">
        <v>125</v>
      </c>
      <c r="N5998">
        <v>547492</v>
      </c>
      <c r="O5998" t="s">
        <v>125</v>
      </c>
      <c r="P5998">
        <v>547492</v>
      </c>
      <c r="Q5998" t="s">
        <v>125</v>
      </c>
      <c r="R5998" s="9">
        <v>71941.662785630979</v>
      </c>
      <c r="S5998" s="9"/>
      <c r="T5998" s="9"/>
      <c r="U5998" s="9"/>
      <c r="V5998" s="9"/>
      <c r="W5998" s="9"/>
      <c r="X5998" s="9"/>
      <c r="Y5998" s="9"/>
      <c r="Z5998" s="9"/>
      <c r="AA5998" s="9"/>
      <c r="AB5998" s="9"/>
      <c r="AC5998" s="9"/>
      <c r="AD5998" s="9"/>
      <c r="AE5998" s="9"/>
      <c r="AF5998" s="9"/>
      <c r="AG5998" s="9"/>
      <c r="AH5998" s="9"/>
      <c r="AI5998" s="9"/>
      <c r="AJ5998" s="9"/>
      <c r="AK5998" s="9"/>
      <c r="AL5998" s="9"/>
      <c r="AM5998" s="9"/>
      <c r="AN5998" s="9"/>
      <c r="AO5998" s="9"/>
      <c r="AP5998" s="9"/>
      <c r="AQ5998" s="15"/>
      <c r="AR5998" s="9"/>
      <c r="AS5998" s="9"/>
      <c r="AT5998" s="9"/>
      <c r="AU5998" s="9"/>
      <c r="AV5998" s="9"/>
      <c r="AW5998" s="9"/>
      <c r="AX5998" s="9"/>
      <c r="AY5998" s="9"/>
      <c r="AZ5998" s="9"/>
      <c r="BA5998" s="9"/>
      <c r="BB5998" s="9"/>
      <c r="BC5998" s="9"/>
      <c r="BD5998" s="9"/>
      <c r="BE5998" s="9"/>
      <c r="BF5998" s="9"/>
      <c r="BG5998" s="9"/>
      <c r="BH5998" s="9"/>
      <c r="BI5998" s="9"/>
      <c r="BJ5998" s="9"/>
      <c r="BK5998" s="9"/>
      <c r="BL5998" s="9">
        <f t="shared" si="194"/>
        <v>71941.662785630979</v>
      </c>
      <c r="BM5998" s="9">
        <f t="shared" si="195"/>
        <v>71900</v>
      </c>
    </row>
    <row r="5999" spans="1:65" x14ac:dyDescent="0.3">
      <c r="A5999" t="s">
        <v>5252</v>
      </c>
      <c r="B5999" s="9">
        <v>262</v>
      </c>
      <c r="C5999">
        <v>571130</v>
      </c>
      <c r="D5999">
        <v>1</v>
      </c>
      <c r="E5999">
        <v>0</v>
      </c>
      <c r="F5999">
        <v>0</v>
      </c>
      <c r="G5999">
        <v>0</v>
      </c>
      <c r="H5999">
        <v>0</v>
      </c>
      <c r="I5999" t="s">
        <v>90</v>
      </c>
      <c r="J5999">
        <v>570508</v>
      </c>
      <c r="K5999" t="s">
        <v>138</v>
      </c>
      <c r="L5999">
        <v>570508</v>
      </c>
      <c r="M5999" t="s">
        <v>138</v>
      </c>
      <c r="N5999">
        <v>570508</v>
      </c>
      <c r="O5999" t="s">
        <v>138</v>
      </c>
      <c r="P5999">
        <v>570508</v>
      </c>
      <c r="Q5999" t="s">
        <v>138</v>
      </c>
      <c r="R5999" s="9">
        <v>71941.662785630979</v>
      </c>
      <c r="S5999" s="9"/>
      <c r="T5999" s="9"/>
      <c r="U5999" s="9"/>
      <c r="V5999" s="9"/>
      <c r="W5999" s="9"/>
      <c r="X5999" s="9"/>
      <c r="Y5999" s="9"/>
      <c r="Z5999" s="9"/>
      <c r="AA5999" s="9"/>
      <c r="AB5999" s="9"/>
      <c r="AC5999" s="9"/>
      <c r="AD5999" s="9"/>
      <c r="AE5999" s="9"/>
      <c r="AF5999" s="9"/>
      <c r="AG5999" s="9"/>
      <c r="AH5999" s="9"/>
      <c r="AI5999" s="9"/>
      <c r="AJ5999" s="9"/>
      <c r="AK5999" s="9"/>
      <c r="AL5999" s="9"/>
      <c r="AM5999" s="9"/>
      <c r="AN5999" s="9"/>
      <c r="AO5999" s="9"/>
      <c r="AP5999" s="9"/>
      <c r="AQ5999" s="15"/>
      <c r="AR5999" s="9"/>
      <c r="AS5999" s="9"/>
      <c r="AT5999" s="9"/>
      <c r="AU5999" s="9"/>
      <c r="AV5999" s="9"/>
      <c r="AW5999" s="9"/>
      <c r="AX5999" s="9"/>
      <c r="AY5999" s="9"/>
      <c r="AZ5999" s="9"/>
      <c r="BA5999" s="9"/>
      <c r="BB5999" s="9"/>
      <c r="BC5999" s="9"/>
      <c r="BD5999" s="9"/>
      <c r="BE5999" s="9"/>
      <c r="BF5999" s="9"/>
      <c r="BG5999" s="9"/>
      <c r="BH5999" s="9"/>
      <c r="BI5999" s="9"/>
      <c r="BJ5999" s="9"/>
      <c r="BK5999" s="9"/>
      <c r="BL5999" s="9">
        <f t="shared" si="194"/>
        <v>71941.662785630979</v>
      </c>
      <c r="BM5999" s="9">
        <f t="shared" si="195"/>
        <v>71900</v>
      </c>
    </row>
    <row r="6000" spans="1:65" x14ac:dyDescent="0.3">
      <c r="A6000" t="s">
        <v>5253</v>
      </c>
      <c r="B6000" s="9">
        <v>1567</v>
      </c>
      <c r="C6000">
        <v>585050</v>
      </c>
      <c r="D6000">
        <v>1</v>
      </c>
      <c r="E6000">
        <v>0</v>
      </c>
      <c r="F6000">
        <v>0</v>
      </c>
      <c r="G6000">
        <v>0</v>
      </c>
      <c r="H6000">
        <v>0</v>
      </c>
      <c r="I6000" t="s">
        <v>81</v>
      </c>
      <c r="J6000">
        <v>584860</v>
      </c>
      <c r="K6000" t="s">
        <v>3918</v>
      </c>
      <c r="L6000">
        <v>584797</v>
      </c>
      <c r="M6000" t="s">
        <v>3735</v>
      </c>
      <c r="N6000">
        <v>584291</v>
      </c>
      <c r="O6000" t="s">
        <v>742</v>
      </c>
      <c r="P6000">
        <v>584291</v>
      </c>
      <c r="Q6000" t="s">
        <v>742</v>
      </c>
      <c r="R6000" s="9">
        <v>366558.93232680683</v>
      </c>
      <c r="S6000" s="9"/>
      <c r="T6000" s="9"/>
      <c r="U6000" s="9"/>
      <c r="V6000" s="9"/>
      <c r="W6000" s="9"/>
      <c r="X6000" s="9"/>
      <c r="Y6000" s="9"/>
      <c r="Z6000" s="9"/>
      <c r="AA6000" s="9"/>
      <c r="AB6000" s="9"/>
      <c r="AC6000" s="9"/>
      <c r="AD6000" s="9"/>
      <c r="AE6000" s="9"/>
      <c r="AF6000" s="9"/>
      <c r="AG6000" s="9"/>
      <c r="AH6000" s="9"/>
      <c r="AI6000" s="9"/>
      <c r="AJ6000" s="9"/>
      <c r="AK6000" s="9"/>
      <c r="AL6000" s="9"/>
      <c r="AM6000" s="9"/>
      <c r="AN6000" s="9"/>
      <c r="AO6000" s="9"/>
      <c r="AP6000" s="9"/>
      <c r="AQ6000" s="15"/>
      <c r="AR6000" s="9">
        <v>1</v>
      </c>
      <c r="AS6000" s="9">
        <f>AR6000*30500</f>
        <v>30500</v>
      </c>
      <c r="AT6000" s="9"/>
      <c r="AU6000" s="9"/>
      <c r="AV6000" s="9"/>
      <c r="AW6000" s="9"/>
      <c r="AX6000" s="9"/>
      <c r="AY6000" s="9"/>
      <c r="AZ6000" s="9"/>
      <c r="BA6000" s="9"/>
      <c r="BB6000" s="9"/>
      <c r="BC6000" s="9"/>
      <c r="BD6000" s="9"/>
      <c r="BE6000" s="9"/>
      <c r="BF6000" s="9"/>
      <c r="BG6000" s="9"/>
      <c r="BH6000" s="9"/>
      <c r="BI6000" s="9"/>
      <c r="BJ6000" s="9"/>
      <c r="BK6000" s="9"/>
      <c r="BL6000" s="9">
        <f t="shared" si="194"/>
        <v>397058.93232680683</v>
      </c>
      <c r="BM6000" s="9">
        <f t="shared" si="195"/>
        <v>397100</v>
      </c>
    </row>
    <row r="6001" spans="1:65" x14ac:dyDescent="0.3">
      <c r="A6001" t="s">
        <v>5254</v>
      </c>
      <c r="B6001" s="9">
        <v>1040</v>
      </c>
      <c r="C6001">
        <v>572578</v>
      </c>
      <c r="D6001">
        <v>1</v>
      </c>
      <c r="E6001">
        <v>0</v>
      </c>
      <c r="F6001">
        <v>0</v>
      </c>
      <c r="G6001">
        <v>0</v>
      </c>
      <c r="H6001">
        <v>0</v>
      </c>
      <c r="I6001" t="s">
        <v>96</v>
      </c>
      <c r="J6001">
        <v>571539</v>
      </c>
      <c r="K6001" t="s">
        <v>419</v>
      </c>
      <c r="L6001">
        <v>571539</v>
      </c>
      <c r="M6001" t="s">
        <v>419</v>
      </c>
      <c r="N6001">
        <v>571539</v>
      </c>
      <c r="O6001" t="s">
        <v>419</v>
      </c>
      <c r="P6001">
        <v>571164</v>
      </c>
      <c r="Q6001" t="s">
        <v>334</v>
      </c>
      <c r="R6001" s="9">
        <v>245263.0582887193</v>
      </c>
      <c r="S6001" s="9"/>
      <c r="T6001" s="9"/>
      <c r="U6001" s="9"/>
      <c r="V6001" s="9"/>
      <c r="W6001" s="9"/>
      <c r="X6001" s="9"/>
      <c r="Y6001" s="9"/>
      <c r="Z6001" s="9"/>
      <c r="AA6001" s="9"/>
      <c r="AB6001" s="9"/>
      <c r="AC6001" s="9"/>
      <c r="AD6001" s="9"/>
      <c r="AE6001" s="9"/>
      <c r="AF6001" s="9"/>
      <c r="AG6001" s="9"/>
      <c r="AH6001" s="9"/>
      <c r="AI6001" s="9"/>
      <c r="AJ6001" s="9"/>
      <c r="AK6001" s="9"/>
      <c r="AL6001" s="9"/>
      <c r="AM6001" s="9"/>
      <c r="AN6001" s="9"/>
      <c r="AO6001" s="9"/>
      <c r="AP6001" s="9"/>
      <c r="AQ6001" s="15"/>
      <c r="AR6001" s="9"/>
      <c r="AS6001" s="9"/>
      <c r="AT6001" s="9"/>
      <c r="AU6001" s="9"/>
      <c r="AV6001" s="9"/>
      <c r="AW6001" s="9"/>
      <c r="AX6001" s="9"/>
      <c r="AY6001" s="9"/>
      <c r="AZ6001" s="9"/>
      <c r="BA6001" s="9"/>
      <c r="BB6001" s="9"/>
      <c r="BC6001" s="9"/>
      <c r="BD6001" s="9"/>
      <c r="BE6001" s="9"/>
      <c r="BF6001" s="9"/>
      <c r="BG6001" s="9"/>
      <c r="BH6001" s="9"/>
      <c r="BI6001" s="9"/>
      <c r="BJ6001" s="9"/>
      <c r="BK6001" s="9"/>
      <c r="BL6001" s="9">
        <f t="shared" si="194"/>
        <v>245263.0582887193</v>
      </c>
      <c r="BM6001" s="9">
        <f t="shared" si="195"/>
        <v>245300</v>
      </c>
    </row>
    <row r="6002" spans="1:65" x14ac:dyDescent="0.3">
      <c r="A6002" s="2" t="s">
        <v>2223</v>
      </c>
      <c r="B6002" s="9">
        <v>1502</v>
      </c>
      <c r="C6002">
        <v>531995</v>
      </c>
      <c r="D6002">
        <v>1</v>
      </c>
      <c r="E6002">
        <v>1</v>
      </c>
      <c r="F6002">
        <v>0</v>
      </c>
      <c r="G6002">
        <v>0</v>
      </c>
      <c r="H6002">
        <v>0</v>
      </c>
      <c r="I6002" t="s">
        <v>86</v>
      </c>
      <c r="J6002">
        <v>531995</v>
      </c>
      <c r="K6002" t="s">
        <v>2223</v>
      </c>
      <c r="L6002">
        <v>531189</v>
      </c>
      <c r="M6002" t="s">
        <v>338</v>
      </c>
      <c r="N6002">
        <v>531189</v>
      </c>
      <c r="O6002" t="s">
        <v>338</v>
      </c>
      <c r="P6002">
        <v>531189</v>
      </c>
      <c r="Q6002" t="s">
        <v>338</v>
      </c>
      <c r="R6002" s="9">
        <v>351675.29463827319</v>
      </c>
      <c r="S6002" s="9">
        <f>SUMIFS($B:$B,$J:$J,$C6002)</f>
        <v>2169</v>
      </c>
      <c r="T6002" s="9">
        <v>118023.5496614416</v>
      </c>
      <c r="U6002" s="9">
        <v>1</v>
      </c>
      <c r="V6002" s="9">
        <f>U6002*768</f>
        <v>768</v>
      </c>
      <c r="W6002" s="9">
        <v>5</v>
      </c>
      <c r="X6002" s="9">
        <f>W6002*3072</f>
        <v>15360</v>
      </c>
      <c r="Y6002" s="9">
        <v>5</v>
      </c>
      <c r="Z6002" s="9">
        <f>Y6002*1024</f>
        <v>5120</v>
      </c>
      <c r="AA6002" s="9">
        <v>1</v>
      </c>
      <c r="AB6002" s="9">
        <f>AA6002*256</f>
        <v>256</v>
      </c>
      <c r="AC6002" s="9"/>
      <c r="AD6002" s="9"/>
      <c r="AE6002" s="9"/>
      <c r="AF6002" s="9"/>
      <c r="AG6002" s="9"/>
      <c r="AH6002" s="9"/>
      <c r="AI6002" s="9"/>
      <c r="AJ6002" s="9"/>
      <c r="AK6002" s="9"/>
      <c r="AL6002" s="9"/>
      <c r="AM6002" s="9"/>
      <c r="AN6002" s="9"/>
      <c r="AO6002" s="9"/>
      <c r="AP6002" s="9"/>
      <c r="AQ6002" s="15"/>
      <c r="AR6002" s="9"/>
      <c r="AS6002" s="9"/>
      <c r="AT6002" s="9"/>
      <c r="AU6002" s="9"/>
      <c r="AV6002" s="9"/>
      <c r="AW6002" s="9"/>
      <c r="AX6002" s="9"/>
      <c r="AY6002" s="9"/>
      <c r="AZ6002" s="9"/>
      <c r="BA6002" s="9"/>
      <c r="BB6002" s="9"/>
      <c r="BC6002" s="9"/>
      <c r="BD6002" s="9"/>
      <c r="BE6002" s="9"/>
      <c r="BF6002" s="9"/>
      <c r="BG6002" s="9"/>
      <c r="BH6002" s="9"/>
      <c r="BI6002" s="9"/>
      <c r="BJ6002" s="9"/>
      <c r="BK6002" s="9"/>
      <c r="BL6002" s="9">
        <f t="shared" si="194"/>
        <v>491202.84429971478</v>
      </c>
      <c r="BM6002" s="9">
        <f t="shared" si="195"/>
        <v>491200</v>
      </c>
    </row>
    <row r="6003" spans="1:65" x14ac:dyDescent="0.3">
      <c r="A6003" t="s">
        <v>5255</v>
      </c>
      <c r="B6003" s="9">
        <v>142</v>
      </c>
      <c r="C6003">
        <v>571598</v>
      </c>
      <c r="D6003">
        <v>1</v>
      </c>
      <c r="E6003">
        <v>0</v>
      </c>
      <c r="F6003">
        <v>0</v>
      </c>
      <c r="G6003">
        <v>0</v>
      </c>
      <c r="H6003">
        <v>0</v>
      </c>
      <c r="I6003" t="s">
        <v>86</v>
      </c>
      <c r="J6003">
        <v>532169</v>
      </c>
      <c r="K6003" t="s">
        <v>868</v>
      </c>
      <c r="L6003">
        <v>532053</v>
      </c>
      <c r="M6003" t="s">
        <v>281</v>
      </c>
      <c r="N6003">
        <v>532053</v>
      </c>
      <c r="O6003" t="s">
        <v>281</v>
      </c>
      <c r="P6003">
        <v>532053</v>
      </c>
      <c r="Q6003" t="s">
        <v>281</v>
      </c>
      <c r="R6003" s="9">
        <v>71941.662785630979</v>
      </c>
      <c r="S6003" s="9"/>
      <c r="T6003" s="9"/>
      <c r="U6003" s="9"/>
      <c r="V6003" s="9"/>
      <c r="W6003" s="9"/>
      <c r="X6003" s="9"/>
      <c r="Y6003" s="9"/>
      <c r="Z6003" s="9"/>
      <c r="AA6003" s="9"/>
      <c r="AB6003" s="9"/>
      <c r="AC6003" s="9"/>
      <c r="AD6003" s="9"/>
      <c r="AE6003" s="9"/>
      <c r="AF6003" s="9"/>
      <c r="AG6003" s="9"/>
      <c r="AH6003" s="9"/>
      <c r="AI6003" s="9"/>
      <c r="AJ6003" s="9"/>
      <c r="AK6003" s="9"/>
      <c r="AL6003" s="9"/>
      <c r="AM6003" s="9"/>
      <c r="AN6003" s="9"/>
      <c r="AO6003" s="9"/>
      <c r="AP6003" s="9"/>
      <c r="AQ6003" s="15"/>
      <c r="AR6003" s="9"/>
      <c r="AS6003" s="9"/>
      <c r="AT6003" s="9"/>
      <c r="AU6003" s="9"/>
      <c r="AV6003" s="9"/>
      <c r="AW6003" s="9"/>
      <c r="AX6003" s="9"/>
      <c r="AY6003" s="9"/>
      <c r="AZ6003" s="9"/>
      <c r="BA6003" s="9"/>
      <c r="BB6003" s="9"/>
      <c r="BC6003" s="9"/>
      <c r="BD6003" s="9"/>
      <c r="BE6003" s="9"/>
      <c r="BF6003" s="9"/>
      <c r="BG6003" s="9"/>
      <c r="BH6003" s="9"/>
      <c r="BI6003" s="9"/>
      <c r="BJ6003" s="9"/>
      <c r="BK6003" s="9"/>
      <c r="BL6003" s="9">
        <f t="shared" si="194"/>
        <v>71941.662785630979</v>
      </c>
      <c r="BM6003" s="9">
        <f t="shared" si="195"/>
        <v>71900</v>
      </c>
    </row>
    <row r="6004" spans="1:65" x14ac:dyDescent="0.3">
      <c r="A6004" t="s">
        <v>5256</v>
      </c>
      <c r="B6004" s="9">
        <v>118</v>
      </c>
      <c r="C6004">
        <v>547859</v>
      </c>
      <c r="D6004">
        <v>1</v>
      </c>
      <c r="E6004">
        <v>0</v>
      </c>
      <c r="F6004">
        <v>0</v>
      </c>
      <c r="G6004">
        <v>0</v>
      </c>
      <c r="H6004">
        <v>0</v>
      </c>
      <c r="I6004" t="s">
        <v>96</v>
      </c>
      <c r="J6004">
        <v>571491</v>
      </c>
      <c r="K6004" t="s">
        <v>614</v>
      </c>
      <c r="L6004">
        <v>571539</v>
      </c>
      <c r="M6004" t="s">
        <v>419</v>
      </c>
      <c r="N6004">
        <v>571539</v>
      </c>
      <c r="O6004" t="s">
        <v>419</v>
      </c>
      <c r="P6004">
        <v>571164</v>
      </c>
      <c r="Q6004" t="s">
        <v>334</v>
      </c>
      <c r="R6004" s="9">
        <v>71941.662785630979</v>
      </c>
      <c r="S6004" s="9"/>
      <c r="T6004" s="9"/>
      <c r="U6004" s="9"/>
      <c r="V6004" s="9"/>
      <c r="W6004" s="9"/>
      <c r="X6004" s="9"/>
      <c r="Y6004" s="9"/>
      <c r="Z6004" s="9"/>
      <c r="AA6004" s="9"/>
      <c r="AB6004" s="9"/>
      <c r="AC6004" s="9"/>
      <c r="AD6004" s="9"/>
      <c r="AE6004" s="9"/>
      <c r="AF6004" s="9"/>
      <c r="AG6004" s="9"/>
      <c r="AH6004" s="9"/>
      <c r="AI6004" s="9"/>
      <c r="AJ6004" s="9"/>
      <c r="AK6004" s="9"/>
      <c r="AL6004" s="9"/>
      <c r="AM6004" s="9"/>
      <c r="AN6004" s="9"/>
      <c r="AO6004" s="9"/>
      <c r="AP6004" s="9"/>
      <c r="AQ6004" s="15"/>
      <c r="AR6004" s="9"/>
      <c r="AS6004" s="9"/>
      <c r="AT6004" s="9"/>
      <c r="AU6004" s="9"/>
      <c r="AV6004" s="9"/>
      <c r="AW6004" s="9"/>
      <c r="AX6004" s="9"/>
      <c r="AY6004" s="9"/>
      <c r="AZ6004" s="9"/>
      <c r="BA6004" s="9"/>
      <c r="BB6004" s="9"/>
      <c r="BC6004" s="9"/>
      <c r="BD6004" s="9"/>
      <c r="BE6004" s="9"/>
      <c r="BF6004" s="9"/>
      <c r="BG6004" s="9"/>
      <c r="BH6004" s="9"/>
      <c r="BI6004" s="9"/>
      <c r="BJ6004" s="9"/>
      <c r="BK6004" s="9"/>
      <c r="BL6004" s="9">
        <f t="shared" si="194"/>
        <v>71941.662785630979</v>
      </c>
      <c r="BM6004" s="9">
        <f t="shared" si="195"/>
        <v>71900</v>
      </c>
    </row>
    <row r="6005" spans="1:65" x14ac:dyDescent="0.3">
      <c r="A6005" t="s">
        <v>5257</v>
      </c>
      <c r="B6005" s="9">
        <v>227</v>
      </c>
      <c r="C6005">
        <v>561975</v>
      </c>
      <c r="D6005">
        <v>1</v>
      </c>
      <c r="E6005">
        <v>0</v>
      </c>
      <c r="F6005">
        <v>0</v>
      </c>
      <c r="G6005">
        <v>0</v>
      </c>
      <c r="H6005">
        <v>0</v>
      </c>
      <c r="I6005" t="s">
        <v>123</v>
      </c>
      <c r="J6005">
        <v>547492</v>
      </c>
      <c r="K6005" t="s">
        <v>125</v>
      </c>
      <c r="L6005">
        <v>547492</v>
      </c>
      <c r="M6005" t="s">
        <v>125</v>
      </c>
      <c r="N6005">
        <v>547492</v>
      </c>
      <c r="O6005" t="s">
        <v>125</v>
      </c>
      <c r="P6005">
        <v>547492</v>
      </c>
      <c r="Q6005" t="s">
        <v>125</v>
      </c>
      <c r="R6005" s="9">
        <v>71941.662785630979</v>
      </c>
      <c r="S6005" s="9"/>
      <c r="T6005" s="9"/>
      <c r="U6005" s="9"/>
      <c r="V6005" s="9"/>
      <c r="W6005" s="9"/>
      <c r="X6005" s="9"/>
      <c r="Y6005" s="9"/>
      <c r="Z6005" s="9"/>
      <c r="AA6005" s="9"/>
      <c r="AB6005" s="9"/>
      <c r="AC6005" s="9"/>
      <c r="AD6005" s="9"/>
      <c r="AE6005" s="9"/>
      <c r="AF6005" s="9"/>
      <c r="AG6005" s="9"/>
      <c r="AH6005" s="9"/>
      <c r="AI6005" s="9"/>
      <c r="AJ6005" s="9"/>
      <c r="AK6005" s="9"/>
      <c r="AL6005" s="9"/>
      <c r="AM6005" s="9"/>
      <c r="AN6005" s="9"/>
      <c r="AO6005" s="9"/>
      <c r="AP6005" s="9"/>
      <c r="AQ6005" s="15"/>
      <c r="AR6005" s="9"/>
      <c r="AS6005" s="9"/>
      <c r="AT6005" s="9"/>
      <c r="AU6005" s="9"/>
      <c r="AV6005" s="9"/>
      <c r="AW6005" s="9"/>
      <c r="AX6005" s="9"/>
      <c r="AY6005" s="9"/>
      <c r="AZ6005" s="9"/>
      <c r="BA6005" s="9"/>
      <c r="BB6005" s="9"/>
      <c r="BC6005" s="9"/>
      <c r="BD6005" s="9"/>
      <c r="BE6005" s="9"/>
      <c r="BF6005" s="9"/>
      <c r="BG6005" s="9"/>
      <c r="BH6005" s="9"/>
      <c r="BI6005" s="9"/>
      <c r="BJ6005" s="9"/>
      <c r="BK6005" s="9"/>
      <c r="BL6005" s="9">
        <f t="shared" si="194"/>
        <v>71941.662785630979</v>
      </c>
      <c r="BM6005" s="9">
        <f t="shared" si="195"/>
        <v>71900</v>
      </c>
    </row>
    <row r="6006" spans="1:65" x14ac:dyDescent="0.3">
      <c r="A6006" t="s">
        <v>5258</v>
      </c>
      <c r="B6006" s="9">
        <v>631</v>
      </c>
      <c r="C6006">
        <v>533092</v>
      </c>
      <c r="D6006">
        <v>1</v>
      </c>
      <c r="E6006">
        <v>0</v>
      </c>
      <c r="F6006">
        <v>0</v>
      </c>
      <c r="G6006">
        <v>0</v>
      </c>
      <c r="H6006">
        <v>0</v>
      </c>
      <c r="I6006" t="s">
        <v>86</v>
      </c>
      <c r="J6006">
        <v>532118</v>
      </c>
      <c r="K6006" t="s">
        <v>450</v>
      </c>
      <c r="L6006">
        <v>532053</v>
      </c>
      <c r="M6006" t="s">
        <v>281</v>
      </c>
      <c r="N6006">
        <v>532053</v>
      </c>
      <c r="O6006" t="s">
        <v>281</v>
      </c>
      <c r="P6006">
        <v>532053</v>
      </c>
      <c r="Q6006" t="s">
        <v>281</v>
      </c>
      <c r="R6006" s="9">
        <v>149996.22583169799</v>
      </c>
      <c r="S6006" s="9"/>
      <c r="T6006" s="9"/>
      <c r="U6006" s="9"/>
      <c r="V6006" s="9"/>
      <c r="W6006" s="9"/>
      <c r="X6006" s="9"/>
      <c r="Y6006" s="9"/>
      <c r="Z6006" s="9"/>
      <c r="AA6006" s="9"/>
      <c r="AB6006" s="9"/>
      <c r="AC6006" s="9"/>
      <c r="AD6006" s="9"/>
      <c r="AE6006" s="9"/>
      <c r="AF6006" s="9"/>
      <c r="AG6006" s="9"/>
      <c r="AH6006" s="9"/>
      <c r="AI6006" s="9"/>
      <c r="AJ6006" s="9"/>
      <c r="AK6006" s="9"/>
      <c r="AL6006" s="9"/>
      <c r="AM6006" s="9"/>
      <c r="AN6006" s="9"/>
      <c r="AO6006" s="9"/>
      <c r="AP6006" s="9"/>
      <c r="AQ6006" s="15"/>
      <c r="AR6006" s="9">
        <v>1</v>
      </c>
      <c r="AS6006" s="9">
        <f>AR6006*30500</f>
        <v>30500</v>
      </c>
      <c r="AT6006" s="9"/>
      <c r="AU6006" s="9"/>
      <c r="AV6006" s="9"/>
      <c r="AW6006" s="9"/>
      <c r="AX6006" s="9"/>
      <c r="AY6006" s="9"/>
      <c r="AZ6006" s="9"/>
      <c r="BA6006" s="9"/>
      <c r="BB6006" s="9"/>
      <c r="BC6006" s="9"/>
      <c r="BD6006" s="9"/>
      <c r="BE6006" s="9"/>
      <c r="BF6006" s="9"/>
      <c r="BG6006" s="9"/>
      <c r="BH6006" s="9"/>
      <c r="BI6006" s="9"/>
      <c r="BJ6006" s="9"/>
      <c r="BK6006" s="9"/>
      <c r="BL6006" s="9">
        <f t="shared" si="194"/>
        <v>180496.22583169799</v>
      </c>
      <c r="BM6006" s="9">
        <f t="shared" si="195"/>
        <v>180500</v>
      </c>
    </row>
    <row r="6007" spans="1:65" x14ac:dyDescent="0.3">
      <c r="A6007" t="s">
        <v>5259</v>
      </c>
      <c r="B6007" s="9">
        <v>805</v>
      </c>
      <c r="C6007">
        <v>584185</v>
      </c>
      <c r="D6007">
        <v>1</v>
      </c>
      <c r="E6007">
        <v>0</v>
      </c>
      <c r="F6007">
        <v>0</v>
      </c>
      <c r="G6007">
        <v>0</v>
      </c>
      <c r="H6007">
        <v>0</v>
      </c>
      <c r="I6007" t="s">
        <v>81</v>
      </c>
      <c r="J6007">
        <v>584223</v>
      </c>
      <c r="K6007" t="s">
        <v>148</v>
      </c>
      <c r="L6007">
        <v>584223</v>
      </c>
      <c r="M6007" t="s">
        <v>148</v>
      </c>
      <c r="N6007">
        <v>583782</v>
      </c>
      <c r="O6007" t="s">
        <v>149</v>
      </c>
      <c r="P6007">
        <v>583782</v>
      </c>
      <c r="Q6007" t="s">
        <v>149</v>
      </c>
      <c r="R6007" s="9">
        <v>190663.85366584061</v>
      </c>
      <c r="S6007" s="9"/>
      <c r="T6007" s="9"/>
      <c r="U6007" s="9"/>
      <c r="V6007" s="9"/>
      <c r="W6007" s="9"/>
      <c r="X6007" s="9"/>
      <c r="Y6007" s="9"/>
      <c r="Z6007" s="9"/>
      <c r="AA6007" s="9"/>
      <c r="AB6007" s="9"/>
      <c r="AC6007" s="9"/>
      <c r="AD6007" s="9"/>
      <c r="AE6007" s="9"/>
      <c r="AF6007" s="9"/>
      <c r="AG6007" s="9"/>
      <c r="AH6007" s="9"/>
      <c r="AI6007" s="9"/>
      <c r="AJ6007" s="9"/>
      <c r="AK6007" s="9"/>
      <c r="AL6007" s="9"/>
      <c r="AM6007" s="9"/>
      <c r="AN6007" s="9"/>
      <c r="AO6007" s="9"/>
      <c r="AP6007" s="9"/>
      <c r="AQ6007" s="15"/>
      <c r="AR6007" s="9"/>
      <c r="AS6007" s="9"/>
      <c r="AT6007" s="9"/>
      <c r="AU6007" s="9"/>
      <c r="AV6007" s="9"/>
      <c r="AW6007" s="9"/>
      <c r="AX6007" s="9"/>
      <c r="AY6007" s="9"/>
      <c r="AZ6007" s="9"/>
      <c r="BA6007" s="9"/>
      <c r="BB6007" s="9"/>
      <c r="BC6007" s="9"/>
      <c r="BD6007" s="9"/>
      <c r="BE6007" s="9"/>
      <c r="BF6007" s="9"/>
      <c r="BG6007" s="9"/>
      <c r="BH6007" s="9"/>
      <c r="BI6007" s="9"/>
      <c r="BJ6007" s="9"/>
      <c r="BK6007" s="9"/>
      <c r="BL6007" s="9">
        <f t="shared" si="194"/>
        <v>190663.85366584061</v>
      </c>
      <c r="BM6007" s="9">
        <f t="shared" si="195"/>
        <v>190700</v>
      </c>
    </row>
    <row r="6008" spans="1:65" x14ac:dyDescent="0.3">
      <c r="A6008" s="3" t="s">
        <v>478</v>
      </c>
      <c r="B6008" s="9">
        <v>2954</v>
      </c>
      <c r="C6008">
        <v>562262</v>
      </c>
      <c r="D6008">
        <v>1</v>
      </c>
      <c r="E6008">
        <v>1</v>
      </c>
      <c r="F6008">
        <v>1</v>
      </c>
      <c r="G6008">
        <v>0</v>
      </c>
      <c r="H6008">
        <v>0</v>
      </c>
      <c r="I6008" t="s">
        <v>104</v>
      </c>
      <c r="J6008">
        <v>562262</v>
      </c>
      <c r="K6008" t="s">
        <v>478</v>
      </c>
      <c r="L6008">
        <v>562262</v>
      </c>
      <c r="M6008" t="s">
        <v>478</v>
      </c>
      <c r="N6008">
        <v>561380</v>
      </c>
      <c r="O6008" t="s">
        <v>355</v>
      </c>
      <c r="P6008">
        <v>561380</v>
      </c>
      <c r="Q6008" t="s">
        <v>355</v>
      </c>
      <c r="R6008" s="9">
        <v>679952.08832784893</v>
      </c>
      <c r="S6008" s="9">
        <f>SUMIFS($B:$B,$J:$J,$C6008)</f>
        <v>3376</v>
      </c>
      <c r="T6008" s="9">
        <v>183495.46988334891</v>
      </c>
      <c r="U6008" s="9">
        <v>0</v>
      </c>
      <c r="V6008" s="9">
        <f>U6008*768</f>
        <v>0</v>
      </c>
      <c r="W6008" s="9">
        <v>54</v>
      </c>
      <c r="X6008" s="9">
        <f>W6008*3072</f>
        <v>165888</v>
      </c>
      <c r="Y6008" s="9">
        <v>12</v>
      </c>
      <c r="Z6008" s="9">
        <f>Y6008*1024</f>
        <v>12288</v>
      </c>
      <c r="AA6008" s="9">
        <v>4</v>
      </c>
      <c r="AB6008" s="9">
        <f>AA6008*256</f>
        <v>1024</v>
      </c>
      <c r="AC6008" s="9">
        <f>SUMIFS($B:$B,$L:$L,$C6008)</f>
        <v>3376</v>
      </c>
      <c r="AD6008" s="9">
        <v>423207.04707122286</v>
      </c>
      <c r="AE6008" s="9"/>
      <c r="AF6008" s="9"/>
      <c r="AG6008" s="9"/>
      <c r="AH6008" s="9"/>
      <c r="AI6008" s="9"/>
      <c r="AJ6008" s="9"/>
      <c r="AK6008" s="9"/>
      <c r="AL6008" s="9"/>
      <c r="AM6008" s="9"/>
      <c r="AN6008" s="9"/>
      <c r="AO6008" s="9"/>
      <c r="AP6008" s="9"/>
      <c r="AQ6008" s="15"/>
      <c r="AR6008" s="9">
        <v>3</v>
      </c>
      <c r="AS6008" s="9">
        <f>AR6008*30500</f>
        <v>91500</v>
      </c>
      <c r="AT6008" s="9"/>
      <c r="AU6008" s="9"/>
      <c r="AV6008" s="9"/>
      <c r="AW6008" s="9"/>
      <c r="AX6008" s="9"/>
      <c r="AY6008" s="9"/>
      <c r="AZ6008" s="9"/>
      <c r="BA6008" s="9"/>
      <c r="BB6008" s="9"/>
      <c r="BC6008" s="9"/>
      <c r="BD6008" s="9"/>
      <c r="BE6008" s="9"/>
      <c r="BF6008" s="9"/>
      <c r="BG6008" s="9"/>
      <c r="BH6008" s="9"/>
      <c r="BI6008" s="9"/>
      <c r="BJ6008" s="9"/>
      <c r="BK6008" s="9"/>
      <c r="BL6008" s="9">
        <f t="shared" si="194"/>
        <v>1557354.6052824208</v>
      </c>
      <c r="BM6008" s="9">
        <f t="shared" si="195"/>
        <v>1557400</v>
      </c>
    </row>
    <row r="6009" spans="1:65" x14ac:dyDescent="0.3">
      <c r="A6009" t="s">
        <v>5260</v>
      </c>
      <c r="B6009" s="9">
        <v>154</v>
      </c>
      <c r="C6009">
        <v>595152</v>
      </c>
      <c r="D6009">
        <v>1</v>
      </c>
      <c r="E6009">
        <v>0</v>
      </c>
      <c r="F6009">
        <v>0</v>
      </c>
      <c r="G6009">
        <v>0</v>
      </c>
      <c r="H6009">
        <v>0</v>
      </c>
      <c r="I6009" t="s">
        <v>81</v>
      </c>
      <c r="J6009">
        <v>594911</v>
      </c>
      <c r="K6009" t="s">
        <v>416</v>
      </c>
      <c r="L6009">
        <v>594911</v>
      </c>
      <c r="M6009" t="s">
        <v>416</v>
      </c>
      <c r="N6009">
        <v>595098</v>
      </c>
      <c r="O6009" t="s">
        <v>417</v>
      </c>
      <c r="P6009">
        <v>593711</v>
      </c>
      <c r="Q6009" t="s">
        <v>185</v>
      </c>
      <c r="R6009" s="9">
        <v>71941.662785630979</v>
      </c>
      <c r="S6009" s="9"/>
      <c r="T6009" s="9"/>
      <c r="U6009" s="9"/>
      <c r="V6009" s="9"/>
      <c r="W6009" s="9"/>
      <c r="X6009" s="9"/>
      <c r="Y6009" s="9"/>
      <c r="Z6009" s="9"/>
      <c r="AA6009" s="9"/>
      <c r="AB6009" s="9"/>
      <c r="AC6009" s="9"/>
      <c r="AD6009" s="9"/>
      <c r="AE6009" s="9"/>
      <c r="AF6009" s="9"/>
      <c r="AG6009" s="9"/>
      <c r="AH6009" s="9"/>
      <c r="AI6009" s="9"/>
      <c r="AJ6009" s="9"/>
      <c r="AK6009" s="9"/>
      <c r="AL6009" s="9"/>
      <c r="AM6009" s="9"/>
      <c r="AN6009" s="9"/>
      <c r="AO6009" s="9"/>
      <c r="AP6009" s="9"/>
      <c r="AQ6009" s="15"/>
      <c r="AR6009" s="9"/>
      <c r="AS6009" s="9"/>
      <c r="AT6009" s="9"/>
      <c r="AU6009" s="9"/>
      <c r="AV6009" s="9"/>
      <c r="AW6009" s="9"/>
      <c r="AX6009" s="9"/>
      <c r="AY6009" s="9"/>
      <c r="AZ6009" s="9"/>
      <c r="BA6009" s="9"/>
      <c r="BB6009" s="9"/>
      <c r="BC6009" s="9"/>
      <c r="BD6009" s="9"/>
      <c r="BE6009" s="9"/>
      <c r="BF6009" s="9"/>
      <c r="BG6009" s="9"/>
      <c r="BH6009" s="9"/>
      <c r="BI6009" s="9"/>
      <c r="BJ6009" s="9"/>
      <c r="BK6009" s="9"/>
      <c r="BL6009" s="9">
        <f t="shared" si="194"/>
        <v>71941.662785630979</v>
      </c>
      <c r="BM6009" s="9">
        <f t="shared" si="195"/>
        <v>71900</v>
      </c>
    </row>
    <row r="6010" spans="1:65" x14ac:dyDescent="0.3">
      <c r="A6010" t="s">
        <v>5261</v>
      </c>
      <c r="B6010" s="9">
        <v>67</v>
      </c>
      <c r="C6010">
        <v>584193</v>
      </c>
      <c r="D6010">
        <v>1</v>
      </c>
      <c r="E6010">
        <v>0</v>
      </c>
      <c r="F6010">
        <v>0</v>
      </c>
      <c r="G6010">
        <v>0</v>
      </c>
      <c r="H6010">
        <v>0</v>
      </c>
      <c r="I6010" t="s">
        <v>81</v>
      </c>
      <c r="J6010">
        <v>584215</v>
      </c>
      <c r="K6010" t="s">
        <v>3897</v>
      </c>
      <c r="L6010">
        <v>583782</v>
      </c>
      <c r="M6010" t="s">
        <v>149</v>
      </c>
      <c r="N6010">
        <v>583782</v>
      </c>
      <c r="O6010" t="s">
        <v>149</v>
      </c>
      <c r="P6010">
        <v>583782</v>
      </c>
      <c r="Q6010" t="s">
        <v>149</v>
      </c>
      <c r="R6010" s="9">
        <v>71941.662785630979</v>
      </c>
      <c r="S6010" s="9"/>
      <c r="T6010" s="9"/>
      <c r="U6010" s="9"/>
      <c r="V6010" s="9"/>
      <c r="W6010" s="9"/>
      <c r="X6010" s="9"/>
      <c r="Y6010" s="9"/>
      <c r="Z6010" s="9"/>
      <c r="AA6010" s="9"/>
      <c r="AB6010" s="9"/>
      <c r="AC6010" s="9"/>
      <c r="AD6010" s="9"/>
      <c r="AE6010" s="9"/>
      <c r="AF6010" s="9"/>
      <c r="AG6010" s="9"/>
      <c r="AH6010" s="9"/>
      <c r="AI6010" s="9"/>
      <c r="AJ6010" s="9"/>
      <c r="AK6010" s="9"/>
      <c r="AL6010" s="9"/>
      <c r="AM6010" s="9"/>
      <c r="AN6010" s="9"/>
      <c r="AO6010" s="9"/>
      <c r="AP6010" s="9"/>
      <c r="AQ6010" s="15"/>
      <c r="AR6010" s="9"/>
      <c r="AS6010" s="9"/>
      <c r="AT6010" s="9"/>
      <c r="AU6010" s="9"/>
      <c r="AV6010" s="9"/>
      <c r="AW6010" s="9"/>
      <c r="AX6010" s="9"/>
      <c r="AY6010" s="9"/>
      <c r="AZ6010" s="9"/>
      <c r="BA6010" s="9"/>
      <c r="BB6010" s="9"/>
      <c r="BC6010" s="9"/>
      <c r="BD6010" s="9"/>
      <c r="BE6010" s="9"/>
      <c r="BF6010" s="9"/>
      <c r="BG6010" s="9"/>
      <c r="BH6010" s="9"/>
      <c r="BI6010" s="9"/>
      <c r="BJ6010" s="9"/>
      <c r="BK6010" s="9"/>
      <c r="BL6010" s="9">
        <f t="shared" si="194"/>
        <v>71941.662785630979</v>
      </c>
      <c r="BM6010" s="9">
        <f t="shared" si="195"/>
        <v>71900</v>
      </c>
    </row>
    <row r="6011" spans="1:65" x14ac:dyDescent="0.3">
      <c r="A6011" t="s">
        <v>5262</v>
      </c>
      <c r="B6011" s="9">
        <v>110</v>
      </c>
      <c r="C6011">
        <v>513202</v>
      </c>
      <c r="D6011">
        <v>1</v>
      </c>
      <c r="E6011">
        <v>0</v>
      </c>
      <c r="F6011">
        <v>0</v>
      </c>
      <c r="G6011">
        <v>0</v>
      </c>
      <c r="H6011">
        <v>0</v>
      </c>
      <c r="I6011" t="s">
        <v>86</v>
      </c>
      <c r="J6011">
        <v>533581</v>
      </c>
      <c r="K6011" t="s">
        <v>3691</v>
      </c>
      <c r="L6011">
        <v>533424</v>
      </c>
      <c r="M6011" t="s">
        <v>190</v>
      </c>
      <c r="N6011">
        <v>533424</v>
      </c>
      <c r="O6011" t="s">
        <v>190</v>
      </c>
      <c r="P6011">
        <v>533165</v>
      </c>
      <c r="Q6011" t="s">
        <v>191</v>
      </c>
      <c r="R6011" s="9">
        <v>71941.662785630979</v>
      </c>
      <c r="S6011" s="9"/>
      <c r="T6011" s="9"/>
      <c r="U6011" s="9"/>
      <c r="V6011" s="9"/>
      <c r="W6011" s="9"/>
      <c r="X6011" s="9"/>
      <c r="Y6011" s="9"/>
      <c r="Z6011" s="9"/>
      <c r="AA6011" s="9"/>
      <c r="AB6011" s="9"/>
      <c r="AC6011" s="9"/>
      <c r="AD6011" s="9"/>
      <c r="AE6011" s="9"/>
      <c r="AF6011" s="9"/>
      <c r="AG6011" s="9"/>
      <c r="AH6011" s="9"/>
      <c r="AI6011" s="9"/>
      <c r="AJ6011" s="9"/>
      <c r="AK6011" s="9"/>
      <c r="AL6011" s="9"/>
      <c r="AM6011" s="9"/>
      <c r="AN6011" s="9"/>
      <c r="AO6011" s="9"/>
      <c r="AP6011" s="9"/>
      <c r="AQ6011" s="15"/>
      <c r="AR6011" s="9"/>
      <c r="AS6011" s="9"/>
      <c r="AT6011" s="9"/>
      <c r="AU6011" s="9"/>
      <c r="AV6011" s="9"/>
      <c r="AW6011" s="9"/>
      <c r="AX6011" s="9"/>
      <c r="AY6011" s="9"/>
      <c r="AZ6011" s="9"/>
      <c r="BA6011" s="9"/>
      <c r="BB6011" s="9"/>
      <c r="BC6011" s="9"/>
      <c r="BD6011" s="9"/>
      <c r="BE6011" s="9"/>
      <c r="BF6011" s="9"/>
      <c r="BG6011" s="9"/>
      <c r="BH6011" s="9"/>
      <c r="BI6011" s="9"/>
      <c r="BJ6011" s="9"/>
      <c r="BK6011" s="9"/>
      <c r="BL6011" s="9">
        <f t="shared" si="194"/>
        <v>71941.662785630979</v>
      </c>
      <c r="BM6011" s="9">
        <f t="shared" si="195"/>
        <v>71900</v>
      </c>
    </row>
    <row r="6012" spans="1:65" x14ac:dyDescent="0.3">
      <c r="A6012" t="s">
        <v>5263</v>
      </c>
      <c r="B6012" s="9">
        <v>445</v>
      </c>
      <c r="C6012">
        <v>535354</v>
      </c>
      <c r="D6012">
        <v>1</v>
      </c>
      <c r="E6012">
        <v>0</v>
      </c>
      <c r="F6012">
        <v>0</v>
      </c>
      <c r="G6012">
        <v>0</v>
      </c>
      <c r="H6012">
        <v>0</v>
      </c>
      <c r="I6012" t="s">
        <v>86</v>
      </c>
      <c r="J6012">
        <v>535087</v>
      </c>
      <c r="K6012" t="s">
        <v>960</v>
      </c>
      <c r="L6012">
        <v>535087</v>
      </c>
      <c r="M6012" t="s">
        <v>960</v>
      </c>
      <c r="N6012">
        <v>535087</v>
      </c>
      <c r="O6012" t="s">
        <v>960</v>
      </c>
      <c r="P6012">
        <v>535087</v>
      </c>
      <c r="Q6012" t="s">
        <v>960</v>
      </c>
      <c r="R6012" s="9">
        <v>106260.53881669301</v>
      </c>
      <c r="S6012" s="9"/>
      <c r="T6012" s="9"/>
      <c r="U6012" s="9"/>
      <c r="V6012" s="9"/>
      <c r="W6012" s="9"/>
      <c r="X6012" s="9"/>
      <c r="Y6012" s="9"/>
      <c r="Z6012" s="9"/>
      <c r="AA6012" s="9"/>
      <c r="AB6012" s="9"/>
      <c r="AC6012" s="9"/>
      <c r="AD6012" s="9"/>
      <c r="AE6012" s="9"/>
      <c r="AF6012" s="9"/>
      <c r="AG6012" s="9"/>
      <c r="AH6012" s="9"/>
      <c r="AI6012" s="9"/>
      <c r="AJ6012" s="9"/>
      <c r="AK6012" s="9"/>
      <c r="AL6012" s="9"/>
      <c r="AM6012" s="9"/>
      <c r="AN6012" s="9"/>
      <c r="AO6012" s="9"/>
      <c r="AP6012" s="9"/>
      <c r="AQ6012" s="15"/>
      <c r="AR6012" s="9"/>
      <c r="AS6012" s="9"/>
      <c r="AT6012" s="9"/>
      <c r="AU6012" s="9"/>
      <c r="AV6012" s="9"/>
      <c r="AW6012" s="9"/>
      <c r="AX6012" s="9"/>
      <c r="AY6012" s="9"/>
      <c r="AZ6012" s="9"/>
      <c r="BA6012" s="9"/>
      <c r="BB6012" s="9"/>
      <c r="BC6012" s="9"/>
      <c r="BD6012" s="9"/>
      <c r="BE6012" s="9"/>
      <c r="BF6012" s="9"/>
      <c r="BG6012" s="9"/>
      <c r="BH6012" s="9"/>
      <c r="BI6012" s="9"/>
      <c r="BJ6012" s="9"/>
      <c r="BK6012" s="9"/>
      <c r="BL6012" s="9">
        <f t="shared" si="194"/>
        <v>106260.53881669301</v>
      </c>
      <c r="BM6012" s="9">
        <f t="shared" si="195"/>
        <v>106300</v>
      </c>
    </row>
    <row r="6013" spans="1:65" x14ac:dyDescent="0.3">
      <c r="A6013" t="s">
        <v>5264</v>
      </c>
      <c r="B6013" s="9">
        <v>346</v>
      </c>
      <c r="C6013">
        <v>550698</v>
      </c>
      <c r="D6013">
        <v>1</v>
      </c>
      <c r="E6013">
        <v>0</v>
      </c>
      <c r="F6013">
        <v>0</v>
      </c>
      <c r="G6013">
        <v>0</v>
      </c>
      <c r="H6013">
        <v>0</v>
      </c>
      <c r="I6013" t="s">
        <v>83</v>
      </c>
      <c r="J6013">
        <v>550167</v>
      </c>
      <c r="K6013" t="s">
        <v>497</v>
      </c>
      <c r="L6013">
        <v>550647</v>
      </c>
      <c r="M6013" t="s">
        <v>498</v>
      </c>
      <c r="N6013">
        <v>550647</v>
      </c>
      <c r="O6013" t="s">
        <v>498</v>
      </c>
      <c r="P6013">
        <v>550647</v>
      </c>
      <c r="Q6013" t="s">
        <v>498</v>
      </c>
      <c r="R6013" s="9">
        <v>82852.904245630634</v>
      </c>
      <c r="S6013" s="9"/>
      <c r="T6013" s="9"/>
      <c r="U6013" s="9"/>
      <c r="V6013" s="9"/>
      <c r="W6013" s="9"/>
      <c r="X6013" s="9"/>
      <c r="Y6013" s="9"/>
      <c r="Z6013" s="9"/>
      <c r="AA6013" s="9"/>
      <c r="AB6013" s="9"/>
      <c r="AC6013" s="9"/>
      <c r="AD6013" s="9"/>
      <c r="AE6013" s="9"/>
      <c r="AF6013" s="9"/>
      <c r="AG6013" s="9"/>
      <c r="AH6013" s="9"/>
      <c r="AI6013" s="9"/>
      <c r="AJ6013" s="9"/>
      <c r="AK6013" s="9"/>
      <c r="AL6013" s="9"/>
      <c r="AM6013" s="9"/>
      <c r="AN6013" s="9"/>
      <c r="AO6013" s="9"/>
      <c r="AP6013" s="9"/>
      <c r="AQ6013" s="15"/>
      <c r="AR6013" s="9"/>
      <c r="AS6013" s="9"/>
      <c r="AT6013" s="9"/>
      <c r="AU6013" s="9"/>
      <c r="AV6013" s="9"/>
      <c r="AW6013" s="9"/>
      <c r="AX6013" s="9"/>
      <c r="AY6013" s="9"/>
      <c r="AZ6013" s="9"/>
      <c r="BA6013" s="9"/>
      <c r="BB6013" s="9"/>
      <c r="BC6013" s="9"/>
      <c r="BD6013" s="9"/>
      <c r="BE6013" s="9"/>
      <c r="BF6013" s="9"/>
      <c r="BG6013" s="9"/>
      <c r="BH6013" s="9"/>
      <c r="BI6013" s="9"/>
      <c r="BJ6013" s="9"/>
      <c r="BK6013" s="9"/>
      <c r="BL6013" s="9">
        <f t="shared" si="194"/>
        <v>82852.904245630634</v>
      </c>
      <c r="BM6013" s="9">
        <f t="shared" si="195"/>
        <v>82900</v>
      </c>
    </row>
    <row r="6014" spans="1:65" x14ac:dyDescent="0.3">
      <c r="A6014" t="s">
        <v>5265</v>
      </c>
      <c r="B6014" s="9">
        <v>445</v>
      </c>
      <c r="C6014">
        <v>574660</v>
      </c>
      <c r="D6014">
        <v>1</v>
      </c>
      <c r="E6014">
        <v>0</v>
      </c>
      <c r="F6014">
        <v>0</v>
      </c>
      <c r="G6014">
        <v>0</v>
      </c>
      <c r="H6014">
        <v>0</v>
      </c>
      <c r="I6014" t="s">
        <v>90</v>
      </c>
      <c r="J6014">
        <v>574121</v>
      </c>
      <c r="K6014" t="s">
        <v>1277</v>
      </c>
      <c r="L6014">
        <v>574121</v>
      </c>
      <c r="M6014" t="s">
        <v>1277</v>
      </c>
      <c r="N6014">
        <v>574121</v>
      </c>
      <c r="O6014" t="s">
        <v>1277</v>
      </c>
      <c r="P6014">
        <v>574121</v>
      </c>
      <c r="Q6014" t="s">
        <v>1277</v>
      </c>
      <c r="R6014" s="9">
        <v>106260.53881669301</v>
      </c>
      <c r="S6014" s="9"/>
      <c r="T6014" s="9"/>
      <c r="U6014" s="9"/>
      <c r="V6014" s="9"/>
      <c r="W6014" s="9"/>
      <c r="X6014" s="9"/>
      <c r="Y6014" s="9"/>
      <c r="Z6014" s="9"/>
      <c r="AA6014" s="9"/>
      <c r="AB6014" s="9"/>
      <c r="AC6014" s="9"/>
      <c r="AD6014" s="9"/>
      <c r="AE6014" s="9"/>
      <c r="AF6014" s="9"/>
      <c r="AG6014" s="9"/>
      <c r="AH6014" s="9"/>
      <c r="AI6014" s="9"/>
      <c r="AJ6014" s="9"/>
      <c r="AK6014" s="9"/>
      <c r="AL6014" s="9"/>
      <c r="AM6014" s="9"/>
      <c r="AN6014" s="9"/>
      <c r="AO6014" s="9"/>
      <c r="AP6014" s="9"/>
      <c r="AQ6014" s="15"/>
      <c r="AR6014" s="9"/>
      <c r="AS6014" s="9"/>
      <c r="AT6014" s="9"/>
      <c r="AU6014" s="9"/>
      <c r="AV6014" s="9"/>
      <c r="AW6014" s="9"/>
      <c r="AX6014" s="9"/>
      <c r="AY6014" s="9"/>
      <c r="AZ6014" s="9"/>
      <c r="BA6014" s="9"/>
      <c r="BB6014" s="9"/>
      <c r="BC6014" s="9"/>
      <c r="BD6014" s="9"/>
      <c r="BE6014" s="9"/>
      <c r="BF6014" s="9"/>
      <c r="BG6014" s="9"/>
      <c r="BH6014" s="9"/>
      <c r="BI6014" s="9"/>
      <c r="BJ6014" s="9"/>
      <c r="BK6014" s="9"/>
      <c r="BL6014" s="9">
        <f t="shared" si="194"/>
        <v>106260.53881669301</v>
      </c>
      <c r="BM6014" s="9">
        <f t="shared" si="195"/>
        <v>106300</v>
      </c>
    </row>
    <row r="6015" spans="1:65" x14ac:dyDescent="0.3">
      <c r="A6015" t="s">
        <v>5266</v>
      </c>
      <c r="B6015" s="9">
        <v>240</v>
      </c>
      <c r="C6015">
        <v>581216</v>
      </c>
      <c r="D6015">
        <v>1</v>
      </c>
      <c r="E6015">
        <v>0</v>
      </c>
      <c r="F6015">
        <v>0</v>
      </c>
      <c r="G6015">
        <v>0</v>
      </c>
      <c r="H6015">
        <v>0</v>
      </c>
      <c r="I6015" t="s">
        <v>96</v>
      </c>
      <c r="J6015">
        <v>580350</v>
      </c>
      <c r="K6015" t="s">
        <v>330</v>
      </c>
      <c r="L6015">
        <v>580350</v>
      </c>
      <c r="M6015" t="s">
        <v>330</v>
      </c>
      <c r="N6015">
        <v>580350</v>
      </c>
      <c r="O6015" t="s">
        <v>330</v>
      </c>
      <c r="P6015">
        <v>581186</v>
      </c>
      <c r="Q6015" t="s">
        <v>331</v>
      </c>
      <c r="R6015" s="9">
        <v>71941.662785630979</v>
      </c>
      <c r="S6015" s="9"/>
      <c r="T6015" s="9"/>
      <c r="U6015" s="9"/>
      <c r="V6015" s="9"/>
      <c r="W6015" s="9"/>
      <c r="X6015" s="9"/>
      <c r="Y6015" s="9"/>
      <c r="Z6015" s="9"/>
      <c r="AA6015" s="9"/>
      <c r="AB6015" s="9"/>
      <c r="AC6015" s="9"/>
      <c r="AD6015" s="9"/>
      <c r="AE6015" s="9"/>
      <c r="AF6015" s="9"/>
      <c r="AG6015" s="9"/>
      <c r="AH6015" s="9"/>
      <c r="AI6015" s="9"/>
      <c r="AJ6015" s="9"/>
      <c r="AK6015" s="9"/>
      <c r="AL6015" s="9"/>
      <c r="AM6015" s="9"/>
      <c r="AN6015" s="9"/>
      <c r="AO6015" s="9"/>
      <c r="AP6015" s="9"/>
      <c r="AQ6015" s="15"/>
      <c r="AR6015" s="9"/>
      <c r="AS6015" s="9"/>
      <c r="AT6015" s="9"/>
      <c r="AU6015" s="9"/>
      <c r="AV6015" s="9"/>
      <c r="AW6015" s="9"/>
      <c r="AX6015" s="9"/>
      <c r="AY6015" s="9"/>
      <c r="AZ6015" s="9"/>
      <c r="BA6015" s="9"/>
      <c r="BB6015" s="9"/>
      <c r="BC6015" s="9"/>
      <c r="BD6015" s="9"/>
      <c r="BE6015" s="9"/>
      <c r="BF6015" s="9"/>
      <c r="BG6015" s="9"/>
      <c r="BH6015" s="9"/>
      <c r="BI6015" s="9"/>
      <c r="BJ6015" s="9"/>
      <c r="BK6015" s="9"/>
      <c r="BL6015" s="9">
        <f t="shared" si="194"/>
        <v>71941.662785630979</v>
      </c>
      <c r="BM6015" s="9">
        <f t="shared" si="195"/>
        <v>71900</v>
      </c>
    </row>
    <row r="6016" spans="1:65" x14ac:dyDescent="0.3">
      <c r="A6016" t="s">
        <v>5266</v>
      </c>
      <c r="B6016" s="9">
        <v>241</v>
      </c>
      <c r="C6016">
        <v>553361</v>
      </c>
      <c r="D6016">
        <v>1</v>
      </c>
      <c r="E6016">
        <v>0</v>
      </c>
      <c r="F6016">
        <v>0</v>
      </c>
      <c r="G6016">
        <v>0</v>
      </c>
      <c r="H6016">
        <v>0</v>
      </c>
      <c r="I6016" t="s">
        <v>83</v>
      </c>
      <c r="J6016">
        <v>553271</v>
      </c>
      <c r="K6016" t="s">
        <v>570</v>
      </c>
      <c r="L6016">
        <v>553271</v>
      </c>
      <c r="M6016" t="s">
        <v>570</v>
      </c>
      <c r="N6016">
        <v>553271</v>
      </c>
      <c r="O6016" t="s">
        <v>570</v>
      </c>
      <c r="P6016">
        <v>553131</v>
      </c>
      <c r="Q6016" t="s">
        <v>571</v>
      </c>
      <c r="R6016" s="9">
        <v>71941.662785630979</v>
      </c>
      <c r="S6016" s="9"/>
      <c r="T6016" s="9"/>
      <c r="U6016" s="9"/>
      <c r="V6016" s="9"/>
      <c r="W6016" s="9"/>
      <c r="X6016" s="9"/>
      <c r="Y6016" s="9"/>
      <c r="Z6016" s="9"/>
      <c r="AA6016" s="9"/>
      <c r="AB6016" s="9"/>
      <c r="AC6016" s="9"/>
      <c r="AD6016" s="9"/>
      <c r="AE6016" s="9"/>
      <c r="AF6016" s="9"/>
      <c r="AG6016" s="9"/>
      <c r="AH6016" s="9"/>
      <c r="AI6016" s="9"/>
      <c r="AJ6016" s="9"/>
      <c r="AK6016" s="9"/>
      <c r="AL6016" s="9"/>
      <c r="AM6016" s="9"/>
      <c r="AN6016" s="9"/>
      <c r="AO6016" s="9"/>
      <c r="AP6016" s="9"/>
      <c r="AQ6016" s="15"/>
      <c r="AR6016" s="9"/>
      <c r="AS6016" s="9"/>
      <c r="AT6016" s="9"/>
      <c r="AU6016" s="9"/>
      <c r="AV6016" s="9"/>
      <c r="AW6016" s="9"/>
      <c r="AX6016" s="9"/>
      <c r="AY6016" s="9"/>
      <c r="AZ6016" s="9"/>
      <c r="BA6016" s="9"/>
      <c r="BB6016" s="9"/>
      <c r="BC6016" s="9"/>
      <c r="BD6016" s="9"/>
      <c r="BE6016" s="9"/>
      <c r="BF6016" s="9"/>
      <c r="BG6016" s="9"/>
      <c r="BH6016" s="9"/>
      <c r="BI6016" s="9"/>
      <c r="BJ6016" s="9"/>
      <c r="BK6016" s="9"/>
      <c r="BL6016" s="9">
        <f t="shared" si="194"/>
        <v>71941.662785630979</v>
      </c>
      <c r="BM6016" s="9">
        <f t="shared" si="195"/>
        <v>71900</v>
      </c>
    </row>
    <row r="6017" spans="1:65" x14ac:dyDescent="0.3">
      <c r="A6017" s="2" t="s">
        <v>840</v>
      </c>
      <c r="B6017" s="9">
        <v>328</v>
      </c>
      <c r="C6017">
        <v>541613</v>
      </c>
      <c r="D6017">
        <v>1</v>
      </c>
      <c r="E6017">
        <v>1</v>
      </c>
      <c r="F6017">
        <v>0</v>
      </c>
      <c r="G6017">
        <v>0</v>
      </c>
      <c r="H6017">
        <v>0</v>
      </c>
      <c r="I6017" t="s">
        <v>86</v>
      </c>
      <c r="J6017">
        <v>541613</v>
      </c>
      <c r="K6017" t="s">
        <v>840</v>
      </c>
      <c r="L6017">
        <v>539911</v>
      </c>
      <c r="M6017" t="s">
        <v>352</v>
      </c>
      <c r="N6017">
        <v>539911</v>
      </c>
      <c r="O6017" t="s">
        <v>352</v>
      </c>
      <c r="P6017">
        <v>539911</v>
      </c>
      <c r="Q6017" t="s">
        <v>352</v>
      </c>
      <c r="R6017" s="9">
        <v>78586.086575299298</v>
      </c>
      <c r="S6017" s="9">
        <f>SUMIFS($B:$B,$J:$J,$C6017)</f>
        <v>1221</v>
      </c>
      <c r="T6017" s="9">
        <v>66514.405994052577</v>
      </c>
      <c r="U6017" s="9">
        <v>0</v>
      </c>
      <c r="V6017" s="9">
        <f>U6017*768</f>
        <v>0</v>
      </c>
      <c r="W6017" s="9">
        <v>5</v>
      </c>
      <c r="X6017" s="9">
        <f>W6017*3072</f>
        <v>15360</v>
      </c>
      <c r="Y6017" s="9">
        <v>3</v>
      </c>
      <c r="Z6017" s="9">
        <f>Y6017*1024</f>
        <v>3072</v>
      </c>
      <c r="AA6017" s="9">
        <v>1</v>
      </c>
      <c r="AB6017" s="9">
        <f>AA6017*256</f>
        <v>256</v>
      </c>
      <c r="AC6017" s="9"/>
      <c r="AD6017" s="9"/>
      <c r="AE6017" s="9"/>
      <c r="AF6017" s="9"/>
      <c r="AG6017" s="9"/>
      <c r="AH6017" s="9"/>
      <c r="AI6017" s="9"/>
      <c r="AJ6017" s="9"/>
      <c r="AK6017" s="9"/>
      <c r="AL6017" s="9"/>
      <c r="AM6017" s="9"/>
      <c r="AN6017" s="9"/>
      <c r="AO6017" s="9"/>
      <c r="AP6017" s="9"/>
      <c r="AQ6017" s="15"/>
      <c r="AR6017" s="9"/>
      <c r="AS6017" s="9"/>
      <c r="AT6017" s="9"/>
      <c r="AU6017" s="9"/>
      <c r="AV6017" s="9"/>
      <c r="AW6017" s="9"/>
      <c r="AX6017" s="9"/>
      <c r="AY6017" s="9"/>
      <c r="AZ6017" s="9"/>
      <c r="BA6017" s="9"/>
      <c r="BB6017" s="9"/>
      <c r="BC6017" s="9"/>
      <c r="BD6017" s="9"/>
      <c r="BE6017" s="9"/>
      <c r="BF6017" s="9"/>
      <c r="BG6017" s="9"/>
      <c r="BH6017" s="9"/>
      <c r="BI6017" s="9"/>
      <c r="BJ6017" s="9"/>
      <c r="BK6017" s="9"/>
      <c r="BL6017" s="9">
        <f t="shared" si="194"/>
        <v>163788.49256935186</v>
      </c>
      <c r="BM6017" s="9">
        <f t="shared" si="195"/>
        <v>163800</v>
      </c>
    </row>
    <row r="6018" spans="1:65" x14ac:dyDescent="0.3">
      <c r="A6018" t="s">
        <v>5267</v>
      </c>
      <c r="B6018" s="9">
        <v>220</v>
      </c>
      <c r="C6018">
        <v>542482</v>
      </c>
      <c r="D6018">
        <v>1</v>
      </c>
      <c r="E6018">
        <v>0</v>
      </c>
      <c r="F6018">
        <v>0</v>
      </c>
      <c r="G6018">
        <v>0</v>
      </c>
      <c r="H6018">
        <v>0</v>
      </c>
      <c r="I6018" t="s">
        <v>131</v>
      </c>
      <c r="J6018">
        <v>565555</v>
      </c>
      <c r="K6018" t="s">
        <v>253</v>
      </c>
      <c r="L6018">
        <v>565555</v>
      </c>
      <c r="M6018" t="s">
        <v>253</v>
      </c>
      <c r="N6018">
        <v>565555</v>
      </c>
      <c r="O6018" t="s">
        <v>253</v>
      </c>
      <c r="P6018">
        <v>565555</v>
      </c>
      <c r="Q6018" t="s">
        <v>253</v>
      </c>
      <c r="R6018" s="9">
        <v>71941.662785630979</v>
      </c>
      <c r="S6018" s="9"/>
      <c r="T6018" s="9"/>
      <c r="U6018" s="9"/>
      <c r="V6018" s="9"/>
      <c r="W6018" s="9"/>
      <c r="X6018" s="9"/>
      <c r="Y6018" s="9"/>
      <c r="Z6018" s="9"/>
      <c r="AA6018" s="9"/>
      <c r="AB6018" s="9"/>
      <c r="AC6018" s="9"/>
      <c r="AD6018" s="9"/>
      <c r="AE6018" s="9"/>
      <c r="AF6018" s="9"/>
      <c r="AG6018" s="9"/>
      <c r="AH6018" s="9"/>
      <c r="AI6018" s="9"/>
      <c r="AJ6018" s="9"/>
      <c r="AK6018" s="9"/>
      <c r="AL6018" s="9"/>
      <c r="AM6018" s="9"/>
      <c r="AN6018" s="9"/>
      <c r="AO6018" s="9"/>
      <c r="AP6018" s="9"/>
      <c r="AQ6018" s="15"/>
      <c r="AR6018" s="9"/>
      <c r="AS6018" s="9"/>
      <c r="AT6018" s="9"/>
      <c r="AU6018" s="9"/>
      <c r="AV6018" s="9"/>
      <c r="AW6018" s="9"/>
      <c r="AX6018" s="9"/>
      <c r="AY6018" s="9"/>
      <c r="AZ6018" s="9"/>
      <c r="BA6018" s="9"/>
      <c r="BB6018" s="9"/>
      <c r="BC6018" s="9"/>
      <c r="BD6018" s="9"/>
      <c r="BE6018" s="9"/>
      <c r="BF6018" s="9"/>
      <c r="BG6018" s="9"/>
      <c r="BH6018" s="9"/>
      <c r="BI6018" s="9"/>
      <c r="BJ6018" s="9"/>
      <c r="BK6018" s="9"/>
      <c r="BL6018" s="9">
        <f t="shared" si="194"/>
        <v>71941.662785630979</v>
      </c>
      <c r="BM6018" s="9">
        <f t="shared" si="195"/>
        <v>71900</v>
      </c>
    </row>
    <row r="6019" spans="1:65" x14ac:dyDescent="0.3">
      <c r="A6019" t="s">
        <v>5267</v>
      </c>
      <c r="B6019" s="9">
        <v>504</v>
      </c>
      <c r="C6019">
        <v>532002</v>
      </c>
      <c r="D6019">
        <v>1</v>
      </c>
      <c r="E6019">
        <v>0</v>
      </c>
      <c r="F6019">
        <v>0</v>
      </c>
      <c r="G6019">
        <v>0</v>
      </c>
      <c r="H6019">
        <v>0</v>
      </c>
      <c r="I6019" t="s">
        <v>86</v>
      </c>
      <c r="J6019">
        <v>531138</v>
      </c>
      <c r="K6019" t="s">
        <v>921</v>
      </c>
      <c r="L6019">
        <v>531189</v>
      </c>
      <c r="M6019" t="s">
        <v>338</v>
      </c>
      <c r="N6019">
        <v>531189</v>
      </c>
      <c r="O6019" t="s">
        <v>338</v>
      </c>
      <c r="P6019">
        <v>531189</v>
      </c>
      <c r="Q6019" t="s">
        <v>338</v>
      </c>
      <c r="R6019" s="9">
        <v>120165.93350696719</v>
      </c>
      <c r="S6019" s="9"/>
      <c r="T6019" s="9"/>
      <c r="U6019" s="9"/>
      <c r="V6019" s="9"/>
      <c r="W6019" s="9"/>
      <c r="X6019" s="9"/>
      <c r="Y6019" s="9"/>
      <c r="Z6019" s="9"/>
      <c r="AA6019" s="9"/>
      <c r="AB6019" s="9"/>
      <c r="AC6019" s="9"/>
      <c r="AD6019" s="9"/>
      <c r="AE6019" s="9"/>
      <c r="AF6019" s="9"/>
      <c r="AG6019" s="9"/>
      <c r="AH6019" s="9"/>
      <c r="AI6019" s="9"/>
      <c r="AJ6019" s="9"/>
      <c r="AK6019" s="9"/>
      <c r="AL6019" s="9"/>
      <c r="AM6019" s="9"/>
      <c r="AN6019" s="9"/>
      <c r="AO6019" s="9"/>
      <c r="AP6019" s="9"/>
      <c r="AQ6019" s="15"/>
      <c r="AR6019" s="9"/>
      <c r="AS6019" s="9"/>
      <c r="AT6019" s="9"/>
      <c r="AU6019" s="9"/>
      <c r="AV6019" s="9"/>
      <c r="AW6019" s="9"/>
      <c r="AX6019" s="9"/>
      <c r="AY6019" s="9"/>
      <c r="AZ6019" s="9"/>
      <c r="BA6019" s="9"/>
      <c r="BB6019" s="9"/>
      <c r="BC6019" s="9"/>
      <c r="BD6019" s="9"/>
      <c r="BE6019" s="9"/>
      <c r="BF6019" s="9"/>
      <c r="BG6019" s="9"/>
      <c r="BH6019" s="9"/>
      <c r="BI6019" s="9"/>
      <c r="BJ6019" s="9"/>
      <c r="BK6019" s="9"/>
      <c r="BL6019" s="9">
        <f t="shared" si="194"/>
        <v>120165.93350696719</v>
      </c>
      <c r="BM6019" s="9">
        <f t="shared" si="195"/>
        <v>120200</v>
      </c>
    </row>
    <row r="6020" spans="1:65" x14ac:dyDescent="0.3">
      <c r="A6020" t="s">
        <v>5268</v>
      </c>
      <c r="B6020" s="9">
        <v>96</v>
      </c>
      <c r="C6020">
        <v>530603</v>
      </c>
      <c r="D6020">
        <v>1</v>
      </c>
      <c r="E6020">
        <v>0</v>
      </c>
      <c r="F6020">
        <v>0</v>
      </c>
      <c r="G6020">
        <v>0</v>
      </c>
      <c r="H6020">
        <v>0</v>
      </c>
      <c r="I6020" t="s">
        <v>131</v>
      </c>
      <c r="J6020">
        <v>566985</v>
      </c>
      <c r="K6020" t="s">
        <v>423</v>
      </c>
      <c r="L6020">
        <v>566985</v>
      </c>
      <c r="M6020" t="s">
        <v>423</v>
      </c>
      <c r="N6020">
        <v>566985</v>
      </c>
      <c r="O6020" t="s">
        <v>423</v>
      </c>
      <c r="P6020">
        <v>566985</v>
      </c>
      <c r="Q6020" t="s">
        <v>423</v>
      </c>
      <c r="R6020" s="9">
        <v>71941.662785630979</v>
      </c>
      <c r="S6020" s="9"/>
      <c r="T6020" s="9"/>
      <c r="U6020" s="9"/>
      <c r="V6020" s="9"/>
      <c r="W6020" s="9"/>
      <c r="X6020" s="9"/>
      <c r="Y6020" s="9"/>
      <c r="Z6020" s="9"/>
      <c r="AA6020" s="9"/>
      <c r="AB6020" s="9"/>
      <c r="AC6020" s="9"/>
      <c r="AD6020" s="9"/>
      <c r="AE6020" s="9"/>
      <c r="AF6020" s="9"/>
      <c r="AG6020" s="9"/>
      <c r="AH6020" s="9"/>
      <c r="AI6020" s="9"/>
      <c r="AJ6020" s="9"/>
      <c r="AK6020" s="9"/>
      <c r="AL6020" s="9"/>
      <c r="AM6020" s="9"/>
      <c r="AN6020" s="9"/>
      <c r="AO6020" s="9"/>
      <c r="AP6020" s="9"/>
      <c r="AQ6020" s="15"/>
      <c r="AR6020" s="9"/>
      <c r="AS6020" s="9"/>
      <c r="AT6020" s="9"/>
      <c r="AU6020" s="9"/>
      <c r="AV6020" s="9"/>
      <c r="AW6020" s="9"/>
      <c r="AX6020" s="9"/>
      <c r="AY6020" s="9"/>
      <c r="AZ6020" s="9"/>
      <c r="BA6020" s="9"/>
      <c r="BB6020" s="9"/>
      <c r="BC6020" s="9"/>
      <c r="BD6020" s="9"/>
      <c r="BE6020" s="9"/>
      <c r="BF6020" s="9"/>
      <c r="BG6020" s="9"/>
      <c r="BH6020" s="9"/>
      <c r="BI6020" s="9"/>
      <c r="BJ6020" s="9"/>
      <c r="BK6020" s="9"/>
      <c r="BL6020" s="9">
        <f t="shared" ref="BL6020:BL6083" si="196">SUMIF(R6020:R6020,"&lt;&gt;")+SUMIF(T6020:T6020,"&lt;&gt;")+SUMIF(V6020:V6020,"&lt;&gt;")+SUMIF(X6020:X6020,"&lt;&gt;")+SUMIF(Z6020:Z6020,"&lt;&gt;")+SUMIF(AB6020:AB6020,"&lt;&gt;")+SUMIF(AD6020:AD6020,"&lt;&gt;")+SUMIF(AF6020:AF6020,"&lt;&gt;")+SUMIF(AH6020:AH6020,"&lt;&gt;")+SUMIF(AJ6020:AJ6020,"&lt;&gt;")+SUMIF(AK6020:AK6020,"&lt;&gt;")+SUMIF(AM6020:AM6020,"&lt;&gt;")+SUMIF(AO6020:AO6020,"&lt;&gt;")+SUMIF(AQ6020:AQ6020,"&lt;&gt;")+SUMIF(AS6020:AS6020,"&lt;&gt;")+SUMIF(AU6020:AU6020,"&lt;&gt;")+SUMIF(AW6020:AW6020,"&lt;&gt;")+SUMIF(AY6020:AY6020,"&lt;&gt;")+SUMIF(BA6020:BA6020,"&lt;&gt;")+SUMIF(BC6020:BC6020,"&lt;&gt;")+SUMIF(BE6020:BE6020,"&lt;&gt;")+SUMIF(BG6020:BG6020,"&lt;&gt;")+SUMIF(BI6020:BI6020,"&lt;&gt;")+SUMIF(BK6020:BK6020,"&lt;&gt;")</f>
        <v>71941.662785630979</v>
      </c>
      <c r="BM6020" s="9">
        <f t="shared" ref="BM6020:BM6083" si="197">ROUND(BL6020/100,0)*100</f>
        <v>71900</v>
      </c>
    </row>
    <row r="6021" spans="1:65" x14ac:dyDescent="0.3">
      <c r="A6021" t="s">
        <v>5269</v>
      </c>
      <c r="B6021" s="9">
        <v>653</v>
      </c>
      <c r="C6021">
        <v>576921</v>
      </c>
      <c r="D6021">
        <v>1</v>
      </c>
      <c r="E6021">
        <v>0</v>
      </c>
      <c r="F6021">
        <v>0</v>
      </c>
      <c r="G6021">
        <v>0</v>
      </c>
      <c r="H6021">
        <v>0</v>
      </c>
      <c r="I6021" t="s">
        <v>90</v>
      </c>
      <c r="J6021">
        <v>576883</v>
      </c>
      <c r="K6021" t="s">
        <v>2781</v>
      </c>
      <c r="L6021">
        <v>576883</v>
      </c>
      <c r="M6021" t="s">
        <v>2781</v>
      </c>
      <c r="N6021">
        <v>576883</v>
      </c>
      <c r="O6021" t="s">
        <v>2781</v>
      </c>
      <c r="P6021">
        <v>576069</v>
      </c>
      <c r="Q6021" t="s">
        <v>196</v>
      </c>
      <c r="R6021" s="9">
        <v>155150.4864301795</v>
      </c>
      <c r="S6021" s="9"/>
      <c r="T6021" s="9"/>
      <c r="U6021" s="9"/>
      <c r="V6021" s="9"/>
      <c r="W6021" s="9"/>
      <c r="X6021" s="9"/>
      <c r="Y6021" s="9"/>
      <c r="Z6021" s="9"/>
      <c r="AA6021" s="9"/>
      <c r="AB6021" s="9"/>
      <c r="AC6021" s="9"/>
      <c r="AD6021" s="9"/>
      <c r="AE6021" s="9"/>
      <c r="AF6021" s="9"/>
      <c r="AG6021" s="9"/>
      <c r="AH6021" s="9"/>
      <c r="AI6021" s="9"/>
      <c r="AJ6021" s="9"/>
      <c r="AK6021" s="9"/>
      <c r="AL6021" s="9"/>
      <c r="AM6021" s="9"/>
      <c r="AN6021" s="9"/>
      <c r="AO6021" s="9"/>
      <c r="AP6021" s="9"/>
      <c r="AQ6021" s="15"/>
      <c r="AR6021" s="9"/>
      <c r="AS6021" s="9"/>
      <c r="AT6021" s="9"/>
      <c r="AU6021" s="9"/>
      <c r="AV6021" s="9"/>
      <c r="AW6021" s="9"/>
      <c r="AX6021" s="9"/>
      <c r="AY6021" s="9"/>
      <c r="AZ6021" s="9"/>
      <c r="BA6021" s="9"/>
      <c r="BB6021" s="9"/>
      <c r="BC6021" s="9"/>
      <c r="BD6021" s="9"/>
      <c r="BE6021" s="9"/>
      <c r="BF6021" s="9"/>
      <c r="BG6021" s="9"/>
      <c r="BH6021" s="9"/>
      <c r="BI6021" s="9"/>
      <c r="BJ6021" s="9"/>
      <c r="BK6021" s="9"/>
      <c r="BL6021" s="9">
        <f t="shared" si="196"/>
        <v>155150.4864301795</v>
      </c>
      <c r="BM6021" s="9">
        <f t="shared" si="197"/>
        <v>155200</v>
      </c>
    </row>
    <row r="6022" spans="1:65" x14ac:dyDescent="0.3">
      <c r="A6022" t="s">
        <v>5270</v>
      </c>
      <c r="B6022" s="9">
        <v>123</v>
      </c>
      <c r="C6022">
        <v>549193</v>
      </c>
      <c r="D6022">
        <v>1</v>
      </c>
      <c r="E6022">
        <v>0</v>
      </c>
      <c r="F6022">
        <v>0</v>
      </c>
      <c r="G6022">
        <v>0</v>
      </c>
      <c r="H6022">
        <v>0</v>
      </c>
      <c r="I6022" t="s">
        <v>90</v>
      </c>
      <c r="J6022">
        <v>573493</v>
      </c>
      <c r="K6022" t="s">
        <v>2825</v>
      </c>
      <c r="L6022">
        <v>573493</v>
      </c>
      <c r="M6022" t="s">
        <v>2825</v>
      </c>
      <c r="N6022">
        <v>573493</v>
      </c>
      <c r="O6022" t="s">
        <v>2825</v>
      </c>
      <c r="P6022">
        <v>572659</v>
      </c>
      <c r="Q6022" t="s">
        <v>158</v>
      </c>
      <c r="R6022" s="9">
        <v>71941.662785630979</v>
      </c>
      <c r="S6022" s="9"/>
      <c r="T6022" s="9"/>
      <c r="U6022" s="9"/>
      <c r="V6022" s="9"/>
      <c r="W6022" s="9"/>
      <c r="X6022" s="9"/>
      <c r="Y6022" s="9"/>
      <c r="Z6022" s="9"/>
      <c r="AA6022" s="9"/>
      <c r="AB6022" s="9"/>
      <c r="AC6022" s="9"/>
      <c r="AD6022" s="9"/>
      <c r="AE6022" s="9"/>
      <c r="AF6022" s="9"/>
      <c r="AG6022" s="9"/>
      <c r="AH6022" s="9"/>
      <c r="AI6022" s="9"/>
      <c r="AJ6022" s="9"/>
      <c r="AK6022" s="9"/>
      <c r="AL6022" s="9"/>
      <c r="AM6022" s="9"/>
      <c r="AN6022" s="9"/>
      <c r="AO6022" s="9"/>
      <c r="AP6022" s="9"/>
      <c r="AQ6022" s="15"/>
      <c r="AR6022" s="9"/>
      <c r="AS6022" s="9"/>
      <c r="AT6022" s="9"/>
      <c r="AU6022" s="9"/>
      <c r="AV6022" s="9"/>
      <c r="AW6022" s="9"/>
      <c r="AX6022" s="9"/>
      <c r="AY6022" s="9"/>
      <c r="AZ6022" s="9"/>
      <c r="BA6022" s="9"/>
      <c r="BB6022" s="9"/>
      <c r="BC6022" s="9"/>
      <c r="BD6022" s="9"/>
      <c r="BE6022" s="9"/>
      <c r="BF6022" s="9"/>
      <c r="BG6022" s="9"/>
      <c r="BH6022" s="9"/>
      <c r="BI6022" s="9"/>
      <c r="BJ6022" s="9"/>
      <c r="BK6022" s="9"/>
      <c r="BL6022" s="9">
        <f t="shared" si="196"/>
        <v>71941.662785630979</v>
      </c>
      <c r="BM6022" s="9">
        <f t="shared" si="197"/>
        <v>71900</v>
      </c>
    </row>
    <row r="6023" spans="1:65" x14ac:dyDescent="0.3">
      <c r="A6023" t="s">
        <v>5271</v>
      </c>
      <c r="B6023" s="9">
        <v>754</v>
      </c>
      <c r="C6023">
        <v>581224</v>
      </c>
      <c r="D6023">
        <v>1</v>
      </c>
      <c r="E6023">
        <v>0</v>
      </c>
      <c r="F6023">
        <v>0</v>
      </c>
      <c r="G6023">
        <v>0</v>
      </c>
      <c r="H6023">
        <v>0</v>
      </c>
      <c r="I6023" t="s">
        <v>96</v>
      </c>
      <c r="J6023">
        <v>581186</v>
      </c>
      <c r="K6023" t="s">
        <v>331</v>
      </c>
      <c r="L6023">
        <v>581186</v>
      </c>
      <c r="M6023" t="s">
        <v>331</v>
      </c>
      <c r="N6023">
        <v>581186</v>
      </c>
      <c r="O6023" t="s">
        <v>331</v>
      </c>
      <c r="P6023">
        <v>581186</v>
      </c>
      <c r="Q6023" t="s">
        <v>331</v>
      </c>
      <c r="R6023" s="9">
        <v>178766.66054003441</v>
      </c>
      <c r="S6023" s="9"/>
      <c r="T6023" s="9"/>
      <c r="U6023" s="9"/>
      <c r="V6023" s="9"/>
      <c r="W6023" s="9"/>
      <c r="X6023" s="9"/>
      <c r="Y6023" s="9"/>
      <c r="Z6023" s="9"/>
      <c r="AA6023" s="9"/>
      <c r="AB6023" s="9"/>
      <c r="AC6023" s="9"/>
      <c r="AD6023" s="9"/>
      <c r="AE6023" s="9"/>
      <c r="AF6023" s="9"/>
      <c r="AG6023" s="9"/>
      <c r="AH6023" s="9"/>
      <c r="AI6023" s="9"/>
      <c r="AJ6023" s="9"/>
      <c r="AK6023" s="9"/>
      <c r="AL6023" s="9"/>
      <c r="AM6023" s="9"/>
      <c r="AN6023" s="9"/>
      <c r="AO6023" s="9"/>
      <c r="AP6023" s="9"/>
      <c r="AQ6023" s="15"/>
      <c r="AR6023" s="9">
        <v>2</v>
      </c>
      <c r="AS6023" s="9">
        <f>AR6023*30500</f>
        <v>61000</v>
      </c>
      <c r="AT6023" s="9"/>
      <c r="AU6023" s="9"/>
      <c r="AV6023" s="9"/>
      <c r="AW6023" s="9"/>
      <c r="AX6023" s="9"/>
      <c r="AY6023" s="9"/>
      <c r="AZ6023" s="9"/>
      <c r="BA6023" s="9"/>
      <c r="BB6023" s="9"/>
      <c r="BC6023" s="9"/>
      <c r="BD6023" s="9"/>
      <c r="BE6023" s="9"/>
      <c r="BF6023" s="9"/>
      <c r="BG6023" s="9"/>
      <c r="BH6023" s="9"/>
      <c r="BI6023" s="9"/>
      <c r="BJ6023" s="9"/>
      <c r="BK6023" s="9"/>
      <c r="BL6023" s="9">
        <f t="shared" si="196"/>
        <v>239766.66054003441</v>
      </c>
      <c r="BM6023" s="9">
        <f t="shared" si="197"/>
        <v>239800</v>
      </c>
    </row>
    <row r="6024" spans="1:65" x14ac:dyDescent="0.3">
      <c r="A6024" t="s">
        <v>5272</v>
      </c>
      <c r="B6024" s="9">
        <v>228</v>
      </c>
      <c r="C6024">
        <v>522775</v>
      </c>
      <c r="D6024">
        <v>1</v>
      </c>
      <c r="E6024">
        <v>0</v>
      </c>
      <c r="F6024">
        <v>0</v>
      </c>
      <c r="G6024">
        <v>0</v>
      </c>
      <c r="H6024">
        <v>0</v>
      </c>
      <c r="I6024" t="s">
        <v>111</v>
      </c>
      <c r="J6024">
        <v>513750</v>
      </c>
      <c r="K6024" t="s">
        <v>290</v>
      </c>
      <c r="L6024">
        <v>513750</v>
      </c>
      <c r="M6024" t="s">
        <v>290</v>
      </c>
      <c r="N6024">
        <v>513750</v>
      </c>
      <c r="O6024" t="s">
        <v>290</v>
      </c>
      <c r="P6024">
        <v>513750</v>
      </c>
      <c r="Q6024" t="s">
        <v>290</v>
      </c>
      <c r="R6024" s="9">
        <v>71941.662785630979</v>
      </c>
      <c r="S6024" s="9"/>
      <c r="T6024" s="9"/>
      <c r="U6024" s="9"/>
      <c r="V6024" s="9"/>
      <c r="W6024" s="9"/>
      <c r="X6024" s="9"/>
      <c r="Y6024" s="9"/>
      <c r="Z6024" s="9"/>
      <c r="AA6024" s="9"/>
      <c r="AB6024" s="9"/>
      <c r="AC6024" s="9"/>
      <c r="AD6024" s="9"/>
      <c r="AE6024" s="9"/>
      <c r="AF6024" s="9"/>
      <c r="AG6024" s="9"/>
      <c r="AH6024" s="9"/>
      <c r="AI6024" s="9"/>
      <c r="AJ6024" s="9"/>
      <c r="AK6024" s="9"/>
      <c r="AL6024" s="9"/>
      <c r="AM6024" s="9"/>
      <c r="AN6024" s="9"/>
      <c r="AO6024" s="9"/>
      <c r="AP6024" s="9"/>
      <c r="AQ6024" s="15"/>
      <c r="AR6024" s="9"/>
      <c r="AS6024" s="9"/>
      <c r="AT6024" s="9"/>
      <c r="AU6024" s="9"/>
      <c r="AV6024" s="9"/>
      <c r="AW6024" s="9"/>
      <c r="AX6024" s="9"/>
      <c r="AY6024" s="9"/>
      <c r="AZ6024" s="9"/>
      <c r="BA6024" s="9"/>
      <c r="BB6024" s="9"/>
      <c r="BC6024" s="9"/>
      <c r="BD6024" s="9"/>
      <c r="BE6024" s="9"/>
      <c r="BF6024" s="9"/>
      <c r="BG6024" s="9"/>
      <c r="BH6024" s="9"/>
      <c r="BI6024" s="9"/>
      <c r="BJ6024" s="9"/>
      <c r="BK6024" s="9"/>
      <c r="BL6024" s="9">
        <f t="shared" si="196"/>
        <v>71941.662785630979</v>
      </c>
      <c r="BM6024" s="9">
        <f t="shared" si="197"/>
        <v>71900</v>
      </c>
    </row>
    <row r="6025" spans="1:65" x14ac:dyDescent="0.3">
      <c r="A6025" t="s">
        <v>5273</v>
      </c>
      <c r="B6025" s="9">
        <v>947</v>
      </c>
      <c r="C6025">
        <v>505781</v>
      </c>
      <c r="D6025">
        <v>1</v>
      </c>
      <c r="E6025">
        <v>0</v>
      </c>
      <c r="F6025">
        <v>0</v>
      </c>
      <c r="G6025">
        <v>0</v>
      </c>
      <c r="H6025">
        <v>0</v>
      </c>
      <c r="I6025" t="s">
        <v>86</v>
      </c>
      <c r="J6025">
        <v>538094</v>
      </c>
      <c r="K6025" t="s">
        <v>207</v>
      </c>
      <c r="L6025">
        <v>538094</v>
      </c>
      <c r="M6025" t="s">
        <v>207</v>
      </c>
      <c r="N6025">
        <v>538094</v>
      </c>
      <c r="O6025" t="s">
        <v>207</v>
      </c>
      <c r="P6025">
        <v>538094</v>
      </c>
      <c r="Q6025" t="s">
        <v>207</v>
      </c>
      <c r="R6025" s="9">
        <v>223697.4741236413</v>
      </c>
      <c r="S6025" s="9"/>
      <c r="T6025" s="9"/>
      <c r="U6025" s="9"/>
      <c r="V6025" s="9"/>
      <c r="W6025" s="9"/>
      <c r="X6025" s="9"/>
      <c r="Y6025" s="9"/>
      <c r="Z6025" s="9"/>
      <c r="AA6025" s="9"/>
      <c r="AB6025" s="9"/>
      <c r="AC6025" s="9"/>
      <c r="AD6025" s="9"/>
      <c r="AE6025" s="9"/>
      <c r="AF6025" s="9"/>
      <c r="AG6025" s="9"/>
      <c r="AH6025" s="9"/>
      <c r="AI6025" s="9"/>
      <c r="AJ6025" s="9"/>
      <c r="AK6025" s="9"/>
      <c r="AL6025" s="9"/>
      <c r="AM6025" s="9"/>
      <c r="AN6025" s="9"/>
      <c r="AO6025" s="9"/>
      <c r="AP6025" s="9"/>
      <c r="AQ6025" s="15"/>
      <c r="AR6025" s="9"/>
      <c r="AS6025" s="9"/>
      <c r="AT6025" s="9"/>
      <c r="AU6025" s="9"/>
      <c r="AV6025" s="9"/>
      <c r="AW6025" s="9"/>
      <c r="AX6025" s="9"/>
      <c r="AY6025" s="9"/>
      <c r="AZ6025" s="9"/>
      <c r="BA6025" s="9"/>
      <c r="BB6025" s="9"/>
      <c r="BC6025" s="9"/>
      <c r="BD6025" s="9"/>
      <c r="BE6025" s="9"/>
      <c r="BF6025" s="9"/>
      <c r="BG6025" s="9"/>
      <c r="BH6025" s="9"/>
      <c r="BI6025" s="9"/>
      <c r="BJ6025" s="9"/>
      <c r="BK6025" s="9"/>
      <c r="BL6025" s="9">
        <f t="shared" si="196"/>
        <v>223697.4741236413</v>
      </c>
      <c r="BM6025" s="9">
        <f t="shared" si="197"/>
        <v>223700</v>
      </c>
    </row>
    <row r="6026" spans="1:65" x14ac:dyDescent="0.3">
      <c r="A6026" t="s">
        <v>5274</v>
      </c>
      <c r="B6026" s="9">
        <v>131</v>
      </c>
      <c r="C6026">
        <v>591955</v>
      </c>
      <c r="D6026">
        <v>1</v>
      </c>
      <c r="E6026">
        <v>0</v>
      </c>
      <c r="F6026">
        <v>0</v>
      </c>
      <c r="G6026">
        <v>0</v>
      </c>
      <c r="H6026">
        <v>0</v>
      </c>
      <c r="I6026" t="s">
        <v>123</v>
      </c>
      <c r="J6026">
        <v>590673</v>
      </c>
      <c r="K6026" t="s">
        <v>162</v>
      </c>
      <c r="L6026">
        <v>590673</v>
      </c>
      <c r="M6026" t="s">
        <v>162</v>
      </c>
      <c r="N6026">
        <v>590673</v>
      </c>
      <c r="O6026" t="s">
        <v>162</v>
      </c>
      <c r="P6026">
        <v>590266</v>
      </c>
      <c r="Q6026" t="s">
        <v>163</v>
      </c>
      <c r="R6026" s="9">
        <v>71941.662785630979</v>
      </c>
      <c r="S6026" s="9"/>
      <c r="T6026" s="9"/>
      <c r="U6026" s="9"/>
      <c r="V6026" s="9"/>
      <c r="W6026" s="9"/>
      <c r="X6026" s="9"/>
      <c r="Y6026" s="9"/>
      <c r="Z6026" s="9"/>
      <c r="AA6026" s="9"/>
      <c r="AB6026" s="9"/>
      <c r="AC6026" s="9"/>
      <c r="AD6026" s="9"/>
      <c r="AE6026" s="9"/>
      <c r="AF6026" s="9"/>
      <c r="AG6026" s="9"/>
      <c r="AH6026" s="9"/>
      <c r="AI6026" s="9"/>
      <c r="AJ6026" s="9"/>
      <c r="AK6026" s="9"/>
      <c r="AL6026" s="9"/>
      <c r="AM6026" s="9"/>
      <c r="AN6026" s="9"/>
      <c r="AO6026" s="9"/>
      <c r="AP6026" s="9"/>
      <c r="AQ6026" s="15"/>
      <c r="AR6026" s="9"/>
      <c r="AS6026" s="9"/>
      <c r="AT6026" s="9"/>
      <c r="AU6026" s="9"/>
      <c r="AV6026" s="9"/>
      <c r="AW6026" s="9"/>
      <c r="AX6026" s="9"/>
      <c r="AY6026" s="9"/>
      <c r="AZ6026" s="9"/>
      <c r="BA6026" s="9"/>
      <c r="BB6026" s="9"/>
      <c r="BC6026" s="9"/>
      <c r="BD6026" s="9"/>
      <c r="BE6026" s="9"/>
      <c r="BF6026" s="9"/>
      <c r="BG6026" s="9"/>
      <c r="BH6026" s="9"/>
      <c r="BI6026" s="9"/>
      <c r="BJ6026" s="9"/>
      <c r="BK6026" s="9"/>
      <c r="BL6026" s="9">
        <f t="shared" si="196"/>
        <v>71941.662785630979</v>
      </c>
      <c r="BM6026" s="9">
        <f t="shared" si="197"/>
        <v>71900</v>
      </c>
    </row>
    <row r="6027" spans="1:65" x14ac:dyDescent="0.3">
      <c r="A6027" t="s">
        <v>5275</v>
      </c>
      <c r="B6027" s="9">
        <v>1146</v>
      </c>
      <c r="C6027">
        <v>535362</v>
      </c>
      <c r="D6027">
        <v>1</v>
      </c>
      <c r="E6027">
        <v>0</v>
      </c>
      <c r="F6027">
        <v>0</v>
      </c>
      <c r="G6027">
        <v>0</v>
      </c>
      <c r="H6027">
        <v>0</v>
      </c>
      <c r="I6027" t="s">
        <v>86</v>
      </c>
      <c r="J6027">
        <v>538094</v>
      </c>
      <c r="K6027" t="s">
        <v>207</v>
      </c>
      <c r="L6027">
        <v>534935</v>
      </c>
      <c r="M6027" t="s">
        <v>2441</v>
      </c>
      <c r="N6027">
        <v>538094</v>
      </c>
      <c r="O6027" t="s">
        <v>207</v>
      </c>
      <c r="P6027">
        <v>538094</v>
      </c>
      <c r="Q6027" t="s">
        <v>207</v>
      </c>
      <c r="R6027" s="9">
        <v>269780.58348996151</v>
      </c>
      <c r="S6027" s="9"/>
      <c r="T6027" s="9"/>
      <c r="U6027" s="9"/>
      <c r="V6027" s="9"/>
      <c r="W6027" s="9"/>
      <c r="X6027" s="9"/>
      <c r="Y6027" s="9"/>
      <c r="Z6027" s="9"/>
      <c r="AA6027" s="9"/>
      <c r="AB6027" s="9"/>
      <c r="AC6027" s="9"/>
      <c r="AD6027" s="9"/>
      <c r="AE6027" s="9"/>
      <c r="AF6027" s="9"/>
      <c r="AG6027" s="9"/>
      <c r="AH6027" s="9"/>
      <c r="AI6027" s="9"/>
      <c r="AJ6027" s="9"/>
      <c r="AK6027" s="9"/>
      <c r="AL6027" s="9"/>
      <c r="AM6027" s="9"/>
      <c r="AN6027" s="9"/>
      <c r="AO6027" s="9"/>
      <c r="AP6027" s="9"/>
      <c r="AQ6027" s="15"/>
      <c r="AR6027" s="9"/>
      <c r="AS6027" s="9"/>
      <c r="AT6027" s="9"/>
      <c r="AU6027" s="9"/>
      <c r="AV6027" s="9"/>
      <c r="AW6027" s="9"/>
      <c r="AX6027" s="9"/>
      <c r="AY6027" s="9"/>
      <c r="AZ6027" s="9"/>
      <c r="BA6027" s="9"/>
      <c r="BB6027" s="9"/>
      <c r="BC6027" s="9"/>
      <c r="BD6027" s="9"/>
      <c r="BE6027" s="9"/>
      <c r="BF6027" s="9"/>
      <c r="BG6027" s="9"/>
      <c r="BH6027" s="9"/>
      <c r="BI6027" s="9"/>
      <c r="BJ6027" s="9"/>
      <c r="BK6027" s="9"/>
      <c r="BL6027" s="9">
        <f t="shared" si="196"/>
        <v>269780.58348996151</v>
      </c>
      <c r="BM6027" s="9">
        <f t="shared" si="197"/>
        <v>269800</v>
      </c>
    </row>
    <row r="6028" spans="1:65" x14ac:dyDescent="0.3">
      <c r="A6028" t="s">
        <v>5276</v>
      </c>
      <c r="B6028" s="9">
        <v>213</v>
      </c>
      <c r="C6028">
        <v>581232</v>
      </c>
      <c r="D6028">
        <v>1</v>
      </c>
      <c r="E6028">
        <v>0</v>
      </c>
      <c r="F6028">
        <v>0</v>
      </c>
      <c r="G6028">
        <v>0</v>
      </c>
      <c r="H6028">
        <v>0</v>
      </c>
      <c r="I6028" t="s">
        <v>96</v>
      </c>
      <c r="J6028">
        <v>580350</v>
      </c>
      <c r="K6028" t="s">
        <v>330</v>
      </c>
      <c r="L6028">
        <v>580350</v>
      </c>
      <c r="M6028" t="s">
        <v>330</v>
      </c>
      <c r="N6028">
        <v>580350</v>
      </c>
      <c r="O6028" t="s">
        <v>330</v>
      </c>
      <c r="P6028">
        <v>581186</v>
      </c>
      <c r="Q6028" t="s">
        <v>331</v>
      </c>
      <c r="R6028" s="9">
        <v>71941.662785630979</v>
      </c>
      <c r="S6028" s="9"/>
      <c r="T6028" s="9"/>
      <c r="U6028" s="9"/>
      <c r="V6028" s="9"/>
      <c r="W6028" s="9"/>
      <c r="X6028" s="9"/>
      <c r="Y6028" s="9"/>
      <c r="Z6028" s="9"/>
      <c r="AA6028" s="9"/>
      <c r="AB6028" s="9"/>
      <c r="AC6028" s="9"/>
      <c r="AD6028" s="9"/>
      <c r="AE6028" s="9"/>
      <c r="AF6028" s="9"/>
      <c r="AG6028" s="9"/>
      <c r="AH6028" s="9"/>
      <c r="AI6028" s="9"/>
      <c r="AJ6028" s="9"/>
      <c r="AK6028" s="9"/>
      <c r="AL6028" s="9"/>
      <c r="AM6028" s="9"/>
      <c r="AN6028" s="9"/>
      <c r="AO6028" s="9"/>
      <c r="AP6028" s="9"/>
      <c r="AQ6028" s="15"/>
      <c r="AR6028" s="9"/>
      <c r="AS6028" s="9"/>
      <c r="AT6028" s="9"/>
      <c r="AU6028" s="9"/>
      <c r="AV6028" s="9"/>
      <c r="AW6028" s="9"/>
      <c r="AX6028" s="9"/>
      <c r="AY6028" s="9"/>
      <c r="AZ6028" s="9"/>
      <c r="BA6028" s="9"/>
      <c r="BB6028" s="9"/>
      <c r="BC6028" s="9"/>
      <c r="BD6028" s="9"/>
      <c r="BE6028" s="9"/>
      <c r="BF6028" s="9"/>
      <c r="BG6028" s="9"/>
      <c r="BH6028" s="9"/>
      <c r="BI6028" s="9"/>
      <c r="BJ6028" s="9"/>
      <c r="BK6028" s="9"/>
      <c r="BL6028" s="9">
        <f t="shared" si="196"/>
        <v>71941.662785630979</v>
      </c>
      <c r="BM6028" s="9">
        <f t="shared" si="197"/>
        <v>71900</v>
      </c>
    </row>
    <row r="6029" spans="1:65" x14ac:dyDescent="0.3">
      <c r="A6029" t="s">
        <v>5277</v>
      </c>
      <c r="B6029" s="9">
        <v>746</v>
      </c>
      <c r="C6029">
        <v>589161</v>
      </c>
      <c r="D6029">
        <v>1</v>
      </c>
      <c r="E6029">
        <v>0</v>
      </c>
      <c r="F6029">
        <v>0</v>
      </c>
      <c r="G6029">
        <v>0</v>
      </c>
      <c r="H6029">
        <v>0</v>
      </c>
      <c r="I6029" t="s">
        <v>135</v>
      </c>
      <c r="J6029">
        <v>588512</v>
      </c>
      <c r="K6029" t="s">
        <v>2053</v>
      </c>
      <c r="L6029">
        <v>588512</v>
      </c>
      <c r="M6029" t="s">
        <v>2053</v>
      </c>
      <c r="N6029">
        <v>588512</v>
      </c>
      <c r="O6029" t="s">
        <v>2053</v>
      </c>
      <c r="P6029">
        <v>588296</v>
      </c>
      <c r="Q6029" t="s">
        <v>199</v>
      </c>
      <c r="R6029" s="9">
        <v>176898.77949193909</v>
      </c>
      <c r="S6029" s="9"/>
      <c r="T6029" s="9"/>
      <c r="U6029" s="9"/>
      <c r="V6029" s="9"/>
      <c r="W6029" s="9"/>
      <c r="X6029" s="9"/>
      <c r="Y6029" s="9"/>
      <c r="Z6029" s="9"/>
      <c r="AA6029" s="9"/>
      <c r="AB6029" s="9"/>
      <c r="AC6029" s="9"/>
      <c r="AD6029" s="9"/>
      <c r="AE6029" s="9"/>
      <c r="AF6029" s="9"/>
      <c r="AG6029" s="9"/>
      <c r="AH6029" s="9"/>
      <c r="AI6029" s="9"/>
      <c r="AJ6029" s="9"/>
      <c r="AK6029" s="9"/>
      <c r="AL6029" s="9"/>
      <c r="AM6029" s="9"/>
      <c r="AN6029" s="9"/>
      <c r="AO6029" s="9"/>
      <c r="AP6029" s="9"/>
      <c r="AQ6029" s="15"/>
      <c r="AR6029" s="9"/>
      <c r="AS6029" s="9"/>
      <c r="AT6029" s="9"/>
      <c r="AU6029" s="9"/>
      <c r="AV6029" s="9"/>
      <c r="AW6029" s="9"/>
      <c r="AX6029" s="9"/>
      <c r="AY6029" s="9"/>
      <c r="AZ6029" s="9"/>
      <c r="BA6029" s="9"/>
      <c r="BB6029" s="9"/>
      <c r="BC6029" s="9"/>
      <c r="BD6029" s="9"/>
      <c r="BE6029" s="9"/>
      <c r="BF6029" s="9"/>
      <c r="BG6029" s="9"/>
      <c r="BH6029" s="9"/>
      <c r="BI6029" s="9"/>
      <c r="BJ6029" s="9"/>
      <c r="BK6029" s="9"/>
      <c r="BL6029" s="9">
        <f t="shared" si="196"/>
        <v>176898.77949193909</v>
      </c>
      <c r="BM6029" s="9">
        <f t="shared" si="197"/>
        <v>176900</v>
      </c>
    </row>
    <row r="6030" spans="1:65" x14ac:dyDescent="0.3">
      <c r="A6030" t="s">
        <v>5278</v>
      </c>
      <c r="B6030" s="9">
        <v>914</v>
      </c>
      <c r="C6030">
        <v>563854</v>
      </c>
      <c r="D6030">
        <v>1</v>
      </c>
      <c r="E6030">
        <v>0</v>
      </c>
      <c r="F6030">
        <v>0</v>
      </c>
      <c r="G6030">
        <v>0</v>
      </c>
      <c r="H6030">
        <v>0</v>
      </c>
      <c r="I6030" t="s">
        <v>104</v>
      </c>
      <c r="J6030">
        <v>563871</v>
      </c>
      <c r="K6030" t="s">
        <v>1452</v>
      </c>
      <c r="L6030">
        <v>563871</v>
      </c>
      <c r="M6030" t="s">
        <v>1452</v>
      </c>
      <c r="N6030">
        <v>563871</v>
      </c>
      <c r="O6030" t="s">
        <v>1452</v>
      </c>
      <c r="P6030">
        <v>563871</v>
      </c>
      <c r="Q6030" t="s">
        <v>1452</v>
      </c>
      <c r="R6030" s="9">
        <v>216032.30372844939</v>
      </c>
      <c r="S6030" s="9"/>
      <c r="T6030" s="9"/>
      <c r="U6030" s="9"/>
      <c r="V6030" s="9"/>
      <c r="W6030" s="9"/>
      <c r="X6030" s="9"/>
      <c r="Y6030" s="9"/>
      <c r="Z6030" s="9"/>
      <c r="AA6030" s="9"/>
      <c r="AB6030" s="9"/>
      <c r="AC6030" s="9"/>
      <c r="AD6030" s="9"/>
      <c r="AE6030" s="9"/>
      <c r="AF6030" s="9"/>
      <c r="AG6030" s="9"/>
      <c r="AH6030" s="9"/>
      <c r="AI6030" s="9"/>
      <c r="AJ6030" s="9"/>
      <c r="AK6030" s="9"/>
      <c r="AL6030" s="9"/>
      <c r="AM6030" s="9"/>
      <c r="AN6030" s="9"/>
      <c r="AO6030" s="9"/>
      <c r="AP6030" s="9"/>
      <c r="AQ6030" s="15"/>
      <c r="AR6030" s="9"/>
      <c r="AS6030" s="9"/>
      <c r="AT6030" s="9"/>
      <c r="AU6030" s="9"/>
      <c r="AV6030" s="9"/>
      <c r="AW6030" s="9"/>
      <c r="AX6030" s="9"/>
      <c r="AY6030" s="9"/>
      <c r="AZ6030" s="9"/>
      <c r="BA6030" s="9"/>
      <c r="BB6030" s="9"/>
      <c r="BC6030" s="9"/>
      <c r="BD6030" s="9"/>
      <c r="BE6030" s="9"/>
      <c r="BF6030" s="9"/>
      <c r="BG6030" s="9"/>
      <c r="BH6030" s="9"/>
      <c r="BI6030" s="9"/>
      <c r="BJ6030" s="9"/>
      <c r="BK6030" s="9"/>
      <c r="BL6030" s="9">
        <f t="shared" si="196"/>
        <v>216032.30372844939</v>
      </c>
      <c r="BM6030" s="9">
        <f t="shared" si="197"/>
        <v>216000</v>
      </c>
    </row>
    <row r="6031" spans="1:65" x14ac:dyDescent="0.3">
      <c r="A6031" s="3" t="s">
        <v>189</v>
      </c>
      <c r="B6031" s="9">
        <v>2156</v>
      </c>
      <c r="C6031">
        <v>533921</v>
      </c>
      <c r="D6031">
        <v>1</v>
      </c>
      <c r="E6031">
        <v>1</v>
      </c>
      <c r="F6031">
        <v>1</v>
      </c>
      <c r="G6031">
        <v>0</v>
      </c>
      <c r="H6031">
        <v>0</v>
      </c>
      <c r="I6031" t="s">
        <v>86</v>
      </c>
      <c r="J6031">
        <v>533921</v>
      </c>
      <c r="K6031" t="s">
        <v>189</v>
      </c>
      <c r="L6031">
        <v>533921</v>
      </c>
      <c r="M6031" t="s">
        <v>189</v>
      </c>
      <c r="N6031">
        <v>533165</v>
      </c>
      <c r="O6031" t="s">
        <v>191</v>
      </c>
      <c r="P6031">
        <v>533165</v>
      </c>
      <c r="Q6031" t="s">
        <v>191</v>
      </c>
      <c r="R6031" s="9">
        <v>500564.48385735322</v>
      </c>
      <c r="S6031" s="9">
        <f>SUMIFS($B:$B,$J:$J,$C6031)</f>
        <v>5603</v>
      </c>
      <c r="T6031" s="9">
        <v>304045.24996078148</v>
      </c>
      <c r="U6031" s="9">
        <v>0</v>
      </c>
      <c r="V6031" s="9">
        <f>U6031*768</f>
        <v>0</v>
      </c>
      <c r="W6031" s="9">
        <v>39</v>
      </c>
      <c r="X6031" s="9">
        <f>W6031*3072</f>
        <v>119808</v>
      </c>
      <c r="Y6031" s="9">
        <v>21</v>
      </c>
      <c r="Z6031" s="9">
        <f>Y6031*1024</f>
        <v>21504</v>
      </c>
      <c r="AA6031" s="9">
        <v>10</v>
      </c>
      <c r="AB6031" s="9">
        <f>AA6031*256</f>
        <v>2560</v>
      </c>
      <c r="AC6031" s="9">
        <f>SUMIFS($B:$B,$L:$L,$C6031)</f>
        <v>4390</v>
      </c>
      <c r="AD6031" s="9">
        <v>549179.9657764876</v>
      </c>
      <c r="AE6031" s="9"/>
      <c r="AF6031" s="9"/>
      <c r="AG6031" s="9"/>
      <c r="AH6031" s="9"/>
      <c r="AI6031" s="9"/>
      <c r="AJ6031" s="9"/>
      <c r="AK6031" s="9"/>
      <c r="AL6031" s="9"/>
      <c r="AM6031" s="9"/>
      <c r="AN6031" s="9"/>
      <c r="AO6031" s="9"/>
      <c r="AP6031" s="9"/>
      <c r="AQ6031" s="15"/>
      <c r="AR6031" s="9">
        <v>21</v>
      </c>
      <c r="AS6031" s="9">
        <f>AR6031*30500</f>
        <v>640500</v>
      </c>
      <c r="AT6031" s="9"/>
      <c r="AU6031" s="9"/>
      <c r="AV6031" s="9"/>
      <c r="AW6031" s="9"/>
      <c r="AX6031" s="9"/>
      <c r="AY6031" s="9"/>
      <c r="AZ6031" s="9"/>
      <c r="BA6031" s="9"/>
      <c r="BB6031" s="9"/>
      <c r="BC6031" s="9"/>
      <c r="BD6031" s="9"/>
      <c r="BE6031" s="9"/>
      <c r="BF6031" s="9"/>
      <c r="BG6031" s="9"/>
      <c r="BH6031" s="9"/>
      <c r="BI6031" s="9"/>
      <c r="BJ6031" s="9"/>
      <c r="BK6031" s="9"/>
      <c r="BL6031" s="9">
        <f t="shared" si="196"/>
        <v>2138161.6995946225</v>
      </c>
      <c r="BM6031" s="9">
        <f t="shared" si="197"/>
        <v>2138200</v>
      </c>
    </row>
    <row r="6032" spans="1:65" x14ac:dyDescent="0.3">
      <c r="A6032" t="s">
        <v>5279</v>
      </c>
      <c r="B6032" s="9">
        <v>2495</v>
      </c>
      <c r="C6032">
        <v>584207</v>
      </c>
      <c r="D6032">
        <v>1</v>
      </c>
      <c r="E6032">
        <v>0</v>
      </c>
      <c r="F6032">
        <v>0</v>
      </c>
      <c r="G6032">
        <v>0</v>
      </c>
      <c r="H6032">
        <v>0</v>
      </c>
      <c r="I6032" t="s">
        <v>81</v>
      </c>
      <c r="J6032">
        <v>583782</v>
      </c>
      <c r="K6032" t="s">
        <v>149</v>
      </c>
      <c r="L6032">
        <v>583782</v>
      </c>
      <c r="M6032" t="s">
        <v>149</v>
      </c>
      <c r="N6032">
        <v>583782</v>
      </c>
      <c r="O6032" t="s">
        <v>149</v>
      </c>
      <c r="P6032">
        <v>583782</v>
      </c>
      <c r="Q6032" t="s">
        <v>149</v>
      </c>
      <c r="R6032" s="9">
        <v>577052.02147474082</v>
      </c>
      <c r="S6032" s="9"/>
      <c r="T6032" s="9"/>
      <c r="U6032" s="9"/>
      <c r="V6032" s="9"/>
      <c r="W6032" s="9"/>
      <c r="X6032" s="9"/>
      <c r="Y6032" s="9"/>
      <c r="Z6032" s="9"/>
      <c r="AA6032" s="9"/>
      <c r="AB6032" s="9"/>
      <c r="AC6032" s="9"/>
      <c r="AD6032" s="9"/>
      <c r="AE6032" s="9"/>
      <c r="AF6032" s="9"/>
      <c r="AG6032" s="9"/>
      <c r="AH6032" s="9"/>
      <c r="AI6032" s="9"/>
      <c r="AJ6032" s="9"/>
      <c r="AK6032" s="9"/>
      <c r="AL6032" s="9"/>
      <c r="AM6032" s="9"/>
      <c r="AN6032" s="9"/>
      <c r="AO6032" s="9"/>
      <c r="AP6032" s="9"/>
      <c r="AQ6032" s="15"/>
      <c r="AR6032" s="9">
        <v>5</v>
      </c>
      <c r="AS6032" s="9">
        <f>AR6032*30500</f>
        <v>152500</v>
      </c>
      <c r="AT6032" s="9"/>
      <c r="AU6032" s="9"/>
      <c r="AV6032" s="9"/>
      <c r="AW6032" s="9"/>
      <c r="AX6032" s="9"/>
      <c r="AY6032" s="9"/>
      <c r="AZ6032" s="9"/>
      <c r="BA6032" s="9"/>
      <c r="BB6032" s="9"/>
      <c r="BC6032" s="9"/>
      <c r="BD6032" s="9"/>
      <c r="BE6032" s="9"/>
      <c r="BF6032" s="9"/>
      <c r="BG6032" s="9"/>
      <c r="BH6032" s="9"/>
      <c r="BI6032" s="9"/>
      <c r="BJ6032" s="9"/>
      <c r="BK6032" s="9"/>
      <c r="BL6032" s="9">
        <f t="shared" si="196"/>
        <v>729552.02147474082</v>
      </c>
      <c r="BM6032" s="9">
        <f t="shared" si="197"/>
        <v>729600</v>
      </c>
    </row>
    <row r="6033" spans="1:65" x14ac:dyDescent="0.3">
      <c r="A6033" t="s">
        <v>5280</v>
      </c>
      <c r="B6033" s="9">
        <v>145</v>
      </c>
      <c r="C6033">
        <v>587257</v>
      </c>
      <c r="D6033">
        <v>1</v>
      </c>
      <c r="E6033">
        <v>0</v>
      </c>
      <c r="F6033">
        <v>0</v>
      </c>
      <c r="G6033">
        <v>0</v>
      </c>
      <c r="H6033">
        <v>0</v>
      </c>
      <c r="I6033" t="s">
        <v>135</v>
      </c>
      <c r="J6033">
        <v>588601</v>
      </c>
      <c r="K6033" t="s">
        <v>924</v>
      </c>
      <c r="L6033">
        <v>588601</v>
      </c>
      <c r="M6033" t="s">
        <v>924</v>
      </c>
      <c r="N6033">
        <v>588601</v>
      </c>
      <c r="O6033" t="s">
        <v>924</v>
      </c>
      <c r="P6033">
        <v>588296</v>
      </c>
      <c r="Q6033" t="s">
        <v>199</v>
      </c>
      <c r="R6033" s="9">
        <v>71941.662785630979</v>
      </c>
      <c r="S6033" s="9"/>
      <c r="T6033" s="9"/>
      <c r="U6033" s="9"/>
      <c r="V6033" s="9"/>
      <c r="W6033" s="9"/>
      <c r="X6033" s="9"/>
      <c r="Y6033" s="9"/>
      <c r="Z6033" s="9"/>
      <c r="AA6033" s="9"/>
      <c r="AB6033" s="9"/>
      <c r="AC6033" s="9"/>
      <c r="AD6033" s="9"/>
      <c r="AE6033" s="9"/>
      <c r="AF6033" s="9"/>
      <c r="AG6033" s="9"/>
      <c r="AH6033" s="9"/>
      <c r="AI6033" s="9"/>
      <c r="AJ6033" s="9"/>
      <c r="AK6033" s="9"/>
      <c r="AL6033" s="9"/>
      <c r="AM6033" s="9"/>
      <c r="AN6033" s="9"/>
      <c r="AO6033" s="9"/>
      <c r="AP6033" s="9"/>
      <c r="AQ6033" s="15"/>
      <c r="AR6033" s="9"/>
      <c r="AS6033" s="9"/>
      <c r="AT6033" s="9"/>
      <c r="AU6033" s="9"/>
      <c r="AV6033" s="9"/>
      <c r="AW6033" s="9"/>
      <c r="AX6033" s="9"/>
      <c r="AY6033" s="9"/>
      <c r="AZ6033" s="9"/>
      <c r="BA6033" s="9"/>
      <c r="BB6033" s="9"/>
      <c r="BC6033" s="9"/>
      <c r="BD6033" s="9"/>
      <c r="BE6033" s="9"/>
      <c r="BF6033" s="9"/>
      <c r="BG6033" s="9"/>
      <c r="BH6033" s="9"/>
      <c r="BI6033" s="9"/>
      <c r="BJ6033" s="9"/>
      <c r="BK6033" s="9"/>
      <c r="BL6033" s="9">
        <f t="shared" si="196"/>
        <v>71941.662785630979</v>
      </c>
      <c r="BM6033" s="9">
        <f t="shared" si="197"/>
        <v>71900</v>
      </c>
    </row>
    <row r="6034" spans="1:65" x14ac:dyDescent="0.3">
      <c r="A6034" s="2" t="s">
        <v>4480</v>
      </c>
      <c r="B6034" s="9">
        <v>3084</v>
      </c>
      <c r="C6034">
        <v>545236</v>
      </c>
      <c r="D6034">
        <v>1</v>
      </c>
      <c r="E6034">
        <v>1</v>
      </c>
      <c r="F6034">
        <v>0</v>
      </c>
      <c r="G6034">
        <v>0</v>
      </c>
      <c r="H6034">
        <v>0</v>
      </c>
      <c r="I6034" t="s">
        <v>135</v>
      </c>
      <c r="J6034">
        <v>545236</v>
      </c>
      <c r="K6034" t="s">
        <v>4480</v>
      </c>
      <c r="L6034">
        <v>545058</v>
      </c>
      <c r="M6034" t="s">
        <v>671</v>
      </c>
      <c r="N6034">
        <v>545058</v>
      </c>
      <c r="O6034" t="s">
        <v>671</v>
      </c>
      <c r="P6034">
        <v>545058</v>
      </c>
      <c r="Q6034" t="s">
        <v>671</v>
      </c>
      <c r="R6034" s="9">
        <v>708966.35178727296</v>
      </c>
      <c r="S6034" s="9">
        <f>SUMIFS($B:$B,$J:$J,$C6034)</f>
        <v>3984</v>
      </c>
      <c r="T6034" s="9">
        <v>216436.70843596701</v>
      </c>
      <c r="U6034" s="9">
        <v>1</v>
      </c>
      <c r="V6034" s="9">
        <f>U6034*768</f>
        <v>768</v>
      </c>
      <c r="W6034" s="9">
        <v>19</v>
      </c>
      <c r="X6034" s="9">
        <f>W6034*3072</f>
        <v>58368</v>
      </c>
      <c r="Y6034" s="9">
        <v>12</v>
      </c>
      <c r="Z6034" s="9">
        <f>Y6034*1024</f>
        <v>12288</v>
      </c>
      <c r="AA6034" s="9">
        <v>8</v>
      </c>
      <c r="AB6034" s="9">
        <f>AA6034*256</f>
        <v>2048</v>
      </c>
      <c r="AC6034" s="9"/>
      <c r="AD6034" s="9"/>
      <c r="AE6034" s="9"/>
      <c r="AF6034" s="9"/>
      <c r="AG6034" s="9"/>
      <c r="AH6034" s="9"/>
      <c r="AI6034" s="9"/>
      <c r="AJ6034" s="9"/>
      <c r="AK6034" s="9"/>
      <c r="AL6034" s="9"/>
      <c r="AM6034" s="9"/>
      <c r="AN6034" s="9"/>
      <c r="AO6034" s="9"/>
      <c r="AP6034" s="9"/>
      <c r="AQ6034" s="15"/>
      <c r="AR6034" s="9">
        <v>14</v>
      </c>
      <c r="AS6034" s="9">
        <f>AR6034*30500</f>
        <v>427000</v>
      </c>
      <c r="AT6034" s="9"/>
      <c r="AU6034" s="9"/>
      <c r="AV6034" s="9"/>
      <c r="AW6034" s="9"/>
      <c r="AX6034" s="9"/>
      <c r="AY6034" s="9"/>
      <c r="AZ6034" s="9"/>
      <c r="BA6034" s="9"/>
      <c r="BB6034" s="9"/>
      <c r="BC6034" s="9"/>
      <c r="BD6034" s="9"/>
      <c r="BE6034" s="9"/>
      <c r="BF6034" s="9"/>
      <c r="BG6034" s="9"/>
      <c r="BH6034" s="9"/>
      <c r="BI6034" s="9"/>
      <c r="BJ6034" s="9"/>
      <c r="BK6034" s="9"/>
      <c r="BL6034" s="9">
        <f t="shared" si="196"/>
        <v>1425875.0602232399</v>
      </c>
      <c r="BM6034" s="9">
        <f t="shared" si="197"/>
        <v>1425900</v>
      </c>
    </row>
    <row r="6035" spans="1:65" x14ac:dyDescent="0.3">
      <c r="A6035" t="s">
        <v>5281</v>
      </c>
      <c r="B6035" s="9">
        <v>134</v>
      </c>
      <c r="C6035">
        <v>591963</v>
      </c>
      <c r="D6035">
        <v>1</v>
      </c>
      <c r="E6035">
        <v>0</v>
      </c>
      <c r="F6035">
        <v>0</v>
      </c>
      <c r="G6035">
        <v>0</v>
      </c>
      <c r="H6035">
        <v>0</v>
      </c>
      <c r="I6035" t="s">
        <v>123</v>
      </c>
      <c r="J6035">
        <v>591301</v>
      </c>
      <c r="K6035" t="s">
        <v>677</v>
      </c>
      <c r="L6035">
        <v>591301</v>
      </c>
      <c r="M6035" t="s">
        <v>677</v>
      </c>
      <c r="N6035">
        <v>590266</v>
      </c>
      <c r="O6035" t="s">
        <v>163</v>
      </c>
      <c r="P6035">
        <v>590266</v>
      </c>
      <c r="Q6035" t="s">
        <v>163</v>
      </c>
      <c r="R6035" s="9">
        <v>71941.662785630979</v>
      </c>
      <c r="S6035" s="9"/>
      <c r="T6035" s="9"/>
      <c r="U6035" s="9"/>
      <c r="V6035" s="9"/>
      <c r="W6035" s="9"/>
      <c r="X6035" s="9"/>
      <c r="Y6035" s="9"/>
      <c r="Z6035" s="9"/>
      <c r="AA6035" s="9"/>
      <c r="AB6035" s="9"/>
      <c r="AC6035" s="9"/>
      <c r="AD6035" s="9"/>
      <c r="AE6035" s="9"/>
      <c r="AF6035" s="9"/>
      <c r="AG6035" s="9"/>
      <c r="AH6035" s="9"/>
      <c r="AI6035" s="9"/>
      <c r="AJ6035" s="9"/>
      <c r="AK6035" s="9"/>
      <c r="AL6035" s="9"/>
      <c r="AM6035" s="9"/>
      <c r="AN6035" s="9"/>
      <c r="AO6035" s="9"/>
      <c r="AP6035" s="9"/>
      <c r="AQ6035" s="15"/>
      <c r="AR6035" s="9"/>
      <c r="AS6035" s="9"/>
      <c r="AT6035" s="9"/>
      <c r="AU6035" s="9"/>
      <c r="AV6035" s="9"/>
      <c r="AW6035" s="9"/>
      <c r="AX6035" s="9"/>
      <c r="AY6035" s="9"/>
      <c r="AZ6035" s="9"/>
      <c r="BA6035" s="9"/>
      <c r="BB6035" s="9"/>
      <c r="BC6035" s="9"/>
      <c r="BD6035" s="9"/>
      <c r="BE6035" s="9"/>
      <c r="BF6035" s="9"/>
      <c r="BG6035" s="9"/>
      <c r="BH6035" s="9"/>
      <c r="BI6035" s="9"/>
      <c r="BJ6035" s="9"/>
      <c r="BK6035" s="9"/>
      <c r="BL6035" s="9">
        <f t="shared" si="196"/>
        <v>71941.662785630979</v>
      </c>
      <c r="BM6035" s="9">
        <f t="shared" si="197"/>
        <v>71900</v>
      </c>
    </row>
    <row r="6036" spans="1:65" x14ac:dyDescent="0.3">
      <c r="A6036" s="2" t="s">
        <v>958</v>
      </c>
      <c r="B6036" s="9">
        <v>1147</v>
      </c>
      <c r="C6036">
        <v>597988</v>
      </c>
      <c r="D6036">
        <v>1</v>
      </c>
      <c r="E6036">
        <v>1</v>
      </c>
      <c r="F6036">
        <v>0</v>
      </c>
      <c r="G6036">
        <v>0</v>
      </c>
      <c r="H6036">
        <v>0</v>
      </c>
      <c r="I6036" t="s">
        <v>94</v>
      </c>
      <c r="J6036">
        <v>597988</v>
      </c>
      <c r="K6036" t="s">
        <v>958</v>
      </c>
      <c r="L6036">
        <v>597520</v>
      </c>
      <c r="M6036" t="s">
        <v>521</v>
      </c>
      <c r="N6036">
        <v>597520</v>
      </c>
      <c r="O6036" t="s">
        <v>521</v>
      </c>
      <c r="P6036">
        <v>597520</v>
      </c>
      <c r="Q6036" t="s">
        <v>521</v>
      </c>
      <c r="R6036" s="9">
        <v>270011.57406417199</v>
      </c>
      <c r="S6036" s="9">
        <f>SUMIFS($B:$B,$J:$J,$C6036)</f>
        <v>1487</v>
      </c>
      <c r="T6036" s="9">
        <v>80976.350182315786</v>
      </c>
      <c r="U6036" s="9">
        <v>0</v>
      </c>
      <c r="V6036" s="9">
        <f>U6036*768</f>
        <v>0</v>
      </c>
      <c r="W6036" s="9">
        <v>4</v>
      </c>
      <c r="X6036" s="9">
        <f>W6036*3072</f>
        <v>12288</v>
      </c>
      <c r="Y6036" s="9">
        <v>8</v>
      </c>
      <c r="Z6036" s="9">
        <f>Y6036*1024</f>
        <v>8192</v>
      </c>
      <c r="AA6036" s="9">
        <v>1</v>
      </c>
      <c r="AB6036" s="9">
        <f>AA6036*256</f>
        <v>256</v>
      </c>
      <c r="AC6036" s="9"/>
      <c r="AD6036" s="9"/>
      <c r="AE6036" s="9"/>
      <c r="AF6036" s="9"/>
      <c r="AG6036" s="9"/>
      <c r="AH6036" s="9"/>
      <c r="AI6036" s="9"/>
      <c r="AJ6036" s="9"/>
      <c r="AK6036" s="9"/>
      <c r="AL6036" s="9"/>
      <c r="AM6036" s="9"/>
      <c r="AN6036" s="9"/>
      <c r="AO6036" s="9"/>
      <c r="AP6036" s="9"/>
      <c r="AQ6036" s="15"/>
      <c r="AR6036" s="9"/>
      <c r="AS6036" s="9"/>
      <c r="AT6036" s="9"/>
      <c r="AU6036" s="9"/>
      <c r="AV6036" s="9"/>
      <c r="AW6036" s="9"/>
      <c r="AX6036" s="9"/>
      <c r="AY6036" s="9"/>
      <c r="AZ6036" s="9"/>
      <c r="BA6036" s="9"/>
      <c r="BB6036" s="9"/>
      <c r="BC6036" s="9"/>
      <c r="BD6036" s="9"/>
      <c r="BE6036" s="9"/>
      <c r="BF6036" s="9"/>
      <c r="BG6036" s="9"/>
      <c r="BH6036" s="9"/>
      <c r="BI6036" s="9"/>
      <c r="BJ6036" s="9"/>
      <c r="BK6036" s="9"/>
      <c r="BL6036" s="9">
        <f t="shared" si="196"/>
        <v>371723.92424648779</v>
      </c>
      <c r="BM6036" s="9">
        <f t="shared" si="197"/>
        <v>371700</v>
      </c>
    </row>
    <row r="6037" spans="1:65" x14ac:dyDescent="0.3">
      <c r="A6037" t="s">
        <v>5282</v>
      </c>
      <c r="B6037" s="9">
        <v>620</v>
      </c>
      <c r="C6037">
        <v>553492</v>
      </c>
      <c r="D6037">
        <v>1</v>
      </c>
      <c r="E6037">
        <v>0</v>
      </c>
      <c r="F6037">
        <v>0</v>
      </c>
      <c r="G6037">
        <v>0</v>
      </c>
      <c r="H6037">
        <v>0</v>
      </c>
      <c r="I6037" t="s">
        <v>94</v>
      </c>
      <c r="J6037">
        <v>506702</v>
      </c>
      <c r="K6037" t="s">
        <v>511</v>
      </c>
      <c r="L6037">
        <v>506702</v>
      </c>
      <c r="M6037" t="s">
        <v>511</v>
      </c>
      <c r="N6037">
        <v>507016</v>
      </c>
      <c r="O6037" t="s">
        <v>264</v>
      </c>
      <c r="P6037">
        <v>507016</v>
      </c>
      <c r="Q6037" t="s">
        <v>264</v>
      </c>
      <c r="R6037" s="9">
        <v>147417.68490922061</v>
      </c>
      <c r="S6037" s="9"/>
      <c r="T6037" s="9"/>
      <c r="U6037" s="9"/>
      <c r="V6037" s="9"/>
      <c r="W6037" s="9"/>
      <c r="X6037" s="9"/>
      <c r="Y6037" s="9"/>
      <c r="Z6037" s="9"/>
      <c r="AA6037" s="9"/>
      <c r="AB6037" s="9"/>
      <c r="AC6037" s="9"/>
      <c r="AD6037" s="9"/>
      <c r="AE6037" s="9"/>
      <c r="AF6037" s="9"/>
      <c r="AG6037" s="9"/>
      <c r="AH6037" s="9"/>
      <c r="AI6037" s="9"/>
      <c r="AJ6037" s="9"/>
      <c r="AK6037" s="9"/>
      <c r="AL6037" s="9"/>
      <c r="AM6037" s="9"/>
      <c r="AN6037" s="9"/>
      <c r="AO6037" s="9"/>
      <c r="AP6037" s="9"/>
      <c r="AQ6037" s="15"/>
      <c r="AR6037" s="9"/>
      <c r="AS6037" s="9"/>
      <c r="AT6037" s="9"/>
      <c r="AU6037" s="9"/>
      <c r="AV6037" s="9"/>
      <c r="AW6037" s="9"/>
      <c r="AX6037" s="9"/>
      <c r="AY6037" s="9"/>
      <c r="AZ6037" s="9"/>
      <c r="BA6037" s="9"/>
      <c r="BB6037" s="9"/>
      <c r="BC6037" s="9"/>
      <c r="BD6037" s="9"/>
      <c r="BE6037" s="9"/>
      <c r="BF6037" s="9"/>
      <c r="BG6037" s="9"/>
      <c r="BH6037" s="9"/>
      <c r="BI6037" s="9"/>
      <c r="BJ6037" s="9"/>
      <c r="BK6037" s="9"/>
      <c r="BL6037" s="9">
        <f t="shared" si="196"/>
        <v>147417.68490922061</v>
      </c>
      <c r="BM6037" s="9">
        <f t="shared" si="197"/>
        <v>147400</v>
      </c>
    </row>
    <row r="6038" spans="1:65" x14ac:dyDescent="0.3">
      <c r="A6038" t="s">
        <v>5283</v>
      </c>
      <c r="B6038" s="9">
        <v>354</v>
      </c>
      <c r="C6038">
        <v>542601</v>
      </c>
      <c r="D6038">
        <v>1</v>
      </c>
      <c r="E6038">
        <v>0</v>
      </c>
      <c r="F6038">
        <v>0</v>
      </c>
      <c r="G6038">
        <v>0</v>
      </c>
      <c r="H6038">
        <v>0</v>
      </c>
      <c r="I6038" t="s">
        <v>86</v>
      </c>
      <c r="J6038">
        <v>542229</v>
      </c>
      <c r="K6038" t="s">
        <v>2165</v>
      </c>
      <c r="L6038">
        <v>541656</v>
      </c>
      <c r="M6038" t="s">
        <v>227</v>
      </c>
      <c r="N6038">
        <v>541656</v>
      </c>
      <c r="O6038" t="s">
        <v>227</v>
      </c>
      <c r="P6038">
        <v>541656</v>
      </c>
      <c r="Q6038" t="s">
        <v>227</v>
      </c>
      <c r="R6038" s="9">
        <v>84748.145369489866</v>
      </c>
      <c r="S6038" s="9"/>
      <c r="T6038" s="9"/>
      <c r="U6038" s="9"/>
      <c r="V6038" s="9"/>
      <c r="W6038" s="9"/>
      <c r="X6038" s="9"/>
      <c r="Y6038" s="9"/>
      <c r="Z6038" s="9"/>
      <c r="AA6038" s="9"/>
      <c r="AB6038" s="9"/>
      <c r="AC6038" s="9"/>
      <c r="AD6038" s="9"/>
      <c r="AE6038" s="9"/>
      <c r="AF6038" s="9"/>
      <c r="AG6038" s="9"/>
      <c r="AH6038" s="9"/>
      <c r="AI6038" s="9"/>
      <c r="AJ6038" s="9"/>
      <c r="AK6038" s="9"/>
      <c r="AL6038" s="9"/>
      <c r="AM6038" s="9"/>
      <c r="AN6038" s="9"/>
      <c r="AO6038" s="9"/>
      <c r="AP6038" s="9"/>
      <c r="AQ6038" s="15"/>
      <c r="AR6038" s="9">
        <v>21</v>
      </c>
      <c r="AS6038" s="9">
        <f>AR6038*30500</f>
        <v>640500</v>
      </c>
      <c r="AT6038" s="9"/>
      <c r="AU6038" s="9"/>
      <c r="AV6038" s="9"/>
      <c r="AW6038" s="9"/>
      <c r="AX6038" s="9"/>
      <c r="AY6038" s="9"/>
      <c r="AZ6038" s="9"/>
      <c r="BA6038" s="9"/>
      <c r="BB6038" s="9"/>
      <c r="BC6038" s="9"/>
      <c r="BD6038" s="9"/>
      <c r="BE6038" s="9"/>
      <c r="BF6038" s="9"/>
      <c r="BG6038" s="9"/>
      <c r="BH6038" s="9"/>
      <c r="BI6038" s="9"/>
      <c r="BJ6038" s="9"/>
      <c r="BK6038" s="9"/>
      <c r="BL6038" s="9">
        <f t="shared" si="196"/>
        <v>725248.14536948991</v>
      </c>
      <c r="BM6038" s="9">
        <f t="shared" si="197"/>
        <v>725200</v>
      </c>
    </row>
    <row r="6039" spans="1:65" x14ac:dyDescent="0.3">
      <c r="A6039" t="s">
        <v>5284</v>
      </c>
      <c r="B6039" s="9">
        <v>162</v>
      </c>
      <c r="C6039">
        <v>586005</v>
      </c>
      <c r="D6039">
        <v>1</v>
      </c>
      <c r="E6039">
        <v>0</v>
      </c>
      <c r="F6039">
        <v>0</v>
      </c>
      <c r="G6039">
        <v>0</v>
      </c>
      <c r="H6039">
        <v>0</v>
      </c>
      <c r="I6039" t="s">
        <v>81</v>
      </c>
      <c r="J6039">
        <v>581968</v>
      </c>
      <c r="K6039" t="s">
        <v>2724</v>
      </c>
      <c r="L6039">
        <v>581283</v>
      </c>
      <c r="M6039" t="s">
        <v>82</v>
      </c>
      <c r="N6039">
        <v>581283</v>
      </c>
      <c r="O6039" t="s">
        <v>82</v>
      </c>
      <c r="P6039">
        <v>581283</v>
      </c>
      <c r="Q6039" t="s">
        <v>82</v>
      </c>
      <c r="R6039" s="9">
        <v>71941.662785630979</v>
      </c>
      <c r="S6039" s="9"/>
      <c r="T6039" s="9"/>
      <c r="U6039" s="9"/>
      <c r="V6039" s="9"/>
      <c r="W6039" s="9"/>
      <c r="X6039" s="9"/>
      <c r="Y6039" s="9"/>
      <c r="Z6039" s="9"/>
      <c r="AA6039" s="9"/>
      <c r="AB6039" s="9"/>
      <c r="AC6039" s="9"/>
      <c r="AD6039" s="9"/>
      <c r="AE6039" s="9"/>
      <c r="AF6039" s="9"/>
      <c r="AG6039" s="9"/>
      <c r="AH6039" s="9"/>
      <c r="AI6039" s="9"/>
      <c r="AJ6039" s="9"/>
      <c r="AK6039" s="9"/>
      <c r="AL6039" s="9"/>
      <c r="AM6039" s="9"/>
      <c r="AN6039" s="9"/>
      <c r="AO6039" s="9"/>
      <c r="AP6039" s="9"/>
      <c r="AQ6039" s="15"/>
      <c r="AR6039" s="9"/>
      <c r="AS6039" s="9"/>
      <c r="AT6039" s="9"/>
      <c r="AU6039" s="9"/>
      <c r="AV6039" s="9"/>
      <c r="AW6039" s="9"/>
      <c r="AX6039" s="9"/>
      <c r="AY6039" s="9"/>
      <c r="AZ6039" s="9"/>
      <c r="BA6039" s="9"/>
      <c r="BB6039" s="9"/>
      <c r="BC6039" s="9"/>
      <c r="BD6039" s="9"/>
      <c r="BE6039" s="9"/>
      <c r="BF6039" s="9"/>
      <c r="BG6039" s="9"/>
      <c r="BH6039" s="9"/>
      <c r="BI6039" s="9"/>
      <c r="BJ6039" s="9"/>
      <c r="BK6039" s="9"/>
      <c r="BL6039" s="9">
        <f t="shared" si="196"/>
        <v>71941.662785630979</v>
      </c>
      <c r="BM6039" s="9">
        <f t="shared" si="197"/>
        <v>71900</v>
      </c>
    </row>
    <row r="6040" spans="1:65" x14ac:dyDescent="0.3">
      <c r="A6040" t="s">
        <v>5285</v>
      </c>
      <c r="B6040" s="9">
        <v>1161</v>
      </c>
      <c r="C6040">
        <v>568473</v>
      </c>
      <c r="D6040">
        <v>1</v>
      </c>
      <c r="E6040">
        <v>0</v>
      </c>
      <c r="F6040">
        <v>0</v>
      </c>
      <c r="G6040">
        <v>0</v>
      </c>
      <c r="H6040">
        <v>0</v>
      </c>
      <c r="I6040" t="s">
        <v>94</v>
      </c>
      <c r="J6040">
        <v>599565</v>
      </c>
      <c r="K6040" t="s">
        <v>2296</v>
      </c>
      <c r="L6040">
        <v>599565</v>
      </c>
      <c r="M6040" t="s">
        <v>2296</v>
      </c>
      <c r="N6040">
        <v>599565</v>
      </c>
      <c r="O6040" t="s">
        <v>2296</v>
      </c>
      <c r="P6040">
        <v>599565</v>
      </c>
      <c r="Q6040" t="s">
        <v>2296</v>
      </c>
      <c r="R6040" s="9">
        <v>273244.85171742173</v>
      </c>
      <c r="S6040" s="9"/>
      <c r="T6040" s="9"/>
      <c r="U6040" s="9"/>
      <c r="V6040" s="9"/>
      <c r="W6040" s="9"/>
      <c r="X6040" s="9"/>
      <c r="Y6040" s="9"/>
      <c r="Z6040" s="9"/>
      <c r="AA6040" s="9"/>
      <c r="AB6040" s="9"/>
      <c r="AC6040" s="9"/>
      <c r="AD6040" s="9"/>
      <c r="AE6040" s="9"/>
      <c r="AF6040" s="9"/>
      <c r="AG6040" s="9"/>
      <c r="AH6040" s="9"/>
      <c r="AI6040" s="9"/>
      <c r="AJ6040" s="9"/>
      <c r="AK6040" s="9"/>
      <c r="AL6040" s="9"/>
      <c r="AM6040" s="9"/>
      <c r="AN6040" s="9"/>
      <c r="AO6040" s="9"/>
      <c r="AP6040" s="9"/>
      <c r="AQ6040" s="15"/>
      <c r="AR6040" s="9"/>
      <c r="AS6040" s="9"/>
      <c r="AT6040" s="9"/>
      <c r="AU6040" s="9"/>
      <c r="AV6040" s="9"/>
      <c r="AW6040" s="9"/>
      <c r="AX6040" s="9"/>
      <c r="AY6040" s="9"/>
      <c r="AZ6040" s="9"/>
      <c r="BA6040" s="9"/>
      <c r="BB6040" s="9"/>
      <c r="BC6040" s="9"/>
      <c r="BD6040" s="9"/>
      <c r="BE6040" s="9"/>
      <c r="BF6040" s="9"/>
      <c r="BG6040" s="9"/>
      <c r="BH6040" s="9"/>
      <c r="BI6040" s="9"/>
      <c r="BJ6040" s="9"/>
      <c r="BK6040" s="9"/>
      <c r="BL6040" s="9">
        <f t="shared" si="196"/>
        <v>273244.85171742173</v>
      </c>
      <c r="BM6040" s="9">
        <f t="shared" si="197"/>
        <v>273200</v>
      </c>
    </row>
    <row r="6041" spans="1:65" x14ac:dyDescent="0.3">
      <c r="A6041" t="s">
        <v>5286</v>
      </c>
      <c r="B6041" s="9">
        <v>422</v>
      </c>
      <c r="C6041">
        <v>557463</v>
      </c>
      <c r="D6041">
        <v>1</v>
      </c>
      <c r="E6041">
        <v>0</v>
      </c>
      <c r="F6041">
        <v>0</v>
      </c>
      <c r="G6041">
        <v>0</v>
      </c>
      <c r="H6041">
        <v>0</v>
      </c>
      <c r="I6041" t="s">
        <v>151</v>
      </c>
      <c r="J6041">
        <v>556955</v>
      </c>
      <c r="K6041" t="s">
        <v>1107</v>
      </c>
      <c r="L6041">
        <v>555771</v>
      </c>
      <c r="M6041" t="s">
        <v>247</v>
      </c>
      <c r="N6041">
        <v>556955</v>
      </c>
      <c r="O6041" t="s">
        <v>1107</v>
      </c>
      <c r="P6041">
        <v>555771</v>
      </c>
      <c r="Q6041" t="s">
        <v>247</v>
      </c>
      <c r="R6041" s="9">
        <v>100831.0513444518</v>
      </c>
      <c r="S6041" s="9"/>
      <c r="T6041" s="9"/>
      <c r="U6041" s="9"/>
      <c r="V6041" s="9"/>
      <c r="W6041" s="9"/>
      <c r="X6041" s="9"/>
      <c r="Y6041" s="9"/>
      <c r="Z6041" s="9"/>
      <c r="AA6041" s="9"/>
      <c r="AB6041" s="9"/>
      <c r="AC6041" s="9"/>
      <c r="AD6041" s="9"/>
      <c r="AE6041" s="9"/>
      <c r="AF6041" s="9"/>
      <c r="AG6041" s="9"/>
      <c r="AH6041" s="9"/>
      <c r="AI6041" s="9"/>
      <c r="AJ6041" s="9"/>
      <c r="AK6041" s="9"/>
      <c r="AL6041" s="9"/>
      <c r="AM6041" s="9"/>
      <c r="AN6041" s="9"/>
      <c r="AO6041" s="9"/>
      <c r="AP6041" s="9"/>
      <c r="AQ6041" s="15"/>
      <c r="AR6041" s="9">
        <v>1</v>
      </c>
      <c r="AS6041" s="9">
        <f>AR6041*30500</f>
        <v>30500</v>
      </c>
      <c r="AT6041" s="9"/>
      <c r="AU6041" s="9"/>
      <c r="AV6041" s="9"/>
      <c r="AW6041" s="9"/>
      <c r="AX6041" s="9"/>
      <c r="AY6041" s="9"/>
      <c r="AZ6041" s="9"/>
      <c r="BA6041" s="9"/>
      <c r="BB6041" s="9"/>
      <c r="BC6041" s="9"/>
      <c r="BD6041" s="9"/>
      <c r="BE6041" s="9"/>
      <c r="BF6041" s="9"/>
      <c r="BG6041" s="9"/>
      <c r="BH6041" s="9"/>
      <c r="BI6041" s="9"/>
      <c r="BJ6041" s="9"/>
      <c r="BK6041" s="9"/>
      <c r="BL6041" s="9">
        <f t="shared" si="196"/>
        <v>131331.05134445179</v>
      </c>
      <c r="BM6041" s="9">
        <f t="shared" si="197"/>
        <v>131300</v>
      </c>
    </row>
    <row r="6042" spans="1:65" x14ac:dyDescent="0.3">
      <c r="A6042" t="s">
        <v>5287</v>
      </c>
      <c r="B6042" s="9">
        <v>65</v>
      </c>
      <c r="C6042">
        <v>599778</v>
      </c>
      <c r="D6042">
        <v>1</v>
      </c>
      <c r="E6042">
        <v>0</v>
      </c>
      <c r="F6042">
        <v>0</v>
      </c>
      <c r="G6042">
        <v>0</v>
      </c>
      <c r="H6042">
        <v>0</v>
      </c>
      <c r="I6042" t="s">
        <v>83</v>
      </c>
      <c r="J6042">
        <v>544299</v>
      </c>
      <c r="K6042" t="s">
        <v>601</v>
      </c>
      <c r="L6042">
        <v>544256</v>
      </c>
      <c r="M6042" t="s">
        <v>85</v>
      </c>
      <c r="N6042">
        <v>544256</v>
      </c>
      <c r="O6042" t="s">
        <v>85</v>
      </c>
      <c r="P6042">
        <v>544256</v>
      </c>
      <c r="Q6042" t="s">
        <v>85</v>
      </c>
      <c r="R6042" s="9">
        <v>71941.662785630979</v>
      </c>
      <c r="S6042" s="9"/>
      <c r="T6042" s="9"/>
      <c r="U6042" s="9"/>
      <c r="V6042" s="9"/>
      <c r="W6042" s="9"/>
      <c r="X6042" s="9"/>
      <c r="Y6042" s="9"/>
      <c r="Z6042" s="9"/>
      <c r="AA6042" s="9"/>
      <c r="AB6042" s="9"/>
      <c r="AC6042" s="9"/>
      <c r="AD6042" s="9"/>
      <c r="AE6042" s="9"/>
      <c r="AF6042" s="9"/>
      <c r="AG6042" s="9"/>
      <c r="AH6042" s="9"/>
      <c r="AI6042" s="9"/>
      <c r="AJ6042" s="9"/>
      <c r="AK6042" s="9"/>
      <c r="AL6042" s="9"/>
      <c r="AM6042" s="9"/>
      <c r="AN6042" s="9"/>
      <c r="AO6042" s="9"/>
      <c r="AP6042" s="9"/>
      <c r="AQ6042" s="15"/>
      <c r="AR6042" s="9"/>
      <c r="AS6042" s="9"/>
      <c r="AT6042" s="9"/>
      <c r="AU6042" s="9"/>
      <c r="AV6042" s="9"/>
      <c r="AW6042" s="9"/>
      <c r="AX6042" s="9"/>
      <c r="AY6042" s="9"/>
      <c r="AZ6042" s="9"/>
      <c r="BA6042" s="9"/>
      <c r="BB6042" s="9"/>
      <c r="BC6042" s="9"/>
      <c r="BD6042" s="9"/>
      <c r="BE6042" s="9"/>
      <c r="BF6042" s="9"/>
      <c r="BG6042" s="9"/>
      <c r="BH6042" s="9"/>
      <c r="BI6042" s="9"/>
      <c r="BJ6042" s="9"/>
      <c r="BK6042" s="9"/>
      <c r="BL6042" s="9">
        <f t="shared" si="196"/>
        <v>71941.662785630979</v>
      </c>
      <c r="BM6042" s="9">
        <f t="shared" si="197"/>
        <v>71900</v>
      </c>
    </row>
    <row r="6043" spans="1:65" x14ac:dyDescent="0.3">
      <c r="A6043" s="2" t="s">
        <v>3956</v>
      </c>
      <c r="B6043" s="9">
        <v>616</v>
      </c>
      <c r="C6043">
        <v>542610</v>
      </c>
      <c r="D6043">
        <v>1</v>
      </c>
      <c r="E6043">
        <v>1</v>
      </c>
      <c r="F6043">
        <v>0</v>
      </c>
      <c r="G6043">
        <v>0</v>
      </c>
      <c r="H6043">
        <v>0</v>
      </c>
      <c r="I6043" t="s">
        <v>86</v>
      </c>
      <c r="J6043">
        <v>542610</v>
      </c>
      <c r="K6043" t="s">
        <v>3956</v>
      </c>
      <c r="L6043">
        <v>541982</v>
      </c>
      <c r="M6043" t="s">
        <v>675</v>
      </c>
      <c r="N6043">
        <v>541982</v>
      </c>
      <c r="O6043" t="s">
        <v>675</v>
      </c>
      <c r="P6043">
        <v>541656</v>
      </c>
      <c r="Q6043" t="s">
        <v>227</v>
      </c>
      <c r="R6043" s="9">
        <v>146479.79804084991</v>
      </c>
      <c r="S6043" s="9">
        <f>SUMIFS($B:$B,$J:$J,$C6043)</f>
        <v>1370</v>
      </c>
      <c r="T6043" s="9">
        <v>74616.206852940319</v>
      </c>
      <c r="U6043" s="9">
        <v>0</v>
      </c>
      <c r="V6043" s="9">
        <f>U6043*768</f>
        <v>0</v>
      </c>
      <c r="W6043" s="9">
        <v>2</v>
      </c>
      <c r="X6043" s="9">
        <f>W6043*3072</f>
        <v>6144</v>
      </c>
      <c r="Y6043" s="9">
        <v>6</v>
      </c>
      <c r="Z6043" s="9">
        <f>Y6043*1024</f>
        <v>6144</v>
      </c>
      <c r="AA6043" s="9">
        <v>0</v>
      </c>
      <c r="AB6043" s="9">
        <f>AA6043*256</f>
        <v>0</v>
      </c>
      <c r="AC6043" s="9"/>
      <c r="AD6043" s="9"/>
      <c r="AE6043" s="9"/>
      <c r="AF6043" s="9"/>
      <c r="AG6043" s="9"/>
      <c r="AH6043" s="9"/>
      <c r="AI6043" s="9"/>
      <c r="AJ6043" s="9"/>
      <c r="AK6043" s="9"/>
      <c r="AL6043" s="9"/>
      <c r="AM6043" s="9"/>
      <c r="AN6043" s="9"/>
      <c r="AO6043" s="9"/>
      <c r="AP6043" s="9"/>
      <c r="AQ6043" s="15"/>
      <c r="AR6043" s="9"/>
      <c r="AS6043" s="9"/>
      <c r="AT6043" s="9"/>
      <c r="AU6043" s="9"/>
      <c r="AV6043" s="9"/>
      <c r="AW6043" s="9"/>
      <c r="AX6043" s="9"/>
      <c r="AY6043" s="9"/>
      <c r="AZ6043" s="9"/>
      <c r="BA6043" s="9"/>
      <c r="BB6043" s="9"/>
      <c r="BC6043" s="9"/>
      <c r="BD6043" s="9"/>
      <c r="BE6043" s="9"/>
      <c r="BF6043" s="9"/>
      <c r="BG6043" s="9"/>
      <c r="BH6043" s="9"/>
      <c r="BI6043" s="9"/>
      <c r="BJ6043" s="9"/>
      <c r="BK6043" s="9"/>
      <c r="BL6043" s="9">
        <f t="shared" si="196"/>
        <v>233384.00489379023</v>
      </c>
      <c r="BM6043" s="9">
        <f t="shared" si="197"/>
        <v>233400</v>
      </c>
    </row>
    <row r="6044" spans="1:65" x14ac:dyDescent="0.3">
      <c r="A6044" t="s">
        <v>5288</v>
      </c>
      <c r="B6044" s="9">
        <v>324</v>
      </c>
      <c r="C6044">
        <v>550035</v>
      </c>
      <c r="D6044">
        <v>1</v>
      </c>
      <c r="E6044">
        <v>0</v>
      </c>
      <c r="F6044">
        <v>0</v>
      </c>
      <c r="G6044">
        <v>0</v>
      </c>
      <c r="H6044">
        <v>0</v>
      </c>
      <c r="I6044" t="s">
        <v>83</v>
      </c>
      <c r="J6044">
        <v>549576</v>
      </c>
      <c r="K6044" t="s">
        <v>317</v>
      </c>
      <c r="L6044">
        <v>549576</v>
      </c>
      <c r="M6044" t="s">
        <v>317</v>
      </c>
      <c r="N6044">
        <v>549576</v>
      </c>
      <c r="O6044" t="s">
        <v>317</v>
      </c>
      <c r="P6044">
        <v>549576</v>
      </c>
      <c r="Q6044" t="s">
        <v>317</v>
      </c>
      <c r="R6044" s="9">
        <v>77637.422589392256</v>
      </c>
      <c r="S6044" s="9"/>
      <c r="T6044" s="9"/>
      <c r="U6044" s="9"/>
      <c r="V6044" s="9"/>
      <c r="W6044" s="9"/>
      <c r="X6044" s="9"/>
      <c r="Y6044" s="9"/>
      <c r="Z6044" s="9"/>
      <c r="AA6044" s="9"/>
      <c r="AB6044" s="9"/>
      <c r="AC6044" s="9"/>
      <c r="AD6044" s="9"/>
      <c r="AE6044" s="9"/>
      <c r="AF6044" s="9"/>
      <c r="AG6044" s="9"/>
      <c r="AH6044" s="9"/>
      <c r="AI6044" s="9"/>
      <c r="AJ6044" s="9"/>
      <c r="AK6044" s="9"/>
      <c r="AL6044" s="9"/>
      <c r="AM6044" s="9"/>
      <c r="AN6044" s="9"/>
      <c r="AO6044" s="9"/>
      <c r="AP6044" s="9"/>
      <c r="AQ6044" s="15"/>
      <c r="AR6044" s="9"/>
      <c r="AS6044" s="9"/>
      <c r="AT6044" s="9"/>
      <c r="AU6044" s="9"/>
      <c r="AV6044" s="9"/>
      <c r="AW6044" s="9"/>
      <c r="AX6044" s="9"/>
      <c r="AY6044" s="9"/>
      <c r="AZ6044" s="9"/>
      <c r="BA6044" s="9"/>
      <c r="BB6044" s="9"/>
      <c r="BC6044" s="9"/>
      <c r="BD6044" s="9"/>
      <c r="BE6044" s="9"/>
      <c r="BF6044" s="9"/>
      <c r="BG6044" s="9"/>
      <c r="BH6044" s="9"/>
      <c r="BI6044" s="9"/>
      <c r="BJ6044" s="9"/>
      <c r="BK6044" s="9"/>
      <c r="BL6044" s="9">
        <f t="shared" si="196"/>
        <v>77637.422589392256</v>
      </c>
      <c r="BM6044" s="9">
        <f t="shared" si="197"/>
        <v>77600</v>
      </c>
    </row>
    <row r="6045" spans="1:65" x14ac:dyDescent="0.3">
      <c r="A6045" t="s">
        <v>5289</v>
      </c>
      <c r="B6045" s="9">
        <v>143</v>
      </c>
      <c r="C6045">
        <v>564320</v>
      </c>
      <c r="D6045">
        <v>1</v>
      </c>
      <c r="E6045">
        <v>0</v>
      </c>
      <c r="F6045">
        <v>0</v>
      </c>
      <c r="G6045">
        <v>0</v>
      </c>
      <c r="H6045">
        <v>0</v>
      </c>
      <c r="I6045" t="s">
        <v>86</v>
      </c>
      <c r="J6045">
        <v>541613</v>
      </c>
      <c r="K6045" t="s">
        <v>840</v>
      </c>
      <c r="L6045">
        <v>539911</v>
      </c>
      <c r="M6045" t="s">
        <v>352</v>
      </c>
      <c r="N6045">
        <v>539911</v>
      </c>
      <c r="O6045" t="s">
        <v>352</v>
      </c>
      <c r="P6045">
        <v>539911</v>
      </c>
      <c r="Q6045" t="s">
        <v>352</v>
      </c>
      <c r="R6045" s="9">
        <v>71941.662785630979</v>
      </c>
      <c r="S6045" s="9"/>
      <c r="T6045" s="9"/>
      <c r="U6045" s="9"/>
      <c r="V6045" s="9"/>
      <c r="W6045" s="9"/>
      <c r="X6045" s="9"/>
      <c r="Y6045" s="9"/>
      <c r="Z6045" s="9"/>
      <c r="AA6045" s="9"/>
      <c r="AB6045" s="9"/>
      <c r="AC6045" s="9"/>
      <c r="AD6045" s="9"/>
      <c r="AE6045" s="9"/>
      <c r="AF6045" s="9"/>
      <c r="AG6045" s="9"/>
      <c r="AH6045" s="9"/>
      <c r="AI6045" s="9"/>
      <c r="AJ6045" s="9"/>
      <c r="AK6045" s="9"/>
      <c r="AL6045" s="9"/>
      <c r="AM6045" s="9"/>
      <c r="AN6045" s="9"/>
      <c r="AO6045" s="9"/>
      <c r="AP6045" s="9"/>
      <c r="AQ6045" s="15"/>
      <c r="AR6045" s="9"/>
      <c r="AS6045" s="9"/>
      <c r="AT6045" s="9"/>
      <c r="AU6045" s="9"/>
      <c r="AV6045" s="9"/>
      <c r="AW6045" s="9"/>
      <c r="AX6045" s="9"/>
      <c r="AY6045" s="9"/>
      <c r="AZ6045" s="9"/>
      <c r="BA6045" s="9"/>
      <c r="BB6045" s="9"/>
      <c r="BC6045" s="9"/>
      <c r="BD6045" s="9"/>
      <c r="BE6045" s="9"/>
      <c r="BF6045" s="9"/>
      <c r="BG6045" s="9"/>
      <c r="BH6045" s="9"/>
      <c r="BI6045" s="9"/>
      <c r="BJ6045" s="9"/>
      <c r="BK6045" s="9"/>
      <c r="BL6045" s="9">
        <f t="shared" si="196"/>
        <v>71941.662785630979</v>
      </c>
      <c r="BM6045" s="9">
        <f t="shared" si="197"/>
        <v>71900</v>
      </c>
    </row>
    <row r="6046" spans="1:65" x14ac:dyDescent="0.3">
      <c r="A6046" t="s">
        <v>5290</v>
      </c>
      <c r="B6046" s="9">
        <v>165</v>
      </c>
      <c r="C6046">
        <v>550043</v>
      </c>
      <c r="D6046">
        <v>1</v>
      </c>
      <c r="E6046">
        <v>0</v>
      </c>
      <c r="F6046">
        <v>0</v>
      </c>
      <c r="G6046">
        <v>0</v>
      </c>
      <c r="H6046">
        <v>0</v>
      </c>
      <c r="I6046" t="s">
        <v>83</v>
      </c>
      <c r="J6046">
        <v>549266</v>
      </c>
      <c r="K6046" t="s">
        <v>315</v>
      </c>
      <c r="L6046">
        <v>549266</v>
      </c>
      <c r="M6046" t="s">
        <v>315</v>
      </c>
      <c r="N6046">
        <v>549576</v>
      </c>
      <c r="O6046" t="s">
        <v>317</v>
      </c>
      <c r="P6046">
        <v>549576</v>
      </c>
      <c r="Q6046" t="s">
        <v>317</v>
      </c>
      <c r="R6046" s="9">
        <v>71941.662785630979</v>
      </c>
      <c r="S6046" s="9"/>
      <c r="T6046" s="9"/>
      <c r="U6046" s="9"/>
      <c r="V6046" s="9"/>
      <c r="W6046" s="9"/>
      <c r="X6046" s="9"/>
      <c r="Y6046" s="9"/>
      <c r="Z6046" s="9"/>
      <c r="AA6046" s="9"/>
      <c r="AB6046" s="9"/>
      <c r="AC6046" s="9"/>
      <c r="AD6046" s="9"/>
      <c r="AE6046" s="9"/>
      <c r="AF6046" s="9"/>
      <c r="AG6046" s="9"/>
      <c r="AH6046" s="9"/>
      <c r="AI6046" s="9"/>
      <c r="AJ6046" s="9"/>
      <c r="AK6046" s="9"/>
      <c r="AL6046" s="9"/>
      <c r="AM6046" s="9"/>
      <c r="AN6046" s="9"/>
      <c r="AO6046" s="9"/>
      <c r="AP6046" s="9"/>
      <c r="AQ6046" s="15"/>
      <c r="AR6046" s="9">
        <v>46</v>
      </c>
      <c r="AS6046" s="9">
        <f>AR6046*30500</f>
        <v>1403000</v>
      </c>
      <c r="AT6046" s="9"/>
      <c r="AU6046" s="9"/>
      <c r="AV6046" s="9"/>
      <c r="AW6046" s="9"/>
      <c r="AX6046" s="9"/>
      <c r="AY6046" s="9"/>
      <c r="AZ6046" s="9"/>
      <c r="BA6046" s="9"/>
      <c r="BB6046" s="9"/>
      <c r="BC6046" s="9"/>
      <c r="BD6046" s="9"/>
      <c r="BE6046" s="9"/>
      <c r="BF6046" s="9"/>
      <c r="BG6046" s="9"/>
      <c r="BH6046" s="9"/>
      <c r="BI6046" s="9"/>
      <c r="BJ6046" s="9"/>
      <c r="BK6046" s="9"/>
      <c r="BL6046" s="9">
        <f t="shared" si="196"/>
        <v>1474941.6627856309</v>
      </c>
      <c r="BM6046" s="9">
        <f t="shared" si="197"/>
        <v>1474900</v>
      </c>
    </row>
    <row r="6047" spans="1:65" x14ac:dyDescent="0.3">
      <c r="A6047" t="s">
        <v>5291</v>
      </c>
      <c r="B6047" s="9">
        <v>221</v>
      </c>
      <c r="C6047">
        <v>588211</v>
      </c>
      <c r="D6047">
        <v>1</v>
      </c>
      <c r="E6047">
        <v>0</v>
      </c>
      <c r="F6047">
        <v>0</v>
      </c>
      <c r="G6047">
        <v>0</v>
      </c>
      <c r="H6047">
        <v>0</v>
      </c>
      <c r="I6047" t="s">
        <v>123</v>
      </c>
      <c r="J6047">
        <v>588121</v>
      </c>
      <c r="K6047" t="s">
        <v>1484</v>
      </c>
      <c r="L6047">
        <v>586846</v>
      </c>
      <c r="M6047" t="s">
        <v>129</v>
      </c>
      <c r="N6047">
        <v>586846</v>
      </c>
      <c r="O6047" t="s">
        <v>129</v>
      </c>
      <c r="P6047">
        <v>586846</v>
      </c>
      <c r="Q6047" t="s">
        <v>129</v>
      </c>
      <c r="R6047" s="9">
        <v>71941.662785630979</v>
      </c>
      <c r="S6047" s="9"/>
      <c r="T6047" s="9"/>
      <c r="U6047" s="9"/>
      <c r="V6047" s="9"/>
      <c r="W6047" s="9"/>
      <c r="X6047" s="9"/>
      <c r="Y6047" s="9"/>
      <c r="Z6047" s="9"/>
      <c r="AA6047" s="9"/>
      <c r="AB6047" s="9"/>
      <c r="AC6047" s="9"/>
      <c r="AD6047" s="9"/>
      <c r="AE6047" s="9"/>
      <c r="AF6047" s="9"/>
      <c r="AG6047" s="9"/>
      <c r="AH6047" s="9"/>
      <c r="AI6047" s="9"/>
      <c r="AJ6047" s="9"/>
      <c r="AK6047" s="9"/>
      <c r="AL6047" s="9"/>
      <c r="AM6047" s="9"/>
      <c r="AN6047" s="9"/>
      <c r="AO6047" s="9"/>
      <c r="AP6047" s="9"/>
      <c r="AQ6047" s="15"/>
      <c r="AR6047" s="9"/>
      <c r="AS6047" s="9"/>
      <c r="AT6047" s="9"/>
      <c r="AU6047" s="9"/>
      <c r="AV6047" s="9"/>
      <c r="AW6047" s="9"/>
      <c r="AX6047" s="9"/>
      <c r="AY6047" s="9"/>
      <c r="AZ6047" s="9"/>
      <c r="BA6047" s="9"/>
      <c r="BB6047" s="9"/>
      <c r="BC6047" s="9"/>
      <c r="BD6047" s="9"/>
      <c r="BE6047" s="9"/>
      <c r="BF6047" s="9"/>
      <c r="BG6047" s="9"/>
      <c r="BH6047" s="9"/>
      <c r="BI6047" s="9"/>
      <c r="BJ6047" s="9"/>
      <c r="BK6047" s="9"/>
      <c r="BL6047" s="9">
        <f t="shared" si="196"/>
        <v>71941.662785630979</v>
      </c>
      <c r="BM6047" s="9">
        <f t="shared" si="197"/>
        <v>71900</v>
      </c>
    </row>
    <row r="6048" spans="1:65" x14ac:dyDescent="0.3">
      <c r="A6048" t="s">
        <v>5292</v>
      </c>
      <c r="B6048" s="9">
        <v>123</v>
      </c>
      <c r="C6048">
        <v>588229</v>
      </c>
      <c r="D6048">
        <v>1</v>
      </c>
      <c r="E6048">
        <v>0</v>
      </c>
      <c r="F6048">
        <v>0</v>
      </c>
      <c r="G6048">
        <v>0</v>
      </c>
      <c r="H6048">
        <v>0</v>
      </c>
      <c r="I6048" t="s">
        <v>123</v>
      </c>
      <c r="J6048">
        <v>588121</v>
      </c>
      <c r="K6048" t="s">
        <v>1484</v>
      </c>
      <c r="L6048">
        <v>586846</v>
      </c>
      <c r="M6048" t="s">
        <v>129</v>
      </c>
      <c r="N6048">
        <v>586846</v>
      </c>
      <c r="O6048" t="s">
        <v>129</v>
      </c>
      <c r="P6048">
        <v>586846</v>
      </c>
      <c r="Q6048" t="s">
        <v>129</v>
      </c>
      <c r="R6048" s="9">
        <v>71941.662785630979</v>
      </c>
      <c r="S6048" s="9"/>
      <c r="T6048" s="9"/>
      <c r="U6048" s="9"/>
      <c r="V6048" s="9"/>
      <c r="W6048" s="9"/>
      <c r="X6048" s="9"/>
      <c r="Y6048" s="9"/>
      <c r="Z6048" s="9"/>
      <c r="AA6048" s="9"/>
      <c r="AB6048" s="9"/>
      <c r="AC6048" s="9"/>
      <c r="AD6048" s="9"/>
      <c r="AE6048" s="9"/>
      <c r="AF6048" s="9"/>
      <c r="AG6048" s="9"/>
      <c r="AH6048" s="9"/>
      <c r="AI6048" s="9"/>
      <c r="AJ6048" s="9"/>
      <c r="AK6048" s="9"/>
      <c r="AL6048" s="9"/>
      <c r="AM6048" s="9"/>
      <c r="AN6048" s="9"/>
      <c r="AO6048" s="9"/>
      <c r="AP6048" s="9"/>
      <c r="AQ6048" s="15"/>
      <c r="AR6048" s="9"/>
      <c r="AS6048" s="9"/>
      <c r="AT6048" s="9"/>
      <c r="AU6048" s="9"/>
      <c r="AV6048" s="9"/>
      <c r="AW6048" s="9"/>
      <c r="AX6048" s="9"/>
      <c r="AY6048" s="9"/>
      <c r="AZ6048" s="9"/>
      <c r="BA6048" s="9"/>
      <c r="BB6048" s="9"/>
      <c r="BC6048" s="9"/>
      <c r="BD6048" s="9"/>
      <c r="BE6048" s="9"/>
      <c r="BF6048" s="9"/>
      <c r="BG6048" s="9"/>
      <c r="BH6048" s="9"/>
      <c r="BI6048" s="9"/>
      <c r="BJ6048" s="9"/>
      <c r="BK6048" s="9"/>
      <c r="BL6048" s="9">
        <f t="shared" si="196"/>
        <v>71941.662785630979</v>
      </c>
      <c r="BM6048" s="9">
        <f t="shared" si="197"/>
        <v>71900</v>
      </c>
    </row>
    <row r="6049" spans="1:65" x14ac:dyDescent="0.3">
      <c r="A6049" s="4" t="s">
        <v>912</v>
      </c>
      <c r="B6049" s="9">
        <v>2541</v>
      </c>
      <c r="C6049">
        <v>560260</v>
      </c>
      <c r="D6049">
        <v>1</v>
      </c>
      <c r="E6049">
        <v>1</v>
      </c>
      <c r="F6049">
        <v>1</v>
      </c>
      <c r="G6049">
        <v>1</v>
      </c>
      <c r="H6049">
        <v>0</v>
      </c>
      <c r="I6049" t="s">
        <v>151</v>
      </c>
      <c r="J6049">
        <v>560260</v>
      </c>
      <c r="K6049" t="s">
        <v>912</v>
      </c>
      <c r="L6049">
        <v>560260</v>
      </c>
      <c r="M6049" t="s">
        <v>912</v>
      </c>
      <c r="N6049">
        <v>560260</v>
      </c>
      <c r="O6049" t="s">
        <v>912</v>
      </c>
      <c r="P6049">
        <v>559717</v>
      </c>
      <c r="Q6049" t="s">
        <v>346</v>
      </c>
      <c r="R6049" s="9">
        <v>587397.8204661588</v>
      </c>
      <c r="S6049" s="9">
        <f>SUMIFS($B:$B,$J:$J,$C6049)</f>
        <v>5836</v>
      </c>
      <c r="T6049" s="9">
        <v>316641.67337764631</v>
      </c>
      <c r="U6049" s="9">
        <v>0</v>
      </c>
      <c r="V6049" s="9">
        <f>U6049*768</f>
        <v>0</v>
      </c>
      <c r="W6049" s="9">
        <v>34</v>
      </c>
      <c r="X6049" s="9">
        <f>W6049*3072</f>
        <v>104448</v>
      </c>
      <c r="Y6049" s="9">
        <v>12</v>
      </c>
      <c r="Z6049" s="9">
        <f>Y6049*1024</f>
        <v>12288</v>
      </c>
      <c r="AA6049" s="9">
        <v>6</v>
      </c>
      <c r="AB6049" s="9">
        <f>AA6049*256</f>
        <v>1536</v>
      </c>
      <c r="AC6049" s="9">
        <f>SUMIFS($B:$B,$L:$L,$C6049)</f>
        <v>5836</v>
      </c>
      <c r="AD6049" s="9">
        <v>728196.88056774449</v>
      </c>
      <c r="AE6049" s="9"/>
      <c r="AF6049" s="9"/>
      <c r="AG6049" s="9">
        <f>SUMIFS($B:$B,$N:$N,$C6049)</f>
        <v>5836</v>
      </c>
      <c r="AH6049" s="9">
        <v>658870.68336079572</v>
      </c>
      <c r="AI6049" s="9"/>
      <c r="AJ6049" s="9"/>
      <c r="AK6049" s="9"/>
      <c r="AL6049" s="9"/>
      <c r="AM6049" s="9"/>
      <c r="AN6049" s="9"/>
      <c r="AO6049" s="9"/>
      <c r="AP6049" s="9"/>
      <c r="AQ6049" s="15"/>
      <c r="AR6049" s="9">
        <v>2</v>
      </c>
      <c r="AS6049" s="9">
        <f>AR6049*30500</f>
        <v>61000</v>
      </c>
      <c r="AT6049" s="9"/>
      <c r="AU6049" s="9"/>
      <c r="AV6049" s="9"/>
      <c r="AW6049" s="9"/>
      <c r="AX6049" s="9"/>
      <c r="AY6049" s="9"/>
      <c r="AZ6049" s="9"/>
      <c r="BA6049" s="9"/>
      <c r="BB6049" s="9"/>
      <c r="BC6049" s="9"/>
      <c r="BD6049" s="9"/>
      <c r="BE6049" s="9"/>
      <c r="BF6049" s="9"/>
      <c r="BG6049" s="9"/>
      <c r="BH6049" s="9"/>
      <c r="BI6049" s="9"/>
      <c r="BJ6049" s="9"/>
      <c r="BK6049" s="9"/>
      <c r="BL6049" s="9">
        <f t="shared" si="196"/>
        <v>2470379.0577723449</v>
      </c>
      <c r="BM6049" s="9">
        <f t="shared" si="197"/>
        <v>2470400</v>
      </c>
    </row>
    <row r="6050" spans="1:65" x14ac:dyDescent="0.3">
      <c r="A6050" t="s">
        <v>5293</v>
      </c>
      <c r="B6050" s="9">
        <v>503</v>
      </c>
      <c r="C6050">
        <v>534609</v>
      </c>
      <c r="D6050">
        <v>1</v>
      </c>
      <c r="E6050">
        <v>0</v>
      </c>
      <c r="F6050">
        <v>0</v>
      </c>
      <c r="G6050">
        <v>0</v>
      </c>
      <c r="H6050">
        <v>0</v>
      </c>
      <c r="I6050" t="s">
        <v>86</v>
      </c>
      <c r="J6050">
        <v>534129</v>
      </c>
      <c r="K6050" t="s">
        <v>2238</v>
      </c>
      <c r="L6050">
        <v>534498</v>
      </c>
      <c r="M6050" t="s">
        <v>1097</v>
      </c>
      <c r="N6050">
        <v>534498</v>
      </c>
      <c r="O6050" t="s">
        <v>1097</v>
      </c>
      <c r="P6050">
        <v>533955</v>
      </c>
      <c r="Q6050" t="s">
        <v>314</v>
      </c>
      <c r="R6050" s="9">
        <v>119930.509491775</v>
      </c>
      <c r="S6050" s="9"/>
      <c r="T6050" s="9"/>
      <c r="U6050" s="9"/>
      <c r="V6050" s="9"/>
      <c r="W6050" s="9"/>
      <c r="X6050" s="9"/>
      <c r="Y6050" s="9"/>
      <c r="Z6050" s="9"/>
      <c r="AA6050" s="9"/>
      <c r="AB6050" s="9"/>
      <c r="AC6050" s="9"/>
      <c r="AD6050" s="9"/>
      <c r="AE6050" s="9"/>
      <c r="AF6050" s="9"/>
      <c r="AG6050" s="9"/>
      <c r="AH6050" s="9"/>
      <c r="AI6050" s="9"/>
      <c r="AJ6050" s="9"/>
      <c r="AK6050" s="9"/>
      <c r="AL6050" s="9"/>
      <c r="AM6050" s="9"/>
      <c r="AN6050" s="9"/>
      <c r="AO6050" s="9"/>
      <c r="AP6050" s="9"/>
      <c r="AQ6050" s="15"/>
      <c r="AR6050" s="9"/>
      <c r="AS6050" s="9"/>
      <c r="AT6050" s="9"/>
      <c r="AU6050" s="9"/>
      <c r="AV6050" s="9"/>
      <c r="AW6050" s="9"/>
      <c r="AX6050" s="9"/>
      <c r="AY6050" s="9"/>
      <c r="AZ6050" s="9"/>
      <c r="BA6050" s="9"/>
      <c r="BB6050" s="9"/>
      <c r="BC6050" s="9"/>
      <c r="BD6050" s="9"/>
      <c r="BE6050" s="9"/>
      <c r="BF6050" s="9"/>
      <c r="BG6050" s="9"/>
      <c r="BH6050" s="9"/>
      <c r="BI6050" s="9"/>
      <c r="BJ6050" s="9"/>
      <c r="BK6050" s="9"/>
      <c r="BL6050" s="9">
        <f t="shared" si="196"/>
        <v>119930.509491775</v>
      </c>
      <c r="BM6050" s="9">
        <f t="shared" si="197"/>
        <v>119900</v>
      </c>
    </row>
    <row r="6051" spans="1:65" x14ac:dyDescent="0.3">
      <c r="A6051" t="s">
        <v>5294</v>
      </c>
      <c r="B6051" s="9">
        <v>37</v>
      </c>
      <c r="C6051">
        <v>595161</v>
      </c>
      <c r="D6051">
        <v>1</v>
      </c>
      <c r="E6051">
        <v>0</v>
      </c>
      <c r="F6051">
        <v>0</v>
      </c>
      <c r="G6051">
        <v>0</v>
      </c>
      <c r="H6051">
        <v>0</v>
      </c>
      <c r="I6051" t="s">
        <v>81</v>
      </c>
      <c r="J6051">
        <v>593753</v>
      </c>
      <c r="K6051" t="s">
        <v>415</v>
      </c>
      <c r="L6051">
        <v>594911</v>
      </c>
      <c r="M6051" t="s">
        <v>416</v>
      </c>
      <c r="N6051">
        <v>595098</v>
      </c>
      <c r="O6051" t="s">
        <v>417</v>
      </c>
      <c r="P6051">
        <v>593711</v>
      </c>
      <c r="Q6051" t="s">
        <v>185</v>
      </c>
      <c r="R6051" s="9">
        <v>71941.662785630979</v>
      </c>
      <c r="S6051" s="9"/>
      <c r="T6051" s="9"/>
      <c r="U6051" s="9"/>
      <c r="V6051" s="9"/>
      <c r="W6051" s="9"/>
      <c r="X6051" s="9"/>
      <c r="Y6051" s="9"/>
      <c r="Z6051" s="9"/>
      <c r="AA6051" s="9"/>
      <c r="AB6051" s="9"/>
      <c r="AC6051" s="9"/>
      <c r="AD6051" s="9"/>
      <c r="AE6051" s="9"/>
      <c r="AF6051" s="9"/>
      <c r="AG6051" s="9"/>
      <c r="AH6051" s="9"/>
      <c r="AI6051" s="9"/>
      <c r="AJ6051" s="9"/>
      <c r="AK6051" s="9"/>
      <c r="AL6051" s="9"/>
      <c r="AM6051" s="9"/>
      <c r="AN6051" s="9"/>
      <c r="AO6051" s="9"/>
      <c r="AP6051" s="9"/>
      <c r="AQ6051" s="15"/>
      <c r="AR6051" s="9"/>
      <c r="AS6051" s="9"/>
      <c r="AT6051" s="9"/>
      <c r="AU6051" s="9"/>
      <c r="AV6051" s="9"/>
      <c r="AW6051" s="9"/>
      <c r="AX6051" s="9"/>
      <c r="AY6051" s="9"/>
      <c r="AZ6051" s="9"/>
      <c r="BA6051" s="9"/>
      <c r="BB6051" s="9"/>
      <c r="BC6051" s="9"/>
      <c r="BD6051" s="9"/>
      <c r="BE6051" s="9"/>
      <c r="BF6051" s="9"/>
      <c r="BG6051" s="9"/>
      <c r="BH6051" s="9"/>
      <c r="BI6051" s="9"/>
      <c r="BJ6051" s="9"/>
      <c r="BK6051" s="9"/>
      <c r="BL6051" s="9">
        <f t="shared" si="196"/>
        <v>71941.662785630979</v>
      </c>
      <c r="BM6051" s="9">
        <f t="shared" si="197"/>
        <v>71900</v>
      </c>
    </row>
    <row r="6052" spans="1:65" x14ac:dyDescent="0.3">
      <c r="A6052" t="s">
        <v>5295</v>
      </c>
      <c r="B6052" s="9">
        <v>248</v>
      </c>
      <c r="C6052">
        <v>570338</v>
      </c>
      <c r="D6052">
        <v>1</v>
      </c>
      <c r="E6052">
        <v>0</v>
      </c>
      <c r="F6052">
        <v>0</v>
      </c>
      <c r="G6052">
        <v>0</v>
      </c>
      <c r="H6052">
        <v>0</v>
      </c>
      <c r="I6052" t="s">
        <v>111</v>
      </c>
      <c r="J6052">
        <v>541168</v>
      </c>
      <c r="K6052" t="s">
        <v>1771</v>
      </c>
      <c r="L6052">
        <v>541354</v>
      </c>
      <c r="M6052" t="s">
        <v>510</v>
      </c>
      <c r="N6052">
        <v>541354</v>
      </c>
      <c r="O6052" t="s">
        <v>510</v>
      </c>
      <c r="P6052">
        <v>541354</v>
      </c>
      <c r="Q6052" t="s">
        <v>510</v>
      </c>
      <c r="R6052" s="9">
        <v>71941.662785630979</v>
      </c>
      <c r="S6052" s="9"/>
      <c r="T6052" s="9"/>
      <c r="U6052" s="9"/>
      <c r="V6052" s="9"/>
      <c r="W6052" s="9"/>
      <c r="X6052" s="9"/>
      <c r="Y6052" s="9"/>
      <c r="Z6052" s="9"/>
      <c r="AA6052" s="9"/>
      <c r="AB6052" s="9"/>
      <c r="AC6052" s="9"/>
      <c r="AD6052" s="9"/>
      <c r="AE6052" s="9"/>
      <c r="AF6052" s="9"/>
      <c r="AG6052" s="9"/>
      <c r="AH6052" s="9"/>
      <c r="AI6052" s="9"/>
      <c r="AJ6052" s="9"/>
      <c r="AK6052" s="9"/>
      <c r="AL6052" s="9"/>
      <c r="AM6052" s="9"/>
      <c r="AN6052" s="9"/>
      <c r="AO6052" s="9"/>
      <c r="AP6052" s="9"/>
      <c r="AQ6052" s="15"/>
      <c r="AR6052" s="9"/>
      <c r="AS6052" s="9"/>
      <c r="AT6052" s="9"/>
      <c r="AU6052" s="9"/>
      <c r="AV6052" s="9"/>
      <c r="AW6052" s="9"/>
      <c r="AX6052" s="9"/>
      <c r="AY6052" s="9"/>
      <c r="AZ6052" s="9"/>
      <c r="BA6052" s="9"/>
      <c r="BB6052" s="9"/>
      <c r="BC6052" s="9"/>
      <c r="BD6052" s="9"/>
      <c r="BE6052" s="9"/>
      <c r="BF6052" s="9"/>
      <c r="BG6052" s="9"/>
      <c r="BH6052" s="9"/>
      <c r="BI6052" s="9"/>
      <c r="BJ6052" s="9"/>
      <c r="BK6052" s="9"/>
      <c r="BL6052" s="9">
        <f t="shared" si="196"/>
        <v>71941.662785630979</v>
      </c>
      <c r="BM6052" s="9">
        <f t="shared" si="197"/>
        <v>71900</v>
      </c>
    </row>
    <row r="6053" spans="1:65" x14ac:dyDescent="0.3">
      <c r="A6053" s="2" t="s">
        <v>4726</v>
      </c>
      <c r="B6053" s="9">
        <v>1428</v>
      </c>
      <c r="C6053">
        <v>589187</v>
      </c>
      <c r="D6053">
        <v>1</v>
      </c>
      <c r="E6053">
        <v>1</v>
      </c>
      <c r="F6053">
        <v>0</v>
      </c>
      <c r="G6053">
        <v>0</v>
      </c>
      <c r="H6053">
        <v>0</v>
      </c>
      <c r="I6053" t="s">
        <v>135</v>
      </c>
      <c r="J6053">
        <v>589187</v>
      </c>
      <c r="K6053" t="s">
        <v>4726</v>
      </c>
      <c r="L6053">
        <v>589195</v>
      </c>
      <c r="M6053" t="s">
        <v>923</v>
      </c>
      <c r="N6053">
        <v>588296</v>
      </c>
      <c r="O6053" t="s">
        <v>199</v>
      </c>
      <c r="P6053">
        <v>588296</v>
      </c>
      <c r="Q6053" t="s">
        <v>199</v>
      </c>
      <c r="R6053" s="9">
        <v>334705.85245564772</v>
      </c>
      <c r="S6053" s="9">
        <f>SUMIFS($B:$B,$J:$J,$C6053)</f>
        <v>1848</v>
      </c>
      <c r="T6053" s="9">
        <v>100591.74179568471</v>
      </c>
      <c r="U6053" s="9">
        <v>1</v>
      </c>
      <c r="V6053" s="9">
        <f>U6053*768</f>
        <v>768</v>
      </c>
      <c r="W6053" s="9">
        <v>3</v>
      </c>
      <c r="X6053" s="9">
        <f>W6053*3072</f>
        <v>9216</v>
      </c>
      <c r="Y6053" s="9">
        <v>10</v>
      </c>
      <c r="Z6053" s="9">
        <f>Y6053*1024</f>
        <v>10240</v>
      </c>
      <c r="AA6053" s="9">
        <v>1</v>
      </c>
      <c r="AB6053" s="9">
        <f>AA6053*256</f>
        <v>256</v>
      </c>
      <c r="AC6053" s="9"/>
      <c r="AD6053" s="9"/>
      <c r="AE6053" s="9"/>
      <c r="AF6053" s="9"/>
      <c r="AG6053" s="9"/>
      <c r="AH6053" s="9"/>
      <c r="AI6053" s="9"/>
      <c r="AJ6053" s="9"/>
      <c r="AK6053" s="9"/>
      <c r="AL6053" s="9"/>
      <c r="AM6053" s="9"/>
      <c r="AN6053" s="9"/>
      <c r="AO6053" s="9"/>
      <c r="AP6053" s="9"/>
      <c r="AQ6053" s="15"/>
      <c r="AR6053" s="9">
        <v>43</v>
      </c>
      <c r="AS6053" s="9">
        <f>AR6053*30500</f>
        <v>1311500</v>
      </c>
      <c r="AT6053" s="9"/>
      <c r="AU6053" s="9"/>
      <c r="AV6053" s="9"/>
      <c r="AW6053" s="9"/>
      <c r="AX6053" s="9"/>
      <c r="AY6053" s="9"/>
      <c r="AZ6053" s="9"/>
      <c r="BA6053" s="9"/>
      <c r="BB6053" s="9"/>
      <c r="BC6053" s="9"/>
      <c r="BD6053" s="9"/>
      <c r="BE6053" s="9"/>
      <c r="BF6053" s="9"/>
      <c r="BG6053" s="9"/>
      <c r="BH6053" s="9"/>
      <c r="BI6053" s="9"/>
      <c r="BJ6053" s="9"/>
      <c r="BK6053" s="9"/>
      <c r="BL6053" s="9">
        <f t="shared" si="196"/>
        <v>1767277.5942513323</v>
      </c>
      <c r="BM6053" s="9">
        <f t="shared" si="197"/>
        <v>1767300</v>
      </c>
    </row>
    <row r="6054" spans="1:65" x14ac:dyDescent="0.3">
      <c r="A6054" t="s">
        <v>5296</v>
      </c>
      <c r="B6054" s="9">
        <v>130</v>
      </c>
      <c r="C6054">
        <v>578312</v>
      </c>
      <c r="D6054">
        <v>1</v>
      </c>
      <c r="E6054">
        <v>0</v>
      </c>
      <c r="F6054">
        <v>0</v>
      </c>
      <c r="G6054">
        <v>0</v>
      </c>
      <c r="H6054">
        <v>0</v>
      </c>
      <c r="I6054" t="s">
        <v>151</v>
      </c>
      <c r="J6054">
        <v>556955</v>
      </c>
      <c r="K6054" t="s">
        <v>1107</v>
      </c>
      <c r="L6054">
        <v>555771</v>
      </c>
      <c r="M6054" t="s">
        <v>247</v>
      </c>
      <c r="N6054">
        <v>556955</v>
      </c>
      <c r="O6054" t="s">
        <v>1107</v>
      </c>
      <c r="P6054">
        <v>555771</v>
      </c>
      <c r="Q6054" t="s">
        <v>247</v>
      </c>
      <c r="R6054" s="9">
        <v>71941.662785630979</v>
      </c>
      <c r="S6054" s="9"/>
      <c r="T6054" s="9"/>
      <c r="U6054" s="9"/>
      <c r="V6054" s="9"/>
      <c r="W6054" s="9"/>
      <c r="X6054" s="9"/>
      <c r="Y6054" s="9"/>
      <c r="Z6054" s="9"/>
      <c r="AA6054" s="9"/>
      <c r="AB6054" s="9"/>
      <c r="AC6054" s="9"/>
      <c r="AD6054" s="9"/>
      <c r="AE6054" s="9"/>
      <c r="AF6054" s="9"/>
      <c r="AG6054" s="9"/>
      <c r="AH6054" s="9"/>
      <c r="AI6054" s="9"/>
      <c r="AJ6054" s="9"/>
      <c r="AK6054" s="9"/>
      <c r="AL6054" s="9"/>
      <c r="AM6054" s="9"/>
      <c r="AN6054" s="9"/>
      <c r="AO6054" s="9"/>
      <c r="AP6054" s="9"/>
      <c r="AQ6054" s="15"/>
      <c r="AR6054" s="9"/>
      <c r="AS6054" s="9"/>
      <c r="AT6054" s="9"/>
      <c r="AU6054" s="9"/>
      <c r="AV6054" s="9"/>
      <c r="AW6054" s="9"/>
      <c r="AX6054" s="9"/>
      <c r="AY6054" s="9"/>
      <c r="AZ6054" s="9"/>
      <c r="BA6054" s="9"/>
      <c r="BB6054" s="9"/>
      <c r="BC6054" s="9"/>
      <c r="BD6054" s="9"/>
      <c r="BE6054" s="9"/>
      <c r="BF6054" s="9"/>
      <c r="BG6054" s="9"/>
      <c r="BH6054" s="9"/>
      <c r="BI6054" s="9"/>
      <c r="BJ6054" s="9"/>
      <c r="BK6054" s="9"/>
      <c r="BL6054" s="9">
        <f t="shared" si="196"/>
        <v>71941.662785630979</v>
      </c>
      <c r="BM6054" s="9">
        <f t="shared" si="197"/>
        <v>71900</v>
      </c>
    </row>
    <row r="6055" spans="1:65" x14ac:dyDescent="0.3">
      <c r="A6055" t="s">
        <v>5297</v>
      </c>
      <c r="B6055" s="9">
        <v>269</v>
      </c>
      <c r="C6055">
        <v>599697</v>
      </c>
      <c r="D6055">
        <v>1</v>
      </c>
      <c r="E6055">
        <v>0</v>
      </c>
      <c r="F6055">
        <v>0</v>
      </c>
      <c r="G6055">
        <v>0</v>
      </c>
      <c r="H6055">
        <v>0</v>
      </c>
      <c r="I6055" t="s">
        <v>86</v>
      </c>
      <c r="J6055">
        <v>537004</v>
      </c>
      <c r="K6055" t="s">
        <v>466</v>
      </c>
      <c r="L6055">
        <v>537004</v>
      </c>
      <c r="M6055" t="s">
        <v>466</v>
      </c>
      <c r="N6055">
        <v>537004</v>
      </c>
      <c r="O6055" t="s">
        <v>466</v>
      </c>
      <c r="P6055">
        <v>537004</v>
      </c>
      <c r="Q6055" t="s">
        <v>466</v>
      </c>
      <c r="R6055" s="9">
        <v>71941.662785630979</v>
      </c>
      <c r="S6055" s="9"/>
      <c r="T6055" s="9"/>
      <c r="U6055" s="9"/>
      <c r="V6055" s="9"/>
      <c r="W6055" s="9"/>
      <c r="X6055" s="9"/>
      <c r="Y6055" s="9"/>
      <c r="Z6055" s="9"/>
      <c r="AA6055" s="9"/>
      <c r="AB6055" s="9"/>
      <c r="AC6055" s="9"/>
      <c r="AD6055" s="9"/>
      <c r="AE6055" s="9"/>
      <c r="AF6055" s="9"/>
      <c r="AG6055" s="9"/>
      <c r="AH6055" s="9"/>
      <c r="AI6055" s="9"/>
      <c r="AJ6055" s="9"/>
      <c r="AK6055" s="9"/>
      <c r="AL6055" s="9"/>
      <c r="AM6055" s="9"/>
      <c r="AN6055" s="9"/>
      <c r="AO6055" s="9"/>
      <c r="AP6055" s="9"/>
      <c r="AQ6055" s="15"/>
      <c r="AR6055" s="9"/>
      <c r="AS6055" s="9"/>
      <c r="AT6055" s="9"/>
      <c r="AU6055" s="9"/>
      <c r="AV6055" s="9"/>
      <c r="AW6055" s="9"/>
      <c r="AX6055" s="9"/>
      <c r="AY6055" s="9"/>
      <c r="AZ6055" s="9"/>
      <c r="BA6055" s="9"/>
      <c r="BB6055" s="9"/>
      <c r="BC6055" s="9"/>
      <c r="BD6055" s="9"/>
      <c r="BE6055" s="9"/>
      <c r="BF6055" s="9"/>
      <c r="BG6055" s="9"/>
      <c r="BH6055" s="9"/>
      <c r="BI6055" s="9"/>
      <c r="BJ6055" s="9"/>
      <c r="BK6055" s="9"/>
      <c r="BL6055" s="9">
        <f t="shared" si="196"/>
        <v>71941.662785630979</v>
      </c>
      <c r="BM6055" s="9">
        <f t="shared" si="197"/>
        <v>71900</v>
      </c>
    </row>
    <row r="6056" spans="1:65" x14ac:dyDescent="0.3">
      <c r="A6056" s="2" t="s">
        <v>3897</v>
      </c>
      <c r="B6056" s="9">
        <v>1285</v>
      </c>
      <c r="C6056">
        <v>584215</v>
      </c>
      <c r="D6056">
        <v>1</v>
      </c>
      <c r="E6056">
        <v>1</v>
      </c>
      <c r="F6056">
        <v>0</v>
      </c>
      <c r="G6056">
        <v>0</v>
      </c>
      <c r="H6056">
        <v>0</v>
      </c>
      <c r="I6056" t="s">
        <v>81</v>
      </c>
      <c r="J6056">
        <v>584215</v>
      </c>
      <c r="K6056" t="s">
        <v>3897</v>
      </c>
      <c r="L6056">
        <v>583782</v>
      </c>
      <c r="M6056" t="s">
        <v>149</v>
      </c>
      <c r="N6056">
        <v>583782</v>
      </c>
      <c r="O6056" t="s">
        <v>149</v>
      </c>
      <c r="P6056">
        <v>583782</v>
      </c>
      <c r="Q6056" t="s">
        <v>149</v>
      </c>
      <c r="R6056" s="9">
        <v>301835.36656224221</v>
      </c>
      <c r="S6056" s="9">
        <f>SUMIFS($B:$B,$J:$J,$C6056)</f>
        <v>2690</v>
      </c>
      <c r="T6056" s="9">
        <v>146297.92293144399</v>
      </c>
      <c r="U6056" s="9">
        <v>0</v>
      </c>
      <c r="V6056" s="9">
        <f>U6056*768</f>
        <v>0</v>
      </c>
      <c r="W6056" s="9">
        <v>5</v>
      </c>
      <c r="X6056" s="9">
        <f>W6056*3072</f>
        <v>15360</v>
      </c>
      <c r="Y6056" s="9">
        <v>10</v>
      </c>
      <c r="Z6056" s="9">
        <f>Y6056*1024</f>
        <v>10240</v>
      </c>
      <c r="AA6056" s="9">
        <v>9</v>
      </c>
      <c r="AB6056" s="9">
        <f>AA6056*256</f>
        <v>2304</v>
      </c>
      <c r="AC6056" s="9"/>
      <c r="AD6056" s="9"/>
      <c r="AE6056" s="9"/>
      <c r="AF6056" s="9"/>
      <c r="AG6056" s="9"/>
      <c r="AH6056" s="9"/>
      <c r="AI6056" s="9"/>
      <c r="AJ6056" s="9"/>
      <c r="AK6056" s="9"/>
      <c r="AL6056" s="9"/>
      <c r="AM6056" s="9"/>
      <c r="AN6056" s="9"/>
      <c r="AO6056" s="9"/>
      <c r="AP6056" s="9"/>
      <c r="AQ6056" s="15"/>
      <c r="AR6056" s="9"/>
      <c r="AS6056" s="9"/>
      <c r="AT6056" s="9"/>
      <c r="AU6056" s="9"/>
      <c r="AV6056" s="9"/>
      <c r="AW6056" s="9"/>
      <c r="AX6056" s="9"/>
      <c r="AY6056" s="9"/>
      <c r="AZ6056" s="9"/>
      <c r="BA6056" s="9"/>
      <c r="BB6056" s="9"/>
      <c r="BC6056" s="9"/>
      <c r="BD6056" s="9"/>
      <c r="BE6056" s="9"/>
      <c r="BF6056" s="9"/>
      <c r="BG6056" s="9"/>
      <c r="BH6056" s="9"/>
      <c r="BI6056" s="9"/>
      <c r="BJ6056" s="9"/>
      <c r="BK6056" s="9"/>
      <c r="BL6056" s="9">
        <f t="shared" si="196"/>
        <v>476037.28949368617</v>
      </c>
      <c r="BM6056" s="9">
        <f t="shared" si="197"/>
        <v>476000</v>
      </c>
    </row>
    <row r="6057" spans="1:65" x14ac:dyDescent="0.3">
      <c r="A6057" t="s">
        <v>5298</v>
      </c>
      <c r="B6057" s="9">
        <v>231</v>
      </c>
      <c r="C6057">
        <v>582727</v>
      </c>
      <c r="D6057">
        <v>1</v>
      </c>
      <c r="E6057">
        <v>0</v>
      </c>
      <c r="F6057">
        <v>0</v>
      </c>
      <c r="G6057">
        <v>0</v>
      </c>
      <c r="H6057">
        <v>0</v>
      </c>
      <c r="I6057" t="s">
        <v>81</v>
      </c>
      <c r="J6057">
        <v>581879</v>
      </c>
      <c r="K6057" t="s">
        <v>2662</v>
      </c>
      <c r="L6057">
        <v>581879</v>
      </c>
      <c r="M6057" t="s">
        <v>2662</v>
      </c>
      <c r="N6057">
        <v>581372</v>
      </c>
      <c r="O6057" t="s">
        <v>243</v>
      </c>
      <c r="P6057">
        <v>581372</v>
      </c>
      <c r="Q6057" t="s">
        <v>243</v>
      </c>
      <c r="R6057" s="9">
        <v>71941.662785630979</v>
      </c>
      <c r="S6057" s="9"/>
      <c r="T6057" s="9"/>
      <c r="U6057" s="9"/>
      <c r="V6057" s="9"/>
      <c r="W6057" s="9"/>
      <c r="X6057" s="9"/>
      <c r="Y6057" s="9"/>
      <c r="Z6057" s="9"/>
      <c r="AA6057" s="9"/>
      <c r="AB6057" s="9"/>
      <c r="AC6057" s="9"/>
      <c r="AD6057" s="9"/>
      <c r="AE6057" s="9"/>
      <c r="AF6057" s="9"/>
      <c r="AG6057" s="9"/>
      <c r="AH6057" s="9"/>
      <c r="AI6057" s="9"/>
      <c r="AJ6057" s="9"/>
      <c r="AK6057" s="9"/>
      <c r="AL6057" s="9"/>
      <c r="AM6057" s="9"/>
      <c r="AN6057" s="9"/>
      <c r="AO6057" s="9"/>
      <c r="AP6057" s="9"/>
      <c r="AQ6057" s="15"/>
      <c r="AR6057" s="9"/>
      <c r="AS6057" s="9"/>
      <c r="AT6057" s="9"/>
      <c r="AU6057" s="9"/>
      <c r="AV6057" s="9"/>
      <c r="AW6057" s="9"/>
      <c r="AX6057" s="9"/>
      <c r="AY6057" s="9"/>
      <c r="AZ6057" s="9"/>
      <c r="BA6057" s="9"/>
      <c r="BB6057" s="9"/>
      <c r="BC6057" s="9"/>
      <c r="BD6057" s="9"/>
      <c r="BE6057" s="9"/>
      <c r="BF6057" s="9"/>
      <c r="BG6057" s="9"/>
      <c r="BH6057" s="9"/>
      <c r="BI6057" s="9"/>
      <c r="BJ6057" s="9"/>
      <c r="BK6057" s="9"/>
      <c r="BL6057" s="9">
        <f t="shared" si="196"/>
        <v>71941.662785630979</v>
      </c>
      <c r="BM6057" s="9">
        <f t="shared" si="197"/>
        <v>71900</v>
      </c>
    </row>
    <row r="6058" spans="1:65" x14ac:dyDescent="0.3">
      <c r="A6058" s="3" t="s">
        <v>490</v>
      </c>
      <c r="B6058" s="9">
        <v>1415</v>
      </c>
      <c r="C6058">
        <v>534617</v>
      </c>
      <c r="D6058">
        <v>1</v>
      </c>
      <c r="E6058">
        <v>1</v>
      </c>
      <c r="F6058">
        <v>1</v>
      </c>
      <c r="G6058">
        <v>0</v>
      </c>
      <c r="H6058">
        <v>0</v>
      </c>
      <c r="I6058" t="s">
        <v>86</v>
      </c>
      <c r="J6058">
        <v>534617</v>
      </c>
      <c r="K6058" t="s">
        <v>490</v>
      </c>
      <c r="L6058">
        <v>534617</v>
      </c>
      <c r="M6058" t="s">
        <v>490</v>
      </c>
      <c r="N6058">
        <v>533955</v>
      </c>
      <c r="O6058" t="s">
        <v>314</v>
      </c>
      <c r="P6058">
        <v>533955</v>
      </c>
      <c r="Q6058" t="s">
        <v>314</v>
      </c>
      <c r="R6058" s="9">
        <v>331721.93325907423</v>
      </c>
      <c r="S6058" s="9">
        <f>SUMIFS($B:$B,$J:$J,$C6058)</f>
        <v>1980</v>
      </c>
      <c r="T6058" s="9">
        <v>107761.0655979248</v>
      </c>
      <c r="U6058" s="9">
        <v>0</v>
      </c>
      <c r="V6058" s="9">
        <f>U6058*768</f>
        <v>0</v>
      </c>
      <c r="W6058" s="9">
        <v>31</v>
      </c>
      <c r="X6058" s="9">
        <f>W6058*3072</f>
        <v>95232</v>
      </c>
      <c r="Y6058" s="9">
        <v>12</v>
      </c>
      <c r="Z6058" s="9">
        <f>Y6058*1024</f>
        <v>12288</v>
      </c>
      <c r="AA6058" s="9">
        <v>1</v>
      </c>
      <c r="AB6058" s="9">
        <f>AA6058*256</f>
        <v>256</v>
      </c>
      <c r="AC6058" s="9">
        <f>SUMIFS($B:$B,$L:$L,$C6058)</f>
        <v>2006</v>
      </c>
      <c r="AD6058" s="9">
        <v>252322.2614920928</v>
      </c>
      <c r="AE6058" s="9"/>
      <c r="AF6058" s="9"/>
      <c r="AG6058" s="9"/>
      <c r="AH6058" s="9"/>
      <c r="AI6058" s="9"/>
      <c r="AJ6058" s="9"/>
      <c r="AK6058" s="9"/>
      <c r="AL6058" s="9"/>
      <c r="AM6058" s="9"/>
      <c r="AN6058" s="9"/>
      <c r="AO6058" s="9"/>
      <c r="AP6058" s="9"/>
      <c r="AQ6058" s="15"/>
      <c r="AR6058" s="9"/>
      <c r="AS6058" s="9"/>
      <c r="AT6058" s="9"/>
      <c r="AU6058" s="9"/>
      <c r="AV6058" s="9"/>
      <c r="AW6058" s="9"/>
      <c r="AX6058" s="9"/>
      <c r="AY6058" s="9"/>
      <c r="AZ6058" s="9"/>
      <c r="BA6058" s="9"/>
      <c r="BB6058" s="9"/>
      <c r="BC6058" s="9"/>
      <c r="BD6058" s="9"/>
      <c r="BE6058" s="9"/>
      <c r="BF6058" s="9"/>
      <c r="BG6058" s="9"/>
      <c r="BH6058" s="9"/>
      <c r="BI6058" s="9"/>
      <c r="BJ6058" s="9"/>
      <c r="BK6058" s="9"/>
      <c r="BL6058" s="9">
        <f t="shared" si="196"/>
        <v>799581.26034909184</v>
      </c>
      <c r="BM6058" s="9">
        <f t="shared" si="197"/>
        <v>799600</v>
      </c>
    </row>
    <row r="6059" spans="1:65" x14ac:dyDescent="0.3">
      <c r="A6059" t="s">
        <v>5299</v>
      </c>
      <c r="B6059" s="9">
        <v>407</v>
      </c>
      <c r="C6059">
        <v>566977</v>
      </c>
      <c r="D6059">
        <v>1</v>
      </c>
      <c r="E6059">
        <v>0</v>
      </c>
      <c r="F6059">
        <v>0</v>
      </c>
      <c r="G6059">
        <v>0</v>
      </c>
      <c r="H6059">
        <v>0</v>
      </c>
      <c r="I6059" t="s">
        <v>131</v>
      </c>
      <c r="J6059">
        <v>566217</v>
      </c>
      <c r="K6059" t="s">
        <v>1378</v>
      </c>
      <c r="L6059">
        <v>565971</v>
      </c>
      <c r="M6059" t="s">
        <v>459</v>
      </c>
      <c r="N6059">
        <v>565971</v>
      </c>
      <c r="O6059" t="s">
        <v>459</v>
      </c>
      <c r="P6059">
        <v>565971</v>
      </c>
      <c r="Q6059" t="s">
        <v>459</v>
      </c>
      <c r="R6059" s="9">
        <v>97287.335812924561</v>
      </c>
      <c r="S6059" s="9"/>
      <c r="T6059" s="9"/>
      <c r="U6059" s="9"/>
      <c r="V6059" s="9"/>
      <c r="W6059" s="9"/>
      <c r="X6059" s="9"/>
      <c r="Y6059" s="9"/>
      <c r="Z6059" s="9"/>
      <c r="AA6059" s="9"/>
      <c r="AB6059" s="9"/>
      <c r="AC6059" s="9"/>
      <c r="AD6059" s="9"/>
      <c r="AE6059" s="9"/>
      <c r="AF6059" s="9"/>
      <c r="AG6059" s="9"/>
      <c r="AH6059" s="9"/>
      <c r="AI6059" s="9"/>
      <c r="AJ6059" s="9"/>
      <c r="AK6059" s="9"/>
      <c r="AL6059" s="9"/>
      <c r="AM6059" s="9"/>
      <c r="AN6059" s="9"/>
      <c r="AO6059" s="9"/>
      <c r="AP6059" s="9"/>
      <c r="AQ6059" s="15"/>
      <c r="AR6059" s="9"/>
      <c r="AS6059" s="9"/>
      <c r="AT6059" s="9"/>
      <c r="AU6059" s="9"/>
      <c r="AV6059" s="9"/>
      <c r="AW6059" s="9"/>
      <c r="AX6059" s="9"/>
      <c r="AY6059" s="9"/>
      <c r="AZ6059" s="9"/>
      <c r="BA6059" s="9"/>
      <c r="BB6059" s="9"/>
      <c r="BC6059" s="9"/>
      <c r="BD6059" s="9"/>
      <c r="BE6059" s="9"/>
      <c r="BF6059" s="9"/>
      <c r="BG6059" s="9"/>
      <c r="BH6059" s="9"/>
      <c r="BI6059" s="9"/>
      <c r="BJ6059" s="9"/>
      <c r="BK6059" s="9"/>
      <c r="BL6059" s="9">
        <f t="shared" si="196"/>
        <v>97287.335812924561</v>
      </c>
      <c r="BM6059" s="9">
        <f t="shared" si="197"/>
        <v>97300</v>
      </c>
    </row>
    <row r="6060" spans="1:65" x14ac:dyDescent="0.3">
      <c r="A6060" s="2" t="s">
        <v>2842</v>
      </c>
      <c r="B6060" s="9">
        <v>3080</v>
      </c>
      <c r="C6060">
        <v>559661</v>
      </c>
      <c r="D6060">
        <v>1</v>
      </c>
      <c r="E6060">
        <v>1</v>
      </c>
      <c r="F6060">
        <v>0</v>
      </c>
      <c r="G6060">
        <v>0</v>
      </c>
      <c r="H6060">
        <v>0</v>
      </c>
      <c r="I6060" t="s">
        <v>151</v>
      </c>
      <c r="J6060">
        <v>559661</v>
      </c>
      <c r="K6060" t="s">
        <v>2842</v>
      </c>
      <c r="L6060">
        <v>559300</v>
      </c>
      <c r="M6060" t="s">
        <v>223</v>
      </c>
      <c r="N6060">
        <v>559300</v>
      </c>
      <c r="O6060" t="s">
        <v>223</v>
      </c>
      <c r="P6060">
        <v>559300</v>
      </c>
      <c r="Q6060" t="s">
        <v>223</v>
      </c>
      <c r="R6060" s="9">
        <v>708074.42517352151</v>
      </c>
      <c r="S6060" s="9">
        <f>SUMIFS($B:$B,$J:$J,$C6060)</f>
        <v>6401</v>
      </c>
      <c r="T6060" s="9">
        <v>347175.1811420134</v>
      </c>
      <c r="U6060" s="9">
        <v>0</v>
      </c>
      <c r="V6060" s="9">
        <f>U6060*768</f>
        <v>0</v>
      </c>
      <c r="W6060" s="9">
        <v>5</v>
      </c>
      <c r="X6060" s="9">
        <f>W6060*3072</f>
        <v>15360</v>
      </c>
      <c r="Y6060" s="9">
        <v>21</v>
      </c>
      <c r="Z6060" s="9">
        <f>Y6060*1024</f>
        <v>21504</v>
      </c>
      <c r="AA6060" s="9">
        <v>11</v>
      </c>
      <c r="AB6060" s="9">
        <f>AA6060*256</f>
        <v>2816</v>
      </c>
      <c r="AC6060" s="9"/>
      <c r="AD6060" s="9"/>
      <c r="AE6060" s="9"/>
      <c r="AF6060" s="9"/>
      <c r="AG6060" s="9"/>
      <c r="AH6060" s="9"/>
      <c r="AI6060" s="9"/>
      <c r="AJ6060" s="9"/>
      <c r="AK6060" s="9"/>
      <c r="AL6060" s="9"/>
      <c r="AM6060" s="9"/>
      <c r="AN6060" s="9"/>
      <c r="AO6060" s="9"/>
      <c r="AP6060" s="9"/>
      <c r="AQ6060" s="15"/>
      <c r="AR6060" s="9">
        <v>39</v>
      </c>
      <c r="AS6060" s="9">
        <f>AR6060*30500</f>
        <v>1189500</v>
      </c>
      <c r="AT6060" s="9"/>
      <c r="AU6060" s="9"/>
      <c r="AV6060" s="9"/>
      <c r="AW6060" s="9"/>
      <c r="AX6060" s="9"/>
      <c r="AY6060" s="9"/>
      <c r="AZ6060" s="9"/>
      <c r="BA6060" s="9"/>
      <c r="BB6060" s="9"/>
      <c r="BC6060" s="9"/>
      <c r="BD6060" s="9"/>
      <c r="BE6060" s="9"/>
      <c r="BF6060" s="9"/>
      <c r="BG6060" s="9"/>
      <c r="BH6060" s="9"/>
      <c r="BI6060" s="9"/>
      <c r="BJ6060" s="9"/>
      <c r="BK6060" s="9"/>
      <c r="BL6060" s="9">
        <f t="shared" si="196"/>
        <v>2284429.606315535</v>
      </c>
      <c r="BM6060" s="9">
        <f t="shared" si="197"/>
        <v>2284400</v>
      </c>
    </row>
    <row r="6061" spans="1:65" x14ac:dyDescent="0.3">
      <c r="A6061" t="s">
        <v>5300</v>
      </c>
      <c r="B6061" s="9">
        <v>1433</v>
      </c>
      <c r="C6061">
        <v>539872</v>
      </c>
      <c r="D6061">
        <v>1</v>
      </c>
      <c r="E6061">
        <v>0</v>
      </c>
      <c r="F6061">
        <v>0</v>
      </c>
      <c r="G6061">
        <v>0</v>
      </c>
      <c r="H6061">
        <v>0</v>
      </c>
      <c r="I6061" t="s">
        <v>86</v>
      </c>
      <c r="J6061">
        <v>539350</v>
      </c>
      <c r="K6061" t="s">
        <v>1264</v>
      </c>
      <c r="L6061">
        <v>539139</v>
      </c>
      <c r="M6061" t="s">
        <v>537</v>
      </c>
      <c r="N6061">
        <v>539244</v>
      </c>
      <c r="O6061" t="s">
        <v>1072</v>
      </c>
      <c r="P6061">
        <v>539139</v>
      </c>
      <c r="Q6061" t="s">
        <v>537</v>
      </c>
      <c r="R6061" s="9">
        <v>335853.2888204336</v>
      </c>
      <c r="S6061" s="9"/>
      <c r="T6061" s="9"/>
      <c r="U6061" s="9"/>
      <c r="V6061" s="9"/>
      <c r="W6061" s="9"/>
      <c r="X6061" s="9"/>
      <c r="Y6061" s="9"/>
      <c r="Z6061" s="9"/>
      <c r="AA6061" s="9"/>
      <c r="AB6061" s="9"/>
      <c r="AC6061" s="9"/>
      <c r="AD6061" s="9"/>
      <c r="AE6061" s="9"/>
      <c r="AF6061" s="9"/>
      <c r="AG6061" s="9"/>
      <c r="AH6061" s="9"/>
      <c r="AI6061" s="9"/>
      <c r="AJ6061" s="9"/>
      <c r="AK6061" s="9"/>
      <c r="AL6061" s="9"/>
      <c r="AM6061" s="9"/>
      <c r="AN6061" s="9"/>
      <c r="AO6061" s="9"/>
      <c r="AP6061" s="9"/>
      <c r="AQ6061" s="15"/>
      <c r="AR6061" s="9"/>
      <c r="AS6061" s="9"/>
      <c r="AT6061" s="9"/>
      <c r="AU6061" s="9"/>
      <c r="AV6061" s="9"/>
      <c r="AW6061" s="9"/>
      <c r="AX6061" s="9"/>
      <c r="AY6061" s="9"/>
      <c r="AZ6061" s="9"/>
      <c r="BA6061" s="9"/>
      <c r="BB6061" s="9"/>
      <c r="BC6061" s="9"/>
      <c r="BD6061" s="9"/>
      <c r="BE6061" s="9"/>
      <c r="BF6061" s="9"/>
      <c r="BG6061" s="9"/>
      <c r="BH6061" s="9"/>
      <c r="BI6061" s="9"/>
      <c r="BJ6061" s="9"/>
      <c r="BK6061" s="9"/>
      <c r="BL6061" s="9">
        <f t="shared" si="196"/>
        <v>335853.2888204336</v>
      </c>
      <c r="BM6061" s="9">
        <f t="shared" si="197"/>
        <v>335900</v>
      </c>
    </row>
    <row r="6062" spans="1:65" x14ac:dyDescent="0.3">
      <c r="A6062" t="s">
        <v>5301</v>
      </c>
      <c r="B6062" s="9">
        <v>664</v>
      </c>
      <c r="C6062">
        <v>568449</v>
      </c>
      <c r="D6062">
        <v>1</v>
      </c>
      <c r="E6062">
        <v>0</v>
      </c>
      <c r="F6062">
        <v>0</v>
      </c>
      <c r="G6062">
        <v>0</v>
      </c>
      <c r="H6062">
        <v>0</v>
      </c>
      <c r="I6062" t="s">
        <v>94</v>
      </c>
      <c r="J6062">
        <v>599549</v>
      </c>
      <c r="K6062" t="s">
        <v>2336</v>
      </c>
      <c r="L6062">
        <v>599247</v>
      </c>
      <c r="M6062" t="s">
        <v>109</v>
      </c>
      <c r="N6062">
        <v>554821</v>
      </c>
      <c r="O6062" t="s">
        <v>973</v>
      </c>
      <c r="P6062">
        <v>554821</v>
      </c>
      <c r="Q6062" t="s">
        <v>973</v>
      </c>
      <c r="R6062" s="9">
        <v>157726.22333195069</v>
      </c>
      <c r="S6062" s="9"/>
      <c r="T6062" s="9"/>
      <c r="U6062" s="9"/>
      <c r="V6062" s="9"/>
      <c r="W6062" s="9"/>
      <c r="X6062" s="9"/>
      <c r="Y6062" s="9"/>
      <c r="Z6062" s="9"/>
      <c r="AA6062" s="9"/>
      <c r="AB6062" s="9"/>
      <c r="AC6062" s="9"/>
      <c r="AD6062" s="9"/>
      <c r="AE6062" s="9"/>
      <c r="AF6062" s="9"/>
      <c r="AG6062" s="9"/>
      <c r="AH6062" s="9"/>
      <c r="AI6062" s="9"/>
      <c r="AJ6062" s="9"/>
      <c r="AK6062" s="9"/>
      <c r="AL6062" s="9"/>
      <c r="AM6062" s="9"/>
      <c r="AN6062" s="9"/>
      <c r="AO6062" s="9"/>
      <c r="AP6062" s="9"/>
      <c r="AQ6062" s="15"/>
      <c r="AR6062" s="9"/>
      <c r="AS6062" s="9"/>
      <c r="AT6062" s="9"/>
      <c r="AU6062" s="9"/>
      <c r="AV6062" s="9"/>
      <c r="AW6062" s="9"/>
      <c r="AX6062" s="9"/>
      <c r="AY6062" s="9"/>
      <c r="AZ6062" s="9"/>
      <c r="BA6062" s="9"/>
      <c r="BB6062" s="9"/>
      <c r="BC6062" s="9"/>
      <c r="BD6062" s="9"/>
      <c r="BE6062" s="9"/>
      <c r="BF6062" s="9"/>
      <c r="BG6062" s="9"/>
      <c r="BH6062" s="9"/>
      <c r="BI6062" s="9"/>
      <c r="BJ6062" s="9"/>
      <c r="BK6062" s="9"/>
      <c r="BL6062" s="9">
        <f t="shared" si="196"/>
        <v>157726.22333195069</v>
      </c>
      <c r="BM6062" s="9">
        <f t="shared" si="197"/>
        <v>157700</v>
      </c>
    </row>
    <row r="6063" spans="1:65" x14ac:dyDescent="0.3">
      <c r="A6063" t="s">
        <v>148</v>
      </c>
      <c r="B6063" s="9">
        <v>727</v>
      </c>
      <c r="C6063">
        <v>593699</v>
      </c>
      <c r="D6063">
        <v>1</v>
      </c>
      <c r="E6063">
        <v>0</v>
      </c>
      <c r="F6063">
        <v>0</v>
      </c>
      <c r="G6063">
        <v>0</v>
      </c>
      <c r="H6063">
        <v>0</v>
      </c>
      <c r="I6063" t="s">
        <v>81</v>
      </c>
      <c r="J6063">
        <v>593613</v>
      </c>
      <c r="K6063" t="s">
        <v>1818</v>
      </c>
      <c r="L6063">
        <v>593583</v>
      </c>
      <c r="M6063" t="s">
        <v>629</v>
      </c>
      <c r="N6063">
        <v>593583</v>
      </c>
      <c r="O6063" t="s">
        <v>629</v>
      </c>
      <c r="P6063">
        <v>593583</v>
      </c>
      <c r="Q6063" t="s">
        <v>629</v>
      </c>
      <c r="R6063" s="9">
        <v>172460.72997054929</v>
      </c>
      <c r="S6063" s="9"/>
      <c r="T6063" s="9"/>
      <c r="U6063" s="9"/>
      <c r="V6063" s="9"/>
      <c r="W6063" s="9"/>
      <c r="X6063" s="9"/>
      <c r="Y6063" s="9"/>
      <c r="Z6063" s="9"/>
      <c r="AA6063" s="9"/>
      <c r="AB6063" s="9"/>
      <c r="AC6063" s="9"/>
      <c r="AD6063" s="9"/>
      <c r="AE6063" s="9"/>
      <c r="AF6063" s="9"/>
      <c r="AG6063" s="9"/>
      <c r="AH6063" s="9"/>
      <c r="AI6063" s="9"/>
      <c r="AJ6063" s="9"/>
      <c r="AK6063" s="9"/>
      <c r="AL6063" s="9"/>
      <c r="AM6063" s="9"/>
      <c r="AN6063" s="9"/>
      <c r="AO6063" s="9"/>
      <c r="AP6063" s="9"/>
      <c r="AQ6063" s="15"/>
      <c r="AR6063" s="9"/>
      <c r="AS6063" s="9"/>
      <c r="AT6063" s="9"/>
      <c r="AU6063" s="9"/>
      <c r="AV6063" s="9"/>
      <c r="AW6063" s="9"/>
      <c r="AX6063" s="9"/>
      <c r="AY6063" s="9"/>
      <c r="AZ6063" s="9"/>
      <c r="BA6063" s="9"/>
      <c r="BB6063" s="9"/>
      <c r="BC6063" s="9"/>
      <c r="BD6063" s="9"/>
      <c r="BE6063" s="9"/>
      <c r="BF6063" s="9"/>
      <c r="BG6063" s="9"/>
      <c r="BH6063" s="9"/>
      <c r="BI6063" s="9"/>
      <c r="BJ6063" s="9"/>
      <c r="BK6063" s="9"/>
      <c r="BL6063" s="9">
        <f t="shared" si="196"/>
        <v>172460.72997054929</v>
      </c>
      <c r="BM6063" s="9">
        <f t="shared" si="197"/>
        <v>172500</v>
      </c>
    </row>
    <row r="6064" spans="1:65" x14ac:dyDescent="0.3">
      <c r="A6064" s="3" t="s">
        <v>148</v>
      </c>
      <c r="B6064" s="9">
        <v>3671</v>
      </c>
      <c r="C6064">
        <v>584223</v>
      </c>
      <c r="D6064">
        <v>1</v>
      </c>
      <c r="E6064">
        <v>1</v>
      </c>
      <c r="F6064">
        <v>1</v>
      </c>
      <c r="G6064">
        <v>0</v>
      </c>
      <c r="H6064">
        <v>0</v>
      </c>
      <c r="I6064" t="s">
        <v>81</v>
      </c>
      <c r="J6064">
        <v>584223</v>
      </c>
      <c r="K6064" t="s">
        <v>148</v>
      </c>
      <c r="L6064">
        <v>584223</v>
      </c>
      <c r="M6064" t="s">
        <v>148</v>
      </c>
      <c r="N6064">
        <v>583782</v>
      </c>
      <c r="O6064" t="s">
        <v>149</v>
      </c>
      <c r="P6064">
        <v>583782</v>
      </c>
      <c r="Q6064" t="s">
        <v>149</v>
      </c>
      <c r="R6064" s="9">
        <v>839316.05718414835</v>
      </c>
      <c r="S6064" s="9">
        <f>SUMIFS($B:$B,$J:$J,$C6064)</f>
        <v>5951</v>
      </c>
      <c r="T6064" s="9">
        <v>322857.76126154489</v>
      </c>
      <c r="U6064" s="9">
        <v>0</v>
      </c>
      <c r="V6064" s="9">
        <f>U6064*768</f>
        <v>0</v>
      </c>
      <c r="W6064" s="9">
        <v>17</v>
      </c>
      <c r="X6064" s="9">
        <f>W6064*3072</f>
        <v>52224</v>
      </c>
      <c r="Y6064" s="9">
        <v>21</v>
      </c>
      <c r="Z6064" s="9">
        <f>Y6064*1024</f>
        <v>21504</v>
      </c>
      <c r="AA6064" s="9">
        <v>13</v>
      </c>
      <c r="AB6064" s="9">
        <f>AA6064*256</f>
        <v>3328</v>
      </c>
      <c r="AC6064" s="9">
        <f>SUMIFS($B:$B,$L:$L,$C6064)</f>
        <v>5951</v>
      </c>
      <c r="AD6064" s="9">
        <v>742405.33763526694</v>
      </c>
      <c r="AE6064" s="9"/>
      <c r="AF6064" s="9"/>
      <c r="AG6064" s="9"/>
      <c r="AH6064" s="9"/>
      <c r="AI6064" s="9"/>
      <c r="AJ6064" s="9"/>
      <c r="AK6064" s="9"/>
      <c r="AL6064" s="9"/>
      <c r="AM6064" s="9"/>
      <c r="AN6064" s="9"/>
      <c r="AO6064" s="9"/>
      <c r="AP6064" s="9"/>
      <c r="AQ6064" s="15"/>
      <c r="AR6064" s="9"/>
      <c r="AS6064" s="9"/>
      <c r="AT6064" s="9"/>
      <c r="AU6064" s="9"/>
      <c r="AV6064" s="9"/>
      <c r="AW6064" s="9"/>
      <c r="AX6064" s="9"/>
      <c r="AY6064" s="9"/>
      <c r="AZ6064" s="9"/>
      <c r="BA6064" s="9"/>
      <c r="BB6064" s="9"/>
      <c r="BC6064" s="9"/>
      <c r="BD6064" s="9"/>
      <c r="BE6064" s="9"/>
      <c r="BF6064" s="9"/>
      <c r="BG6064" s="9"/>
      <c r="BH6064" s="9"/>
      <c r="BI6064" s="9"/>
      <c r="BJ6064" s="9"/>
      <c r="BK6064" s="9"/>
      <c r="BL6064" s="9">
        <f t="shared" si="196"/>
        <v>1981635.1560809603</v>
      </c>
      <c r="BM6064" s="9">
        <f t="shared" si="197"/>
        <v>1981600</v>
      </c>
    </row>
    <row r="6065" spans="1:65" x14ac:dyDescent="0.3">
      <c r="A6065" t="s">
        <v>148</v>
      </c>
      <c r="B6065" s="9">
        <v>600</v>
      </c>
      <c r="C6065">
        <v>534625</v>
      </c>
      <c r="D6065">
        <v>1</v>
      </c>
      <c r="E6065">
        <v>0</v>
      </c>
      <c r="F6065">
        <v>0</v>
      </c>
      <c r="G6065">
        <v>0</v>
      </c>
      <c r="H6065">
        <v>0</v>
      </c>
      <c r="I6065" t="s">
        <v>86</v>
      </c>
      <c r="J6065">
        <v>534005</v>
      </c>
      <c r="K6065" t="s">
        <v>88</v>
      </c>
      <c r="L6065">
        <v>534005</v>
      </c>
      <c r="M6065" t="s">
        <v>88</v>
      </c>
      <c r="N6065">
        <v>534005</v>
      </c>
      <c r="O6065" t="s">
        <v>88</v>
      </c>
      <c r="P6065">
        <v>534005</v>
      </c>
      <c r="Q6065" t="s">
        <v>88</v>
      </c>
      <c r="R6065" s="9">
        <v>142726.9825446085</v>
      </c>
      <c r="S6065" s="9"/>
      <c r="T6065" s="9"/>
      <c r="U6065" s="9"/>
      <c r="V6065" s="9"/>
      <c r="W6065" s="9"/>
      <c r="X6065" s="9"/>
      <c r="Y6065" s="9"/>
      <c r="Z6065" s="9"/>
      <c r="AA6065" s="9"/>
      <c r="AB6065" s="9"/>
      <c r="AC6065" s="9"/>
      <c r="AD6065" s="9"/>
      <c r="AE6065" s="9"/>
      <c r="AF6065" s="9"/>
      <c r="AG6065" s="9"/>
      <c r="AH6065" s="9"/>
      <c r="AI6065" s="9"/>
      <c r="AJ6065" s="9"/>
      <c r="AK6065" s="9"/>
      <c r="AL6065" s="9"/>
      <c r="AM6065" s="9"/>
      <c r="AN6065" s="9"/>
      <c r="AO6065" s="9"/>
      <c r="AP6065" s="9"/>
      <c r="AQ6065" s="15"/>
      <c r="AR6065" s="9"/>
      <c r="AS6065" s="9"/>
      <c r="AT6065" s="9"/>
      <c r="AU6065" s="9"/>
      <c r="AV6065" s="9"/>
      <c r="AW6065" s="9"/>
      <c r="AX6065" s="9"/>
      <c r="AY6065" s="9"/>
      <c r="AZ6065" s="9"/>
      <c r="BA6065" s="9"/>
      <c r="BB6065" s="9"/>
      <c r="BC6065" s="9"/>
      <c r="BD6065" s="9"/>
      <c r="BE6065" s="9"/>
      <c r="BF6065" s="9"/>
      <c r="BG6065" s="9"/>
      <c r="BH6065" s="9"/>
      <c r="BI6065" s="9"/>
      <c r="BJ6065" s="9"/>
      <c r="BK6065" s="9"/>
      <c r="BL6065" s="9">
        <f t="shared" si="196"/>
        <v>142726.9825446085</v>
      </c>
      <c r="BM6065" s="9">
        <f t="shared" si="197"/>
        <v>142700</v>
      </c>
    </row>
    <row r="6066" spans="1:65" x14ac:dyDescent="0.3">
      <c r="A6066" t="s">
        <v>5302</v>
      </c>
      <c r="B6066" s="9">
        <v>361</v>
      </c>
      <c r="C6066">
        <v>550701</v>
      </c>
      <c r="D6066">
        <v>1</v>
      </c>
      <c r="E6066">
        <v>0</v>
      </c>
      <c r="F6066">
        <v>0</v>
      </c>
      <c r="G6066">
        <v>0</v>
      </c>
      <c r="H6066">
        <v>0</v>
      </c>
      <c r="I6066" t="s">
        <v>83</v>
      </c>
      <c r="J6066">
        <v>550671</v>
      </c>
      <c r="K6066" t="s">
        <v>2610</v>
      </c>
      <c r="L6066">
        <v>550671</v>
      </c>
      <c r="M6066" t="s">
        <v>2610</v>
      </c>
      <c r="N6066">
        <v>550671</v>
      </c>
      <c r="O6066" t="s">
        <v>2610</v>
      </c>
      <c r="P6066">
        <v>550094</v>
      </c>
      <c r="Q6066" t="s">
        <v>143</v>
      </c>
      <c r="R6066" s="9">
        <v>86405.924227142634</v>
      </c>
      <c r="S6066" s="9"/>
      <c r="T6066" s="9"/>
      <c r="U6066" s="9"/>
      <c r="V6066" s="9"/>
      <c r="W6066" s="9"/>
      <c r="X6066" s="9"/>
      <c r="Y6066" s="9"/>
      <c r="Z6066" s="9"/>
      <c r="AA6066" s="9"/>
      <c r="AB6066" s="9"/>
      <c r="AC6066" s="9"/>
      <c r="AD6066" s="9"/>
      <c r="AE6066" s="9"/>
      <c r="AF6066" s="9"/>
      <c r="AG6066" s="9"/>
      <c r="AH6066" s="9"/>
      <c r="AI6066" s="9"/>
      <c r="AJ6066" s="9"/>
      <c r="AK6066" s="9"/>
      <c r="AL6066" s="9"/>
      <c r="AM6066" s="9"/>
      <c r="AN6066" s="9"/>
      <c r="AO6066" s="9"/>
      <c r="AP6066" s="9"/>
      <c r="AQ6066" s="15"/>
      <c r="AR6066" s="9"/>
      <c r="AS6066" s="9"/>
      <c r="AT6066" s="9"/>
      <c r="AU6066" s="9"/>
      <c r="AV6066" s="9"/>
      <c r="AW6066" s="9"/>
      <c r="AX6066" s="9"/>
      <c r="AY6066" s="9"/>
      <c r="AZ6066" s="9"/>
      <c r="BA6066" s="9"/>
      <c r="BB6066" s="9"/>
      <c r="BC6066" s="9"/>
      <c r="BD6066" s="9"/>
      <c r="BE6066" s="9"/>
      <c r="BF6066" s="9"/>
      <c r="BG6066" s="9"/>
      <c r="BH6066" s="9"/>
      <c r="BI6066" s="9"/>
      <c r="BJ6066" s="9"/>
      <c r="BK6066" s="9"/>
      <c r="BL6066" s="9">
        <f t="shared" si="196"/>
        <v>86405.924227142634</v>
      </c>
      <c r="BM6066" s="9">
        <f t="shared" si="197"/>
        <v>86400</v>
      </c>
    </row>
    <row r="6067" spans="1:65" x14ac:dyDescent="0.3">
      <c r="A6067" t="s">
        <v>5303</v>
      </c>
      <c r="B6067" s="9">
        <v>554</v>
      </c>
      <c r="C6067">
        <v>545244</v>
      </c>
      <c r="D6067">
        <v>1</v>
      </c>
      <c r="E6067">
        <v>0</v>
      </c>
      <c r="F6067">
        <v>0</v>
      </c>
      <c r="G6067">
        <v>0</v>
      </c>
      <c r="H6067">
        <v>0</v>
      </c>
      <c r="I6067" t="s">
        <v>135</v>
      </c>
      <c r="J6067">
        <v>542784</v>
      </c>
      <c r="K6067" t="s">
        <v>1938</v>
      </c>
      <c r="L6067">
        <v>541630</v>
      </c>
      <c r="M6067" t="s">
        <v>895</v>
      </c>
      <c r="N6067">
        <v>541630</v>
      </c>
      <c r="O6067" t="s">
        <v>895</v>
      </c>
      <c r="P6067">
        <v>541630</v>
      </c>
      <c r="Q6067" t="s">
        <v>895</v>
      </c>
      <c r="R6067" s="9">
        <v>131926.11047362181</v>
      </c>
      <c r="S6067" s="9"/>
      <c r="T6067" s="9"/>
      <c r="U6067" s="9"/>
      <c r="V6067" s="9"/>
      <c r="W6067" s="9"/>
      <c r="X6067" s="9"/>
      <c r="Y6067" s="9"/>
      <c r="Z6067" s="9"/>
      <c r="AA6067" s="9"/>
      <c r="AB6067" s="9"/>
      <c r="AC6067" s="9"/>
      <c r="AD6067" s="9"/>
      <c r="AE6067" s="9"/>
      <c r="AF6067" s="9"/>
      <c r="AG6067" s="9"/>
      <c r="AH6067" s="9"/>
      <c r="AI6067" s="9"/>
      <c r="AJ6067" s="9"/>
      <c r="AK6067" s="9"/>
      <c r="AL6067" s="9"/>
      <c r="AM6067" s="9"/>
      <c r="AN6067" s="9"/>
      <c r="AO6067" s="9"/>
      <c r="AP6067" s="9"/>
      <c r="AQ6067" s="15"/>
      <c r="AR6067" s="9"/>
      <c r="AS6067" s="9"/>
      <c r="AT6067" s="9"/>
      <c r="AU6067" s="9"/>
      <c r="AV6067" s="9"/>
      <c r="AW6067" s="9"/>
      <c r="AX6067" s="9"/>
      <c r="AY6067" s="9"/>
      <c r="AZ6067" s="9"/>
      <c r="BA6067" s="9"/>
      <c r="BB6067" s="9"/>
      <c r="BC6067" s="9"/>
      <c r="BD6067" s="9"/>
      <c r="BE6067" s="9"/>
      <c r="BF6067" s="9"/>
      <c r="BG6067" s="9"/>
      <c r="BH6067" s="9"/>
      <c r="BI6067" s="9"/>
      <c r="BJ6067" s="9"/>
      <c r="BK6067" s="9"/>
      <c r="BL6067" s="9">
        <f t="shared" si="196"/>
        <v>131926.11047362181</v>
      </c>
      <c r="BM6067" s="9">
        <f t="shared" si="197"/>
        <v>131900</v>
      </c>
    </row>
    <row r="6068" spans="1:65" x14ac:dyDescent="0.3">
      <c r="A6068" t="s">
        <v>5304</v>
      </c>
      <c r="B6068" s="9">
        <v>693</v>
      </c>
      <c r="C6068">
        <v>576026</v>
      </c>
      <c r="D6068">
        <v>1</v>
      </c>
      <c r="E6068">
        <v>0</v>
      </c>
      <c r="F6068">
        <v>0</v>
      </c>
      <c r="G6068">
        <v>0</v>
      </c>
      <c r="H6068">
        <v>0</v>
      </c>
      <c r="I6068" t="s">
        <v>96</v>
      </c>
      <c r="J6068">
        <v>575607</v>
      </c>
      <c r="K6068" t="s">
        <v>1610</v>
      </c>
      <c r="L6068">
        <v>575071</v>
      </c>
      <c r="M6068" t="s">
        <v>2078</v>
      </c>
      <c r="N6068">
        <v>575071</v>
      </c>
      <c r="O6068" t="s">
        <v>2078</v>
      </c>
      <c r="P6068">
        <v>575500</v>
      </c>
      <c r="Q6068" t="s">
        <v>701</v>
      </c>
      <c r="R6068" s="9">
        <v>164512.42408184291</v>
      </c>
      <c r="S6068" s="9"/>
      <c r="T6068" s="9"/>
      <c r="U6068" s="9"/>
      <c r="V6068" s="9"/>
      <c r="W6068" s="9"/>
      <c r="X6068" s="9"/>
      <c r="Y6068" s="9"/>
      <c r="Z6068" s="9"/>
      <c r="AA6068" s="9"/>
      <c r="AB6068" s="9"/>
      <c r="AC6068" s="9"/>
      <c r="AD6068" s="9"/>
      <c r="AE6068" s="9"/>
      <c r="AF6068" s="9"/>
      <c r="AG6068" s="9"/>
      <c r="AH6068" s="9"/>
      <c r="AI6068" s="9"/>
      <c r="AJ6068" s="9"/>
      <c r="AK6068" s="9"/>
      <c r="AL6068" s="9"/>
      <c r="AM6068" s="9"/>
      <c r="AN6068" s="9"/>
      <c r="AO6068" s="9"/>
      <c r="AP6068" s="9"/>
      <c r="AQ6068" s="15"/>
      <c r="AR6068" s="9"/>
      <c r="AS6068" s="9"/>
      <c r="AT6068" s="9"/>
      <c r="AU6068" s="9"/>
      <c r="AV6068" s="9"/>
      <c r="AW6068" s="9"/>
      <c r="AX6068" s="9"/>
      <c r="AY6068" s="9"/>
      <c r="AZ6068" s="9"/>
      <c r="BA6068" s="9"/>
      <c r="BB6068" s="9"/>
      <c r="BC6068" s="9"/>
      <c r="BD6068" s="9"/>
      <c r="BE6068" s="9"/>
      <c r="BF6068" s="9"/>
      <c r="BG6068" s="9"/>
      <c r="BH6068" s="9"/>
      <c r="BI6068" s="9"/>
      <c r="BJ6068" s="9"/>
      <c r="BK6068" s="9"/>
      <c r="BL6068" s="9">
        <f t="shared" si="196"/>
        <v>164512.42408184291</v>
      </c>
      <c r="BM6068" s="9">
        <f t="shared" si="197"/>
        <v>164500</v>
      </c>
    </row>
    <row r="6069" spans="1:65" x14ac:dyDescent="0.3">
      <c r="A6069" t="s">
        <v>5304</v>
      </c>
      <c r="B6069" s="9">
        <v>161</v>
      </c>
      <c r="C6069">
        <v>573744</v>
      </c>
      <c r="D6069">
        <v>1</v>
      </c>
      <c r="E6069">
        <v>0</v>
      </c>
      <c r="F6069">
        <v>0</v>
      </c>
      <c r="G6069">
        <v>0</v>
      </c>
      <c r="H6069">
        <v>0</v>
      </c>
      <c r="I6069" t="s">
        <v>90</v>
      </c>
      <c r="J6069">
        <v>570508</v>
      </c>
      <c r="K6069" t="s">
        <v>138</v>
      </c>
      <c r="L6069">
        <v>570508</v>
      </c>
      <c r="M6069" t="s">
        <v>138</v>
      </c>
      <c r="N6069">
        <v>570508</v>
      </c>
      <c r="O6069" t="s">
        <v>138</v>
      </c>
      <c r="P6069">
        <v>570508</v>
      </c>
      <c r="Q6069" t="s">
        <v>138</v>
      </c>
      <c r="R6069" s="9">
        <v>71941.662785630979</v>
      </c>
      <c r="S6069" s="9"/>
      <c r="T6069" s="9"/>
      <c r="U6069" s="9"/>
      <c r="V6069" s="9"/>
      <c r="W6069" s="9"/>
      <c r="X6069" s="9"/>
      <c r="Y6069" s="9"/>
      <c r="Z6069" s="9"/>
      <c r="AA6069" s="9"/>
      <c r="AB6069" s="9"/>
      <c r="AC6069" s="9"/>
      <c r="AD6069" s="9"/>
      <c r="AE6069" s="9"/>
      <c r="AF6069" s="9"/>
      <c r="AG6069" s="9"/>
      <c r="AH6069" s="9"/>
      <c r="AI6069" s="9"/>
      <c r="AJ6069" s="9"/>
      <c r="AK6069" s="9"/>
      <c r="AL6069" s="9"/>
      <c r="AM6069" s="9"/>
      <c r="AN6069" s="9"/>
      <c r="AO6069" s="9"/>
      <c r="AP6069" s="9"/>
      <c r="AQ6069" s="15"/>
      <c r="AR6069" s="9"/>
      <c r="AS6069" s="9"/>
      <c r="AT6069" s="9"/>
      <c r="AU6069" s="9"/>
      <c r="AV6069" s="9"/>
      <c r="AW6069" s="9"/>
      <c r="AX6069" s="9"/>
      <c r="AY6069" s="9"/>
      <c r="AZ6069" s="9"/>
      <c r="BA6069" s="9"/>
      <c r="BB6069" s="9"/>
      <c r="BC6069" s="9"/>
      <c r="BD6069" s="9"/>
      <c r="BE6069" s="9"/>
      <c r="BF6069" s="9"/>
      <c r="BG6069" s="9"/>
      <c r="BH6069" s="9"/>
      <c r="BI6069" s="9"/>
      <c r="BJ6069" s="9"/>
      <c r="BK6069" s="9"/>
      <c r="BL6069" s="9">
        <f t="shared" si="196"/>
        <v>71941.662785630979</v>
      </c>
      <c r="BM6069" s="9">
        <f t="shared" si="197"/>
        <v>71900</v>
      </c>
    </row>
    <row r="6070" spans="1:65" x14ac:dyDescent="0.3">
      <c r="A6070" t="s">
        <v>5305</v>
      </c>
      <c r="B6070" s="9">
        <v>263</v>
      </c>
      <c r="C6070">
        <v>576930</v>
      </c>
      <c r="D6070">
        <v>1</v>
      </c>
      <c r="E6070">
        <v>0</v>
      </c>
      <c r="F6070">
        <v>0</v>
      </c>
      <c r="G6070">
        <v>0</v>
      </c>
      <c r="H6070">
        <v>0</v>
      </c>
      <c r="I6070" t="s">
        <v>90</v>
      </c>
      <c r="J6070">
        <v>576131</v>
      </c>
      <c r="K6070" t="s">
        <v>572</v>
      </c>
      <c r="L6070">
        <v>576361</v>
      </c>
      <c r="M6070" t="s">
        <v>100</v>
      </c>
      <c r="N6070">
        <v>576361</v>
      </c>
      <c r="O6070" t="s">
        <v>100</v>
      </c>
      <c r="P6070">
        <v>576361</v>
      </c>
      <c r="Q6070" t="s">
        <v>100</v>
      </c>
      <c r="R6070" s="9">
        <v>71941.662785630979</v>
      </c>
      <c r="S6070" s="9"/>
      <c r="T6070" s="9"/>
      <c r="U6070" s="9"/>
      <c r="V6070" s="9"/>
      <c r="W6070" s="9"/>
      <c r="X6070" s="9"/>
      <c r="Y6070" s="9"/>
      <c r="Z6070" s="9"/>
      <c r="AA6070" s="9"/>
      <c r="AB6070" s="9"/>
      <c r="AC6070" s="9"/>
      <c r="AD6070" s="9"/>
      <c r="AE6070" s="9"/>
      <c r="AF6070" s="9"/>
      <c r="AG6070" s="9"/>
      <c r="AH6070" s="9"/>
      <c r="AI6070" s="9"/>
      <c r="AJ6070" s="9"/>
      <c r="AK6070" s="9"/>
      <c r="AL6070" s="9"/>
      <c r="AM6070" s="9"/>
      <c r="AN6070" s="9"/>
      <c r="AO6070" s="9"/>
      <c r="AP6070" s="9"/>
      <c r="AQ6070" s="15"/>
      <c r="AR6070" s="9"/>
      <c r="AS6070" s="9"/>
      <c r="AT6070" s="9"/>
      <c r="AU6070" s="9"/>
      <c r="AV6070" s="9"/>
      <c r="AW6070" s="9"/>
      <c r="AX6070" s="9"/>
      <c r="AY6070" s="9"/>
      <c r="AZ6070" s="9"/>
      <c r="BA6070" s="9"/>
      <c r="BB6070" s="9"/>
      <c r="BC6070" s="9"/>
      <c r="BD6070" s="9"/>
      <c r="BE6070" s="9"/>
      <c r="BF6070" s="9"/>
      <c r="BG6070" s="9"/>
      <c r="BH6070" s="9"/>
      <c r="BI6070" s="9"/>
      <c r="BJ6070" s="9"/>
      <c r="BK6070" s="9"/>
      <c r="BL6070" s="9">
        <f t="shared" si="196"/>
        <v>71941.662785630979</v>
      </c>
      <c r="BM6070" s="9">
        <f t="shared" si="197"/>
        <v>71900</v>
      </c>
    </row>
    <row r="6071" spans="1:65" x14ac:dyDescent="0.3">
      <c r="A6071" t="s">
        <v>5306</v>
      </c>
      <c r="B6071" s="9">
        <v>666</v>
      </c>
      <c r="C6071">
        <v>558583</v>
      </c>
      <c r="D6071">
        <v>1</v>
      </c>
      <c r="E6071">
        <v>0</v>
      </c>
      <c r="F6071">
        <v>0</v>
      </c>
      <c r="G6071">
        <v>0</v>
      </c>
      <c r="H6071">
        <v>0</v>
      </c>
      <c r="I6071" t="s">
        <v>151</v>
      </c>
      <c r="J6071">
        <v>557587</v>
      </c>
      <c r="K6071" t="s">
        <v>456</v>
      </c>
      <c r="L6071">
        <v>557587</v>
      </c>
      <c r="M6071" t="s">
        <v>456</v>
      </c>
      <c r="N6071">
        <v>557587</v>
      </c>
      <c r="O6071" t="s">
        <v>456</v>
      </c>
      <c r="P6071">
        <v>557587</v>
      </c>
      <c r="Q6071" t="s">
        <v>456</v>
      </c>
      <c r="R6071" s="9">
        <v>158194.44028517639</v>
      </c>
      <c r="S6071" s="9"/>
      <c r="T6071" s="9"/>
      <c r="U6071" s="9"/>
      <c r="V6071" s="9"/>
      <c r="W6071" s="9"/>
      <c r="X6071" s="9"/>
      <c r="Y6071" s="9"/>
      <c r="Z6071" s="9"/>
      <c r="AA6071" s="9"/>
      <c r="AB6071" s="9"/>
      <c r="AC6071" s="9"/>
      <c r="AD6071" s="9"/>
      <c r="AE6071" s="9"/>
      <c r="AF6071" s="9"/>
      <c r="AG6071" s="9"/>
      <c r="AH6071" s="9"/>
      <c r="AI6071" s="9"/>
      <c r="AJ6071" s="9"/>
      <c r="AK6071" s="9"/>
      <c r="AL6071" s="9"/>
      <c r="AM6071" s="9"/>
      <c r="AN6071" s="9"/>
      <c r="AO6071" s="9"/>
      <c r="AP6071" s="9"/>
      <c r="AQ6071" s="15"/>
      <c r="AR6071" s="9"/>
      <c r="AS6071" s="9"/>
      <c r="AT6071" s="9"/>
      <c r="AU6071" s="9"/>
      <c r="AV6071" s="9"/>
      <c r="AW6071" s="9"/>
      <c r="AX6071" s="9"/>
      <c r="AY6071" s="9"/>
      <c r="AZ6071" s="9"/>
      <c r="BA6071" s="9"/>
      <c r="BB6071" s="9"/>
      <c r="BC6071" s="9"/>
      <c r="BD6071" s="9"/>
      <c r="BE6071" s="9"/>
      <c r="BF6071" s="9"/>
      <c r="BG6071" s="9"/>
      <c r="BH6071" s="9"/>
      <c r="BI6071" s="9"/>
      <c r="BJ6071" s="9"/>
      <c r="BK6071" s="9"/>
      <c r="BL6071" s="9">
        <f t="shared" si="196"/>
        <v>158194.44028517639</v>
      </c>
      <c r="BM6071" s="9">
        <f t="shared" si="197"/>
        <v>158200</v>
      </c>
    </row>
    <row r="6072" spans="1:65" x14ac:dyDescent="0.3">
      <c r="A6072" t="s">
        <v>5307</v>
      </c>
      <c r="B6072" s="9">
        <v>61</v>
      </c>
      <c r="C6072">
        <v>588245</v>
      </c>
      <c r="D6072">
        <v>1</v>
      </c>
      <c r="E6072">
        <v>0</v>
      </c>
      <c r="F6072">
        <v>0</v>
      </c>
      <c r="G6072">
        <v>0</v>
      </c>
      <c r="H6072">
        <v>0</v>
      </c>
      <c r="I6072" t="s">
        <v>123</v>
      </c>
      <c r="J6072">
        <v>587591</v>
      </c>
      <c r="K6072" t="s">
        <v>506</v>
      </c>
      <c r="L6072">
        <v>587591</v>
      </c>
      <c r="M6072" t="s">
        <v>506</v>
      </c>
      <c r="N6072">
        <v>588024</v>
      </c>
      <c r="O6072" t="s">
        <v>507</v>
      </c>
      <c r="P6072">
        <v>588024</v>
      </c>
      <c r="Q6072" t="s">
        <v>507</v>
      </c>
      <c r="R6072" s="9">
        <v>71941.662785630979</v>
      </c>
      <c r="S6072" s="9"/>
      <c r="T6072" s="9"/>
      <c r="U6072" s="9"/>
      <c r="V6072" s="9"/>
      <c r="W6072" s="9"/>
      <c r="X6072" s="9"/>
      <c r="Y6072" s="9"/>
      <c r="Z6072" s="9"/>
      <c r="AA6072" s="9"/>
      <c r="AB6072" s="9"/>
      <c r="AC6072" s="9"/>
      <c r="AD6072" s="9"/>
      <c r="AE6072" s="9"/>
      <c r="AF6072" s="9"/>
      <c r="AG6072" s="9"/>
      <c r="AH6072" s="9"/>
      <c r="AI6072" s="9"/>
      <c r="AJ6072" s="9"/>
      <c r="AK6072" s="9"/>
      <c r="AL6072" s="9"/>
      <c r="AM6072" s="9"/>
      <c r="AN6072" s="9"/>
      <c r="AO6072" s="9"/>
      <c r="AP6072" s="9"/>
      <c r="AQ6072" s="15"/>
      <c r="AR6072" s="9"/>
      <c r="AS6072" s="9"/>
      <c r="AT6072" s="9"/>
      <c r="AU6072" s="9"/>
      <c r="AV6072" s="9"/>
      <c r="AW6072" s="9"/>
      <c r="AX6072" s="9"/>
      <c r="AY6072" s="9"/>
      <c r="AZ6072" s="9"/>
      <c r="BA6072" s="9"/>
      <c r="BB6072" s="9"/>
      <c r="BC6072" s="9"/>
      <c r="BD6072" s="9"/>
      <c r="BE6072" s="9"/>
      <c r="BF6072" s="9"/>
      <c r="BG6072" s="9"/>
      <c r="BH6072" s="9"/>
      <c r="BI6072" s="9"/>
      <c r="BJ6072" s="9"/>
      <c r="BK6072" s="9"/>
      <c r="BL6072" s="9">
        <f t="shared" si="196"/>
        <v>71941.662785630979</v>
      </c>
      <c r="BM6072" s="9">
        <f t="shared" si="197"/>
        <v>71900</v>
      </c>
    </row>
    <row r="6073" spans="1:65" x14ac:dyDescent="0.3">
      <c r="A6073" t="s">
        <v>5308</v>
      </c>
      <c r="B6073" s="9">
        <v>275</v>
      </c>
      <c r="C6073">
        <v>573876</v>
      </c>
      <c r="D6073">
        <v>1</v>
      </c>
      <c r="E6073">
        <v>0</v>
      </c>
      <c r="F6073">
        <v>0</v>
      </c>
      <c r="G6073">
        <v>0</v>
      </c>
      <c r="H6073">
        <v>0</v>
      </c>
      <c r="I6073" t="s">
        <v>96</v>
      </c>
      <c r="J6073">
        <v>572080</v>
      </c>
      <c r="K6073" t="s">
        <v>555</v>
      </c>
      <c r="L6073">
        <v>572080</v>
      </c>
      <c r="M6073" t="s">
        <v>555</v>
      </c>
      <c r="N6073">
        <v>572241</v>
      </c>
      <c r="O6073" t="s">
        <v>556</v>
      </c>
      <c r="P6073">
        <v>571164</v>
      </c>
      <c r="Q6073" t="s">
        <v>334</v>
      </c>
      <c r="R6073" s="9">
        <v>71941.662785630979</v>
      </c>
      <c r="S6073" s="9"/>
      <c r="T6073" s="9"/>
      <c r="U6073" s="9"/>
      <c r="V6073" s="9"/>
      <c r="W6073" s="9"/>
      <c r="X6073" s="9"/>
      <c r="Y6073" s="9"/>
      <c r="Z6073" s="9"/>
      <c r="AA6073" s="9"/>
      <c r="AB6073" s="9"/>
      <c r="AC6073" s="9"/>
      <c r="AD6073" s="9"/>
      <c r="AE6073" s="9"/>
      <c r="AF6073" s="9"/>
      <c r="AG6073" s="9"/>
      <c r="AH6073" s="9"/>
      <c r="AI6073" s="9"/>
      <c r="AJ6073" s="9"/>
      <c r="AK6073" s="9"/>
      <c r="AL6073" s="9"/>
      <c r="AM6073" s="9"/>
      <c r="AN6073" s="9"/>
      <c r="AO6073" s="9"/>
      <c r="AP6073" s="9"/>
      <c r="AQ6073" s="15"/>
      <c r="AR6073" s="9"/>
      <c r="AS6073" s="9"/>
      <c r="AT6073" s="9"/>
      <c r="AU6073" s="9"/>
      <c r="AV6073" s="9"/>
      <c r="AW6073" s="9"/>
      <c r="AX6073" s="9"/>
      <c r="AY6073" s="9"/>
      <c r="AZ6073" s="9"/>
      <c r="BA6073" s="9"/>
      <c r="BB6073" s="9"/>
      <c r="BC6073" s="9"/>
      <c r="BD6073" s="9"/>
      <c r="BE6073" s="9"/>
      <c r="BF6073" s="9"/>
      <c r="BG6073" s="9"/>
      <c r="BH6073" s="9"/>
      <c r="BI6073" s="9"/>
      <c r="BJ6073" s="9"/>
      <c r="BK6073" s="9"/>
      <c r="BL6073" s="9">
        <f t="shared" si="196"/>
        <v>71941.662785630979</v>
      </c>
      <c r="BM6073" s="9">
        <f t="shared" si="197"/>
        <v>71900</v>
      </c>
    </row>
    <row r="6074" spans="1:65" x14ac:dyDescent="0.3">
      <c r="A6074" t="s">
        <v>5309</v>
      </c>
      <c r="B6074" s="9">
        <v>390</v>
      </c>
      <c r="C6074">
        <v>590223</v>
      </c>
      <c r="D6074">
        <v>1</v>
      </c>
      <c r="E6074">
        <v>0</v>
      </c>
      <c r="F6074">
        <v>0</v>
      </c>
      <c r="G6074">
        <v>0</v>
      </c>
      <c r="H6074">
        <v>0</v>
      </c>
      <c r="I6074" t="s">
        <v>111</v>
      </c>
      <c r="J6074">
        <v>589942</v>
      </c>
      <c r="K6074" t="s">
        <v>3929</v>
      </c>
      <c r="L6074">
        <v>589632</v>
      </c>
      <c r="M6074" t="s">
        <v>392</v>
      </c>
      <c r="N6074">
        <v>589250</v>
      </c>
      <c r="O6074" t="s">
        <v>113</v>
      </c>
      <c r="P6074">
        <v>589250</v>
      </c>
      <c r="Q6074" t="s">
        <v>113</v>
      </c>
      <c r="R6074" s="9">
        <v>93268.442682260167</v>
      </c>
      <c r="S6074" s="9"/>
      <c r="T6074" s="9"/>
      <c r="U6074" s="9"/>
      <c r="V6074" s="9"/>
      <c r="W6074" s="9"/>
      <c r="X6074" s="9"/>
      <c r="Y6074" s="9"/>
      <c r="Z6074" s="9"/>
      <c r="AA6074" s="9"/>
      <c r="AB6074" s="9"/>
      <c r="AC6074" s="9"/>
      <c r="AD6074" s="9"/>
      <c r="AE6074" s="9"/>
      <c r="AF6074" s="9"/>
      <c r="AG6074" s="9"/>
      <c r="AH6074" s="9"/>
      <c r="AI6074" s="9"/>
      <c r="AJ6074" s="9"/>
      <c r="AK6074" s="9"/>
      <c r="AL6074" s="9"/>
      <c r="AM6074" s="9"/>
      <c r="AN6074" s="9"/>
      <c r="AO6074" s="9"/>
      <c r="AP6074" s="9"/>
      <c r="AQ6074" s="15"/>
      <c r="AR6074" s="9">
        <v>1</v>
      </c>
      <c r="AS6074" s="9">
        <f>AR6074*30500</f>
        <v>30500</v>
      </c>
      <c r="AT6074" s="9"/>
      <c r="AU6074" s="9"/>
      <c r="AV6074" s="9"/>
      <c r="AW6074" s="9"/>
      <c r="AX6074" s="9"/>
      <c r="AY6074" s="9"/>
      <c r="AZ6074" s="9"/>
      <c r="BA6074" s="9"/>
      <c r="BB6074" s="9"/>
      <c r="BC6074" s="9"/>
      <c r="BD6074" s="9"/>
      <c r="BE6074" s="9"/>
      <c r="BF6074" s="9"/>
      <c r="BG6074" s="9"/>
      <c r="BH6074" s="9"/>
      <c r="BI6074" s="9"/>
      <c r="BJ6074" s="9"/>
      <c r="BK6074" s="9"/>
      <c r="BL6074" s="9">
        <f t="shared" si="196"/>
        <v>123768.44268226017</v>
      </c>
      <c r="BM6074" s="9">
        <f t="shared" si="197"/>
        <v>123800</v>
      </c>
    </row>
    <row r="6075" spans="1:65" x14ac:dyDescent="0.3">
      <c r="A6075" t="s">
        <v>5309</v>
      </c>
      <c r="B6075" s="9">
        <v>640</v>
      </c>
      <c r="C6075">
        <v>571814</v>
      </c>
      <c r="D6075">
        <v>1</v>
      </c>
      <c r="E6075">
        <v>0</v>
      </c>
      <c r="F6075">
        <v>0</v>
      </c>
      <c r="G6075">
        <v>0</v>
      </c>
      <c r="H6075">
        <v>0</v>
      </c>
      <c r="I6075" t="s">
        <v>86</v>
      </c>
      <c r="J6075">
        <v>535451</v>
      </c>
      <c r="K6075" t="s">
        <v>298</v>
      </c>
      <c r="L6075">
        <v>535451</v>
      </c>
      <c r="M6075" t="s">
        <v>298</v>
      </c>
      <c r="N6075">
        <v>535451</v>
      </c>
      <c r="O6075" t="s">
        <v>298</v>
      </c>
      <c r="P6075">
        <v>535419</v>
      </c>
      <c r="Q6075" t="s">
        <v>170</v>
      </c>
      <c r="R6075" s="9">
        <v>152105.23909009781</v>
      </c>
      <c r="S6075" s="9"/>
      <c r="T6075" s="9"/>
      <c r="U6075" s="9"/>
      <c r="V6075" s="9"/>
      <c r="W6075" s="9"/>
      <c r="X6075" s="9"/>
      <c r="Y6075" s="9"/>
      <c r="Z6075" s="9"/>
      <c r="AA6075" s="9"/>
      <c r="AB6075" s="9"/>
      <c r="AC6075" s="9"/>
      <c r="AD6075" s="9"/>
      <c r="AE6075" s="9"/>
      <c r="AF6075" s="9"/>
      <c r="AG6075" s="9"/>
      <c r="AH6075" s="9"/>
      <c r="AI6075" s="9"/>
      <c r="AJ6075" s="9"/>
      <c r="AK6075" s="9"/>
      <c r="AL6075" s="9"/>
      <c r="AM6075" s="9"/>
      <c r="AN6075" s="9"/>
      <c r="AO6075" s="9"/>
      <c r="AP6075" s="9"/>
      <c r="AQ6075" s="15"/>
      <c r="AR6075" s="9"/>
      <c r="AS6075" s="9"/>
      <c r="AT6075" s="9"/>
      <c r="AU6075" s="9"/>
      <c r="AV6075" s="9"/>
      <c r="AW6075" s="9"/>
      <c r="AX6075" s="9"/>
      <c r="AY6075" s="9"/>
      <c r="AZ6075" s="9"/>
      <c r="BA6075" s="9"/>
      <c r="BB6075" s="9"/>
      <c r="BC6075" s="9"/>
      <c r="BD6075" s="9"/>
      <c r="BE6075" s="9"/>
      <c r="BF6075" s="9"/>
      <c r="BG6075" s="9"/>
      <c r="BH6075" s="9"/>
      <c r="BI6075" s="9"/>
      <c r="BJ6075" s="9"/>
      <c r="BK6075" s="9"/>
      <c r="BL6075" s="9">
        <f t="shared" si="196"/>
        <v>152105.23909009781</v>
      </c>
      <c r="BM6075" s="9">
        <f t="shared" si="197"/>
        <v>152100</v>
      </c>
    </row>
    <row r="6076" spans="1:65" x14ac:dyDescent="0.3">
      <c r="A6076" t="s">
        <v>5310</v>
      </c>
      <c r="B6076" s="9">
        <v>4097</v>
      </c>
      <c r="C6076">
        <v>539058</v>
      </c>
      <c r="D6076">
        <v>1</v>
      </c>
      <c r="E6076">
        <v>0</v>
      </c>
      <c r="F6076">
        <v>0</v>
      </c>
      <c r="G6076">
        <v>0</v>
      </c>
      <c r="H6076">
        <v>0</v>
      </c>
      <c r="I6076" t="s">
        <v>86</v>
      </c>
      <c r="J6076">
        <v>538311</v>
      </c>
      <c r="K6076" t="s">
        <v>1937</v>
      </c>
      <c r="L6076">
        <v>538311</v>
      </c>
      <c r="M6076" t="s">
        <v>1937</v>
      </c>
      <c r="N6076">
        <v>538574</v>
      </c>
      <c r="O6076" t="s">
        <v>206</v>
      </c>
      <c r="P6076">
        <v>538094</v>
      </c>
      <c r="Q6076" t="s">
        <v>207</v>
      </c>
      <c r="R6076" s="9">
        <v>933278.69657840033</v>
      </c>
      <c r="S6076" s="9"/>
      <c r="T6076" s="9"/>
      <c r="U6076" s="9"/>
      <c r="V6076" s="9"/>
      <c r="W6076" s="9"/>
      <c r="X6076" s="9"/>
      <c r="Y6076" s="9"/>
      <c r="Z6076" s="9"/>
      <c r="AA6076" s="9"/>
      <c r="AB6076" s="9"/>
      <c r="AC6076" s="9"/>
      <c r="AD6076" s="9"/>
      <c r="AE6076" s="9"/>
      <c r="AF6076" s="9"/>
      <c r="AG6076" s="9"/>
      <c r="AH6076" s="9"/>
      <c r="AI6076" s="9"/>
      <c r="AJ6076" s="9"/>
      <c r="AK6076" s="9"/>
      <c r="AL6076" s="9"/>
      <c r="AM6076" s="9"/>
      <c r="AN6076" s="9"/>
      <c r="AO6076" s="9"/>
      <c r="AP6076" s="9"/>
      <c r="AQ6076" s="15"/>
      <c r="AR6076" s="9">
        <v>2</v>
      </c>
      <c r="AS6076" s="9">
        <f>AR6076*30500</f>
        <v>61000</v>
      </c>
      <c r="AT6076" s="9"/>
      <c r="AU6076" s="9"/>
      <c r="AV6076" s="9"/>
      <c r="AW6076" s="9"/>
      <c r="AX6076" s="9"/>
      <c r="AY6076" s="9"/>
      <c r="AZ6076" s="9"/>
      <c r="BA6076" s="9"/>
      <c r="BB6076" s="9"/>
      <c r="BC6076" s="9"/>
      <c r="BD6076" s="9"/>
      <c r="BE6076" s="9"/>
      <c r="BF6076" s="9"/>
      <c r="BG6076" s="9"/>
      <c r="BH6076" s="9"/>
      <c r="BI6076" s="9"/>
      <c r="BJ6076" s="9"/>
      <c r="BK6076" s="9"/>
      <c r="BL6076" s="9">
        <f t="shared" si="196"/>
        <v>994278.69657840033</v>
      </c>
      <c r="BM6076" s="9">
        <f t="shared" si="197"/>
        <v>994300</v>
      </c>
    </row>
    <row r="6077" spans="1:65" x14ac:dyDescent="0.3">
      <c r="A6077" s="3" t="s">
        <v>219</v>
      </c>
      <c r="B6077" s="9">
        <v>4124</v>
      </c>
      <c r="C6077">
        <v>532011</v>
      </c>
      <c r="D6077">
        <v>1</v>
      </c>
      <c r="E6077">
        <v>1</v>
      </c>
      <c r="F6077">
        <v>1</v>
      </c>
      <c r="G6077">
        <v>0</v>
      </c>
      <c r="H6077">
        <v>0</v>
      </c>
      <c r="I6077" t="s">
        <v>86</v>
      </c>
      <c r="J6077">
        <v>532011</v>
      </c>
      <c r="K6077" t="s">
        <v>219</v>
      </c>
      <c r="L6077">
        <v>532011</v>
      </c>
      <c r="M6077" t="s">
        <v>219</v>
      </c>
      <c r="N6077">
        <v>531057</v>
      </c>
      <c r="O6077" t="s">
        <v>220</v>
      </c>
      <c r="P6077">
        <v>531057</v>
      </c>
      <c r="Q6077" t="s">
        <v>220</v>
      </c>
      <c r="R6077" s="9">
        <v>939217.03260547505</v>
      </c>
      <c r="S6077" s="9">
        <f>SUMIFS($B:$B,$J:$J,$C6077)</f>
        <v>5764</v>
      </c>
      <c r="T6077" s="9">
        <v>312749.51662272192</v>
      </c>
      <c r="U6077" s="9">
        <v>0</v>
      </c>
      <c r="V6077" s="9">
        <f>U6077*768</f>
        <v>0</v>
      </c>
      <c r="W6077" s="9">
        <v>22</v>
      </c>
      <c r="X6077" s="9">
        <f>W6077*3072</f>
        <v>67584</v>
      </c>
      <c r="Y6077" s="9">
        <v>53</v>
      </c>
      <c r="Z6077" s="9">
        <f>Y6077*1024</f>
        <v>54272</v>
      </c>
      <c r="AA6077" s="9">
        <v>19</v>
      </c>
      <c r="AB6077" s="9">
        <f>AA6077*256</f>
        <v>4864</v>
      </c>
      <c r="AC6077" s="9">
        <f>SUMIFS($B:$B,$L:$L,$C6077)</f>
        <v>6814</v>
      </c>
      <c r="AD6077" s="9">
        <v>848905.26667222264</v>
      </c>
      <c r="AE6077" s="9"/>
      <c r="AF6077" s="9"/>
      <c r="AG6077" s="9"/>
      <c r="AH6077" s="9"/>
      <c r="AI6077" s="9"/>
      <c r="AJ6077" s="9"/>
      <c r="AK6077" s="9"/>
      <c r="AL6077" s="9"/>
      <c r="AM6077" s="9"/>
      <c r="AN6077" s="9"/>
      <c r="AO6077" s="9"/>
      <c r="AP6077" s="9"/>
      <c r="AQ6077" s="15"/>
      <c r="AR6077" s="9">
        <v>4</v>
      </c>
      <c r="AS6077" s="9">
        <f>AR6077*30500</f>
        <v>122000</v>
      </c>
      <c r="AT6077" s="9"/>
      <c r="AU6077" s="9"/>
      <c r="AV6077" s="9"/>
      <c r="AW6077" s="9"/>
      <c r="AX6077" s="9"/>
      <c r="AY6077" s="9"/>
      <c r="AZ6077" s="9"/>
      <c r="BA6077" s="9"/>
      <c r="BB6077" s="9"/>
      <c r="BC6077" s="9"/>
      <c r="BD6077" s="9"/>
      <c r="BE6077" s="9"/>
      <c r="BF6077" s="9"/>
      <c r="BG6077" s="9"/>
      <c r="BH6077" s="9"/>
      <c r="BI6077" s="9"/>
      <c r="BJ6077" s="9"/>
      <c r="BK6077" s="9"/>
      <c r="BL6077" s="9">
        <f t="shared" si="196"/>
        <v>2349591.8159004198</v>
      </c>
      <c r="BM6077" s="9">
        <f t="shared" si="197"/>
        <v>2349600</v>
      </c>
    </row>
    <row r="6078" spans="1:65" x14ac:dyDescent="0.3">
      <c r="A6078" s="2" t="s">
        <v>5311</v>
      </c>
      <c r="B6078" s="9">
        <v>1721</v>
      </c>
      <c r="C6078">
        <v>550728</v>
      </c>
      <c r="D6078">
        <v>1</v>
      </c>
      <c r="E6078">
        <v>1</v>
      </c>
      <c r="F6078">
        <v>0</v>
      </c>
      <c r="G6078">
        <v>0</v>
      </c>
      <c r="H6078">
        <v>0</v>
      </c>
      <c r="I6078" t="s">
        <v>83</v>
      </c>
      <c r="J6078">
        <v>550728</v>
      </c>
      <c r="K6078" t="s">
        <v>5311</v>
      </c>
      <c r="L6078">
        <v>550647</v>
      </c>
      <c r="M6078" t="s">
        <v>498</v>
      </c>
      <c r="N6078">
        <v>550647</v>
      </c>
      <c r="O6078" t="s">
        <v>498</v>
      </c>
      <c r="P6078">
        <v>550647</v>
      </c>
      <c r="Q6078" t="s">
        <v>498</v>
      </c>
      <c r="R6078" s="9">
        <v>401742.57510296232</v>
      </c>
      <c r="S6078" s="9">
        <f>SUMIFS($B:$B,$J:$J,$C6078)</f>
        <v>1721</v>
      </c>
      <c r="T6078" s="9">
        <v>93692.469922467892</v>
      </c>
      <c r="U6078" s="9">
        <v>0</v>
      </c>
      <c r="V6078" s="9">
        <f>U6078*768</f>
        <v>0</v>
      </c>
      <c r="W6078" s="9">
        <v>8</v>
      </c>
      <c r="X6078" s="9">
        <f>W6078*3072</f>
        <v>24576</v>
      </c>
      <c r="Y6078" s="9">
        <v>5</v>
      </c>
      <c r="Z6078" s="9">
        <f>Y6078*1024</f>
        <v>5120</v>
      </c>
      <c r="AA6078" s="9">
        <v>4</v>
      </c>
      <c r="AB6078" s="9">
        <f>AA6078*256</f>
        <v>1024</v>
      </c>
      <c r="AC6078" s="9"/>
      <c r="AD6078" s="9"/>
      <c r="AE6078" s="9"/>
      <c r="AF6078" s="9"/>
      <c r="AG6078" s="9"/>
      <c r="AH6078" s="9"/>
      <c r="AI6078" s="9"/>
      <c r="AJ6078" s="9"/>
      <c r="AK6078" s="9"/>
      <c r="AL6078" s="9"/>
      <c r="AM6078" s="9"/>
      <c r="AN6078" s="9"/>
      <c r="AO6078" s="9"/>
      <c r="AP6078" s="9"/>
      <c r="AQ6078" s="15"/>
      <c r="AR6078" s="9"/>
      <c r="AS6078" s="9"/>
      <c r="AT6078" s="9"/>
      <c r="AU6078" s="9"/>
      <c r="AV6078" s="9"/>
      <c r="AW6078" s="9"/>
      <c r="AX6078" s="9"/>
      <c r="AY6078" s="9"/>
      <c r="AZ6078" s="9"/>
      <c r="BA6078" s="9"/>
      <c r="BB6078" s="9"/>
      <c r="BC6078" s="9"/>
      <c r="BD6078" s="9"/>
      <c r="BE6078" s="9"/>
      <c r="BF6078" s="9"/>
      <c r="BG6078" s="9"/>
      <c r="BH6078" s="9"/>
      <c r="BI6078" s="9"/>
      <c r="BJ6078" s="9"/>
      <c r="BK6078" s="9"/>
      <c r="BL6078" s="9">
        <f t="shared" si="196"/>
        <v>526155.04502543015</v>
      </c>
      <c r="BM6078" s="9">
        <f t="shared" si="197"/>
        <v>526200</v>
      </c>
    </row>
    <row r="6079" spans="1:65" x14ac:dyDescent="0.3">
      <c r="A6079" t="s">
        <v>5312</v>
      </c>
      <c r="B6079" s="9">
        <v>278</v>
      </c>
      <c r="C6079">
        <v>564541</v>
      </c>
      <c r="D6079">
        <v>1</v>
      </c>
      <c r="E6079">
        <v>0</v>
      </c>
      <c r="F6079">
        <v>0</v>
      </c>
      <c r="G6079">
        <v>0</v>
      </c>
      <c r="H6079">
        <v>0</v>
      </c>
      <c r="I6079" t="s">
        <v>104</v>
      </c>
      <c r="J6079">
        <v>564184</v>
      </c>
      <c r="K6079" t="s">
        <v>2616</v>
      </c>
      <c r="L6079">
        <v>564290</v>
      </c>
      <c r="M6079" t="s">
        <v>2128</v>
      </c>
      <c r="N6079">
        <v>563960</v>
      </c>
      <c r="O6079" t="s">
        <v>369</v>
      </c>
      <c r="P6079">
        <v>563889</v>
      </c>
      <c r="Q6079" t="s">
        <v>370</v>
      </c>
      <c r="R6079" s="9">
        <v>71941.662785630979</v>
      </c>
      <c r="S6079" s="9"/>
      <c r="T6079" s="9"/>
      <c r="U6079" s="9"/>
      <c r="V6079" s="9"/>
      <c r="W6079" s="9"/>
      <c r="X6079" s="9"/>
      <c r="Y6079" s="9"/>
      <c r="Z6079" s="9"/>
      <c r="AA6079" s="9"/>
      <c r="AB6079" s="9"/>
      <c r="AC6079" s="9"/>
      <c r="AD6079" s="9"/>
      <c r="AE6079" s="9"/>
      <c r="AF6079" s="9"/>
      <c r="AG6079" s="9"/>
      <c r="AH6079" s="9"/>
      <c r="AI6079" s="9"/>
      <c r="AJ6079" s="9"/>
      <c r="AK6079" s="9"/>
      <c r="AL6079" s="9"/>
      <c r="AM6079" s="9"/>
      <c r="AN6079" s="9"/>
      <c r="AO6079" s="9"/>
      <c r="AP6079" s="9"/>
      <c r="AQ6079" s="15"/>
      <c r="AR6079" s="9"/>
      <c r="AS6079" s="9"/>
      <c r="AT6079" s="9"/>
      <c r="AU6079" s="9"/>
      <c r="AV6079" s="9"/>
      <c r="AW6079" s="9"/>
      <c r="AX6079" s="9"/>
      <c r="AY6079" s="9"/>
      <c r="AZ6079" s="9"/>
      <c r="BA6079" s="9"/>
      <c r="BB6079" s="9"/>
      <c r="BC6079" s="9"/>
      <c r="BD6079" s="9"/>
      <c r="BE6079" s="9"/>
      <c r="BF6079" s="9"/>
      <c r="BG6079" s="9"/>
      <c r="BH6079" s="9"/>
      <c r="BI6079" s="9"/>
      <c r="BJ6079" s="9"/>
      <c r="BK6079" s="9"/>
      <c r="BL6079" s="9">
        <f t="shared" si="196"/>
        <v>71941.662785630979</v>
      </c>
      <c r="BM6079" s="9">
        <f t="shared" si="197"/>
        <v>71900</v>
      </c>
    </row>
    <row r="6080" spans="1:65" x14ac:dyDescent="0.3">
      <c r="A6080" t="s">
        <v>5313</v>
      </c>
      <c r="B6080" s="9">
        <v>515</v>
      </c>
      <c r="C6080">
        <v>531022</v>
      </c>
      <c r="D6080">
        <v>1</v>
      </c>
      <c r="E6080">
        <v>0</v>
      </c>
      <c r="F6080">
        <v>0</v>
      </c>
      <c r="G6080">
        <v>0</v>
      </c>
      <c r="H6080">
        <v>0</v>
      </c>
      <c r="I6080" t="s">
        <v>86</v>
      </c>
      <c r="J6080">
        <v>530883</v>
      </c>
      <c r="K6080" t="s">
        <v>319</v>
      </c>
      <c r="L6080">
        <v>530883</v>
      </c>
      <c r="M6080" t="s">
        <v>319</v>
      </c>
      <c r="N6080">
        <v>530883</v>
      </c>
      <c r="O6080" t="s">
        <v>319</v>
      </c>
      <c r="P6080">
        <v>530883</v>
      </c>
      <c r="Q6080" t="s">
        <v>319</v>
      </c>
      <c r="R6080" s="9">
        <v>122755.0193842568</v>
      </c>
      <c r="S6080" s="9"/>
      <c r="T6080" s="9"/>
      <c r="U6080" s="9"/>
      <c r="V6080" s="9"/>
      <c r="W6080" s="9"/>
      <c r="X6080" s="9"/>
      <c r="Y6080" s="9"/>
      <c r="Z6080" s="9"/>
      <c r="AA6080" s="9"/>
      <c r="AB6080" s="9"/>
      <c r="AC6080" s="9"/>
      <c r="AD6080" s="9"/>
      <c r="AE6080" s="9"/>
      <c r="AF6080" s="9"/>
      <c r="AG6080" s="9"/>
      <c r="AH6080" s="9"/>
      <c r="AI6080" s="9"/>
      <c r="AJ6080" s="9"/>
      <c r="AK6080" s="9"/>
      <c r="AL6080" s="9"/>
      <c r="AM6080" s="9"/>
      <c r="AN6080" s="9"/>
      <c r="AO6080" s="9"/>
      <c r="AP6080" s="9"/>
      <c r="AQ6080" s="15"/>
      <c r="AR6080" s="9"/>
      <c r="AS6080" s="9"/>
      <c r="AT6080" s="9"/>
      <c r="AU6080" s="9"/>
      <c r="AV6080" s="9"/>
      <c r="AW6080" s="9"/>
      <c r="AX6080" s="9"/>
      <c r="AY6080" s="9"/>
      <c r="AZ6080" s="9"/>
      <c r="BA6080" s="9"/>
      <c r="BB6080" s="9"/>
      <c r="BC6080" s="9"/>
      <c r="BD6080" s="9"/>
      <c r="BE6080" s="9"/>
      <c r="BF6080" s="9"/>
      <c r="BG6080" s="9"/>
      <c r="BH6080" s="9"/>
      <c r="BI6080" s="9"/>
      <c r="BJ6080" s="9"/>
      <c r="BK6080" s="9"/>
      <c r="BL6080" s="9">
        <f t="shared" si="196"/>
        <v>122755.0193842568</v>
      </c>
      <c r="BM6080" s="9">
        <f t="shared" si="197"/>
        <v>122800</v>
      </c>
    </row>
    <row r="6081" spans="1:65" x14ac:dyDescent="0.3">
      <c r="A6081" t="s">
        <v>5314</v>
      </c>
      <c r="B6081" s="9">
        <v>147</v>
      </c>
      <c r="C6081">
        <v>548847</v>
      </c>
      <c r="D6081">
        <v>1</v>
      </c>
      <c r="E6081">
        <v>0</v>
      </c>
      <c r="F6081">
        <v>0</v>
      </c>
      <c r="G6081">
        <v>0</v>
      </c>
      <c r="H6081">
        <v>0</v>
      </c>
      <c r="I6081" t="s">
        <v>90</v>
      </c>
      <c r="J6081">
        <v>579203</v>
      </c>
      <c r="K6081" t="s">
        <v>376</v>
      </c>
      <c r="L6081">
        <v>579203</v>
      </c>
      <c r="M6081" t="s">
        <v>376</v>
      </c>
      <c r="N6081">
        <v>579203</v>
      </c>
      <c r="O6081" t="s">
        <v>376</v>
      </c>
      <c r="P6081">
        <v>579203</v>
      </c>
      <c r="Q6081" t="s">
        <v>376</v>
      </c>
      <c r="R6081" s="9">
        <v>71941.662785630979</v>
      </c>
      <c r="S6081" s="9"/>
      <c r="T6081" s="9"/>
      <c r="U6081" s="9"/>
      <c r="V6081" s="9"/>
      <c r="W6081" s="9"/>
      <c r="X6081" s="9"/>
      <c r="Y6081" s="9"/>
      <c r="Z6081" s="9"/>
      <c r="AA6081" s="9"/>
      <c r="AB6081" s="9"/>
      <c r="AC6081" s="9"/>
      <c r="AD6081" s="9"/>
      <c r="AE6081" s="9"/>
      <c r="AF6081" s="9"/>
      <c r="AG6081" s="9"/>
      <c r="AH6081" s="9"/>
      <c r="AI6081" s="9"/>
      <c r="AJ6081" s="9"/>
      <c r="AK6081" s="9"/>
      <c r="AL6081" s="9"/>
      <c r="AM6081" s="9"/>
      <c r="AN6081" s="9"/>
      <c r="AO6081" s="9"/>
      <c r="AP6081" s="9"/>
      <c r="AQ6081" s="15"/>
      <c r="AR6081" s="9"/>
      <c r="AS6081" s="9"/>
      <c r="AT6081" s="9"/>
      <c r="AU6081" s="9"/>
      <c r="AV6081" s="9"/>
      <c r="AW6081" s="9"/>
      <c r="AX6081" s="9"/>
      <c r="AY6081" s="9"/>
      <c r="AZ6081" s="9"/>
      <c r="BA6081" s="9"/>
      <c r="BB6081" s="9"/>
      <c r="BC6081" s="9"/>
      <c r="BD6081" s="9"/>
      <c r="BE6081" s="9"/>
      <c r="BF6081" s="9"/>
      <c r="BG6081" s="9"/>
      <c r="BH6081" s="9"/>
      <c r="BI6081" s="9"/>
      <c r="BJ6081" s="9"/>
      <c r="BK6081" s="9"/>
      <c r="BL6081" s="9">
        <f t="shared" si="196"/>
        <v>71941.662785630979</v>
      </c>
      <c r="BM6081" s="9">
        <f t="shared" si="197"/>
        <v>71900</v>
      </c>
    </row>
    <row r="6082" spans="1:65" x14ac:dyDescent="0.3">
      <c r="A6082" t="s">
        <v>5315</v>
      </c>
      <c r="B6082" s="9">
        <v>185</v>
      </c>
      <c r="C6082">
        <v>576948</v>
      </c>
      <c r="D6082">
        <v>1</v>
      </c>
      <c r="E6082">
        <v>0</v>
      </c>
      <c r="F6082">
        <v>0</v>
      </c>
      <c r="G6082">
        <v>0</v>
      </c>
      <c r="H6082">
        <v>0</v>
      </c>
      <c r="I6082" t="s">
        <v>90</v>
      </c>
      <c r="J6082">
        <v>576069</v>
      </c>
      <c r="K6082" t="s">
        <v>196</v>
      </c>
      <c r="L6082">
        <v>576069</v>
      </c>
      <c r="M6082" t="s">
        <v>196</v>
      </c>
      <c r="N6082">
        <v>576069</v>
      </c>
      <c r="O6082" t="s">
        <v>196</v>
      </c>
      <c r="P6082">
        <v>576069</v>
      </c>
      <c r="Q6082" t="s">
        <v>196</v>
      </c>
      <c r="R6082" s="9">
        <v>71941.662785630979</v>
      </c>
      <c r="S6082" s="9"/>
      <c r="T6082" s="9"/>
      <c r="U6082" s="9"/>
      <c r="V6082" s="9"/>
      <c r="W6082" s="9"/>
      <c r="X6082" s="9"/>
      <c r="Y6082" s="9"/>
      <c r="Z6082" s="9"/>
      <c r="AA6082" s="9"/>
      <c r="AB6082" s="9"/>
      <c r="AC6082" s="9"/>
      <c r="AD6082" s="9"/>
      <c r="AE6082" s="9"/>
      <c r="AF6082" s="9"/>
      <c r="AG6082" s="9"/>
      <c r="AH6082" s="9"/>
      <c r="AI6082" s="9"/>
      <c r="AJ6082" s="9"/>
      <c r="AK6082" s="9"/>
      <c r="AL6082" s="9"/>
      <c r="AM6082" s="9"/>
      <c r="AN6082" s="9"/>
      <c r="AO6082" s="9"/>
      <c r="AP6082" s="9"/>
      <c r="AQ6082" s="15"/>
      <c r="AR6082" s="9"/>
      <c r="AS6082" s="9"/>
      <c r="AT6082" s="9"/>
      <c r="AU6082" s="9"/>
      <c r="AV6082" s="9"/>
      <c r="AW6082" s="9"/>
      <c r="AX6082" s="9"/>
      <c r="AY6082" s="9"/>
      <c r="AZ6082" s="9"/>
      <c r="BA6082" s="9"/>
      <c r="BB6082" s="9"/>
      <c r="BC6082" s="9"/>
      <c r="BD6082" s="9"/>
      <c r="BE6082" s="9"/>
      <c r="BF6082" s="9"/>
      <c r="BG6082" s="9"/>
      <c r="BH6082" s="9"/>
      <c r="BI6082" s="9"/>
      <c r="BJ6082" s="9"/>
      <c r="BK6082" s="9"/>
      <c r="BL6082" s="9">
        <f t="shared" si="196"/>
        <v>71941.662785630979</v>
      </c>
      <c r="BM6082" s="9">
        <f t="shared" si="197"/>
        <v>71900</v>
      </c>
    </row>
    <row r="6083" spans="1:65" x14ac:dyDescent="0.3">
      <c r="A6083" s="3" t="s">
        <v>923</v>
      </c>
      <c r="B6083" s="9">
        <v>2077</v>
      </c>
      <c r="C6083">
        <v>589195</v>
      </c>
      <c r="D6083">
        <v>1</v>
      </c>
      <c r="E6083">
        <v>1</v>
      </c>
      <c r="F6083">
        <v>1</v>
      </c>
      <c r="G6083">
        <v>0</v>
      </c>
      <c r="H6083">
        <v>0</v>
      </c>
      <c r="I6083" t="s">
        <v>135</v>
      </c>
      <c r="J6083">
        <v>589195</v>
      </c>
      <c r="K6083" t="s">
        <v>923</v>
      </c>
      <c r="L6083">
        <v>589195</v>
      </c>
      <c r="M6083" t="s">
        <v>923</v>
      </c>
      <c r="N6083">
        <v>588296</v>
      </c>
      <c r="O6083" t="s">
        <v>199</v>
      </c>
      <c r="P6083">
        <v>588296</v>
      </c>
      <c r="Q6083" t="s">
        <v>199</v>
      </c>
      <c r="R6083" s="9">
        <v>482675.95221962989</v>
      </c>
      <c r="S6083" s="9">
        <f>SUMIFS($B:$B,$J:$J,$C6083)</f>
        <v>3451</v>
      </c>
      <c r="T6083" s="9">
        <v>187560.25718926309</v>
      </c>
      <c r="U6083" s="9">
        <v>0</v>
      </c>
      <c r="V6083" s="9">
        <f>U6083*768</f>
        <v>0</v>
      </c>
      <c r="W6083" s="9">
        <v>78</v>
      </c>
      <c r="X6083" s="9">
        <f>W6083*3072</f>
        <v>239616</v>
      </c>
      <c r="Y6083" s="9">
        <v>14</v>
      </c>
      <c r="Z6083" s="9">
        <f>Y6083*1024</f>
        <v>14336</v>
      </c>
      <c r="AA6083" s="9">
        <v>1</v>
      </c>
      <c r="AB6083" s="9">
        <f>AA6083*256</f>
        <v>256</v>
      </c>
      <c r="AC6083" s="9">
        <f>SUMIFS($B:$B,$L:$L,$C6083)</f>
        <v>5299</v>
      </c>
      <c r="AD6083" s="9">
        <v>661795.23346612463</v>
      </c>
      <c r="AE6083" s="9"/>
      <c r="AF6083" s="9"/>
      <c r="AG6083" s="9"/>
      <c r="AH6083" s="9"/>
      <c r="AI6083" s="9"/>
      <c r="AJ6083" s="9"/>
      <c r="AK6083" s="9"/>
      <c r="AL6083" s="9"/>
      <c r="AM6083" s="9"/>
      <c r="AN6083" s="9"/>
      <c r="AO6083" s="9"/>
      <c r="AP6083" s="9"/>
      <c r="AQ6083" s="15"/>
      <c r="AR6083" s="9"/>
      <c r="AS6083" s="9"/>
      <c r="AT6083" s="9"/>
      <c r="AU6083" s="9"/>
      <c r="AV6083" s="9"/>
      <c r="AW6083" s="9"/>
      <c r="AX6083" s="9"/>
      <c r="AY6083" s="9"/>
      <c r="AZ6083" s="9"/>
      <c r="BA6083" s="9"/>
      <c r="BB6083" s="9"/>
      <c r="BC6083" s="9"/>
      <c r="BD6083" s="9"/>
      <c r="BE6083" s="9"/>
      <c r="BF6083" s="9"/>
      <c r="BG6083" s="9"/>
      <c r="BH6083" s="9"/>
      <c r="BI6083" s="9"/>
      <c r="BJ6083" s="9"/>
      <c r="BK6083" s="9"/>
      <c r="BL6083" s="9">
        <f t="shared" si="196"/>
        <v>1586239.4428750176</v>
      </c>
      <c r="BM6083" s="9">
        <f t="shared" si="197"/>
        <v>1586200</v>
      </c>
    </row>
    <row r="6084" spans="1:65" x14ac:dyDescent="0.3">
      <c r="A6084" t="s">
        <v>5316</v>
      </c>
      <c r="B6084" s="9">
        <v>316</v>
      </c>
      <c r="C6084">
        <v>513512</v>
      </c>
      <c r="D6084">
        <v>1</v>
      </c>
      <c r="E6084">
        <v>0</v>
      </c>
      <c r="F6084">
        <v>0</v>
      </c>
      <c r="G6084">
        <v>0</v>
      </c>
      <c r="H6084">
        <v>0</v>
      </c>
      <c r="I6084" t="s">
        <v>86</v>
      </c>
      <c r="J6084">
        <v>540439</v>
      </c>
      <c r="K6084" t="s">
        <v>1301</v>
      </c>
      <c r="L6084">
        <v>540439</v>
      </c>
      <c r="M6084" t="s">
        <v>1301</v>
      </c>
      <c r="N6084">
        <v>539911</v>
      </c>
      <c r="O6084" t="s">
        <v>352</v>
      </c>
      <c r="P6084">
        <v>539911</v>
      </c>
      <c r="Q6084" t="s">
        <v>352</v>
      </c>
      <c r="R6084" s="9">
        <v>75739.559989348942</v>
      </c>
      <c r="S6084" s="9"/>
      <c r="T6084" s="9"/>
      <c r="U6084" s="9"/>
      <c r="V6084" s="9"/>
      <c r="W6084" s="9"/>
      <c r="X6084" s="9"/>
      <c r="Y6084" s="9"/>
      <c r="Z6084" s="9"/>
      <c r="AA6084" s="9"/>
      <c r="AB6084" s="9"/>
      <c r="AC6084" s="9"/>
      <c r="AD6084" s="9"/>
      <c r="AE6084" s="9"/>
      <c r="AF6084" s="9"/>
      <c r="AG6084" s="9"/>
      <c r="AH6084" s="9"/>
      <c r="AI6084" s="9"/>
      <c r="AJ6084" s="9"/>
      <c r="AK6084" s="9"/>
      <c r="AL6084" s="9"/>
      <c r="AM6084" s="9"/>
      <c r="AN6084" s="9"/>
      <c r="AO6084" s="9"/>
      <c r="AP6084" s="9"/>
      <c r="AQ6084" s="15"/>
      <c r="AR6084" s="9"/>
      <c r="AS6084" s="9"/>
      <c r="AT6084" s="9"/>
      <c r="AU6084" s="9"/>
      <c r="AV6084" s="9"/>
      <c r="AW6084" s="9"/>
      <c r="AX6084" s="9"/>
      <c r="AY6084" s="9"/>
      <c r="AZ6084" s="9"/>
      <c r="BA6084" s="9"/>
      <c r="BB6084" s="9"/>
      <c r="BC6084" s="9"/>
      <c r="BD6084" s="9"/>
      <c r="BE6084" s="9"/>
      <c r="BF6084" s="9"/>
      <c r="BG6084" s="9"/>
      <c r="BH6084" s="9"/>
      <c r="BI6084" s="9"/>
      <c r="BJ6084" s="9"/>
      <c r="BK6084" s="9"/>
      <c r="BL6084" s="9">
        <f t="shared" ref="BL6084:BL6147" si="198">SUMIF(R6084:R6084,"&lt;&gt;")+SUMIF(T6084:T6084,"&lt;&gt;")+SUMIF(V6084:V6084,"&lt;&gt;")+SUMIF(X6084:X6084,"&lt;&gt;")+SUMIF(Z6084:Z6084,"&lt;&gt;")+SUMIF(AB6084:AB6084,"&lt;&gt;")+SUMIF(AD6084:AD6084,"&lt;&gt;")+SUMIF(AF6084:AF6084,"&lt;&gt;")+SUMIF(AH6084:AH6084,"&lt;&gt;")+SUMIF(AJ6084:AJ6084,"&lt;&gt;")+SUMIF(AK6084:AK6084,"&lt;&gt;")+SUMIF(AM6084:AM6084,"&lt;&gt;")+SUMIF(AO6084:AO6084,"&lt;&gt;")+SUMIF(AQ6084:AQ6084,"&lt;&gt;")+SUMIF(AS6084:AS6084,"&lt;&gt;")+SUMIF(AU6084:AU6084,"&lt;&gt;")+SUMIF(AW6084:AW6084,"&lt;&gt;")+SUMIF(AY6084:AY6084,"&lt;&gt;")+SUMIF(BA6084:BA6084,"&lt;&gt;")+SUMIF(BC6084:BC6084,"&lt;&gt;")+SUMIF(BE6084:BE6084,"&lt;&gt;")+SUMIF(BG6084:BG6084,"&lt;&gt;")+SUMIF(BI6084:BI6084,"&lt;&gt;")+SUMIF(BK6084:BK6084,"&lt;&gt;")</f>
        <v>75739.559989348942</v>
      </c>
      <c r="BM6084" s="9">
        <f t="shared" ref="BM6084:BM6147" si="199">ROUND(BL6084/100,0)*100</f>
        <v>75700</v>
      </c>
    </row>
    <row r="6085" spans="1:65" x14ac:dyDescent="0.3">
      <c r="A6085" t="s">
        <v>5317</v>
      </c>
      <c r="B6085" s="9">
        <v>328</v>
      </c>
      <c r="C6085">
        <v>593702</v>
      </c>
      <c r="D6085">
        <v>1</v>
      </c>
      <c r="E6085">
        <v>0</v>
      </c>
      <c r="F6085">
        <v>0</v>
      </c>
      <c r="G6085">
        <v>0</v>
      </c>
      <c r="H6085">
        <v>0</v>
      </c>
      <c r="I6085" t="s">
        <v>81</v>
      </c>
      <c r="J6085">
        <v>593508</v>
      </c>
      <c r="K6085" t="s">
        <v>1450</v>
      </c>
      <c r="L6085">
        <v>592889</v>
      </c>
      <c r="M6085" t="s">
        <v>482</v>
      </c>
      <c r="N6085">
        <v>592889</v>
      </c>
      <c r="O6085" t="s">
        <v>482</v>
      </c>
      <c r="P6085">
        <v>592889</v>
      </c>
      <c r="Q6085" t="s">
        <v>482</v>
      </c>
      <c r="R6085" s="9">
        <v>78586.086575299298</v>
      </c>
      <c r="S6085" s="9"/>
      <c r="T6085" s="9"/>
      <c r="U6085" s="9"/>
      <c r="V6085" s="9"/>
      <c r="W6085" s="9"/>
      <c r="X6085" s="9"/>
      <c r="Y6085" s="9"/>
      <c r="Z6085" s="9"/>
      <c r="AA6085" s="9"/>
      <c r="AB6085" s="9"/>
      <c r="AC6085" s="9"/>
      <c r="AD6085" s="9"/>
      <c r="AE6085" s="9"/>
      <c r="AF6085" s="9"/>
      <c r="AG6085" s="9"/>
      <c r="AH6085" s="9"/>
      <c r="AI6085" s="9"/>
      <c r="AJ6085" s="9"/>
      <c r="AK6085" s="9"/>
      <c r="AL6085" s="9"/>
      <c r="AM6085" s="9"/>
      <c r="AN6085" s="9"/>
      <c r="AO6085" s="9"/>
      <c r="AP6085" s="9"/>
      <c r="AQ6085" s="15"/>
      <c r="AR6085" s="9"/>
      <c r="AS6085" s="9"/>
      <c r="AT6085" s="9"/>
      <c r="AU6085" s="9"/>
      <c r="AV6085" s="9"/>
      <c r="AW6085" s="9"/>
      <c r="AX6085" s="9"/>
      <c r="AY6085" s="9"/>
      <c r="AZ6085" s="9"/>
      <c r="BA6085" s="9"/>
      <c r="BB6085" s="9"/>
      <c r="BC6085" s="9"/>
      <c r="BD6085" s="9"/>
      <c r="BE6085" s="9"/>
      <c r="BF6085" s="9"/>
      <c r="BG6085" s="9"/>
      <c r="BH6085" s="9"/>
      <c r="BI6085" s="9"/>
      <c r="BJ6085" s="9"/>
      <c r="BK6085" s="9"/>
      <c r="BL6085" s="9">
        <f t="shared" si="198"/>
        <v>78586.086575299298</v>
      </c>
      <c r="BM6085" s="9">
        <f t="shared" si="199"/>
        <v>78600</v>
      </c>
    </row>
    <row r="6086" spans="1:65" x14ac:dyDescent="0.3">
      <c r="A6086" t="s">
        <v>5318</v>
      </c>
      <c r="B6086" s="9">
        <v>183</v>
      </c>
      <c r="C6086">
        <v>573183</v>
      </c>
      <c r="D6086">
        <v>1</v>
      </c>
      <c r="E6086">
        <v>0</v>
      </c>
      <c r="F6086">
        <v>0</v>
      </c>
      <c r="G6086">
        <v>0</v>
      </c>
      <c r="H6086">
        <v>0</v>
      </c>
      <c r="I6086" t="s">
        <v>90</v>
      </c>
      <c r="J6086">
        <v>573108</v>
      </c>
      <c r="K6086" t="s">
        <v>156</v>
      </c>
      <c r="L6086">
        <v>573108</v>
      </c>
      <c r="M6086" t="s">
        <v>156</v>
      </c>
      <c r="N6086">
        <v>573060</v>
      </c>
      <c r="O6086" t="s">
        <v>157</v>
      </c>
      <c r="P6086">
        <v>572659</v>
      </c>
      <c r="Q6086" t="s">
        <v>158</v>
      </c>
      <c r="R6086" s="9">
        <v>71941.662785630979</v>
      </c>
      <c r="S6086" s="9"/>
      <c r="T6086" s="9"/>
      <c r="U6086" s="9"/>
      <c r="V6086" s="9"/>
      <c r="W6086" s="9"/>
      <c r="X6086" s="9"/>
      <c r="Y6086" s="9"/>
      <c r="Z6086" s="9"/>
      <c r="AA6086" s="9"/>
      <c r="AB6086" s="9"/>
      <c r="AC6086" s="9"/>
      <c r="AD6086" s="9"/>
      <c r="AE6086" s="9"/>
      <c r="AF6086" s="9"/>
      <c r="AG6086" s="9"/>
      <c r="AH6086" s="9"/>
      <c r="AI6086" s="9"/>
      <c r="AJ6086" s="9"/>
      <c r="AK6086" s="9"/>
      <c r="AL6086" s="9"/>
      <c r="AM6086" s="9"/>
      <c r="AN6086" s="9"/>
      <c r="AO6086" s="9"/>
      <c r="AP6086" s="9"/>
      <c r="AQ6086" s="15"/>
      <c r="AR6086" s="9"/>
      <c r="AS6086" s="9"/>
      <c r="AT6086" s="9"/>
      <c r="AU6086" s="9"/>
      <c r="AV6086" s="9"/>
      <c r="AW6086" s="9"/>
      <c r="AX6086" s="9"/>
      <c r="AY6086" s="9"/>
      <c r="AZ6086" s="9"/>
      <c r="BA6086" s="9"/>
      <c r="BB6086" s="9"/>
      <c r="BC6086" s="9"/>
      <c r="BD6086" s="9"/>
      <c r="BE6086" s="9"/>
      <c r="BF6086" s="9"/>
      <c r="BG6086" s="9"/>
      <c r="BH6086" s="9"/>
      <c r="BI6086" s="9"/>
      <c r="BJ6086" s="9"/>
      <c r="BK6086" s="9"/>
      <c r="BL6086" s="9">
        <f t="shared" si="198"/>
        <v>71941.662785630979</v>
      </c>
      <c r="BM6086" s="9">
        <f t="shared" si="199"/>
        <v>71900</v>
      </c>
    </row>
    <row r="6087" spans="1:65" x14ac:dyDescent="0.3">
      <c r="A6087" t="s">
        <v>5319</v>
      </c>
      <c r="B6087" s="9">
        <v>3178</v>
      </c>
      <c r="C6087">
        <v>539066</v>
      </c>
      <c r="D6087">
        <v>1</v>
      </c>
      <c r="E6087">
        <v>0</v>
      </c>
      <c r="F6087">
        <v>0</v>
      </c>
      <c r="G6087">
        <v>0</v>
      </c>
      <c r="H6087">
        <v>0</v>
      </c>
      <c r="I6087" t="s">
        <v>86</v>
      </c>
      <c r="J6087">
        <v>538132</v>
      </c>
      <c r="K6087" t="s">
        <v>993</v>
      </c>
      <c r="L6087">
        <v>538132</v>
      </c>
      <c r="M6087" t="s">
        <v>993</v>
      </c>
      <c r="N6087">
        <v>538132</v>
      </c>
      <c r="O6087" t="s">
        <v>993</v>
      </c>
      <c r="P6087">
        <v>538094</v>
      </c>
      <c r="Q6087" t="s">
        <v>207</v>
      </c>
      <c r="R6087" s="9">
        <v>729911.84992945974</v>
      </c>
      <c r="S6087" s="9"/>
      <c r="T6087" s="9"/>
      <c r="U6087" s="9"/>
      <c r="V6087" s="9"/>
      <c r="W6087" s="9"/>
      <c r="X6087" s="9"/>
      <c r="Y6087" s="9"/>
      <c r="Z6087" s="9"/>
      <c r="AA6087" s="9"/>
      <c r="AB6087" s="9"/>
      <c r="AC6087" s="9"/>
      <c r="AD6087" s="9"/>
      <c r="AE6087" s="9"/>
      <c r="AF6087" s="9"/>
      <c r="AG6087" s="9"/>
      <c r="AH6087" s="9"/>
      <c r="AI6087" s="9"/>
      <c r="AJ6087" s="9"/>
      <c r="AK6087" s="9"/>
      <c r="AL6087" s="9"/>
      <c r="AM6087" s="9"/>
      <c r="AN6087" s="9"/>
      <c r="AO6087" s="9"/>
      <c r="AP6087" s="9"/>
      <c r="AQ6087" s="15"/>
      <c r="AR6087" s="9"/>
      <c r="AS6087" s="9"/>
      <c r="AT6087" s="9"/>
      <c r="AU6087" s="9"/>
      <c r="AV6087" s="9"/>
      <c r="AW6087" s="9"/>
      <c r="AX6087" s="9"/>
      <c r="AY6087" s="9"/>
      <c r="AZ6087" s="9"/>
      <c r="BA6087" s="9"/>
      <c r="BB6087" s="9"/>
      <c r="BC6087" s="9"/>
      <c r="BD6087" s="9"/>
      <c r="BE6087" s="9"/>
      <c r="BF6087" s="9"/>
      <c r="BG6087" s="9"/>
      <c r="BH6087" s="9"/>
      <c r="BI6087" s="9"/>
      <c r="BJ6087" s="9"/>
      <c r="BK6087" s="9"/>
      <c r="BL6087" s="9">
        <f t="shared" si="198"/>
        <v>729911.84992945974</v>
      </c>
      <c r="BM6087" s="9">
        <f t="shared" si="199"/>
        <v>729900</v>
      </c>
    </row>
    <row r="6088" spans="1:65" x14ac:dyDescent="0.3">
      <c r="A6088" t="s">
        <v>5320</v>
      </c>
      <c r="B6088" s="9">
        <v>345</v>
      </c>
      <c r="C6088">
        <v>558591</v>
      </c>
      <c r="D6088">
        <v>1</v>
      </c>
      <c r="E6088">
        <v>0</v>
      </c>
      <c r="F6088">
        <v>0</v>
      </c>
      <c r="G6088">
        <v>0</v>
      </c>
      <c r="H6088">
        <v>0</v>
      </c>
      <c r="I6088" t="s">
        <v>151</v>
      </c>
      <c r="J6088">
        <v>558389</v>
      </c>
      <c r="K6088" t="s">
        <v>835</v>
      </c>
      <c r="L6088">
        <v>558389</v>
      </c>
      <c r="M6088" t="s">
        <v>835</v>
      </c>
      <c r="N6088">
        <v>558389</v>
      </c>
      <c r="O6088" t="s">
        <v>835</v>
      </c>
      <c r="P6088">
        <v>558389</v>
      </c>
      <c r="Q6088" t="s">
        <v>835</v>
      </c>
      <c r="R6088" s="9">
        <v>82615.950967563855</v>
      </c>
      <c r="S6088" s="9"/>
      <c r="T6088" s="9"/>
      <c r="U6088" s="9"/>
      <c r="V6088" s="9"/>
      <c r="W6088" s="9"/>
      <c r="X6088" s="9"/>
      <c r="Y6088" s="9"/>
      <c r="Z6088" s="9"/>
      <c r="AA6088" s="9"/>
      <c r="AB6088" s="9"/>
      <c r="AC6088" s="9"/>
      <c r="AD6088" s="9"/>
      <c r="AE6088" s="9"/>
      <c r="AF6088" s="9"/>
      <c r="AG6088" s="9"/>
      <c r="AH6088" s="9"/>
      <c r="AI6088" s="9"/>
      <c r="AJ6088" s="9"/>
      <c r="AK6088" s="9"/>
      <c r="AL6088" s="9"/>
      <c r="AM6088" s="9"/>
      <c r="AN6088" s="9"/>
      <c r="AO6088" s="9"/>
      <c r="AP6088" s="9"/>
      <c r="AQ6088" s="15"/>
      <c r="AR6088" s="9"/>
      <c r="AS6088" s="9"/>
      <c r="AT6088" s="9"/>
      <c r="AU6088" s="9"/>
      <c r="AV6088" s="9"/>
      <c r="AW6088" s="9"/>
      <c r="AX6088" s="9"/>
      <c r="AY6088" s="9"/>
      <c r="AZ6088" s="9"/>
      <c r="BA6088" s="9"/>
      <c r="BB6088" s="9"/>
      <c r="BC6088" s="9"/>
      <c r="BD6088" s="9"/>
      <c r="BE6088" s="9"/>
      <c r="BF6088" s="9"/>
      <c r="BG6088" s="9"/>
      <c r="BH6088" s="9"/>
      <c r="BI6088" s="9"/>
      <c r="BJ6088" s="9"/>
      <c r="BK6088" s="9"/>
      <c r="BL6088" s="9">
        <f t="shared" si="198"/>
        <v>82615.950967563855</v>
      </c>
      <c r="BM6088" s="9">
        <f t="shared" si="199"/>
        <v>82600</v>
      </c>
    </row>
    <row r="6089" spans="1:65" x14ac:dyDescent="0.3">
      <c r="A6089" t="s">
        <v>5321</v>
      </c>
      <c r="B6089" s="9">
        <v>485</v>
      </c>
      <c r="C6089">
        <v>588253</v>
      </c>
      <c r="D6089">
        <v>1</v>
      </c>
      <c r="E6089">
        <v>0</v>
      </c>
      <c r="F6089">
        <v>0</v>
      </c>
      <c r="G6089">
        <v>0</v>
      </c>
      <c r="H6089">
        <v>0</v>
      </c>
      <c r="I6089" t="s">
        <v>123</v>
      </c>
      <c r="J6089">
        <v>587249</v>
      </c>
      <c r="K6089" t="s">
        <v>127</v>
      </c>
      <c r="L6089">
        <v>587711</v>
      </c>
      <c r="M6089" t="s">
        <v>128</v>
      </c>
      <c r="N6089">
        <v>587711</v>
      </c>
      <c r="O6089" t="s">
        <v>128</v>
      </c>
      <c r="P6089">
        <v>586846</v>
      </c>
      <c r="Q6089" t="s">
        <v>129</v>
      </c>
      <c r="R6089" s="9">
        <v>115691.3628950569</v>
      </c>
      <c r="S6089" s="9"/>
      <c r="T6089" s="9"/>
      <c r="U6089" s="9"/>
      <c r="V6089" s="9"/>
      <c r="W6089" s="9"/>
      <c r="X6089" s="9"/>
      <c r="Y6089" s="9"/>
      <c r="Z6089" s="9"/>
      <c r="AA6089" s="9"/>
      <c r="AB6089" s="9"/>
      <c r="AC6089" s="9"/>
      <c r="AD6089" s="9"/>
      <c r="AE6089" s="9"/>
      <c r="AF6089" s="9"/>
      <c r="AG6089" s="9"/>
      <c r="AH6089" s="9"/>
      <c r="AI6089" s="9"/>
      <c r="AJ6089" s="9"/>
      <c r="AK6089" s="9"/>
      <c r="AL6089" s="9"/>
      <c r="AM6089" s="9"/>
      <c r="AN6089" s="9"/>
      <c r="AO6089" s="9"/>
      <c r="AP6089" s="9"/>
      <c r="AQ6089" s="15"/>
      <c r="AR6089" s="9"/>
      <c r="AS6089" s="9"/>
      <c r="AT6089" s="9"/>
      <c r="AU6089" s="9"/>
      <c r="AV6089" s="9"/>
      <c r="AW6089" s="9"/>
      <c r="AX6089" s="9"/>
      <c r="AY6089" s="9"/>
      <c r="AZ6089" s="9"/>
      <c r="BA6089" s="9"/>
      <c r="BB6089" s="9"/>
      <c r="BC6089" s="9"/>
      <c r="BD6089" s="9"/>
      <c r="BE6089" s="9"/>
      <c r="BF6089" s="9"/>
      <c r="BG6089" s="9"/>
      <c r="BH6089" s="9"/>
      <c r="BI6089" s="9"/>
      <c r="BJ6089" s="9"/>
      <c r="BK6089" s="9"/>
      <c r="BL6089" s="9">
        <f t="shared" si="198"/>
        <v>115691.3628950569</v>
      </c>
      <c r="BM6089" s="9">
        <f t="shared" si="199"/>
        <v>115700</v>
      </c>
    </row>
    <row r="6090" spans="1:65" x14ac:dyDescent="0.3">
      <c r="A6090" t="s">
        <v>5321</v>
      </c>
      <c r="B6090" s="9">
        <v>75</v>
      </c>
      <c r="C6090">
        <v>582735</v>
      </c>
      <c r="D6090">
        <v>1</v>
      </c>
      <c r="E6090">
        <v>0</v>
      </c>
      <c r="F6090">
        <v>0</v>
      </c>
      <c r="G6090">
        <v>0</v>
      </c>
      <c r="H6090">
        <v>0</v>
      </c>
      <c r="I6090" t="s">
        <v>81</v>
      </c>
      <c r="J6090">
        <v>581976</v>
      </c>
      <c r="K6090" t="s">
        <v>277</v>
      </c>
      <c r="L6090">
        <v>581976</v>
      </c>
      <c r="M6090" t="s">
        <v>277</v>
      </c>
      <c r="N6090">
        <v>584002</v>
      </c>
      <c r="O6090" t="s">
        <v>278</v>
      </c>
      <c r="P6090">
        <v>584002</v>
      </c>
      <c r="Q6090" t="s">
        <v>278</v>
      </c>
      <c r="R6090" s="9">
        <v>71941.662785630979</v>
      </c>
      <c r="S6090" s="9"/>
      <c r="T6090" s="9"/>
      <c r="U6090" s="9"/>
      <c r="V6090" s="9"/>
      <c r="W6090" s="9"/>
      <c r="X6090" s="9"/>
      <c r="Y6090" s="9"/>
      <c r="Z6090" s="9"/>
      <c r="AA6090" s="9"/>
      <c r="AB6090" s="9"/>
      <c r="AC6090" s="9"/>
      <c r="AD6090" s="9"/>
      <c r="AE6090" s="9"/>
      <c r="AF6090" s="9"/>
      <c r="AG6090" s="9"/>
      <c r="AH6090" s="9"/>
      <c r="AI6090" s="9"/>
      <c r="AJ6090" s="9"/>
      <c r="AK6090" s="9"/>
      <c r="AL6090" s="9"/>
      <c r="AM6090" s="9"/>
      <c r="AN6090" s="9"/>
      <c r="AO6090" s="9"/>
      <c r="AP6090" s="9"/>
      <c r="AQ6090" s="15"/>
      <c r="AR6090" s="9"/>
      <c r="AS6090" s="9"/>
      <c r="AT6090" s="9"/>
      <c r="AU6090" s="9"/>
      <c r="AV6090" s="9"/>
      <c r="AW6090" s="9"/>
      <c r="AX6090" s="9"/>
      <c r="AY6090" s="9"/>
      <c r="AZ6090" s="9"/>
      <c r="BA6090" s="9"/>
      <c r="BB6090" s="9"/>
      <c r="BC6090" s="9"/>
      <c r="BD6090" s="9"/>
      <c r="BE6090" s="9"/>
      <c r="BF6090" s="9"/>
      <c r="BG6090" s="9"/>
      <c r="BH6090" s="9"/>
      <c r="BI6090" s="9"/>
      <c r="BJ6090" s="9"/>
      <c r="BK6090" s="9"/>
      <c r="BL6090" s="9">
        <f t="shared" si="198"/>
        <v>71941.662785630979</v>
      </c>
      <c r="BM6090" s="9">
        <f t="shared" si="199"/>
        <v>71900</v>
      </c>
    </row>
    <row r="6091" spans="1:65" x14ac:dyDescent="0.3">
      <c r="A6091" t="s">
        <v>5321</v>
      </c>
      <c r="B6091" s="9">
        <v>318</v>
      </c>
      <c r="C6091">
        <v>550060</v>
      </c>
      <c r="D6091">
        <v>1</v>
      </c>
      <c r="E6091">
        <v>0</v>
      </c>
      <c r="F6091">
        <v>0</v>
      </c>
      <c r="G6091">
        <v>0</v>
      </c>
      <c r="H6091">
        <v>0</v>
      </c>
      <c r="I6091" t="s">
        <v>83</v>
      </c>
      <c r="J6091">
        <v>549576</v>
      </c>
      <c r="K6091" t="s">
        <v>317</v>
      </c>
      <c r="L6091">
        <v>549576</v>
      </c>
      <c r="M6091" t="s">
        <v>317</v>
      </c>
      <c r="N6091">
        <v>549576</v>
      </c>
      <c r="O6091" t="s">
        <v>317</v>
      </c>
      <c r="P6091">
        <v>549576</v>
      </c>
      <c r="Q6091" t="s">
        <v>317</v>
      </c>
      <c r="R6091" s="9">
        <v>76214.092833710165</v>
      </c>
      <c r="S6091" s="9"/>
      <c r="T6091" s="9"/>
      <c r="U6091" s="9"/>
      <c r="V6091" s="9"/>
      <c r="W6091" s="9"/>
      <c r="X6091" s="9"/>
      <c r="Y6091" s="9"/>
      <c r="Z6091" s="9"/>
      <c r="AA6091" s="9"/>
      <c r="AB6091" s="9"/>
      <c r="AC6091" s="9"/>
      <c r="AD6091" s="9"/>
      <c r="AE6091" s="9"/>
      <c r="AF6091" s="9"/>
      <c r="AG6091" s="9"/>
      <c r="AH6091" s="9"/>
      <c r="AI6091" s="9"/>
      <c r="AJ6091" s="9"/>
      <c r="AK6091" s="9"/>
      <c r="AL6091" s="9"/>
      <c r="AM6091" s="9"/>
      <c r="AN6091" s="9"/>
      <c r="AO6091" s="9"/>
      <c r="AP6091" s="9"/>
      <c r="AQ6091" s="15"/>
      <c r="AR6091" s="9"/>
      <c r="AS6091" s="9"/>
      <c r="AT6091" s="9"/>
      <c r="AU6091" s="9"/>
      <c r="AV6091" s="9"/>
      <c r="AW6091" s="9"/>
      <c r="AX6091" s="9"/>
      <c r="AY6091" s="9"/>
      <c r="AZ6091" s="9"/>
      <c r="BA6091" s="9"/>
      <c r="BB6091" s="9"/>
      <c r="BC6091" s="9"/>
      <c r="BD6091" s="9"/>
      <c r="BE6091" s="9"/>
      <c r="BF6091" s="9"/>
      <c r="BG6091" s="9"/>
      <c r="BH6091" s="9"/>
      <c r="BI6091" s="9"/>
      <c r="BJ6091" s="9"/>
      <c r="BK6091" s="9"/>
      <c r="BL6091" s="9">
        <f t="shared" si="198"/>
        <v>76214.092833710165</v>
      </c>
      <c r="BM6091" s="9">
        <f t="shared" si="199"/>
        <v>76200</v>
      </c>
    </row>
    <row r="6092" spans="1:65" x14ac:dyDescent="0.3">
      <c r="A6092" t="s">
        <v>5321</v>
      </c>
      <c r="B6092" s="9">
        <v>178</v>
      </c>
      <c r="C6092">
        <v>541460</v>
      </c>
      <c r="D6092">
        <v>1</v>
      </c>
      <c r="E6092">
        <v>0</v>
      </c>
      <c r="F6092">
        <v>0</v>
      </c>
      <c r="G6092">
        <v>0</v>
      </c>
      <c r="H6092">
        <v>0</v>
      </c>
      <c r="I6092" t="s">
        <v>151</v>
      </c>
      <c r="J6092">
        <v>560928</v>
      </c>
      <c r="K6092" t="s">
        <v>2319</v>
      </c>
      <c r="L6092">
        <v>561215</v>
      </c>
      <c r="M6092" t="s">
        <v>307</v>
      </c>
      <c r="N6092">
        <v>561215</v>
      </c>
      <c r="O6092" t="s">
        <v>307</v>
      </c>
      <c r="P6092">
        <v>561215</v>
      </c>
      <c r="Q6092" t="s">
        <v>307</v>
      </c>
      <c r="R6092" s="9">
        <v>71941.662785630979</v>
      </c>
      <c r="S6092" s="9"/>
      <c r="T6092" s="9"/>
      <c r="U6092" s="9"/>
      <c r="V6092" s="9"/>
      <c r="W6092" s="9"/>
      <c r="X6092" s="9"/>
      <c r="Y6092" s="9"/>
      <c r="Z6092" s="9"/>
      <c r="AA6092" s="9"/>
      <c r="AB6092" s="9"/>
      <c r="AC6092" s="9"/>
      <c r="AD6092" s="9"/>
      <c r="AE6092" s="9"/>
      <c r="AF6092" s="9"/>
      <c r="AG6092" s="9"/>
      <c r="AH6092" s="9"/>
      <c r="AI6092" s="9"/>
      <c r="AJ6092" s="9"/>
      <c r="AK6092" s="9"/>
      <c r="AL6092" s="9"/>
      <c r="AM6092" s="9"/>
      <c r="AN6092" s="9"/>
      <c r="AO6092" s="9"/>
      <c r="AP6092" s="9"/>
      <c r="AQ6092" s="15"/>
      <c r="AR6092" s="9"/>
      <c r="AS6092" s="9"/>
      <c r="AT6092" s="9"/>
      <c r="AU6092" s="9"/>
      <c r="AV6092" s="9"/>
      <c r="AW6092" s="9"/>
      <c r="AX6092" s="9"/>
      <c r="AY6092" s="9"/>
      <c r="AZ6092" s="9"/>
      <c r="BA6092" s="9"/>
      <c r="BB6092" s="9"/>
      <c r="BC6092" s="9"/>
      <c r="BD6092" s="9"/>
      <c r="BE6092" s="9"/>
      <c r="BF6092" s="9"/>
      <c r="BG6092" s="9"/>
      <c r="BH6092" s="9"/>
      <c r="BI6092" s="9"/>
      <c r="BJ6092" s="9"/>
      <c r="BK6092" s="9"/>
      <c r="BL6092" s="9">
        <f t="shared" si="198"/>
        <v>71941.662785630979</v>
      </c>
      <c r="BM6092" s="9">
        <f t="shared" si="199"/>
        <v>71900</v>
      </c>
    </row>
    <row r="6093" spans="1:65" x14ac:dyDescent="0.3">
      <c r="A6093" t="s">
        <v>5322</v>
      </c>
      <c r="B6093" s="9">
        <v>107</v>
      </c>
      <c r="C6093">
        <v>599034</v>
      </c>
      <c r="D6093">
        <v>1</v>
      </c>
      <c r="E6093">
        <v>0</v>
      </c>
      <c r="F6093">
        <v>0</v>
      </c>
      <c r="G6093">
        <v>0</v>
      </c>
      <c r="H6093">
        <v>0</v>
      </c>
      <c r="I6093" t="s">
        <v>83</v>
      </c>
      <c r="J6093">
        <v>552704</v>
      </c>
      <c r="K6093" t="s">
        <v>279</v>
      </c>
      <c r="L6093">
        <v>552704</v>
      </c>
      <c r="M6093" t="s">
        <v>279</v>
      </c>
      <c r="N6093">
        <v>552704</v>
      </c>
      <c r="O6093" t="s">
        <v>279</v>
      </c>
      <c r="P6093">
        <v>552046</v>
      </c>
      <c r="Q6093" t="s">
        <v>174</v>
      </c>
      <c r="R6093" s="9">
        <v>71941.662785630979</v>
      </c>
      <c r="S6093" s="9"/>
      <c r="T6093" s="9"/>
      <c r="U6093" s="9"/>
      <c r="V6093" s="9"/>
      <c r="W6093" s="9"/>
      <c r="X6093" s="9"/>
      <c r="Y6093" s="9"/>
      <c r="Z6093" s="9"/>
      <c r="AA6093" s="9"/>
      <c r="AB6093" s="9"/>
      <c r="AC6093" s="9"/>
      <c r="AD6093" s="9"/>
      <c r="AE6093" s="9"/>
      <c r="AF6093" s="9"/>
      <c r="AG6093" s="9"/>
      <c r="AH6093" s="9"/>
      <c r="AI6093" s="9"/>
      <c r="AJ6093" s="9"/>
      <c r="AK6093" s="9"/>
      <c r="AL6093" s="9"/>
      <c r="AM6093" s="9"/>
      <c r="AN6093" s="9"/>
      <c r="AO6093" s="9"/>
      <c r="AP6093" s="9"/>
      <c r="AQ6093" s="15"/>
      <c r="AR6093" s="9"/>
      <c r="AS6093" s="9"/>
      <c r="AT6093" s="9"/>
      <c r="AU6093" s="9"/>
      <c r="AV6093" s="9"/>
      <c r="AW6093" s="9"/>
      <c r="AX6093" s="9"/>
      <c r="AY6093" s="9"/>
      <c r="AZ6093" s="9"/>
      <c r="BA6093" s="9"/>
      <c r="BB6093" s="9"/>
      <c r="BC6093" s="9"/>
      <c r="BD6093" s="9"/>
      <c r="BE6093" s="9"/>
      <c r="BF6093" s="9"/>
      <c r="BG6093" s="9"/>
      <c r="BH6093" s="9"/>
      <c r="BI6093" s="9"/>
      <c r="BJ6093" s="9"/>
      <c r="BK6093" s="9"/>
      <c r="BL6093" s="9">
        <f t="shared" si="198"/>
        <v>71941.662785630979</v>
      </c>
      <c r="BM6093" s="9">
        <f t="shared" si="199"/>
        <v>71900</v>
      </c>
    </row>
    <row r="6094" spans="1:65" x14ac:dyDescent="0.3">
      <c r="A6094" t="s">
        <v>5323</v>
      </c>
      <c r="B6094" s="9">
        <v>169</v>
      </c>
      <c r="C6094">
        <v>560430</v>
      </c>
      <c r="D6094">
        <v>1</v>
      </c>
      <c r="E6094">
        <v>0</v>
      </c>
      <c r="F6094">
        <v>0</v>
      </c>
      <c r="G6094">
        <v>0</v>
      </c>
      <c r="H6094">
        <v>0</v>
      </c>
      <c r="I6094" t="s">
        <v>83</v>
      </c>
      <c r="J6094">
        <v>552828</v>
      </c>
      <c r="K6094" t="s">
        <v>2463</v>
      </c>
      <c r="L6094">
        <v>552046</v>
      </c>
      <c r="M6094" t="s">
        <v>174</v>
      </c>
      <c r="N6094">
        <v>552046</v>
      </c>
      <c r="O6094" t="s">
        <v>174</v>
      </c>
      <c r="P6094">
        <v>552046</v>
      </c>
      <c r="Q6094" t="s">
        <v>174</v>
      </c>
      <c r="R6094" s="9">
        <v>71941.662785630979</v>
      </c>
      <c r="S6094" s="9"/>
      <c r="T6094" s="9"/>
      <c r="U6094" s="9"/>
      <c r="V6094" s="9"/>
      <c r="W6094" s="9"/>
      <c r="X6094" s="9"/>
      <c r="Y6094" s="9"/>
      <c r="Z6094" s="9"/>
      <c r="AA6094" s="9"/>
      <c r="AB6094" s="9"/>
      <c r="AC6094" s="9"/>
      <c r="AD6094" s="9"/>
      <c r="AE6094" s="9"/>
      <c r="AF6094" s="9"/>
      <c r="AG6094" s="9"/>
      <c r="AH6094" s="9"/>
      <c r="AI6094" s="9"/>
      <c r="AJ6094" s="9"/>
      <c r="AK6094" s="9"/>
      <c r="AL6094" s="9"/>
      <c r="AM6094" s="9"/>
      <c r="AN6094" s="9"/>
      <c r="AO6094" s="9"/>
      <c r="AP6094" s="9"/>
      <c r="AQ6094" s="15"/>
      <c r="AR6094" s="9"/>
      <c r="AS6094" s="9"/>
      <c r="AT6094" s="9"/>
      <c r="AU6094" s="9"/>
      <c r="AV6094" s="9"/>
      <c r="AW6094" s="9"/>
      <c r="AX6094" s="9"/>
      <c r="AY6094" s="9"/>
      <c r="AZ6094" s="9"/>
      <c r="BA6094" s="9"/>
      <c r="BB6094" s="9"/>
      <c r="BC6094" s="9"/>
      <c r="BD6094" s="9"/>
      <c r="BE6094" s="9"/>
      <c r="BF6094" s="9"/>
      <c r="BG6094" s="9"/>
      <c r="BH6094" s="9"/>
      <c r="BI6094" s="9"/>
      <c r="BJ6094" s="9"/>
      <c r="BK6094" s="9"/>
      <c r="BL6094" s="9">
        <f t="shared" si="198"/>
        <v>71941.662785630979</v>
      </c>
      <c r="BM6094" s="9">
        <f t="shared" si="199"/>
        <v>71900</v>
      </c>
    </row>
    <row r="6095" spans="1:65" x14ac:dyDescent="0.3">
      <c r="A6095" t="s">
        <v>5324</v>
      </c>
      <c r="B6095" s="9">
        <v>110</v>
      </c>
      <c r="C6095">
        <v>561363</v>
      </c>
      <c r="D6095">
        <v>1</v>
      </c>
      <c r="E6095">
        <v>0</v>
      </c>
      <c r="F6095">
        <v>0</v>
      </c>
      <c r="G6095">
        <v>0</v>
      </c>
      <c r="H6095">
        <v>0</v>
      </c>
      <c r="I6095" t="s">
        <v>123</v>
      </c>
      <c r="J6095">
        <v>548511</v>
      </c>
      <c r="K6095" t="s">
        <v>693</v>
      </c>
      <c r="L6095">
        <v>548511</v>
      </c>
      <c r="M6095" t="s">
        <v>693</v>
      </c>
      <c r="N6095">
        <v>548511</v>
      </c>
      <c r="O6095" t="s">
        <v>693</v>
      </c>
      <c r="P6095">
        <v>548511</v>
      </c>
      <c r="Q6095" t="s">
        <v>693</v>
      </c>
      <c r="R6095" s="9">
        <v>71941.662785630979</v>
      </c>
      <c r="S6095" s="9"/>
      <c r="T6095" s="9"/>
      <c r="U6095" s="9"/>
      <c r="V6095" s="9"/>
      <c r="W6095" s="9"/>
      <c r="X6095" s="9"/>
      <c r="Y6095" s="9"/>
      <c r="Z6095" s="9"/>
      <c r="AA6095" s="9"/>
      <c r="AB6095" s="9"/>
      <c r="AC6095" s="9"/>
      <c r="AD6095" s="9"/>
      <c r="AE6095" s="9"/>
      <c r="AF6095" s="9"/>
      <c r="AG6095" s="9"/>
      <c r="AH6095" s="9"/>
      <c r="AI6095" s="9"/>
      <c r="AJ6095" s="9"/>
      <c r="AK6095" s="9"/>
      <c r="AL6095" s="9"/>
      <c r="AM6095" s="9"/>
      <c r="AN6095" s="9"/>
      <c r="AO6095" s="9"/>
      <c r="AP6095" s="9"/>
      <c r="AQ6095" s="15"/>
      <c r="AR6095" s="9"/>
      <c r="AS6095" s="9"/>
      <c r="AT6095" s="9"/>
      <c r="AU6095" s="9"/>
      <c r="AV6095" s="9"/>
      <c r="AW6095" s="9"/>
      <c r="AX6095" s="9"/>
      <c r="AY6095" s="9"/>
      <c r="AZ6095" s="9"/>
      <c r="BA6095" s="9"/>
      <c r="BB6095" s="9"/>
      <c r="BC6095" s="9"/>
      <c r="BD6095" s="9"/>
      <c r="BE6095" s="9"/>
      <c r="BF6095" s="9"/>
      <c r="BG6095" s="9"/>
      <c r="BH6095" s="9"/>
      <c r="BI6095" s="9"/>
      <c r="BJ6095" s="9"/>
      <c r="BK6095" s="9"/>
      <c r="BL6095" s="9">
        <f t="shared" si="198"/>
        <v>71941.662785630979</v>
      </c>
      <c r="BM6095" s="9">
        <f t="shared" si="199"/>
        <v>71900</v>
      </c>
    </row>
    <row r="6096" spans="1:65" x14ac:dyDescent="0.3">
      <c r="A6096" t="s">
        <v>5325</v>
      </c>
      <c r="B6096" s="9">
        <v>208</v>
      </c>
      <c r="C6096">
        <v>571423</v>
      </c>
      <c r="D6096">
        <v>1</v>
      </c>
      <c r="E6096">
        <v>0</v>
      </c>
      <c r="F6096">
        <v>0</v>
      </c>
      <c r="G6096">
        <v>0</v>
      </c>
      <c r="H6096">
        <v>0</v>
      </c>
      <c r="I6096" t="s">
        <v>86</v>
      </c>
      <c r="J6096">
        <v>532819</v>
      </c>
      <c r="K6096" t="s">
        <v>327</v>
      </c>
      <c r="L6096">
        <v>532819</v>
      </c>
      <c r="M6096" t="s">
        <v>327</v>
      </c>
      <c r="N6096">
        <v>532819</v>
      </c>
      <c r="O6096" t="s">
        <v>327</v>
      </c>
      <c r="P6096">
        <v>532819</v>
      </c>
      <c r="Q6096" t="s">
        <v>327</v>
      </c>
      <c r="R6096" s="9">
        <v>71941.662785630979</v>
      </c>
      <c r="S6096" s="9"/>
      <c r="T6096" s="9"/>
      <c r="U6096" s="9"/>
      <c r="V6096" s="9"/>
      <c r="W6096" s="9"/>
      <c r="X6096" s="9"/>
      <c r="Y6096" s="9"/>
      <c r="Z6096" s="9"/>
      <c r="AA6096" s="9"/>
      <c r="AB6096" s="9"/>
      <c r="AC6096" s="9"/>
      <c r="AD6096" s="9"/>
      <c r="AE6096" s="9"/>
      <c r="AF6096" s="9"/>
      <c r="AG6096" s="9"/>
      <c r="AH6096" s="9"/>
      <c r="AI6096" s="9"/>
      <c r="AJ6096" s="9"/>
      <c r="AK6096" s="9"/>
      <c r="AL6096" s="9"/>
      <c r="AM6096" s="9"/>
      <c r="AN6096" s="9"/>
      <c r="AO6096" s="9"/>
      <c r="AP6096" s="9"/>
      <c r="AQ6096" s="15"/>
      <c r="AR6096" s="9"/>
      <c r="AS6096" s="9"/>
      <c r="AT6096" s="9"/>
      <c r="AU6096" s="9"/>
      <c r="AV6096" s="9"/>
      <c r="AW6096" s="9"/>
      <c r="AX6096" s="9"/>
      <c r="AY6096" s="9"/>
      <c r="AZ6096" s="9"/>
      <c r="BA6096" s="9"/>
      <c r="BB6096" s="9"/>
      <c r="BC6096" s="9"/>
      <c r="BD6096" s="9"/>
      <c r="BE6096" s="9"/>
      <c r="BF6096" s="9"/>
      <c r="BG6096" s="9"/>
      <c r="BH6096" s="9"/>
      <c r="BI6096" s="9"/>
      <c r="BJ6096" s="9"/>
      <c r="BK6096" s="9"/>
      <c r="BL6096" s="9">
        <f t="shared" si="198"/>
        <v>71941.662785630979</v>
      </c>
      <c r="BM6096" s="9">
        <f t="shared" si="199"/>
        <v>71900</v>
      </c>
    </row>
    <row r="6097" spans="1:65" x14ac:dyDescent="0.3">
      <c r="A6097" t="s">
        <v>5326</v>
      </c>
      <c r="B6097" s="9">
        <v>335</v>
      </c>
      <c r="C6097">
        <v>592854</v>
      </c>
      <c r="D6097">
        <v>1</v>
      </c>
      <c r="E6097">
        <v>0</v>
      </c>
      <c r="F6097">
        <v>0</v>
      </c>
      <c r="G6097">
        <v>0</v>
      </c>
      <c r="H6097">
        <v>0</v>
      </c>
      <c r="I6097" t="s">
        <v>135</v>
      </c>
      <c r="J6097">
        <v>592081</v>
      </c>
      <c r="K6097" t="s">
        <v>766</v>
      </c>
      <c r="L6097">
        <v>592030</v>
      </c>
      <c r="M6097" t="s">
        <v>390</v>
      </c>
      <c r="N6097">
        <v>592005</v>
      </c>
      <c r="O6097" t="s">
        <v>136</v>
      </c>
      <c r="P6097">
        <v>592005</v>
      </c>
      <c r="Q6097" t="s">
        <v>136</v>
      </c>
      <c r="R6097" s="9">
        <v>80245.824107481807</v>
      </c>
      <c r="S6097" s="9"/>
      <c r="T6097" s="9"/>
      <c r="U6097" s="9"/>
      <c r="V6097" s="9"/>
      <c r="W6097" s="9"/>
      <c r="X6097" s="9"/>
      <c r="Y6097" s="9"/>
      <c r="Z6097" s="9"/>
      <c r="AA6097" s="9"/>
      <c r="AB6097" s="9"/>
      <c r="AC6097" s="9"/>
      <c r="AD6097" s="9"/>
      <c r="AE6097" s="9"/>
      <c r="AF6097" s="9"/>
      <c r="AG6097" s="9"/>
      <c r="AH6097" s="9"/>
      <c r="AI6097" s="9"/>
      <c r="AJ6097" s="9"/>
      <c r="AK6097" s="9"/>
      <c r="AL6097" s="9"/>
      <c r="AM6097" s="9"/>
      <c r="AN6097" s="9"/>
      <c r="AO6097" s="9"/>
      <c r="AP6097" s="9"/>
      <c r="AQ6097" s="15"/>
      <c r="AR6097" s="9"/>
      <c r="AS6097" s="9"/>
      <c r="AT6097" s="9"/>
      <c r="AU6097" s="9"/>
      <c r="AV6097" s="9"/>
      <c r="AW6097" s="9"/>
      <c r="AX6097" s="9"/>
      <c r="AY6097" s="9"/>
      <c r="AZ6097" s="9"/>
      <c r="BA6097" s="9"/>
      <c r="BB6097" s="9"/>
      <c r="BC6097" s="9"/>
      <c r="BD6097" s="9"/>
      <c r="BE6097" s="9"/>
      <c r="BF6097" s="9"/>
      <c r="BG6097" s="9"/>
      <c r="BH6097" s="9"/>
      <c r="BI6097" s="9"/>
      <c r="BJ6097" s="9"/>
      <c r="BK6097" s="9"/>
      <c r="BL6097" s="9">
        <f t="shared" si="198"/>
        <v>80245.824107481807</v>
      </c>
      <c r="BM6097" s="9">
        <f t="shared" si="199"/>
        <v>80200</v>
      </c>
    </row>
    <row r="6098" spans="1:65" x14ac:dyDescent="0.3">
      <c r="A6098" t="s">
        <v>5327</v>
      </c>
      <c r="B6098" s="9">
        <v>428</v>
      </c>
      <c r="C6098">
        <v>513644</v>
      </c>
      <c r="D6098">
        <v>1</v>
      </c>
      <c r="E6098">
        <v>0</v>
      </c>
      <c r="F6098">
        <v>0</v>
      </c>
      <c r="G6098">
        <v>0</v>
      </c>
      <c r="H6098">
        <v>0</v>
      </c>
      <c r="I6098" t="s">
        <v>86</v>
      </c>
      <c r="J6098">
        <v>538884</v>
      </c>
      <c r="K6098" t="s">
        <v>2680</v>
      </c>
      <c r="L6098">
        <v>538957</v>
      </c>
      <c r="M6098" t="s">
        <v>1242</v>
      </c>
      <c r="N6098">
        <v>538957</v>
      </c>
      <c r="O6098" t="s">
        <v>1242</v>
      </c>
      <c r="P6098">
        <v>538094</v>
      </c>
      <c r="Q6098" t="s">
        <v>207</v>
      </c>
      <c r="R6098" s="9">
        <v>102247.9263827524</v>
      </c>
      <c r="S6098" s="9"/>
      <c r="T6098" s="9"/>
      <c r="U6098" s="9"/>
      <c r="V6098" s="9"/>
      <c r="W6098" s="9"/>
      <c r="X6098" s="9"/>
      <c r="Y6098" s="9"/>
      <c r="Z6098" s="9"/>
      <c r="AA6098" s="9"/>
      <c r="AB6098" s="9"/>
      <c r="AC6098" s="9"/>
      <c r="AD6098" s="9"/>
      <c r="AE6098" s="9"/>
      <c r="AF6098" s="9"/>
      <c r="AG6098" s="9"/>
      <c r="AH6098" s="9"/>
      <c r="AI6098" s="9"/>
      <c r="AJ6098" s="9"/>
      <c r="AK6098" s="9"/>
      <c r="AL6098" s="9"/>
      <c r="AM6098" s="9"/>
      <c r="AN6098" s="9"/>
      <c r="AO6098" s="9"/>
      <c r="AP6098" s="9"/>
      <c r="AQ6098" s="15"/>
      <c r="AR6098" s="9"/>
      <c r="AS6098" s="9"/>
      <c r="AT6098" s="9"/>
      <c r="AU6098" s="9"/>
      <c r="AV6098" s="9"/>
      <c r="AW6098" s="9"/>
      <c r="AX6098" s="9"/>
      <c r="AY6098" s="9"/>
      <c r="AZ6098" s="9"/>
      <c r="BA6098" s="9"/>
      <c r="BB6098" s="9"/>
      <c r="BC6098" s="9"/>
      <c r="BD6098" s="9"/>
      <c r="BE6098" s="9"/>
      <c r="BF6098" s="9"/>
      <c r="BG6098" s="9"/>
      <c r="BH6098" s="9"/>
      <c r="BI6098" s="9"/>
      <c r="BJ6098" s="9"/>
      <c r="BK6098" s="9"/>
      <c r="BL6098" s="9">
        <f t="shared" si="198"/>
        <v>102247.9263827524</v>
      </c>
      <c r="BM6098" s="9">
        <f t="shared" si="199"/>
        <v>102200</v>
      </c>
    </row>
    <row r="6099" spans="1:65" x14ac:dyDescent="0.3">
      <c r="A6099" s="2" t="s">
        <v>5328</v>
      </c>
      <c r="B6099" s="9">
        <v>789</v>
      </c>
      <c r="C6099">
        <v>545864</v>
      </c>
      <c r="D6099">
        <v>1</v>
      </c>
      <c r="E6099">
        <v>1</v>
      </c>
      <c r="F6099">
        <v>0</v>
      </c>
      <c r="G6099">
        <v>0</v>
      </c>
      <c r="H6099">
        <v>0</v>
      </c>
      <c r="I6099" t="s">
        <v>83</v>
      </c>
      <c r="J6099">
        <v>545864</v>
      </c>
      <c r="K6099" t="s">
        <v>5328</v>
      </c>
      <c r="L6099">
        <v>545392</v>
      </c>
      <c r="M6099" t="s">
        <v>488</v>
      </c>
      <c r="N6099">
        <v>545392</v>
      </c>
      <c r="O6099" t="s">
        <v>488</v>
      </c>
      <c r="P6099">
        <v>545392</v>
      </c>
      <c r="Q6099" t="s">
        <v>488</v>
      </c>
      <c r="R6099" s="9">
        <v>186933.34447013761</v>
      </c>
      <c r="S6099" s="9">
        <f>SUMIFS($B:$B,$J:$J,$C6099)</f>
        <v>789</v>
      </c>
      <c r="T6099" s="9">
        <v>43009.72192600675</v>
      </c>
      <c r="U6099" s="9">
        <v>0</v>
      </c>
      <c r="V6099" s="9">
        <f>U6099*768</f>
        <v>0</v>
      </c>
      <c r="W6099" s="9">
        <v>12</v>
      </c>
      <c r="X6099" s="9">
        <f>W6099*3072</f>
        <v>36864</v>
      </c>
      <c r="Y6099" s="9">
        <v>2</v>
      </c>
      <c r="Z6099" s="9">
        <f>Y6099*1024</f>
        <v>2048</v>
      </c>
      <c r="AA6099" s="9">
        <v>1</v>
      </c>
      <c r="AB6099" s="9">
        <f>AA6099*256</f>
        <v>256</v>
      </c>
      <c r="AC6099" s="9"/>
      <c r="AD6099" s="9"/>
      <c r="AE6099" s="9"/>
      <c r="AF6099" s="9"/>
      <c r="AG6099" s="9"/>
      <c r="AH6099" s="9"/>
      <c r="AI6099" s="9"/>
      <c r="AJ6099" s="9"/>
      <c r="AK6099" s="9"/>
      <c r="AL6099" s="9"/>
      <c r="AM6099" s="9"/>
      <c r="AN6099" s="9"/>
      <c r="AO6099" s="9"/>
      <c r="AP6099" s="9"/>
      <c r="AQ6099" s="15"/>
      <c r="AR6099" s="9"/>
      <c r="AS6099" s="9"/>
      <c r="AT6099" s="9"/>
      <c r="AU6099" s="9"/>
      <c r="AV6099" s="9"/>
      <c r="AW6099" s="9"/>
      <c r="AX6099" s="9"/>
      <c r="AY6099" s="9"/>
      <c r="AZ6099" s="9"/>
      <c r="BA6099" s="9"/>
      <c r="BB6099" s="9"/>
      <c r="BC6099" s="9"/>
      <c r="BD6099" s="9"/>
      <c r="BE6099" s="9"/>
      <c r="BF6099" s="9"/>
      <c r="BG6099" s="9"/>
      <c r="BH6099" s="9"/>
      <c r="BI6099" s="9"/>
      <c r="BJ6099" s="9"/>
      <c r="BK6099" s="9"/>
      <c r="BL6099" s="9">
        <f t="shared" si="198"/>
        <v>269111.06639614434</v>
      </c>
      <c r="BM6099" s="9">
        <f t="shared" si="199"/>
        <v>269100</v>
      </c>
    </row>
    <row r="6100" spans="1:65" x14ac:dyDescent="0.3">
      <c r="A6100" t="s">
        <v>5329</v>
      </c>
      <c r="B6100" s="9">
        <v>216</v>
      </c>
      <c r="C6100">
        <v>579866</v>
      </c>
      <c r="D6100">
        <v>1</v>
      </c>
      <c r="E6100">
        <v>0</v>
      </c>
      <c r="F6100">
        <v>0</v>
      </c>
      <c r="G6100">
        <v>0</v>
      </c>
      <c r="H6100">
        <v>0</v>
      </c>
      <c r="I6100" t="s">
        <v>90</v>
      </c>
      <c r="J6100">
        <v>579874</v>
      </c>
      <c r="K6100" t="s">
        <v>316</v>
      </c>
      <c r="L6100">
        <v>579025</v>
      </c>
      <c r="M6100" t="s">
        <v>213</v>
      </c>
      <c r="N6100">
        <v>579025</v>
      </c>
      <c r="O6100" t="s">
        <v>213</v>
      </c>
      <c r="P6100">
        <v>579025</v>
      </c>
      <c r="Q6100" t="s">
        <v>213</v>
      </c>
      <c r="R6100" s="9">
        <v>71941.662785630979</v>
      </c>
      <c r="S6100" s="9"/>
      <c r="T6100" s="9"/>
      <c r="U6100" s="9"/>
      <c r="V6100" s="9"/>
      <c r="W6100" s="9"/>
      <c r="X6100" s="9"/>
      <c r="Y6100" s="9"/>
      <c r="Z6100" s="9"/>
      <c r="AA6100" s="9"/>
      <c r="AB6100" s="9"/>
      <c r="AC6100" s="9"/>
      <c r="AD6100" s="9"/>
      <c r="AE6100" s="9"/>
      <c r="AF6100" s="9"/>
      <c r="AG6100" s="9"/>
      <c r="AH6100" s="9"/>
      <c r="AI6100" s="9"/>
      <c r="AJ6100" s="9"/>
      <c r="AK6100" s="9"/>
      <c r="AL6100" s="9"/>
      <c r="AM6100" s="9"/>
      <c r="AN6100" s="9"/>
      <c r="AO6100" s="9"/>
      <c r="AP6100" s="9"/>
      <c r="AQ6100" s="15"/>
      <c r="AR6100" s="9"/>
      <c r="AS6100" s="9"/>
      <c r="AT6100" s="9"/>
      <c r="AU6100" s="9"/>
      <c r="AV6100" s="9"/>
      <c r="AW6100" s="9"/>
      <c r="AX6100" s="9"/>
      <c r="AY6100" s="9"/>
      <c r="AZ6100" s="9"/>
      <c r="BA6100" s="9"/>
      <c r="BB6100" s="9"/>
      <c r="BC6100" s="9"/>
      <c r="BD6100" s="9"/>
      <c r="BE6100" s="9"/>
      <c r="BF6100" s="9"/>
      <c r="BG6100" s="9"/>
      <c r="BH6100" s="9"/>
      <c r="BI6100" s="9"/>
      <c r="BJ6100" s="9"/>
      <c r="BK6100" s="9"/>
      <c r="BL6100" s="9">
        <f t="shared" si="198"/>
        <v>71941.662785630979</v>
      </c>
      <c r="BM6100" s="9">
        <f t="shared" si="199"/>
        <v>71900</v>
      </c>
    </row>
    <row r="6101" spans="1:65" x14ac:dyDescent="0.3">
      <c r="A6101" t="s">
        <v>5329</v>
      </c>
      <c r="B6101" s="9">
        <v>495</v>
      </c>
      <c r="C6101">
        <v>563862</v>
      </c>
      <c r="D6101">
        <v>1</v>
      </c>
      <c r="E6101">
        <v>0</v>
      </c>
      <c r="F6101">
        <v>0</v>
      </c>
      <c r="G6101">
        <v>0</v>
      </c>
      <c r="H6101">
        <v>0</v>
      </c>
      <c r="I6101" t="s">
        <v>104</v>
      </c>
      <c r="J6101">
        <v>563838</v>
      </c>
      <c r="K6101" t="s">
        <v>1453</v>
      </c>
      <c r="L6101">
        <v>563838</v>
      </c>
      <c r="M6101" t="s">
        <v>1453</v>
      </c>
      <c r="N6101">
        <v>563820</v>
      </c>
      <c r="O6101" t="s">
        <v>106</v>
      </c>
      <c r="P6101">
        <v>563820</v>
      </c>
      <c r="Q6101" t="s">
        <v>106</v>
      </c>
      <c r="R6101" s="9">
        <v>118046.799706996</v>
      </c>
      <c r="S6101" s="9"/>
      <c r="T6101" s="9"/>
      <c r="U6101" s="9"/>
      <c r="V6101" s="9"/>
      <c r="W6101" s="9"/>
      <c r="X6101" s="9"/>
      <c r="Y6101" s="9"/>
      <c r="Z6101" s="9"/>
      <c r="AA6101" s="9"/>
      <c r="AB6101" s="9"/>
      <c r="AC6101" s="9"/>
      <c r="AD6101" s="9"/>
      <c r="AE6101" s="9"/>
      <c r="AF6101" s="9"/>
      <c r="AG6101" s="9"/>
      <c r="AH6101" s="9"/>
      <c r="AI6101" s="9"/>
      <c r="AJ6101" s="9"/>
      <c r="AK6101" s="9"/>
      <c r="AL6101" s="9"/>
      <c r="AM6101" s="9"/>
      <c r="AN6101" s="9"/>
      <c r="AO6101" s="9"/>
      <c r="AP6101" s="9"/>
      <c r="AQ6101" s="15"/>
      <c r="AR6101" s="9"/>
      <c r="AS6101" s="9"/>
      <c r="AT6101" s="9"/>
      <c r="AU6101" s="9"/>
      <c r="AV6101" s="9"/>
      <c r="AW6101" s="9"/>
      <c r="AX6101" s="9"/>
      <c r="AY6101" s="9"/>
      <c r="AZ6101" s="9"/>
      <c r="BA6101" s="9"/>
      <c r="BB6101" s="9"/>
      <c r="BC6101" s="9"/>
      <c r="BD6101" s="9"/>
      <c r="BE6101" s="9"/>
      <c r="BF6101" s="9"/>
      <c r="BG6101" s="9"/>
      <c r="BH6101" s="9"/>
      <c r="BI6101" s="9"/>
      <c r="BJ6101" s="9"/>
      <c r="BK6101" s="9"/>
      <c r="BL6101" s="9">
        <f t="shared" si="198"/>
        <v>118046.799706996</v>
      </c>
      <c r="BM6101" s="9">
        <f t="shared" si="199"/>
        <v>118000</v>
      </c>
    </row>
    <row r="6102" spans="1:65" x14ac:dyDescent="0.3">
      <c r="A6102" s="4" t="s">
        <v>3104</v>
      </c>
      <c r="B6102" s="9">
        <v>3701</v>
      </c>
      <c r="C6102">
        <v>597996</v>
      </c>
      <c r="D6102">
        <v>1</v>
      </c>
      <c r="E6102">
        <v>1</v>
      </c>
      <c r="F6102">
        <v>1</v>
      </c>
      <c r="G6102">
        <v>1</v>
      </c>
      <c r="H6102">
        <v>0</v>
      </c>
      <c r="I6102" t="s">
        <v>111</v>
      </c>
      <c r="J6102">
        <v>597996</v>
      </c>
      <c r="K6102" t="s">
        <v>3104</v>
      </c>
      <c r="L6102">
        <v>597996</v>
      </c>
      <c r="M6102" t="s">
        <v>3104</v>
      </c>
      <c r="N6102">
        <v>597996</v>
      </c>
      <c r="O6102" t="s">
        <v>3104</v>
      </c>
      <c r="P6102">
        <v>536385</v>
      </c>
      <c r="Q6102" t="s">
        <v>270</v>
      </c>
      <c r="R6102" s="9">
        <v>845950.05431341263</v>
      </c>
      <c r="S6102" s="9">
        <f>SUMIFS($B:$B,$J:$J,$C6102)</f>
        <v>3701</v>
      </c>
      <c r="T6102" s="9">
        <v>201106.84609594199</v>
      </c>
      <c r="U6102" s="9">
        <v>1</v>
      </c>
      <c r="V6102" s="9">
        <f>U6102*768</f>
        <v>768</v>
      </c>
      <c r="W6102" s="9">
        <v>26</v>
      </c>
      <c r="X6102" s="9">
        <f>W6102*3072</f>
        <v>79872</v>
      </c>
      <c r="Y6102" s="9">
        <v>20</v>
      </c>
      <c r="Z6102" s="9">
        <f>Y6102*1024</f>
        <v>20480</v>
      </c>
      <c r="AA6102" s="9">
        <v>7</v>
      </c>
      <c r="AB6102" s="9">
        <f>AA6102*256</f>
        <v>1792</v>
      </c>
      <c r="AC6102" s="9">
        <f>SUMIFS($B:$B,$L:$L,$C6102)</f>
        <v>3701</v>
      </c>
      <c r="AD6102" s="9">
        <v>463625.83026627655</v>
      </c>
      <c r="AE6102" s="9"/>
      <c r="AF6102" s="9"/>
      <c r="AG6102" s="9">
        <f>SUMIFS($B:$B,$N:$N,$C6102)</f>
        <v>6183</v>
      </c>
      <c r="AH6102" s="9">
        <v>697774.87669898791</v>
      </c>
      <c r="AI6102" s="9"/>
      <c r="AJ6102" s="9"/>
      <c r="AK6102" s="9"/>
      <c r="AL6102" s="9"/>
      <c r="AM6102" s="9"/>
      <c r="AN6102" s="9"/>
      <c r="AO6102" s="9"/>
      <c r="AP6102" s="9"/>
      <c r="AQ6102" s="15"/>
      <c r="AR6102" s="9">
        <v>3</v>
      </c>
      <c r="AS6102" s="9">
        <f>AR6102*30500</f>
        <v>91500</v>
      </c>
      <c r="AT6102" s="9"/>
      <c r="AU6102" s="9"/>
      <c r="AV6102" s="9"/>
      <c r="AW6102" s="9"/>
      <c r="AX6102" s="9"/>
      <c r="AY6102" s="9"/>
      <c r="AZ6102" s="9"/>
      <c r="BA6102" s="9"/>
      <c r="BB6102" s="9"/>
      <c r="BC6102" s="9"/>
      <c r="BD6102" s="9"/>
      <c r="BE6102" s="9"/>
      <c r="BF6102" s="9"/>
      <c r="BG6102" s="9"/>
      <c r="BH6102" s="9"/>
      <c r="BI6102" s="9"/>
      <c r="BJ6102" s="9"/>
      <c r="BK6102" s="9"/>
      <c r="BL6102" s="9">
        <f t="shared" si="198"/>
        <v>2402869.6073746192</v>
      </c>
      <c r="BM6102" s="9">
        <f t="shared" si="199"/>
        <v>2402900</v>
      </c>
    </row>
    <row r="6103" spans="1:65" x14ac:dyDescent="0.3">
      <c r="A6103" t="s">
        <v>5330</v>
      </c>
      <c r="B6103" s="9">
        <v>45</v>
      </c>
      <c r="C6103">
        <v>598666</v>
      </c>
      <c r="D6103">
        <v>1</v>
      </c>
      <c r="E6103">
        <v>0</v>
      </c>
      <c r="F6103">
        <v>0</v>
      </c>
      <c r="G6103">
        <v>0</v>
      </c>
      <c r="H6103">
        <v>0</v>
      </c>
      <c r="I6103" t="s">
        <v>123</v>
      </c>
      <c r="J6103">
        <v>548472</v>
      </c>
      <c r="K6103" t="s">
        <v>1232</v>
      </c>
      <c r="L6103">
        <v>548511</v>
      </c>
      <c r="M6103" t="s">
        <v>693</v>
      </c>
      <c r="N6103">
        <v>548511</v>
      </c>
      <c r="O6103" t="s">
        <v>693</v>
      </c>
      <c r="P6103">
        <v>548511</v>
      </c>
      <c r="Q6103" t="s">
        <v>693</v>
      </c>
      <c r="R6103" s="9">
        <v>71941.662785630979</v>
      </c>
      <c r="S6103" s="9"/>
      <c r="T6103" s="9"/>
      <c r="U6103" s="9"/>
      <c r="V6103" s="9"/>
      <c r="W6103" s="9"/>
      <c r="X6103" s="9"/>
      <c r="Y6103" s="9"/>
      <c r="Z6103" s="9"/>
      <c r="AA6103" s="9"/>
      <c r="AB6103" s="9"/>
      <c r="AC6103" s="9"/>
      <c r="AD6103" s="9"/>
      <c r="AE6103" s="9"/>
      <c r="AF6103" s="9"/>
      <c r="AG6103" s="9"/>
      <c r="AH6103" s="9"/>
      <c r="AI6103" s="9"/>
      <c r="AJ6103" s="9"/>
      <c r="AK6103" s="9"/>
      <c r="AL6103" s="9"/>
      <c r="AM6103" s="9"/>
      <c r="AN6103" s="9"/>
      <c r="AO6103" s="9"/>
      <c r="AP6103" s="9"/>
      <c r="AQ6103" s="15"/>
      <c r="AR6103" s="9"/>
      <c r="AS6103" s="9"/>
      <c r="AT6103" s="9"/>
      <c r="AU6103" s="9"/>
      <c r="AV6103" s="9"/>
      <c r="AW6103" s="9"/>
      <c r="AX6103" s="9"/>
      <c r="AY6103" s="9"/>
      <c r="AZ6103" s="9"/>
      <c r="BA6103" s="9"/>
      <c r="BB6103" s="9"/>
      <c r="BC6103" s="9"/>
      <c r="BD6103" s="9"/>
      <c r="BE6103" s="9"/>
      <c r="BF6103" s="9"/>
      <c r="BG6103" s="9"/>
      <c r="BH6103" s="9"/>
      <c r="BI6103" s="9"/>
      <c r="BJ6103" s="9"/>
      <c r="BK6103" s="9"/>
      <c r="BL6103" s="9">
        <f t="shared" si="198"/>
        <v>71941.662785630979</v>
      </c>
      <c r="BM6103" s="9">
        <f t="shared" si="199"/>
        <v>71900</v>
      </c>
    </row>
    <row r="6104" spans="1:65" x14ac:dyDescent="0.3">
      <c r="A6104" t="s">
        <v>5331</v>
      </c>
      <c r="B6104" s="9">
        <v>1415</v>
      </c>
      <c r="C6104">
        <v>539881</v>
      </c>
      <c r="D6104">
        <v>1</v>
      </c>
      <c r="E6104">
        <v>0</v>
      </c>
      <c r="F6104">
        <v>0</v>
      </c>
      <c r="G6104">
        <v>0</v>
      </c>
      <c r="H6104">
        <v>0</v>
      </c>
      <c r="I6104" t="s">
        <v>86</v>
      </c>
      <c r="J6104">
        <v>539210</v>
      </c>
      <c r="K6104" t="s">
        <v>1290</v>
      </c>
      <c r="L6104">
        <v>539210</v>
      </c>
      <c r="M6104" t="s">
        <v>1290</v>
      </c>
      <c r="N6104">
        <v>539325</v>
      </c>
      <c r="O6104" t="s">
        <v>775</v>
      </c>
      <c r="P6104">
        <v>539139</v>
      </c>
      <c r="Q6104" t="s">
        <v>537</v>
      </c>
      <c r="R6104" s="9">
        <v>331721.93325907423</v>
      </c>
      <c r="S6104" s="9"/>
      <c r="T6104" s="9"/>
      <c r="U6104" s="9"/>
      <c r="V6104" s="9"/>
      <c r="W6104" s="9"/>
      <c r="X6104" s="9"/>
      <c r="Y6104" s="9"/>
      <c r="Z6104" s="9"/>
      <c r="AA6104" s="9"/>
      <c r="AB6104" s="9"/>
      <c r="AC6104" s="9"/>
      <c r="AD6104" s="9"/>
      <c r="AE6104" s="9"/>
      <c r="AF6104" s="9"/>
      <c r="AG6104" s="9"/>
      <c r="AH6104" s="9"/>
      <c r="AI6104" s="9"/>
      <c r="AJ6104" s="9"/>
      <c r="AK6104" s="9"/>
      <c r="AL6104" s="9"/>
      <c r="AM6104" s="9"/>
      <c r="AN6104" s="9"/>
      <c r="AO6104" s="9"/>
      <c r="AP6104" s="9"/>
      <c r="AQ6104" s="15"/>
      <c r="AR6104" s="9">
        <v>1</v>
      </c>
      <c r="AS6104" s="9">
        <f>AR6104*30500</f>
        <v>30500</v>
      </c>
      <c r="AT6104" s="9"/>
      <c r="AU6104" s="9"/>
      <c r="AV6104" s="9"/>
      <c r="AW6104" s="9"/>
      <c r="AX6104" s="9"/>
      <c r="AY6104" s="9"/>
      <c r="AZ6104" s="9"/>
      <c r="BA6104" s="9"/>
      <c r="BB6104" s="9"/>
      <c r="BC6104" s="9"/>
      <c r="BD6104" s="9"/>
      <c r="BE6104" s="9"/>
      <c r="BF6104" s="9"/>
      <c r="BG6104" s="9"/>
      <c r="BH6104" s="9"/>
      <c r="BI6104" s="9"/>
      <c r="BJ6104" s="9"/>
      <c r="BK6104" s="9"/>
      <c r="BL6104" s="9">
        <f t="shared" si="198"/>
        <v>362221.93325907423</v>
      </c>
      <c r="BM6104" s="9">
        <f t="shared" si="199"/>
        <v>362200</v>
      </c>
    </row>
    <row r="6105" spans="1:65" x14ac:dyDescent="0.3">
      <c r="A6105" t="s">
        <v>5332</v>
      </c>
      <c r="B6105" s="9">
        <v>1624</v>
      </c>
      <c r="C6105">
        <v>592862</v>
      </c>
      <c r="D6105">
        <v>1</v>
      </c>
      <c r="E6105">
        <v>0</v>
      </c>
      <c r="F6105">
        <v>0</v>
      </c>
      <c r="G6105">
        <v>0</v>
      </c>
      <c r="H6105">
        <v>0</v>
      </c>
      <c r="I6105" t="s">
        <v>135</v>
      </c>
      <c r="J6105">
        <v>592102</v>
      </c>
      <c r="K6105" t="s">
        <v>748</v>
      </c>
      <c r="L6105">
        <v>592102</v>
      </c>
      <c r="M6105" t="s">
        <v>748</v>
      </c>
      <c r="N6105">
        <v>592005</v>
      </c>
      <c r="O6105" t="s">
        <v>136</v>
      </c>
      <c r="P6105">
        <v>592005</v>
      </c>
      <c r="Q6105" t="s">
        <v>136</v>
      </c>
      <c r="R6105" s="9">
        <v>379594.23843199637</v>
      </c>
      <c r="S6105" s="9"/>
      <c r="T6105" s="9"/>
      <c r="U6105" s="9"/>
      <c r="V6105" s="9"/>
      <c r="W6105" s="9"/>
      <c r="X6105" s="9"/>
      <c r="Y6105" s="9"/>
      <c r="Z6105" s="9"/>
      <c r="AA6105" s="9"/>
      <c r="AB6105" s="9"/>
      <c r="AC6105" s="9"/>
      <c r="AD6105" s="9"/>
      <c r="AE6105" s="9"/>
      <c r="AF6105" s="9"/>
      <c r="AG6105" s="9"/>
      <c r="AH6105" s="9"/>
      <c r="AI6105" s="9"/>
      <c r="AJ6105" s="9"/>
      <c r="AK6105" s="9"/>
      <c r="AL6105" s="9"/>
      <c r="AM6105" s="9"/>
      <c r="AN6105" s="9"/>
      <c r="AO6105" s="9"/>
      <c r="AP6105" s="9"/>
      <c r="AQ6105" s="15"/>
      <c r="AR6105" s="9">
        <v>1</v>
      </c>
      <c r="AS6105" s="9">
        <f>AR6105*30500</f>
        <v>30500</v>
      </c>
      <c r="AT6105" s="9"/>
      <c r="AU6105" s="9"/>
      <c r="AV6105" s="9"/>
      <c r="AW6105" s="9"/>
      <c r="AX6105" s="9"/>
      <c r="AY6105" s="9"/>
      <c r="AZ6105" s="9"/>
      <c r="BA6105" s="9"/>
      <c r="BB6105" s="9"/>
      <c r="BC6105" s="9"/>
      <c r="BD6105" s="9"/>
      <c r="BE6105" s="9"/>
      <c r="BF6105" s="9"/>
      <c r="BG6105" s="9"/>
      <c r="BH6105" s="9"/>
      <c r="BI6105" s="9"/>
      <c r="BJ6105" s="9"/>
      <c r="BK6105" s="9"/>
      <c r="BL6105" s="9">
        <f t="shared" si="198"/>
        <v>410094.23843199637</v>
      </c>
      <c r="BM6105" s="9">
        <f t="shared" si="199"/>
        <v>410100</v>
      </c>
    </row>
    <row r="6106" spans="1:65" x14ac:dyDescent="0.3">
      <c r="A6106" s="5" t="s">
        <v>515</v>
      </c>
      <c r="B6106" s="9">
        <v>74684</v>
      </c>
      <c r="C6106">
        <v>585068</v>
      </c>
      <c r="D6106">
        <v>1</v>
      </c>
      <c r="E6106">
        <v>1</v>
      </c>
      <c r="F6106">
        <v>1</v>
      </c>
      <c r="G6106">
        <v>1</v>
      </c>
      <c r="H6106">
        <v>1</v>
      </c>
      <c r="I6106" t="s">
        <v>135</v>
      </c>
      <c r="J6106">
        <v>585068</v>
      </c>
      <c r="K6106" t="s">
        <v>515</v>
      </c>
      <c r="L6106">
        <v>585068</v>
      </c>
      <c r="M6106" t="s">
        <v>515</v>
      </c>
      <c r="N6106">
        <v>585068</v>
      </c>
      <c r="O6106" t="s">
        <v>515</v>
      </c>
      <c r="P6106">
        <v>585068</v>
      </c>
      <c r="Q6106" t="s">
        <v>515</v>
      </c>
      <c r="R6106" s="9">
        <v>2974633.5554189752</v>
      </c>
      <c r="S6106" s="9">
        <f>SUMIFS($B:$B,$J:$J,$C6106)</f>
        <v>89528</v>
      </c>
      <c r="T6106" s="9">
        <v>1890613.04188226</v>
      </c>
      <c r="U6106" s="9">
        <v>1598</v>
      </c>
      <c r="V6106" s="9">
        <f>U6106*768</f>
        <v>1227264</v>
      </c>
      <c r="W6106" s="9">
        <v>239</v>
      </c>
      <c r="X6106" s="9">
        <f>W6106*3072</f>
        <v>734208</v>
      </c>
      <c r="Y6106" s="9">
        <v>1421</v>
      </c>
      <c r="Z6106" s="9">
        <f>Y6106*1024</f>
        <v>1455104</v>
      </c>
      <c r="AA6106" s="9">
        <v>305</v>
      </c>
      <c r="AB6106" s="9">
        <f>AA6106*256</f>
        <v>78080</v>
      </c>
      <c r="AC6106" s="9">
        <f>SUMIFS($B:$B,$L:$L,$C6106)</f>
        <v>99966</v>
      </c>
      <c r="AD6106" s="9">
        <v>5882561.9693414429</v>
      </c>
      <c r="AE6106" s="9">
        <f>SUMIFS($B:$B,$P:$P,$C6106)</f>
        <v>99966</v>
      </c>
      <c r="AF6106" s="9">
        <v>5541370.2499349993</v>
      </c>
      <c r="AG6106" s="9">
        <f>SUMIFS($B:$B,$N:$N,$C6106)</f>
        <v>99966</v>
      </c>
      <c r="AH6106" s="9">
        <v>15606958.2529645</v>
      </c>
      <c r="AI6106" s="9">
        <f>SUMIFS($B:$B,$P:$P,$C6106)</f>
        <v>99966</v>
      </c>
      <c r="AJ6106" s="9">
        <v>32305001.09920634</v>
      </c>
      <c r="AK6106" s="9"/>
      <c r="AL6106" s="9">
        <v>12580</v>
      </c>
      <c r="AM6106" s="9">
        <f>AL6106*141</f>
        <v>1773780</v>
      </c>
      <c r="AN6106" s="9"/>
      <c r="AO6106" s="9"/>
      <c r="AP6106" s="9">
        <v>146</v>
      </c>
      <c r="AQ6106" s="15">
        <v>432000</v>
      </c>
      <c r="AR6106" s="9">
        <v>94</v>
      </c>
      <c r="AS6106" s="9">
        <f>AR6106*30500</f>
        <v>2867000</v>
      </c>
      <c r="AT6106" s="9">
        <v>470</v>
      </c>
      <c r="AU6106" s="9">
        <f>AT6106*2742</f>
        <v>1288740</v>
      </c>
      <c r="AV6106" s="9">
        <v>5</v>
      </c>
      <c r="AW6106" s="9">
        <f>AV6106*914</f>
        <v>4570</v>
      </c>
      <c r="AX6106" s="9">
        <v>3241</v>
      </c>
      <c r="AY6106" s="9">
        <f>AX6106*141</f>
        <v>456981</v>
      </c>
      <c r="AZ6106" s="9">
        <v>5655</v>
      </c>
      <c r="BA6106" s="9">
        <f>AZ6106*343</f>
        <v>1939665</v>
      </c>
      <c r="BB6106" s="9">
        <v>1701</v>
      </c>
      <c r="BC6106" s="9">
        <f>BB6106*109</f>
        <v>185409</v>
      </c>
      <c r="BD6106" s="9">
        <v>98</v>
      </c>
      <c r="BE6106" s="9">
        <f>BD6106*82</f>
        <v>8036</v>
      </c>
      <c r="BF6106" s="9">
        <v>1811</v>
      </c>
      <c r="BG6106" s="9">
        <f>BF6106*328</f>
        <v>594008</v>
      </c>
      <c r="BH6106" s="9">
        <v>101</v>
      </c>
      <c r="BI6106" s="9">
        <f>BH6106*410</f>
        <v>41410</v>
      </c>
      <c r="BJ6106" s="9">
        <v>47</v>
      </c>
      <c r="BK6106" s="9">
        <f>BJ6106*219</f>
        <v>10293</v>
      </c>
      <c r="BL6106" s="9">
        <f t="shared" si="198"/>
        <v>77297686.168748528</v>
      </c>
      <c r="BM6106" s="9">
        <f t="shared" si="199"/>
        <v>77297700</v>
      </c>
    </row>
    <row r="6107" spans="1:65" x14ac:dyDescent="0.3">
      <c r="A6107" s="4" t="s">
        <v>1201</v>
      </c>
      <c r="B6107" s="9">
        <v>3453</v>
      </c>
      <c r="C6107">
        <v>545341</v>
      </c>
      <c r="D6107">
        <v>1</v>
      </c>
      <c r="E6107">
        <v>1</v>
      </c>
      <c r="F6107">
        <v>1</v>
      </c>
      <c r="G6107">
        <v>1</v>
      </c>
      <c r="H6107">
        <v>0</v>
      </c>
      <c r="I6107" t="s">
        <v>83</v>
      </c>
      <c r="J6107">
        <v>545341</v>
      </c>
      <c r="K6107" t="s">
        <v>1201</v>
      </c>
      <c r="L6107">
        <v>545341</v>
      </c>
      <c r="M6107" t="s">
        <v>1201</v>
      </c>
      <c r="N6107">
        <v>545341</v>
      </c>
      <c r="O6107" t="s">
        <v>1201</v>
      </c>
      <c r="P6107">
        <v>544256</v>
      </c>
      <c r="Q6107" t="s">
        <v>85</v>
      </c>
      <c r="R6107" s="9">
        <v>791029.41659789707</v>
      </c>
      <c r="S6107" s="9">
        <f>SUMIFS($B:$B,$J:$J,$C6107)</f>
        <v>6194</v>
      </c>
      <c r="T6107" s="9">
        <v>335990.42200962728</v>
      </c>
      <c r="U6107" s="9">
        <v>0</v>
      </c>
      <c r="V6107" s="9">
        <f>U6107*768</f>
        <v>0</v>
      </c>
      <c r="W6107" s="9">
        <v>30</v>
      </c>
      <c r="X6107" s="9">
        <f>W6107*3072</f>
        <v>92160</v>
      </c>
      <c r="Y6107" s="9">
        <v>19</v>
      </c>
      <c r="Z6107" s="9">
        <f>Y6107*1024</f>
        <v>19456</v>
      </c>
      <c r="AA6107" s="9">
        <v>6</v>
      </c>
      <c r="AB6107" s="9">
        <f>AA6107*256</f>
        <v>1536</v>
      </c>
      <c r="AC6107" s="9">
        <f>SUMIFS($B:$B,$L:$L,$C6107)</f>
        <v>5510</v>
      </c>
      <c r="AD6107" s="9">
        <v>687896.83144052979</v>
      </c>
      <c r="AE6107" s="9"/>
      <c r="AF6107" s="9"/>
      <c r="AG6107" s="9">
        <f>SUMIFS($B:$B,$N:$N,$C6107)</f>
        <v>5510</v>
      </c>
      <c r="AH6107" s="9">
        <v>622299.99818661774</v>
      </c>
      <c r="AI6107" s="9"/>
      <c r="AJ6107" s="9"/>
      <c r="AK6107" s="9"/>
      <c r="AL6107" s="9"/>
      <c r="AM6107" s="9"/>
      <c r="AN6107" s="9"/>
      <c r="AO6107" s="9"/>
      <c r="AP6107" s="9"/>
      <c r="AQ6107" s="15"/>
      <c r="AR6107" s="9">
        <v>1</v>
      </c>
      <c r="AS6107" s="9">
        <f>AR6107*30500</f>
        <v>30500</v>
      </c>
      <c r="AT6107" s="9"/>
      <c r="AU6107" s="9"/>
      <c r="AV6107" s="9"/>
      <c r="AW6107" s="9"/>
      <c r="AX6107" s="9"/>
      <c r="AY6107" s="9"/>
      <c r="AZ6107" s="9"/>
      <c r="BA6107" s="9"/>
      <c r="BB6107" s="9"/>
      <c r="BC6107" s="9"/>
      <c r="BD6107" s="9"/>
      <c r="BE6107" s="9"/>
      <c r="BF6107" s="9"/>
      <c r="BG6107" s="9"/>
      <c r="BH6107" s="9"/>
      <c r="BI6107" s="9"/>
      <c r="BJ6107" s="9"/>
      <c r="BK6107" s="9"/>
      <c r="BL6107" s="9">
        <f t="shared" si="198"/>
        <v>2580868.6682346719</v>
      </c>
      <c r="BM6107" s="9">
        <f t="shared" si="199"/>
        <v>2580900</v>
      </c>
    </row>
    <row r="6108" spans="1:65" x14ac:dyDescent="0.3">
      <c r="A6108" t="s">
        <v>5333</v>
      </c>
      <c r="B6108" s="9">
        <v>594</v>
      </c>
      <c r="C6108">
        <v>589217</v>
      </c>
      <c r="D6108">
        <v>1</v>
      </c>
      <c r="E6108">
        <v>0</v>
      </c>
      <c r="F6108">
        <v>0</v>
      </c>
      <c r="G6108">
        <v>0</v>
      </c>
      <c r="H6108">
        <v>0</v>
      </c>
      <c r="I6108" t="s">
        <v>135</v>
      </c>
      <c r="J6108">
        <v>588296</v>
      </c>
      <c r="K6108" t="s">
        <v>199</v>
      </c>
      <c r="L6108">
        <v>588296</v>
      </c>
      <c r="M6108" t="s">
        <v>199</v>
      </c>
      <c r="N6108">
        <v>588296</v>
      </c>
      <c r="O6108" t="s">
        <v>199</v>
      </c>
      <c r="P6108">
        <v>588296</v>
      </c>
      <c r="Q6108" t="s">
        <v>199</v>
      </c>
      <c r="R6108" s="9">
        <v>141319.14965281141</v>
      </c>
      <c r="S6108" s="9"/>
      <c r="T6108" s="9"/>
      <c r="U6108" s="9"/>
      <c r="V6108" s="9"/>
      <c r="W6108" s="9"/>
      <c r="X6108" s="9"/>
      <c r="Y6108" s="9"/>
      <c r="Z6108" s="9"/>
      <c r="AA6108" s="9"/>
      <c r="AB6108" s="9"/>
      <c r="AC6108" s="9"/>
      <c r="AD6108" s="9"/>
      <c r="AE6108" s="9"/>
      <c r="AF6108" s="9"/>
      <c r="AG6108" s="9"/>
      <c r="AH6108" s="9"/>
      <c r="AI6108" s="9"/>
      <c r="AJ6108" s="9"/>
      <c r="AK6108" s="9"/>
      <c r="AL6108" s="9"/>
      <c r="AM6108" s="9"/>
      <c r="AN6108" s="9"/>
      <c r="AO6108" s="9"/>
      <c r="AP6108" s="9"/>
      <c r="AQ6108" s="15"/>
      <c r="AR6108" s="9">
        <v>1</v>
      </c>
      <c r="AS6108" s="9">
        <f>AR6108*30500</f>
        <v>30500</v>
      </c>
      <c r="AT6108" s="9"/>
      <c r="AU6108" s="9"/>
      <c r="AV6108" s="9"/>
      <c r="AW6108" s="9"/>
      <c r="AX6108" s="9"/>
      <c r="AY6108" s="9"/>
      <c r="AZ6108" s="9"/>
      <c r="BA6108" s="9"/>
      <c r="BB6108" s="9"/>
      <c r="BC6108" s="9"/>
      <c r="BD6108" s="9"/>
      <c r="BE6108" s="9"/>
      <c r="BF6108" s="9"/>
      <c r="BG6108" s="9"/>
      <c r="BH6108" s="9"/>
      <c r="BI6108" s="9"/>
      <c r="BJ6108" s="9"/>
      <c r="BK6108" s="9"/>
      <c r="BL6108" s="9">
        <f t="shared" si="198"/>
        <v>171819.14965281141</v>
      </c>
      <c r="BM6108" s="9">
        <f t="shared" si="199"/>
        <v>171800</v>
      </c>
    </row>
    <row r="6109" spans="1:65" x14ac:dyDescent="0.3">
      <c r="A6109" t="s">
        <v>5334</v>
      </c>
      <c r="B6109" s="9">
        <v>608</v>
      </c>
      <c r="C6109">
        <v>531511</v>
      </c>
      <c r="D6109">
        <v>1</v>
      </c>
      <c r="E6109">
        <v>0</v>
      </c>
      <c r="F6109">
        <v>0</v>
      </c>
      <c r="G6109">
        <v>0</v>
      </c>
      <c r="H6109">
        <v>0</v>
      </c>
      <c r="I6109" t="s">
        <v>86</v>
      </c>
      <c r="J6109">
        <v>534951</v>
      </c>
      <c r="K6109" t="s">
        <v>1279</v>
      </c>
      <c r="L6109">
        <v>534951</v>
      </c>
      <c r="M6109" t="s">
        <v>1279</v>
      </c>
      <c r="N6109">
        <v>534951</v>
      </c>
      <c r="O6109" t="s">
        <v>1279</v>
      </c>
      <c r="P6109">
        <v>534951</v>
      </c>
      <c r="Q6109" t="s">
        <v>1279</v>
      </c>
      <c r="R6109" s="9">
        <v>144603.64478936401</v>
      </c>
      <c r="S6109" s="9"/>
      <c r="T6109" s="9"/>
      <c r="U6109" s="9"/>
      <c r="V6109" s="9"/>
      <c r="W6109" s="9"/>
      <c r="X6109" s="9"/>
      <c r="Y6109" s="9"/>
      <c r="Z6109" s="9"/>
      <c r="AA6109" s="9"/>
      <c r="AB6109" s="9"/>
      <c r="AC6109" s="9"/>
      <c r="AD6109" s="9"/>
      <c r="AE6109" s="9"/>
      <c r="AF6109" s="9"/>
      <c r="AG6109" s="9"/>
      <c r="AH6109" s="9"/>
      <c r="AI6109" s="9"/>
      <c r="AJ6109" s="9"/>
      <c r="AK6109" s="9"/>
      <c r="AL6109" s="9"/>
      <c r="AM6109" s="9"/>
      <c r="AN6109" s="9"/>
      <c r="AO6109" s="9"/>
      <c r="AP6109" s="9"/>
      <c r="AQ6109" s="15"/>
      <c r="AR6109" s="9"/>
      <c r="AS6109" s="9"/>
      <c r="AT6109" s="9"/>
      <c r="AU6109" s="9"/>
      <c r="AV6109" s="9"/>
      <c r="AW6109" s="9"/>
      <c r="AX6109" s="9"/>
      <c r="AY6109" s="9"/>
      <c r="AZ6109" s="9"/>
      <c r="BA6109" s="9"/>
      <c r="BB6109" s="9"/>
      <c r="BC6109" s="9"/>
      <c r="BD6109" s="9"/>
      <c r="BE6109" s="9"/>
      <c r="BF6109" s="9"/>
      <c r="BG6109" s="9"/>
      <c r="BH6109" s="9"/>
      <c r="BI6109" s="9"/>
      <c r="BJ6109" s="9"/>
      <c r="BK6109" s="9"/>
      <c r="BL6109" s="9">
        <f t="shared" si="198"/>
        <v>144603.64478936401</v>
      </c>
      <c r="BM6109" s="9">
        <f t="shared" si="199"/>
        <v>144600</v>
      </c>
    </row>
    <row r="6110" spans="1:65" x14ac:dyDescent="0.3">
      <c r="A6110" s="3" t="s">
        <v>326</v>
      </c>
      <c r="B6110" s="9">
        <v>2294</v>
      </c>
      <c r="C6110">
        <v>533114</v>
      </c>
      <c r="D6110">
        <v>1</v>
      </c>
      <c r="E6110">
        <v>1</v>
      </c>
      <c r="F6110">
        <v>1</v>
      </c>
      <c r="G6110">
        <v>0</v>
      </c>
      <c r="H6110">
        <v>0</v>
      </c>
      <c r="I6110" t="s">
        <v>86</v>
      </c>
      <c r="J6110">
        <v>533114</v>
      </c>
      <c r="K6110" t="s">
        <v>326</v>
      </c>
      <c r="L6110">
        <v>533114</v>
      </c>
      <c r="M6110" t="s">
        <v>326</v>
      </c>
      <c r="N6110">
        <v>532819</v>
      </c>
      <c r="O6110" t="s">
        <v>327</v>
      </c>
      <c r="P6110">
        <v>532819</v>
      </c>
      <c r="Q6110" t="s">
        <v>327</v>
      </c>
      <c r="R6110" s="9">
        <v>531753.78583232372</v>
      </c>
      <c r="S6110" s="9">
        <f>SUMIFS($B:$B,$J:$J,$C6110)</f>
        <v>5014</v>
      </c>
      <c r="T6110" s="9">
        <v>272189.95518392732</v>
      </c>
      <c r="U6110" s="9">
        <v>1</v>
      </c>
      <c r="V6110" s="9">
        <f>U6110*768</f>
        <v>768</v>
      </c>
      <c r="W6110" s="9">
        <v>35</v>
      </c>
      <c r="X6110" s="9">
        <f>W6110*3072</f>
        <v>107520</v>
      </c>
      <c r="Y6110" s="9">
        <v>12</v>
      </c>
      <c r="Z6110" s="9">
        <f>Y6110*1024</f>
        <v>12288</v>
      </c>
      <c r="AA6110" s="9">
        <v>8</v>
      </c>
      <c r="AB6110" s="9">
        <f>AA6110*256</f>
        <v>2048</v>
      </c>
      <c r="AC6110" s="9">
        <f>SUMIFS($B:$B,$L:$L,$C6110)</f>
        <v>6243</v>
      </c>
      <c r="AD6110" s="9">
        <v>778464.53905853478</v>
      </c>
      <c r="AE6110" s="9"/>
      <c r="AF6110" s="9"/>
      <c r="AG6110" s="9"/>
      <c r="AH6110" s="9"/>
      <c r="AI6110" s="9"/>
      <c r="AJ6110" s="9"/>
      <c r="AK6110" s="9"/>
      <c r="AL6110" s="9"/>
      <c r="AM6110" s="9"/>
      <c r="AN6110" s="9"/>
      <c r="AO6110" s="9"/>
      <c r="AP6110" s="9"/>
      <c r="AQ6110" s="15"/>
      <c r="AR6110" s="9"/>
      <c r="AS6110" s="9"/>
      <c r="AT6110" s="9"/>
      <c r="AU6110" s="9"/>
      <c r="AV6110" s="9"/>
      <c r="AW6110" s="9"/>
      <c r="AX6110" s="9"/>
      <c r="AY6110" s="9"/>
      <c r="AZ6110" s="9"/>
      <c r="BA6110" s="9"/>
      <c r="BB6110" s="9"/>
      <c r="BC6110" s="9"/>
      <c r="BD6110" s="9"/>
      <c r="BE6110" s="9"/>
      <c r="BF6110" s="9"/>
      <c r="BG6110" s="9"/>
      <c r="BH6110" s="9"/>
      <c r="BI6110" s="9"/>
      <c r="BJ6110" s="9"/>
      <c r="BK6110" s="9"/>
      <c r="BL6110" s="9">
        <f t="shared" si="198"/>
        <v>1705032.2800747859</v>
      </c>
      <c r="BM6110" s="9">
        <f t="shared" si="199"/>
        <v>1705000</v>
      </c>
    </row>
    <row r="6111" spans="1:65" x14ac:dyDescent="0.3">
      <c r="A6111" t="s">
        <v>5335</v>
      </c>
      <c r="B6111" s="9">
        <v>1377</v>
      </c>
      <c r="C6111">
        <v>539082</v>
      </c>
      <c r="D6111">
        <v>1</v>
      </c>
      <c r="E6111">
        <v>0</v>
      </c>
      <c r="F6111">
        <v>0</v>
      </c>
      <c r="G6111">
        <v>0</v>
      </c>
      <c r="H6111">
        <v>0</v>
      </c>
      <c r="I6111" t="s">
        <v>86</v>
      </c>
      <c r="J6111">
        <v>538442</v>
      </c>
      <c r="K6111" t="s">
        <v>205</v>
      </c>
      <c r="L6111">
        <v>538442</v>
      </c>
      <c r="M6111" t="s">
        <v>205</v>
      </c>
      <c r="N6111">
        <v>538094</v>
      </c>
      <c r="O6111" t="s">
        <v>207</v>
      </c>
      <c r="P6111">
        <v>538094</v>
      </c>
      <c r="Q6111" t="s">
        <v>207</v>
      </c>
      <c r="R6111" s="9">
        <v>322994.83015361248</v>
      </c>
      <c r="S6111" s="9"/>
      <c r="T6111" s="9"/>
      <c r="U6111" s="9"/>
      <c r="V6111" s="9"/>
      <c r="W6111" s="9"/>
      <c r="X6111" s="9"/>
      <c r="Y6111" s="9"/>
      <c r="Z6111" s="9"/>
      <c r="AA6111" s="9"/>
      <c r="AB6111" s="9"/>
      <c r="AC6111" s="9"/>
      <c r="AD6111" s="9"/>
      <c r="AE6111" s="9"/>
      <c r="AF6111" s="9"/>
      <c r="AG6111" s="9"/>
      <c r="AH6111" s="9"/>
      <c r="AI6111" s="9"/>
      <c r="AJ6111" s="9"/>
      <c r="AK6111" s="9"/>
      <c r="AL6111" s="9"/>
      <c r="AM6111" s="9"/>
      <c r="AN6111" s="9"/>
      <c r="AO6111" s="9"/>
      <c r="AP6111" s="9"/>
      <c r="AQ6111" s="15"/>
      <c r="AR6111" s="9"/>
      <c r="AS6111" s="9"/>
      <c r="AT6111" s="9"/>
      <c r="AU6111" s="9"/>
      <c r="AV6111" s="9"/>
      <c r="AW6111" s="9"/>
      <c r="AX6111" s="9"/>
      <c r="AY6111" s="9"/>
      <c r="AZ6111" s="9"/>
      <c r="BA6111" s="9"/>
      <c r="BB6111" s="9"/>
      <c r="BC6111" s="9"/>
      <c r="BD6111" s="9"/>
      <c r="BE6111" s="9"/>
      <c r="BF6111" s="9"/>
      <c r="BG6111" s="9"/>
      <c r="BH6111" s="9"/>
      <c r="BI6111" s="9"/>
      <c r="BJ6111" s="9"/>
      <c r="BK6111" s="9"/>
      <c r="BL6111" s="9">
        <f t="shared" si="198"/>
        <v>322994.83015361248</v>
      </c>
      <c r="BM6111" s="9">
        <f t="shared" si="199"/>
        <v>323000</v>
      </c>
    </row>
    <row r="6112" spans="1:65" x14ac:dyDescent="0.3">
      <c r="A6112" t="s">
        <v>5336</v>
      </c>
      <c r="B6112" s="9">
        <v>489</v>
      </c>
      <c r="C6112">
        <v>535389</v>
      </c>
      <c r="D6112">
        <v>1</v>
      </c>
      <c r="E6112">
        <v>0</v>
      </c>
      <c r="F6112">
        <v>0</v>
      </c>
      <c r="G6112">
        <v>0</v>
      </c>
      <c r="H6112">
        <v>0</v>
      </c>
      <c r="I6112" t="s">
        <v>86</v>
      </c>
      <c r="J6112">
        <v>535273</v>
      </c>
      <c r="K6112" t="s">
        <v>1825</v>
      </c>
      <c r="L6112">
        <v>535273</v>
      </c>
      <c r="M6112" t="s">
        <v>1825</v>
      </c>
      <c r="N6112">
        <v>534951</v>
      </c>
      <c r="O6112" t="s">
        <v>1279</v>
      </c>
      <c r="P6112">
        <v>534951</v>
      </c>
      <c r="Q6112" t="s">
        <v>1279</v>
      </c>
      <c r="R6112" s="9">
        <v>116633.64476949289</v>
      </c>
      <c r="S6112" s="9"/>
      <c r="T6112" s="9"/>
      <c r="U6112" s="9"/>
      <c r="V6112" s="9"/>
      <c r="W6112" s="9"/>
      <c r="X6112" s="9"/>
      <c r="Y6112" s="9"/>
      <c r="Z6112" s="9"/>
      <c r="AA6112" s="9"/>
      <c r="AB6112" s="9"/>
      <c r="AC6112" s="9"/>
      <c r="AD6112" s="9"/>
      <c r="AE6112" s="9"/>
      <c r="AF6112" s="9"/>
      <c r="AG6112" s="9"/>
      <c r="AH6112" s="9"/>
      <c r="AI6112" s="9"/>
      <c r="AJ6112" s="9"/>
      <c r="AK6112" s="9"/>
      <c r="AL6112" s="9"/>
      <c r="AM6112" s="9"/>
      <c r="AN6112" s="9"/>
      <c r="AO6112" s="9"/>
      <c r="AP6112" s="9"/>
      <c r="AQ6112" s="15"/>
      <c r="AR6112" s="9">
        <v>1</v>
      </c>
      <c r="AS6112" s="9">
        <f>AR6112*30500</f>
        <v>30500</v>
      </c>
      <c r="AT6112" s="9"/>
      <c r="AU6112" s="9"/>
      <c r="AV6112" s="9"/>
      <c r="AW6112" s="9"/>
      <c r="AX6112" s="9"/>
      <c r="AY6112" s="9"/>
      <c r="AZ6112" s="9"/>
      <c r="BA6112" s="9"/>
      <c r="BB6112" s="9"/>
      <c r="BC6112" s="9"/>
      <c r="BD6112" s="9"/>
      <c r="BE6112" s="9"/>
      <c r="BF6112" s="9"/>
      <c r="BG6112" s="9"/>
      <c r="BH6112" s="9"/>
      <c r="BI6112" s="9"/>
      <c r="BJ6112" s="9"/>
      <c r="BK6112" s="9"/>
      <c r="BL6112" s="9">
        <f t="shared" si="198"/>
        <v>147133.64476949291</v>
      </c>
      <c r="BM6112" s="9">
        <f t="shared" si="199"/>
        <v>147100</v>
      </c>
    </row>
    <row r="6113" spans="1:65" x14ac:dyDescent="0.3">
      <c r="A6113" t="s">
        <v>5337</v>
      </c>
      <c r="B6113" s="9">
        <v>290</v>
      </c>
      <c r="C6113">
        <v>599271</v>
      </c>
      <c r="D6113">
        <v>1</v>
      </c>
      <c r="E6113">
        <v>0</v>
      </c>
      <c r="F6113">
        <v>0</v>
      </c>
      <c r="G6113">
        <v>0</v>
      </c>
      <c r="H6113">
        <v>0</v>
      </c>
      <c r="I6113" t="s">
        <v>83</v>
      </c>
      <c r="J6113">
        <v>553271</v>
      </c>
      <c r="K6113" t="s">
        <v>570</v>
      </c>
      <c r="L6113">
        <v>553271</v>
      </c>
      <c r="M6113" t="s">
        <v>570</v>
      </c>
      <c r="N6113">
        <v>553271</v>
      </c>
      <c r="O6113" t="s">
        <v>570</v>
      </c>
      <c r="P6113">
        <v>553131</v>
      </c>
      <c r="Q6113" t="s">
        <v>571</v>
      </c>
      <c r="R6113" s="9">
        <v>71941.662785630979</v>
      </c>
      <c r="S6113" s="9"/>
      <c r="T6113" s="9"/>
      <c r="U6113" s="9"/>
      <c r="V6113" s="9"/>
      <c r="W6113" s="9"/>
      <c r="X6113" s="9"/>
      <c r="Y6113" s="9"/>
      <c r="Z6113" s="9"/>
      <c r="AA6113" s="9"/>
      <c r="AB6113" s="9"/>
      <c r="AC6113" s="9"/>
      <c r="AD6113" s="9"/>
      <c r="AE6113" s="9"/>
      <c r="AF6113" s="9"/>
      <c r="AG6113" s="9"/>
      <c r="AH6113" s="9"/>
      <c r="AI6113" s="9"/>
      <c r="AJ6113" s="9"/>
      <c r="AK6113" s="9"/>
      <c r="AL6113" s="9"/>
      <c r="AM6113" s="9"/>
      <c r="AN6113" s="9"/>
      <c r="AO6113" s="9"/>
      <c r="AP6113" s="9"/>
      <c r="AQ6113" s="15"/>
      <c r="AR6113" s="9"/>
      <c r="AS6113" s="9"/>
      <c r="AT6113" s="9"/>
      <c r="AU6113" s="9"/>
      <c r="AV6113" s="9"/>
      <c r="AW6113" s="9"/>
      <c r="AX6113" s="9"/>
      <c r="AY6113" s="9"/>
      <c r="AZ6113" s="9"/>
      <c r="BA6113" s="9"/>
      <c r="BB6113" s="9"/>
      <c r="BC6113" s="9"/>
      <c r="BD6113" s="9"/>
      <c r="BE6113" s="9"/>
      <c r="BF6113" s="9"/>
      <c r="BG6113" s="9"/>
      <c r="BH6113" s="9"/>
      <c r="BI6113" s="9"/>
      <c r="BJ6113" s="9"/>
      <c r="BK6113" s="9"/>
      <c r="BL6113" s="9">
        <f t="shared" si="198"/>
        <v>71941.662785630979</v>
      </c>
      <c r="BM6113" s="9">
        <f t="shared" si="199"/>
        <v>71900</v>
      </c>
    </row>
    <row r="6114" spans="1:65" x14ac:dyDescent="0.3">
      <c r="A6114" t="s">
        <v>5338</v>
      </c>
      <c r="B6114" s="9">
        <v>213</v>
      </c>
      <c r="C6114">
        <v>597139</v>
      </c>
      <c r="D6114">
        <v>1</v>
      </c>
      <c r="E6114">
        <v>0</v>
      </c>
      <c r="F6114">
        <v>0</v>
      </c>
      <c r="G6114">
        <v>0</v>
      </c>
      <c r="H6114">
        <v>0</v>
      </c>
      <c r="I6114" t="s">
        <v>123</v>
      </c>
      <c r="J6114">
        <v>596574</v>
      </c>
      <c r="K6114" t="s">
        <v>2353</v>
      </c>
      <c r="L6114">
        <v>595209</v>
      </c>
      <c r="M6114" t="s">
        <v>480</v>
      </c>
      <c r="N6114">
        <v>595209</v>
      </c>
      <c r="O6114" t="s">
        <v>480</v>
      </c>
      <c r="P6114">
        <v>595209</v>
      </c>
      <c r="Q6114" t="s">
        <v>480</v>
      </c>
      <c r="R6114" s="9">
        <v>71941.662785630979</v>
      </c>
      <c r="S6114" s="9"/>
      <c r="T6114" s="9"/>
      <c r="U6114" s="9"/>
      <c r="V6114" s="9"/>
      <c r="W6114" s="9"/>
      <c r="X6114" s="9"/>
      <c r="Y6114" s="9"/>
      <c r="Z6114" s="9"/>
      <c r="AA6114" s="9"/>
      <c r="AB6114" s="9"/>
      <c r="AC6114" s="9"/>
      <c r="AD6114" s="9"/>
      <c r="AE6114" s="9"/>
      <c r="AF6114" s="9"/>
      <c r="AG6114" s="9"/>
      <c r="AH6114" s="9"/>
      <c r="AI6114" s="9"/>
      <c r="AJ6114" s="9"/>
      <c r="AK6114" s="9"/>
      <c r="AL6114" s="9"/>
      <c r="AM6114" s="9"/>
      <c r="AN6114" s="9"/>
      <c r="AO6114" s="9"/>
      <c r="AP6114" s="9"/>
      <c r="AQ6114" s="15"/>
      <c r="AR6114" s="9"/>
      <c r="AS6114" s="9"/>
      <c r="AT6114" s="9"/>
      <c r="AU6114" s="9"/>
      <c r="AV6114" s="9"/>
      <c r="AW6114" s="9"/>
      <c r="AX6114" s="9"/>
      <c r="AY6114" s="9"/>
      <c r="AZ6114" s="9"/>
      <c r="BA6114" s="9"/>
      <c r="BB6114" s="9"/>
      <c r="BC6114" s="9"/>
      <c r="BD6114" s="9"/>
      <c r="BE6114" s="9"/>
      <c r="BF6114" s="9"/>
      <c r="BG6114" s="9"/>
      <c r="BH6114" s="9"/>
      <c r="BI6114" s="9"/>
      <c r="BJ6114" s="9"/>
      <c r="BK6114" s="9"/>
      <c r="BL6114" s="9">
        <f t="shared" si="198"/>
        <v>71941.662785630979</v>
      </c>
      <c r="BM6114" s="9">
        <f t="shared" si="199"/>
        <v>71900</v>
      </c>
    </row>
    <row r="6115" spans="1:65" x14ac:dyDescent="0.3">
      <c r="A6115" s="5" t="s">
        <v>185</v>
      </c>
      <c r="B6115" s="9">
        <v>34172</v>
      </c>
      <c r="C6115">
        <v>593711</v>
      </c>
      <c r="D6115">
        <v>1</v>
      </c>
      <c r="E6115">
        <v>1</v>
      </c>
      <c r="F6115">
        <v>1</v>
      </c>
      <c r="G6115">
        <v>1</v>
      </c>
      <c r="H6115">
        <v>1</v>
      </c>
      <c r="I6115" t="s">
        <v>81</v>
      </c>
      <c r="J6115">
        <v>593711</v>
      </c>
      <c r="K6115" t="s">
        <v>185</v>
      </c>
      <c r="L6115">
        <v>593711</v>
      </c>
      <c r="M6115" t="s">
        <v>185</v>
      </c>
      <c r="N6115">
        <v>593711</v>
      </c>
      <c r="O6115" t="s">
        <v>185</v>
      </c>
      <c r="P6115">
        <v>593711</v>
      </c>
      <c r="Q6115" t="s">
        <v>185</v>
      </c>
      <c r="R6115" s="9">
        <v>1468904.9764087279</v>
      </c>
      <c r="S6115" s="9">
        <f>SUMIFS($B:$B,$J:$J,$C6115)</f>
        <v>48013</v>
      </c>
      <c r="T6115" s="9">
        <v>1051089.4400824539</v>
      </c>
      <c r="U6115" s="9">
        <v>707</v>
      </c>
      <c r="V6115" s="9">
        <f>U6115*768</f>
        <v>542976</v>
      </c>
      <c r="W6115" s="9">
        <v>191</v>
      </c>
      <c r="X6115" s="9">
        <f>W6115*3072</f>
        <v>586752</v>
      </c>
      <c r="Y6115" s="9">
        <v>762</v>
      </c>
      <c r="Z6115" s="9">
        <f>Y6115*1024</f>
        <v>780288</v>
      </c>
      <c r="AA6115" s="9">
        <v>250</v>
      </c>
      <c r="AB6115" s="9">
        <f>AA6115*256</f>
        <v>64000</v>
      </c>
      <c r="AC6115" s="9">
        <f>SUMIFS($B:$B,$L:$L,$C6115)</f>
        <v>51917</v>
      </c>
      <c r="AD6115" s="9">
        <v>3199281.501372898</v>
      </c>
      <c r="AE6115" s="9">
        <f>SUMIFS($B:$B,$P:$P,$C6115)</f>
        <v>93322</v>
      </c>
      <c r="AF6115" s="9">
        <v>5504767.1042517684</v>
      </c>
      <c r="AG6115" s="9">
        <f>SUMIFS($B:$B,$N:$N,$C6115)</f>
        <v>76517</v>
      </c>
      <c r="AH6115" s="9">
        <v>12473783.687262859</v>
      </c>
      <c r="AI6115" s="9">
        <f>SUMIFS($B:$B,$P:$P,$C6115)</f>
        <v>93322</v>
      </c>
      <c r="AJ6115" s="9">
        <v>32502724.916920111</v>
      </c>
      <c r="AK6115" s="9"/>
      <c r="AL6115" s="9">
        <v>11293</v>
      </c>
      <c r="AM6115" s="9">
        <f>AL6115*141</f>
        <v>1592313</v>
      </c>
      <c r="AN6115" s="9"/>
      <c r="AO6115" s="9"/>
      <c r="AP6115" s="9"/>
      <c r="AQ6115" s="15"/>
      <c r="AR6115" s="9">
        <v>56</v>
      </c>
      <c r="AS6115" s="9">
        <f>AR6115*30500</f>
        <v>1708000</v>
      </c>
      <c r="AT6115" s="9">
        <v>665</v>
      </c>
      <c r="AU6115" s="9">
        <f>AT6115*2742</f>
        <v>1823430</v>
      </c>
      <c r="AV6115" s="9">
        <v>0</v>
      </c>
      <c r="AW6115" s="9">
        <f>AV6115*914</f>
        <v>0</v>
      </c>
      <c r="AX6115" s="9">
        <v>3448</v>
      </c>
      <c r="AY6115" s="9">
        <f>AX6115*141</f>
        <v>486168</v>
      </c>
      <c r="AZ6115" s="9">
        <v>3801</v>
      </c>
      <c r="BA6115" s="9">
        <f>AZ6115*343</f>
        <v>1303743</v>
      </c>
      <c r="BB6115" s="9">
        <v>1902</v>
      </c>
      <c r="BC6115" s="9">
        <f>BB6115*109</f>
        <v>207318</v>
      </c>
      <c r="BD6115" s="9">
        <v>167</v>
      </c>
      <c r="BE6115" s="9">
        <f>BD6115*82</f>
        <v>13694</v>
      </c>
      <c r="BF6115" s="9">
        <v>1936</v>
      </c>
      <c r="BG6115" s="9">
        <f>BF6115*328</f>
        <v>635008</v>
      </c>
      <c r="BH6115" s="9">
        <v>160</v>
      </c>
      <c r="BI6115" s="9">
        <f>BH6115*410</f>
        <v>65600</v>
      </c>
      <c r="BJ6115" s="9">
        <v>79</v>
      </c>
      <c r="BK6115" s="9">
        <f>BJ6115*219</f>
        <v>17301</v>
      </c>
      <c r="BL6115" s="9">
        <f t="shared" si="198"/>
        <v>66027142.626298815</v>
      </c>
      <c r="BM6115" s="9">
        <f t="shared" si="199"/>
        <v>66027100</v>
      </c>
    </row>
    <row r="6116" spans="1:65" x14ac:dyDescent="0.3">
      <c r="A6116" s="4" t="s">
        <v>1332</v>
      </c>
      <c r="B6116" s="9">
        <v>4755</v>
      </c>
      <c r="C6116">
        <v>534633</v>
      </c>
      <c r="D6116">
        <v>1</v>
      </c>
      <c r="E6116">
        <v>1</v>
      </c>
      <c r="F6116">
        <v>1</v>
      </c>
      <c r="G6116">
        <v>1</v>
      </c>
      <c r="H6116">
        <v>0</v>
      </c>
      <c r="I6116" t="s">
        <v>86</v>
      </c>
      <c r="J6116">
        <v>534633</v>
      </c>
      <c r="K6116" t="s">
        <v>1332</v>
      </c>
      <c r="L6116">
        <v>534633</v>
      </c>
      <c r="M6116" t="s">
        <v>1332</v>
      </c>
      <c r="N6116">
        <v>534633</v>
      </c>
      <c r="O6116" t="s">
        <v>1332</v>
      </c>
      <c r="P6116">
        <v>533955</v>
      </c>
      <c r="Q6116" t="s">
        <v>314</v>
      </c>
      <c r="R6116" s="9">
        <v>1077448.5750789121</v>
      </c>
      <c r="S6116" s="9">
        <f>SUMIFS($B:$B,$J:$J,$C6116)</f>
        <v>6604</v>
      </c>
      <c r="T6116" s="9">
        <v>358141.77107807499</v>
      </c>
      <c r="U6116" s="9">
        <v>0</v>
      </c>
      <c r="V6116" s="9">
        <f>U6116*768</f>
        <v>0</v>
      </c>
      <c r="W6116" s="9">
        <v>60</v>
      </c>
      <c r="X6116" s="9">
        <f>W6116*3072</f>
        <v>184320</v>
      </c>
      <c r="Y6116" s="9">
        <v>57</v>
      </c>
      <c r="Z6116" s="9">
        <f>Y6116*1024</f>
        <v>58368</v>
      </c>
      <c r="AA6116" s="9">
        <v>13</v>
      </c>
      <c r="AB6116" s="9">
        <f>AA6116*256</f>
        <v>3328</v>
      </c>
      <c r="AC6116" s="9">
        <f>SUMIFS($B:$B,$L:$L,$C6116)</f>
        <v>7396</v>
      </c>
      <c r="AD6116" s="9">
        <v>920608.25626811269</v>
      </c>
      <c r="AE6116" s="9"/>
      <c r="AF6116" s="9"/>
      <c r="AG6116" s="9">
        <f>SUMIFS($B:$B,$N:$N,$C6116)</f>
        <v>7396</v>
      </c>
      <c r="AH6116" s="9">
        <v>833600.07887894136</v>
      </c>
      <c r="AI6116" s="9"/>
      <c r="AJ6116" s="9"/>
      <c r="AK6116" s="9"/>
      <c r="AL6116" s="9"/>
      <c r="AM6116" s="9"/>
      <c r="AN6116" s="9"/>
      <c r="AO6116" s="9"/>
      <c r="AP6116" s="9"/>
      <c r="AQ6116" s="15"/>
      <c r="AR6116" s="9">
        <v>2</v>
      </c>
      <c r="AS6116" s="9">
        <f>AR6116*30500</f>
        <v>61000</v>
      </c>
      <c r="AT6116" s="9"/>
      <c r="AU6116" s="9"/>
      <c r="AV6116" s="9"/>
      <c r="AW6116" s="9"/>
      <c r="AX6116" s="9"/>
      <c r="AY6116" s="9"/>
      <c r="AZ6116" s="9"/>
      <c r="BA6116" s="9"/>
      <c r="BB6116" s="9"/>
      <c r="BC6116" s="9"/>
      <c r="BD6116" s="9"/>
      <c r="BE6116" s="9"/>
      <c r="BF6116" s="9"/>
      <c r="BG6116" s="9"/>
      <c r="BH6116" s="9"/>
      <c r="BI6116" s="9"/>
      <c r="BJ6116" s="9"/>
      <c r="BK6116" s="9"/>
      <c r="BL6116" s="9">
        <f t="shared" si="198"/>
        <v>3496814.6813040413</v>
      </c>
      <c r="BM6116" s="9">
        <f t="shared" si="199"/>
        <v>3496800</v>
      </c>
    </row>
    <row r="6117" spans="1:65" x14ac:dyDescent="0.3">
      <c r="A6117" t="s">
        <v>5339</v>
      </c>
      <c r="B6117" s="9">
        <v>3494</v>
      </c>
      <c r="C6117">
        <v>559679</v>
      </c>
      <c r="D6117">
        <v>1</v>
      </c>
      <c r="E6117">
        <v>0</v>
      </c>
      <c r="F6117">
        <v>0</v>
      </c>
      <c r="G6117">
        <v>0</v>
      </c>
      <c r="H6117">
        <v>0</v>
      </c>
      <c r="I6117" t="s">
        <v>151</v>
      </c>
      <c r="J6117">
        <v>559521</v>
      </c>
      <c r="K6117" t="s">
        <v>802</v>
      </c>
      <c r="L6117">
        <v>559521</v>
      </c>
      <c r="M6117" t="s">
        <v>802</v>
      </c>
      <c r="N6117">
        <v>559521</v>
      </c>
      <c r="O6117" t="s">
        <v>802</v>
      </c>
      <c r="P6117">
        <v>559300</v>
      </c>
      <c r="Q6117" t="s">
        <v>223</v>
      </c>
      <c r="R6117" s="9">
        <v>800121.65415552212</v>
      </c>
      <c r="S6117" s="9"/>
      <c r="T6117" s="9"/>
      <c r="U6117" s="9"/>
      <c r="V6117" s="9"/>
      <c r="W6117" s="9"/>
      <c r="X6117" s="9"/>
      <c r="Y6117" s="9"/>
      <c r="Z6117" s="9"/>
      <c r="AA6117" s="9"/>
      <c r="AB6117" s="9"/>
      <c r="AC6117" s="9"/>
      <c r="AD6117" s="9"/>
      <c r="AE6117" s="9"/>
      <c r="AF6117" s="9"/>
      <c r="AG6117" s="9"/>
      <c r="AH6117" s="9"/>
      <c r="AI6117" s="9"/>
      <c r="AJ6117" s="9"/>
      <c r="AK6117" s="9"/>
      <c r="AL6117" s="9"/>
      <c r="AM6117" s="9"/>
      <c r="AN6117" s="9"/>
      <c r="AO6117" s="9"/>
      <c r="AP6117" s="9"/>
      <c r="AQ6117" s="15"/>
      <c r="AR6117" s="9"/>
      <c r="AS6117" s="9"/>
      <c r="AT6117" s="9"/>
      <c r="AU6117" s="9"/>
      <c r="AV6117" s="9"/>
      <c r="AW6117" s="9"/>
      <c r="AX6117" s="9"/>
      <c r="AY6117" s="9"/>
      <c r="AZ6117" s="9"/>
      <c r="BA6117" s="9"/>
      <c r="BB6117" s="9"/>
      <c r="BC6117" s="9"/>
      <c r="BD6117" s="9"/>
      <c r="BE6117" s="9"/>
      <c r="BF6117" s="9"/>
      <c r="BG6117" s="9"/>
      <c r="BH6117" s="9"/>
      <c r="BI6117" s="9"/>
      <c r="BJ6117" s="9"/>
      <c r="BK6117" s="9"/>
      <c r="BL6117" s="9">
        <f t="shared" si="198"/>
        <v>800121.65415552212</v>
      </c>
      <c r="BM6117" s="9">
        <f t="shared" si="199"/>
        <v>800100</v>
      </c>
    </row>
    <row r="6118" spans="1:65" x14ac:dyDescent="0.3">
      <c r="A6118" t="s">
        <v>5340</v>
      </c>
      <c r="B6118" s="9">
        <v>432</v>
      </c>
      <c r="C6118">
        <v>545872</v>
      </c>
      <c r="D6118">
        <v>1</v>
      </c>
      <c r="E6118">
        <v>0</v>
      </c>
      <c r="F6118">
        <v>0</v>
      </c>
      <c r="G6118">
        <v>0</v>
      </c>
      <c r="H6118">
        <v>0</v>
      </c>
      <c r="I6118" t="s">
        <v>83</v>
      </c>
      <c r="J6118">
        <v>545392</v>
      </c>
      <c r="K6118" t="s">
        <v>488</v>
      </c>
      <c r="L6118">
        <v>545392</v>
      </c>
      <c r="M6118" t="s">
        <v>488</v>
      </c>
      <c r="N6118">
        <v>545392</v>
      </c>
      <c r="O6118" t="s">
        <v>488</v>
      </c>
      <c r="P6118">
        <v>545392</v>
      </c>
      <c r="Q6118" t="s">
        <v>488</v>
      </c>
      <c r="R6118" s="9">
        <v>103192.3177424024</v>
      </c>
      <c r="S6118" s="9"/>
      <c r="T6118" s="9"/>
      <c r="U6118" s="9"/>
      <c r="V6118" s="9"/>
      <c r="W6118" s="9"/>
      <c r="X6118" s="9"/>
      <c r="Y6118" s="9"/>
      <c r="Z6118" s="9"/>
      <c r="AA6118" s="9"/>
      <c r="AB6118" s="9"/>
      <c r="AC6118" s="9"/>
      <c r="AD6118" s="9"/>
      <c r="AE6118" s="9"/>
      <c r="AF6118" s="9"/>
      <c r="AG6118" s="9"/>
      <c r="AH6118" s="9"/>
      <c r="AI6118" s="9"/>
      <c r="AJ6118" s="9"/>
      <c r="AK6118" s="9"/>
      <c r="AL6118" s="9"/>
      <c r="AM6118" s="9"/>
      <c r="AN6118" s="9"/>
      <c r="AO6118" s="9"/>
      <c r="AP6118" s="9"/>
      <c r="AQ6118" s="15"/>
      <c r="AR6118" s="9"/>
      <c r="AS6118" s="9"/>
      <c r="AT6118" s="9"/>
      <c r="AU6118" s="9"/>
      <c r="AV6118" s="9"/>
      <c r="AW6118" s="9"/>
      <c r="AX6118" s="9"/>
      <c r="AY6118" s="9"/>
      <c r="AZ6118" s="9"/>
      <c r="BA6118" s="9"/>
      <c r="BB6118" s="9"/>
      <c r="BC6118" s="9"/>
      <c r="BD6118" s="9"/>
      <c r="BE6118" s="9"/>
      <c r="BF6118" s="9"/>
      <c r="BG6118" s="9"/>
      <c r="BH6118" s="9"/>
      <c r="BI6118" s="9"/>
      <c r="BJ6118" s="9"/>
      <c r="BK6118" s="9"/>
      <c r="BL6118" s="9">
        <f t="shared" si="198"/>
        <v>103192.3177424024</v>
      </c>
      <c r="BM6118" s="9">
        <f t="shared" si="199"/>
        <v>103200</v>
      </c>
    </row>
    <row r="6119" spans="1:65" x14ac:dyDescent="0.3">
      <c r="A6119" t="s">
        <v>5341</v>
      </c>
      <c r="B6119" s="9">
        <v>226</v>
      </c>
      <c r="C6119">
        <v>568384</v>
      </c>
      <c r="D6119">
        <v>1</v>
      </c>
      <c r="E6119">
        <v>0</v>
      </c>
      <c r="F6119">
        <v>0</v>
      </c>
      <c r="G6119">
        <v>0</v>
      </c>
      <c r="H6119">
        <v>0</v>
      </c>
      <c r="I6119" t="s">
        <v>131</v>
      </c>
      <c r="J6119">
        <v>568350</v>
      </c>
      <c r="K6119" t="s">
        <v>1684</v>
      </c>
      <c r="L6119">
        <v>554804</v>
      </c>
      <c r="M6119" t="s">
        <v>1355</v>
      </c>
      <c r="N6119">
        <v>568350</v>
      </c>
      <c r="O6119" t="s">
        <v>1684</v>
      </c>
      <c r="P6119">
        <v>554804</v>
      </c>
      <c r="Q6119" t="s">
        <v>1355</v>
      </c>
      <c r="R6119" s="9">
        <v>71941.662785630979</v>
      </c>
      <c r="S6119" s="9"/>
      <c r="T6119" s="9"/>
      <c r="U6119" s="9"/>
      <c r="V6119" s="9"/>
      <c r="W6119" s="9"/>
      <c r="X6119" s="9"/>
      <c r="Y6119" s="9"/>
      <c r="Z6119" s="9"/>
      <c r="AA6119" s="9"/>
      <c r="AB6119" s="9"/>
      <c r="AC6119" s="9"/>
      <c r="AD6119" s="9"/>
      <c r="AE6119" s="9"/>
      <c r="AF6119" s="9"/>
      <c r="AG6119" s="9"/>
      <c r="AH6119" s="9"/>
      <c r="AI6119" s="9"/>
      <c r="AJ6119" s="9"/>
      <c r="AK6119" s="9"/>
      <c r="AL6119" s="9"/>
      <c r="AM6119" s="9"/>
      <c r="AN6119" s="9"/>
      <c r="AO6119" s="9"/>
      <c r="AP6119" s="9"/>
      <c r="AQ6119" s="15"/>
      <c r="AR6119" s="9"/>
      <c r="AS6119" s="9"/>
      <c r="AT6119" s="9"/>
      <c r="AU6119" s="9"/>
      <c r="AV6119" s="9"/>
      <c r="AW6119" s="9"/>
      <c r="AX6119" s="9"/>
      <c r="AY6119" s="9"/>
      <c r="AZ6119" s="9"/>
      <c r="BA6119" s="9"/>
      <c r="BB6119" s="9"/>
      <c r="BC6119" s="9"/>
      <c r="BD6119" s="9"/>
      <c r="BE6119" s="9"/>
      <c r="BF6119" s="9"/>
      <c r="BG6119" s="9"/>
      <c r="BH6119" s="9"/>
      <c r="BI6119" s="9"/>
      <c r="BJ6119" s="9"/>
      <c r="BK6119" s="9"/>
      <c r="BL6119" s="9">
        <f t="shared" si="198"/>
        <v>71941.662785630979</v>
      </c>
      <c r="BM6119" s="9">
        <f t="shared" si="199"/>
        <v>71900</v>
      </c>
    </row>
    <row r="6120" spans="1:65" x14ac:dyDescent="0.3">
      <c r="A6120" t="s">
        <v>5342</v>
      </c>
      <c r="B6120" s="9">
        <v>534</v>
      </c>
      <c r="C6120">
        <v>597147</v>
      </c>
      <c r="D6120">
        <v>1</v>
      </c>
      <c r="E6120">
        <v>0</v>
      </c>
      <c r="F6120">
        <v>0</v>
      </c>
      <c r="G6120">
        <v>0</v>
      </c>
      <c r="H6120">
        <v>0</v>
      </c>
      <c r="I6120" t="s">
        <v>123</v>
      </c>
      <c r="J6120">
        <v>596230</v>
      </c>
      <c r="K6120" t="s">
        <v>468</v>
      </c>
      <c r="L6120">
        <v>596230</v>
      </c>
      <c r="M6120" t="s">
        <v>468</v>
      </c>
      <c r="N6120">
        <v>596230</v>
      </c>
      <c r="O6120" t="s">
        <v>468</v>
      </c>
      <c r="P6120">
        <v>596230</v>
      </c>
      <c r="Q6120" t="s">
        <v>468</v>
      </c>
      <c r="R6120" s="9">
        <v>127224.6062684153</v>
      </c>
      <c r="S6120" s="9"/>
      <c r="T6120" s="9"/>
      <c r="U6120" s="9"/>
      <c r="V6120" s="9"/>
      <c r="W6120" s="9"/>
      <c r="X6120" s="9"/>
      <c r="Y6120" s="9"/>
      <c r="Z6120" s="9"/>
      <c r="AA6120" s="9"/>
      <c r="AB6120" s="9"/>
      <c r="AC6120" s="9"/>
      <c r="AD6120" s="9"/>
      <c r="AE6120" s="9"/>
      <c r="AF6120" s="9"/>
      <c r="AG6120" s="9"/>
      <c r="AH6120" s="9"/>
      <c r="AI6120" s="9"/>
      <c r="AJ6120" s="9"/>
      <c r="AK6120" s="9"/>
      <c r="AL6120" s="9"/>
      <c r="AM6120" s="9"/>
      <c r="AN6120" s="9"/>
      <c r="AO6120" s="9"/>
      <c r="AP6120" s="9"/>
      <c r="AQ6120" s="15"/>
      <c r="AR6120" s="9"/>
      <c r="AS6120" s="9"/>
      <c r="AT6120" s="9"/>
      <c r="AU6120" s="9"/>
      <c r="AV6120" s="9"/>
      <c r="AW6120" s="9"/>
      <c r="AX6120" s="9"/>
      <c r="AY6120" s="9"/>
      <c r="AZ6120" s="9"/>
      <c r="BA6120" s="9"/>
      <c r="BB6120" s="9"/>
      <c r="BC6120" s="9"/>
      <c r="BD6120" s="9"/>
      <c r="BE6120" s="9"/>
      <c r="BF6120" s="9"/>
      <c r="BG6120" s="9"/>
      <c r="BH6120" s="9"/>
      <c r="BI6120" s="9"/>
      <c r="BJ6120" s="9"/>
      <c r="BK6120" s="9"/>
      <c r="BL6120" s="9">
        <f t="shared" si="198"/>
        <v>127224.6062684153</v>
      </c>
      <c r="BM6120" s="9">
        <f t="shared" si="199"/>
        <v>127200</v>
      </c>
    </row>
    <row r="6121" spans="1:65" x14ac:dyDescent="0.3">
      <c r="A6121" s="2" t="s">
        <v>5342</v>
      </c>
      <c r="B6121" s="9">
        <v>5561</v>
      </c>
      <c r="C6121">
        <v>545252</v>
      </c>
      <c r="D6121">
        <v>1</v>
      </c>
      <c r="E6121">
        <v>1</v>
      </c>
      <c r="F6121">
        <v>0</v>
      </c>
      <c r="G6121">
        <v>0</v>
      </c>
      <c r="H6121">
        <v>0</v>
      </c>
      <c r="I6121" t="s">
        <v>135</v>
      </c>
      <c r="J6121">
        <v>545252</v>
      </c>
      <c r="K6121" t="s">
        <v>5342</v>
      </c>
      <c r="L6121">
        <v>544841</v>
      </c>
      <c r="M6121" t="s">
        <v>1283</v>
      </c>
      <c r="N6121">
        <v>544841</v>
      </c>
      <c r="O6121" t="s">
        <v>1283</v>
      </c>
      <c r="P6121">
        <v>544841</v>
      </c>
      <c r="Q6121" t="s">
        <v>1283</v>
      </c>
      <c r="R6121" s="9">
        <v>1252576.775419428</v>
      </c>
      <c r="S6121" s="9">
        <f>SUMIFS($B:$B,$J:$J,$C6121)</f>
        <v>5561</v>
      </c>
      <c r="T6121" s="9">
        <v>301774.34903236828</v>
      </c>
      <c r="U6121" s="9">
        <v>1</v>
      </c>
      <c r="V6121" s="9">
        <f>U6121*768</f>
        <v>768</v>
      </c>
      <c r="W6121" s="9">
        <v>11</v>
      </c>
      <c r="X6121" s="9">
        <f>W6121*3072</f>
        <v>33792</v>
      </c>
      <c r="Y6121" s="9">
        <v>19</v>
      </c>
      <c r="Z6121" s="9">
        <f>Y6121*1024</f>
        <v>19456</v>
      </c>
      <c r="AA6121" s="9">
        <v>15</v>
      </c>
      <c r="AB6121" s="9">
        <f>AA6121*256</f>
        <v>3840</v>
      </c>
      <c r="AC6121" s="9"/>
      <c r="AD6121" s="9"/>
      <c r="AE6121" s="9"/>
      <c r="AF6121" s="9"/>
      <c r="AG6121" s="9"/>
      <c r="AH6121" s="9"/>
      <c r="AI6121" s="9"/>
      <c r="AJ6121" s="9"/>
      <c r="AK6121" s="9"/>
      <c r="AL6121" s="9"/>
      <c r="AM6121" s="9"/>
      <c r="AN6121" s="9"/>
      <c r="AO6121" s="9"/>
      <c r="AP6121" s="9"/>
      <c r="AQ6121" s="15"/>
      <c r="AR6121" s="9">
        <v>6</v>
      </c>
      <c r="AS6121" s="9">
        <f>AR6121*30500</f>
        <v>183000</v>
      </c>
      <c r="AT6121" s="9"/>
      <c r="AU6121" s="9"/>
      <c r="AV6121" s="9"/>
      <c r="AW6121" s="9"/>
      <c r="AX6121" s="9"/>
      <c r="AY6121" s="9"/>
      <c r="AZ6121" s="9"/>
      <c r="BA6121" s="9"/>
      <c r="BB6121" s="9"/>
      <c r="BC6121" s="9"/>
      <c r="BD6121" s="9"/>
      <c r="BE6121" s="9"/>
      <c r="BF6121" s="9"/>
      <c r="BG6121" s="9"/>
      <c r="BH6121" s="9"/>
      <c r="BI6121" s="9"/>
      <c r="BJ6121" s="9"/>
      <c r="BK6121" s="9"/>
      <c r="BL6121" s="9">
        <f t="shared" si="198"/>
        <v>1795207.1244517963</v>
      </c>
      <c r="BM6121" s="9">
        <f t="shared" si="199"/>
        <v>1795200</v>
      </c>
    </row>
    <row r="6122" spans="1:65" x14ac:dyDescent="0.3">
      <c r="A6122" t="s">
        <v>5343</v>
      </c>
      <c r="B6122" s="9">
        <v>599</v>
      </c>
      <c r="C6122">
        <v>539091</v>
      </c>
      <c r="D6122">
        <v>1</v>
      </c>
      <c r="E6122">
        <v>0</v>
      </c>
      <c r="F6122">
        <v>0</v>
      </c>
      <c r="G6122">
        <v>0</v>
      </c>
      <c r="H6122">
        <v>0</v>
      </c>
      <c r="I6122" t="s">
        <v>86</v>
      </c>
      <c r="J6122">
        <v>538493</v>
      </c>
      <c r="K6122" t="s">
        <v>1900</v>
      </c>
      <c r="L6122">
        <v>538493</v>
      </c>
      <c r="M6122" t="s">
        <v>1900</v>
      </c>
      <c r="N6122">
        <v>538728</v>
      </c>
      <c r="O6122" t="s">
        <v>141</v>
      </c>
      <c r="P6122">
        <v>538728</v>
      </c>
      <c r="Q6122" t="s">
        <v>141</v>
      </c>
      <c r="R6122" s="9">
        <v>142492.36379538619</v>
      </c>
      <c r="S6122" s="9"/>
      <c r="T6122" s="9"/>
      <c r="U6122" s="9"/>
      <c r="V6122" s="9"/>
      <c r="W6122" s="9"/>
      <c r="X6122" s="9"/>
      <c r="Y6122" s="9"/>
      <c r="Z6122" s="9"/>
      <c r="AA6122" s="9"/>
      <c r="AB6122" s="9"/>
      <c r="AC6122" s="9"/>
      <c r="AD6122" s="9"/>
      <c r="AE6122" s="9"/>
      <c r="AF6122" s="9"/>
      <c r="AG6122" s="9"/>
      <c r="AH6122" s="9"/>
      <c r="AI6122" s="9"/>
      <c r="AJ6122" s="9"/>
      <c r="AK6122" s="9"/>
      <c r="AL6122" s="9"/>
      <c r="AM6122" s="9"/>
      <c r="AN6122" s="9"/>
      <c r="AO6122" s="9"/>
      <c r="AP6122" s="9"/>
      <c r="AQ6122" s="15"/>
      <c r="AR6122" s="9">
        <v>1</v>
      </c>
      <c r="AS6122" s="9">
        <f>AR6122*30500</f>
        <v>30500</v>
      </c>
      <c r="AT6122" s="9"/>
      <c r="AU6122" s="9"/>
      <c r="AV6122" s="9"/>
      <c r="AW6122" s="9"/>
      <c r="AX6122" s="9"/>
      <c r="AY6122" s="9"/>
      <c r="AZ6122" s="9"/>
      <c r="BA6122" s="9"/>
      <c r="BB6122" s="9"/>
      <c r="BC6122" s="9"/>
      <c r="BD6122" s="9"/>
      <c r="BE6122" s="9"/>
      <c r="BF6122" s="9"/>
      <c r="BG6122" s="9"/>
      <c r="BH6122" s="9"/>
      <c r="BI6122" s="9"/>
      <c r="BJ6122" s="9"/>
      <c r="BK6122" s="9"/>
      <c r="BL6122" s="9">
        <f t="shared" si="198"/>
        <v>172992.36379538619</v>
      </c>
      <c r="BM6122" s="9">
        <f t="shared" si="199"/>
        <v>173000</v>
      </c>
    </row>
    <row r="6123" spans="1:65" x14ac:dyDescent="0.3">
      <c r="A6123" t="s">
        <v>5344</v>
      </c>
      <c r="B6123" s="9">
        <v>216</v>
      </c>
      <c r="C6123">
        <v>591980</v>
      </c>
      <c r="D6123">
        <v>1</v>
      </c>
      <c r="E6123">
        <v>0</v>
      </c>
      <c r="F6123">
        <v>0</v>
      </c>
      <c r="G6123">
        <v>0</v>
      </c>
      <c r="H6123">
        <v>0</v>
      </c>
      <c r="I6123" t="s">
        <v>123</v>
      </c>
      <c r="J6123">
        <v>591181</v>
      </c>
      <c r="K6123" t="s">
        <v>137</v>
      </c>
      <c r="L6123">
        <v>591181</v>
      </c>
      <c r="M6123" t="s">
        <v>137</v>
      </c>
      <c r="N6123">
        <v>591181</v>
      </c>
      <c r="O6123" t="s">
        <v>137</v>
      </c>
      <c r="P6123">
        <v>591181</v>
      </c>
      <c r="Q6123" t="s">
        <v>137</v>
      </c>
      <c r="R6123" s="9">
        <v>71941.662785630979</v>
      </c>
      <c r="S6123" s="9"/>
      <c r="T6123" s="9"/>
      <c r="U6123" s="9"/>
      <c r="V6123" s="9"/>
      <c r="W6123" s="9"/>
      <c r="X6123" s="9"/>
      <c r="Y6123" s="9"/>
      <c r="Z6123" s="9"/>
      <c r="AA6123" s="9"/>
      <c r="AB6123" s="9"/>
      <c r="AC6123" s="9"/>
      <c r="AD6123" s="9"/>
      <c r="AE6123" s="9"/>
      <c r="AF6123" s="9"/>
      <c r="AG6123" s="9"/>
      <c r="AH6123" s="9"/>
      <c r="AI6123" s="9"/>
      <c r="AJ6123" s="9"/>
      <c r="AK6123" s="9"/>
      <c r="AL6123" s="9"/>
      <c r="AM6123" s="9"/>
      <c r="AN6123" s="9"/>
      <c r="AO6123" s="9"/>
      <c r="AP6123" s="9"/>
      <c r="AQ6123" s="15"/>
      <c r="AR6123" s="9"/>
      <c r="AS6123" s="9"/>
      <c r="AT6123" s="9"/>
      <c r="AU6123" s="9"/>
      <c r="AV6123" s="9"/>
      <c r="AW6123" s="9"/>
      <c r="AX6123" s="9"/>
      <c r="AY6123" s="9"/>
      <c r="AZ6123" s="9"/>
      <c r="BA6123" s="9"/>
      <c r="BB6123" s="9"/>
      <c r="BC6123" s="9"/>
      <c r="BD6123" s="9"/>
      <c r="BE6123" s="9"/>
      <c r="BF6123" s="9"/>
      <c r="BG6123" s="9"/>
      <c r="BH6123" s="9"/>
      <c r="BI6123" s="9"/>
      <c r="BJ6123" s="9"/>
      <c r="BK6123" s="9"/>
      <c r="BL6123" s="9">
        <f t="shared" si="198"/>
        <v>71941.662785630979</v>
      </c>
      <c r="BM6123" s="9">
        <f t="shared" si="199"/>
        <v>71900</v>
      </c>
    </row>
    <row r="6124" spans="1:65" x14ac:dyDescent="0.3">
      <c r="A6124" t="s">
        <v>5345</v>
      </c>
      <c r="B6124" s="9">
        <v>401</v>
      </c>
      <c r="C6124">
        <v>553409</v>
      </c>
      <c r="D6124">
        <v>1</v>
      </c>
      <c r="E6124">
        <v>0</v>
      </c>
      <c r="F6124">
        <v>0</v>
      </c>
      <c r="G6124">
        <v>0</v>
      </c>
      <c r="H6124">
        <v>0</v>
      </c>
      <c r="I6124" t="s">
        <v>83</v>
      </c>
      <c r="J6124">
        <v>553131</v>
      </c>
      <c r="K6124" t="s">
        <v>571</v>
      </c>
      <c r="L6124">
        <v>553131</v>
      </c>
      <c r="M6124" t="s">
        <v>571</v>
      </c>
      <c r="N6124">
        <v>553131</v>
      </c>
      <c r="O6124" t="s">
        <v>571</v>
      </c>
      <c r="P6124">
        <v>553131</v>
      </c>
      <c r="Q6124" t="s">
        <v>571</v>
      </c>
      <c r="R6124" s="9">
        <v>95869.231344216256</v>
      </c>
      <c r="S6124" s="9"/>
      <c r="T6124" s="9"/>
      <c r="U6124" s="9"/>
      <c r="V6124" s="9"/>
      <c r="W6124" s="9"/>
      <c r="X6124" s="9"/>
      <c r="Y6124" s="9"/>
      <c r="Z6124" s="9"/>
      <c r="AA6124" s="9"/>
      <c r="AB6124" s="9"/>
      <c r="AC6124" s="9"/>
      <c r="AD6124" s="9"/>
      <c r="AE6124" s="9"/>
      <c r="AF6124" s="9"/>
      <c r="AG6124" s="9"/>
      <c r="AH6124" s="9"/>
      <c r="AI6124" s="9"/>
      <c r="AJ6124" s="9"/>
      <c r="AK6124" s="9"/>
      <c r="AL6124" s="9"/>
      <c r="AM6124" s="9"/>
      <c r="AN6124" s="9"/>
      <c r="AO6124" s="9"/>
      <c r="AP6124" s="9"/>
      <c r="AQ6124" s="15"/>
      <c r="AR6124" s="9"/>
      <c r="AS6124" s="9"/>
      <c r="AT6124" s="9"/>
      <c r="AU6124" s="9"/>
      <c r="AV6124" s="9"/>
      <c r="AW6124" s="9"/>
      <c r="AX6124" s="9"/>
      <c r="AY6124" s="9"/>
      <c r="AZ6124" s="9"/>
      <c r="BA6124" s="9"/>
      <c r="BB6124" s="9"/>
      <c r="BC6124" s="9"/>
      <c r="BD6124" s="9"/>
      <c r="BE6124" s="9"/>
      <c r="BF6124" s="9"/>
      <c r="BG6124" s="9"/>
      <c r="BH6124" s="9"/>
      <c r="BI6124" s="9"/>
      <c r="BJ6124" s="9"/>
      <c r="BK6124" s="9"/>
      <c r="BL6124" s="9">
        <f t="shared" si="198"/>
        <v>95869.231344216256</v>
      </c>
      <c r="BM6124" s="9">
        <f t="shared" si="199"/>
        <v>95900</v>
      </c>
    </row>
    <row r="6125" spans="1:65" x14ac:dyDescent="0.3">
      <c r="A6125" t="s">
        <v>5346</v>
      </c>
      <c r="B6125" s="9">
        <v>306</v>
      </c>
      <c r="C6125">
        <v>534862</v>
      </c>
      <c r="D6125">
        <v>1</v>
      </c>
      <c r="E6125">
        <v>0</v>
      </c>
      <c r="F6125">
        <v>0</v>
      </c>
      <c r="G6125">
        <v>0</v>
      </c>
      <c r="H6125">
        <v>0</v>
      </c>
      <c r="I6125" t="s">
        <v>86</v>
      </c>
      <c r="J6125">
        <v>537764</v>
      </c>
      <c r="K6125" t="s">
        <v>1796</v>
      </c>
      <c r="L6125">
        <v>537764</v>
      </c>
      <c r="M6125" t="s">
        <v>1796</v>
      </c>
      <c r="N6125">
        <v>537764</v>
      </c>
      <c r="O6125" t="s">
        <v>1796</v>
      </c>
      <c r="P6125">
        <v>537004</v>
      </c>
      <c r="Q6125" t="s">
        <v>466</v>
      </c>
      <c r="R6125" s="9">
        <v>73366.217065850942</v>
      </c>
      <c r="S6125" s="9"/>
      <c r="T6125" s="9"/>
      <c r="U6125" s="9"/>
      <c r="V6125" s="9"/>
      <c r="W6125" s="9"/>
      <c r="X6125" s="9"/>
      <c r="Y6125" s="9"/>
      <c r="Z6125" s="9"/>
      <c r="AA6125" s="9"/>
      <c r="AB6125" s="9"/>
      <c r="AC6125" s="9"/>
      <c r="AD6125" s="9"/>
      <c r="AE6125" s="9"/>
      <c r="AF6125" s="9"/>
      <c r="AG6125" s="9"/>
      <c r="AH6125" s="9"/>
      <c r="AI6125" s="9"/>
      <c r="AJ6125" s="9"/>
      <c r="AK6125" s="9"/>
      <c r="AL6125" s="9"/>
      <c r="AM6125" s="9"/>
      <c r="AN6125" s="9"/>
      <c r="AO6125" s="9"/>
      <c r="AP6125" s="9"/>
      <c r="AQ6125" s="15"/>
      <c r="AR6125" s="9">
        <v>1</v>
      </c>
      <c r="AS6125" s="9">
        <f>AR6125*30500</f>
        <v>30500</v>
      </c>
      <c r="AT6125" s="9"/>
      <c r="AU6125" s="9"/>
      <c r="AV6125" s="9"/>
      <c r="AW6125" s="9"/>
      <c r="AX6125" s="9"/>
      <c r="AY6125" s="9"/>
      <c r="AZ6125" s="9"/>
      <c r="BA6125" s="9"/>
      <c r="BB6125" s="9"/>
      <c r="BC6125" s="9"/>
      <c r="BD6125" s="9"/>
      <c r="BE6125" s="9"/>
      <c r="BF6125" s="9"/>
      <c r="BG6125" s="9"/>
      <c r="BH6125" s="9"/>
      <c r="BI6125" s="9"/>
      <c r="BJ6125" s="9"/>
      <c r="BK6125" s="9"/>
      <c r="BL6125" s="9">
        <f t="shared" si="198"/>
        <v>103866.21706585094</v>
      </c>
      <c r="BM6125" s="9">
        <f t="shared" si="199"/>
        <v>103900</v>
      </c>
    </row>
    <row r="6126" spans="1:65" x14ac:dyDescent="0.3">
      <c r="A6126" t="s">
        <v>5347</v>
      </c>
      <c r="B6126" s="9">
        <v>426</v>
      </c>
      <c r="C6126">
        <v>531049</v>
      </c>
      <c r="D6126">
        <v>1</v>
      </c>
      <c r="E6126">
        <v>0</v>
      </c>
      <c r="F6126">
        <v>0</v>
      </c>
      <c r="G6126">
        <v>0</v>
      </c>
      <c r="H6126">
        <v>0</v>
      </c>
      <c r="I6126" t="s">
        <v>86</v>
      </c>
      <c r="J6126">
        <v>530905</v>
      </c>
      <c r="K6126" t="s">
        <v>1073</v>
      </c>
      <c r="L6126">
        <v>530905</v>
      </c>
      <c r="M6126" t="s">
        <v>1073</v>
      </c>
      <c r="N6126">
        <v>530905</v>
      </c>
      <c r="O6126" t="s">
        <v>1073</v>
      </c>
      <c r="P6126">
        <v>530905</v>
      </c>
      <c r="Q6126" t="s">
        <v>1073</v>
      </c>
      <c r="R6126" s="9">
        <v>101775.673198697</v>
      </c>
      <c r="S6126" s="9"/>
      <c r="T6126" s="9"/>
      <c r="U6126" s="9"/>
      <c r="V6126" s="9"/>
      <c r="W6126" s="9"/>
      <c r="X6126" s="9"/>
      <c r="Y6126" s="9"/>
      <c r="Z6126" s="9"/>
      <c r="AA6126" s="9"/>
      <c r="AB6126" s="9"/>
      <c r="AC6126" s="9"/>
      <c r="AD6126" s="9"/>
      <c r="AE6126" s="9"/>
      <c r="AF6126" s="9"/>
      <c r="AG6126" s="9"/>
      <c r="AH6126" s="9"/>
      <c r="AI6126" s="9"/>
      <c r="AJ6126" s="9"/>
      <c r="AK6126" s="9"/>
      <c r="AL6126" s="9"/>
      <c r="AM6126" s="9"/>
      <c r="AN6126" s="9"/>
      <c r="AO6126" s="9"/>
      <c r="AP6126" s="9"/>
      <c r="AQ6126" s="15"/>
      <c r="AR6126" s="9">
        <v>2</v>
      </c>
      <c r="AS6126" s="9">
        <f>AR6126*30500</f>
        <v>61000</v>
      </c>
      <c r="AT6126" s="9"/>
      <c r="AU6126" s="9"/>
      <c r="AV6126" s="9"/>
      <c r="AW6126" s="9"/>
      <c r="AX6126" s="9"/>
      <c r="AY6126" s="9"/>
      <c r="AZ6126" s="9"/>
      <c r="BA6126" s="9"/>
      <c r="BB6126" s="9"/>
      <c r="BC6126" s="9"/>
      <c r="BD6126" s="9"/>
      <c r="BE6126" s="9"/>
      <c r="BF6126" s="9"/>
      <c r="BG6126" s="9"/>
      <c r="BH6126" s="9"/>
      <c r="BI6126" s="9"/>
      <c r="BJ6126" s="9"/>
      <c r="BK6126" s="9"/>
      <c r="BL6126" s="9">
        <f t="shared" si="198"/>
        <v>162775.67319869698</v>
      </c>
      <c r="BM6126" s="9">
        <f t="shared" si="199"/>
        <v>162800</v>
      </c>
    </row>
    <row r="6127" spans="1:65" x14ac:dyDescent="0.3">
      <c r="A6127" t="s">
        <v>5348</v>
      </c>
      <c r="B6127" s="9">
        <v>90</v>
      </c>
      <c r="C6127">
        <v>548626</v>
      </c>
      <c r="D6127">
        <v>1</v>
      </c>
      <c r="E6127">
        <v>0</v>
      </c>
      <c r="F6127">
        <v>0</v>
      </c>
      <c r="G6127">
        <v>0</v>
      </c>
      <c r="H6127">
        <v>0</v>
      </c>
      <c r="I6127" t="s">
        <v>123</v>
      </c>
      <c r="J6127">
        <v>568635</v>
      </c>
      <c r="K6127" t="s">
        <v>1526</v>
      </c>
      <c r="L6127">
        <v>568635</v>
      </c>
      <c r="M6127" t="s">
        <v>1526</v>
      </c>
      <c r="N6127">
        <v>568635</v>
      </c>
      <c r="O6127" t="s">
        <v>1526</v>
      </c>
      <c r="P6127">
        <v>568414</v>
      </c>
      <c r="Q6127" t="s">
        <v>166</v>
      </c>
      <c r="R6127" s="9">
        <v>71941.662785630979</v>
      </c>
      <c r="S6127" s="9"/>
      <c r="T6127" s="9"/>
      <c r="U6127" s="9"/>
      <c r="V6127" s="9"/>
      <c r="W6127" s="9"/>
      <c r="X6127" s="9"/>
      <c r="Y6127" s="9"/>
      <c r="Z6127" s="9"/>
      <c r="AA6127" s="9"/>
      <c r="AB6127" s="9"/>
      <c r="AC6127" s="9"/>
      <c r="AD6127" s="9"/>
      <c r="AE6127" s="9"/>
      <c r="AF6127" s="9"/>
      <c r="AG6127" s="9"/>
      <c r="AH6127" s="9"/>
      <c r="AI6127" s="9"/>
      <c r="AJ6127" s="9"/>
      <c r="AK6127" s="9"/>
      <c r="AL6127" s="9"/>
      <c r="AM6127" s="9"/>
      <c r="AN6127" s="9"/>
      <c r="AO6127" s="9"/>
      <c r="AP6127" s="9"/>
      <c r="AQ6127" s="15"/>
      <c r="AR6127" s="9"/>
      <c r="AS6127" s="9"/>
      <c r="AT6127" s="9"/>
      <c r="AU6127" s="9"/>
      <c r="AV6127" s="9"/>
      <c r="AW6127" s="9"/>
      <c r="AX6127" s="9"/>
      <c r="AY6127" s="9"/>
      <c r="AZ6127" s="9"/>
      <c r="BA6127" s="9"/>
      <c r="BB6127" s="9"/>
      <c r="BC6127" s="9"/>
      <c r="BD6127" s="9"/>
      <c r="BE6127" s="9"/>
      <c r="BF6127" s="9"/>
      <c r="BG6127" s="9"/>
      <c r="BH6127" s="9"/>
      <c r="BI6127" s="9"/>
      <c r="BJ6127" s="9"/>
      <c r="BK6127" s="9"/>
      <c r="BL6127" s="9">
        <f t="shared" si="198"/>
        <v>71941.662785630979</v>
      </c>
      <c r="BM6127" s="9">
        <f t="shared" si="199"/>
        <v>71900</v>
      </c>
    </row>
    <row r="6128" spans="1:65" x14ac:dyDescent="0.3">
      <c r="A6128" t="s">
        <v>5349</v>
      </c>
      <c r="B6128" s="9">
        <v>96</v>
      </c>
      <c r="C6128">
        <v>536237</v>
      </c>
      <c r="D6128">
        <v>1</v>
      </c>
      <c r="E6128">
        <v>0</v>
      </c>
      <c r="F6128">
        <v>0</v>
      </c>
      <c r="G6128">
        <v>0</v>
      </c>
      <c r="H6128">
        <v>0</v>
      </c>
      <c r="I6128" t="s">
        <v>83</v>
      </c>
      <c r="J6128">
        <v>545821</v>
      </c>
      <c r="K6128" t="s">
        <v>3329</v>
      </c>
      <c r="L6128">
        <v>545562</v>
      </c>
      <c r="M6128" t="s">
        <v>303</v>
      </c>
      <c r="N6128">
        <v>545562</v>
      </c>
      <c r="O6128" t="s">
        <v>303</v>
      </c>
      <c r="P6128">
        <v>545562</v>
      </c>
      <c r="Q6128" t="s">
        <v>303</v>
      </c>
      <c r="R6128" s="9">
        <v>71941.662785630979</v>
      </c>
      <c r="S6128" s="9"/>
      <c r="T6128" s="9"/>
      <c r="U6128" s="9"/>
      <c r="V6128" s="9"/>
      <c r="W6128" s="9"/>
      <c r="X6128" s="9"/>
      <c r="Y6128" s="9"/>
      <c r="Z6128" s="9"/>
      <c r="AA6128" s="9"/>
      <c r="AB6128" s="9"/>
      <c r="AC6128" s="9"/>
      <c r="AD6128" s="9"/>
      <c r="AE6128" s="9"/>
      <c r="AF6128" s="9"/>
      <c r="AG6128" s="9"/>
      <c r="AH6128" s="9"/>
      <c r="AI6128" s="9"/>
      <c r="AJ6128" s="9"/>
      <c r="AK6128" s="9"/>
      <c r="AL6128" s="9"/>
      <c r="AM6128" s="9"/>
      <c r="AN6128" s="9"/>
      <c r="AO6128" s="9"/>
      <c r="AP6128" s="9"/>
      <c r="AQ6128" s="15"/>
      <c r="AR6128" s="9"/>
      <c r="AS6128" s="9"/>
      <c r="AT6128" s="9"/>
      <c r="AU6128" s="9"/>
      <c r="AV6128" s="9"/>
      <c r="AW6128" s="9"/>
      <c r="AX6128" s="9"/>
      <c r="AY6128" s="9"/>
      <c r="AZ6128" s="9"/>
      <c r="BA6128" s="9"/>
      <c r="BB6128" s="9"/>
      <c r="BC6128" s="9"/>
      <c r="BD6128" s="9"/>
      <c r="BE6128" s="9"/>
      <c r="BF6128" s="9"/>
      <c r="BG6128" s="9"/>
      <c r="BH6128" s="9"/>
      <c r="BI6128" s="9"/>
      <c r="BJ6128" s="9"/>
      <c r="BK6128" s="9"/>
      <c r="BL6128" s="9">
        <f t="shared" si="198"/>
        <v>71941.662785630979</v>
      </c>
      <c r="BM6128" s="9">
        <f t="shared" si="199"/>
        <v>71900</v>
      </c>
    </row>
    <row r="6129" spans="1:65" x14ac:dyDescent="0.3">
      <c r="A6129" t="s">
        <v>5349</v>
      </c>
      <c r="B6129" s="9">
        <v>260</v>
      </c>
      <c r="C6129">
        <v>535591</v>
      </c>
      <c r="D6129">
        <v>1</v>
      </c>
      <c r="E6129">
        <v>0</v>
      </c>
      <c r="F6129">
        <v>0</v>
      </c>
      <c r="G6129">
        <v>0</v>
      </c>
      <c r="H6129">
        <v>0</v>
      </c>
      <c r="I6129" t="s">
        <v>83</v>
      </c>
      <c r="J6129">
        <v>544779</v>
      </c>
      <c r="K6129" t="s">
        <v>1949</v>
      </c>
      <c r="L6129">
        <v>544779</v>
      </c>
      <c r="M6129" t="s">
        <v>1949</v>
      </c>
      <c r="N6129">
        <v>544779</v>
      </c>
      <c r="O6129" t="s">
        <v>1949</v>
      </c>
      <c r="P6129">
        <v>544256</v>
      </c>
      <c r="Q6129" t="s">
        <v>85</v>
      </c>
      <c r="R6129" s="9">
        <v>71941.662785630979</v>
      </c>
      <c r="S6129" s="9"/>
      <c r="T6129" s="9"/>
      <c r="U6129" s="9"/>
      <c r="V6129" s="9"/>
      <c r="W6129" s="9"/>
      <c r="X6129" s="9"/>
      <c r="Y6129" s="9"/>
      <c r="Z6129" s="9"/>
      <c r="AA6129" s="9"/>
      <c r="AB6129" s="9"/>
      <c r="AC6129" s="9"/>
      <c r="AD6129" s="9"/>
      <c r="AE6129" s="9"/>
      <c r="AF6129" s="9"/>
      <c r="AG6129" s="9"/>
      <c r="AH6129" s="9"/>
      <c r="AI6129" s="9"/>
      <c r="AJ6129" s="9"/>
      <c r="AK6129" s="9"/>
      <c r="AL6129" s="9"/>
      <c r="AM6129" s="9"/>
      <c r="AN6129" s="9"/>
      <c r="AO6129" s="9"/>
      <c r="AP6129" s="9"/>
      <c r="AQ6129" s="15"/>
      <c r="AR6129" s="9"/>
      <c r="AS6129" s="9"/>
      <c r="AT6129" s="9"/>
      <c r="AU6129" s="9"/>
      <c r="AV6129" s="9"/>
      <c r="AW6129" s="9"/>
      <c r="AX6129" s="9"/>
      <c r="AY6129" s="9"/>
      <c r="AZ6129" s="9"/>
      <c r="BA6129" s="9"/>
      <c r="BB6129" s="9"/>
      <c r="BC6129" s="9"/>
      <c r="BD6129" s="9"/>
      <c r="BE6129" s="9"/>
      <c r="BF6129" s="9"/>
      <c r="BG6129" s="9"/>
      <c r="BH6129" s="9"/>
      <c r="BI6129" s="9"/>
      <c r="BJ6129" s="9"/>
      <c r="BK6129" s="9"/>
      <c r="BL6129" s="9">
        <f t="shared" si="198"/>
        <v>71941.662785630979</v>
      </c>
      <c r="BM6129" s="9">
        <f t="shared" si="199"/>
        <v>71900</v>
      </c>
    </row>
    <row r="6130" spans="1:65" x14ac:dyDescent="0.3">
      <c r="A6130" t="s">
        <v>5350</v>
      </c>
      <c r="B6130" s="9">
        <v>198</v>
      </c>
      <c r="C6130">
        <v>541061</v>
      </c>
      <c r="D6130">
        <v>1</v>
      </c>
      <c r="E6130">
        <v>0</v>
      </c>
      <c r="F6130">
        <v>0</v>
      </c>
      <c r="G6130">
        <v>0</v>
      </c>
      <c r="H6130">
        <v>0</v>
      </c>
      <c r="I6130" t="s">
        <v>151</v>
      </c>
      <c r="J6130">
        <v>560260</v>
      </c>
      <c r="K6130" t="s">
        <v>912</v>
      </c>
      <c r="L6130">
        <v>560260</v>
      </c>
      <c r="M6130" t="s">
        <v>912</v>
      </c>
      <c r="N6130">
        <v>560260</v>
      </c>
      <c r="O6130" t="s">
        <v>912</v>
      </c>
      <c r="P6130">
        <v>559717</v>
      </c>
      <c r="Q6130" t="s">
        <v>346</v>
      </c>
      <c r="R6130" s="9">
        <v>71941.662785630979</v>
      </c>
      <c r="S6130" s="9"/>
      <c r="T6130" s="9"/>
      <c r="U6130" s="9"/>
      <c r="V6130" s="9"/>
      <c r="W6130" s="9"/>
      <c r="X6130" s="9"/>
      <c r="Y6130" s="9"/>
      <c r="Z6130" s="9"/>
      <c r="AA6130" s="9"/>
      <c r="AB6130" s="9"/>
      <c r="AC6130" s="9"/>
      <c r="AD6130" s="9"/>
      <c r="AE6130" s="9"/>
      <c r="AF6130" s="9"/>
      <c r="AG6130" s="9"/>
      <c r="AH6130" s="9"/>
      <c r="AI6130" s="9"/>
      <c r="AJ6130" s="9"/>
      <c r="AK6130" s="9"/>
      <c r="AL6130" s="9"/>
      <c r="AM6130" s="9"/>
      <c r="AN6130" s="9"/>
      <c r="AO6130" s="9"/>
      <c r="AP6130" s="9"/>
      <c r="AQ6130" s="15"/>
      <c r="AR6130" s="9">
        <v>43</v>
      </c>
      <c r="AS6130" s="9">
        <f>AR6130*30500</f>
        <v>1311500</v>
      </c>
      <c r="AT6130" s="9"/>
      <c r="AU6130" s="9"/>
      <c r="AV6130" s="9"/>
      <c r="AW6130" s="9"/>
      <c r="AX6130" s="9"/>
      <c r="AY6130" s="9"/>
      <c r="AZ6130" s="9"/>
      <c r="BA6130" s="9"/>
      <c r="BB6130" s="9"/>
      <c r="BC6130" s="9"/>
      <c r="BD6130" s="9"/>
      <c r="BE6130" s="9"/>
      <c r="BF6130" s="9"/>
      <c r="BG6130" s="9"/>
      <c r="BH6130" s="9"/>
      <c r="BI6130" s="9"/>
      <c r="BJ6130" s="9"/>
      <c r="BK6130" s="9"/>
      <c r="BL6130" s="9">
        <f t="shared" si="198"/>
        <v>1383441.6627856309</v>
      </c>
      <c r="BM6130" s="9">
        <f t="shared" si="199"/>
        <v>1383400</v>
      </c>
    </row>
    <row r="6131" spans="1:65" x14ac:dyDescent="0.3">
      <c r="A6131" s="2" t="s">
        <v>3550</v>
      </c>
      <c r="B6131" s="9">
        <v>201</v>
      </c>
      <c r="C6131">
        <v>562165</v>
      </c>
      <c r="D6131">
        <v>1</v>
      </c>
      <c r="E6131">
        <v>1</v>
      </c>
      <c r="F6131">
        <v>0</v>
      </c>
      <c r="G6131">
        <v>0</v>
      </c>
      <c r="H6131">
        <v>0</v>
      </c>
      <c r="I6131" t="s">
        <v>83</v>
      </c>
      <c r="J6131">
        <v>562165</v>
      </c>
      <c r="K6131" t="s">
        <v>3550</v>
      </c>
      <c r="L6131">
        <v>549240</v>
      </c>
      <c r="M6131" t="s">
        <v>102</v>
      </c>
      <c r="N6131">
        <v>549240</v>
      </c>
      <c r="O6131" t="s">
        <v>102</v>
      </c>
      <c r="P6131">
        <v>549240</v>
      </c>
      <c r="Q6131" t="s">
        <v>102</v>
      </c>
      <c r="R6131" s="9">
        <v>71941.662785630979</v>
      </c>
      <c r="S6131" s="9">
        <f>SUMIFS($B:$B,$J:$J,$C6131)</f>
        <v>537</v>
      </c>
      <c r="T6131" s="9">
        <v>29286.787775592489</v>
      </c>
      <c r="U6131" s="9">
        <v>0</v>
      </c>
      <c r="V6131" s="9">
        <f>U6131*768</f>
        <v>0</v>
      </c>
      <c r="W6131" s="9">
        <v>43</v>
      </c>
      <c r="X6131" s="9">
        <f>W6131*3072</f>
        <v>132096</v>
      </c>
      <c r="Y6131" s="9">
        <v>4</v>
      </c>
      <c r="Z6131" s="9">
        <f>Y6131*1024</f>
        <v>4096</v>
      </c>
      <c r="AA6131" s="9">
        <v>1</v>
      </c>
      <c r="AB6131" s="9">
        <f>AA6131*256</f>
        <v>256</v>
      </c>
      <c r="AC6131" s="9"/>
      <c r="AD6131" s="9"/>
      <c r="AE6131" s="9"/>
      <c r="AF6131" s="9"/>
      <c r="AG6131" s="9"/>
      <c r="AH6131" s="9"/>
      <c r="AI6131" s="9"/>
      <c r="AJ6131" s="9"/>
      <c r="AK6131" s="9"/>
      <c r="AL6131" s="9"/>
      <c r="AM6131" s="9"/>
      <c r="AN6131" s="9"/>
      <c r="AO6131" s="9"/>
      <c r="AP6131" s="9"/>
      <c r="AQ6131" s="15"/>
      <c r="AR6131" s="9"/>
      <c r="AS6131" s="9"/>
      <c r="AT6131" s="9"/>
      <c r="AU6131" s="9"/>
      <c r="AV6131" s="9"/>
      <c r="AW6131" s="9"/>
      <c r="AX6131" s="9"/>
      <c r="AY6131" s="9"/>
      <c r="AZ6131" s="9"/>
      <c r="BA6131" s="9"/>
      <c r="BB6131" s="9"/>
      <c r="BC6131" s="9"/>
      <c r="BD6131" s="9"/>
      <c r="BE6131" s="9"/>
      <c r="BF6131" s="9"/>
      <c r="BG6131" s="9"/>
      <c r="BH6131" s="9"/>
      <c r="BI6131" s="9"/>
      <c r="BJ6131" s="9"/>
      <c r="BK6131" s="9"/>
      <c r="BL6131" s="9">
        <f t="shared" si="198"/>
        <v>237676.45056122346</v>
      </c>
      <c r="BM6131" s="9">
        <f t="shared" si="199"/>
        <v>237700</v>
      </c>
    </row>
    <row r="6132" spans="1:65" x14ac:dyDescent="0.3">
      <c r="A6132" t="s">
        <v>5351</v>
      </c>
      <c r="B6132" s="9">
        <v>651</v>
      </c>
      <c r="C6132">
        <v>597155</v>
      </c>
      <c r="D6132">
        <v>1</v>
      </c>
      <c r="E6132">
        <v>0</v>
      </c>
      <c r="F6132">
        <v>0</v>
      </c>
      <c r="G6132">
        <v>0</v>
      </c>
      <c r="H6132">
        <v>0</v>
      </c>
      <c r="I6132" t="s">
        <v>123</v>
      </c>
      <c r="J6132">
        <v>595535</v>
      </c>
      <c r="K6132" t="s">
        <v>445</v>
      </c>
      <c r="L6132">
        <v>595411</v>
      </c>
      <c r="M6132" t="s">
        <v>446</v>
      </c>
      <c r="N6132">
        <v>595411</v>
      </c>
      <c r="O6132" t="s">
        <v>446</v>
      </c>
      <c r="P6132">
        <v>595411</v>
      </c>
      <c r="Q6132" t="s">
        <v>446</v>
      </c>
      <c r="R6132" s="9">
        <v>154682.07137799179</v>
      </c>
      <c r="S6132" s="9"/>
      <c r="T6132" s="9"/>
      <c r="U6132" s="9"/>
      <c r="V6132" s="9"/>
      <c r="W6132" s="9"/>
      <c r="X6132" s="9"/>
      <c r="Y6132" s="9"/>
      <c r="Z6132" s="9"/>
      <c r="AA6132" s="9"/>
      <c r="AB6132" s="9"/>
      <c r="AC6132" s="9"/>
      <c r="AD6132" s="9"/>
      <c r="AE6132" s="9"/>
      <c r="AF6132" s="9"/>
      <c r="AG6132" s="9"/>
      <c r="AH6132" s="9"/>
      <c r="AI6132" s="9"/>
      <c r="AJ6132" s="9"/>
      <c r="AK6132" s="9"/>
      <c r="AL6132" s="9"/>
      <c r="AM6132" s="9"/>
      <c r="AN6132" s="9"/>
      <c r="AO6132" s="9"/>
      <c r="AP6132" s="9"/>
      <c r="AQ6132" s="15"/>
      <c r="AR6132" s="9"/>
      <c r="AS6132" s="9"/>
      <c r="AT6132" s="9"/>
      <c r="AU6132" s="9"/>
      <c r="AV6132" s="9"/>
      <c r="AW6132" s="9"/>
      <c r="AX6132" s="9"/>
      <c r="AY6132" s="9"/>
      <c r="AZ6132" s="9"/>
      <c r="BA6132" s="9"/>
      <c r="BB6132" s="9"/>
      <c r="BC6132" s="9"/>
      <c r="BD6132" s="9"/>
      <c r="BE6132" s="9"/>
      <c r="BF6132" s="9"/>
      <c r="BG6132" s="9"/>
      <c r="BH6132" s="9"/>
      <c r="BI6132" s="9"/>
      <c r="BJ6132" s="9"/>
      <c r="BK6132" s="9"/>
      <c r="BL6132" s="9">
        <f t="shared" si="198"/>
        <v>154682.07137799179</v>
      </c>
      <c r="BM6132" s="9">
        <f t="shared" si="199"/>
        <v>154700</v>
      </c>
    </row>
    <row r="6133" spans="1:65" x14ac:dyDescent="0.3">
      <c r="A6133" t="s">
        <v>5351</v>
      </c>
      <c r="B6133" s="9">
        <v>849</v>
      </c>
      <c r="C6133">
        <v>541478</v>
      </c>
      <c r="D6133">
        <v>1</v>
      </c>
      <c r="E6133">
        <v>0</v>
      </c>
      <c r="F6133">
        <v>0</v>
      </c>
      <c r="G6133">
        <v>0</v>
      </c>
      <c r="H6133">
        <v>0</v>
      </c>
      <c r="I6133" t="s">
        <v>111</v>
      </c>
      <c r="J6133">
        <v>541354</v>
      </c>
      <c r="K6133" t="s">
        <v>510</v>
      </c>
      <c r="L6133">
        <v>541354</v>
      </c>
      <c r="M6133" t="s">
        <v>510</v>
      </c>
      <c r="N6133">
        <v>541354</v>
      </c>
      <c r="O6133" t="s">
        <v>510</v>
      </c>
      <c r="P6133">
        <v>541354</v>
      </c>
      <c r="Q6133" t="s">
        <v>510</v>
      </c>
      <c r="R6133" s="9">
        <v>200913.78613570621</v>
      </c>
      <c r="S6133" s="9"/>
      <c r="T6133" s="9"/>
      <c r="U6133" s="9"/>
      <c r="V6133" s="9"/>
      <c r="W6133" s="9"/>
      <c r="X6133" s="9"/>
      <c r="Y6133" s="9"/>
      <c r="Z6133" s="9"/>
      <c r="AA6133" s="9"/>
      <c r="AB6133" s="9"/>
      <c r="AC6133" s="9"/>
      <c r="AD6133" s="9"/>
      <c r="AE6133" s="9"/>
      <c r="AF6133" s="9"/>
      <c r="AG6133" s="9"/>
      <c r="AH6133" s="9"/>
      <c r="AI6133" s="9"/>
      <c r="AJ6133" s="9"/>
      <c r="AK6133" s="9"/>
      <c r="AL6133" s="9"/>
      <c r="AM6133" s="9"/>
      <c r="AN6133" s="9"/>
      <c r="AO6133" s="9"/>
      <c r="AP6133" s="9"/>
      <c r="AQ6133" s="15"/>
      <c r="AR6133" s="9"/>
      <c r="AS6133" s="9"/>
      <c r="AT6133" s="9"/>
      <c r="AU6133" s="9"/>
      <c r="AV6133" s="9"/>
      <c r="AW6133" s="9"/>
      <c r="AX6133" s="9"/>
      <c r="AY6133" s="9"/>
      <c r="AZ6133" s="9"/>
      <c r="BA6133" s="9"/>
      <c r="BB6133" s="9"/>
      <c r="BC6133" s="9"/>
      <c r="BD6133" s="9"/>
      <c r="BE6133" s="9"/>
      <c r="BF6133" s="9"/>
      <c r="BG6133" s="9"/>
      <c r="BH6133" s="9"/>
      <c r="BI6133" s="9"/>
      <c r="BJ6133" s="9"/>
      <c r="BK6133" s="9"/>
      <c r="BL6133" s="9">
        <f t="shared" si="198"/>
        <v>200913.78613570621</v>
      </c>
      <c r="BM6133" s="9">
        <f t="shared" si="199"/>
        <v>200900</v>
      </c>
    </row>
    <row r="6134" spans="1:65" x14ac:dyDescent="0.3">
      <c r="A6134" t="s">
        <v>5351</v>
      </c>
      <c r="B6134" s="9">
        <v>1964</v>
      </c>
      <c r="C6134">
        <v>539902</v>
      </c>
      <c r="D6134">
        <v>1</v>
      </c>
      <c r="E6134">
        <v>0</v>
      </c>
      <c r="F6134">
        <v>0</v>
      </c>
      <c r="G6134">
        <v>0</v>
      </c>
      <c r="H6134">
        <v>0</v>
      </c>
      <c r="I6134" t="s">
        <v>86</v>
      </c>
      <c r="J6134">
        <v>539848</v>
      </c>
      <c r="K6134" t="s">
        <v>774</v>
      </c>
      <c r="L6134">
        <v>539325</v>
      </c>
      <c r="M6134" t="s">
        <v>775</v>
      </c>
      <c r="N6134">
        <v>539325</v>
      </c>
      <c r="O6134" t="s">
        <v>775</v>
      </c>
      <c r="P6134">
        <v>539139</v>
      </c>
      <c r="Q6134" t="s">
        <v>537</v>
      </c>
      <c r="R6134" s="9">
        <v>457044.52416976693</v>
      </c>
      <c r="S6134" s="9"/>
      <c r="T6134" s="9"/>
      <c r="U6134" s="9"/>
      <c r="V6134" s="9"/>
      <c r="W6134" s="9"/>
      <c r="X6134" s="9"/>
      <c r="Y6134" s="9"/>
      <c r="Z6134" s="9"/>
      <c r="AA6134" s="9"/>
      <c r="AB6134" s="9"/>
      <c r="AC6134" s="9"/>
      <c r="AD6134" s="9"/>
      <c r="AE6134" s="9"/>
      <c r="AF6134" s="9"/>
      <c r="AG6134" s="9"/>
      <c r="AH6134" s="9"/>
      <c r="AI6134" s="9"/>
      <c r="AJ6134" s="9"/>
      <c r="AK6134" s="9"/>
      <c r="AL6134" s="9"/>
      <c r="AM6134" s="9"/>
      <c r="AN6134" s="9"/>
      <c r="AO6134" s="9"/>
      <c r="AP6134" s="9"/>
      <c r="AQ6134" s="15"/>
      <c r="AR6134" s="9"/>
      <c r="AS6134" s="9"/>
      <c r="AT6134" s="9"/>
      <c r="AU6134" s="9"/>
      <c r="AV6134" s="9"/>
      <c r="AW6134" s="9"/>
      <c r="AX6134" s="9"/>
      <c r="AY6134" s="9"/>
      <c r="AZ6134" s="9"/>
      <c r="BA6134" s="9"/>
      <c r="BB6134" s="9"/>
      <c r="BC6134" s="9"/>
      <c r="BD6134" s="9"/>
      <c r="BE6134" s="9"/>
      <c r="BF6134" s="9"/>
      <c r="BG6134" s="9"/>
      <c r="BH6134" s="9"/>
      <c r="BI6134" s="9"/>
      <c r="BJ6134" s="9"/>
      <c r="BK6134" s="9"/>
      <c r="BL6134" s="9">
        <f t="shared" si="198"/>
        <v>457044.52416976693</v>
      </c>
      <c r="BM6134" s="9">
        <f t="shared" si="199"/>
        <v>457000</v>
      </c>
    </row>
    <row r="6135" spans="1:65" x14ac:dyDescent="0.3">
      <c r="A6135" t="s">
        <v>5352</v>
      </c>
      <c r="B6135" s="9">
        <v>911</v>
      </c>
      <c r="C6135">
        <v>533122</v>
      </c>
      <c r="D6135">
        <v>1</v>
      </c>
      <c r="E6135">
        <v>0</v>
      </c>
      <c r="F6135">
        <v>0</v>
      </c>
      <c r="G6135">
        <v>0</v>
      </c>
      <c r="H6135">
        <v>0</v>
      </c>
      <c r="I6135" t="s">
        <v>86</v>
      </c>
      <c r="J6135">
        <v>532819</v>
      </c>
      <c r="K6135" t="s">
        <v>327</v>
      </c>
      <c r="L6135">
        <v>532819</v>
      </c>
      <c r="M6135" t="s">
        <v>327</v>
      </c>
      <c r="N6135">
        <v>532819</v>
      </c>
      <c r="O6135" t="s">
        <v>327</v>
      </c>
      <c r="P6135">
        <v>532819</v>
      </c>
      <c r="Q6135" t="s">
        <v>327</v>
      </c>
      <c r="R6135" s="9">
        <v>215335.12756546101</v>
      </c>
      <c r="S6135" s="9"/>
      <c r="T6135" s="9"/>
      <c r="U6135" s="9"/>
      <c r="V6135" s="9"/>
      <c r="W6135" s="9"/>
      <c r="X6135" s="9"/>
      <c r="Y6135" s="9"/>
      <c r="Z6135" s="9"/>
      <c r="AA6135" s="9"/>
      <c r="AB6135" s="9"/>
      <c r="AC6135" s="9"/>
      <c r="AD6135" s="9"/>
      <c r="AE6135" s="9"/>
      <c r="AF6135" s="9"/>
      <c r="AG6135" s="9"/>
      <c r="AH6135" s="9"/>
      <c r="AI6135" s="9"/>
      <c r="AJ6135" s="9"/>
      <c r="AK6135" s="9"/>
      <c r="AL6135" s="9"/>
      <c r="AM6135" s="9"/>
      <c r="AN6135" s="9"/>
      <c r="AO6135" s="9"/>
      <c r="AP6135" s="9"/>
      <c r="AQ6135" s="15"/>
      <c r="AR6135" s="9"/>
      <c r="AS6135" s="9"/>
      <c r="AT6135" s="9"/>
      <c r="AU6135" s="9"/>
      <c r="AV6135" s="9"/>
      <c r="AW6135" s="9"/>
      <c r="AX6135" s="9"/>
      <c r="AY6135" s="9"/>
      <c r="AZ6135" s="9"/>
      <c r="BA6135" s="9"/>
      <c r="BB6135" s="9"/>
      <c r="BC6135" s="9"/>
      <c r="BD6135" s="9"/>
      <c r="BE6135" s="9"/>
      <c r="BF6135" s="9"/>
      <c r="BG6135" s="9"/>
      <c r="BH6135" s="9"/>
      <c r="BI6135" s="9"/>
      <c r="BJ6135" s="9"/>
      <c r="BK6135" s="9"/>
      <c r="BL6135" s="9">
        <f t="shared" si="198"/>
        <v>215335.12756546101</v>
      </c>
      <c r="BM6135" s="9">
        <f t="shared" si="199"/>
        <v>215300</v>
      </c>
    </row>
    <row r="6136" spans="1:65" x14ac:dyDescent="0.3">
      <c r="A6136" t="s">
        <v>5353</v>
      </c>
      <c r="B6136" s="9">
        <v>83</v>
      </c>
      <c r="C6136">
        <v>588261</v>
      </c>
      <c r="D6136">
        <v>1</v>
      </c>
      <c r="E6136">
        <v>0</v>
      </c>
      <c r="F6136">
        <v>0</v>
      </c>
      <c r="G6136">
        <v>0</v>
      </c>
      <c r="H6136">
        <v>0</v>
      </c>
      <c r="I6136" t="s">
        <v>123</v>
      </c>
      <c r="J6136">
        <v>588024</v>
      </c>
      <c r="K6136" t="s">
        <v>507</v>
      </c>
      <c r="L6136">
        <v>588024</v>
      </c>
      <c r="M6136" t="s">
        <v>507</v>
      </c>
      <c r="N6136">
        <v>588024</v>
      </c>
      <c r="O6136" t="s">
        <v>507</v>
      </c>
      <c r="P6136">
        <v>588024</v>
      </c>
      <c r="Q6136" t="s">
        <v>507</v>
      </c>
      <c r="R6136" s="9">
        <v>71941.662785630979</v>
      </c>
      <c r="S6136" s="9"/>
      <c r="T6136" s="9"/>
      <c r="U6136" s="9"/>
      <c r="V6136" s="9"/>
      <c r="W6136" s="9"/>
      <c r="X6136" s="9"/>
      <c r="Y6136" s="9"/>
      <c r="Z6136" s="9"/>
      <c r="AA6136" s="9"/>
      <c r="AB6136" s="9"/>
      <c r="AC6136" s="9"/>
      <c r="AD6136" s="9"/>
      <c r="AE6136" s="9"/>
      <c r="AF6136" s="9"/>
      <c r="AG6136" s="9"/>
      <c r="AH6136" s="9"/>
      <c r="AI6136" s="9"/>
      <c r="AJ6136" s="9"/>
      <c r="AK6136" s="9"/>
      <c r="AL6136" s="9"/>
      <c r="AM6136" s="9"/>
      <c r="AN6136" s="9"/>
      <c r="AO6136" s="9"/>
      <c r="AP6136" s="9"/>
      <c r="AQ6136" s="15"/>
      <c r="AR6136" s="9"/>
      <c r="AS6136" s="9"/>
      <c r="AT6136" s="9"/>
      <c r="AU6136" s="9"/>
      <c r="AV6136" s="9"/>
      <c r="AW6136" s="9"/>
      <c r="AX6136" s="9"/>
      <c r="AY6136" s="9"/>
      <c r="AZ6136" s="9"/>
      <c r="BA6136" s="9"/>
      <c r="BB6136" s="9"/>
      <c r="BC6136" s="9"/>
      <c r="BD6136" s="9"/>
      <c r="BE6136" s="9"/>
      <c r="BF6136" s="9"/>
      <c r="BG6136" s="9"/>
      <c r="BH6136" s="9"/>
      <c r="BI6136" s="9"/>
      <c r="BJ6136" s="9"/>
      <c r="BK6136" s="9"/>
      <c r="BL6136" s="9">
        <f t="shared" si="198"/>
        <v>71941.662785630979</v>
      </c>
      <c r="BM6136" s="9">
        <f t="shared" si="199"/>
        <v>71900</v>
      </c>
    </row>
    <row r="6137" spans="1:65" x14ac:dyDescent="0.3">
      <c r="A6137" t="s">
        <v>5354</v>
      </c>
      <c r="B6137" s="9">
        <v>56</v>
      </c>
      <c r="C6137">
        <v>536873</v>
      </c>
      <c r="D6137">
        <v>1</v>
      </c>
      <c r="E6137">
        <v>0</v>
      </c>
      <c r="F6137">
        <v>0</v>
      </c>
      <c r="G6137">
        <v>0</v>
      </c>
      <c r="H6137">
        <v>0</v>
      </c>
      <c r="I6137" t="s">
        <v>83</v>
      </c>
      <c r="J6137">
        <v>551201</v>
      </c>
      <c r="K6137" t="s">
        <v>2250</v>
      </c>
      <c r="L6137">
        <v>550787</v>
      </c>
      <c r="M6137" t="s">
        <v>908</v>
      </c>
      <c r="N6137">
        <v>550787</v>
      </c>
      <c r="O6137" t="s">
        <v>908</v>
      </c>
      <c r="P6137">
        <v>550787</v>
      </c>
      <c r="Q6137" t="s">
        <v>908</v>
      </c>
      <c r="R6137" s="9">
        <v>71941.662785630979</v>
      </c>
      <c r="S6137" s="9"/>
      <c r="T6137" s="9"/>
      <c r="U6137" s="9"/>
      <c r="V6137" s="9"/>
      <c r="W6137" s="9"/>
      <c r="X6137" s="9"/>
      <c r="Y6137" s="9"/>
      <c r="Z6137" s="9"/>
      <c r="AA6137" s="9"/>
      <c r="AB6137" s="9"/>
      <c r="AC6137" s="9"/>
      <c r="AD6137" s="9"/>
      <c r="AE6137" s="9"/>
      <c r="AF6137" s="9"/>
      <c r="AG6137" s="9"/>
      <c r="AH6137" s="9"/>
      <c r="AI6137" s="9"/>
      <c r="AJ6137" s="9"/>
      <c r="AK6137" s="9"/>
      <c r="AL6137" s="9"/>
      <c r="AM6137" s="9"/>
      <c r="AN6137" s="9"/>
      <c r="AO6137" s="9"/>
      <c r="AP6137" s="9"/>
      <c r="AQ6137" s="15"/>
      <c r="AR6137" s="9"/>
      <c r="AS6137" s="9"/>
      <c r="AT6137" s="9"/>
      <c r="AU6137" s="9"/>
      <c r="AV6137" s="9"/>
      <c r="AW6137" s="9"/>
      <c r="AX6137" s="9"/>
      <c r="AY6137" s="9"/>
      <c r="AZ6137" s="9"/>
      <c r="BA6137" s="9"/>
      <c r="BB6137" s="9"/>
      <c r="BC6137" s="9"/>
      <c r="BD6137" s="9"/>
      <c r="BE6137" s="9"/>
      <c r="BF6137" s="9"/>
      <c r="BG6137" s="9"/>
      <c r="BH6137" s="9"/>
      <c r="BI6137" s="9"/>
      <c r="BJ6137" s="9"/>
      <c r="BK6137" s="9"/>
      <c r="BL6137" s="9">
        <f t="shared" si="198"/>
        <v>71941.662785630979</v>
      </c>
      <c r="BM6137" s="9">
        <f t="shared" si="199"/>
        <v>71900</v>
      </c>
    </row>
    <row r="6138" spans="1:65" x14ac:dyDescent="0.3">
      <c r="A6138" t="s">
        <v>5355</v>
      </c>
      <c r="B6138" s="9">
        <v>1664</v>
      </c>
      <c r="C6138">
        <v>584231</v>
      </c>
      <c r="D6138">
        <v>1</v>
      </c>
      <c r="E6138">
        <v>0</v>
      </c>
      <c r="F6138">
        <v>0</v>
      </c>
      <c r="G6138">
        <v>0</v>
      </c>
      <c r="H6138">
        <v>0</v>
      </c>
      <c r="I6138" t="s">
        <v>81</v>
      </c>
      <c r="J6138">
        <v>584282</v>
      </c>
      <c r="K6138" t="s">
        <v>461</v>
      </c>
      <c r="L6138">
        <v>584282</v>
      </c>
      <c r="M6138" t="s">
        <v>461</v>
      </c>
      <c r="N6138">
        <v>584282</v>
      </c>
      <c r="O6138" t="s">
        <v>461</v>
      </c>
      <c r="P6138">
        <v>584282</v>
      </c>
      <c r="Q6138" t="s">
        <v>461</v>
      </c>
      <c r="R6138" s="9">
        <v>388732.78905252559</v>
      </c>
      <c r="S6138" s="9"/>
      <c r="T6138" s="9"/>
      <c r="U6138" s="9"/>
      <c r="V6138" s="9"/>
      <c r="W6138" s="9"/>
      <c r="X6138" s="9"/>
      <c r="Y6138" s="9"/>
      <c r="Z6138" s="9"/>
      <c r="AA6138" s="9"/>
      <c r="AB6138" s="9"/>
      <c r="AC6138" s="9"/>
      <c r="AD6138" s="9"/>
      <c r="AE6138" s="9"/>
      <c r="AF6138" s="9"/>
      <c r="AG6138" s="9"/>
      <c r="AH6138" s="9"/>
      <c r="AI6138" s="9"/>
      <c r="AJ6138" s="9"/>
      <c r="AK6138" s="9"/>
      <c r="AL6138" s="9"/>
      <c r="AM6138" s="9"/>
      <c r="AN6138" s="9"/>
      <c r="AO6138" s="9"/>
      <c r="AP6138" s="9"/>
      <c r="AQ6138" s="15"/>
      <c r="AR6138" s="9"/>
      <c r="AS6138" s="9"/>
      <c r="AT6138" s="9"/>
      <c r="AU6138" s="9"/>
      <c r="AV6138" s="9"/>
      <c r="AW6138" s="9"/>
      <c r="AX6138" s="9"/>
      <c r="AY6138" s="9"/>
      <c r="AZ6138" s="9"/>
      <c r="BA6138" s="9"/>
      <c r="BB6138" s="9"/>
      <c r="BC6138" s="9"/>
      <c r="BD6138" s="9"/>
      <c r="BE6138" s="9"/>
      <c r="BF6138" s="9"/>
      <c r="BG6138" s="9"/>
      <c r="BH6138" s="9"/>
      <c r="BI6138" s="9"/>
      <c r="BJ6138" s="9"/>
      <c r="BK6138" s="9"/>
      <c r="BL6138" s="9">
        <f t="shared" si="198"/>
        <v>388732.78905252559</v>
      </c>
      <c r="BM6138" s="9">
        <f t="shared" si="199"/>
        <v>388700</v>
      </c>
    </row>
    <row r="6139" spans="1:65" x14ac:dyDescent="0.3">
      <c r="A6139" t="s">
        <v>5356</v>
      </c>
      <c r="B6139" s="9">
        <v>978</v>
      </c>
      <c r="C6139">
        <v>552691</v>
      </c>
      <c r="D6139">
        <v>1</v>
      </c>
      <c r="E6139">
        <v>0</v>
      </c>
      <c r="F6139">
        <v>0</v>
      </c>
      <c r="G6139">
        <v>0</v>
      </c>
      <c r="H6139">
        <v>0</v>
      </c>
      <c r="I6139" t="s">
        <v>94</v>
      </c>
      <c r="J6139">
        <v>598569</v>
      </c>
      <c r="K6139" t="s">
        <v>3619</v>
      </c>
      <c r="L6139">
        <v>598003</v>
      </c>
      <c r="M6139" t="s">
        <v>201</v>
      </c>
      <c r="N6139">
        <v>598003</v>
      </c>
      <c r="O6139" t="s">
        <v>201</v>
      </c>
      <c r="P6139">
        <v>598003</v>
      </c>
      <c r="Q6139" t="s">
        <v>201</v>
      </c>
      <c r="R6139" s="9">
        <v>230891.87816465169</v>
      </c>
      <c r="S6139" s="9"/>
      <c r="T6139" s="9"/>
      <c r="U6139" s="9"/>
      <c r="V6139" s="9"/>
      <c r="W6139" s="9"/>
      <c r="X6139" s="9"/>
      <c r="Y6139" s="9"/>
      <c r="Z6139" s="9"/>
      <c r="AA6139" s="9"/>
      <c r="AB6139" s="9"/>
      <c r="AC6139" s="9"/>
      <c r="AD6139" s="9"/>
      <c r="AE6139" s="9"/>
      <c r="AF6139" s="9"/>
      <c r="AG6139" s="9"/>
      <c r="AH6139" s="9"/>
      <c r="AI6139" s="9"/>
      <c r="AJ6139" s="9"/>
      <c r="AK6139" s="9"/>
      <c r="AL6139" s="9"/>
      <c r="AM6139" s="9"/>
      <c r="AN6139" s="9"/>
      <c r="AO6139" s="9"/>
      <c r="AP6139" s="9"/>
      <c r="AQ6139" s="15"/>
      <c r="AR6139" s="9"/>
      <c r="AS6139" s="9"/>
      <c r="AT6139" s="9"/>
      <c r="AU6139" s="9"/>
      <c r="AV6139" s="9"/>
      <c r="AW6139" s="9"/>
      <c r="AX6139" s="9"/>
      <c r="AY6139" s="9"/>
      <c r="AZ6139" s="9"/>
      <c r="BA6139" s="9"/>
      <c r="BB6139" s="9"/>
      <c r="BC6139" s="9"/>
      <c r="BD6139" s="9"/>
      <c r="BE6139" s="9"/>
      <c r="BF6139" s="9"/>
      <c r="BG6139" s="9"/>
      <c r="BH6139" s="9"/>
      <c r="BI6139" s="9"/>
      <c r="BJ6139" s="9"/>
      <c r="BK6139" s="9"/>
      <c r="BL6139" s="9">
        <f t="shared" si="198"/>
        <v>230891.87816465169</v>
      </c>
      <c r="BM6139" s="9">
        <f t="shared" si="199"/>
        <v>230900</v>
      </c>
    </row>
    <row r="6140" spans="1:65" x14ac:dyDescent="0.3">
      <c r="A6140" t="s">
        <v>5357</v>
      </c>
      <c r="B6140" s="9">
        <v>264</v>
      </c>
      <c r="C6140">
        <v>513261</v>
      </c>
      <c r="D6140">
        <v>1</v>
      </c>
      <c r="E6140">
        <v>0</v>
      </c>
      <c r="F6140">
        <v>0</v>
      </c>
      <c r="G6140">
        <v>0</v>
      </c>
      <c r="H6140">
        <v>0</v>
      </c>
      <c r="I6140" t="s">
        <v>86</v>
      </c>
      <c r="J6140">
        <v>533581</v>
      </c>
      <c r="K6140" t="s">
        <v>3691</v>
      </c>
      <c r="L6140">
        <v>533424</v>
      </c>
      <c r="M6140" t="s">
        <v>190</v>
      </c>
      <c r="N6140">
        <v>533424</v>
      </c>
      <c r="O6140" t="s">
        <v>190</v>
      </c>
      <c r="P6140">
        <v>533165</v>
      </c>
      <c r="Q6140" t="s">
        <v>191</v>
      </c>
      <c r="R6140" s="9">
        <v>71941.662785630979</v>
      </c>
      <c r="S6140" s="9"/>
      <c r="T6140" s="9"/>
      <c r="U6140" s="9"/>
      <c r="V6140" s="9"/>
      <c r="W6140" s="9"/>
      <c r="X6140" s="9"/>
      <c r="Y6140" s="9"/>
      <c r="Z6140" s="9"/>
      <c r="AA6140" s="9"/>
      <c r="AB6140" s="9"/>
      <c r="AC6140" s="9"/>
      <c r="AD6140" s="9"/>
      <c r="AE6140" s="9"/>
      <c r="AF6140" s="9"/>
      <c r="AG6140" s="9"/>
      <c r="AH6140" s="9"/>
      <c r="AI6140" s="9"/>
      <c r="AJ6140" s="9"/>
      <c r="AK6140" s="9"/>
      <c r="AL6140" s="9"/>
      <c r="AM6140" s="9"/>
      <c r="AN6140" s="9"/>
      <c r="AO6140" s="9"/>
      <c r="AP6140" s="9"/>
      <c r="AQ6140" s="15"/>
      <c r="AR6140" s="9"/>
      <c r="AS6140" s="9"/>
      <c r="AT6140" s="9"/>
      <c r="AU6140" s="9"/>
      <c r="AV6140" s="9"/>
      <c r="AW6140" s="9"/>
      <c r="AX6140" s="9"/>
      <c r="AY6140" s="9"/>
      <c r="AZ6140" s="9"/>
      <c r="BA6140" s="9"/>
      <c r="BB6140" s="9"/>
      <c r="BC6140" s="9"/>
      <c r="BD6140" s="9"/>
      <c r="BE6140" s="9"/>
      <c r="BF6140" s="9"/>
      <c r="BG6140" s="9"/>
      <c r="BH6140" s="9"/>
      <c r="BI6140" s="9"/>
      <c r="BJ6140" s="9"/>
      <c r="BK6140" s="9"/>
      <c r="BL6140" s="9">
        <f t="shared" si="198"/>
        <v>71941.662785630979</v>
      </c>
      <c r="BM6140" s="9">
        <f t="shared" si="199"/>
        <v>71900</v>
      </c>
    </row>
    <row r="6141" spans="1:65" x14ac:dyDescent="0.3">
      <c r="A6141" t="s">
        <v>5358</v>
      </c>
      <c r="B6141" s="9">
        <v>443</v>
      </c>
      <c r="C6141">
        <v>545368</v>
      </c>
      <c r="D6141">
        <v>1</v>
      </c>
      <c r="E6141">
        <v>0</v>
      </c>
      <c r="F6141">
        <v>0</v>
      </c>
      <c r="G6141">
        <v>0</v>
      </c>
      <c r="H6141">
        <v>0</v>
      </c>
      <c r="I6141" t="s">
        <v>83</v>
      </c>
      <c r="J6141">
        <v>544442</v>
      </c>
      <c r="K6141" t="s">
        <v>663</v>
      </c>
      <c r="L6141">
        <v>544256</v>
      </c>
      <c r="M6141" t="s">
        <v>85</v>
      </c>
      <c r="N6141">
        <v>544256</v>
      </c>
      <c r="O6141" t="s">
        <v>85</v>
      </c>
      <c r="P6141">
        <v>544256</v>
      </c>
      <c r="Q6141" t="s">
        <v>85</v>
      </c>
      <c r="R6141" s="9">
        <v>105788.60877983049</v>
      </c>
      <c r="S6141" s="9"/>
      <c r="T6141" s="9"/>
      <c r="U6141" s="9"/>
      <c r="V6141" s="9"/>
      <c r="W6141" s="9"/>
      <c r="X6141" s="9"/>
      <c r="Y6141" s="9"/>
      <c r="Z6141" s="9"/>
      <c r="AA6141" s="9"/>
      <c r="AB6141" s="9"/>
      <c r="AC6141" s="9"/>
      <c r="AD6141" s="9"/>
      <c r="AE6141" s="9"/>
      <c r="AF6141" s="9"/>
      <c r="AG6141" s="9"/>
      <c r="AH6141" s="9"/>
      <c r="AI6141" s="9"/>
      <c r="AJ6141" s="9"/>
      <c r="AK6141" s="9"/>
      <c r="AL6141" s="9"/>
      <c r="AM6141" s="9"/>
      <c r="AN6141" s="9"/>
      <c r="AO6141" s="9"/>
      <c r="AP6141" s="9"/>
      <c r="AQ6141" s="15"/>
      <c r="AR6141" s="9"/>
      <c r="AS6141" s="9"/>
      <c r="AT6141" s="9"/>
      <c r="AU6141" s="9"/>
      <c r="AV6141" s="9"/>
      <c r="AW6141" s="9"/>
      <c r="AX6141" s="9"/>
      <c r="AY6141" s="9"/>
      <c r="AZ6141" s="9"/>
      <c r="BA6141" s="9"/>
      <c r="BB6141" s="9"/>
      <c r="BC6141" s="9"/>
      <c r="BD6141" s="9"/>
      <c r="BE6141" s="9"/>
      <c r="BF6141" s="9"/>
      <c r="BG6141" s="9"/>
      <c r="BH6141" s="9"/>
      <c r="BI6141" s="9"/>
      <c r="BJ6141" s="9"/>
      <c r="BK6141" s="9"/>
      <c r="BL6141" s="9">
        <f t="shared" si="198"/>
        <v>105788.60877983049</v>
      </c>
      <c r="BM6141" s="9">
        <f t="shared" si="199"/>
        <v>105800</v>
      </c>
    </row>
    <row r="6142" spans="1:65" x14ac:dyDescent="0.3">
      <c r="A6142" t="s">
        <v>5359</v>
      </c>
      <c r="B6142" s="9">
        <v>273</v>
      </c>
      <c r="C6142">
        <v>565938</v>
      </c>
      <c r="D6142">
        <v>1</v>
      </c>
      <c r="E6142">
        <v>0</v>
      </c>
      <c r="F6142">
        <v>0</v>
      </c>
      <c r="G6142">
        <v>0</v>
      </c>
      <c r="H6142">
        <v>0</v>
      </c>
      <c r="I6142" t="s">
        <v>131</v>
      </c>
      <c r="J6142">
        <v>564656</v>
      </c>
      <c r="K6142" t="s">
        <v>824</v>
      </c>
      <c r="L6142">
        <v>565164</v>
      </c>
      <c r="M6142" t="s">
        <v>825</v>
      </c>
      <c r="N6142">
        <v>565555</v>
      </c>
      <c r="O6142" t="s">
        <v>253</v>
      </c>
      <c r="P6142">
        <v>565555</v>
      </c>
      <c r="Q6142" t="s">
        <v>253</v>
      </c>
      <c r="R6142" s="9">
        <v>71941.662785630979</v>
      </c>
      <c r="S6142" s="9"/>
      <c r="T6142" s="9"/>
      <c r="U6142" s="9"/>
      <c r="V6142" s="9"/>
      <c r="W6142" s="9"/>
      <c r="X6142" s="9"/>
      <c r="Y6142" s="9"/>
      <c r="Z6142" s="9"/>
      <c r="AA6142" s="9"/>
      <c r="AB6142" s="9"/>
      <c r="AC6142" s="9"/>
      <c r="AD6142" s="9"/>
      <c r="AE6142" s="9"/>
      <c r="AF6142" s="9"/>
      <c r="AG6142" s="9"/>
      <c r="AH6142" s="9"/>
      <c r="AI6142" s="9"/>
      <c r="AJ6142" s="9"/>
      <c r="AK6142" s="9"/>
      <c r="AL6142" s="9"/>
      <c r="AM6142" s="9"/>
      <c r="AN6142" s="9"/>
      <c r="AO6142" s="9"/>
      <c r="AP6142" s="9"/>
      <c r="AQ6142" s="15"/>
      <c r="AR6142" s="9"/>
      <c r="AS6142" s="9"/>
      <c r="AT6142" s="9"/>
      <c r="AU6142" s="9"/>
      <c r="AV6142" s="9"/>
      <c r="AW6142" s="9"/>
      <c r="AX6142" s="9"/>
      <c r="AY6142" s="9"/>
      <c r="AZ6142" s="9"/>
      <c r="BA6142" s="9"/>
      <c r="BB6142" s="9"/>
      <c r="BC6142" s="9"/>
      <c r="BD6142" s="9"/>
      <c r="BE6142" s="9"/>
      <c r="BF6142" s="9"/>
      <c r="BG6142" s="9"/>
      <c r="BH6142" s="9"/>
      <c r="BI6142" s="9"/>
      <c r="BJ6142" s="9"/>
      <c r="BK6142" s="9"/>
      <c r="BL6142" s="9">
        <f t="shared" si="198"/>
        <v>71941.662785630979</v>
      </c>
      <c r="BM6142" s="9">
        <f t="shared" si="199"/>
        <v>71900</v>
      </c>
    </row>
    <row r="6143" spans="1:65" x14ac:dyDescent="0.3">
      <c r="A6143" s="4" t="s">
        <v>316</v>
      </c>
      <c r="B6143" s="9">
        <v>3072</v>
      </c>
      <c r="C6143">
        <v>579874</v>
      </c>
      <c r="D6143">
        <v>1</v>
      </c>
      <c r="E6143">
        <v>1</v>
      </c>
      <c r="F6143">
        <v>1</v>
      </c>
      <c r="G6143">
        <v>1</v>
      </c>
      <c r="H6143">
        <v>0</v>
      </c>
      <c r="I6143" t="s">
        <v>90</v>
      </c>
      <c r="J6143">
        <v>579874</v>
      </c>
      <c r="K6143" t="s">
        <v>316</v>
      </c>
      <c r="L6143">
        <v>579874</v>
      </c>
      <c r="M6143" t="s">
        <v>316</v>
      </c>
      <c r="N6143">
        <v>579874</v>
      </c>
      <c r="O6143" t="s">
        <v>316</v>
      </c>
      <c r="P6143">
        <v>579025</v>
      </c>
      <c r="Q6143" t="s">
        <v>213</v>
      </c>
      <c r="R6143" s="9">
        <v>706290.41693028284</v>
      </c>
      <c r="S6143" s="9">
        <f>SUMIFS($B:$B,$J:$J,$C6143)</f>
        <v>4726</v>
      </c>
      <c r="T6143" s="9">
        <v>256606.91342377689</v>
      </c>
      <c r="U6143" s="9">
        <v>0</v>
      </c>
      <c r="V6143" s="9">
        <f>U6143*768</f>
        <v>0</v>
      </c>
      <c r="W6143" s="9">
        <v>9</v>
      </c>
      <c r="X6143" s="9">
        <f>W6143*3072</f>
        <v>27648</v>
      </c>
      <c r="Y6143" s="9">
        <v>30</v>
      </c>
      <c r="Z6143" s="9">
        <f>Y6143*1024</f>
        <v>30720</v>
      </c>
      <c r="AA6143" s="9">
        <v>3</v>
      </c>
      <c r="AB6143" s="9">
        <f>AA6143*256</f>
        <v>768</v>
      </c>
      <c r="AC6143" s="9">
        <f>SUMIFS($B:$B,$L:$L,$C6143)</f>
        <v>4510</v>
      </c>
      <c r="AD6143" s="9">
        <v>564062.86430153344</v>
      </c>
      <c r="AE6143" s="9"/>
      <c r="AF6143" s="9"/>
      <c r="AG6143" s="9">
        <f>SUMIFS($B:$B,$N:$N,$C6143)</f>
        <v>4510</v>
      </c>
      <c r="AH6143" s="9">
        <v>509986.663119209</v>
      </c>
      <c r="AI6143" s="9"/>
      <c r="AJ6143" s="9"/>
      <c r="AK6143" s="9"/>
      <c r="AL6143" s="9"/>
      <c r="AM6143" s="9"/>
      <c r="AN6143" s="9"/>
      <c r="AO6143" s="9"/>
      <c r="AP6143" s="9"/>
      <c r="AQ6143" s="15"/>
      <c r="AR6143" s="9">
        <v>3</v>
      </c>
      <c r="AS6143" s="9">
        <f>AR6143*30500</f>
        <v>91500</v>
      </c>
      <c r="AT6143" s="9"/>
      <c r="AU6143" s="9"/>
      <c r="AV6143" s="9"/>
      <c r="AW6143" s="9"/>
      <c r="AX6143" s="9"/>
      <c r="AY6143" s="9"/>
      <c r="AZ6143" s="9"/>
      <c r="BA6143" s="9"/>
      <c r="BB6143" s="9"/>
      <c r="BC6143" s="9"/>
      <c r="BD6143" s="9"/>
      <c r="BE6143" s="9"/>
      <c r="BF6143" s="9"/>
      <c r="BG6143" s="9"/>
      <c r="BH6143" s="9"/>
      <c r="BI6143" s="9"/>
      <c r="BJ6143" s="9"/>
      <c r="BK6143" s="9"/>
      <c r="BL6143" s="9">
        <f t="shared" si="198"/>
        <v>2187582.857774802</v>
      </c>
      <c r="BM6143" s="9">
        <f t="shared" si="199"/>
        <v>2187600</v>
      </c>
    </row>
    <row r="6144" spans="1:65" x14ac:dyDescent="0.3">
      <c r="A6144" t="s">
        <v>5360</v>
      </c>
      <c r="B6144" s="9">
        <v>720</v>
      </c>
      <c r="C6144">
        <v>586781</v>
      </c>
      <c r="D6144">
        <v>1</v>
      </c>
      <c r="E6144">
        <v>0</v>
      </c>
      <c r="F6144">
        <v>0</v>
      </c>
      <c r="G6144">
        <v>0</v>
      </c>
      <c r="H6144">
        <v>0</v>
      </c>
      <c r="I6144" t="s">
        <v>81</v>
      </c>
      <c r="J6144">
        <v>586226</v>
      </c>
      <c r="K6144" t="s">
        <v>2189</v>
      </c>
      <c r="L6144">
        <v>586307</v>
      </c>
      <c r="M6144" t="s">
        <v>121</v>
      </c>
      <c r="N6144">
        <v>586307</v>
      </c>
      <c r="O6144" t="s">
        <v>121</v>
      </c>
      <c r="P6144">
        <v>586307</v>
      </c>
      <c r="Q6144" t="s">
        <v>121</v>
      </c>
      <c r="R6144" s="9">
        <v>170825.00370862239</v>
      </c>
      <c r="S6144" s="9"/>
      <c r="T6144" s="9"/>
      <c r="U6144" s="9"/>
      <c r="V6144" s="9"/>
      <c r="W6144" s="9"/>
      <c r="X6144" s="9"/>
      <c r="Y6144" s="9"/>
      <c r="Z6144" s="9"/>
      <c r="AA6144" s="9"/>
      <c r="AB6144" s="9"/>
      <c r="AC6144" s="9"/>
      <c r="AD6144" s="9"/>
      <c r="AE6144" s="9"/>
      <c r="AF6144" s="9"/>
      <c r="AG6144" s="9"/>
      <c r="AH6144" s="9"/>
      <c r="AI6144" s="9"/>
      <c r="AJ6144" s="9"/>
      <c r="AK6144" s="9"/>
      <c r="AL6144" s="9"/>
      <c r="AM6144" s="9"/>
      <c r="AN6144" s="9"/>
      <c r="AO6144" s="9"/>
      <c r="AP6144" s="9"/>
      <c r="AQ6144" s="15"/>
      <c r="AR6144" s="9"/>
      <c r="AS6144" s="9"/>
      <c r="AT6144" s="9"/>
      <c r="AU6144" s="9"/>
      <c r="AV6144" s="9"/>
      <c r="AW6144" s="9"/>
      <c r="AX6144" s="9"/>
      <c r="AY6144" s="9"/>
      <c r="AZ6144" s="9"/>
      <c r="BA6144" s="9"/>
      <c r="BB6144" s="9"/>
      <c r="BC6144" s="9"/>
      <c r="BD6144" s="9"/>
      <c r="BE6144" s="9"/>
      <c r="BF6144" s="9"/>
      <c r="BG6144" s="9"/>
      <c r="BH6144" s="9"/>
      <c r="BI6144" s="9"/>
      <c r="BJ6144" s="9"/>
      <c r="BK6144" s="9"/>
      <c r="BL6144" s="9">
        <f t="shared" si="198"/>
        <v>170825.00370862239</v>
      </c>
      <c r="BM6144" s="9">
        <f t="shared" si="199"/>
        <v>170800</v>
      </c>
    </row>
    <row r="6145" spans="1:65" x14ac:dyDescent="0.3">
      <c r="A6145" t="s">
        <v>5361</v>
      </c>
      <c r="B6145" s="9">
        <v>486</v>
      </c>
      <c r="C6145">
        <v>530182</v>
      </c>
      <c r="D6145">
        <v>1</v>
      </c>
      <c r="E6145">
        <v>0</v>
      </c>
      <c r="F6145">
        <v>0</v>
      </c>
      <c r="G6145">
        <v>0</v>
      </c>
      <c r="H6145">
        <v>0</v>
      </c>
      <c r="I6145" t="s">
        <v>151</v>
      </c>
      <c r="J6145">
        <v>557587</v>
      </c>
      <c r="K6145" t="s">
        <v>456</v>
      </c>
      <c r="L6145">
        <v>558362</v>
      </c>
      <c r="M6145" t="s">
        <v>594</v>
      </c>
      <c r="N6145">
        <v>558362</v>
      </c>
      <c r="O6145" t="s">
        <v>594</v>
      </c>
      <c r="P6145">
        <v>557587</v>
      </c>
      <c r="Q6145" t="s">
        <v>456</v>
      </c>
      <c r="R6145" s="9">
        <v>115926.94680124021</v>
      </c>
      <c r="S6145" s="9"/>
      <c r="T6145" s="9"/>
      <c r="U6145" s="9"/>
      <c r="V6145" s="9"/>
      <c r="W6145" s="9"/>
      <c r="X6145" s="9"/>
      <c r="Y6145" s="9"/>
      <c r="Z6145" s="9"/>
      <c r="AA6145" s="9"/>
      <c r="AB6145" s="9"/>
      <c r="AC6145" s="9"/>
      <c r="AD6145" s="9"/>
      <c r="AE6145" s="9"/>
      <c r="AF6145" s="9"/>
      <c r="AG6145" s="9"/>
      <c r="AH6145" s="9"/>
      <c r="AI6145" s="9"/>
      <c r="AJ6145" s="9"/>
      <c r="AK6145" s="9"/>
      <c r="AL6145" s="9"/>
      <c r="AM6145" s="9"/>
      <c r="AN6145" s="9"/>
      <c r="AO6145" s="9"/>
      <c r="AP6145" s="9"/>
      <c r="AQ6145" s="15"/>
      <c r="AR6145" s="9"/>
      <c r="AS6145" s="9"/>
      <c r="AT6145" s="9"/>
      <c r="AU6145" s="9"/>
      <c r="AV6145" s="9"/>
      <c r="AW6145" s="9"/>
      <c r="AX6145" s="9"/>
      <c r="AY6145" s="9"/>
      <c r="AZ6145" s="9"/>
      <c r="BA6145" s="9"/>
      <c r="BB6145" s="9"/>
      <c r="BC6145" s="9"/>
      <c r="BD6145" s="9"/>
      <c r="BE6145" s="9"/>
      <c r="BF6145" s="9"/>
      <c r="BG6145" s="9"/>
      <c r="BH6145" s="9"/>
      <c r="BI6145" s="9"/>
      <c r="BJ6145" s="9"/>
      <c r="BK6145" s="9"/>
      <c r="BL6145" s="9">
        <f t="shared" si="198"/>
        <v>115926.94680124021</v>
      </c>
      <c r="BM6145" s="9">
        <f t="shared" si="199"/>
        <v>115900</v>
      </c>
    </row>
    <row r="6146" spans="1:65" x14ac:dyDescent="0.3">
      <c r="A6146" t="s">
        <v>5362</v>
      </c>
      <c r="B6146" s="9">
        <v>245</v>
      </c>
      <c r="C6146">
        <v>523453</v>
      </c>
      <c r="D6146">
        <v>1</v>
      </c>
      <c r="E6146">
        <v>0</v>
      </c>
      <c r="F6146">
        <v>0</v>
      </c>
      <c r="G6146">
        <v>0</v>
      </c>
      <c r="H6146">
        <v>0</v>
      </c>
      <c r="I6146" t="s">
        <v>111</v>
      </c>
      <c r="J6146">
        <v>513229</v>
      </c>
      <c r="K6146" t="s">
        <v>361</v>
      </c>
      <c r="L6146">
        <v>513229</v>
      </c>
      <c r="M6146" t="s">
        <v>361</v>
      </c>
      <c r="N6146">
        <v>511382</v>
      </c>
      <c r="O6146" t="s">
        <v>311</v>
      </c>
      <c r="P6146">
        <v>511382</v>
      </c>
      <c r="Q6146" t="s">
        <v>311</v>
      </c>
      <c r="R6146" s="9">
        <v>71941.662785630979</v>
      </c>
      <c r="S6146" s="9"/>
      <c r="T6146" s="9"/>
      <c r="U6146" s="9"/>
      <c r="V6146" s="9"/>
      <c r="W6146" s="9"/>
      <c r="X6146" s="9"/>
      <c r="Y6146" s="9"/>
      <c r="Z6146" s="9"/>
      <c r="AA6146" s="9"/>
      <c r="AB6146" s="9"/>
      <c r="AC6146" s="9"/>
      <c r="AD6146" s="9"/>
      <c r="AE6146" s="9"/>
      <c r="AF6146" s="9"/>
      <c r="AG6146" s="9"/>
      <c r="AH6146" s="9"/>
      <c r="AI6146" s="9"/>
      <c r="AJ6146" s="9"/>
      <c r="AK6146" s="9"/>
      <c r="AL6146" s="9"/>
      <c r="AM6146" s="9"/>
      <c r="AN6146" s="9"/>
      <c r="AO6146" s="9"/>
      <c r="AP6146" s="9"/>
      <c r="AQ6146" s="15"/>
      <c r="AR6146" s="9"/>
      <c r="AS6146" s="9"/>
      <c r="AT6146" s="9"/>
      <c r="AU6146" s="9"/>
      <c r="AV6146" s="9"/>
      <c r="AW6146" s="9"/>
      <c r="AX6146" s="9"/>
      <c r="AY6146" s="9"/>
      <c r="AZ6146" s="9"/>
      <c r="BA6146" s="9"/>
      <c r="BB6146" s="9"/>
      <c r="BC6146" s="9"/>
      <c r="BD6146" s="9"/>
      <c r="BE6146" s="9"/>
      <c r="BF6146" s="9"/>
      <c r="BG6146" s="9"/>
      <c r="BH6146" s="9"/>
      <c r="BI6146" s="9"/>
      <c r="BJ6146" s="9"/>
      <c r="BK6146" s="9"/>
      <c r="BL6146" s="9">
        <f t="shared" si="198"/>
        <v>71941.662785630979</v>
      </c>
      <c r="BM6146" s="9">
        <f t="shared" si="199"/>
        <v>71900</v>
      </c>
    </row>
    <row r="6147" spans="1:65" x14ac:dyDescent="0.3">
      <c r="A6147" t="s">
        <v>5363</v>
      </c>
      <c r="B6147" s="9">
        <v>416</v>
      </c>
      <c r="C6147">
        <v>534641</v>
      </c>
      <c r="D6147">
        <v>1</v>
      </c>
      <c r="E6147">
        <v>0</v>
      </c>
      <c r="F6147">
        <v>0</v>
      </c>
      <c r="G6147">
        <v>0</v>
      </c>
      <c r="H6147">
        <v>0</v>
      </c>
      <c r="I6147" t="s">
        <v>86</v>
      </c>
      <c r="J6147">
        <v>534480</v>
      </c>
      <c r="K6147" t="s">
        <v>87</v>
      </c>
      <c r="L6147">
        <v>534005</v>
      </c>
      <c r="M6147" t="s">
        <v>88</v>
      </c>
      <c r="N6147">
        <v>534005</v>
      </c>
      <c r="O6147" t="s">
        <v>88</v>
      </c>
      <c r="P6147">
        <v>534005</v>
      </c>
      <c r="Q6147" t="s">
        <v>88</v>
      </c>
      <c r="R6147" s="9">
        <v>99413.82839429492</v>
      </c>
      <c r="S6147" s="9"/>
      <c r="T6147" s="9"/>
      <c r="U6147" s="9"/>
      <c r="V6147" s="9"/>
      <c r="W6147" s="9"/>
      <c r="X6147" s="9"/>
      <c r="Y6147" s="9"/>
      <c r="Z6147" s="9"/>
      <c r="AA6147" s="9"/>
      <c r="AB6147" s="9"/>
      <c r="AC6147" s="9"/>
      <c r="AD6147" s="9"/>
      <c r="AE6147" s="9"/>
      <c r="AF6147" s="9"/>
      <c r="AG6147" s="9"/>
      <c r="AH6147" s="9"/>
      <c r="AI6147" s="9"/>
      <c r="AJ6147" s="9"/>
      <c r="AK6147" s="9"/>
      <c r="AL6147" s="9"/>
      <c r="AM6147" s="9"/>
      <c r="AN6147" s="9"/>
      <c r="AO6147" s="9"/>
      <c r="AP6147" s="9"/>
      <c r="AQ6147" s="15"/>
      <c r="AR6147" s="9"/>
      <c r="AS6147" s="9"/>
      <c r="AT6147" s="9"/>
      <c r="AU6147" s="9"/>
      <c r="AV6147" s="9"/>
      <c r="AW6147" s="9"/>
      <c r="AX6147" s="9"/>
      <c r="AY6147" s="9"/>
      <c r="AZ6147" s="9"/>
      <c r="BA6147" s="9"/>
      <c r="BB6147" s="9"/>
      <c r="BC6147" s="9"/>
      <c r="BD6147" s="9"/>
      <c r="BE6147" s="9"/>
      <c r="BF6147" s="9"/>
      <c r="BG6147" s="9"/>
      <c r="BH6147" s="9"/>
      <c r="BI6147" s="9"/>
      <c r="BJ6147" s="9"/>
      <c r="BK6147" s="9"/>
      <c r="BL6147" s="9">
        <f t="shared" si="198"/>
        <v>99413.82839429492</v>
      </c>
      <c r="BM6147" s="9">
        <f t="shared" si="199"/>
        <v>99400</v>
      </c>
    </row>
    <row r="6148" spans="1:65" x14ac:dyDescent="0.3">
      <c r="A6148" s="2" t="s">
        <v>616</v>
      </c>
      <c r="B6148" s="9">
        <v>505</v>
      </c>
      <c r="C6148">
        <v>567876</v>
      </c>
      <c r="D6148">
        <v>1</v>
      </c>
      <c r="E6148">
        <v>1</v>
      </c>
      <c r="F6148">
        <v>0</v>
      </c>
      <c r="G6148">
        <v>0</v>
      </c>
      <c r="H6148">
        <v>0</v>
      </c>
      <c r="I6148" t="s">
        <v>131</v>
      </c>
      <c r="J6148">
        <v>567876</v>
      </c>
      <c r="K6148" t="s">
        <v>616</v>
      </c>
      <c r="L6148">
        <v>567442</v>
      </c>
      <c r="M6148" t="s">
        <v>617</v>
      </c>
      <c r="N6148">
        <v>567442</v>
      </c>
      <c r="O6148" t="s">
        <v>617</v>
      </c>
      <c r="P6148">
        <v>567442</v>
      </c>
      <c r="Q6148" t="s">
        <v>617</v>
      </c>
      <c r="R6148" s="9">
        <v>120401.34872941719</v>
      </c>
      <c r="S6148" s="9">
        <f>SUMIFS($B:$B,$J:$J,$C6148)</f>
        <v>2905</v>
      </c>
      <c r="T6148" s="9">
        <v>157959.7014770578</v>
      </c>
      <c r="U6148" s="9">
        <v>0</v>
      </c>
      <c r="V6148" s="9">
        <f>U6148*768</f>
        <v>0</v>
      </c>
      <c r="W6148" s="9">
        <v>18</v>
      </c>
      <c r="X6148" s="9">
        <f>W6148*3072</f>
        <v>55296</v>
      </c>
      <c r="Y6148" s="9">
        <v>4</v>
      </c>
      <c r="Z6148" s="9">
        <f>Y6148*1024</f>
        <v>4096</v>
      </c>
      <c r="AA6148" s="9">
        <v>2</v>
      </c>
      <c r="AB6148" s="9">
        <f>AA6148*256</f>
        <v>512</v>
      </c>
      <c r="AC6148" s="9"/>
      <c r="AD6148" s="9"/>
      <c r="AE6148" s="9"/>
      <c r="AF6148" s="9"/>
      <c r="AG6148" s="9"/>
      <c r="AH6148" s="9"/>
      <c r="AI6148" s="9"/>
      <c r="AJ6148" s="9"/>
      <c r="AK6148" s="9"/>
      <c r="AL6148" s="9"/>
      <c r="AM6148" s="9"/>
      <c r="AN6148" s="9"/>
      <c r="AO6148" s="9"/>
      <c r="AP6148" s="9"/>
      <c r="AQ6148" s="15"/>
      <c r="AR6148" s="9"/>
      <c r="AS6148" s="9"/>
      <c r="AT6148" s="9"/>
      <c r="AU6148" s="9"/>
      <c r="AV6148" s="9"/>
      <c r="AW6148" s="9"/>
      <c r="AX6148" s="9"/>
      <c r="AY6148" s="9"/>
      <c r="AZ6148" s="9"/>
      <c r="BA6148" s="9"/>
      <c r="BB6148" s="9"/>
      <c r="BC6148" s="9"/>
      <c r="BD6148" s="9"/>
      <c r="BE6148" s="9"/>
      <c r="BF6148" s="9"/>
      <c r="BG6148" s="9"/>
      <c r="BH6148" s="9"/>
      <c r="BI6148" s="9"/>
      <c r="BJ6148" s="9"/>
      <c r="BK6148" s="9"/>
      <c r="BL6148" s="9">
        <f t="shared" ref="BL6148:BL6211" si="200">SUMIF(R6148:R6148,"&lt;&gt;")+SUMIF(T6148:T6148,"&lt;&gt;")+SUMIF(V6148:V6148,"&lt;&gt;")+SUMIF(X6148:X6148,"&lt;&gt;")+SUMIF(Z6148:Z6148,"&lt;&gt;")+SUMIF(AB6148:AB6148,"&lt;&gt;")+SUMIF(AD6148:AD6148,"&lt;&gt;")+SUMIF(AF6148:AF6148,"&lt;&gt;")+SUMIF(AH6148:AH6148,"&lt;&gt;")+SUMIF(AJ6148:AJ6148,"&lt;&gt;")+SUMIF(AK6148:AK6148,"&lt;&gt;")+SUMIF(AM6148:AM6148,"&lt;&gt;")+SUMIF(AO6148:AO6148,"&lt;&gt;")+SUMIF(AQ6148:AQ6148,"&lt;&gt;")+SUMIF(AS6148:AS6148,"&lt;&gt;")+SUMIF(AU6148:AU6148,"&lt;&gt;")+SUMIF(AW6148:AW6148,"&lt;&gt;")+SUMIF(AY6148:AY6148,"&lt;&gt;")+SUMIF(BA6148:BA6148,"&lt;&gt;")+SUMIF(BC6148:BC6148,"&lt;&gt;")+SUMIF(BE6148:BE6148,"&lt;&gt;")+SUMIF(BG6148:BG6148,"&lt;&gt;")+SUMIF(BI6148:BI6148,"&lt;&gt;")+SUMIF(BK6148:BK6148,"&lt;&gt;")</f>
        <v>338265.05020647496</v>
      </c>
      <c r="BM6148" s="9">
        <f t="shared" ref="BM6148:BM6211" si="201">ROUND(BL6148/100,0)*100</f>
        <v>338300</v>
      </c>
    </row>
    <row r="6149" spans="1:65" x14ac:dyDescent="0.3">
      <c r="A6149" t="s">
        <v>5364</v>
      </c>
      <c r="B6149" s="9">
        <v>584</v>
      </c>
      <c r="C6149">
        <v>565946</v>
      </c>
      <c r="D6149">
        <v>1</v>
      </c>
      <c r="E6149">
        <v>0</v>
      </c>
      <c r="F6149">
        <v>0</v>
      </c>
      <c r="G6149">
        <v>0</v>
      </c>
      <c r="H6149">
        <v>0</v>
      </c>
      <c r="I6149" t="s">
        <v>131</v>
      </c>
      <c r="J6149">
        <v>564567</v>
      </c>
      <c r="K6149" t="s">
        <v>523</v>
      </c>
      <c r="L6149">
        <v>564567</v>
      </c>
      <c r="M6149" t="s">
        <v>523</v>
      </c>
      <c r="N6149">
        <v>564567</v>
      </c>
      <c r="O6149" t="s">
        <v>523</v>
      </c>
      <c r="P6149">
        <v>564567</v>
      </c>
      <c r="Q6149" t="s">
        <v>523</v>
      </c>
      <c r="R6149" s="9">
        <v>138972.11647865691</v>
      </c>
      <c r="S6149" s="9"/>
      <c r="T6149" s="9"/>
      <c r="U6149" s="9"/>
      <c r="V6149" s="9"/>
      <c r="W6149" s="9"/>
      <c r="X6149" s="9"/>
      <c r="Y6149" s="9"/>
      <c r="Z6149" s="9"/>
      <c r="AA6149" s="9"/>
      <c r="AB6149" s="9"/>
      <c r="AC6149" s="9"/>
      <c r="AD6149" s="9"/>
      <c r="AE6149" s="9"/>
      <c r="AF6149" s="9"/>
      <c r="AG6149" s="9"/>
      <c r="AH6149" s="9"/>
      <c r="AI6149" s="9"/>
      <c r="AJ6149" s="9"/>
      <c r="AK6149" s="9"/>
      <c r="AL6149" s="9"/>
      <c r="AM6149" s="9"/>
      <c r="AN6149" s="9"/>
      <c r="AO6149" s="9"/>
      <c r="AP6149" s="9"/>
      <c r="AQ6149" s="15"/>
      <c r="AR6149" s="9">
        <v>1</v>
      </c>
      <c r="AS6149" s="9">
        <f>AR6149*30500</f>
        <v>30500</v>
      </c>
      <c r="AT6149" s="9"/>
      <c r="AU6149" s="9"/>
      <c r="AV6149" s="9"/>
      <c r="AW6149" s="9"/>
      <c r="AX6149" s="9"/>
      <c r="AY6149" s="9"/>
      <c r="AZ6149" s="9"/>
      <c r="BA6149" s="9"/>
      <c r="BB6149" s="9"/>
      <c r="BC6149" s="9"/>
      <c r="BD6149" s="9"/>
      <c r="BE6149" s="9"/>
      <c r="BF6149" s="9"/>
      <c r="BG6149" s="9"/>
      <c r="BH6149" s="9"/>
      <c r="BI6149" s="9"/>
      <c r="BJ6149" s="9"/>
      <c r="BK6149" s="9"/>
      <c r="BL6149" s="9">
        <f t="shared" si="200"/>
        <v>169472.11647865691</v>
      </c>
      <c r="BM6149" s="9">
        <f t="shared" si="201"/>
        <v>169500</v>
      </c>
    </row>
    <row r="6150" spans="1:65" x14ac:dyDescent="0.3">
      <c r="A6150" t="s">
        <v>5365</v>
      </c>
      <c r="B6150" s="9">
        <v>588</v>
      </c>
      <c r="C6150">
        <v>589225</v>
      </c>
      <c r="D6150">
        <v>1</v>
      </c>
      <c r="E6150">
        <v>0</v>
      </c>
      <c r="F6150">
        <v>0</v>
      </c>
      <c r="G6150">
        <v>0</v>
      </c>
      <c r="H6150">
        <v>0</v>
      </c>
      <c r="I6150" t="s">
        <v>135</v>
      </c>
      <c r="J6150">
        <v>588512</v>
      </c>
      <c r="K6150" t="s">
        <v>2053</v>
      </c>
      <c r="L6150">
        <v>588512</v>
      </c>
      <c r="M6150" t="s">
        <v>2053</v>
      </c>
      <c r="N6150">
        <v>588512</v>
      </c>
      <c r="O6150" t="s">
        <v>2053</v>
      </c>
      <c r="P6150">
        <v>588296</v>
      </c>
      <c r="Q6150" t="s">
        <v>199</v>
      </c>
      <c r="R6150" s="9">
        <v>139911.026852735</v>
      </c>
      <c r="S6150" s="9"/>
      <c r="T6150" s="9"/>
      <c r="U6150" s="9"/>
      <c r="V6150" s="9"/>
      <c r="W6150" s="9"/>
      <c r="X6150" s="9"/>
      <c r="Y6150" s="9"/>
      <c r="Z6150" s="9"/>
      <c r="AA6150" s="9"/>
      <c r="AB6150" s="9"/>
      <c r="AC6150" s="9"/>
      <c r="AD6150" s="9"/>
      <c r="AE6150" s="9"/>
      <c r="AF6150" s="9"/>
      <c r="AG6150" s="9"/>
      <c r="AH6150" s="9"/>
      <c r="AI6150" s="9"/>
      <c r="AJ6150" s="9"/>
      <c r="AK6150" s="9"/>
      <c r="AL6150" s="9"/>
      <c r="AM6150" s="9"/>
      <c r="AN6150" s="9"/>
      <c r="AO6150" s="9"/>
      <c r="AP6150" s="9"/>
      <c r="AQ6150" s="15"/>
      <c r="AR6150" s="9"/>
      <c r="AS6150" s="9"/>
      <c r="AT6150" s="9"/>
      <c r="AU6150" s="9"/>
      <c r="AV6150" s="9"/>
      <c r="AW6150" s="9"/>
      <c r="AX6150" s="9"/>
      <c r="AY6150" s="9"/>
      <c r="AZ6150" s="9"/>
      <c r="BA6150" s="9"/>
      <c r="BB6150" s="9"/>
      <c r="BC6150" s="9"/>
      <c r="BD6150" s="9"/>
      <c r="BE6150" s="9"/>
      <c r="BF6150" s="9"/>
      <c r="BG6150" s="9"/>
      <c r="BH6150" s="9"/>
      <c r="BI6150" s="9"/>
      <c r="BJ6150" s="9"/>
      <c r="BK6150" s="9"/>
      <c r="BL6150" s="9">
        <f t="shared" si="200"/>
        <v>139911.026852735</v>
      </c>
      <c r="BM6150" s="9">
        <f t="shared" si="201"/>
        <v>139900</v>
      </c>
    </row>
    <row r="6151" spans="1:65" x14ac:dyDescent="0.3">
      <c r="A6151" s="5" t="s">
        <v>889</v>
      </c>
      <c r="B6151" s="9">
        <v>5819</v>
      </c>
      <c r="C6151">
        <v>581259</v>
      </c>
      <c r="D6151">
        <v>1</v>
      </c>
      <c r="E6151">
        <v>1</v>
      </c>
      <c r="F6151">
        <v>1</v>
      </c>
      <c r="G6151">
        <v>1</v>
      </c>
      <c r="H6151">
        <v>1</v>
      </c>
      <c r="I6151" t="s">
        <v>96</v>
      </c>
      <c r="J6151">
        <v>581259</v>
      </c>
      <c r="K6151" t="s">
        <v>889</v>
      </c>
      <c r="L6151">
        <v>581259</v>
      </c>
      <c r="M6151" t="s">
        <v>889</v>
      </c>
      <c r="N6151">
        <v>581259</v>
      </c>
      <c r="O6151" t="s">
        <v>889</v>
      </c>
      <c r="P6151">
        <v>581259</v>
      </c>
      <c r="Q6151" t="s">
        <v>889</v>
      </c>
      <c r="R6151" s="9">
        <v>277092.30229224107</v>
      </c>
      <c r="S6151" s="9">
        <f>SUMIFS($B:$B,$J:$J,$C6151)</f>
        <v>12117</v>
      </c>
      <c r="T6151" s="9">
        <v>282157.23498444638</v>
      </c>
      <c r="U6151" s="9">
        <v>4</v>
      </c>
      <c r="V6151" s="9">
        <f>U6151*768</f>
        <v>3072</v>
      </c>
      <c r="W6151" s="9">
        <v>75</v>
      </c>
      <c r="X6151" s="9">
        <f>W6151*3072</f>
        <v>230400</v>
      </c>
      <c r="Y6151" s="9">
        <v>276</v>
      </c>
      <c r="Z6151" s="9">
        <f>Y6151*1024</f>
        <v>282624</v>
      </c>
      <c r="AA6151" s="9">
        <v>53</v>
      </c>
      <c r="AB6151" s="9">
        <f>AA6151*256</f>
        <v>13568</v>
      </c>
      <c r="AC6151" s="9">
        <f>SUMIFS($B:$B,$L:$L,$C6151)</f>
        <v>13337</v>
      </c>
      <c r="AD6151" s="9">
        <v>885811.66936396924</v>
      </c>
      <c r="AE6151" s="9">
        <f>SUMIFS($B:$B,$P:$P,$C6151)</f>
        <v>29493</v>
      </c>
      <c r="AF6151" s="9">
        <v>1858677.260963934</v>
      </c>
      <c r="AG6151" s="9">
        <f>SUMIFS($B:$B,$N:$N,$C6151)</f>
        <v>13337</v>
      </c>
      <c r="AH6151" s="9">
        <v>2382530.2045896188</v>
      </c>
      <c r="AI6151" s="9">
        <f>SUMIFS($B:$B,$P:$P,$C6151)</f>
        <v>29493</v>
      </c>
      <c r="AJ6151" s="9">
        <v>16477927.56768504</v>
      </c>
      <c r="AK6151" s="9"/>
      <c r="AL6151" s="9">
        <v>3167</v>
      </c>
      <c r="AM6151" s="9">
        <f>AL6151*141</f>
        <v>446547</v>
      </c>
      <c r="AN6151" s="9"/>
      <c r="AO6151" s="9"/>
      <c r="AP6151" s="9"/>
      <c r="AQ6151" s="15"/>
      <c r="AR6151" s="9">
        <v>9</v>
      </c>
      <c r="AS6151" s="9">
        <f>AR6151*30500</f>
        <v>274500</v>
      </c>
      <c r="AT6151" s="9">
        <v>285</v>
      </c>
      <c r="AU6151" s="9">
        <f>AT6151*2742</f>
        <v>781470</v>
      </c>
      <c r="AV6151" s="9">
        <v>1</v>
      </c>
      <c r="AW6151" s="9">
        <f>AV6151*914</f>
        <v>914</v>
      </c>
      <c r="AX6151" s="9">
        <v>1221</v>
      </c>
      <c r="AY6151" s="9">
        <f>AX6151*141</f>
        <v>172161</v>
      </c>
      <c r="AZ6151" s="9">
        <v>1135</v>
      </c>
      <c r="BA6151" s="9">
        <f>AZ6151*343</f>
        <v>389305</v>
      </c>
      <c r="BB6151" s="9">
        <v>614</v>
      </c>
      <c r="BC6151" s="9">
        <f>BB6151*109</f>
        <v>66926</v>
      </c>
      <c r="BD6151" s="9">
        <v>0</v>
      </c>
      <c r="BE6151" s="9">
        <f>BD6151*82</f>
        <v>0</v>
      </c>
      <c r="BF6151" s="9">
        <v>913</v>
      </c>
      <c r="BG6151" s="9">
        <f>BF6151*328</f>
        <v>299464</v>
      </c>
      <c r="BH6151" s="9">
        <v>0</v>
      </c>
      <c r="BI6151" s="9">
        <f>BH6151*410</f>
        <v>0</v>
      </c>
      <c r="BJ6151" s="9">
        <v>2</v>
      </c>
      <c r="BK6151" s="9">
        <f>BJ6151*219</f>
        <v>438</v>
      </c>
      <c r="BL6151" s="9">
        <f t="shared" si="200"/>
        <v>25125585.239879251</v>
      </c>
      <c r="BM6151" s="9">
        <f t="shared" si="201"/>
        <v>25125600</v>
      </c>
    </row>
    <row r="6152" spans="1:65" x14ac:dyDescent="0.3">
      <c r="A6152" t="s">
        <v>5366</v>
      </c>
      <c r="B6152" s="9">
        <v>293</v>
      </c>
      <c r="C6152">
        <v>581267</v>
      </c>
      <c r="D6152">
        <v>1</v>
      </c>
      <c r="E6152">
        <v>0</v>
      </c>
      <c r="F6152">
        <v>0</v>
      </c>
      <c r="G6152">
        <v>0</v>
      </c>
      <c r="H6152">
        <v>0</v>
      </c>
      <c r="I6152" t="s">
        <v>96</v>
      </c>
      <c r="J6152">
        <v>580538</v>
      </c>
      <c r="K6152" t="s">
        <v>2757</v>
      </c>
      <c r="L6152">
        <v>580538</v>
      </c>
      <c r="M6152" t="s">
        <v>2757</v>
      </c>
      <c r="N6152">
        <v>580538</v>
      </c>
      <c r="O6152" t="s">
        <v>2757</v>
      </c>
      <c r="P6152">
        <v>581259</v>
      </c>
      <c r="Q6152" t="s">
        <v>889</v>
      </c>
      <c r="R6152" s="9">
        <v>71941.662785630979</v>
      </c>
      <c r="S6152" s="9"/>
      <c r="T6152" s="9"/>
      <c r="U6152" s="9"/>
      <c r="V6152" s="9"/>
      <c r="W6152" s="9"/>
      <c r="X6152" s="9"/>
      <c r="Y6152" s="9"/>
      <c r="Z6152" s="9"/>
      <c r="AA6152" s="9"/>
      <c r="AB6152" s="9"/>
      <c r="AC6152" s="9"/>
      <c r="AD6152" s="9"/>
      <c r="AE6152" s="9"/>
      <c r="AF6152" s="9"/>
      <c r="AG6152" s="9"/>
      <c r="AH6152" s="9"/>
      <c r="AI6152" s="9"/>
      <c r="AJ6152" s="9"/>
      <c r="AK6152" s="9"/>
      <c r="AL6152" s="9"/>
      <c r="AM6152" s="9"/>
      <c r="AN6152" s="9"/>
      <c r="AO6152" s="9"/>
      <c r="AP6152" s="9"/>
      <c r="AQ6152" s="15"/>
      <c r="AR6152" s="9">
        <v>26</v>
      </c>
      <c r="AS6152" s="9">
        <f>AR6152*30500</f>
        <v>793000</v>
      </c>
      <c r="AT6152" s="9"/>
      <c r="AU6152" s="9"/>
      <c r="AV6152" s="9"/>
      <c r="AW6152" s="9"/>
      <c r="AX6152" s="9"/>
      <c r="AY6152" s="9"/>
      <c r="AZ6152" s="9"/>
      <c r="BA6152" s="9"/>
      <c r="BB6152" s="9"/>
      <c r="BC6152" s="9"/>
      <c r="BD6152" s="9"/>
      <c r="BE6152" s="9"/>
      <c r="BF6152" s="9"/>
      <c r="BG6152" s="9"/>
      <c r="BH6152" s="9"/>
      <c r="BI6152" s="9"/>
      <c r="BJ6152" s="9"/>
      <c r="BK6152" s="9"/>
      <c r="BL6152" s="9">
        <f t="shared" si="200"/>
        <v>864941.66278563102</v>
      </c>
      <c r="BM6152" s="9">
        <f t="shared" si="201"/>
        <v>864900</v>
      </c>
    </row>
    <row r="6153" spans="1:65" x14ac:dyDescent="0.3">
      <c r="A6153" s="3" t="s">
        <v>1750</v>
      </c>
      <c r="B6153" s="9">
        <v>1922</v>
      </c>
      <c r="C6153">
        <v>562297</v>
      </c>
      <c r="D6153">
        <v>1</v>
      </c>
      <c r="E6153">
        <v>1</v>
      </c>
      <c r="F6153">
        <v>1</v>
      </c>
      <c r="G6153">
        <v>0</v>
      </c>
      <c r="H6153">
        <v>0</v>
      </c>
      <c r="I6153" t="s">
        <v>104</v>
      </c>
      <c r="J6153">
        <v>562297</v>
      </c>
      <c r="K6153" t="s">
        <v>1750</v>
      </c>
      <c r="L6153">
        <v>562297</v>
      </c>
      <c r="M6153" t="s">
        <v>1750</v>
      </c>
      <c r="N6153">
        <v>561380</v>
      </c>
      <c r="O6153" t="s">
        <v>355</v>
      </c>
      <c r="P6153">
        <v>561380</v>
      </c>
      <c r="Q6153" t="s">
        <v>355</v>
      </c>
      <c r="R6153" s="9">
        <v>447504.29568158911</v>
      </c>
      <c r="S6153" s="9">
        <f>SUMIFS($B:$B,$J:$J,$C6153)</f>
        <v>2654</v>
      </c>
      <c r="T6153" s="9">
        <v>144344.91294451209</v>
      </c>
      <c r="U6153" s="9">
        <v>0</v>
      </c>
      <c r="V6153" s="9">
        <f>U6153*768</f>
        <v>0</v>
      </c>
      <c r="W6153" s="9">
        <v>24</v>
      </c>
      <c r="X6153" s="9">
        <f>W6153*3072</f>
        <v>73728</v>
      </c>
      <c r="Y6153" s="9">
        <v>13</v>
      </c>
      <c r="Z6153" s="9">
        <f>Y6153*1024</f>
        <v>13312</v>
      </c>
      <c r="AA6153" s="9">
        <v>2</v>
      </c>
      <c r="AB6153" s="9">
        <f>AA6153*256</f>
        <v>512</v>
      </c>
      <c r="AC6153" s="9">
        <f>SUMIFS($B:$B,$L:$L,$C6153)</f>
        <v>2654</v>
      </c>
      <c r="AD6153" s="9">
        <v>333257.52600812633</v>
      </c>
      <c r="AE6153" s="9"/>
      <c r="AF6153" s="9"/>
      <c r="AG6153" s="9"/>
      <c r="AH6153" s="9"/>
      <c r="AI6153" s="9"/>
      <c r="AJ6153" s="9"/>
      <c r="AK6153" s="9"/>
      <c r="AL6153" s="9"/>
      <c r="AM6153" s="9"/>
      <c r="AN6153" s="9"/>
      <c r="AO6153" s="9"/>
      <c r="AP6153" s="9"/>
      <c r="AQ6153" s="15"/>
      <c r="AR6153" s="9"/>
      <c r="AS6153" s="9"/>
      <c r="AT6153" s="9"/>
      <c r="AU6153" s="9"/>
      <c r="AV6153" s="9"/>
      <c r="AW6153" s="9"/>
      <c r="AX6153" s="9"/>
      <c r="AY6153" s="9"/>
      <c r="AZ6153" s="9"/>
      <c r="BA6153" s="9"/>
      <c r="BB6153" s="9"/>
      <c r="BC6153" s="9"/>
      <c r="BD6153" s="9"/>
      <c r="BE6153" s="9"/>
      <c r="BF6153" s="9"/>
      <c r="BG6153" s="9"/>
      <c r="BH6153" s="9"/>
      <c r="BI6153" s="9"/>
      <c r="BJ6153" s="9"/>
      <c r="BK6153" s="9"/>
      <c r="BL6153" s="9">
        <f t="shared" si="200"/>
        <v>1012658.7346342276</v>
      </c>
      <c r="BM6153" s="9">
        <f t="shared" si="201"/>
        <v>1012700</v>
      </c>
    </row>
    <row r="6154" spans="1:65" x14ac:dyDescent="0.3">
      <c r="A6154" t="s">
        <v>5367</v>
      </c>
      <c r="B6154" s="9">
        <v>346</v>
      </c>
      <c r="C6154">
        <v>545376</v>
      </c>
      <c r="D6154">
        <v>1</v>
      </c>
      <c r="E6154">
        <v>0</v>
      </c>
      <c r="F6154">
        <v>0</v>
      </c>
      <c r="G6154">
        <v>0</v>
      </c>
      <c r="H6154">
        <v>0</v>
      </c>
      <c r="I6154" t="s">
        <v>83</v>
      </c>
      <c r="J6154">
        <v>544868</v>
      </c>
      <c r="K6154" t="s">
        <v>1769</v>
      </c>
      <c r="L6154">
        <v>544868</v>
      </c>
      <c r="M6154" t="s">
        <v>1769</v>
      </c>
      <c r="N6154">
        <v>544868</v>
      </c>
      <c r="O6154" t="s">
        <v>1769</v>
      </c>
      <c r="P6154">
        <v>545171</v>
      </c>
      <c r="Q6154" t="s">
        <v>584</v>
      </c>
      <c r="R6154" s="9">
        <v>82852.904245630634</v>
      </c>
      <c r="S6154" s="9"/>
      <c r="T6154" s="9"/>
      <c r="U6154" s="9"/>
      <c r="V6154" s="9"/>
      <c r="W6154" s="9"/>
      <c r="X6154" s="9"/>
      <c r="Y6154" s="9"/>
      <c r="Z6154" s="9"/>
      <c r="AA6154" s="9"/>
      <c r="AB6154" s="9"/>
      <c r="AC6154" s="9"/>
      <c r="AD6154" s="9"/>
      <c r="AE6154" s="9"/>
      <c r="AF6154" s="9"/>
      <c r="AG6154" s="9"/>
      <c r="AH6154" s="9"/>
      <c r="AI6154" s="9"/>
      <c r="AJ6154" s="9"/>
      <c r="AK6154" s="9"/>
      <c r="AL6154" s="9"/>
      <c r="AM6154" s="9"/>
      <c r="AN6154" s="9"/>
      <c r="AO6154" s="9"/>
      <c r="AP6154" s="9"/>
      <c r="AQ6154" s="15"/>
      <c r="AR6154" s="9">
        <v>1</v>
      </c>
      <c r="AS6154" s="9">
        <f>AR6154*30500</f>
        <v>30500</v>
      </c>
      <c r="AT6154" s="9"/>
      <c r="AU6154" s="9"/>
      <c r="AV6154" s="9"/>
      <c r="AW6154" s="9"/>
      <c r="AX6154" s="9"/>
      <c r="AY6154" s="9"/>
      <c r="AZ6154" s="9"/>
      <c r="BA6154" s="9"/>
      <c r="BB6154" s="9"/>
      <c r="BC6154" s="9"/>
      <c r="BD6154" s="9"/>
      <c r="BE6154" s="9"/>
      <c r="BF6154" s="9"/>
      <c r="BG6154" s="9"/>
      <c r="BH6154" s="9"/>
      <c r="BI6154" s="9"/>
      <c r="BJ6154" s="9"/>
      <c r="BK6154" s="9"/>
      <c r="BL6154" s="9">
        <f t="shared" si="200"/>
        <v>113352.90424563063</v>
      </c>
      <c r="BM6154" s="9">
        <f t="shared" si="201"/>
        <v>113400</v>
      </c>
    </row>
    <row r="6155" spans="1:65" x14ac:dyDescent="0.3">
      <c r="A6155" t="s">
        <v>5368</v>
      </c>
      <c r="B6155" s="9">
        <v>112</v>
      </c>
      <c r="C6155">
        <v>576042</v>
      </c>
      <c r="D6155">
        <v>1</v>
      </c>
      <c r="E6155">
        <v>0</v>
      </c>
      <c r="F6155">
        <v>0</v>
      </c>
      <c r="G6155">
        <v>0</v>
      </c>
      <c r="H6155">
        <v>0</v>
      </c>
      <c r="I6155" t="s">
        <v>96</v>
      </c>
      <c r="J6155">
        <v>575500</v>
      </c>
      <c r="K6155" t="s">
        <v>701</v>
      </c>
      <c r="L6155">
        <v>575500</v>
      </c>
      <c r="M6155" t="s">
        <v>701</v>
      </c>
      <c r="N6155">
        <v>575500</v>
      </c>
      <c r="O6155" t="s">
        <v>701</v>
      </c>
      <c r="P6155">
        <v>575500</v>
      </c>
      <c r="Q6155" t="s">
        <v>701</v>
      </c>
      <c r="R6155" s="9">
        <v>71941.662785630979</v>
      </c>
      <c r="S6155" s="9"/>
      <c r="T6155" s="9"/>
      <c r="U6155" s="9"/>
      <c r="V6155" s="9"/>
      <c r="W6155" s="9"/>
      <c r="X6155" s="9"/>
      <c r="Y6155" s="9"/>
      <c r="Z6155" s="9"/>
      <c r="AA6155" s="9"/>
      <c r="AB6155" s="9"/>
      <c r="AC6155" s="9"/>
      <c r="AD6155" s="9"/>
      <c r="AE6155" s="9"/>
      <c r="AF6155" s="9"/>
      <c r="AG6155" s="9"/>
      <c r="AH6155" s="9"/>
      <c r="AI6155" s="9"/>
      <c r="AJ6155" s="9"/>
      <c r="AK6155" s="9"/>
      <c r="AL6155" s="9"/>
      <c r="AM6155" s="9"/>
      <c r="AN6155" s="9"/>
      <c r="AO6155" s="9"/>
      <c r="AP6155" s="9"/>
      <c r="AQ6155" s="15"/>
      <c r="AR6155" s="9"/>
      <c r="AS6155" s="9"/>
      <c r="AT6155" s="9"/>
      <c r="AU6155" s="9"/>
      <c r="AV6155" s="9"/>
      <c r="AW6155" s="9"/>
      <c r="AX6155" s="9"/>
      <c r="AY6155" s="9"/>
      <c r="AZ6155" s="9"/>
      <c r="BA6155" s="9"/>
      <c r="BB6155" s="9"/>
      <c r="BC6155" s="9"/>
      <c r="BD6155" s="9"/>
      <c r="BE6155" s="9"/>
      <c r="BF6155" s="9"/>
      <c r="BG6155" s="9"/>
      <c r="BH6155" s="9"/>
      <c r="BI6155" s="9"/>
      <c r="BJ6155" s="9"/>
      <c r="BK6155" s="9"/>
      <c r="BL6155" s="9">
        <f t="shared" si="200"/>
        <v>71941.662785630979</v>
      </c>
      <c r="BM6155" s="9">
        <f t="shared" si="201"/>
        <v>71900</v>
      </c>
    </row>
    <row r="6156" spans="1:65" x14ac:dyDescent="0.3">
      <c r="A6156" s="2" t="s">
        <v>3267</v>
      </c>
      <c r="B6156" s="9">
        <v>1117</v>
      </c>
      <c r="C6156">
        <v>586790</v>
      </c>
      <c r="D6156">
        <v>1</v>
      </c>
      <c r="E6156">
        <v>1</v>
      </c>
      <c r="F6156">
        <v>0</v>
      </c>
      <c r="G6156">
        <v>0</v>
      </c>
      <c r="H6156">
        <v>0</v>
      </c>
      <c r="I6156" t="s">
        <v>81</v>
      </c>
      <c r="J6156">
        <v>586790</v>
      </c>
      <c r="K6156" t="s">
        <v>3267</v>
      </c>
      <c r="L6156">
        <v>586803</v>
      </c>
      <c r="M6156" t="s">
        <v>120</v>
      </c>
      <c r="N6156">
        <v>586803</v>
      </c>
      <c r="O6156" t="s">
        <v>120</v>
      </c>
      <c r="P6156">
        <v>586307</v>
      </c>
      <c r="Q6156" t="s">
        <v>121</v>
      </c>
      <c r="R6156" s="9">
        <v>263079.39362237771</v>
      </c>
      <c r="S6156" s="9">
        <f>SUMIFS($B:$B,$J:$J,$C6156)</f>
        <v>2726</v>
      </c>
      <c r="T6156" s="9">
        <v>148250.83428578629</v>
      </c>
      <c r="U6156" s="9">
        <v>0</v>
      </c>
      <c r="V6156" s="9">
        <f>U6156*768</f>
        <v>0</v>
      </c>
      <c r="W6156" s="9">
        <v>9</v>
      </c>
      <c r="X6156" s="9">
        <f>W6156*3072</f>
        <v>27648</v>
      </c>
      <c r="Y6156" s="9">
        <v>14</v>
      </c>
      <c r="Z6156" s="9">
        <f>Y6156*1024</f>
        <v>14336</v>
      </c>
      <c r="AA6156" s="9">
        <v>2</v>
      </c>
      <c r="AB6156" s="9">
        <f>AA6156*256</f>
        <v>512</v>
      </c>
      <c r="AC6156" s="9"/>
      <c r="AD6156" s="9"/>
      <c r="AE6156" s="9"/>
      <c r="AF6156" s="9"/>
      <c r="AG6156" s="9"/>
      <c r="AH6156" s="9"/>
      <c r="AI6156" s="9"/>
      <c r="AJ6156" s="9"/>
      <c r="AK6156" s="9"/>
      <c r="AL6156" s="9"/>
      <c r="AM6156" s="9"/>
      <c r="AN6156" s="9"/>
      <c r="AO6156" s="9"/>
      <c r="AP6156" s="9"/>
      <c r="AQ6156" s="15"/>
      <c r="AR6156" s="9"/>
      <c r="AS6156" s="9"/>
      <c r="AT6156" s="9"/>
      <c r="AU6156" s="9"/>
      <c r="AV6156" s="9"/>
      <c r="AW6156" s="9"/>
      <c r="AX6156" s="9"/>
      <c r="AY6156" s="9"/>
      <c r="AZ6156" s="9"/>
      <c r="BA6156" s="9"/>
      <c r="BB6156" s="9"/>
      <c r="BC6156" s="9"/>
      <c r="BD6156" s="9"/>
      <c r="BE6156" s="9"/>
      <c r="BF6156" s="9"/>
      <c r="BG6156" s="9"/>
      <c r="BH6156" s="9"/>
      <c r="BI6156" s="9"/>
      <c r="BJ6156" s="9"/>
      <c r="BK6156" s="9"/>
      <c r="BL6156" s="9">
        <f t="shared" si="200"/>
        <v>453826.22790816403</v>
      </c>
      <c r="BM6156" s="9">
        <f t="shared" si="201"/>
        <v>453800</v>
      </c>
    </row>
    <row r="6157" spans="1:65" x14ac:dyDescent="0.3">
      <c r="A6157" t="s">
        <v>5369</v>
      </c>
      <c r="B6157" s="9">
        <v>115</v>
      </c>
      <c r="C6157">
        <v>529923</v>
      </c>
      <c r="D6157">
        <v>1</v>
      </c>
      <c r="E6157">
        <v>0</v>
      </c>
      <c r="F6157">
        <v>0</v>
      </c>
      <c r="G6157">
        <v>0</v>
      </c>
      <c r="H6157">
        <v>0</v>
      </c>
      <c r="I6157" t="s">
        <v>83</v>
      </c>
      <c r="J6157">
        <v>550574</v>
      </c>
      <c r="K6157" t="s">
        <v>830</v>
      </c>
      <c r="L6157">
        <v>550647</v>
      </c>
      <c r="M6157" t="s">
        <v>498</v>
      </c>
      <c r="N6157">
        <v>550647</v>
      </c>
      <c r="O6157" t="s">
        <v>498</v>
      </c>
      <c r="P6157">
        <v>550647</v>
      </c>
      <c r="Q6157" t="s">
        <v>498</v>
      </c>
      <c r="R6157" s="9">
        <v>71941.662785630979</v>
      </c>
      <c r="S6157" s="9"/>
      <c r="T6157" s="9"/>
      <c r="U6157" s="9"/>
      <c r="V6157" s="9"/>
      <c r="W6157" s="9"/>
      <c r="X6157" s="9"/>
      <c r="Y6157" s="9"/>
      <c r="Z6157" s="9"/>
      <c r="AA6157" s="9"/>
      <c r="AB6157" s="9"/>
      <c r="AC6157" s="9"/>
      <c r="AD6157" s="9"/>
      <c r="AE6157" s="9"/>
      <c r="AF6157" s="9"/>
      <c r="AG6157" s="9"/>
      <c r="AH6157" s="9"/>
      <c r="AI6157" s="9"/>
      <c r="AJ6157" s="9"/>
      <c r="AK6157" s="9"/>
      <c r="AL6157" s="9"/>
      <c r="AM6157" s="9"/>
      <c r="AN6157" s="9"/>
      <c r="AO6157" s="9"/>
      <c r="AP6157" s="9"/>
      <c r="AQ6157" s="15"/>
      <c r="AR6157" s="9"/>
      <c r="AS6157" s="9"/>
      <c r="AT6157" s="9"/>
      <c r="AU6157" s="9"/>
      <c r="AV6157" s="9"/>
      <c r="AW6157" s="9"/>
      <c r="AX6157" s="9"/>
      <c r="AY6157" s="9"/>
      <c r="AZ6157" s="9"/>
      <c r="BA6157" s="9"/>
      <c r="BB6157" s="9"/>
      <c r="BC6157" s="9"/>
      <c r="BD6157" s="9"/>
      <c r="BE6157" s="9"/>
      <c r="BF6157" s="9"/>
      <c r="BG6157" s="9"/>
      <c r="BH6157" s="9"/>
      <c r="BI6157" s="9"/>
      <c r="BJ6157" s="9"/>
      <c r="BK6157" s="9"/>
      <c r="BL6157" s="9">
        <f t="shared" si="200"/>
        <v>71941.662785630979</v>
      </c>
      <c r="BM6157" s="9">
        <f t="shared" si="201"/>
        <v>71900</v>
      </c>
    </row>
    <row r="6158" spans="1:65" x14ac:dyDescent="0.3">
      <c r="A6158" t="s">
        <v>5370</v>
      </c>
      <c r="B6158" s="9">
        <v>957</v>
      </c>
      <c r="C6158">
        <v>584240</v>
      </c>
      <c r="D6158">
        <v>1</v>
      </c>
      <c r="E6158">
        <v>0</v>
      </c>
      <c r="F6158">
        <v>0</v>
      </c>
      <c r="G6158">
        <v>0</v>
      </c>
      <c r="H6158">
        <v>0</v>
      </c>
      <c r="I6158" t="s">
        <v>81</v>
      </c>
      <c r="J6158">
        <v>583995</v>
      </c>
      <c r="K6158" t="s">
        <v>3224</v>
      </c>
      <c r="L6158">
        <v>584282</v>
      </c>
      <c r="M6158" t="s">
        <v>461</v>
      </c>
      <c r="N6158">
        <v>584282</v>
      </c>
      <c r="O6158" t="s">
        <v>461</v>
      </c>
      <c r="P6158">
        <v>584282</v>
      </c>
      <c r="Q6158" t="s">
        <v>461</v>
      </c>
      <c r="R6158" s="9">
        <v>226018.90158072161</v>
      </c>
      <c r="S6158" s="9"/>
      <c r="T6158" s="9"/>
      <c r="U6158" s="9"/>
      <c r="V6158" s="9"/>
      <c r="W6158" s="9"/>
      <c r="X6158" s="9"/>
      <c r="Y6158" s="9"/>
      <c r="Z6158" s="9"/>
      <c r="AA6158" s="9"/>
      <c r="AB6158" s="9"/>
      <c r="AC6158" s="9"/>
      <c r="AD6158" s="9"/>
      <c r="AE6158" s="9"/>
      <c r="AF6158" s="9"/>
      <c r="AG6158" s="9"/>
      <c r="AH6158" s="9"/>
      <c r="AI6158" s="9"/>
      <c r="AJ6158" s="9"/>
      <c r="AK6158" s="9"/>
      <c r="AL6158" s="9"/>
      <c r="AM6158" s="9"/>
      <c r="AN6158" s="9"/>
      <c r="AO6158" s="9"/>
      <c r="AP6158" s="9"/>
      <c r="AQ6158" s="15"/>
      <c r="AR6158" s="9"/>
      <c r="AS6158" s="9"/>
      <c r="AT6158" s="9"/>
      <c r="AU6158" s="9"/>
      <c r="AV6158" s="9"/>
      <c r="AW6158" s="9"/>
      <c r="AX6158" s="9"/>
      <c r="AY6158" s="9"/>
      <c r="AZ6158" s="9"/>
      <c r="BA6158" s="9"/>
      <c r="BB6158" s="9"/>
      <c r="BC6158" s="9"/>
      <c r="BD6158" s="9"/>
      <c r="BE6158" s="9"/>
      <c r="BF6158" s="9"/>
      <c r="BG6158" s="9"/>
      <c r="BH6158" s="9"/>
      <c r="BI6158" s="9"/>
      <c r="BJ6158" s="9"/>
      <c r="BK6158" s="9"/>
      <c r="BL6158" s="9">
        <f t="shared" si="200"/>
        <v>226018.90158072161</v>
      </c>
      <c r="BM6158" s="9">
        <f t="shared" si="201"/>
        <v>226000</v>
      </c>
    </row>
    <row r="6159" spans="1:65" x14ac:dyDescent="0.3">
      <c r="A6159" t="s">
        <v>423</v>
      </c>
      <c r="B6159" s="9">
        <v>110</v>
      </c>
      <c r="C6159">
        <v>588270</v>
      </c>
      <c r="D6159">
        <v>1</v>
      </c>
      <c r="E6159">
        <v>0</v>
      </c>
      <c r="F6159">
        <v>0</v>
      </c>
      <c r="G6159">
        <v>0</v>
      </c>
      <c r="H6159">
        <v>0</v>
      </c>
      <c r="I6159" t="s">
        <v>123</v>
      </c>
      <c r="J6159">
        <v>588024</v>
      </c>
      <c r="K6159" t="s">
        <v>507</v>
      </c>
      <c r="L6159">
        <v>588024</v>
      </c>
      <c r="M6159" t="s">
        <v>507</v>
      </c>
      <c r="N6159">
        <v>588024</v>
      </c>
      <c r="O6159" t="s">
        <v>507</v>
      </c>
      <c r="P6159">
        <v>588024</v>
      </c>
      <c r="Q6159" t="s">
        <v>507</v>
      </c>
      <c r="R6159" s="9">
        <v>71941.662785630979</v>
      </c>
      <c r="S6159" s="9"/>
      <c r="T6159" s="9"/>
      <c r="U6159" s="9"/>
      <c r="V6159" s="9"/>
      <c r="W6159" s="9"/>
      <c r="X6159" s="9"/>
      <c r="Y6159" s="9"/>
      <c r="Z6159" s="9"/>
      <c r="AA6159" s="9"/>
      <c r="AB6159" s="9"/>
      <c r="AC6159" s="9"/>
      <c r="AD6159" s="9"/>
      <c r="AE6159" s="9"/>
      <c r="AF6159" s="9"/>
      <c r="AG6159" s="9"/>
      <c r="AH6159" s="9"/>
      <c r="AI6159" s="9"/>
      <c r="AJ6159" s="9"/>
      <c r="AK6159" s="9"/>
      <c r="AL6159" s="9"/>
      <c r="AM6159" s="9"/>
      <c r="AN6159" s="9"/>
      <c r="AO6159" s="9"/>
      <c r="AP6159" s="9"/>
      <c r="AQ6159" s="15"/>
      <c r="AR6159" s="9"/>
      <c r="AS6159" s="9"/>
      <c r="AT6159" s="9"/>
      <c r="AU6159" s="9"/>
      <c r="AV6159" s="9"/>
      <c r="AW6159" s="9"/>
      <c r="AX6159" s="9"/>
      <c r="AY6159" s="9"/>
      <c r="AZ6159" s="9"/>
      <c r="BA6159" s="9"/>
      <c r="BB6159" s="9"/>
      <c r="BC6159" s="9"/>
      <c r="BD6159" s="9"/>
      <c r="BE6159" s="9"/>
      <c r="BF6159" s="9"/>
      <c r="BG6159" s="9"/>
      <c r="BH6159" s="9"/>
      <c r="BI6159" s="9"/>
      <c r="BJ6159" s="9"/>
      <c r="BK6159" s="9"/>
      <c r="BL6159" s="9">
        <f t="shared" si="200"/>
        <v>71941.662785630979</v>
      </c>
      <c r="BM6159" s="9">
        <f t="shared" si="201"/>
        <v>71900</v>
      </c>
    </row>
    <row r="6160" spans="1:65" x14ac:dyDescent="0.3">
      <c r="A6160" s="5" t="s">
        <v>423</v>
      </c>
      <c r="B6160" s="9">
        <v>18959</v>
      </c>
      <c r="C6160">
        <v>566985</v>
      </c>
      <c r="D6160">
        <v>1</v>
      </c>
      <c r="E6160">
        <v>1</v>
      </c>
      <c r="F6160">
        <v>1</v>
      </c>
      <c r="G6160">
        <v>1</v>
      </c>
      <c r="H6160">
        <v>1</v>
      </c>
      <c r="I6160" t="s">
        <v>131</v>
      </c>
      <c r="J6160">
        <v>566985</v>
      </c>
      <c r="K6160" t="s">
        <v>423</v>
      </c>
      <c r="L6160">
        <v>566985</v>
      </c>
      <c r="M6160" t="s">
        <v>423</v>
      </c>
      <c r="N6160">
        <v>566985</v>
      </c>
      <c r="O6160" t="s">
        <v>423</v>
      </c>
      <c r="P6160">
        <v>566985</v>
      </c>
      <c r="Q6160" t="s">
        <v>423</v>
      </c>
      <c r="R6160" s="9">
        <v>850928.22213522147</v>
      </c>
      <c r="S6160" s="9">
        <f>SUMIFS($B:$B,$J:$J,$C6160)</f>
        <v>23356</v>
      </c>
      <c r="T6160" s="9">
        <v>501801.65380351187</v>
      </c>
      <c r="U6160" s="9">
        <v>0</v>
      </c>
      <c r="V6160" s="9">
        <f>U6160*768</f>
        <v>0</v>
      </c>
      <c r="W6160" s="9">
        <v>78</v>
      </c>
      <c r="X6160" s="9">
        <f>W6160*3072</f>
        <v>239616</v>
      </c>
      <c r="Y6160" s="9">
        <v>402</v>
      </c>
      <c r="Z6160" s="9">
        <f>Y6160*1024</f>
        <v>411648</v>
      </c>
      <c r="AA6160" s="9">
        <v>82</v>
      </c>
      <c r="AB6160" s="9">
        <f>AA6160*256</f>
        <v>20992</v>
      </c>
      <c r="AC6160" s="9">
        <f>SUMIFS($B:$B,$L:$L,$C6160)</f>
        <v>26687</v>
      </c>
      <c r="AD6160" s="9">
        <v>1670252.415896781</v>
      </c>
      <c r="AE6160" s="9">
        <f>SUMIFS($B:$B,$P:$P,$C6160)</f>
        <v>27654</v>
      </c>
      <c r="AF6160" s="9">
        <v>1626648.373003508</v>
      </c>
      <c r="AG6160" s="9">
        <f>SUMIFS($B:$B,$N:$N,$C6160)</f>
        <v>27654</v>
      </c>
      <c r="AH6160" s="9">
        <v>4715568.4475703035</v>
      </c>
      <c r="AI6160" s="9">
        <f>SUMIFS($B:$B,$P:$P,$C6160)</f>
        <v>27654</v>
      </c>
      <c r="AJ6160" s="9">
        <v>15286047.89484147</v>
      </c>
      <c r="AK6160" s="9"/>
      <c r="AL6160" s="9">
        <v>3369</v>
      </c>
      <c r="AM6160" s="9">
        <f>AL6160*141</f>
        <v>475029</v>
      </c>
      <c r="AN6160" s="9"/>
      <c r="AO6160" s="9"/>
      <c r="AP6160" s="9"/>
      <c r="AQ6160" s="15"/>
      <c r="AR6160" s="9">
        <v>16</v>
      </c>
      <c r="AS6160" s="9">
        <f>AR6160*30500</f>
        <v>488000</v>
      </c>
      <c r="AT6160" s="9">
        <v>104</v>
      </c>
      <c r="AU6160" s="9">
        <f>AT6160*2742</f>
        <v>285168</v>
      </c>
      <c r="AV6160" s="9">
        <v>12</v>
      </c>
      <c r="AW6160" s="9">
        <f>AV6160*914</f>
        <v>10968</v>
      </c>
      <c r="AX6160" s="9">
        <v>1000</v>
      </c>
      <c r="AY6160" s="9">
        <f>AX6160*141</f>
        <v>141000</v>
      </c>
      <c r="AZ6160" s="9">
        <v>1144</v>
      </c>
      <c r="BA6160" s="9">
        <f>AZ6160*343</f>
        <v>392392</v>
      </c>
      <c r="BB6160" s="9">
        <v>730</v>
      </c>
      <c r="BC6160" s="9">
        <f>BB6160*109</f>
        <v>79570</v>
      </c>
      <c r="BD6160" s="9">
        <v>175</v>
      </c>
      <c r="BE6160" s="9">
        <f>BD6160*82</f>
        <v>14350</v>
      </c>
      <c r="BF6160" s="9">
        <v>681</v>
      </c>
      <c r="BG6160" s="9">
        <f>BF6160*328</f>
        <v>223368</v>
      </c>
      <c r="BH6160" s="9">
        <v>178</v>
      </c>
      <c r="BI6160" s="9">
        <f>BH6160*410</f>
        <v>72980</v>
      </c>
      <c r="BJ6160" s="9">
        <v>56</v>
      </c>
      <c r="BK6160" s="9">
        <f>BJ6160*219</f>
        <v>12264</v>
      </c>
      <c r="BL6160" s="9">
        <f t="shared" si="200"/>
        <v>27518592.007250793</v>
      </c>
      <c r="BM6160" s="9">
        <f t="shared" si="201"/>
        <v>27518600</v>
      </c>
    </row>
    <row r="6161" spans="1:65" x14ac:dyDescent="0.3">
      <c r="A6161" t="s">
        <v>120</v>
      </c>
      <c r="B6161" s="9">
        <v>230</v>
      </c>
      <c r="C6161">
        <v>597163</v>
      </c>
      <c r="D6161">
        <v>1</v>
      </c>
      <c r="E6161">
        <v>0</v>
      </c>
      <c r="F6161">
        <v>0</v>
      </c>
      <c r="G6161">
        <v>0</v>
      </c>
      <c r="H6161">
        <v>0</v>
      </c>
      <c r="I6161" t="s">
        <v>123</v>
      </c>
      <c r="J6161">
        <v>595411</v>
      </c>
      <c r="K6161" t="s">
        <v>446</v>
      </c>
      <c r="L6161">
        <v>595411</v>
      </c>
      <c r="M6161" t="s">
        <v>446</v>
      </c>
      <c r="N6161">
        <v>595411</v>
      </c>
      <c r="O6161" t="s">
        <v>446</v>
      </c>
      <c r="P6161">
        <v>595411</v>
      </c>
      <c r="Q6161" t="s">
        <v>446</v>
      </c>
      <c r="R6161" s="9">
        <v>71941.662785630979</v>
      </c>
      <c r="S6161" s="9"/>
      <c r="T6161" s="9"/>
      <c r="U6161" s="9"/>
      <c r="V6161" s="9"/>
      <c r="W6161" s="9"/>
      <c r="X6161" s="9"/>
      <c r="Y6161" s="9"/>
      <c r="Z6161" s="9"/>
      <c r="AA6161" s="9"/>
      <c r="AB6161" s="9"/>
      <c r="AC6161" s="9"/>
      <c r="AD6161" s="9"/>
      <c r="AE6161" s="9"/>
      <c r="AF6161" s="9"/>
      <c r="AG6161" s="9"/>
      <c r="AH6161" s="9"/>
      <c r="AI6161" s="9"/>
      <c r="AJ6161" s="9"/>
      <c r="AK6161" s="9"/>
      <c r="AL6161" s="9"/>
      <c r="AM6161" s="9"/>
      <c r="AN6161" s="9"/>
      <c r="AO6161" s="9"/>
      <c r="AP6161" s="9"/>
      <c r="AQ6161" s="15"/>
      <c r="AR6161" s="9"/>
      <c r="AS6161" s="9"/>
      <c r="AT6161" s="9"/>
      <c r="AU6161" s="9"/>
      <c r="AV6161" s="9"/>
      <c r="AW6161" s="9"/>
      <c r="AX6161" s="9"/>
      <c r="AY6161" s="9"/>
      <c r="AZ6161" s="9"/>
      <c r="BA6161" s="9"/>
      <c r="BB6161" s="9"/>
      <c r="BC6161" s="9"/>
      <c r="BD6161" s="9"/>
      <c r="BE6161" s="9"/>
      <c r="BF6161" s="9"/>
      <c r="BG6161" s="9"/>
      <c r="BH6161" s="9"/>
      <c r="BI6161" s="9"/>
      <c r="BJ6161" s="9"/>
      <c r="BK6161" s="9"/>
      <c r="BL6161" s="9">
        <f t="shared" si="200"/>
        <v>71941.662785630979</v>
      </c>
      <c r="BM6161" s="9">
        <f t="shared" si="201"/>
        <v>71900</v>
      </c>
    </row>
    <row r="6162" spans="1:65" x14ac:dyDescent="0.3">
      <c r="A6162" s="4" t="s">
        <v>120</v>
      </c>
      <c r="B6162" s="9">
        <v>2543</v>
      </c>
      <c r="C6162">
        <v>586803</v>
      </c>
      <c r="D6162">
        <v>1</v>
      </c>
      <c r="E6162">
        <v>1</v>
      </c>
      <c r="F6162">
        <v>1</v>
      </c>
      <c r="G6162">
        <v>1</v>
      </c>
      <c r="H6162">
        <v>0</v>
      </c>
      <c r="I6162" t="s">
        <v>81</v>
      </c>
      <c r="J6162">
        <v>586803</v>
      </c>
      <c r="K6162" t="s">
        <v>120</v>
      </c>
      <c r="L6162">
        <v>586803</v>
      </c>
      <c r="M6162" t="s">
        <v>120</v>
      </c>
      <c r="N6162">
        <v>586803</v>
      </c>
      <c r="O6162" t="s">
        <v>120</v>
      </c>
      <c r="P6162">
        <v>586307</v>
      </c>
      <c r="Q6162" t="s">
        <v>121</v>
      </c>
      <c r="R6162" s="9">
        <v>587847.46409359714</v>
      </c>
      <c r="S6162" s="9">
        <f>SUMIFS($B:$B,$J:$J,$C6162)</f>
        <v>3660</v>
      </c>
      <c r="T6162" s="9">
        <v>198885.48665036951</v>
      </c>
      <c r="U6162" s="9">
        <v>0</v>
      </c>
      <c r="V6162" s="9">
        <f>U6162*768</f>
        <v>0</v>
      </c>
      <c r="W6162" s="9">
        <v>31</v>
      </c>
      <c r="X6162" s="9">
        <f>W6162*3072</f>
        <v>95232</v>
      </c>
      <c r="Y6162" s="9">
        <v>14</v>
      </c>
      <c r="Z6162" s="9">
        <f>Y6162*1024</f>
        <v>14336</v>
      </c>
      <c r="AA6162" s="9">
        <v>7</v>
      </c>
      <c r="AB6162" s="9">
        <f>AA6162*256</f>
        <v>1792</v>
      </c>
      <c r="AC6162" s="9">
        <f>SUMIFS($B:$B,$L:$L,$C6162)</f>
        <v>8764</v>
      </c>
      <c r="AD6162" s="9">
        <v>1088792.83873285</v>
      </c>
      <c r="AE6162" s="9"/>
      <c r="AF6162" s="9"/>
      <c r="AG6162" s="9">
        <f>SUMIFS($B:$B,$N:$N,$C6162)</f>
        <v>8764</v>
      </c>
      <c r="AH6162" s="9">
        <v>986483.9189773812</v>
      </c>
      <c r="AI6162" s="9"/>
      <c r="AJ6162" s="9"/>
      <c r="AK6162" s="9"/>
      <c r="AL6162" s="9"/>
      <c r="AM6162" s="9"/>
      <c r="AN6162" s="9"/>
      <c r="AO6162" s="9"/>
      <c r="AP6162" s="9"/>
      <c r="AQ6162" s="15"/>
      <c r="AR6162" s="9">
        <v>1</v>
      </c>
      <c r="AS6162" s="9">
        <f>AR6162*30500</f>
        <v>30500</v>
      </c>
      <c r="AT6162" s="9"/>
      <c r="AU6162" s="9"/>
      <c r="AV6162" s="9"/>
      <c r="AW6162" s="9"/>
      <c r="AX6162" s="9"/>
      <c r="AY6162" s="9"/>
      <c r="AZ6162" s="9"/>
      <c r="BA6162" s="9"/>
      <c r="BB6162" s="9"/>
      <c r="BC6162" s="9"/>
      <c r="BD6162" s="9"/>
      <c r="BE6162" s="9"/>
      <c r="BF6162" s="9"/>
      <c r="BG6162" s="9"/>
      <c r="BH6162" s="9"/>
      <c r="BI6162" s="9"/>
      <c r="BJ6162" s="9"/>
      <c r="BK6162" s="9"/>
      <c r="BL6162" s="9">
        <f t="shared" si="200"/>
        <v>3003869.7084541977</v>
      </c>
      <c r="BM6162" s="9">
        <f t="shared" si="201"/>
        <v>3003900</v>
      </c>
    </row>
    <row r="6163" spans="1:65" x14ac:dyDescent="0.3">
      <c r="A6163" t="s">
        <v>120</v>
      </c>
      <c r="B6163" s="9">
        <v>370</v>
      </c>
      <c r="C6163">
        <v>513164</v>
      </c>
      <c r="D6163">
        <v>1</v>
      </c>
      <c r="E6163">
        <v>0</v>
      </c>
      <c r="F6163">
        <v>0</v>
      </c>
      <c r="G6163">
        <v>0</v>
      </c>
      <c r="H6163">
        <v>0</v>
      </c>
      <c r="I6163" t="s">
        <v>86</v>
      </c>
      <c r="J6163">
        <v>533921</v>
      </c>
      <c r="K6163" t="s">
        <v>189</v>
      </c>
      <c r="L6163">
        <v>533424</v>
      </c>
      <c r="M6163" t="s">
        <v>190</v>
      </c>
      <c r="N6163">
        <v>533424</v>
      </c>
      <c r="O6163" t="s">
        <v>190</v>
      </c>
      <c r="P6163">
        <v>533165</v>
      </c>
      <c r="Q6163" t="s">
        <v>191</v>
      </c>
      <c r="R6163" s="9">
        <v>88536.599103819099</v>
      </c>
      <c r="S6163" s="9"/>
      <c r="T6163" s="9"/>
      <c r="U6163" s="9"/>
      <c r="V6163" s="9"/>
      <c r="W6163" s="9"/>
      <c r="X6163" s="9"/>
      <c r="Y6163" s="9"/>
      <c r="Z6163" s="9"/>
      <c r="AA6163" s="9"/>
      <c r="AB6163" s="9"/>
      <c r="AC6163" s="9"/>
      <c r="AD6163" s="9"/>
      <c r="AE6163" s="9"/>
      <c r="AF6163" s="9"/>
      <c r="AG6163" s="9"/>
      <c r="AH6163" s="9"/>
      <c r="AI6163" s="9"/>
      <c r="AJ6163" s="9"/>
      <c r="AK6163" s="9"/>
      <c r="AL6163" s="9"/>
      <c r="AM6163" s="9"/>
      <c r="AN6163" s="9"/>
      <c r="AO6163" s="9"/>
      <c r="AP6163" s="9"/>
      <c r="AQ6163" s="15"/>
      <c r="AR6163" s="9"/>
      <c r="AS6163" s="9"/>
      <c r="AT6163" s="9"/>
      <c r="AU6163" s="9"/>
      <c r="AV6163" s="9"/>
      <c r="AW6163" s="9"/>
      <c r="AX6163" s="9"/>
      <c r="AY6163" s="9"/>
      <c r="AZ6163" s="9"/>
      <c r="BA6163" s="9"/>
      <c r="BB6163" s="9"/>
      <c r="BC6163" s="9"/>
      <c r="BD6163" s="9"/>
      <c r="BE6163" s="9"/>
      <c r="BF6163" s="9"/>
      <c r="BG6163" s="9"/>
      <c r="BH6163" s="9"/>
      <c r="BI6163" s="9"/>
      <c r="BJ6163" s="9"/>
      <c r="BK6163" s="9"/>
      <c r="BL6163" s="9">
        <f t="shared" si="200"/>
        <v>88536.599103819099</v>
      </c>
      <c r="BM6163" s="9">
        <f t="shared" si="201"/>
        <v>88500</v>
      </c>
    </row>
    <row r="6164" spans="1:65" x14ac:dyDescent="0.3">
      <c r="A6164" t="s">
        <v>5371</v>
      </c>
      <c r="B6164" s="9">
        <v>147</v>
      </c>
      <c r="C6164">
        <v>554472</v>
      </c>
      <c r="D6164">
        <v>1</v>
      </c>
      <c r="E6164">
        <v>0</v>
      </c>
      <c r="F6164">
        <v>0</v>
      </c>
      <c r="G6164">
        <v>0</v>
      </c>
      <c r="H6164">
        <v>0</v>
      </c>
      <c r="I6164" t="s">
        <v>151</v>
      </c>
      <c r="J6164">
        <v>553794</v>
      </c>
      <c r="K6164" t="s">
        <v>1195</v>
      </c>
      <c r="L6164">
        <v>553425</v>
      </c>
      <c r="M6164" t="s">
        <v>152</v>
      </c>
      <c r="N6164">
        <v>553425</v>
      </c>
      <c r="O6164" t="s">
        <v>152</v>
      </c>
      <c r="P6164">
        <v>553425</v>
      </c>
      <c r="Q6164" t="s">
        <v>152</v>
      </c>
      <c r="R6164" s="9">
        <v>71941.662785630979</v>
      </c>
      <c r="S6164" s="9"/>
      <c r="T6164" s="9"/>
      <c r="U6164" s="9"/>
      <c r="V6164" s="9"/>
      <c r="W6164" s="9"/>
      <c r="X6164" s="9"/>
      <c r="Y6164" s="9"/>
      <c r="Z6164" s="9"/>
      <c r="AA6164" s="9"/>
      <c r="AB6164" s="9"/>
      <c r="AC6164" s="9"/>
      <c r="AD6164" s="9"/>
      <c r="AE6164" s="9"/>
      <c r="AF6164" s="9"/>
      <c r="AG6164" s="9"/>
      <c r="AH6164" s="9"/>
      <c r="AI6164" s="9"/>
      <c r="AJ6164" s="9"/>
      <c r="AK6164" s="9"/>
      <c r="AL6164" s="9"/>
      <c r="AM6164" s="9"/>
      <c r="AN6164" s="9"/>
      <c r="AO6164" s="9"/>
      <c r="AP6164" s="9"/>
      <c r="AQ6164" s="15"/>
      <c r="AR6164" s="9"/>
      <c r="AS6164" s="9"/>
      <c r="AT6164" s="9"/>
      <c r="AU6164" s="9"/>
      <c r="AV6164" s="9"/>
      <c r="AW6164" s="9"/>
      <c r="AX6164" s="9"/>
      <c r="AY6164" s="9"/>
      <c r="AZ6164" s="9"/>
      <c r="BA6164" s="9"/>
      <c r="BB6164" s="9"/>
      <c r="BC6164" s="9"/>
      <c r="BD6164" s="9"/>
      <c r="BE6164" s="9"/>
      <c r="BF6164" s="9"/>
      <c r="BG6164" s="9"/>
      <c r="BH6164" s="9"/>
      <c r="BI6164" s="9"/>
      <c r="BJ6164" s="9"/>
      <c r="BK6164" s="9"/>
      <c r="BL6164" s="9">
        <f t="shared" si="200"/>
        <v>71941.662785630979</v>
      </c>
      <c r="BM6164" s="9">
        <f t="shared" si="201"/>
        <v>71900</v>
      </c>
    </row>
    <row r="6165" spans="1:65" x14ac:dyDescent="0.3">
      <c r="A6165" t="s">
        <v>2427</v>
      </c>
      <c r="B6165" s="9">
        <v>252</v>
      </c>
      <c r="C6165">
        <v>598861</v>
      </c>
      <c r="D6165">
        <v>1</v>
      </c>
      <c r="E6165">
        <v>0</v>
      </c>
      <c r="F6165">
        <v>0</v>
      </c>
      <c r="G6165">
        <v>0</v>
      </c>
      <c r="H6165">
        <v>0</v>
      </c>
      <c r="I6165" t="s">
        <v>83</v>
      </c>
      <c r="J6165">
        <v>549771</v>
      </c>
      <c r="K6165" t="s">
        <v>3617</v>
      </c>
      <c r="L6165">
        <v>549771</v>
      </c>
      <c r="M6165" t="s">
        <v>3617</v>
      </c>
      <c r="N6165">
        <v>549771</v>
      </c>
      <c r="O6165" t="s">
        <v>3617</v>
      </c>
      <c r="P6165">
        <v>549240</v>
      </c>
      <c r="Q6165" t="s">
        <v>102</v>
      </c>
      <c r="R6165" s="9">
        <v>71941.662785630979</v>
      </c>
      <c r="S6165" s="9"/>
      <c r="T6165" s="9"/>
      <c r="U6165" s="9"/>
      <c r="V6165" s="9"/>
      <c r="W6165" s="9"/>
      <c r="X6165" s="9"/>
      <c r="Y6165" s="9"/>
      <c r="Z6165" s="9"/>
      <c r="AA6165" s="9"/>
      <c r="AB6165" s="9"/>
      <c r="AC6165" s="9"/>
      <c r="AD6165" s="9"/>
      <c r="AE6165" s="9"/>
      <c r="AF6165" s="9"/>
      <c r="AG6165" s="9"/>
      <c r="AH6165" s="9"/>
      <c r="AI6165" s="9"/>
      <c r="AJ6165" s="9"/>
      <c r="AK6165" s="9"/>
      <c r="AL6165" s="9"/>
      <c r="AM6165" s="9"/>
      <c r="AN6165" s="9"/>
      <c r="AO6165" s="9"/>
      <c r="AP6165" s="9"/>
      <c r="AQ6165" s="15"/>
      <c r="AR6165" s="9"/>
      <c r="AS6165" s="9"/>
      <c r="AT6165" s="9"/>
      <c r="AU6165" s="9"/>
      <c r="AV6165" s="9"/>
      <c r="AW6165" s="9"/>
      <c r="AX6165" s="9"/>
      <c r="AY6165" s="9"/>
      <c r="AZ6165" s="9"/>
      <c r="BA6165" s="9"/>
      <c r="BB6165" s="9"/>
      <c r="BC6165" s="9"/>
      <c r="BD6165" s="9"/>
      <c r="BE6165" s="9"/>
      <c r="BF6165" s="9"/>
      <c r="BG6165" s="9"/>
      <c r="BH6165" s="9"/>
      <c r="BI6165" s="9"/>
      <c r="BJ6165" s="9"/>
      <c r="BK6165" s="9"/>
      <c r="BL6165" s="9">
        <f t="shared" si="200"/>
        <v>71941.662785630979</v>
      </c>
      <c r="BM6165" s="9">
        <f t="shared" si="201"/>
        <v>71900</v>
      </c>
    </row>
    <row r="6166" spans="1:65" x14ac:dyDescent="0.3">
      <c r="A6166" t="s">
        <v>2427</v>
      </c>
      <c r="B6166" s="9">
        <v>127</v>
      </c>
      <c r="C6166">
        <v>598518</v>
      </c>
      <c r="D6166">
        <v>1</v>
      </c>
      <c r="E6166">
        <v>0</v>
      </c>
      <c r="F6166">
        <v>0</v>
      </c>
      <c r="G6166">
        <v>0</v>
      </c>
      <c r="H6166">
        <v>0</v>
      </c>
      <c r="I6166" t="s">
        <v>86</v>
      </c>
      <c r="J6166">
        <v>541834</v>
      </c>
      <c r="K6166" t="s">
        <v>775</v>
      </c>
      <c r="L6166">
        <v>541834</v>
      </c>
      <c r="M6166" t="s">
        <v>775</v>
      </c>
      <c r="N6166">
        <v>541834</v>
      </c>
      <c r="O6166" t="s">
        <v>775</v>
      </c>
      <c r="P6166">
        <v>541656</v>
      </c>
      <c r="Q6166" t="s">
        <v>227</v>
      </c>
      <c r="R6166" s="9">
        <v>71941.662785630979</v>
      </c>
      <c r="S6166" s="9"/>
      <c r="T6166" s="9"/>
      <c r="U6166" s="9"/>
      <c r="V6166" s="9"/>
      <c r="W6166" s="9"/>
      <c r="X6166" s="9"/>
      <c r="Y6166" s="9"/>
      <c r="Z6166" s="9"/>
      <c r="AA6166" s="9"/>
      <c r="AB6166" s="9"/>
      <c r="AC6166" s="9"/>
      <c r="AD6166" s="9"/>
      <c r="AE6166" s="9"/>
      <c r="AF6166" s="9"/>
      <c r="AG6166" s="9"/>
      <c r="AH6166" s="9"/>
      <c r="AI6166" s="9"/>
      <c r="AJ6166" s="9"/>
      <c r="AK6166" s="9"/>
      <c r="AL6166" s="9"/>
      <c r="AM6166" s="9"/>
      <c r="AN6166" s="9"/>
      <c r="AO6166" s="9"/>
      <c r="AP6166" s="9"/>
      <c r="AQ6166" s="15"/>
      <c r="AR6166" s="9"/>
      <c r="AS6166" s="9"/>
      <c r="AT6166" s="9"/>
      <c r="AU6166" s="9"/>
      <c r="AV6166" s="9"/>
      <c r="AW6166" s="9"/>
      <c r="AX6166" s="9"/>
      <c r="AY6166" s="9"/>
      <c r="AZ6166" s="9"/>
      <c r="BA6166" s="9"/>
      <c r="BB6166" s="9"/>
      <c r="BC6166" s="9"/>
      <c r="BD6166" s="9"/>
      <c r="BE6166" s="9"/>
      <c r="BF6166" s="9"/>
      <c r="BG6166" s="9"/>
      <c r="BH6166" s="9"/>
      <c r="BI6166" s="9"/>
      <c r="BJ6166" s="9"/>
      <c r="BK6166" s="9"/>
      <c r="BL6166" s="9">
        <f t="shared" si="200"/>
        <v>71941.662785630979</v>
      </c>
      <c r="BM6166" s="9">
        <f t="shared" si="201"/>
        <v>71900</v>
      </c>
    </row>
    <row r="6167" spans="1:65" x14ac:dyDescent="0.3">
      <c r="A6167" t="s">
        <v>2427</v>
      </c>
      <c r="B6167" s="9">
        <v>389</v>
      </c>
      <c r="C6167">
        <v>582743</v>
      </c>
      <c r="D6167">
        <v>1</v>
      </c>
      <c r="E6167">
        <v>0</v>
      </c>
      <c r="F6167">
        <v>0</v>
      </c>
      <c r="G6167">
        <v>0</v>
      </c>
      <c r="H6167">
        <v>0</v>
      </c>
      <c r="I6167" t="s">
        <v>81</v>
      </c>
      <c r="J6167">
        <v>582352</v>
      </c>
      <c r="K6167" t="s">
        <v>3665</v>
      </c>
      <c r="L6167">
        <v>581283</v>
      </c>
      <c r="M6167" t="s">
        <v>82</v>
      </c>
      <c r="N6167">
        <v>581283</v>
      </c>
      <c r="O6167" t="s">
        <v>82</v>
      </c>
      <c r="P6167">
        <v>581283</v>
      </c>
      <c r="Q6167" t="s">
        <v>82</v>
      </c>
      <c r="R6167" s="9">
        <v>93031.947159956238</v>
      </c>
      <c r="S6167" s="9"/>
      <c r="T6167" s="9"/>
      <c r="U6167" s="9"/>
      <c r="V6167" s="9"/>
      <c r="W6167" s="9"/>
      <c r="X6167" s="9"/>
      <c r="Y6167" s="9"/>
      <c r="Z6167" s="9"/>
      <c r="AA6167" s="9"/>
      <c r="AB6167" s="9"/>
      <c r="AC6167" s="9"/>
      <c r="AD6167" s="9"/>
      <c r="AE6167" s="9"/>
      <c r="AF6167" s="9"/>
      <c r="AG6167" s="9"/>
      <c r="AH6167" s="9"/>
      <c r="AI6167" s="9"/>
      <c r="AJ6167" s="9"/>
      <c r="AK6167" s="9"/>
      <c r="AL6167" s="9"/>
      <c r="AM6167" s="9"/>
      <c r="AN6167" s="9"/>
      <c r="AO6167" s="9"/>
      <c r="AP6167" s="9"/>
      <c r="AQ6167" s="15"/>
      <c r="AR6167" s="9"/>
      <c r="AS6167" s="9"/>
      <c r="AT6167" s="9"/>
      <c r="AU6167" s="9"/>
      <c r="AV6167" s="9"/>
      <c r="AW6167" s="9"/>
      <c r="AX6167" s="9"/>
      <c r="AY6167" s="9"/>
      <c r="AZ6167" s="9"/>
      <c r="BA6167" s="9"/>
      <c r="BB6167" s="9"/>
      <c r="BC6167" s="9"/>
      <c r="BD6167" s="9"/>
      <c r="BE6167" s="9"/>
      <c r="BF6167" s="9"/>
      <c r="BG6167" s="9"/>
      <c r="BH6167" s="9"/>
      <c r="BI6167" s="9"/>
      <c r="BJ6167" s="9"/>
      <c r="BK6167" s="9"/>
      <c r="BL6167" s="9">
        <f t="shared" si="200"/>
        <v>93031.947159956238</v>
      </c>
      <c r="BM6167" s="9">
        <f t="shared" si="201"/>
        <v>93000</v>
      </c>
    </row>
    <row r="6168" spans="1:65" x14ac:dyDescent="0.3">
      <c r="A6168" s="2" t="s">
        <v>2427</v>
      </c>
      <c r="B6168" s="9">
        <v>1514</v>
      </c>
      <c r="C6168">
        <v>536971</v>
      </c>
      <c r="D6168">
        <v>1</v>
      </c>
      <c r="E6168">
        <v>1</v>
      </c>
      <c r="F6168">
        <v>0</v>
      </c>
      <c r="G6168">
        <v>0</v>
      </c>
      <c r="H6168">
        <v>0</v>
      </c>
      <c r="I6168" t="s">
        <v>86</v>
      </c>
      <c r="J6168">
        <v>536971</v>
      </c>
      <c r="K6168" t="s">
        <v>2427</v>
      </c>
      <c r="L6168">
        <v>536326</v>
      </c>
      <c r="M6168" t="s">
        <v>372</v>
      </c>
      <c r="N6168">
        <v>536326</v>
      </c>
      <c r="O6168" t="s">
        <v>372</v>
      </c>
      <c r="P6168">
        <v>536326</v>
      </c>
      <c r="Q6168" t="s">
        <v>372</v>
      </c>
      <c r="R6168" s="9">
        <v>354424.57210460649</v>
      </c>
      <c r="S6168" s="9">
        <f>SUMIFS($B:$B,$J:$J,$C6168)</f>
        <v>2352</v>
      </c>
      <c r="T6168" s="9">
        <v>127957.34909066639</v>
      </c>
      <c r="U6168" s="9">
        <v>0</v>
      </c>
      <c r="V6168" s="9">
        <f>U6168*768</f>
        <v>0</v>
      </c>
      <c r="W6168" s="9">
        <v>14</v>
      </c>
      <c r="X6168" s="9">
        <f>W6168*3072</f>
        <v>43008</v>
      </c>
      <c r="Y6168" s="9">
        <v>6</v>
      </c>
      <c r="Z6168" s="9">
        <f>Y6168*1024</f>
        <v>6144</v>
      </c>
      <c r="AA6168" s="9">
        <v>2</v>
      </c>
      <c r="AB6168" s="9">
        <f>AA6168*256</f>
        <v>512</v>
      </c>
      <c r="AC6168" s="9"/>
      <c r="AD6168" s="9"/>
      <c r="AE6168" s="9"/>
      <c r="AF6168" s="9"/>
      <c r="AG6168" s="9"/>
      <c r="AH6168" s="9"/>
      <c r="AI6168" s="9"/>
      <c r="AJ6168" s="9"/>
      <c r="AK6168" s="9"/>
      <c r="AL6168" s="9"/>
      <c r="AM6168" s="9"/>
      <c r="AN6168" s="9"/>
      <c r="AO6168" s="9"/>
      <c r="AP6168" s="9"/>
      <c r="AQ6168" s="15"/>
      <c r="AR6168" s="9"/>
      <c r="AS6168" s="9"/>
      <c r="AT6168" s="9"/>
      <c r="AU6168" s="9"/>
      <c r="AV6168" s="9"/>
      <c r="AW6168" s="9"/>
      <c r="AX6168" s="9"/>
      <c r="AY6168" s="9"/>
      <c r="AZ6168" s="9"/>
      <c r="BA6168" s="9"/>
      <c r="BB6168" s="9"/>
      <c r="BC6168" s="9"/>
      <c r="BD6168" s="9"/>
      <c r="BE6168" s="9"/>
      <c r="BF6168" s="9"/>
      <c r="BG6168" s="9"/>
      <c r="BH6168" s="9"/>
      <c r="BI6168" s="9"/>
      <c r="BJ6168" s="9"/>
      <c r="BK6168" s="9"/>
      <c r="BL6168" s="9">
        <f t="shared" si="200"/>
        <v>532045.92119527282</v>
      </c>
      <c r="BM6168" s="9">
        <f t="shared" si="201"/>
        <v>532000</v>
      </c>
    </row>
    <row r="6169" spans="1:65" x14ac:dyDescent="0.3">
      <c r="A6169" t="s">
        <v>2427</v>
      </c>
      <c r="B6169" s="9">
        <v>127</v>
      </c>
      <c r="C6169">
        <v>529761</v>
      </c>
      <c r="D6169">
        <v>1</v>
      </c>
      <c r="E6169">
        <v>0</v>
      </c>
      <c r="F6169">
        <v>0</v>
      </c>
      <c r="G6169">
        <v>0</v>
      </c>
      <c r="H6169">
        <v>0</v>
      </c>
      <c r="I6169" t="s">
        <v>83</v>
      </c>
      <c r="J6169">
        <v>546801</v>
      </c>
      <c r="K6169" t="s">
        <v>239</v>
      </c>
      <c r="L6169">
        <v>546801</v>
      </c>
      <c r="M6169" t="s">
        <v>239</v>
      </c>
      <c r="N6169">
        <v>545881</v>
      </c>
      <c r="O6169" t="s">
        <v>238</v>
      </c>
      <c r="P6169">
        <v>545881</v>
      </c>
      <c r="Q6169" t="s">
        <v>238</v>
      </c>
      <c r="R6169" s="9">
        <v>71941.662785630979</v>
      </c>
      <c r="S6169" s="9"/>
      <c r="T6169" s="9"/>
      <c r="U6169" s="9"/>
      <c r="V6169" s="9"/>
      <c r="W6169" s="9"/>
      <c r="X6169" s="9"/>
      <c r="Y6169" s="9"/>
      <c r="Z6169" s="9"/>
      <c r="AA6169" s="9"/>
      <c r="AB6169" s="9"/>
      <c r="AC6169" s="9"/>
      <c r="AD6169" s="9"/>
      <c r="AE6169" s="9"/>
      <c r="AF6169" s="9"/>
      <c r="AG6169" s="9"/>
      <c r="AH6169" s="9"/>
      <c r="AI6169" s="9"/>
      <c r="AJ6169" s="9"/>
      <c r="AK6169" s="9"/>
      <c r="AL6169" s="9"/>
      <c r="AM6169" s="9"/>
      <c r="AN6169" s="9"/>
      <c r="AO6169" s="9"/>
      <c r="AP6169" s="9"/>
      <c r="AQ6169" s="15"/>
      <c r="AR6169" s="9"/>
      <c r="AS6169" s="9"/>
      <c r="AT6169" s="9"/>
      <c r="AU6169" s="9"/>
      <c r="AV6169" s="9"/>
      <c r="AW6169" s="9"/>
      <c r="AX6169" s="9"/>
      <c r="AY6169" s="9"/>
      <c r="AZ6169" s="9"/>
      <c r="BA6169" s="9"/>
      <c r="BB6169" s="9"/>
      <c r="BC6169" s="9"/>
      <c r="BD6169" s="9"/>
      <c r="BE6169" s="9"/>
      <c r="BF6169" s="9"/>
      <c r="BG6169" s="9"/>
      <c r="BH6169" s="9"/>
      <c r="BI6169" s="9"/>
      <c r="BJ6169" s="9"/>
      <c r="BK6169" s="9"/>
      <c r="BL6169" s="9">
        <f t="shared" si="200"/>
        <v>71941.662785630979</v>
      </c>
      <c r="BM6169" s="9">
        <f t="shared" si="201"/>
        <v>71900</v>
      </c>
    </row>
    <row r="6170" spans="1:65" x14ac:dyDescent="0.3">
      <c r="A6170" t="s">
        <v>5372</v>
      </c>
      <c r="B6170" s="9">
        <v>654</v>
      </c>
      <c r="C6170">
        <v>574686</v>
      </c>
      <c r="D6170">
        <v>1</v>
      </c>
      <c r="E6170">
        <v>0</v>
      </c>
      <c r="F6170">
        <v>0</v>
      </c>
      <c r="G6170">
        <v>0</v>
      </c>
      <c r="H6170">
        <v>0</v>
      </c>
      <c r="I6170" t="s">
        <v>90</v>
      </c>
      <c r="J6170">
        <v>574341</v>
      </c>
      <c r="K6170" t="s">
        <v>348</v>
      </c>
      <c r="L6170">
        <v>574341</v>
      </c>
      <c r="M6170" t="s">
        <v>348</v>
      </c>
      <c r="N6170">
        <v>574341</v>
      </c>
      <c r="O6170" t="s">
        <v>348</v>
      </c>
      <c r="P6170">
        <v>573868</v>
      </c>
      <c r="Q6170" t="s">
        <v>349</v>
      </c>
      <c r="R6170" s="9">
        <v>155384.6824727848</v>
      </c>
      <c r="S6170" s="9"/>
      <c r="T6170" s="9"/>
      <c r="U6170" s="9"/>
      <c r="V6170" s="9"/>
      <c r="W6170" s="9"/>
      <c r="X6170" s="9"/>
      <c r="Y6170" s="9"/>
      <c r="Z6170" s="9"/>
      <c r="AA6170" s="9"/>
      <c r="AB6170" s="9"/>
      <c r="AC6170" s="9"/>
      <c r="AD6170" s="9"/>
      <c r="AE6170" s="9"/>
      <c r="AF6170" s="9"/>
      <c r="AG6170" s="9"/>
      <c r="AH6170" s="9"/>
      <c r="AI6170" s="9"/>
      <c r="AJ6170" s="9"/>
      <c r="AK6170" s="9"/>
      <c r="AL6170" s="9"/>
      <c r="AM6170" s="9"/>
      <c r="AN6170" s="9"/>
      <c r="AO6170" s="9"/>
      <c r="AP6170" s="9"/>
      <c r="AQ6170" s="15"/>
      <c r="AR6170" s="9"/>
      <c r="AS6170" s="9"/>
      <c r="AT6170" s="9"/>
      <c r="AU6170" s="9"/>
      <c r="AV6170" s="9"/>
      <c r="AW6170" s="9"/>
      <c r="AX6170" s="9"/>
      <c r="AY6170" s="9"/>
      <c r="AZ6170" s="9"/>
      <c r="BA6170" s="9"/>
      <c r="BB6170" s="9"/>
      <c r="BC6170" s="9"/>
      <c r="BD6170" s="9"/>
      <c r="BE6170" s="9"/>
      <c r="BF6170" s="9"/>
      <c r="BG6170" s="9"/>
      <c r="BH6170" s="9"/>
      <c r="BI6170" s="9"/>
      <c r="BJ6170" s="9"/>
      <c r="BK6170" s="9"/>
      <c r="BL6170" s="9">
        <f t="shared" si="200"/>
        <v>155384.6824727848</v>
      </c>
      <c r="BM6170" s="9">
        <f t="shared" si="201"/>
        <v>155400</v>
      </c>
    </row>
    <row r="6171" spans="1:65" x14ac:dyDescent="0.3">
      <c r="A6171" t="s">
        <v>5373</v>
      </c>
      <c r="B6171" s="9">
        <v>539</v>
      </c>
      <c r="C6171">
        <v>576956</v>
      </c>
      <c r="D6171">
        <v>1</v>
      </c>
      <c r="E6171">
        <v>0</v>
      </c>
      <c r="F6171">
        <v>0</v>
      </c>
      <c r="G6171">
        <v>0</v>
      </c>
      <c r="H6171">
        <v>0</v>
      </c>
      <c r="I6171" t="s">
        <v>90</v>
      </c>
      <c r="J6171">
        <v>576131</v>
      </c>
      <c r="K6171" t="s">
        <v>572</v>
      </c>
      <c r="L6171">
        <v>576859</v>
      </c>
      <c r="M6171" t="s">
        <v>99</v>
      </c>
      <c r="N6171">
        <v>576859</v>
      </c>
      <c r="O6171" t="s">
        <v>99</v>
      </c>
      <c r="P6171">
        <v>576361</v>
      </c>
      <c r="Q6171" t="s">
        <v>100</v>
      </c>
      <c r="R6171" s="9">
        <v>128400.2993942742</v>
      </c>
      <c r="S6171" s="9"/>
      <c r="T6171" s="9"/>
      <c r="U6171" s="9"/>
      <c r="V6171" s="9"/>
      <c r="W6171" s="9"/>
      <c r="X6171" s="9"/>
      <c r="Y6171" s="9"/>
      <c r="Z6171" s="9"/>
      <c r="AA6171" s="9"/>
      <c r="AB6171" s="9"/>
      <c r="AC6171" s="9"/>
      <c r="AD6171" s="9"/>
      <c r="AE6171" s="9"/>
      <c r="AF6171" s="9"/>
      <c r="AG6171" s="9"/>
      <c r="AH6171" s="9"/>
      <c r="AI6171" s="9"/>
      <c r="AJ6171" s="9"/>
      <c r="AK6171" s="9"/>
      <c r="AL6171" s="9"/>
      <c r="AM6171" s="9"/>
      <c r="AN6171" s="9"/>
      <c r="AO6171" s="9"/>
      <c r="AP6171" s="9"/>
      <c r="AQ6171" s="15"/>
      <c r="AR6171" s="9"/>
      <c r="AS6171" s="9"/>
      <c r="AT6171" s="9"/>
      <c r="AU6171" s="9"/>
      <c r="AV6171" s="9"/>
      <c r="AW6171" s="9"/>
      <c r="AX6171" s="9"/>
      <c r="AY6171" s="9"/>
      <c r="AZ6171" s="9"/>
      <c r="BA6171" s="9"/>
      <c r="BB6171" s="9"/>
      <c r="BC6171" s="9"/>
      <c r="BD6171" s="9"/>
      <c r="BE6171" s="9"/>
      <c r="BF6171" s="9"/>
      <c r="BG6171" s="9"/>
      <c r="BH6171" s="9"/>
      <c r="BI6171" s="9"/>
      <c r="BJ6171" s="9"/>
      <c r="BK6171" s="9"/>
      <c r="BL6171" s="9">
        <f t="shared" si="200"/>
        <v>128400.2993942742</v>
      </c>
      <c r="BM6171" s="9">
        <f t="shared" si="201"/>
        <v>128400</v>
      </c>
    </row>
    <row r="6172" spans="1:65" x14ac:dyDescent="0.3">
      <c r="A6172" s="5" t="s">
        <v>480</v>
      </c>
      <c r="B6172" s="9">
        <v>20404</v>
      </c>
      <c r="C6172">
        <v>595209</v>
      </c>
      <c r="D6172">
        <v>1</v>
      </c>
      <c r="E6172">
        <v>1</v>
      </c>
      <c r="F6172">
        <v>1</v>
      </c>
      <c r="G6172">
        <v>1</v>
      </c>
      <c r="H6172">
        <v>1</v>
      </c>
      <c r="I6172" t="s">
        <v>123</v>
      </c>
      <c r="J6172">
        <v>595209</v>
      </c>
      <c r="K6172" t="s">
        <v>480</v>
      </c>
      <c r="L6172">
        <v>595209</v>
      </c>
      <c r="M6172" t="s">
        <v>480</v>
      </c>
      <c r="N6172">
        <v>595209</v>
      </c>
      <c r="O6172" t="s">
        <v>480</v>
      </c>
      <c r="P6172">
        <v>595209</v>
      </c>
      <c r="Q6172" t="s">
        <v>480</v>
      </c>
      <c r="R6172" s="9">
        <v>911391.20567081124</v>
      </c>
      <c r="S6172" s="9">
        <f>SUMIFS($B:$B,$J:$J,$C6172)</f>
        <v>32187</v>
      </c>
      <c r="T6172" s="9">
        <v>719871.28974234057</v>
      </c>
      <c r="U6172" s="9">
        <v>4</v>
      </c>
      <c r="V6172" s="9">
        <f>U6172*768</f>
        <v>3072</v>
      </c>
      <c r="W6172" s="9">
        <v>105</v>
      </c>
      <c r="X6172" s="9">
        <f>W6172*3072</f>
        <v>322560</v>
      </c>
      <c r="Y6172" s="9">
        <v>157</v>
      </c>
      <c r="Z6172" s="9">
        <f>Y6172*1024</f>
        <v>160768</v>
      </c>
      <c r="AA6172" s="9">
        <v>103</v>
      </c>
      <c r="AB6172" s="9">
        <f>AA6172*256</f>
        <v>26368</v>
      </c>
      <c r="AC6172" s="9">
        <f>SUMIFS($B:$B,$L:$L,$C6172)</f>
        <v>42603</v>
      </c>
      <c r="AD6172" s="9">
        <v>2720729.1467764722</v>
      </c>
      <c r="AE6172" s="9">
        <f>SUMIFS($B:$B,$P:$P,$C6172)</f>
        <v>42603</v>
      </c>
      <c r="AF6172" s="9">
        <v>2549943.5466814619</v>
      </c>
      <c r="AG6172" s="9">
        <f>SUMIFS($B:$B,$N:$N,$C6172)</f>
        <v>42603</v>
      </c>
      <c r="AH6172" s="9">
        <v>7201570.9742948031</v>
      </c>
      <c r="AI6172" s="9">
        <f>SUMIFS($B:$B,$P:$P,$C6172)</f>
        <v>42603</v>
      </c>
      <c r="AJ6172" s="9">
        <v>20164587.35120216</v>
      </c>
      <c r="AK6172" s="9"/>
      <c r="AL6172" s="9">
        <v>5191</v>
      </c>
      <c r="AM6172" s="9">
        <f>AL6172*141</f>
        <v>731931</v>
      </c>
      <c r="AN6172" s="9"/>
      <c r="AO6172" s="9"/>
      <c r="AP6172" s="9"/>
      <c r="AQ6172" s="15"/>
      <c r="AR6172" s="9">
        <v>45</v>
      </c>
      <c r="AS6172" s="9">
        <f>AR6172*30500</f>
        <v>1372500</v>
      </c>
      <c r="AT6172" s="9">
        <v>305</v>
      </c>
      <c r="AU6172" s="9">
        <f>AT6172*2742</f>
        <v>836310</v>
      </c>
      <c r="AV6172" s="9">
        <v>0</v>
      </c>
      <c r="AW6172" s="9">
        <f>AV6172*914</f>
        <v>0</v>
      </c>
      <c r="AX6172" s="9">
        <v>1813</v>
      </c>
      <c r="AY6172" s="9">
        <f>AX6172*141</f>
        <v>255633</v>
      </c>
      <c r="AZ6172" s="9">
        <v>1633</v>
      </c>
      <c r="BA6172" s="9">
        <f>AZ6172*343</f>
        <v>560119</v>
      </c>
      <c r="BB6172" s="9">
        <v>1207</v>
      </c>
      <c r="BC6172" s="9">
        <f>BB6172*109</f>
        <v>131563</v>
      </c>
      <c r="BD6172" s="9">
        <v>103</v>
      </c>
      <c r="BE6172" s="9">
        <f>BD6172*82</f>
        <v>8446</v>
      </c>
      <c r="BF6172" s="9">
        <v>1587</v>
      </c>
      <c r="BG6172" s="9">
        <f>BF6172*328</f>
        <v>520536</v>
      </c>
      <c r="BH6172" s="9">
        <v>104</v>
      </c>
      <c r="BI6172" s="9">
        <f>BH6172*410</f>
        <v>42640</v>
      </c>
      <c r="BJ6172" s="9">
        <v>36</v>
      </c>
      <c r="BK6172" s="9">
        <f>BJ6172*219</f>
        <v>7884</v>
      </c>
      <c r="BL6172" s="9">
        <f t="shared" si="200"/>
        <v>39248423.51436805</v>
      </c>
      <c r="BM6172" s="9">
        <f t="shared" si="201"/>
        <v>39248400</v>
      </c>
    </row>
    <row r="6173" spans="1:65" x14ac:dyDescent="0.3">
      <c r="A6173" t="s">
        <v>5374</v>
      </c>
      <c r="B6173" s="9">
        <v>377</v>
      </c>
      <c r="C6173">
        <v>597171</v>
      </c>
      <c r="D6173">
        <v>1</v>
      </c>
      <c r="E6173">
        <v>0</v>
      </c>
      <c r="F6173">
        <v>0</v>
      </c>
      <c r="G6173">
        <v>0</v>
      </c>
      <c r="H6173">
        <v>0</v>
      </c>
      <c r="I6173" t="s">
        <v>81</v>
      </c>
      <c r="J6173">
        <v>595527</v>
      </c>
      <c r="K6173" t="s">
        <v>592</v>
      </c>
      <c r="L6173">
        <v>584002</v>
      </c>
      <c r="M6173" t="s">
        <v>278</v>
      </c>
      <c r="N6173">
        <v>584002</v>
      </c>
      <c r="O6173" t="s">
        <v>278</v>
      </c>
      <c r="P6173">
        <v>584002</v>
      </c>
      <c r="Q6173" t="s">
        <v>278</v>
      </c>
      <c r="R6173" s="9">
        <v>90193.209865306228</v>
      </c>
      <c r="S6173" s="9"/>
      <c r="T6173" s="9"/>
      <c r="U6173" s="9"/>
      <c r="V6173" s="9"/>
      <c r="W6173" s="9"/>
      <c r="X6173" s="9"/>
      <c r="Y6173" s="9"/>
      <c r="Z6173" s="9"/>
      <c r="AA6173" s="9"/>
      <c r="AB6173" s="9"/>
      <c r="AC6173" s="9"/>
      <c r="AD6173" s="9"/>
      <c r="AE6173" s="9"/>
      <c r="AF6173" s="9"/>
      <c r="AG6173" s="9"/>
      <c r="AH6173" s="9"/>
      <c r="AI6173" s="9"/>
      <c r="AJ6173" s="9"/>
      <c r="AK6173" s="9"/>
      <c r="AL6173" s="9"/>
      <c r="AM6173" s="9"/>
      <c r="AN6173" s="9"/>
      <c r="AO6173" s="9"/>
      <c r="AP6173" s="9"/>
      <c r="AQ6173" s="15"/>
      <c r="AR6173" s="9"/>
      <c r="AS6173" s="9"/>
      <c r="AT6173" s="9"/>
      <c r="AU6173" s="9"/>
      <c r="AV6173" s="9"/>
      <c r="AW6173" s="9"/>
      <c r="AX6173" s="9"/>
      <c r="AY6173" s="9"/>
      <c r="AZ6173" s="9"/>
      <c r="BA6173" s="9"/>
      <c r="BB6173" s="9"/>
      <c r="BC6173" s="9"/>
      <c r="BD6173" s="9"/>
      <c r="BE6173" s="9"/>
      <c r="BF6173" s="9"/>
      <c r="BG6173" s="9"/>
      <c r="BH6173" s="9"/>
      <c r="BI6173" s="9"/>
      <c r="BJ6173" s="9"/>
      <c r="BK6173" s="9"/>
      <c r="BL6173" s="9">
        <f t="shared" si="200"/>
        <v>90193.209865306228</v>
      </c>
      <c r="BM6173" s="9">
        <f t="shared" si="201"/>
        <v>90200</v>
      </c>
    </row>
    <row r="6174" spans="1:65" x14ac:dyDescent="0.3">
      <c r="A6174" t="s">
        <v>5375</v>
      </c>
      <c r="B6174" s="9">
        <v>169</v>
      </c>
      <c r="C6174">
        <v>544604</v>
      </c>
      <c r="D6174">
        <v>1</v>
      </c>
      <c r="E6174">
        <v>0</v>
      </c>
      <c r="F6174">
        <v>0</v>
      </c>
      <c r="G6174">
        <v>0</v>
      </c>
      <c r="H6174">
        <v>0</v>
      </c>
      <c r="I6174" t="s">
        <v>104</v>
      </c>
      <c r="J6174">
        <v>564451</v>
      </c>
      <c r="K6174" t="s">
        <v>1141</v>
      </c>
      <c r="L6174">
        <v>577626</v>
      </c>
      <c r="M6174" t="s">
        <v>1142</v>
      </c>
      <c r="N6174">
        <v>577626</v>
      </c>
      <c r="O6174" t="s">
        <v>1142</v>
      </c>
      <c r="P6174">
        <v>577626</v>
      </c>
      <c r="Q6174" t="s">
        <v>1142</v>
      </c>
      <c r="R6174" s="9">
        <v>71941.662785630979</v>
      </c>
      <c r="S6174" s="9"/>
      <c r="T6174" s="9"/>
      <c r="U6174" s="9"/>
      <c r="V6174" s="9"/>
      <c r="W6174" s="9"/>
      <c r="X6174" s="9"/>
      <c r="Y6174" s="9"/>
      <c r="Z6174" s="9"/>
      <c r="AA6174" s="9"/>
      <c r="AB6174" s="9"/>
      <c r="AC6174" s="9"/>
      <c r="AD6174" s="9"/>
      <c r="AE6174" s="9"/>
      <c r="AF6174" s="9"/>
      <c r="AG6174" s="9"/>
      <c r="AH6174" s="9"/>
      <c r="AI6174" s="9"/>
      <c r="AJ6174" s="9"/>
      <c r="AK6174" s="9"/>
      <c r="AL6174" s="9"/>
      <c r="AM6174" s="9"/>
      <c r="AN6174" s="9"/>
      <c r="AO6174" s="9"/>
      <c r="AP6174" s="9"/>
      <c r="AQ6174" s="15"/>
      <c r="AR6174" s="9"/>
      <c r="AS6174" s="9"/>
      <c r="AT6174" s="9"/>
      <c r="AU6174" s="9"/>
      <c r="AV6174" s="9"/>
      <c r="AW6174" s="9"/>
      <c r="AX6174" s="9"/>
      <c r="AY6174" s="9"/>
      <c r="AZ6174" s="9"/>
      <c r="BA6174" s="9"/>
      <c r="BB6174" s="9"/>
      <c r="BC6174" s="9"/>
      <c r="BD6174" s="9"/>
      <c r="BE6174" s="9"/>
      <c r="BF6174" s="9"/>
      <c r="BG6174" s="9"/>
      <c r="BH6174" s="9"/>
      <c r="BI6174" s="9"/>
      <c r="BJ6174" s="9"/>
      <c r="BK6174" s="9"/>
      <c r="BL6174" s="9">
        <f t="shared" si="200"/>
        <v>71941.662785630979</v>
      </c>
      <c r="BM6174" s="9">
        <f t="shared" si="201"/>
        <v>71900</v>
      </c>
    </row>
    <row r="6175" spans="1:65" x14ac:dyDescent="0.3">
      <c r="A6175" t="s">
        <v>5376</v>
      </c>
      <c r="B6175" s="9">
        <v>584</v>
      </c>
      <c r="C6175">
        <v>574694</v>
      </c>
      <c r="D6175">
        <v>1</v>
      </c>
      <c r="E6175">
        <v>0</v>
      </c>
      <c r="F6175">
        <v>0</v>
      </c>
      <c r="G6175">
        <v>0</v>
      </c>
      <c r="H6175">
        <v>0</v>
      </c>
      <c r="I6175" t="s">
        <v>90</v>
      </c>
      <c r="J6175">
        <v>574082</v>
      </c>
      <c r="K6175" t="s">
        <v>1888</v>
      </c>
      <c r="L6175">
        <v>574082</v>
      </c>
      <c r="M6175" t="s">
        <v>1888</v>
      </c>
      <c r="N6175">
        <v>574082</v>
      </c>
      <c r="O6175" t="s">
        <v>1888</v>
      </c>
      <c r="P6175">
        <v>573868</v>
      </c>
      <c r="Q6175" t="s">
        <v>349</v>
      </c>
      <c r="R6175" s="9">
        <v>138972.11647865691</v>
      </c>
      <c r="S6175" s="9"/>
      <c r="T6175" s="9"/>
      <c r="U6175" s="9"/>
      <c r="V6175" s="9"/>
      <c r="W6175" s="9"/>
      <c r="X6175" s="9"/>
      <c r="Y6175" s="9"/>
      <c r="Z6175" s="9"/>
      <c r="AA6175" s="9"/>
      <c r="AB6175" s="9"/>
      <c r="AC6175" s="9"/>
      <c r="AD6175" s="9"/>
      <c r="AE6175" s="9"/>
      <c r="AF6175" s="9"/>
      <c r="AG6175" s="9"/>
      <c r="AH6175" s="9"/>
      <c r="AI6175" s="9"/>
      <c r="AJ6175" s="9"/>
      <c r="AK6175" s="9"/>
      <c r="AL6175" s="9"/>
      <c r="AM6175" s="9"/>
      <c r="AN6175" s="9"/>
      <c r="AO6175" s="9"/>
      <c r="AP6175" s="9"/>
      <c r="AQ6175" s="15"/>
      <c r="AR6175" s="9"/>
      <c r="AS6175" s="9"/>
      <c r="AT6175" s="9"/>
      <c r="AU6175" s="9"/>
      <c r="AV6175" s="9"/>
      <c r="AW6175" s="9"/>
      <c r="AX6175" s="9"/>
      <c r="AY6175" s="9"/>
      <c r="AZ6175" s="9"/>
      <c r="BA6175" s="9"/>
      <c r="BB6175" s="9"/>
      <c r="BC6175" s="9"/>
      <c r="BD6175" s="9"/>
      <c r="BE6175" s="9"/>
      <c r="BF6175" s="9"/>
      <c r="BG6175" s="9"/>
      <c r="BH6175" s="9"/>
      <c r="BI6175" s="9"/>
      <c r="BJ6175" s="9"/>
      <c r="BK6175" s="9"/>
      <c r="BL6175" s="9">
        <f t="shared" si="200"/>
        <v>138972.11647865691</v>
      </c>
      <c r="BM6175" s="9">
        <f t="shared" si="201"/>
        <v>139000</v>
      </c>
    </row>
    <row r="6176" spans="1:65" x14ac:dyDescent="0.3">
      <c r="A6176" s="2" t="s">
        <v>4516</v>
      </c>
      <c r="B6176" s="9">
        <v>813</v>
      </c>
      <c r="C6176">
        <v>582751</v>
      </c>
      <c r="D6176">
        <v>1</v>
      </c>
      <c r="E6176">
        <v>1</v>
      </c>
      <c r="F6176">
        <v>0</v>
      </c>
      <c r="G6176">
        <v>0</v>
      </c>
      <c r="H6176">
        <v>0</v>
      </c>
      <c r="I6176" t="s">
        <v>81</v>
      </c>
      <c r="J6176">
        <v>582751</v>
      </c>
      <c r="K6176" t="s">
        <v>4516</v>
      </c>
      <c r="L6176">
        <v>581372</v>
      </c>
      <c r="M6176" t="s">
        <v>243</v>
      </c>
      <c r="N6176">
        <v>581372</v>
      </c>
      <c r="O6176" t="s">
        <v>243</v>
      </c>
      <c r="P6176">
        <v>581372</v>
      </c>
      <c r="Q6176" t="s">
        <v>243</v>
      </c>
      <c r="R6176" s="9">
        <v>192528.45084248201</v>
      </c>
      <c r="S6176" s="9">
        <f>SUMIFS($B:$B,$J:$J,$C6176)</f>
        <v>1284</v>
      </c>
      <c r="T6176" s="9">
        <v>69940.298461653234</v>
      </c>
      <c r="U6176" s="9">
        <v>1</v>
      </c>
      <c r="V6176" s="9">
        <f>U6176*768</f>
        <v>768</v>
      </c>
      <c r="W6176" s="9">
        <v>9</v>
      </c>
      <c r="X6176" s="9">
        <f>W6176*3072</f>
        <v>27648</v>
      </c>
      <c r="Y6176" s="9">
        <v>2</v>
      </c>
      <c r="Z6176" s="9">
        <f>Y6176*1024</f>
        <v>2048</v>
      </c>
      <c r="AA6176" s="9">
        <v>3</v>
      </c>
      <c r="AB6176" s="9">
        <f>AA6176*256</f>
        <v>768</v>
      </c>
      <c r="AC6176" s="9"/>
      <c r="AD6176" s="9"/>
      <c r="AE6176" s="9"/>
      <c r="AF6176" s="9"/>
      <c r="AG6176" s="9"/>
      <c r="AH6176" s="9"/>
      <c r="AI6176" s="9"/>
      <c r="AJ6176" s="9"/>
      <c r="AK6176" s="9"/>
      <c r="AL6176" s="9"/>
      <c r="AM6176" s="9"/>
      <c r="AN6176" s="9"/>
      <c r="AO6176" s="9"/>
      <c r="AP6176" s="9"/>
      <c r="AQ6176" s="15"/>
      <c r="AR6176" s="9">
        <v>1</v>
      </c>
      <c r="AS6176" s="9">
        <f>AR6176*30500</f>
        <v>30500</v>
      </c>
      <c r="AT6176" s="9"/>
      <c r="AU6176" s="9"/>
      <c r="AV6176" s="9"/>
      <c r="AW6176" s="9"/>
      <c r="AX6176" s="9"/>
      <c r="AY6176" s="9"/>
      <c r="AZ6176" s="9"/>
      <c r="BA6176" s="9"/>
      <c r="BB6176" s="9"/>
      <c r="BC6176" s="9"/>
      <c r="BD6176" s="9"/>
      <c r="BE6176" s="9"/>
      <c r="BF6176" s="9"/>
      <c r="BG6176" s="9"/>
      <c r="BH6176" s="9"/>
      <c r="BI6176" s="9"/>
      <c r="BJ6176" s="9"/>
      <c r="BK6176" s="9"/>
      <c r="BL6176" s="9">
        <f t="shared" si="200"/>
        <v>324200.74930413521</v>
      </c>
      <c r="BM6176" s="9">
        <f t="shared" si="201"/>
        <v>324200</v>
      </c>
    </row>
    <row r="6177" spans="1:65" x14ac:dyDescent="0.3">
      <c r="A6177" t="s">
        <v>5377</v>
      </c>
      <c r="B6177" s="9">
        <v>440</v>
      </c>
      <c r="C6177">
        <v>588288</v>
      </c>
      <c r="D6177">
        <v>1</v>
      </c>
      <c r="E6177">
        <v>0</v>
      </c>
      <c r="F6177">
        <v>0</v>
      </c>
      <c r="G6177">
        <v>0</v>
      </c>
      <c r="H6177">
        <v>0</v>
      </c>
      <c r="I6177" t="s">
        <v>123</v>
      </c>
      <c r="J6177">
        <v>587028</v>
      </c>
      <c r="K6177" t="s">
        <v>1250</v>
      </c>
      <c r="L6177">
        <v>587711</v>
      </c>
      <c r="M6177" t="s">
        <v>128</v>
      </c>
      <c r="N6177">
        <v>587711</v>
      </c>
      <c r="O6177" t="s">
        <v>128</v>
      </c>
      <c r="P6177">
        <v>586846</v>
      </c>
      <c r="Q6177" t="s">
        <v>129</v>
      </c>
      <c r="R6177" s="9">
        <v>105080.6430611041</v>
      </c>
      <c r="S6177" s="9"/>
      <c r="T6177" s="9"/>
      <c r="U6177" s="9"/>
      <c r="V6177" s="9"/>
      <c r="W6177" s="9"/>
      <c r="X6177" s="9"/>
      <c r="Y6177" s="9"/>
      <c r="Z6177" s="9"/>
      <c r="AA6177" s="9"/>
      <c r="AB6177" s="9"/>
      <c r="AC6177" s="9"/>
      <c r="AD6177" s="9"/>
      <c r="AE6177" s="9"/>
      <c r="AF6177" s="9"/>
      <c r="AG6177" s="9"/>
      <c r="AH6177" s="9"/>
      <c r="AI6177" s="9"/>
      <c r="AJ6177" s="9"/>
      <c r="AK6177" s="9"/>
      <c r="AL6177" s="9"/>
      <c r="AM6177" s="9"/>
      <c r="AN6177" s="9"/>
      <c r="AO6177" s="9"/>
      <c r="AP6177" s="9"/>
      <c r="AQ6177" s="15"/>
      <c r="AR6177" s="9">
        <v>1</v>
      </c>
      <c r="AS6177" s="9">
        <f>AR6177*30500</f>
        <v>30500</v>
      </c>
      <c r="AT6177" s="9"/>
      <c r="AU6177" s="9"/>
      <c r="AV6177" s="9"/>
      <c r="AW6177" s="9"/>
      <c r="AX6177" s="9"/>
      <c r="AY6177" s="9"/>
      <c r="AZ6177" s="9"/>
      <c r="BA6177" s="9"/>
      <c r="BB6177" s="9"/>
      <c r="BC6177" s="9"/>
      <c r="BD6177" s="9"/>
      <c r="BE6177" s="9"/>
      <c r="BF6177" s="9"/>
      <c r="BG6177" s="9"/>
      <c r="BH6177" s="9"/>
      <c r="BI6177" s="9"/>
      <c r="BJ6177" s="9"/>
      <c r="BK6177" s="9"/>
      <c r="BL6177" s="9">
        <f t="shared" si="200"/>
        <v>135580.64306110411</v>
      </c>
      <c r="BM6177" s="9">
        <f t="shared" si="201"/>
        <v>135600</v>
      </c>
    </row>
    <row r="6178" spans="1:65" x14ac:dyDescent="0.3">
      <c r="A6178" t="s">
        <v>5377</v>
      </c>
      <c r="B6178" s="9">
        <v>491</v>
      </c>
      <c r="C6178">
        <v>558605</v>
      </c>
      <c r="D6178">
        <v>1</v>
      </c>
      <c r="E6178">
        <v>0</v>
      </c>
      <c r="F6178">
        <v>0</v>
      </c>
      <c r="G6178">
        <v>0</v>
      </c>
      <c r="H6178">
        <v>0</v>
      </c>
      <c r="I6178" t="s">
        <v>151</v>
      </c>
      <c r="J6178">
        <v>557587</v>
      </c>
      <c r="K6178" t="s">
        <v>456</v>
      </c>
      <c r="L6178">
        <v>557587</v>
      </c>
      <c r="M6178" t="s">
        <v>456</v>
      </c>
      <c r="N6178">
        <v>557587</v>
      </c>
      <c r="O6178" t="s">
        <v>456</v>
      </c>
      <c r="P6178">
        <v>557587</v>
      </c>
      <c r="Q6178" t="s">
        <v>456</v>
      </c>
      <c r="R6178" s="9">
        <v>117104.73205419449</v>
      </c>
      <c r="S6178" s="9"/>
      <c r="T6178" s="9"/>
      <c r="U6178" s="9"/>
      <c r="V6178" s="9"/>
      <c r="W6178" s="9"/>
      <c r="X6178" s="9"/>
      <c r="Y6178" s="9"/>
      <c r="Z6178" s="9"/>
      <c r="AA6178" s="9"/>
      <c r="AB6178" s="9"/>
      <c r="AC6178" s="9"/>
      <c r="AD6178" s="9"/>
      <c r="AE6178" s="9"/>
      <c r="AF6178" s="9"/>
      <c r="AG6178" s="9"/>
      <c r="AH6178" s="9"/>
      <c r="AI6178" s="9"/>
      <c r="AJ6178" s="9"/>
      <c r="AK6178" s="9"/>
      <c r="AL6178" s="9"/>
      <c r="AM6178" s="9"/>
      <c r="AN6178" s="9"/>
      <c r="AO6178" s="9"/>
      <c r="AP6178" s="9"/>
      <c r="AQ6178" s="15"/>
      <c r="AR6178" s="9"/>
      <c r="AS6178" s="9"/>
      <c r="AT6178" s="9"/>
      <c r="AU6178" s="9"/>
      <c r="AV6178" s="9"/>
      <c r="AW6178" s="9"/>
      <c r="AX6178" s="9"/>
      <c r="AY6178" s="9"/>
      <c r="AZ6178" s="9"/>
      <c r="BA6178" s="9"/>
      <c r="BB6178" s="9"/>
      <c r="BC6178" s="9"/>
      <c r="BD6178" s="9"/>
      <c r="BE6178" s="9"/>
      <c r="BF6178" s="9"/>
      <c r="BG6178" s="9"/>
      <c r="BH6178" s="9"/>
      <c r="BI6178" s="9"/>
      <c r="BJ6178" s="9"/>
      <c r="BK6178" s="9"/>
      <c r="BL6178" s="9">
        <f t="shared" si="200"/>
        <v>117104.73205419449</v>
      </c>
      <c r="BM6178" s="9">
        <f t="shared" si="201"/>
        <v>117100</v>
      </c>
    </row>
    <row r="6179" spans="1:65" x14ac:dyDescent="0.3">
      <c r="A6179" t="s">
        <v>5377</v>
      </c>
      <c r="B6179" s="9">
        <v>126</v>
      </c>
      <c r="C6179">
        <v>530662</v>
      </c>
      <c r="D6179">
        <v>1</v>
      </c>
      <c r="E6179">
        <v>0</v>
      </c>
      <c r="F6179">
        <v>0</v>
      </c>
      <c r="G6179">
        <v>0</v>
      </c>
      <c r="H6179">
        <v>0</v>
      </c>
      <c r="I6179" t="s">
        <v>123</v>
      </c>
      <c r="J6179">
        <v>568414</v>
      </c>
      <c r="K6179" t="s">
        <v>166</v>
      </c>
      <c r="L6179">
        <v>568414</v>
      </c>
      <c r="M6179" t="s">
        <v>166</v>
      </c>
      <c r="N6179">
        <v>568414</v>
      </c>
      <c r="O6179" t="s">
        <v>166</v>
      </c>
      <c r="P6179">
        <v>568414</v>
      </c>
      <c r="Q6179" t="s">
        <v>166</v>
      </c>
      <c r="R6179" s="9">
        <v>71941.662785630979</v>
      </c>
      <c r="S6179" s="9"/>
      <c r="T6179" s="9"/>
      <c r="U6179" s="9"/>
      <c r="V6179" s="9"/>
      <c r="W6179" s="9"/>
      <c r="X6179" s="9"/>
      <c r="Y6179" s="9"/>
      <c r="Z6179" s="9"/>
      <c r="AA6179" s="9"/>
      <c r="AB6179" s="9"/>
      <c r="AC6179" s="9"/>
      <c r="AD6179" s="9"/>
      <c r="AE6179" s="9"/>
      <c r="AF6179" s="9"/>
      <c r="AG6179" s="9"/>
      <c r="AH6179" s="9"/>
      <c r="AI6179" s="9"/>
      <c r="AJ6179" s="9"/>
      <c r="AK6179" s="9"/>
      <c r="AL6179" s="9"/>
      <c r="AM6179" s="9"/>
      <c r="AN6179" s="9"/>
      <c r="AO6179" s="9"/>
      <c r="AP6179" s="9"/>
      <c r="AQ6179" s="15"/>
      <c r="AR6179" s="9"/>
      <c r="AS6179" s="9"/>
      <c r="AT6179" s="9"/>
      <c r="AU6179" s="9"/>
      <c r="AV6179" s="9"/>
      <c r="AW6179" s="9"/>
      <c r="AX6179" s="9"/>
      <c r="AY6179" s="9"/>
      <c r="AZ6179" s="9"/>
      <c r="BA6179" s="9"/>
      <c r="BB6179" s="9"/>
      <c r="BC6179" s="9"/>
      <c r="BD6179" s="9"/>
      <c r="BE6179" s="9"/>
      <c r="BF6179" s="9"/>
      <c r="BG6179" s="9"/>
      <c r="BH6179" s="9"/>
      <c r="BI6179" s="9"/>
      <c r="BJ6179" s="9"/>
      <c r="BK6179" s="9"/>
      <c r="BL6179" s="9">
        <f t="shared" si="200"/>
        <v>71941.662785630979</v>
      </c>
      <c r="BM6179" s="9">
        <f t="shared" si="201"/>
        <v>71900</v>
      </c>
    </row>
    <row r="6180" spans="1:65" x14ac:dyDescent="0.3">
      <c r="A6180" t="s">
        <v>5377</v>
      </c>
      <c r="B6180" s="9">
        <v>122</v>
      </c>
      <c r="C6180">
        <v>514195</v>
      </c>
      <c r="D6180">
        <v>1</v>
      </c>
      <c r="E6180">
        <v>0</v>
      </c>
      <c r="F6180">
        <v>0</v>
      </c>
      <c r="G6180">
        <v>0</v>
      </c>
      <c r="H6180">
        <v>0</v>
      </c>
      <c r="I6180" t="s">
        <v>104</v>
      </c>
      <c r="J6180">
        <v>561495</v>
      </c>
      <c r="K6180" t="s">
        <v>354</v>
      </c>
      <c r="L6180">
        <v>561495</v>
      </c>
      <c r="M6180" t="s">
        <v>354</v>
      </c>
      <c r="N6180">
        <v>561495</v>
      </c>
      <c r="O6180" t="s">
        <v>354</v>
      </c>
      <c r="P6180">
        <v>561380</v>
      </c>
      <c r="Q6180" t="s">
        <v>355</v>
      </c>
      <c r="R6180" s="9">
        <v>71941.662785630979</v>
      </c>
      <c r="S6180" s="9"/>
      <c r="T6180" s="9"/>
      <c r="U6180" s="9"/>
      <c r="V6180" s="9"/>
      <c r="W6180" s="9"/>
      <c r="X6180" s="9"/>
      <c r="Y6180" s="9"/>
      <c r="Z6180" s="9"/>
      <c r="AA6180" s="9"/>
      <c r="AB6180" s="9"/>
      <c r="AC6180" s="9"/>
      <c r="AD6180" s="9"/>
      <c r="AE6180" s="9"/>
      <c r="AF6180" s="9"/>
      <c r="AG6180" s="9"/>
      <c r="AH6180" s="9"/>
      <c r="AI6180" s="9"/>
      <c r="AJ6180" s="9"/>
      <c r="AK6180" s="9"/>
      <c r="AL6180" s="9"/>
      <c r="AM6180" s="9"/>
      <c r="AN6180" s="9"/>
      <c r="AO6180" s="9"/>
      <c r="AP6180" s="9"/>
      <c r="AQ6180" s="15"/>
      <c r="AR6180" s="9"/>
      <c r="AS6180" s="9"/>
      <c r="AT6180" s="9"/>
      <c r="AU6180" s="9"/>
      <c r="AV6180" s="9"/>
      <c r="AW6180" s="9"/>
      <c r="AX6180" s="9"/>
      <c r="AY6180" s="9"/>
      <c r="AZ6180" s="9"/>
      <c r="BA6180" s="9"/>
      <c r="BB6180" s="9"/>
      <c r="BC6180" s="9"/>
      <c r="BD6180" s="9"/>
      <c r="BE6180" s="9"/>
      <c r="BF6180" s="9"/>
      <c r="BG6180" s="9"/>
      <c r="BH6180" s="9"/>
      <c r="BI6180" s="9"/>
      <c r="BJ6180" s="9"/>
      <c r="BK6180" s="9"/>
      <c r="BL6180" s="9">
        <f t="shared" si="200"/>
        <v>71941.662785630979</v>
      </c>
      <c r="BM6180" s="9">
        <f t="shared" si="201"/>
        <v>71900</v>
      </c>
    </row>
    <row r="6181" spans="1:65" x14ac:dyDescent="0.3">
      <c r="A6181" s="3" t="s">
        <v>2571</v>
      </c>
      <c r="B6181" s="9">
        <v>3083</v>
      </c>
      <c r="C6181">
        <v>569780</v>
      </c>
      <c r="D6181">
        <v>1</v>
      </c>
      <c r="E6181">
        <v>1</v>
      </c>
      <c r="F6181">
        <v>1</v>
      </c>
      <c r="G6181">
        <v>0</v>
      </c>
      <c r="H6181">
        <v>0</v>
      </c>
      <c r="I6181" t="s">
        <v>123</v>
      </c>
      <c r="J6181">
        <v>569780</v>
      </c>
      <c r="K6181" t="s">
        <v>2571</v>
      </c>
      <c r="L6181">
        <v>569780</v>
      </c>
      <c r="M6181" t="s">
        <v>2571</v>
      </c>
      <c r="N6181">
        <v>568759</v>
      </c>
      <c r="O6181" t="s">
        <v>343</v>
      </c>
      <c r="P6181">
        <v>568759</v>
      </c>
      <c r="Q6181" t="s">
        <v>343</v>
      </c>
      <c r="R6181" s="9">
        <v>708743.37497473427</v>
      </c>
      <c r="S6181" s="9">
        <f>SUMIFS($B:$B,$J:$J,$C6181)</f>
        <v>4390</v>
      </c>
      <c r="T6181" s="9">
        <v>238420.693089256</v>
      </c>
      <c r="U6181" s="9">
        <v>0</v>
      </c>
      <c r="V6181" s="9">
        <f>U6181*768</f>
        <v>0</v>
      </c>
      <c r="W6181" s="9">
        <v>7</v>
      </c>
      <c r="X6181" s="9">
        <f>W6181*3072</f>
        <v>21504</v>
      </c>
      <c r="Y6181" s="9">
        <v>14</v>
      </c>
      <c r="Z6181" s="9">
        <f>Y6181*1024</f>
        <v>14336</v>
      </c>
      <c r="AA6181" s="9">
        <v>6</v>
      </c>
      <c r="AB6181" s="9">
        <f>AA6181*256</f>
        <v>1536</v>
      </c>
      <c r="AC6181" s="9">
        <f>SUMIFS($B:$B,$L:$L,$C6181)</f>
        <v>5959</v>
      </c>
      <c r="AD6181" s="9">
        <v>743393.60239658493</v>
      </c>
      <c r="AE6181" s="9"/>
      <c r="AF6181" s="9"/>
      <c r="AG6181" s="9"/>
      <c r="AH6181" s="9"/>
      <c r="AI6181" s="9"/>
      <c r="AJ6181" s="9"/>
      <c r="AK6181" s="9"/>
      <c r="AL6181" s="9"/>
      <c r="AM6181" s="9"/>
      <c r="AN6181" s="9"/>
      <c r="AO6181" s="9"/>
      <c r="AP6181" s="9"/>
      <c r="AQ6181" s="15"/>
      <c r="AR6181" s="9"/>
      <c r="AS6181" s="9"/>
      <c r="AT6181" s="9"/>
      <c r="AU6181" s="9"/>
      <c r="AV6181" s="9"/>
      <c r="AW6181" s="9"/>
      <c r="AX6181" s="9"/>
      <c r="AY6181" s="9"/>
      <c r="AZ6181" s="9"/>
      <c r="BA6181" s="9"/>
      <c r="BB6181" s="9"/>
      <c r="BC6181" s="9"/>
      <c r="BD6181" s="9"/>
      <c r="BE6181" s="9"/>
      <c r="BF6181" s="9"/>
      <c r="BG6181" s="9"/>
      <c r="BH6181" s="9"/>
      <c r="BI6181" s="9"/>
      <c r="BJ6181" s="9"/>
      <c r="BK6181" s="9"/>
      <c r="BL6181" s="9">
        <f t="shared" si="200"/>
        <v>1727933.6704605753</v>
      </c>
      <c r="BM6181" s="9">
        <f t="shared" si="201"/>
        <v>1727900</v>
      </c>
    </row>
    <row r="6182" spans="1:65" x14ac:dyDescent="0.3">
      <c r="A6182" s="3" t="s">
        <v>771</v>
      </c>
      <c r="B6182" s="9">
        <v>2248</v>
      </c>
      <c r="C6182">
        <v>532029</v>
      </c>
      <c r="D6182">
        <v>1</v>
      </c>
      <c r="E6182">
        <v>1</v>
      </c>
      <c r="F6182">
        <v>1</v>
      </c>
      <c r="G6182">
        <v>0</v>
      </c>
      <c r="H6182">
        <v>0</v>
      </c>
      <c r="I6182" t="s">
        <v>86</v>
      </c>
      <c r="J6182">
        <v>532029</v>
      </c>
      <c r="K6182" t="s">
        <v>771</v>
      </c>
      <c r="L6182">
        <v>532029</v>
      </c>
      <c r="M6182" t="s">
        <v>771</v>
      </c>
      <c r="N6182">
        <v>531189</v>
      </c>
      <c r="O6182" t="s">
        <v>338</v>
      </c>
      <c r="P6182">
        <v>531189</v>
      </c>
      <c r="Q6182" t="s">
        <v>338</v>
      </c>
      <c r="R6182" s="9">
        <v>521365.5699329995</v>
      </c>
      <c r="S6182" s="9">
        <f>SUMIFS($B:$B,$J:$J,$C6182)</f>
        <v>3992</v>
      </c>
      <c r="T6182" s="9">
        <v>216869.98798310361</v>
      </c>
      <c r="U6182" s="9">
        <v>0</v>
      </c>
      <c r="V6182" s="9">
        <f>U6182*768</f>
        <v>0</v>
      </c>
      <c r="W6182" s="9">
        <v>7</v>
      </c>
      <c r="X6182" s="9">
        <f>W6182*3072</f>
        <v>21504</v>
      </c>
      <c r="Y6182" s="9">
        <v>15</v>
      </c>
      <c r="Z6182" s="9">
        <f>Y6182*1024</f>
        <v>15360</v>
      </c>
      <c r="AA6182" s="9">
        <v>12</v>
      </c>
      <c r="AB6182" s="9">
        <f>AA6182*256</f>
        <v>3072</v>
      </c>
      <c r="AC6182" s="9">
        <f>SUMIFS($B:$B,$L:$L,$C6182)</f>
        <v>5582</v>
      </c>
      <c r="AD6182" s="9">
        <v>696800.30696159229</v>
      </c>
      <c r="AE6182" s="9"/>
      <c r="AF6182" s="9"/>
      <c r="AG6182" s="9"/>
      <c r="AH6182" s="9"/>
      <c r="AI6182" s="9"/>
      <c r="AJ6182" s="9"/>
      <c r="AK6182" s="9"/>
      <c r="AL6182" s="9"/>
      <c r="AM6182" s="9"/>
      <c r="AN6182" s="9"/>
      <c r="AO6182" s="9"/>
      <c r="AP6182" s="9"/>
      <c r="AQ6182" s="15"/>
      <c r="AR6182" s="9">
        <v>1</v>
      </c>
      <c r="AS6182" s="9">
        <f>AR6182*30500</f>
        <v>30500</v>
      </c>
      <c r="AT6182" s="9"/>
      <c r="AU6182" s="9"/>
      <c r="AV6182" s="9"/>
      <c r="AW6182" s="9"/>
      <c r="AX6182" s="9"/>
      <c r="AY6182" s="9"/>
      <c r="AZ6182" s="9"/>
      <c r="BA6182" s="9"/>
      <c r="BB6182" s="9"/>
      <c r="BC6182" s="9"/>
      <c r="BD6182" s="9"/>
      <c r="BE6182" s="9"/>
      <c r="BF6182" s="9"/>
      <c r="BG6182" s="9"/>
      <c r="BH6182" s="9"/>
      <c r="BI6182" s="9"/>
      <c r="BJ6182" s="9"/>
      <c r="BK6182" s="9"/>
      <c r="BL6182" s="9">
        <f t="shared" si="200"/>
        <v>1505471.8648776955</v>
      </c>
      <c r="BM6182" s="9">
        <f t="shared" si="201"/>
        <v>1505500</v>
      </c>
    </row>
    <row r="6183" spans="1:65" x14ac:dyDescent="0.3">
      <c r="A6183" t="s">
        <v>5378</v>
      </c>
      <c r="B6183" s="9">
        <v>443</v>
      </c>
      <c r="C6183">
        <v>538035</v>
      </c>
      <c r="D6183">
        <v>1</v>
      </c>
      <c r="E6183">
        <v>0</v>
      </c>
      <c r="F6183">
        <v>0</v>
      </c>
      <c r="G6183">
        <v>0</v>
      </c>
      <c r="H6183">
        <v>0</v>
      </c>
      <c r="I6183" t="s">
        <v>86</v>
      </c>
      <c r="J6183">
        <v>533947</v>
      </c>
      <c r="K6183" t="s">
        <v>1368</v>
      </c>
      <c r="L6183">
        <v>537489</v>
      </c>
      <c r="M6183" t="s">
        <v>323</v>
      </c>
      <c r="N6183">
        <v>533165</v>
      </c>
      <c r="O6183" t="s">
        <v>191</v>
      </c>
      <c r="P6183">
        <v>533165</v>
      </c>
      <c r="Q6183" t="s">
        <v>191</v>
      </c>
      <c r="R6183" s="9">
        <v>105788.60877983049</v>
      </c>
      <c r="S6183" s="9"/>
      <c r="T6183" s="9"/>
      <c r="U6183" s="9"/>
      <c r="V6183" s="9"/>
      <c r="W6183" s="9"/>
      <c r="X6183" s="9"/>
      <c r="Y6183" s="9"/>
      <c r="Z6183" s="9"/>
      <c r="AA6183" s="9"/>
      <c r="AB6183" s="9"/>
      <c r="AC6183" s="9"/>
      <c r="AD6183" s="9"/>
      <c r="AE6183" s="9"/>
      <c r="AF6183" s="9"/>
      <c r="AG6183" s="9"/>
      <c r="AH6183" s="9"/>
      <c r="AI6183" s="9"/>
      <c r="AJ6183" s="9"/>
      <c r="AK6183" s="9"/>
      <c r="AL6183" s="9"/>
      <c r="AM6183" s="9"/>
      <c r="AN6183" s="9"/>
      <c r="AO6183" s="9"/>
      <c r="AP6183" s="9"/>
      <c r="AQ6183" s="15"/>
      <c r="AR6183" s="9"/>
      <c r="AS6183" s="9"/>
      <c r="AT6183" s="9"/>
      <c r="AU6183" s="9"/>
      <c r="AV6183" s="9"/>
      <c r="AW6183" s="9"/>
      <c r="AX6183" s="9"/>
      <c r="AY6183" s="9"/>
      <c r="AZ6183" s="9"/>
      <c r="BA6183" s="9"/>
      <c r="BB6183" s="9"/>
      <c r="BC6183" s="9"/>
      <c r="BD6183" s="9"/>
      <c r="BE6183" s="9"/>
      <c r="BF6183" s="9"/>
      <c r="BG6183" s="9"/>
      <c r="BH6183" s="9"/>
      <c r="BI6183" s="9"/>
      <c r="BJ6183" s="9"/>
      <c r="BK6183" s="9"/>
      <c r="BL6183" s="9">
        <f t="shared" si="200"/>
        <v>105788.60877983049</v>
      </c>
      <c r="BM6183" s="9">
        <f t="shared" si="201"/>
        <v>105800</v>
      </c>
    </row>
    <row r="6184" spans="1:65" x14ac:dyDescent="0.3">
      <c r="A6184" t="s">
        <v>5379</v>
      </c>
      <c r="B6184" s="9">
        <v>901</v>
      </c>
      <c r="C6184">
        <v>534650</v>
      </c>
      <c r="D6184">
        <v>1</v>
      </c>
      <c r="E6184">
        <v>0</v>
      </c>
      <c r="F6184">
        <v>0</v>
      </c>
      <c r="G6184">
        <v>0</v>
      </c>
      <c r="H6184">
        <v>0</v>
      </c>
      <c r="I6184" t="s">
        <v>86</v>
      </c>
      <c r="J6184">
        <v>534005</v>
      </c>
      <c r="K6184" t="s">
        <v>88</v>
      </c>
      <c r="L6184">
        <v>534005</v>
      </c>
      <c r="M6184" t="s">
        <v>88</v>
      </c>
      <c r="N6184">
        <v>534005</v>
      </c>
      <c r="O6184" t="s">
        <v>88</v>
      </c>
      <c r="P6184">
        <v>534005</v>
      </c>
      <c r="Q6184" t="s">
        <v>88</v>
      </c>
      <c r="R6184" s="9">
        <v>213010.79100099509</v>
      </c>
      <c r="S6184" s="9"/>
      <c r="T6184" s="9"/>
      <c r="U6184" s="9"/>
      <c r="V6184" s="9"/>
      <c r="W6184" s="9"/>
      <c r="X6184" s="9"/>
      <c r="Y6184" s="9"/>
      <c r="Z6184" s="9"/>
      <c r="AA6184" s="9"/>
      <c r="AB6184" s="9"/>
      <c r="AC6184" s="9"/>
      <c r="AD6184" s="9"/>
      <c r="AE6184" s="9"/>
      <c r="AF6184" s="9"/>
      <c r="AG6184" s="9"/>
      <c r="AH6184" s="9"/>
      <c r="AI6184" s="9"/>
      <c r="AJ6184" s="9"/>
      <c r="AK6184" s="9"/>
      <c r="AL6184" s="9"/>
      <c r="AM6184" s="9"/>
      <c r="AN6184" s="9"/>
      <c r="AO6184" s="9"/>
      <c r="AP6184" s="9"/>
      <c r="AQ6184" s="15"/>
      <c r="AR6184" s="9"/>
      <c r="AS6184" s="9"/>
      <c r="AT6184" s="9"/>
      <c r="AU6184" s="9"/>
      <c r="AV6184" s="9"/>
      <c r="AW6184" s="9"/>
      <c r="AX6184" s="9"/>
      <c r="AY6184" s="9"/>
      <c r="AZ6184" s="9"/>
      <c r="BA6184" s="9"/>
      <c r="BB6184" s="9"/>
      <c r="BC6184" s="9"/>
      <c r="BD6184" s="9"/>
      <c r="BE6184" s="9"/>
      <c r="BF6184" s="9"/>
      <c r="BG6184" s="9"/>
      <c r="BH6184" s="9"/>
      <c r="BI6184" s="9"/>
      <c r="BJ6184" s="9"/>
      <c r="BK6184" s="9"/>
      <c r="BL6184" s="9">
        <f t="shared" si="200"/>
        <v>213010.79100099509</v>
      </c>
      <c r="BM6184" s="9">
        <f t="shared" si="201"/>
        <v>213000</v>
      </c>
    </row>
    <row r="6185" spans="1:65" x14ac:dyDescent="0.3">
      <c r="A6185" t="s">
        <v>5380</v>
      </c>
      <c r="B6185" s="9">
        <v>526</v>
      </c>
      <c r="C6185">
        <v>523640</v>
      </c>
      <c r="D6185">
        <v>1</v>
      </c>
      <c r="E6185">
        <v>0</v>
      </c>
      <c r="F6185">
        <v>0</v>
      </c>
      <c r="G6185">
        <v>0</v>
      </c>
      <c r="H6185">
        <v>0</v>
      </c>
      <c r="I6185" t="s">
        <v>111</v>
      </c>
      <c r="J6185">
        <v>511382</v>
      </c>
      <c r="K6185" t="s">
        <v>311</v>
      </c>
      <c r="L6185">
        <v>511382</v>
      </c>
      <c r="M6185" t="s">
        <v>311</v>
      </c>
      <c r="N6185">
        <v>511382</v>
      </c>
      <c r="O6185" t="s">
        <v>311</v>
      </c>
      <c r="P6185">
        <v>511382</v>
      </c>
      <c r="Q6185" t="s">
        <v>311</v>
      </c>
      <c r="R6185" s="9">
        <v>125343.05349735259</v>
      </c>
      <c r="S6185" s="9"/>
      <c r="T6185" s="9"/>
      <c r="U6185" s="9"/>
      <c r="V6185" s="9"/>
      <c r="W6185" s="9"/>
      <c r="X6185" s="9"/>
      <c r="Y6185" s="9"/>
      <c r="Z6185" s="9"/>
      <c r="AA6185" s="9"/>
      <c r="AB6185" s="9"/>
      <c r="AC6185" s="9"/>
      <c r="AD6185" s="9"/>
      <c r="AE6185" s="9"/>
      <c r="AF6185" s="9"/>
      <c r="AG6185" s="9"/>
      <c r="AH6185" s="9"/>
      <c r="AI6185" s="9"/>
      <c r="AJ6185" s="9"/>
      <c r="AK6185" s="9"/>
      <c r="AL6185" s="9"/>
      <c r="AM6185" s="9"/>
      <c r="AN6185" s="9"/>
      <c r="AO6185" s="9"/>
      <c r="AP6185" s="9"/>
      <c r="AQ6185" s="15"/>
      <c r="AR6185" s="9"/>
      <c r="AS6185" s="9"/>
      <c r="AT6185" s="9"/>
      <c r="AU6185" s="9"/>
      <c r="AV6185" s="9"/>
      <c r="AW6185" s="9"/>
      <c r="AX6185" s="9"/>
      <c r="AY6185" s="9"/>
      <c r="AZ6185" s="9"/>
      <c r="BA6185" s="9"/>
      <c r="BB6185" s="9"/>
      <c r="BC6185" s="9"/>
      <c r="BD6185" s="9"/>
      <c r="BE6185" s="9"/>
      <c r="BF6185" s="9"/>
      <c r="BG6185" s="9"/>
      <c r="BH6185" s="9"/>
      <c r="BI6185" s="9"/>
      <c r="BJ6185" s="9"/>
      <c r="BK6185" s="9"/>
      <c r="BL6185" s="9">
        <f t="shared" si="200"/>
        <v>125343.05349735259</v>
      </c>
      <c r="BM6185" s="9">
        <f t="shared" si="201"/>
        <v>125300</v>
      </c>
    </row>
    <row r="6186" spans="1:65" x14ac:dyDescent="0.3">
      <c r="A6186" t="s">
        <v>5381</v>
      </c>
      <c r="B6186" s="9">
        <v>584</v>
      </c>
      <c r="C6186">
        <v>590240</v>
      </c>
      <c r="D6186">
        <v>1</v>
      </c>
      <c r="E6186">
        <v>0</v>
      </c>
      <c r="F6186">
        <v>0</v>
      </c>
      <c r="G6186">
        <v>0</v>
      </c>
      <c r="H6186">
        <v>0</v>
      </c>
      <c r="I6186" t="s">
        <v>111</v>
      </c>
      <c r="J6186">
        <v>589322</v>
      </c>
      <c r="K6186" t="s">
        <v>718</v>
      </c>
      <c r="L6186">
        <v>589250</v>
      </c>
      <c r="M6186" t="s">
        <v>113</v>
      </c>
      <c r="N6186">
        <v>589250</v>
      </c>
      <c r="O6186" t="s">
        <v>113</v>
      </c>
      <c r="P6186">
        <v>589250</v>
      </c>
      <c r="Q6186" t="s">
        <v>113</v>
      </c>
      <c r="R6186" s="9">
        <v>138972.11647865691</v>
      </c>
      <c r="S6186" s="9"/>
      <c r="T6186" s="9"/>
      <c r="U6186" s="9"/>
      <c r="V6186" s="9"/>
      <c r="W6186" s="9"/>
      <c r="X6186" s="9"/>
      <c r="Y6186" s="9"/>
      <c r="Z6186" s="9"/>
      <c r="AA6186" s="9"/>
      <c r="AB6186" s="9"/>
      <c r="AC6186" s="9"/>
      <c r="AD6186" s="9"/>
      <c r="AE6186" s="9"/>
      <c r="AF6186" s="9"/>
      <c r="AG6186" s="9"/>
      <c r="AH6186" s="9"/>
      <c r="AI6186" s="9"/>
      <c r="AJ6186" s="9"/>
      <c r="AK6186" s="9"/>
      <c r="AL6186" s="9"/>
      <c r="AM6186" s="9"/>
      <c r="AN6186" s="9"/>
      <c r="AO6186" s="9"/>
      <c r="AP6186" s="9"/>
      <c r="AQ6186" s="15"/>
      <c r="AR6186" s="9">
        <v>2</v>
      </c>
      <c r="AS6186" s="9">
        <f>AR6186*30500</f>
        <v>61000</v>
      </c>
      <c r="AT6186" s="9"/>
      <c r="AU6186" s="9"/>
      <c r="AV6186" s="9"/>
      <c r="AW6186" s="9"/>
      <c r="AX6186" s="9"/>
      <c r="AY6186" s="9"/>
      <c r="AZ6186" s="9"/>
      <c r="BA6186" s="9"/>
      <c r="BB6186" s="9"/>
      <c r="BC6186" s="9"/>
      <c r="BD6186" s="9"/>
      <c r="BE6186" s="9"/>
      <c r="BF6186" s="9"/>
      <c r="BG6186" s="9"/>
      <c r="BH6186" s="9"/>
      <c r="BI6186" s="9"/>
      <c r="BJ6186" s="9"/>
      <c r="BK6186" s="9"/>
      <c r="BL6186" s="9">
        <f t="shared" si="200"/>
        <v>199972.11647865691</v>
      </c>
      <c r="BM6186" s="9">
        <f t="shared" si="201"/>
        <v>200000</v>
      </c>
    </row>
    <row r="6187" spans="1:65" x14ac:dyDescent="0.3">
      <c r="A6187" t="s">
        <v>5381</v>
      </c>
      <c r="B6187" s="9">
        <v>1036</v>
      </c>
      <c r="C6187">
        <v>553417</v>
      </c>
      <c r="D6187">
        <v>1</v>
      </c>
      <c r="E6187">
        <v>0</v>
      </c>
      <c r="F6187">
        <v>0</v>
      </c>
      <c r="G6187">
        <v>0</v>
      </c>
      <c r="H6187">
        <v>0</v>
      </c>
      <c r="I6187" t="s">
        <v>83</v>
      </c>
      <c r="J6187">
        <v>552828</v>
      </c>
      <c r="K6187" t="s">
        <v>2463</v>
      </c>
      <c r="L6187">
        <v>552046</v>
      </c>
      <c r="M6187" t="s">
        <v>174</v>
      </c>
      <c r="N6187">
        <v>552046</v>
      </c>
      <c r="O6187" t="s">
        <v>174</v>
      </c>
      <c r="P6187">
        <v>552046</v>
      </c>
      <c r="Q6187" t="s">
        <v>174</v>
      </c>
      <c r="R6187" s="9">
        <v>244336.58322265869</v>
      </c>
      <c r="S6187" s="9"/>
      <c r="T6187" s="9"/>
      <c r="U6187" s="9"/>
      <c r="V6187" s="9"/>
      <c r="W6187" s="9"/>
      <c r="X6187" s="9"/>
      <c r="Y6187" s="9"/>
      <c r="Z6187" s="9"/>
      <c r="AA6187" s="9"/>
      <c r="AB6187" s="9"/>
      <c r="AC6187" s="9"/>
      <c r="AD6187" s="9"/>
      <c r="AE6187" s="9"/>
      <c r="AF6187" s="9"/>
      <c r="AG6187" s="9"/>
      <c r="AH6187" s="9"/>
      <c r="AI6187" s="9"/>
      <c r="AJ6187" s="9"/>
      <c r="AK6187" s="9"/>
      <c r="AL6187" s="9"/>
      <c r="AM6187" s="9"/>
      <c r="AN6187" s="9"/>
      <c r="AO6187" s="9"/>
      <c r="AP6187" s="9"/>
      <c r="AQ6187" s="15"/>
      <c r="AR6187" s="9"/>
      <c r="AS6187" s="9"/>
      <c r="AT6187" s="9"/>
      <c r="AU6187" s="9"/>
      <c r="AV6187" s="9"/>
      <c r="AW6187" s="9"/>
      <c r="AX6187" s="9"/>
      <c r="AY6187" s="9"/>
      <c r="AZ6187" s="9"/>
      <c r="BA6187" s="9"/>
      <c r="BB6187" s="9"/>
      <c r="BC6187" s="9"/>
      <c r="BD6187" s="9"/>
      <c r="BE6187" s="9"/>
      <c r="BF6187" s="9"/>
      <c r="BG6187" s="9"/>
      <c r="BH6187" s="9"/>
      <c r="BI6187" s="9"/>
      <c r="BJ6187" s="9"/>
      <c r="BK6187" s="9"/>
      <c r="BL6187" s="9">
        <f t="shared" si="200"/>
        <v>244336.58322265869</v>
      </c>
      <c r="BM6187" s="9">
        <f t="shared" si="201"/>
        <v>244300</v>
      </c>
    </row>
    <row r="6188" spans="1:65" x14ac:dyDescent="0.3">
      <c r="A6188" t="s">
        <v>5382</v>
      </c>
      <c r="B6188" s="9">
        <v>253</v>
      </c>
      <c r="C6188">
        <v>552399</v>
      </c>
      <c r="D6188">
        <v>1</v>
      </c>
      <c r="E6188">
        <v>0</v>
      </c>
      <c r="F6188">
        <v>0</v>
      </c>
      <c r="G6188">
        <v>0</v>
      </c>
      <c r="H6188">
        <v>0</v>
      </c>
      <c r="I6188" t="s">
        <v>111</v>
      </c>
      <c r="J6188">
        <v>505587</v>
      </c>
      <c r="K6188" t="s">
        <v>1210</v>
      </c>
      <c r="L6188">
        <v>505587</v>
      </c>
      <c r="M6188" t="s">
        <v>1210</v>
      </c>
      <c r="N6188">
        <v>505587</v>
      </c>
      <c r="O6188" t="s">
        <v>1210</v>
      </c>
      <c r="P6188">
        <v>505587</v>
      </c>
      <c r="Q6188" t="s">
        <v>1210</v>
      </c>
      <c r="R6188" s="9">
        <v>71941.662785630979</v>
      </c>
      <c r="S6188" s="9"/>
      <c r="T6188" s="9"/>
      <c r="U6188" s="9"/>
      <c r="V6188" s="9"/>
      <c r="W6188" s="9"/>
      <c r="X6188" s="9"/>
      <c r="Y6188" s="9"/>
      <c r="Z6188" s="9"/>
      <c r="AA6188" s="9"/>
      <c r="AB6188" s="9"/>
      <c r="AC6188" s="9"/>
      <c r="AD6188" s="9"/>
      <c r="AE6188" s="9"/>
      <c r="AF6188" s="9"/>
      <c r="AG6188" s="9"/>
      <c r="AH6188" s="9"/>
      <c r="AI6188" s="9"/>
      <c r="AJ6188" s="9"/>
      <c r="AK6188" s="9"/>
      <c r="AL6188" s="9"/>
      <c r="AM6188" s="9"/>
      <c r="AN6188" s="9"/>
      <c r="AO6188" s="9"/>
      <c r="AP6188" s="9"/>
      <c r="AQ6188" s="15"/>
      <c r="AR6188" s="9"/>
      <c r="AS6188" s="9"/>
      <c r="AT6188" s="9"/>
      <c r="AU6188" s="9"/>
      <c r="AV6188" s="9"/>
      <c r="AW6188" s="9"/>
      <c r="AX6188" s="9"/>
      <c r="AY6188" s="9"/>
      <c r="AZ6188" s="9"/>
      <c r="BA6188" s="9"/>
      <c r="BB6188" s="9"/>
      <c r="BC6188" s="9"/>
      <c r="BD6188" s="9"/>
      <c r="BE6188" s="9"/>
      <c r="BF6188" s="9"/>
      <c r="BG6188" s="9"/>
      <c r="BH6188" s="9"/>
      <c r="BI6188" s="9"/>
      <c r="BJ6188" s="9"/>
      <c r="BK6188" s="9"/>
      <c r="BL6188" s="9">
        <f t="shared" si="200"/>
        <v>71941.662785630979</v>
      </c>
      <c r="BM6188" s="9">
        <f t="shared" si="201"/>
        <v>71900</v>
      </c>
    </row>
    <row r="6189" spans="1:65" x14ac:dyDescent="0.3">
      <c r="A6189" t="s">
        <v>5383</v>
      </c>
      <c r="B6189" s="9">
        <v>1859</v>
      </c>
      <c r="C6189">
        <v>500011</v>
      </c>
      <c r="D6189">
        <v>1</v>
      </c>
      <c r="E6189">
        <v>0</v>
      </c>
      <c r="F6189">
        <v>0</v>
      </c>
      <c r="G6189">
        <v>0</v>
      </c>
      <c r="H6189">
        <v>0</v>
      </c>
      <c r="I6189" t="s">
        <v>135</v>
      </c>
      <c r="J6189">
        <v>585068</v>
      </c>
      <c r="K6189" t="s">
        <v>515</v>
      </c>
      <c r="L6189">
        <v>585068</v>
      </c>
      <c r="M6189" t="s">
        <v>515</v>
      </c>
      <c r="N6189">
        <v>585068</v>
      </c>
      <c r="O6189" t="s">
        <v>515</v>
      </c>
      <c r="P6189">
        <v>585068</v>
      </c>
      <c r="Q6189" t="s">
        <v>515</v>
      </c>
      <c r="R6189" s="9">
        <v>433179.94158677792</v>
      </c>
      <c r="S6189" s="9"/>
      <c r="T6189" s="9"/>
      <c r="U6189" s="9"/>
      <c r="V6189" s="9"/>
      <c r="W6189" s="9"/>
      <c r="X6189" s="9"/>
      <c r="Y6189" s="9"/>
      <c r="Z6189" s="9"/>
      <c r="AA6189" s="9"/>
      <c r="AB6189" s="9"/>
      <c r="AC6189" s="9"/>
      <c r="AD6189" s="9"/>
      <c r="AE6189" s="9"/>
      <c r="AF6189" s="9"/>
      <c r="AG6189" s="9"/>
      <c r="AH6189" s="9"/>
      <c r="AI6189" s="9"/>
      <c r="AJ6189" s="9"/>
      <c r="AK6189" s="9"/>
      <c r="AL6189" s="9"/>
      <c r="AM6189" s="9"/>
      <c r="AN6189" s="9"/>
      <c r="AO6189" s="9"/>
      <c r="AP6189" s="9"/>
      <c r="AQ6189" s="15"/>
      <c r="AR6189" s="9"/>
      <c r="AS6189" s="9"/>
      <c r="AT6189" s="9"/>
      <c r="AU6189" s="9"/>
      <c r="AV6189" s="9"/>
      <c r="AW6189" s="9"/>
      <c r="AX6189" s="9"/>
      <c r="AY6189" s="9"/>
      <c r="AZ6189" s="9"/>
      <c r="BA6189" s="9"/>
      <c r="BB6189" s="9"/>
      <c r="BC6189" s="9"/>
      <c r="BD6189" s="9"/>
      <c r="BE6189" s="9"/>
      <c r="BF6189" s="9"/>
      <c r="BG6189" s="9"/>
      <c r="BH6189" s="9"/>
      <c r="BI6189" s="9"/>
      <c r="BJ6189" s="9"/>
      <c r="BK6189" s="9"/>
      <c r="BL6189" s="9">
        <f t="shared" si="200"/>
        <v>433179.94158677792</v>
      </c>
      <c r="BM6189" s="9">
        <f t="shared" si="201"/>
        <v>433200</v>
      </c>
    </row>
    <row r="6190" spans="1:65" x14ac:dyDescent="0.3">
      <c r="A6190" t="s">
        <v>5384</v>
      </c>
      <c r="B6190" s="9">
        <v>210</v>
      </c>
      <c r="C6190">
        <v>599425</v>
      </c>
      <c r="D6190">
        <v>1</v>
      </c>
      <c r="E6190">
        <v>0</v>
      </c>
      <c r="F6190">
        <v>0</v>
      </c>
      <c r="G6190">
        <v>0</v>
      </c>
      <c r="H6190">
        <v>0</v>
      </c>
      <c r="I6190" t="s">
        <v>86</v>
      </c>
      <c r="J6190">
        <v>532819</v>
      </c>
      <c r="K6190" t="s">
        <v>327</v>
      </c>
      <c r="L6190">
        <v>532053</v>
      </c>
      <c r="M6190" t="s">
        <v>281</v>
      </c>
      <c r="N6190">
        <v>532819</v>
      </c>
      <c r="O6190" t="s">
        <v>327</v>
      </c>
      <c r="P6190">
        <v>532819</v>
      </c>
      <c r="Q6190" t="s">
        <v>327</v>
      </c>
      <c r="R6190" s="9">
        <v>71941.662785630979</v>
      </c>
      <c r="S6190" s="9"/>
      <c r="T6190" s="9"/>
      <c r="U6190" s="9"/>
      <c r="V6190" s="9"/>
      <c r="W6190" s="9"/>
      <c r="X6190" s="9"/>
      <c r="Y6190" s="9"/>
      <c r="Z6190" s="9"/>
      <c r="AA6190" s="9"/>
      <c r="AB6190" s="9"/>
      <c r="AC6190" s="9"/>
      <c r="AD6190" s="9"/>
      <c r="AE6190" s="9"/>
      <c r="AF6190" s="9"/>
      <c r="AG6190" s="9"/>
      <c r="AH6190" s="9"/>
      <c r="AI6190" s="9"/>
      <c r="AJ6190" s="9"/>
      <c r="AK6190" s="9"/>
      <c r="AL6190" s="9"/>
      <c r="AM6190" s="9"/>
      <c r="AN6190" s="9"/>
      <c r="AO6190" s="9"/>
      <c r="AP6190" s="9"/>
      <c r="AQ6190" s="15"/>
      <c r="AR6190" s="9"/>
      <c r="AS6190" s="9"/>
      <c r="AT6190" s="9"/>
      <c r="AU6190" s="9"/>
      <c r="AV6190" s="9"/>
      <c r="AW6190" s="9"/>
      <c r="AX6190" s="9"/>
      <c r="AY6190" s="9"/>
      <c r="AZ6190" s="9"/>
      <c r="BA6190" s="9"/>
      <c r="BB6190" s="9"/>
      <c r="BC6190" s="9"/>
      <c r="BD6190" s="9"/>
      <c r="BE6190" s="9"/>
      <c r="BF6190" s="9"/>
      <c r="BG6190" s="9"/>
      <c r="BH6190" s="9"/>
      <c r="BI6190" s="9"/>
      <c r="BJ6190" s="9"/>
      <c r="BK6190" s="9"/>
      <c r="BL6190" s="9">
        <f t="shared" si="200"/>
        <v>71941.662785630979</v>
      </c>
      <c r="BM6190" s="9">
        <f t="shared" si="201"/>
        <v>71900</v>
      </c>
    </row>
    <row r="6191" spans="1:65" x14ac:dyDescent="0.3">
      <c r="A6191" t="s">
        <v>5384</v>
      </c>
      <c r="B6191" s="9">
        <v>496</v>
      </c>
      <c r="C6191">
        <v>567426</v>
      </c>
      <c r="D6191">
        <v>1</v>
      </c>
      <c r="E6191">
        <v>0</v>
      </c>
      <c r="F6191">
        <v>0</v>
      </c>
      <c r="G6191">
        <v>0</v>
      </c>
      <c r="H6191">
        <v>0</v>
      </c>
      <c r="I6191" t="s">
        <v>131</v>
      </c>
      <c r="J6191">
        <v>567027</v>
      </c>
      <c r="K6191" t="s">
        <v>232</v>
      </c>
      <c r="L6191">
        <v>567027</v>
      </c>
      <c r="M6191" t="s">
        <v>232</v>
      </c>
      <c r="N6191">
        <v>567027</v>
      </c>
      <c r="O6191" t="s">
        <v>232</v>
      </c>
      <c r="P6191">
        <v>567027</v>
      </c>
      <c r="Q6191" t="s">
        <v>232</v>
      </c>
      <c r="R6191" s="9">
        <v>118282.2944020757</v>
      </c>
      <c r="S6191" s="9"/>
      <c r="T6191" s="9"/>
      <c r="U6191" s="9"/>
      <c r="V6191" s="9"/>
      <c r="W6191" s="9"/>
      <c r="X6191" s="9"/>
      <c r="Y6191" s="9"/>
      <c r="Z6191" s="9"/>
      <c r="AA6191" s="9"/>
      <c r="AB6191" s="9"/>
      <c r="AC6191" s="9"/>
      <c r="AD6191" s="9"/>
      <c r="AE6191" s="9"/>
      <c r="AF6191" s="9"/>
      <c r="AG6191" s="9"/>
      <c r="AH6191" s="9"/>
      <c r="AI6191" s="9"/>
      <c r="AJ6191" s="9"/>
      <c r="AK6191" s="9"/>
      <c r="AL6191" s="9"/>
      <c r="AM6191" s="9"/>
      <c r="AN6191" s="9"/>
      <c r="AO6191" s="9"/>
      <c r="AP6191" s="9"/>
      <c r="AQ6191" s="15"/>
      <c r="AR6191" s="9"/>
      <c r="AS6191" s="9"/>
      <c r="AT6191" s="9"/>
      <c r="AU6191" s="9"/>
      <c r="AV6191" s="9"/>
      <c r="AW6191" s="9"/>
      <c r="AX6191" s="9"/>
      <c r="AY6191" s="9"/>
      <c r="AZ6191" s="9"/>
      <c r="BA6191" s="9"/>
      <c r="BB6191" s="9"/>
      <c r="BC6191" s="9"/>
      <c r="BD6191" s="9"/>
      <c r="BE6191" s="9"/>
      <c r="BF6191" s="9"/>
      <c r="BG6191" s="9"/>
      <c r="BH6191" s="9"/>
      <c r="BI6191" s="9"/>
      <c r="BJ6191" s="9"/>
      <c r="BK6191" s="9"/>
      <c r="BL6191" s="9">
        <f t="shared" si="200"/>
        <v>118282.2944020757</v>
      </c>
      <c r="BM6191" s="9">
        <f t="shared" si="201"/>
        <v>118300</v>
      </c>
    </row>
    <row r="6192" spans="1:65" x14ac:dyDescent="0.3">
      <c r="A6192" t="s">
        <v>5385</v>
      </c>
      <c r="B6192" s="9">
        <v>1959</v>
      </c>
      <c r="C6192">
        <v>584266</v>
      </c>
      <c r="D6192">
        <v>1</v>
      </c>
      <c r="E6192">
        <v>0</v>
      </c>
      <c r="F6192">
        <v>0</v>
      </c>
      <c r="G6192">
        <v>0</v>
      </c>
      <c r="H6192">
        <v>0</v>
      </c>
      <c r="I6192" t="s">
        <v>81</v>
      </c>
      <c r="J6192">
        <v>583391</v>
      </c>
      <c r="K6192" t="s">
        <v>1548</v>
      </c>
      <c r="L6192">
        <v>583952</v>
      </c>
      <c r="M6192" t="s">
        <v>146</v>
      </c>
      <c r="N6192">
        <v>583952</v>
      </c>
      <c r="O6192" t="s">
        <v>146</v>
      </c>
      <c r="P6192">
        <v>583952</v>
      </c>
      <c r="Q6192" t="s">
        <v>146</v>
      </c>
      <c r="R6192" s="9">
        <v>455909.17072291498</v>
      </c>
      <c r="S6192" s="9"/>
      <c r="T6192" s="9"/>
      <c r="U6192" s="9"/>
      <c r="V6192" s="9"/>
      <c r="W6192" s="9"/>
      <c r="X6192" s="9"/>
      <c r="Y6192" s="9"/>
      <c r="Z6192" s="9"/>
      <c r="AA6192" s="9"/>
      <c r="AB6192" s="9"/>
      <c r="AC6192" s="9"/>
      <c r="AD6192" s="9"/>
      <c r="AE6192" s="9"/>
      <c r="AF6192" s="9"/>
      <c r="AG6192" s="9"/>
      <c r="AH6192" s="9"/>
      <c r="AI6192" s="9"/>
      <c r="AJ6192" s="9"/>
      <c r="AK6192" s="9"/>
      <c r="AL6192" s="9"/>
      <c r="AM6192" s="9"/>
      <c r="AN6192" s="9"/>
      <c r="AO6192" s="9"/>
      <c r="AP6192" s="9"/>
      <c r="AQ6192" s="15"/>
      <c r="AR6192" s="9"/>
      <c r="AS6192" s="9"/>
      <c r="AT6192" s="9"/>
      <c r="AU6192" s="9"/>
      <c r="AV6192" s="9"/>
      <c r="AW6192" s="9"/>
      <c r="AX6192" s="9"/>
      <c r="AY6192" s="9"/>
      <c r="AZ6192" s="9"/>
      <c r="BA6192" s="9"/>
      <c r="BB6192" s="9"/>
      <c r="BC6192" s="9"/>
      <c r="BD6192" s="9"/>
      <c r="BE6192" s="9"/>
      <c r="BF6192" s="9"/>
      <c r="BG6192" s="9"/>
      <c r="BH6192" s="9"/>
      <c r="BI6192" s="9"/>
      <c r="BJ6192" s="9"/>
      <c r="BK6192" s="9"/>
      <c r="BL6192" s="9">
        <f t="shared" si="200"/>
        <v>455909.17072291498</v>
      </c>
      <c r="BM6192" s="9">
        <f t="shared" si="201"/>
        <v>455900</v>
      </c>
    </row>
    <row r="6193" spans="1:65" x14ac:dyDescent="0.3">
      <c r="A6193" s="2" t="s">
        <v>2743</v>
      </c>
      <c r="B6193" s="9">
        <v>1488</v>
      </c>
      <c r="C6193">
        <v>591998</v>
      </c>
      <c r="D6193">
        <v>1</v>
      </c>
      <c r="E6193">
        <v>1</v>
      </c>
      <c r="F6193">
        <v>0</v>
      </c>
      <c r="G6193">
        <v>0</v>
      </c>
      <c r="H6193">
        <v>0</v>
      </c>
      <c r="I6193" t="s">
        <v>123</v>
      </c>
      <c r="J6193">
        <v>591998</v>
      </c>
      <c r="K6193" t="s">
        <v>2743</v>
      </c>
      <c r="L6193">
        <v>591181</v>
      </c>
      <c r="M6193" t="s">
        <v>137</v>
      </c>
      <c r="N6193">
        <v>591181</v>
      </c>
      <c r="O6193" t="s">
        <v>137</v>
      </c>
      <c r="P6193">
        <v>591181</v>
      </c>
      <c r="Q6193" t="s">
        <v>137</v>
      </c>
      <c r="R6193" s="9">
        <v>348466.9207008339</v>
      </c>
      <c r="S6193" s="9">
        <f>SUMIFS($B:$B,$J:$J,$C6193)</f>
        <v>1670</v>
      </c>
      <c r="T6193" s="9">
        <v>90921.466254231971</v>
      </c>
      <c r="U6193" s="9">
        <v>0</v>
      </c>
      <c r="V6193" s="9">
        <f>U6193*768</f>
        <v>0</v>
      </c>
      <c r="W6193" s="9">
        <v>10</v>
      </c>
      <c r="X6193" s="9">
        <f>W6193*3072</f>
        <v>30720</v>
      </c>
      <c r="Y6193" s="9">
        <v>9</v>
      </c>
      <c r="Z6193" s="9">
        <f>Y6193*1024</f>
        <v>9216</v>
      </c>
      <c r="AA6193" s="9">
        <v>6</v>
      </c>
      <c r="AB6193" s="9">
        <f>AA6193*256</f>
        <v>1536</v>
      </c>
      <c r="AC6193" s="9"/>
      <c r="AD6193" s="9"/>
      <c r="AE6193" s="9"/>
      <c r="AF6193" s="9"/>
      <c r="AG6193" s="9"/>
      <c r="AH6193" s="9"/>
      <c r="AI6193" s="9"/>
      <c r="AJ6193" s="9"/>
      <c r="AK6193" s="9"/>
      <c r="AL6193" s="9"/>
      <c r="AM6193" s="9"/>
      <c r="AN6193" s="9"/>
      <c r="AO6193" s="9"/>
      <c r="AP6193" s="9"/>
      <c r="AQ6193" s="15"/>
      <c r="AR6193" s="9">
        <v>1</v>
      </c>
      <c r="AS6193" s="9">
        <f>AR6193*30500</f>
        <v>30500</v>
      </c>
      <c r="AT6193" s="9"/>
      <c r="AU6193" s="9"/>
      <c r="AV6193" s="9"/>
      <c r="AW6193" s="9"/>
      <c r="AX6193" s="9"/>
      <c r="AY6193" s="9"/>
      <c r="AZ6193" s="9"/>
      <c r="BA6193" s="9"/>
      <c r="BB6193" s="9"/>
      <c r="BC6193" s="9"/>
      <c r="BD6193" s="9"/>
      <c r="BE6193" s="9"/>
      <c r="BF6193" s="9"/>
      <c r="BG6193" s="9"/>
      <c r="BH6193" s="9"/>
      <c r="BI6193" s="9"/>
      <c r="BJ6193" s="9"/>
      <c r="BK6193" s="9"/>
      <c r="BL6193" s="9">
        <f t="shared" si="200"/>
        <v>511360.38695506589</v>
      </c>
      <c r="BM6193" s="9">
        <f t="shared" si="201"/>
        <v>511400</v>
      </c>
    </row>
    <row r="6194" spans="1:65" x14ac:dyDescent="0.3">
      <c r="A6194" t="s">
        <v>5386</v>
      </c>
      <c r="B6194" s="9">
        <v>309</v>
      </c>
      <c r="C6194">
        <v>595179</v>
      </c>
      <c r="D6194">
        <v>1</v>
      </c>
      <c r="E6194">
        <v>0</v>
      </c>
      <c r="F6194">
        <v>0</v>
      </c>
      <c r="G6194">
        <v>0</v>
      </c>
      <c r="H6194">
        <v>0</v>
      </c>
      <c r="I6194" t="s">
        <v>81</v>
      </c>
      <c r="J6194">
        <v>594709</v>
      </c>
      <c r="K6194" t="s">
        <v>184</v>
      </c>
      <c r="L6194">
        <v>594709</v>
      </c>
      <c r="M6194" t="s">
        <v>184</v>
      </c>
      <c r="N6194">
        <v>593711</v>
      </c>
      <c r="O6194" t="s">
        <v>185</v>
      </c>
      <c r="P6194">
        <v>593711</v>
      </c>
      <c r="Q6194" t="s">
        <v>185</v>
      </c>
      <c r="R6194" s="9">
        <v>74078.339317696707</v>
      </c>
      <c r="S6194" s="9"/>
      <c r="T6194" s="9"/>
      <c r="U6194" s="9"/>
      <c r="V6194" s="9"/>
      <c r="W6194" s="9"/>
      <c r="X6194" s="9"/>
      <c r="Y6194" s="9"/>
      <c r="Z6194" s="9"/>
      <c r="AA6194" s="9"/>
      <c r="AB6194" s="9"/>
      <c r="AC6194" s="9"/>
      <c r="AD6194" s="9"/>
      <c r="AE6194" s="9"/>
      <c r="AF6194" s="9"/>
      <c r="AG6194" s="9"/>
      <c r="AH6194" s="9"/>
      <c r="AI6194" s="9"/>
      <c r="AJ6194" s="9"/>
      <c r="AK6194" s="9"/>
      <c r="AL6194" s="9"/>
      <c r="AM6194" s="9"/>
      <c r="AN6194" s="9"/>
      <c r="AO6194" s="9"/>
      <c r="AP6194" s="9"/>
      <c r="AQ6194" s="15"/>
      <c r="AR6194" s="9"/>
      <c r="AS6194" s="9"/>
      <c r="AT6194" s="9"/>
      <c r="AU6194" s="9"/>
      <c r="AV6194" s="9"/>
      <c r="AW6194" s="9"/>
      <c r="AX6194" s="9"/>
      <c r="AY6194" s="9"/>
      <c r="AZ6194" s="9"/>
      <c r="BA6194" s="9"/>
      <c r="BB6194" s="9"/>
      <c r="BC6194" s="9"/>
      <c r="BD6194" s="9"/>
      <c r="BE6194" s="9"/>
      <c r="BF6194" s="9"/>
      <c r="BG6194" s="9"/>
      <c r="BH6194" s="9"/>
      <c r="BI6194" s="9"/>
      <c r="BJ6194" s="9"/>
      <c r="BK6194" s="9"/>
      <c r="BL6194" s="9">
        <f t="shared" si="200"/>
        <v>74078.339317696707</v>
      </c>
      <c r="BM6194" s="9">
        <f t="shared" si="201"/>
        <v>74100</v>
      </c>
    </row>
    <row r="6195" spans="1:65" x14ac:dyDescent="0.3">
      <c r="A6195" t="s">
        <v>5386</v>
      </c>
      <c r="B6195" s="9">
        <v>517</v>
      </c>
      <c r="C6195">
        <v>586811</v>
      </c>
      <c r="D6195">
        <v>1</v>
      </c>
      <c r="E6195">
        <v>0</v>
      </c>
      <c r="F6195">
        <v>0</v>
      </c>
      <c r="G6195">
        <v>0</v>
      </c>
      <c r="H6195">
        <v>0</v>
      </c>
      <c r="I6195" t="s">
        <v>81</v>
      </c>
      <c r="J6195">
        <v>586307</v>
      </c>
      <c r="K6195" t="s">
        <v>121</v>
      </c>
      <c r="L6195">
        <v>586307</v>
      </c>
      <c r="M6195" t="s">
        <v>121</v>
      </c>
      <c r="N6195">
        <v>586307</v>
      </c>
      <c r="O6195" t="s">
        <v>121</v>
      </c>
      <c r="P6195">
        <v>586307</v>
      </c>
      <c r="Q6195" t="s">
        <v>121</v>
      </c>
      <c r="R6195" s="9">
        <v>123225.6489206377</v>
      </c>
      <c r="S6195" s="9"/>
      <c r="T6195" s="9"/>
      <c r="U6195" s="9"/>
      <c r="V6195" s="9"/>
      <c r="W6195" s="9"/>
      <c r="X6195" s="9"/>
      <c r="Y6195" s="9"/>
      <c r="Z6195" s="9"/>
      <c r="AA6195" s="9"/>
      <c r="AB6195" s="9"/>
      <c r="AC6195" s="9"/>
      <c r="AD6195" s="9"/>
      <c r="AE6195" s="9"/>
      <c r="AF6195" s="9"/>
      <c r="AG6195" s="9"/>
      <c r="AH6195" s="9"/>
      <c r="AI6195" s="9"/>
      <c r="AJ6195" s="9"/>
      <c r="AK6195" s="9"/>
      <c r="AL6195" s="9"/>
      <c r="AM6195" s="9"/>
      <c r="AN6195" s="9"/>
      <c r="AO6195" s="9"/>
      <c r="AP6195" s="9"/>
      <c r="AQ6195" s="15"/>
      <c r="AR6195" s="9"/>
      <c r="AS6195" s="9"/>
      <c r="AT6195" s="9"/>
      <c r="AU6195" s="9"/>
      <c r="AV6195" s="9"/>
      <c r="AW6195" s="9"/>
      <c r="AX6195" s="9"/>
      <c r="AY6195" s="9"/>
      <c r="AZ6195" s="9"/>
      <c r="BA6195" s="9"/>
      <c r="BB6195" s="9"/>
      <c r="BC6195" s="9"/>
      <c r="BD6195" s="9"/>
      <c r="BE6195" s="9"/>
      <c r="BF6195" s="9"/>
      <c r="BG6195" s="9"/>
      <c r="BH6195" s="9"/>
      <c r="BI6195" s="9"/>
      <c r="BJ6195" s="9"/>
      <c r="BK6195" s="9"/>
      <c r="BL6195" s="9">
        <f t="shared" si="200"/>
        <v>123225.6489206377</v>
      </c>
      <c r="BM6195" s="9">
        <f t="shared" si="201"/>
        <v>123200</v>
      </c>
    </row>
    <row r="6196" spans="1:65" x14ac:dyDescent="0.3">
      <c r="A6196" t="s">
        <v>5387</v>
      </c>
      <c r="B6196" s="9">
        <v>320</v>
      </c>
      <c r="C6196">
        <v>599417</v>
      </c>
      <c r="D6196">
        <v>1</v>
      </c>
      <c r="E6196">
        <v>0</v>
      </c>
      <c r="F6196">
        <v>0</v>
      </c>
      <c r="G6196">
        <v>0</v>
      </c>
      <c r="H6196">
        <v>0</v>
      </c>
      <c r="I6196" t="s">
        <v>86</v>
      </c>
      <c r="J6196">
        <v>531057</v>
      </c>
      <c r="K6196" t="s">
        <v>220</v>
      </c>
      <c r="L6196">
        <v>531057</v>
      </c>
      <c r="M6196" t="s">
        <v>220</v>
      </c>
      <c r="N6196">
        <v>531057</v>
      </c>
      <c r="O6196" t="s">
        <v>220</v>
      </c>
      <c r="P6196">
        <v>531057</v>
      </c>
      <c r="Q6196" t="s">
        <v>220</v>
      </c>
      <c r="R6196" s="9">
        <v>76688.580783371697</v>
      </c>
      <c r="S6196" s="9"/>
      <c r="T6196" s="9"/>
      <c r="U6196" s="9"/>
      <c r="V6196" s="9"/>
      <c r="W6196" s="9"/>
      <c r="X6196" s="9"/>
      <c r="Y6196" s="9"/>
      <c r="Z6196" s="9"/>
      <c r="AA6196" s="9"/>
      <c r="AB6196" s="9"/>
      <c r="AC6196" s="9"/>
      <c r="AD6196" s="9"/>
      <c r="AE6196" s="9"/>
      <c r="AF6196" s="9"/>
      <c r="AG6196" s="9"/>
      <c r="AH6196" s="9"/>
      <c r="AI6196" s="9"/>
      <c r="AJ6196" s="9"/>
      <c r="AK6196" s="9"/>
      <c r="AL6196" s="9"/>
      <c r="AM6196" s="9"/>
      <c r="AN6196" s="9"/>
      <c r="AO6196" s="9"/>
      <c r="AP6196" s="9"/>
      <c r="AQ6196" s="15"/>
      <c r="AR6196" s="9"/>
      <c r="AS6196" s="9"/>
      <c r="AT6196" s="9"/>
      <c r="AU6196" s="9"/>
      <c r="AV6196" s="9"/>
      <c r="AW6196" s="9"/>
      <c r="AX6196" s="9"/>
      <c r="AY6196" s="9"/>
      <c r="AZ6196" s="9"/>
      <c r="BA6196" s="9"/>
      <c r="BB6196" s="9"/>
      <c r="BC6196" s="9"/>
      <c r="BD6196" s="9"/>
      <c r="BE6196" s="9"/>
      <c r="BF6196" s="9"/>
      <c r="BG6196" s="9"/>
      <c r="BH6196" s="9"/>
      <c r="BI6196" s="9"/>
      <c r="BJ6196" s="9"/>
      <c r="BK6196" s="9"/>
      <c r="BL6196" s="9">
        <f t="shared" si="200"/>
        <v>76688.580783371697</v>
      </c>
      <c r="BM6196" s="9">
        <f t="shared" si="201"/>
        <v>76700</v>
      </c>
    </row>
    <row r="6197" spans="1:65" x14ac:dyDescent="0.3">
      <c r="A6197" s="3" t="s">
        <v>5388</v>
      </c>
      <c r="B6197" s="9">
        <v>1599</v>
      </c>
      <c r="C6197">
        <v>557528</v>
      </c>
      <c r="D6197">
        <v>1</v>
      </c>
      <c r="E6197">
        <v>1</v>
      </c>
      <c r="F6197">
        <v>1</v>
      </c>
      <c r="G6197">
        <v>0</v>
      </c>
      <c r="H6197">
        <v>0</v>
      </c>
      <c r="I6197" t="s">
        <v>151</v>
      </c>
      <c r="J6197">
        <v>557528</v>
      </c>
      <c r="K6197" t="s">
        <v>5388</v>
      </c>
      <c r="L6197">
        <v>557528</v>
      </c>
      <c r="M6197" t="s">
        <v>5388</v>
      </c>
      <c r="N6197">
        <v>556831</v>
      </c>
      <c r="O6197" t="s">
        <v>1175</v>
      </c>
      <c r="P6197">
        <v>555771</v>
      </c>
      <c r="Q6197" t="s">
        <v>247</v>
      </c>
      <c r="R6197" s="9">
        <v>373878.87530464091</v>
      </c>
      <c r="S6197" s="9">
        <f>SUMIFS($B:$B,$J:$J,$C6197)</f>
        <v>1599</v>
      </c>
      <c r="T6197" s="9">
        <v>87063.374074943044</v>
      </c>
      <c r="U6197" s="9">
        <v>1</v>
      </c>
      <c r="V6197" s="9">
        <f>U6197*768</f>
        <v>768</v>
      </c>
      <c r="W6197" s="9">
        <v>16</v>
      </c>
      <c r="X6197" s="9">
        <f>W6197*3072</f>
        <v>49152</v>
      </c>
      <c r="Y6197" s="9">
        <v>4</v>
      </c>
      <c r="Z6197" s="9">
        <f>Y6197*1024</f>
        <v>4096</v>
      </c>
      <c r="AA6197" s="9">
        <v>2</v>
      </c>
      <c r="AB6197" s="9">
        <f>AA6197*256</f>
        <v>512</v>
      </c>
      <c r="AC6197" s="9">
        <f>SUMIFS($B:$B,$L:$L,$C6197)</f>
        <v>1599</v>
      </c>
      <c r="AD6197" s="9">
        <v>201375.14756259532</v>
      </c>
      <c r="AE6197" s="9"/>
      <c r="AF6197" s="9"/>
      <c r="AG6197" s="9"/>
      <c r="AH6197" s="9"/>
      <c r="AI6197" s="9"/>
      <c r="AJ6197" s="9"/>
      <c r="AK6197" s="9"/>
      <c r="AL6197" s="9"/>
      <c r="AM6197" s="9"/>
      <c r="AN6197" s="9"/>
      <c r="AO6197" s="9"/>
      <c r="AP6197" s="9"/>
      <c r="AQ6197" s="15"/>
      <c r="AR6197" s="9">
        <v>1</v>
      </c>
      <c r="AS6197" s="9">
        <f>AR6197*30500</f>
        <v>30500</v>
      </c>
      <c r="AT6197" s="9"/>
      <c r="AU6197" s="9"/>
      <c r="AV6197" s="9"/>
      <c r="AW6197" s="9"/>
      <c r="AX6197" s="9"/>
      <c r="AY6197" s="9"/>
      <c r="AZ6197" s="9"/>
      <c r="BA6197" s="9"/>
      <c r="BB6197" s="9"/>
      <c r="BC6197" s="9"/>
      <c r="BD6197" s="9"/>
      <c r="BE6197" s="9"/>
      <c r="BF6197" s="9"/>
      <c r="BG6197" s="9"/>
      <c r="BH6197" s="9"/>
      <c r="BI6197" s="9"/>
      <c r="BJ6197" s="9"/>
      <c r="BK6197" s="9"/>
      <c r="BL6197" s="9">
        <f t="shared" si="200"/>
        <v>747345.3969421793</v>
      </c>
      <c r="BM6197" s="9">
        <f t="shared" si="201"/>
        <v>747300</v>
      </c>
    </row>
    <row r="6198" spans="1:65" x14ac:dyDescent="0.3">
      <c r="A6198" t="s">
        <v>5389</v>
      </c>
      <c r="B6198" s="9">
        <v>631</v>
      </c>
      <c r="C6198">
        <v>584274</v>
      </c>
      <c r="D6198">
        <v>1</v>
      </c>
      <c r="E6198">
        <v>0</v>
      </c>
      <c r="F6198">
        <v>0</v>
      </c>
      <c r="G6198">
        <v>0</v>
      </c>
      <c r="H6198">
        <v>0</v>
      </c>
      <c r="I6198" t="s">
        <v>81</v>
      </c>
      <c r="J6198">
        <v>584002</v>
      </c>
      <c r="K6198" t="s">
        <v>278</v>
      </c>
      <c r="L6198">
        <v>584002</v>
      </c>
      <c r="M6198" t="s">
        <v>278</v>
      </c>
      <c r="N6198">
        <v>584002</v>
      </c>
      <c r="O6198" t="s">
        <v>278</v>
      </c>
      <c r="P6198">
        <v>584002</v>
      </c>
      <c r="Q6198" t="s">
        <v>278</v>
      </c>
      <c r="R6198" s="9">
        <v>149996.22583169799</v>
      </c>
      <c r="S6198" s="9"/>
      <c r="T6198" s="9"/>
      <c r="U6198" s="9"/>
      <c r="V6198" s="9"/>
      <c r="W6198" s="9"/>
      <c r="X6198" s="9"/>
      <c r="Y6198" s="9"/>
      <c r="Z6198" s="9"/>
      <c r="AA6198" s="9"/>
      <c r="AB6198" s="9"/>
      <c r="AC6198" s="9"/>
      <c r="AD6198" s="9"/>
      <c r="AE6198" s="9"/>
      <c r="AF6198" s="9"/>
      <c r="AG6198" s="9"/>
      <c r="AH6198" s="9"/>
      <c r="AI6198" s="9"/>
      <c r="AJ6198" s="9"/>
      <c r="AK6198" s="9"/>
      <c r="AL6198" s="9"/>
      <c r="AM6198" s="9"/>
      <c r="AN6198" s="9"/>
      <c r="AO6198" s="9"/>
      <c r="AP6198" s="9"/>
      <c r="AQ6198" s="15"/>
      <c r="AR6198" s="9"/>
      <c r="AS6198" s="9"/>
      <c r="AT6198" s="9"/>
      <c r="AU6198" s="9"/>
      <c r="AV6198" s="9"/>
      <c r="AW6198" s="9"/>
      <c r="AX6198" s="9"/>
      <c r="AY6198" s="9"/>
      <c r="AZ6198" s="9"/>
      <c r="BA6198" s="9"/>
      <c r="BB6198" s="9"/>
      <c r="BC6198" s="9"/>
      <c r="BD6198" s="9"/>
      <c r="BE6198" s="9"/>
      <c r="BF6198" s="9"/>
      <c r="BG6198" s="9"/>
      <c r="BH6198" s="9"/>
      <c r="BI6198" s="9"/>
      <c r="BJ6198" s="9"/>
      <c r="BK6198" s="9"/>
      <c r="BL6198" s="9">
        <f t="shared" si="200"/>
        <v>149996.22583169799</v>
      </c>
      <c r="BM6198" s="9">
        <f t="shared" si="201"/>
        <v>150000</v>
      </c>
    </row>
    <row r="6199" spans="1:65" x14ac:dyDescent="0.3">
      <c r="A6199" t="s">
        <v>5390</v>
      </c>
      <c r="B6199" s="9">
        <v>1405</v>
      </c>
      <c r="C6199">
        <v>573825</v>
      </c>
      <c r="D6199">
        <v>1</v>
      </c>
      <c r="E6199">
        <v>0</v>
      </c>
      <c r="F6199">
        <v>0</v>
      </c>
      <c r="G6199">
        <v>0</v>
      </c>
      <c r="H6199">
        <v>0</v>
      </c>
      <c r="I6199" t="s">
        <v>90</v>
      </c>
      <c r="J6199">
        <v>572659</v>
      </c>
      <c r="K6199" t="s">
        <v>158</v>
      </c>
      <c r="L6199">
        <v>572659</v>
      </c>
      <c r="M6199" t="s">
        <v>158</v>
      </c>
      <c r="N6199">
        <v>572659</v>
      </c>
      <c r="O6199" t="s">
        <v>158</v>
      </c>
      <c r="P6199">
        <v>572659</v>
      </c>
      <c r="Q6199" t="s">
        <v>158</v>
      </c>
      <c r="R6199" s="9">
        <v>329426.03404489579</v>
      </c>
      <c r="S6199" s="9"/>
      <c r="T6199" s="9"/>
      <c r="U6199" s="9"/>
      <c r="V6199" s="9"/>
      <c r="W6199" s="9"/>
      <c r="X6199" s="9"/>
      <c r="Y6199" s="9"/>
      <c r="Z6199" s="9"/>
      <c r="AA6199" s="9"/>
      <c r="AB6199" s="9"/>
      <c r="AC6199" s="9"/>
      <c r="AD6199" s="9"/>
      <c r="AE6199" s="9"/>
      <c r="AF6199" s="9"/>
      <c r="AG6199" s="9"/>
      <c r="AH6199" s="9"/>
      <c r="AI6199" s="9"/>
      <c r="AJ6199" s="9"/>
      <c r="AK6199" s="9"/>
      <c r="AL6199" s="9"/>
      <c r="AM6199" s="9"/>
      <c r="AN6199" s="9"/>
      <c r="AO6199" s="9"/>
      <c r="AP6199" s="9"/>
      <c r="AQ6199" s="15"/>
      <c r="AR6199" s="9"/>
      <c r="AS6199" s="9"/>
      <c r="AT6199" s="9"/>
      <c r="AU6199" s="9"/>
      <c r="AV6199" s="9"/>
      <c r="AW6199" s="9"/>
      <c r="AX6199" s="9"/>
      <c r="AY6199" s="9"/>
      <c r="AZ6199" s="9"/>
      <c r="BA6199" s="9"/>
      <c r="BB6199" s="9"/>
      <c r="BC6199" s="9"/>
      <c r="BD6199" s="9"/>
      <c r="BE6199" s="9"/>
      <c r="BF6199" s="9"/>
      <c r="BG6199" s="9"/>
      <c r="BH6199" s="9"/>
      <c r="BI6199" s="9"/>
      <c r="BJ6199" s="9"/>
      <c r="BK6199" s="9"/>
      <c r="BL6199" s="9">
        <f t="shared" si="200"/>
        <v>329426.03404489579</v>
      </c>
      <c r="BM6199" s="9">
        <f t="shared" si="201"/>
        <v>329400</v>
      </c>
    </row>
    <row r="6200" spans="1:65" x14ac:dyDescent="0.3">
      <c r="A6200" s="5" t="s">
        <v>1452</v>
      </c>
      <c r="B6200" s="9">
        <v>6043</v>
      </c>
      <c r="C6200">
        <v>563871</v>
      </c>
      <c r="D6200">
        <v>1</v>
      </c>
      <c r="E6200">
        <v>1</v>
      </c>
      <c r="F6200">
        <v>1</v>
      </c>
      <c r="G6200">
        <v>1</v>
      </c>
      <c r="H6200">
        <v>1</v>
      </c>
      <c r="I6200" t="s">
        <v>104</v>
      </c>
      <c r="J6200">
        <v>563871</v>
      </c>
      <c r="K6200" t="s">
        <v>1452</v>
      </c>
      <c r="L6200">
        <v>563871</v>
      </c>
      <c r="M6200" t="s">
        <v>1452</v>
      </c>
      <c r="N6200">
        <v>563871</v>
      </c>
      <c r="O6200" t="s">
        <v>1452</v>
      </c>
      <c r="P6200">
        <v>563871</v>
      </c>
      <c r="Q6200" t="s">
        <v>1452</v>
      </c>
      <c r="R6200" s="9">
        <v>287344.017316296</v>
      </c>
      <c r="S6200" s="9">
        <f>SUMIFS($B:$B,$J:$J,$C6200)</f>
        <v>12289</v>
      </c>
      <c r="T6200" s="9">
        <v>285409.18172223459</v>
      </c>
      <c r="U6200" s="9">
        <v>3</v>
      </c>
      <c r="V6200" s="9">
        <f>U6200*768</f>
        <v>2304</v>
      </c>
      <c r="W6200" s="9">
        <v>39</v>
      </c>
      <c r="X6200" s="9">
        <f>W6200*3072</f>
        <v>119808</v>
      </c>
      <c r="Y6200" s="9">
        <v>42</v>
      </c>
      <c r="Z6200" s="9">
        <f>Y6200*1024</f>
        <v>43008</v>
      </c>
      <c r="AA6200" s="9">
        <v>19</v>
      </c>
      <c r="AB6200" s="9">
        <f>AA6200*256</f>
        <v>4864</v>
      </c>
      <c r="AC6200" s="9">
        <f>SUMIFS($B:$B,$L:$L,$C6200)</f>
        <v>11343</v>
      </c>
      <c r="AD6200" s="9">
        <v>745145.36585148668</v>
      </c>
      <c r="AE6200" s="9">
        <f>SUMIFS($B:$B,$P:$P,$C6200)</f>
        <v>12289</v>
      </c>
      <c r="AF6200" s="9">
        <v>909177.04554373422</v>
      </c>
      <c r="AG6200" s="9">
        <f>SUMIFS($B:$B,$N:$N,$C6200)</f>
        <v>12289</v>
      </c>
      <c r="AH6200" s="9">
        <v>2193391.4994479981</v>
      </c>
      <c r="AI6200" s="9">
        <f>SUMIFS($B:$B,$P:$P,$C6200)</f>
        <v>12289</v>
      </c>
      <c r="AJ6200" s="9">
        <v>10535360.424495131</v>
      </c>
      <c r="AK6200" s="9"/>
      <c r="AL6200" s="9">
        <v>1608</v>
      </c>
      <c r="AM6200" s="9">
        <f>AL6200*141</f>
        <v>226728</v>
      </c>
      <c r="AN6200" s="9"/>
      <c r="AO6200" s="9"/>
      <c r="AP6200" s="9"/>
      <c r="AQ6200" s="15"/>
      <c r="AR6200" s="9">
        <v>6</v>
      </c>
      <c r="AS6200" s="9">
        <f>AR6200*30500</f>
        <v>183000</v>
      </c>
      <c r="AT6200" s="9">
        <v>21</v>
      </c>
      <c r="AU6200" s="9">
        <f>AT6200*2742</f>
        <v>57582</v>
      </c>
      <c r="AV6200" s="9">
        <v>0</v>
      </c>
      <c r="AW6200" s="9">
        <f>AV6200*914</f>
        <v>0</v>
      </c>
      <c r="AX6200" s="9">
        <v>542</v>
      </c>
      <c r="AY6200" s="9">
        <f>AX6200*141</f>
        <v>76422</v>
      </c>
      <c r="AZ6200" s="9">
        <v>451</v>
      </c>
      <c r="BA6200" s="9">
        <f>AZ6200*343</f>
        <v>154693</v>
      </c>
      <c r="BB6200" s="9">
        <v>551</v>
      </c>
      <c r="BC6200" s="9">
        <f>BB6200*109</f>
        <v>60059</v>
      </c>
      <c r="BD6200" s="9">
        <v>133</v>
      </c>
      <c r="BE6200" s="9">
        <f>BD6200*82</f>
        <v>10906</v>
      </c>
      <c r="BF6200" s="9">
        <v>506</v>
      </c>
      <c r="BG6200" s="9">
        <f>BF6200*328</f>
        <v>165968</v>
      </c>
      <c r="BH6200" s="9">
        <v>138</v>
      </c>
      <c r="BI6200" s="9">
        <f>BH6200*410</f>
        <v>56580</v>
      </c>
      <c r="BJ6200" s="9">
        <v>78</v>
      </c>
      <c r="BK6200" s="9">
        <f>BJ6200*219</f>
        <v>17082</v>
      </c>
      <c r="BL6200" s="9">
        <f t="shared" si="200"/>
        <v>16134831.53437688</v>
      </c>
      <c r="BM6200" s="9">
        <f t="shared" si="201"/>
        <v>16134800</v>
      </c>
    </row>
    <row r="6201" spans="1:65" x14ac:dyDescent="0.3">
      <c r="A6201" t="s">
        <v>5391</v>
      </c>
      <c r="B6201" s="9">
        <v>1169</v>
      </c>
      <c r="C6201">
        <v>549215</v>
      </c>
      <c r="D6201">
        <v>1</v>
      </c>
      <c r="E6201">
        <v>0</v>
      </c>
      <c r="F6201">
        <v>0</v>
      </c>
      <c r="G6201">
        <v>0</v>
      </c>
      <c r="H6201">
        <v>0</v>
      </c>
      <c r="I6201" t="s">
        <v>123</v>
      </c>
      <c r="J6201">
        <v>547999</v>
      </c>
      <c r="K6201" t="s">
        <v>811</v>
      </c>
      <c r="L6201">
        <v>547999</v>
      </c>
      <c r="M6201" t="s">
        <v>811</v>
      </c>
      <c r="N6201">
        <v>547999</v>
      </c>
      <c r="O6201" t="s">
        <v>811</v>
      </c>
      <c r="P6201">
        <v>547999</v>
      </c>
      <c r="Q6201" t="s">
        <v>811</v>
      </c>
      <c r="R6201" s="9">
        <v>275091.94595015101</v>
      </c>
      <c r="S6201" s="9"/>
      <c r="T6201" s="9"/>
      <c r="U6201" s="9"/>
      <c r="V6201" s="9"/>
      <c r="W6201" s="9"/>
      <c r="X6201" s="9"/>
      <c r="Y6201" s="9"/>
      <c r="Z6201" s="9"/>
      <c r="AA6201" s="9"/>
      <c r="AB6201" s="9"/>
      <c r="AC6201" s="9"/>
      <c r="AD6201" s="9"/>
      <c r="AE6201" s="9"/>
      <c r="AF6201" s="9"/>
      <c r="AG6201" s="9"/>
      <c r="AH6201" s="9"/>
      <c r="AI6201" s="9"/>
      <c r="AJ6201" s="9"/>
      <c r="AK6201" s="9"/>
      <c r="AL6201" s="9"/>
      <c r="AM6201" s="9"/>
      <c r="AN6201" s="9"/>
      <c r="AO6201" s="9"/>
      <c r="AP6201" s="9"/>
      <c r="AQ6201" s="15"/>
      <c r="AR6201" s="9"/>
      <c r="AS6201" s="9"/>
      <c r="AT6201" s="9"/>
      <c r="AU6201" s="9"/>
      <c r="AV6201" s="9"/>
      <c r="AW6201" s="9"/>
      <c r="AX6201" s="9"/>
      <c r="AY6201" s="9"/>
      <c r="AZ6201" s="9"/>
      <c r="BA6201" s="9"/>
      <c r="BB6201" s="9"/>
      <c r="BC6201" s="9"/>
      <c r="BD6201" s="9"/>
      <c r="BE6201" s="9"/>
      <c r="BF6201" s="9"/>
      <c r="BG6201" s="9"/>
      <c r="BH6201" s="9"/>
      <c r="BI6201" s="9"/>
      <c r="BJ6201" s="9"/>
      <c r="BK6201" s="9"/>
      <c r="BL6201" s="9">
        <f t="shared" si="200"/>
        <v>275091.94595015101</v>
      </c>
      <c r="BM6201" s="9">
        <f t="shared" si="201"/>
        <v>275100</v>
      </c>
    </row>
    <row r="6202" spans="1:65" x14ac:dyDescent="0.3">
      <c r="A6202" t="s">
        <v>5392</v>
      </c>
      <c r="B6202" s="9">
        <v>41</v>
      </c>
      <c r="C6202">
        <v>572195</v>
      </c>
      <c r="D6202">
        <v>1</v>
      </c>
      <c r="E6202">
        <v>0</v>
      </c>
      <c r="F6202">
        <v>0</v>
      </c>
      <c r="G6202">
        <v>0</v>
      </c>
      <c r="H6202">
        <v>0</v>
      </c>
      <c r="I6202" t="s">
        <v>96</v>
      </c>
      <c r="J6202">
        <v>577863</v>
      </c>
      <c r="K6202" t="s">
        <v>176</v>
      </c>
      <c r="L6202">
        <v>505145</v>
      </c>
      <c r="M6202" t="s">
        <v>177</v>
      </c>
      <c r="N6202">
        <v>577731</v>
      </c>
      <c r="O6202" t="s">
        <v>178</v>
      </c>
      <c r="P6202">
        <v>577731</v>
      </c>
      <c r="Q6202" t="s">
        <v>178</v>
      </c>
      <c r="R6202" s="9">
        <v>71941.662785630979</v>
      </c>
      <c r="S6202" s="9"/>
      <c r="T6202" s="9"/>
      <c r="U6202" s="9"/>
      <c r="V6202" s="9"/>
      <c r="W6202" s="9"/>
      <c r="X6202" s="9"/>
      <c r="Y6202" s="9"/>
      <c r="Z6202" s="9"/>
      <c r="AA6202" s="9"/>
      <c r="AB6202" s="9"/>
      <c r="AC6202" s="9"/>
      <c r="AD6202" s="9"/>
      <c r="AE6202" s="9"/>
      <c r="AF6202" s="9"/>
      <c r="AG6202" s="9"/>
      <c r="AH6202" s="9"/>
      <c r="AI6202" s="9"/>
      <c r="AJ6202" s="9"/>
      <c r="AK6202" s="9"/>
      <c r="AL6202" s="9"/>
      <c r="AM6202" s="9"/>
      <c r="AN6202" s="9"/>
      <c r="AO6202" s="9"/>
      <c r="AP6202" s="9"/>
      <c r="AQ6202" s="15"/>
      <c r="AR6202" s="9"/>
      <c r="AS6202" s="9"/>
      <c r="AT6202" s="9"/>
      <c r="AU6202" s="9"/>
      <c r="AV6202" s="9"/>
      <c r="AW6202" s="9"/>
      <c r="AX6202" s="9"/>
      <c r="AY6202" s="9"/>
      <c r="AZ6202" s="9"/>
      <c r="BA6202" s="9"/>
      <c r="BB6202" s="9"/>
      <c r="BC6202" s="9"/>
      <c r="BD6202" s="9"/>
      <c r="BE6202" s="9"/>
      <c r="BF6202" s="9"/>
      <c r="BG6202" s="9"/>
      <c r="BH6202" s="9"/>
      <c r="BI6202" s="9"/>
      <c r="BJ6202" s="9"/>
      <c r="BK6202" s="9"/>
      <c r="BL6202" s="9">
        <f t="shared" si="200"/>
        <v>71941.662785630979</v>
      </c>
      <c r="BM6202" s="9">
        <f t="shared" si="201"/>
        <v>71900</v>
      </c>
    </row>
    <row r="6203" spans="1:65" x14ac:dyDescent="0.3">
      <c r="A6203" t="s">
        <v>5393</v>
      </c>
      <c r="B6203" s="9">
        <v>518</v>
      </c>
      <c r="C6203">
        <v>535397</v>
      </c>
      <c r="D6203">
        <v>1</v>
      </c>
      <c r="E6203">
        <v>0</v>
      </c>
      <c r="F6203">
        <v>0</v>
      </c>
      <c r="G6203">
        <v>0</v>
      </c>
      <c r="H6203">
        <v>0</v>
      </c>
      <c r="I6203" t="s">
        <v>86</v>
      </c>
      <c r="J6203">
        <v>535001</v>
      </c>
      <c r="K6203" t="s">
        <v>1357</v>
      </c>
      <c r="L6203">
        <v>534676</v>
      </c>
      <c r="M6203" t="s">
        <v>874</v>
      </c>
      <c r="N6203">
        <v>534676</v>
      </c>
      <c r="O6203" t="s">
        <v>874</v>
      </c>
      <c r="P6203">
        <v>534676</v>
      </c>
      <c r="Q6203" t="s">
        <v>874</v>
      </c>
      <c r="R6203" s="9">
        <v>123460.95067329161</v>
      </c>
      <c r="S6203" s="9"/>
      <c r="T6203" s="9"/>
      <c r="U6203" s="9"/>
      <c r="V6203" s="9"/>
      <c r="W6203" s="9"/>
      <c r="X6203" s="9"/>
      <c r="Y6203" s="9"/>
      <c r="Z6203" s="9"/>
      <c r="AA6203" s="9"/>
      <c r="AB6203" s="9"/>
      <c r="AC6203" s="9"/>
      <c r="AD6203" s="9"/>
      <c r="AE6203" s="9"/>
      <c r="AF6203" s="9"/>
      <c r="AG6203" s="9"/>
      <c r="AH6203" s="9"/>
      <c r="AI6203" s="9"/>
      <c r="AJ6203" s="9"/>
      <c r="AK6203" s="9"/>
      <c r="AL6203" s="9"/>
      <c r="AM6203" s="9"/>
      <c r="AN6203" s="9"/>
      <c r="AO6203" s="9"/>
      <c r="AP6203" s="9"/>
      <c r="AQ6203" s="15"/>
      <c r="AR6203" s="9"/>
      <c r="AS6203" s="9"/>
      <c r="AT6203" s="9"/>
      <c r="AU6203" s="9"/>
      <c r="AV6203" s="9"/>
      <c r="AW6203" s="9"/>
      <c r="AX6203" s="9"/>
      <c r="AY6203" s="9"/>
      <c r="AZ6203" s="9"/>
      <c r="BA6203" s="9"/>
      <c r="BB6203" s="9"/>
      <c r="BC6203" s="9"/>
      <c r="BD6203" s="9"/>
      <c r="BE6203" s="9"/>
      <c r="BF6203" s="9"/>
      <c r="BG6203" s="9"/>
      <c r="BH6203" s="9"/>
      <c r="BI6203" s="9"/>
      <c r="BJ6203" s="9"/>
      <c r="BK6203" s="9"/>
      <c r="BL6203" s="9">
        <f t="shared" si="200"/>
        <v>123460.95067329161</v>
      </c>
      <c r="BM6203" s="9">
        <f t="shared" si="201"/>
        <v>123500</v>
      </c>
    </row>
    <row r="6204" spans="1:65" x14ac:dyDescent="0.3">
      <c r="A6204" t="s">
        <v>5394</v>
      </c>
      <c r="B6204" s="9">
        <v>95</v>
      </c>
      <c r="C6204">
        <v>530565</v>
      </c>
      <c r="D6204">
        <v>1</v>
      </c>
      <c r="E6204">
        <v>0</v>
      </c>
      <c r="F6204">
        <v>0</v>
      </c>
      <c r="G6204">
        <v>0</v>
      </c>
      <c r="H6204">
        <v>0</v>
      </c>
      <c r="I6204" t="s">
        <v>131</v>
      </c>
      <c r="J6204">
        <v>566349</v>
      </c>
      <c r="K6204" t="s">
        <v>2497</v>
      </c>
      <c r="L6204">
        <v>565971</v>
      </c>
      <c r="M6204" t="s">
        <v>459</v>
      </c>
      <c r="N6204">
        <v>565971</v>
      </c>
      <c r="O6204" t="s">
        <v>459</v>
      </c>
      <c r="P6204">
        <v>565971</v>
      </c>
      <c r="Q6204" t="s">
        <v>459</v>
      </c>
      <c r="R6204" s="9">
        <v>71941.662785630979</v>
      </c>
      <c r="S6204" s="9"/>
      <c r="T6204" s="9"/>
      <c r="U6204" s="9"/>
      <c r="V6204" s="9"/>
      <c r="W6204" s="9"/>
      <c r="X6204" s="9"/>
      <c r="Y6204" s="9"/>
      <c r="Z6204" s="9"/>
      <c r="AA6204" s="9"/>
      <c r="AB6204" s="9"/>
      <c r="AC6204" s="9"/>
      <c r="AD6204" s="9"/>
      <c r="AE6204" s="9"/>
      <c r="AF6204" s="9"/>
      <c r="AG6204" s="9"/>
      <c r="AH6204" s="9"/>
      <c r="AI6204" s="9"/>
      <c r="AJ6204" s="9"/>
      <c r="AK6204" s="9"/>
      <c r="AL6204" s="9"/>
      <c r="AM6204" s="9"/>
      <c r="AN6204" s="9"/>
      <c r="AO6204" s="9"/>
      <c r="AP6204" s="9"/>
      <c r="AQ6204" s="15"/>
      <c r="AR6204" s="9"/>
      <c r="AS6204" s="9"/>
      <c r="AT6204" s="9"/>
      <c r="AU6204" s="9"/>
      <c r="AV6204" s="9"/>
      <c r="AW6204" s="9"/>
      <c r="AX6204" s="9"/>
      <c r="AY6204" s="9"/>
      <c r="AZ6204" s="9"/>
      <c r="BA6204" s="9"/>
      <c r="BB6204" s="9"/>
      <c r="BC6204" s="9"/>
      <c r="BD6204" s="9"/>
      <c r="BE6204" s="9"/>
      <c r="BF6204" s="9"/>
      <c r="BG6204" s="9"/>
      <c r="BH6204" s="9"/>
      <c r="BI6204" s="9"/>
      <c r="BJ6204" s="9"/>
      <c r="BK6204" s="9"/>
      <c r="BL6204" s="9">
        <f t="shared" si="200"/>
        <v>71941.662785630979</v>
      </c>
      <c r="BM6204" s="9">
        <f t="shared" si="201"/>
        <v>71900</v>
      </c>
    </row>
    <row r="6205" spans="1:65" x14ac:dyDescent="0.3">
      <c r="A6205" t="s">
        <v>5395</v>
      </c>
      <c r="B6205" s="9">
        <v>134</v>
      </c>
      <c r="C6205">
        <v>550761</v>
      </c>
      <c r="D6205">
        <v>1</v>
      </c>
      <c r="E6205">
        <v>0</v>
      </c>
      <c r="F6205">
        <v>0</v>
      </c>
      <c r="G6205">
        <v>0</v>
      </c>
      <c r="H6205">
        <v>0</v>
      </c>
      <c r="I6205" t="s">
        <v>83</v>
      </c>
      <c r="J6205">
        <v>550671</v>
      </c>
      <c r="K6205" t="s">
        <v>2610</v>
      </c>
      <c r="L6205">
        <v>550671</v>
      </c>
      <c r="M6205" t="s">
        <v>2610</v>
      </c>
      <c r="N6205">
        <v>550671</v>
      </c>
      <c r="O6205" t="s">
        <v>2610</v>
      </c>
      <c r="P6205">
        <v>550094</v>
      </c>
      <c r="Q6205" t="s">
        <v>143</v>
      </c>
      <c r="R6205" s="9">
        <v>71941.662785630979</v>
      </c>
      <c r="S6205" s="9"/>
      <c r="T6205" s="9"/>
      <c r="U6205" s="9"/>
      <c r="V6205" s="9"/>
      <c r="W6205" s="9"/>
      <c r="X6205" s="9"/>
      <c r="Y6205" s="9"/>
      <c r="Z6205" s="9"/>
      <c r="AA6205" s="9"/>
      <c r="AB6205" s="9"/>
      <c r="AC6205" s="9"/>
      <c r="AD6205" s="9"/>
      <c r="AE6205" s="9"/>
      <c r="AF6205" s="9"/>
      <c r="AG6205" s="9"/>
      <c r="AH6205" s="9"/>
      <c r="AI6205" s="9"/>
      <c r="AJ6205" s="9"/>
      <c r="AK6205" s="9"/>
      <c r="AL6205" s="9"/>
      <c r="AM6205" s="9"/>
      <c r="AN6205" s="9"/>
      <c r="AO6205" s="9"/>
      <c r="AP6205" s="9"/>
      <c r="AQ6205" s="15"/>
      <c r="AR6205" s="9"/>
      <c r="AS6205" s="9"/>
      <c r="AT6205" s="9"/>
      <c r="AU6205" s="9"/>
      <c r="AV6205" s="9"/>
      <c r="AW6205" s="9"/>
      <c r="AX6205" s="9"/>
      <c r="AY6205" s="9"/>
      <c r="AZ6205" s="9"/>
      <c r="BA6205" s="9"/>
      <c r="BB6205" s="9"/>
      <c r="BC6205" s="9"/>
      <c r="BD6205" s="9"/>
      <c r="BE6205" s="9"/>
      <c r="BF6205" s="9"/>
      <c r="BG6205" s="9"/>
      <c r="BH6205" s="9"/>
      <c r="BI6205" s="9"/>
      <c r="BJ6205" s="9"/>
      <c r="BK6205" s="9"/>
      <c r="BL6205" s="9">
        <f t="shared" si="200"/>
        <v>71941.662785630979</v>
      </c>
      <c r="BM6205" s="9">
        <f t="shared" si="201"/>
        <v>71900</v>
      </c>
    </row>
    <row r="6206" spans="1:65" x14ac:dyDescent="0.3">
      <c r="A6206" t="s">
        <v>5396</v>
      </c>
      <c r="B6206" s="9">
        <v>1163</v>
      </c>
      <c r="C6206">
        <v>568732</v>
      </c>
      <c r="D6206">
        <v>1</v>
      </c>
      <c r="E6206">
        <v>0</v>
      </c>
      <c r="F6206">
        <v>0</v>
      </c>
      <c r="G6206">
        <v>0</v>
      </c>
      <c r="H6206">
        <v>0</v>
      </c>
      <c r="I6206" t="s">
        <v>94</v>
      </c>
      <c r="J6206">
        <v>599948</v>
      </c>
      <c r="K6206" t="s">
        <v>4637</v>
      </c>
      <c r="L6206">
        <v>599948</v>
      </c>
      <c r="M6206" t="s">
        <v>4637</v>
      </c>
      <c r="N6206">
        <v>599565</v>
      </c>
      <c r="O6206" t="s">
        <v>2296</v>
      </c>
      <c r="P6206">
        <v>599565</v>
      </c>
      <c r="Q6206" t="s">
        <v>2296</v>
      </c>
      <c r="R6206" s="9">
        <v>273706.65880409727</v>
      </c>
      <c r="S6206" s="9"/>
      <c r="T6206" s="9"/>
      <c r="U6206" s="9"/>
      <c r="V6206" s="9"/>
      <c r="W6206" s="9"/>
      <c r="X6206" s="9"/>
      <c r="Y6206" s="9"/>
      <c r="Z6206" s="9"/>
      <c r="AA6206" s="9"/>
      <c r="AB6206" s="9"/>
      <c r="AC6206" s="9"/>
      <c r="AD6206" s="9"/>
      <c r="AE6206" s="9"/>
      <c r="AF6206" s="9"/>
      <c r="AG6206" s="9"/>
      <c r="AH6206" s="9"/>
      <c r="AI6206" s="9"/>
      <c r="AJ6206" s="9"/>
      <c r="AK6206" s="9"/>
      <c r="AL6206" s="9"/>
      <c r="AM6206" s="9"/>
      <c r="AN6206" s="9"/>
      <c r="AO6206" s="9"/>
      <c r="AP6206" s="9"/>
      <c r="AQ6206" s="15"/>
      <c r="AR6206" s="9"/>
      <c r="AS6206" s="9"/>
      <c r="AT6206" s="9"/>
      <c r="AU6206" s="9"/>
      <c r="AV6206" s="9"/>
      <c r="AW6206" s="9"/>
      <c r="AX6206" s="9"/>
      <c r="AY6206" s="9"/>
      <c r="AZ6206" s="9"/>
      <c r="BA6206" s="9"/>
      <c r="BB6206" s="9"/>
      <c r="BC6206" s="9"/>
      <c r="BD6206" s="9"/>
      <c r="BE6206" s="9"/>
      <c r="BF6206" s="9"/>
      <c r="BG6206" s="9"/>
      <c r="BH6206" s="9"/>
      <c r="BI6206" s="9"/>
      <c r="BJ6206" s="9"/>
      <c r="BK6206" s="9"/>
      <c r="BL6206" s="9">
        <f t="shared" si="200"/>
        <v>273706.65880409727</v>
      </c>
      <c r="BM6206" s="9">
        <f t="shared" si="201"/>
        <v>273700</v>
      </c>
    </row>
    <row r="6207" spans="1:65" x14ac:dyDescent="0.3">
      <c r="A6207" t="s">
        <v>5397</v>
      </c>
      <c r="B6207" s="9">
        <v>801</v>
      </c>
      <c r="C6207">
        <v>589233</v>
      </c>
      <c r="D6207">
        <v>1</v>
      </c>
      <c r="E6207">
        <v>0</v>
      </c>
      <c r="F6207">
        <v>0</v>
      </c>
      <c r="G6207">
        <v>0</v>
      </c>
      <c r="H6207">
        <v>0</v>
      </c>
      <c r="I6207" t="s">
        <v>135</v>
      </c>
      <c r="J6207">
        <v>588458</v>
      </c>
      <c r="K6207" t="s">
        <v>606</v>
      </c>
      <c r="L6207">
        <v>588458</v>
      </c>
      <c r="M6207" t="s">
        <v>606</v>
      </c>
      <c r="N6207">
        <v>588458</v>
      </c>
      <c r="O6207" t="s">
        <v>606</v>
      </c>
      <c r="P6207">
        <v>588458</v>
      </c>
      <c r="Q6207" t="s">
        <v>606</v>
      </c>
      <c r="R6207" s="9">
        <v>189731.39116662549</v>
      </c>
      <c r="S6207" s="9"/>
      <c r="T6207" s="9"/>
      <c r="U6207" s="9"/>
      <c r="V6207" s="9"/>
      <c r="W6207" s="9"/>
      <c r="X6207" s="9"/>
      <c r="Y6207" s="9"/>
      <c r="Z6207" s="9"/>
      <c r="AA6207" s="9"/>
      <c r="AB6207" s="9"/>
      <c r="AC6207" s="9"/>
      <c r="AD6207" s="9"/>
      <c r="AE6207" s="9"/>
      <c r="AF6207" s="9"/>
      <c r="AG6207" s="9"/>
      <c r="AH6207" s="9"/>
      <c r="AI6207" s="9"/>
      <c r="AJ6207" s="9"/>
      <c r="AK6207" s="9"/>
      <c r="AL6207" s="9"/>
      <c r="AM6207" s="9"/>
      <c r="AN6207" s="9"/>
      <c r="AO6207" s="9"/>
      <c r="AP6207" s="9"/>
      <c r="AQ6207" s="15"/>
      <c r="AR6207" s="9"/>
      <c r="AS6207" s="9"/>
      <c r="AT6207" s="9"/>
      <c r="AU6207" s="9"/>
      <c r="AV6207" s="9"/>
      <c r="AW6207" s="9"/>
      <c r="AX6207" s="9"/>
      <c r="AY6207" s="9"/>
      <c r="AZ6207" s="9"/>
      <c r="BA6207" s="9"/>
      <c r="BB6207" s="9"/>
      <c r="BC6207" s="9"/>
      <c r="BD6207" s="9"/>
      <c r="BE6207" s="9"/>
      <c r="BF6207" s="9"/>
      <c r="BG6207" s="9"/>
      <c r="BH6207" s="9"/>
      <c r="BI6207" s="9"/>
      <c r="BJ6207" s="9"/>
      <c r="BK6207" s="9"/>
      <c r="BL6207" s="9">
        <f t="shared" si="200"/>
        <v>189731.39116662549</v>
      </c>
      <c r="BM6207" s="9">
        <f t="shared" si="201"/>
        <v>189700</v>
      </c>
    </row>
    <row r="6208" spans="1:65" x14ac:dyDescent="0.3">
      <c r="A6208" s="2" t="s">
        <v>5398</v>
      </c>
      <c r="B6208" s="9">
        <v>990</v>
      </c>
      <c r="C6208">
        <v>586820</v>
      </c>
      <c r="D6208">
        <v>1</v>
      </c>
      <c r="E6208">
        <v>1</v>
      </c>
      <c r="F6208">
        <v>0</v>
      </c>
      <c r="G6208">
        <v>0</v>
      </c>
      <c r="H6208">
        <v>0</v>
      </c>
      <c r="I6208" t="s">
        <v>81</v>
      </c>
      <c r="J6208">
        <v>586820</v>
      </c>
      <c r="K6208" t="s">
        <v>5398</v>
      </c>
      <c r="L6208">
        <v>586081</v>
      </c>
      <c r="M6208" t="s">
        <v>903</v>
      </c>
      <c r="N6208">
        <v>586081</v>
      </c>
      <c r="O6208" t="s">
        <v>903</v>
      </c>
      <c r="P6208">
        <v>586307</v>
      </c>
      <c r="Q6208" t="s">
        <v>121</v>
      </c>
      <c r="R6208" s="9">
        <v>233675.21670141269</v>
      </c>
      <c r="S6208" s="9">
        <f>SUMIFS($B:$B,$J:$J,$C6208)</f>
        <v>990</v>
      </c>
      <c r="T6208" s="9">
        <v>53948.850762392867</v>
      </c>
      <c r="U6208" s="9">
        <v>0</v>
      </c>
      <c r="V6208" s="9">
        <f>U6208*768</f>
        <v>0</v>
      </c>
      <c r="W6208" s="9">
        <v>0</v>
      </c>
      <c r="X6208" s="9">
        <f>W6208*3072</f>
        <v>0</v>
      </c>
      <c r="Y6208" s="9">
        <v>6</v>
      </c>
      <c r="Z6208" s="9">
        <f>Y6208*1024</f>
        <v>6144</v>
      </c>
      <c r="AA6208" s="9">
        <v>0</v>
      </c>
      <c r="AB6208" s="9">
        <f>AA6208*256</f>
        <v>0</v>
      </c>
      <c r="AC6208" s="9"/>
      <c r="AD6208" s="9"/>
      <c r="AE6208" s="9"/>
      <c r="AF6208" s="9"/>
      <c r="AG6208" s="9"/>
      <c r="AH6208" s="9"/>
      <c r="AI6208" s="9"/>
      <c r="AJ6208" s="9"/>
      <c r="AK6208" s="9"/>
      <c r="AL6208" s="9"/>
      <c r="AM6208" s="9"/>
      <c r="AN6208" s="9"/>
      <c r="AO6208" s="9"/>
      <c r="AP6208" s="9"/>
      <c r="AQ6208" s="15"/>
      <c r="AR6208" s="9"/>
      <c r="AS6208" s="9"/>
      <c r="AT6208" s="9"/>
      <c r="AU6208" s="9"/>
      <c r="AV6208" s="9"/>
      <c r="AW6208" s="9"/>
      <c r="AX6208" s="9"/>
      <c r="AY6208" s="9"/>
      <c r="AZ6208" s="9"/>
      <c r="BA6208" s="9"/>
      <c r="BB6208" s="9"/>
      <c r="BC6208" s="9"/>
      <c r="BD6208" s="9"/>
      <c r="BE6208" s="9"/>
      <c r="BF6208" s="9"/>
      <c r="BG6208" s="9"/>
      <c r="BH6208" s="9"/>
      <c r="BI6208" s="9"/>
      <c r="BJ6208" s="9"/>
      <c r="BK6208" s="9"/>
      <c r="BL6208" s="9">
        <f t="shared" si="200"/>
        <v>293768.06746380555</v>
      </c>
      <c r="BM6208" s="9">
        <f t="shared" si="201"/>
        <v>293800</v>
      </c>
    </row>
    <row r="6209" spans="1:65" x14ac:dyDescent="0.3">
      <c r="A6209" t="s">
        <v>5399</v>
      </c>
      <c r="B6209" s="9">
        <v>182</v>
      </c>
      <c r="C6209">
        <v>586838</v>
      </c>
      <c r="D6209">
        <v>1</v>
      </c>
      <c r="E6209">
        <v>0</v>
      </c>
      <c r="F6209">
        <v>0</v>
      </c>
      <c r="G6209">
        <v>0</v>
      </c>
      <c r="H6209">
        <v>0</v>
      </c>
      <c r="I6209" t="s">
        <v>81</v>
      </c>
      <c r="J6209">
        <v>586188</v>
      </c>
      <c r="K6209" t="s">
        <v>1892</v>
      </c>
      <c r="L6209">
        <v>586722</v>
      </c>
      <c r="M6209" t="s">
        <v>432</v>
      </c>
      <c r="N6209">
        <v>586722</v>
      </c>
      <c r="O6209" t="s">
        <v>432</v>
      </c>
      <c r="P6209">
        <v>586722</v>
      </c>
      <c r="Q6209" t="s">
        <v>432</v>
      </c>
      <c r="R6209" s="9">
        <v>71941.662785630979</v>
      </c>
      <c r="S6209" s="9"/>
      <c r="T6209" s="9"/>
      <c r="U6209" s="9"/>
      <c r="V6209" s="9"/>
      <c r="W6209" s="9"/>
      <c r="X6209" s="9"/>
      <c r="Y6209" s="9"/>
      <c r="Z6209" s="9"/>
      <c r="AA6209" s="9"/>
      <c r="AB6209" s="9"/>
      <c r="AC6209" s="9"/>
      <c r="AD6209" s="9"/>
      <c r="AE6209" s="9"/>
      <c r="AF6209" s="9"/>
      <c r="AG6209" s="9"/>
      <c r="AH6209" s="9"/>
      <c r="AI6209" s="9"/>
      <c r="AJ6209" s="9"/>
      <c r="AK6209" s="9"/>
      <c r="AL6209" s="9"/>
      <c r="AM6209" s="9"/>
      <c r="AN6209" s="9"/>
      <c r="AO6209" s="9"/>
      <c r="AP6209" s="9"/>
      <c r="AQ6209" s="15"/>
      <c r="AR6209" s="9"/>
      <c r="AS6209" s="9"/>
      <c r="AT6209" s="9"/>
      <c r="AU6209" s="9"/>
      <c r="AV6209" s="9"/>
      <c r="AW6209" s="9"/>
      <c r="AX6209" s="9"/>
      <c r="AY6209" s="9"/>
      <c r="AZ6209" s="9"/>
      <c r="BA6209" s="9"/>
      <c r="BB6209" s="9"/>
      <c r="BC6209" s="9"/>
      <c r="BD6209" s="9"/>
      <c r="BE6209" s="9"/>
      <c r="BF6209" s="9"/>
      <c r="BG6209" s="9"/>
      <c r="BH6209" s="9"/>
      <c r="BI6209" s="9"/>
      <c r="BJ6209" s="9"/>
      <c r="BK6209" s="9"/>
      <c r="BL6209" s="9">
        <f t="shared" si="200"/>
        <v>71941.662785630979</v>
      </c>
      <c r="BM6209" s="9">
        <f t="shared" si="201"/>
        <v>71900</v>
      </c>
    </row>
    <row r="6210" spans="1:65" x14ac:dyDescent="0.3">
      <c r="A6210" t="s">
        <v>5400</v>
      </c>
      <c r="B6210" s="9">
        <v>412</v>
      </c>
      <c r="C6210">
        <v>536989</v>
      </c>
      <c r="D6210">
        <v>1</v>
      </c>
      <c r="E6210">
        <v>0</v>
      </c>
      <c r="F6210">
        <v>0</v>
      </c>
      <c r="G6210">
        <v>0</v>
      </c>
      <c r="H6210">
        <v>0</v>
      </c>
      <c r="I6210" t="s">
        <v>86</v>
      </c>
      <c r="J6210">
        <v>535672</v>
      </c>
      <c r="K6210" t="s">
        <v>947</v>
      </c>
      <c r="L6210">
        <v>535672</v>
      </c>
      <c r="M6210" t="s">
        <v>947</v>
      </c>
      <c r="N6210">
        <v>535419</v>
      </c>
      <c r="O6210" t="s">
        <v>170</v>
      </c>
      <c r="P6210">
        <v>535419</v>
      </c>
      <c r="Q6210" t="s">
        <v>170</v>
      </c>
      <c r="R6210" s="9">
        <v>98468.818501592323</v>
      </c>
      <c r="S6210" s="9"/>
      <c r="T6210" s="9"/>
      <c r="U6210" s="9"/>
      <c r="V6210" s="9"/>
      <c r="W6210" s="9"/>
      <c r="X6210" s="9"/>
      <c r="Y6210" s="9"/>
      <c r="Z6210" s="9"/>
      <c r="AA6210" s="9"/>
      <c r="AB6210" s="9"/>
      <c r="AC6210" s="9"/>
      <c r="AD6210" s="9"/>
      <c r="AE6210" s="9"/>
      <c r="AF6210" s="9"/>
      <c r="AG6210" s="9"/>
      <c r="AH6210" s="9"/>
      <c r="AI6210" s="9"/>
      <c r="AJ6210" s="9"/>
      <c r="AK6210" s="9"/>
      <c r="AL6210" s="9"/>
      <c r="AM6210" s="9"/>
      <c r="AN6210" s="9"/>
      <c r="AO6210" s="9"/>
      <c r="AP6210" s="9"/>
      <c r="AQ6210" s="15"/>
      <c r="AR6210" s="9"/>
      <c r="AS6210" s="9"/>
      <c r="AT6210" s="9"/>
      <c r="AU6210" s="9"/>
      <c r="AV6210" s="9"/>
      <c r="AW6210" s="9"/>
      <c r="AX6210" s="9"/>
      <c r="AY6210" s="9"/>
      <c r="AZ6210" s="9"/>
      <c r="BA6210" s="9"/>
      <c r="BB6210" s="9"/>
      <c r="BC6210" s="9"/>
      <c r="BD6210" s="9"/>
      <c r="BE6210" s="9"/>
      <c r="BF6210" s="9"/>
      <c r="BG6210" s="9"/>
      <c r="BH6210" s="9"/>
      <c r="BI6210" s="9"/>
      <c r="BJ6210" s="9"/>
      <c r="BK6210" s="9"/>
      <c r="BL6210" s="9">
        <f t="shared" si="200"/>
        <v>98468.818501592323</v>
      </c>
      <c r="BM6210" s="9">
        <f t="shared" si="201"/>
        <v>98500</v>
      </c>
    </row>
    <row r="6211" spans="1:65" x14ac:dyDescent="0.3">
      <c r="A6211" t="s">
        <v>5401</v>
      </c>
      <c r="B6211" s="9">
        <v>233</v>
      </c>
      <c r="C6211">
        <v>573833</v>
      </c>
      <c r="D6211">
        <v>1</v>
      </c>
      <c r="E6211">
        <v>0</v>
      </c>
      <c r="F6211">
        <v>0</v>
      </c>
      <c r="G6211">
        <v>0</v>
      </c>
      <c r="H6211">
        <v>0</v>
      </c>
      <c r="I6211" t="s">
        <v>90</v>
      </c>
      <c r="J6211">
        <v>573809</v>
      </c>
      <c r="K6211" t="s">
        <v>2500</v>
      </c>
      <c r="L6211">
        <v>573809</v>
      </c>
      <c r="M6211" t="s">
        <v>2500</v>
      </c>
      <c r="N6211">
        <v>572659</v>
      </c>
      <c r="O6211" t="s">
        <v>158</v>
      </c>
      <c r="P6211">
        <v>572659</v>
      </c>
      <c r="Q6211" t="s">
        <v>158</v>
      </c>
      <c r="R6211" s="9">
        <v>71941.662785630979</v>
      </c>
      <c r="S6211" s="9"/>
      <c r="T6211" s="9"/>
      <c r="U6211" s="9"/>
      <c r="V6211" s="9"/>
      <c r="W6211" s="9"/>
      <c r="X6211" s="9"/>
      <c r="Y6211" s="9"/>
      <c r="Z6211" s="9"/>
      <c r="AA6211" s="9"/>
      <c r="AB6211" s="9"/>
      <c r="AC6211" s="9"/>
      <c r="AD6211" s="9"/>
      <c r="AE6211" s="9"/>
      <c r="AF6211" s="9"/>
      <c r="AG6211" s="9"/>
      <c r="AH6211" s="9"/>
      <c r="AI6211" s="9"/>
      <c r="AJ6211" s="9"/>
      <c r="AK6211" s="9"/>
      <c r="AL6211" s="9"/>
      <c r="AM6211" s="9"/>
      <c r="AN6211" s="9"/>
      <c r="AO6211" s="9"/>
      <c r="AP6211" s="9"/>
      <c r="AQ6211" s="15"/>
      <c r="AR6211" s="9"/>
      <c r="AS6211" s="9"/>
      <c r="AT6211" s="9"/>
      <c r="AU6211" s="9"/>
      <c r="AV6211" s="9"/>
      <c r="AW6211" s="9"/>
      <c r="AX6211" s="9"/>
      <c r="AY6211" s="9"/>
      <c r="AZ6211" s="9"/>
      <c r="BA6211" s="9"/>
      <c r="BB6211" s="9"/>
      <c r="BC6211" s="9"/>
      <c r="BD6211" s="9"/>
      <c r="BE6211" s="9"/>
      <c r="BF6211" s="9"/>
      <c r="BG6211" s="9"/>
      <c r="BH6211" s="9"/>
      <c r="BI6211" s="9"/>
      <c r="BJ6211" s="9"/>
      <c r="BK6211" s="9"/>
      <c r="BL6211" s="9">
        <f t="shared" si="200"/>
        <v>71941.662785630979</v>
      </c>
      <c r="BM6211" s="9">
        <f t="shared" si="201"/>
        <v>71900</v>
      </c>
    </row>
    <row r="6212" spans="1:65" x14ac:dyDescent="0.3">
      <c r="A6212" t="s">
        <v>5402</v>
      </c>
      <c r="B6212" s="9">
        <v>368</v>
      </c>
      <c r="C6212">
        <v>568163</v>
      </c>
      <c r="D6212">
        <v>1</v>
      </c>
      <c r="E6212">
        <v>0</v>
      </c>
      <c r="F6212">
        <v>0</v>
      </c>
      <c r="G6212">
        <v>0</v>
      </c>
      <c r="H6212">
        <v>0</v>
      </c>
      <c r="I6212" t="s">
        <v>94</v>
      </c>
      <c r="J6212">
        <v>598399</v>
      </c>
      <c r="K6212" t="s">
        <v>2944</v>
      </c>
      <c r="L6212">
        <v>598003</v>
      </c>
      <c r="M6212" t="s">
        <v>201</v>
      </c>
      <c r="N6212">
        <v>598003</v>
      </c>
      <c r="O6212" t="s">
        <v>201</v>
      </c>
      <c r="P6212">
        <v>598003</v>
      </c>
      <c r="Q6212" t="s">
        <v>201</v>
      </c>
      <c r="R6212" s="9">
        <v>88063.188711347175</v>
      </c>
      <c r="S6212" s="9"/>
      <c r="T6212" s="9"/>
      <c r="U6212" s="9"/>
      <c r="V6212" s="9"/>
      <c r="W6212" s="9"/>
      <c r="X6212" s="9"/>
      <c r="Y6212" s="9"/>
      <c r="Z6212" s="9"/>
      <c r="AA6212" s="9"/>
      <c r="AB6212" s="9"/>
      <c r="AC6212" s="9"/>
      <c r="AD6212" s="9"/>
      <c r="AE6212" s="9"/>
      <c r="AF6212" s="9"/>
      <c r="AG6212" s="9"/>
      <c r="AH6212" s="9"/>
      <c r="AI6212" s="9"/>
      <c r="AJ6212" s="9"/>
      <c r="AK6212" s="9"/>
      <c r="AL6212" s="9"/>
      <c r="AM6212" s="9"/>
      <c r="AN6212" s="9"/>
      <c r="AO6212" s="9"/>
      <c r="AP6212" s="9"/>
      <c r="AQ6212" s="15"/>
      <c r="AR6212" s="9"/>
      <c r="AS6212" s="9"/>
      <c r="AT6212" s="9"/>
      <c r="AU6212" s="9"/>
      <c r="AV6212" s="9"/>
      <c r="AW6212" s="9"/>
      <c r="AX6212" s="9"/>
      <c r="AY6212" s="9"/>
      <c r="AZ6212" s="9"/>
      <c r="BA6212" s="9"/>
      <c r="BB6212" s="9"/>
      <c r="BC6212" s="9"/>
      <c r="BD6212" s="9"/>
      <c r="BE6212" s="9"/>
      <c r="BF6212" s="9"/>
      <c r="BG6212" s="9"/>
      <c r="BH6212" s="9"/>
      <c r="BI6212" s="9"/>
      <c r="BJ6212" s="9"/>
      <c r="BK6212" s="9"/>
      <c r="BL6212" s="9">
        <f t="shared" ref="BL6212:BL6256" si="202">SUMIF(R6212:R6212,"&lt;&gt;")+SUMIF(T6212:T6212,"&lt;&gt;")+SUMIF(V6212:V6212,"&lt;&gt;")+SUMIF(X6212:X6212,"&lt;&gt;")+SUMIF(Z6212:Z6212,"&lt;&gt;")+SUMIF(AB6212:AB6212,"&lt;&gt;")+SUMIF(AD6212:AD6212,"&lt;&gt;")+SUMIF(AF6212:AF6212,"&lt;&gt;")+SUMIF(AH6212:AH6212,"&lt;&gt;")+SUMIF(AJ6212:AJ6212,"&lt;&gt;")+SUMIF(AK6212:AK6212,"&lt;&gt;")+SUMIF(AM6212:AM6212,"&lt;&gt;")+SUMIF(AO6212:AO6212,"&lt;&gt;")+SUMIF(AQ6212:AQ6212,"&lt;&gt;")+SUMIF(AS6212:AS6212,"&lt;&gt;")+SUMIF(AU6212:AU6212,"&lt;&gt;")+SUMIF(AW6212:AW6212,"&lt;&gt;")+SUMIF(AY6212:AY6212,"&lt;&gt;")+SUMIF(BA6212:BA6212,"&lt;&gt;")+SUMIF(BC6212:BC6212,"&lt;&gt;")+SUMIF(BE6212:BE6212,"&lt;&gt;")+SUMIF(BG6212:BG6212,"&lt;&gt;")+SUMIF(BI6212:BI6212,"&lt;&gt;")+SUMIF(BK6212:BK6212,"&lt;&gt;")</f>
        <v>88063.188711347175</v>
      </c>
      <c r="BM6212" s="9">
        <f t="shared" ref="BM6212:BM6256" si="203">ROUND(BL6212/100,0)*100</f>
        <v>88100</v>
      </c>
    </row>
    <row r="6213" spans="1:65" x14ac:dyDescent="0.3">
      <c r="A6213" t="s">
        <v>5403</v>
      </c>
      <c r="B6213" s="9">
        <v>234</v>
      </c>
      <c r="C6213">
        <v>577723</v>
      </c>
      <c r="D6213">
        <v>1</v>
      </c>
      <c r="E6213">
        <v>0</v>
      </c>
      <c r="F6213">
        <v>0</v>
      </c>
      <c r="G6213">
        <v>0</v>
      </c>
      <c r="H6213">
        <v>0</v>
      </c>
      <c r="I6213" t="s">
        <v>104</v>
      </c>
      <c r="J6213">
        <v>577472</v>
      </c>
      <c r="K6213" t="s">
        <v>1670</v>
      </c>
      <c r="L6213">
        <v>577626</v>
      </c>
      <c r="M6213" t="s">
        <v>1142</v>
      </c>
      <c r="N6213">
        <v>577626</v>
      </c>
      <c r="O6213" t="s">
        <v>1142</v>
      </c>
      <c r="P6213">
        <v>577626</v>
      </c>
      <c r="Q6213" t="s">
        <v>1142</v>
      </c>
      <c r="R6213" s="9">
        <v>71941.662785630979</v>
      </c>
      <c r="S6213" s="9"/>
      <c r="T6213" s="9"/>
      <c r="U6213" s="9"/>
      <c r="V6213" s="9"/>
      <c r="W6213" s="9"/>
      <c r="X6213" s="9"/>
      <c r="Y6213" s="9"/>
      <c r="Z6213" s="9"/>
      <c r="AA6213" s="9"/>
      <c r="AB6213" s="9"/>
      <c r="AC6213" s="9"/>
      <c r="AD6213" s="9"/>
      <c r="AE6213" s="9"/>
      <c r="AF6213" s="9"/>
      <c r="AG6213" s="9"/>
      <c r="AH6213" s="9"/>
      <c r="AI6213" s="9"/>
      <c r="AJ6213" s="9"/>
      <c r="AK6213" s="9"/>
      <c r="AL6213" s="9"/>
      <c r="AM6213" s="9"/>
      <c r="AN6213" s="9"/>
      <c r="AO6213" s="9"/>
      <c r="AP6213" s="9"/>
      <c r="AQ6213" s="15"/>
      <c r="AR6213" s="9"/>
      <c r="AS6213" s="9"/>
      <c r="AT6213" s="9"/>
      <c r="AU6213" s="9"/>
      <c r="AV6213" s="9"/>
      <c r="AW6213" s="9"/>
      <c r="AX6213" s="9"/>
      <c r="AY6213" s="9"/>
      <c r="AZ6213" s="9"/>
      <c r="BA6213" s="9"/>
      <c r="BB6213" s="9"/>
      <c r="BC6213" s="9"/>
      <c r="BD6213" s="9"/>
      <c r="BE6213" s="9"/>
      <c r="BF6213" s="9"/>
      <c r="BG6213" s="9"/>
      <c r="BH6213" s="9"/>
      <c r="BI6213" s="9"/>
      <c r="BJ6213" s="9"/>
      <c r="BK6213" s="9"/>
      <c r="BL6213" s="9">
        <f t="shared" si="202"/>
        <v>71941.662785630979</v>
      </c>
      <c r="BM6213" s="9">
        <f t="shared" si="203"/>
        <v>71900</v>
      </c>
    </row>
    <row r="6214" spans="1:65" x14ac:dyDescent="0.3">
      <c r="A6214" t="s">
        <v>5403</v>
      </c>
      <c r="B6214" s="9">
        <v>322</v>
      </c>
      <c r="C6214">
        <v>574708</v>
      </c>
      <c r="D6214">
        <v>1</v>
      </c>
      <c r="E6214">
        <v>0</v>
      </c>
      <c r="F6214">
        <v>0</v>
      </c>
      <c r="G6214">
        <v>0</v>
      </c>
      <c r="H6214">
        <v>0</v>
      </c>
      <c r="I6214" t="s">
        <v>90</v>
      </c>
      <c r="J6214">
        <v>573990</v>
      </c>
      <c r="K6214" t="s">
        <v>740</v>
      </c>
      <c r="L6214">
        <v>573990</v>
      </c>
      <c r="M6214" t="s">
        <v>740</v>
      </c>
      <c r="N6214">
        <v>573990</v>
      </c>
      <c r="O6214" t="s">
        <v>740</v>
      </c>
      <c r="P6214">
        <v>573868</v>
      </c>
      <c r="Q6214" t="s">
        <v>349</v>
      </c>
      <c r="R6214" s="9">
        <v>77163.023986378481</v>
      </c>
      <c r="S6214" s="9"/>
      <c r="T6214" s="9"/>
      <c r="U6214" s="9"/>
      <c r="V6214" s="9"/>
      <c r="W6214" s="9"/>
      <c r="X6214" s="9"/>
      <c r="Y6214" s="9"/>
      <c r="Z6214" s="9"/>
      <c r="AA6214" s="9"/>
      <c r="AB6214" s="9"/>
      <c r="AC6214" s="9"/>
      <c r="AD6214" s="9"/>
      <c r="AE6214" s="9"/>
      <c r="AF6214" s="9"/>
      <c r="AG6214" s="9"/>
      <c r="AH6214" s="9"/>
      <c r="AI6214" s="9"/>
      <c r="AJ6214" s="9"/>
      <c r="AK6214" s="9"/>
      <c r="AL6214" s="9"/>
      <c r="AM6214" s="9"/>
      <c r="AN6214" s="9"/>
      <c r="AO6214" s="9"/>
      <c r="AP6214" s="9"/>
      <c r="AQ6214" s="15"/>
      <c r="AR6214" s="9"/>
      <c r="AS6214" s="9"/>
      <c r="AT6214" s="9"/>
      <c r="AU6214" s="9"/>
      <c r="AV6214" s="9"/>
      <c r="AW6214" s="9"/>
      <c r="AX6214" s="9"/>
      <c r="AY6214" s="9"/>
      <c r="AZ6214" s="9"/>
      <c r="BA6214" s="9"/>
      <c r="BB6214" s="9"/>
      <c r="BC6214" s="9"/>
      <c r="BD6214" s="9"/>
      <c r="BE6214" s="9"/>
      <c r="BF6214" s="9"/>
      <c r="BG6214" s="9"/>
      <c r="BH6214" s="9"/>
      <c r="BI6214" s="9"/>
      <c r="BJ6214" s="9"/>
      <c r="BK6214" s="9"/>
      <c r="BL6214" s="9">
        <f t="shared" si="202"/>
        <v>77163.023986378481</v>
      </c>
      <c r="BM6214" s="9">
        <f t="shared" si="203"/>
        <v>77200</v>
      </c>
    </row>
    <row r="6215" spans="1:65" x14ac:dyDescent="0.3">
      <c r="A6215" t="s">
        <v>5404</v>
      </c>
      <c r="B6215" s="9">
        <v>344</v>
      </c>
      <c r="C6215">
        <v>537209</v>
      </c>
      <c r="D6215">
        <v>1</v>
      </c>
      <c r="E6215">
        <v>0</v>
      </c>
      <c r="F6215">
        <v>0</v>
      </c>
      <c r="G6215">
        <v>0</v>
      </c>
      <c r="H6215">
        <v>0</v>
      </c>
      <c r="I6215" t="s">
        <v>83</v>
      </c>
      <c r="J6215">
        <v>550094</v>
      </c>
      <c r="K6215" t="s">
        <v>143</v>
      </c>
      <c r="L6215">
        <v>550094</v>
      </c>
      <c r="M6215" t="s">
        <v>143</v>
      </c>
      <c r="N6215">
        <v>550094</v>
      </c>
      <c r="O6215" t="s">
        <v>143</v>
      </c>
      <c r="P6215">
        <v>550094</v>
      </c>
      <c r="Q6215" t="s">
        <v>143</v>
      </c>
      <c r="R6215" s="9">
        <v>82378.98693795054</v>
      </c>
      <c r="S6215" s="9"/>
      <c r="T6215" s="9"/>
      <c r="U6215" s="9"/>
      <c r="V6215" s="9"/>
      <c r="W6215" s="9"/>
      <c r="X6215" s="9"/>
      <c r="Y6215" s="9"/>
      <c r="Z6215" s="9"/>
      <c r="AA6215" s="9"/>
      <c r="AB6215" s="9"/>
      <c r="AC6215" s="9"/>
      <c r="AD6215" s="9"/>
      <c r="AE6215" s="9"/>
      <c r="AF6215" s="9"/>
      <c r="AG6215" s="9"/>
      <c r="AH6215" s="9"/>
      <c r="AI6215" s="9"/>
      <c r="AJ6215" s="9"/>
      <c r="AK6215" s="9"/>
      <c r="AL6215" s="9"/>
      <c r="AM6215" s="9"/>
      <c r="AN6215" s="9"/>
      <c r="AO6215" s="9"/>
      <c r="AP6215" s="9"/>
      <c r="AQ6215" s="15"/>
      <c r="AR6215" s="9"/>
      <c r="AS6215" s="9"/>
      <c r="AT6215" s="9"/>
      <c r="AU6215" s="9"/>
      <c r="AV6215" s="9"/>
      <c r="AW6215" s="9"/>
      <c r="AX6215" s="9"/>
      <c r="AY6215" s="9"/>
      <c r="AZ6215" s="9"/>
      <c r="BA6215" s="9"/>
      <c r="BB6215" s="9"/>
      <c r="BC6215" s="9"/>
      <c r="BD6215" s="9"/>
      <c r="BE6215" s="9"/>
      <c r="BF6215" s="9"/>
      <c r="BG6215" s="9"/>
      <c r="BH6215" s="9"/>
      <c r="BI6215" s="9"/>
      <c r="BJ6215" s="9"/>
      <c r="BK6215" s="9"/>
      <c r="BL6215" s="9">
        <f t="shared" si="202"/>
        <v>82378.98693795054</v>
      </c>
      <c r="BM6215" s="9">
        <f t="shared" si="203"/>
        <v>82400</v>
      </c>
    </row>
    <row r="6216" spans="1:65" x14ac:dyDescent="0.3">
      <c r="A6216" t="s">
        <v>5405</v>
      </c>
      <c r="B6216" s="9">
        <v>273</v>
      </c>
      <c r="C6216">
        <v>582760</v>
      </c>
      <c r="D6216">
        <v>1</v>
      </c>
      <c r="E6216">
        <v>0</v>
      </c>
      <c r="F6216">
        <v>0</v>
      </c>
      <c r="G6216">
        <v>0</v>
      </c>
      <c r="H6216">
        <v>0</v>
      </c>
      <c r="I6216" t="s">
        <v>81</v>
      </c>
      <c r="J6216">
        <v>581496</v>
      </c>
      <c r="K6216" t="s">
        <v>619</v>
      </c>
      <c r="L6216">
        <v>581496</v>
      </c>
      <c r="M6216" t="s">
        <v>619</v>
      </c>
      <c r="N6216">
        <v>581283</v>
      </c>
      <c r="O6216" t="s">
        <v>82</v>
      </c>
      <c r="P6216">
        <v>581283</v>
      </c>
      <c r="Q6216" t="s">
        <v>82</v>
      </c>
      <c r="R6216" s="9">
        <v>71941.662785630979</v>
      </c>
      <c r="S6216" s="9"/>
      <c r="T6216" s="9"/>
      <c r="U6216" s="9"/>
      <c r="V6216" s="9"/>
      <c r="W6216" s="9"/>
      <c r="X6216" s="9"/>
      <c r="Y6216" s="9"/>
      <c r="Z6216" s="9"/>
      <c r="AA6216" s="9"/>
      <c r="AB6216" s="9"/>
      <c r="AC6216" s="9"/>
      <c r="AD6216" s="9"/>
      <c r="AE6216" s="9"/>
      <c r="AF6216" s="9"/>
      <c r="AG6216" s="9"/>
      <c r="AH6216" s="9"/>
      <c r="AI6216" s="9"/>
      <c r="AJ6216" s="9"/>
      <c r="AK6216" s="9"/>
      <c r="AL6216" s="9"/>
      <c r="AM6216" s="9"/>
      <c r="AN6216" s="9"/>
      <c r="AO6216" s="9"/>
      <c r="AP6216" s="9"/>
      <c r="AQ6216" s="15"/>
      <c r="AR6216" s="9"/>
      <c r="AS6216" s="9"/>
      <c r="AT6216" s="9"/>
      <c r="AU6216" s="9"/>
      <c r="AV6216" s="9"/>
      <c r="AW6216" s="9"/>
      <c r="AX6216" s="9"/>
      <c r="AY6216" s="9"/>
      <c r="AZ6216" s="9"/>
      <c r="BA6216" s="9"/>
      <c r="BB6216" s="9"/>
      <c r="BC6216" s="9"/>
      <c r="BD6216" s="9"/>
      <c r="BE6216" s="9"/>
      <c r="BF6216" s="9"/>
      <c r="BG6216" s="9"/>
      <c r="BH6216" s="9"/>
      <c r="BI6216" s="9"/>
      <c r="BJ6216" s="9"/>
      <c r="BK6216" s="9"/>
      <c r="BL6216" s="9">
        <f t="shared" si="202"/>
        <v>71941.662785630979</v>
      </c>
      <c r="BM6216" s="9">
        <f t="shared" si="203"/>
        <v>71900</v>
      </c>
    </row>
    <row r="6217" spans="1:65" x14ac:dyDescent="0.3">
      <c r="A6217" t="s">
        <v>5406</v>
      </c>
      <c r="B6217" s="9">
        <v>350</v>
      </c>
      <c r="C6217">
        <v>595187</v>
      </c>
      <c r="D6217">
        <v>1</v>
      </c>
      <c r="E6217">
        <v>0</v>
      </c>
      <c r="F6217">
        <v>0</v>
      </c>
      <c r="G6217">
        <v>0</v>
      </c>
      <c r="H6217">
        <v>0</v>
      </c>
      <c r="I6217" t="s">
        <v>81</v>
      </c>
      <c r="J6217">
        <v>594709</v>
      </c>
      <c r="K6217" t="s">
        <v>184</v>
      </c>
      <c r="L6217">
        <v>594709</v>
      </c>
      <c r="M6217" t="s">
        <v>184</v>
      </c>
      <c r="N6217">
        <v>593711</v>
      </c>
      <c r="O6217" t="s">
        <v>185</v>
      </c>
      <c r="P6217">
        <v>593711</v>
      </c>
      <c r="Q6217" t="s">
        <v>185</v>
      </c>
      <c r="R6217" s="9">
        <v>83800.610169669671</v>
      </c>
      <c r="S6217" s="9"/>
      <c r="T6217" s="9"/>
      <c r="U6217" s="9"/>
      <c r="V6217" s="9"/>
      <c r="W6217" s="9"/>
      <c r="X6217" s="9"/>
      <c r="Y6217" s="9"/>
      <c r="Z6217" s="9"/>
      <c r="AA6217" s="9"/>
      <c r="AB6217" s="9"/>
      <c r="AC6217" s="9"/>
      <c r="AD6217" s="9"/>
      <c r="AE6217" s="9"/>
      <c r="AF6217" s="9"/>
      <c r="AG6217" s="9"/>
      <c r="AH6217" s="9"/>
      <c r="AI6217" s="9"/>
      <c r="AJ6217" s="9"/>
      <c r="AK6217" s="9"/>
      <c r="AL6217" s="9"/>
      <c r="AM6217" s="9"/>
      <c r="AN6217" s="9"/>
      <c r="AO6217" s="9"/>
      <c r="AP6217" s="9"/>
      <c r="AQ6217" s="15"/>
      <c r="AR6217" s="9"/>
      <c r="AS6217" s="9"/>
      <c r="AT6217" s="9"/>
      <c r="AU6217" s="9"/>
      <c r="AV6217" s="9"/>
      <c r="AW6217" s="9"/>
      <c r="AX6217" s="9"/>
      <c r="AY6217" s="9"/>
      <c r="AZ6217" s="9"/>
      <c r="BA6217" s="9"/>
      <c r="BB6217" s="9"/>
      <c r="BC6217" s="9"/>
      <c r="BD6217" s="9"/>
      <c r="BE6217" s="9"/>
      <c r="BF6217" s="9"/>
      <c r="BG6217" s="9"/>
      <c r="BH6217" s="9"/>
      <c r="BI6217" s="9"/>
      <c r="BJ6217" s="9"/>
      <c r="BK6217" s="9"/>
      <c r="BL6217" s="9">
        <f t="shared" si="202"/>
        <v>83800.610169669671</v>
      </c>
      <c r="BM6217" s="9">
        <f t="shared" si="203"/>
        <v>83800</v>
      </c>
    </row>
    <row r="6218" spans="1:65" x14ac:dyDescent="0.3">
      <c r="A6218" t="s">
        <v>5407</v>
      </c>
      <c r="B6218" s="9">
        <v>228</v>
      </c>
      <c r="C6218">
        <v>543012</v>
      </c>
      <c r="D6218">
        <v>1</v>
      </c>
      <c r="E6218">
        <v>0</v>
      </c>
      <c r="F6218">
        <v>0</v>
      </c>
      <c r="G6218">
        <v>0</v>
      </c>
      <c r="H6218">
        <v>0</v>
      </c>
      <c r="I6218" t="s">
        <v>131</v>
      </c>
      <c r="J6218">
        <v>566535</v>
      </c>
      <c r="K6218" t="s">
        <v>1923</v>
      </c>
      <c r="L6218">
        <v>565971</v>
      </c>
      <c r="M6218" t="s">
        <v>459</v>
      </c>
      <c r="N6218">
        <v>565971</v>
      </c>
      <c r="O6218" t="s">
        <v>459</v>
      </c>
      <c r="P6218">
        <v>565971</v>
      </c>
      <c r="Q6218" t="s">
        <v>459</v>
      </c>
      <c r="R6218" s="9">
        <v>71941.662785630979</v>
      </c>
      <c r="S6218" s="9"/>
      <c r="T6218" s="9"/>
      <c r="U6218" s="9"/>
      <c r="V6218" s="9"/>
      <c r="W6218" s="9"/>
      <c r="X6218" s="9"/>
      <c r="Y6218" s="9"/>
      <c r="Z6218" s="9"/>
      <c r="AA6218" s="9"/>
      <c r="AB6218" s="9"/>
      <c r="AC6218" s="9"/>
      <c r="AD6218" s="9"/>
      <c r="AE6218" s="9"/>
      <c r="AF6218" s="9"/>
      <c r="AG6218" s="9"/>
      <c r="AH6218" s="9"/>
      <c r="AI6218" s="9"/>
      <c r="AJ6218" s="9"/>
      <c r="AK6218" s="9"/>
      <c r="AL6218" s="9"/>
      <c r="AM6218" s="9"/>
      <c r="AN6218" s="9"/>
      <c r="AO6218" s="9"/>
      <c r="AP6218" s="9"/>
      <c r="AQ6218" s="15"/>
      <c r="AR6218" s="9"/>
      <c r="AS6218" s="9"/>
      <c r="AT6218" s="9"/>
      <c r="AU6218" s="9"/>
      <c r="AV6218" s="9"/>
      <c r="AW6218" s="9"/>
      <c r="AX6218" s="9"/>
      <c r="AY6218" s="9"/>
      <c r="AZ6218" s="9"/>
      <c r="BA6218" s="9"/>
      <c r="BB6218" s="9"/>
      <c r="BC6218" s="9"/>
      <c r="BD6218" s="9"/>
      <c r="BE6218" s="9"/>
      <c r="BF6218" s="9"/>
      <c r="BG6218" s="9"/>
      <c r="BH6218" s="9"/>
      <c r="BI6218" s="9"/>
      <c r="BJ6218" s="9"/>
      <c r="BK6218" s="9"/>
      <c r="BL6218" s="9">
        <f t="shared" si="202"/>
        <v>71941.662785630979</v>
      </c>
      <c r="BM6218" s="9">
        <f t="shared" si="203"/>
        <v>71900</v>
      </c>
    </row>
    <row r="6219" spans="1:65" x14ac:dyDescent="0.3">
      <c r="A6219" t="s">
        <v>5407</v>
      </c>
      <c r="B6219" s="9">
        <v>456</v>
      </c>
      <c r="C6219">
        <v>505862</v>
      </c>
      <c r="D6219">
        <v>1</v>
      </c>
      <c r="E6219">
        <v>0</v>
      </c>
      <c r="F6219">
        <v>0</v>
      </c>
      <c r="G6219">
        <v>0</v>
      </c>
      <c r="H6219">
        <v>0</v>
      </c>
      <c r="I6219" t="s">
        <v>111</v>
      </c>
      <c r="J6219">
        <v>505188</v>
      </c>
      <c r="K6219" t="s">
        <v>140</v>
      </c>
      <c r="L6219">
        <v>505188</v>
      </c>
      <c r="M6219" t="s">
        <v>140</v>
      </c>
      <c r="N6219">
        <v>505188</v>
      </c>
      <c r="O6219" t="s">
        <v>140</v>
      </c>
      <c r="P6219">
        <v>505188</v>
      </c>
      <c r="Q6219" t="s">
        <v>140</v>
      </c>
      <c r="R6219" s="9">
        <v>108855.4846270214</v>
      </c>
      <c r="S6219" s="9"/>
      <c r="T6219" s="9"/>
      <c r="U6219" s="9"/>
      <c r="V6219" s="9"/>
      <c r="W6219" s="9"/>
      <c r="X6219" s="9"/>
      <c r="Y6219" s="9"/>
      <c r="Z6219" s="9"/>
      <c r="AA6219" s="9"/>
      <c r="AB6219" s="9"/>
      <c r="AC6219" s="9"/>
      <c r="AD6219" s="9"/>
      <c r="AE6219" s="9"/>
      <c r="AF6219" s="9"/>
      <c r="AG6219" s="9"/>
      <c r="AH6219" s="9"/>
      <c r="AI6219" s="9"/>
      <c r="AJ6219" s="9"/>
      <c r="AK6219" s="9"/>
      <c r="AL6219" s="9"/>
      <c r="AM6219" s="9"/>
      <c r="AN6219" s="9"/>
      <c r="AO6219" s="9"/>
      <c r="AP6219" s="9"/>
      <c r="AQ6219" s="15"/>
      <c r="AR6219" s="9"/>
      <c r="AS6219" s="9"/>
      <c r="AT6219" s="9"/>
      <c r="AU6219" s="9"/>
      <c r="AV6219" s="9"/>
      <c r="AW6219" s="9"/>
      <c r="AX6219" s="9"/>
      <c r="AY6219" s="9"/>
      <c r="AZ6219" s="9"/>
      <c r="BA6219" s="9"/>
      <c r="BB6219" s="9"/>
      <c r="BC6219" s="9"/>
      <c r="BD6219" s="9"/>
      <c r="BE6219" s="9"/>
      <c r="BF6219" s="9"/>
      <c r="BG6219" s="9"/>
      <c r="BH6219" s="9"/>
      <c r="BI6219" s="9"/>
      <c r="BJ6219" s="9"/>
      <c r="BK6219" s="9"/>
      <c r="BL6219" s="9">
        <f t="shared" si="202"/>
        <v>108855.4846270214</v>
      </c>
      <c r="BM6219" s="9">
        <f t="shared" si="203"/>
        <v>108900</v>
      </c>
    </row>
    <row r="6220" spans="1:65" x14ac:dyDescent="0.3">
      <c r="A6220" t="s">
        <v>5408</v>
      </c>
      <c r="B6220" s="9">
        <v>282</v>
      </c>
      <c r="C6220">
        <v>595195</v>
      </c>
      <c r="D6220">
        <v>1</v>
      </c>
      <c r="E6220">
        <v>0</v>
      </c>
      <c r="F6220">
        <v>0</v>
      </c>
      <c r="G6220">
        <v>0</v>
      </c>
      <c r="H6220">
        <v>0</v>
      </c>
      <c r="I6220" t="s">
        <v>81</v>
      </c>
      <c r="J6220">
        <v>594261</v>
      </c>
      <c r="K6220" t="s">
        <v>1635</v>
      </c>
      <c r="L6220">
        <v>593711</v>
      </c>
      <c r="M6220" t="s">
        <v>185</v>
      </c>
      <c r="N6220">
        <v>593711</v>
      </c>
      <c r="O6220" t="s">
        <v>185</v>
      </c>
      <c r="P6220">
        <v>593711</v>
      </c>
      <c r="Q6220" t="s">
        <v>185</v>
      </c>
      <c r="R6220" s="9">
        <v>71941.662785630979</v>
      </c>
      <c r="S6220" s="9"/>
      <c r="T6220" s="9"/>
      <c r="U6220" s="9"/>
      <c r="V6220" s="9"/>
      <c r="W6220" s="9"/>
      <c r="X6220" s="9"/>
      <c r="Y6220" s="9"/>
      <c r="Z6220" s="9"/>
      <c r="AA6220" s="9"/>
      <c r="AB6220" s="9"/>
      <c r="AC6220" s="9"/>
      <c r="AD6220" s="9"/>
      <c r="AE6220" s="9"/>
      <c r="AF6220" s="9"/>
      <c r="AG6220" s="9"/>
      <c r="AH6220" s="9"/>
      <c r="AI6220" s="9"/>
      <c r="AJ6220" s="9"/>
      <c r="AK6220" s="9"/>
      <c r="AL6220" s="9"/>
      <c r="AM6220" s="9"/>
      <c r="AN6220" s="9"/>
      <c r="AO6220" s="9"/>
      <c r="AP6220" s="9"/>
      <c r="AQ6220" s="15"/>
      <c r="AR6220" s="9"/>
      <c r="AS6220" s="9"/>
      <c r="AT6220" s="9"/>
      <c r="AU6220" s="9"/>
      <c r="AV6220" s="9"/>
      <c r="AW6220" s="9"/>
      <c r="AX6220" s="9"/>
      <c r="AY6220" s="9"/>
      <c r="AZ6220" s="9"/>
      <c r="BA6220" s="9"/>
      <c r="BB6220" s="9"/>
      <c r="BC6220" s="9"/>
      <c r="BD6220" s="9"/>
      <c r="BE6220" s="9"/>
      <c r="BF6220" s="9"/>
      <c r="BG6220" s="9"/>
      <c r="BH6220" s="9"/>
      <c r="BI6220" s="9"/>
      <c r="BJ6220" s="9"/>
      <c r="BK6220" s="9"/>
      <c r="BL6220" s="9">
        <f t="shared" si="202"/>
        <v>71941.662785630979</v>
      </c>
      <c r="BM6220" s="9">
        <f t="shared" si="203"/>
        <v>71900</v>
      </c>
    </row>
    <row r="6221" spans="1:65" x14ac:dyDescent="0.3">
      <c r="A6221" t="s">
        <v>5408</v>
      </c>
      <c r="B6221" s="9">
        <v>80</v>
      </c>
      <c r="C6221">
        <v>582778</v>
      </c>
      <c r="D6221">
        <v>1</v>
      </c>
      <c r="E6221">
        <v>0</v>
      </c>
      <c r="F6221">
        <v>0</v>
      </c>
      <c r="G6221">
        <v>0</v>
      </c>
      <c r="H6221">
        <v>0</v>
      </c>
      <c r="I6221" t="s">
        <v>81</v>
      </c>
      <c r="J6221">
        <v>582018</v>
      </c>
      <c r="K6221" t="s">
        <v>242</v>
      </c>
      <c r="L6221">
        <v>582018</v>
      </c>
      <c r="M6221" t="s">
        <v>242</v>
      </c>
      <c r="N6221">
        <v>581372</v>
      </c>
      <c r="O6221" t="s">
        <v>243</v>
      </c>
      <c r="P6221">
        <v>581372</v>
      </c>
      <c r="Q6221" t="s">
        <v>243</v>
      </c>
      <c r="R6221" s="9">
        <v>71941.662785630979</v>
      </c>
      <c r="S6221" s="9"/>
      <c r="T6221" s="9"/>
      <c r="U6221" s="9"/>
      <c r="V6221" s="9"/>
      <c r="W6221" s="9"/>
      <c r="X6221" s="9"/>
      <c r="Y6221" s="9"/>
      <c r="Z6221" s="9"/>
      <c r="AA6221" s="9"/>
      <c r="AB6221" s="9"/>
      <c r="AC6221" s="9"/>
      <c r="AD6221" s="9"/>
      <c r="AE6221" s="9"/>
      <c r="AF6221" s="9"/>
      <c r="AG6221" s="9"/>
      <c r="AH6221" s="9"/>
      <c r="AI6221" s="9"/>
      <c r="AJ6221" s="9"/>
      <c r="AK6221" s="9"/>
      <c r="AL6221" s="9"/>
      <c r="AM6221" s="9"/>
      <c r="AN6221" s="9"/>
      <c r="AO6221" s="9"/>
      <c r="AP6221" s="9"/>
      <c r="AQ6221" s="15"/>
      <c r="AR6221" s="9"/>
      <c r="AS6221" s="9"/>
      <c r="AT6221" s="9"/>
      <c r="AU6221" s="9"/>
      <c r="AV6221" s="9"/>
      <c r="AW6221" s="9"/>
      <c r="AX6221" s="9"/>
      <c r="AY6221" s="9"/>
      <c r="AZ6221" s="9"/>
      <c r="BA6221" s="9"/>
      <c r="BB6221" s="9"/>
      <c r="BC6221" s="9"/>
      <c r="BD6221" s="9"/>
      <c r="BE6221" s="9"/>
      <c r="BF6221" s="9"/>
      <c r="BG6221" s="9"/>
      <c r="BH6221" s="9"/>
      <c r="BI6221" s="9"/>
      <c r="BJ6221" s="9"/>
      <c r="BK6221" s="9"/>
      <c r="BL6221" s="9">
        <f t="shared" si="202"/>
        <v>71941.662785630979</v>
      </c>
      <c r="BM6221" s="9">
        <f t="shared" si="203"/>
        <v>71900</v>
      </c>
    </row>
    <row r="6222" spans="1:65" x14ac:dyDescent="0.3">
      <c r="A6222" s="5" t="s">
        <v>461</v>
      </c>
      <c r="B6222" s="9">
        <v>3676</v>
      </c>
      <c r="C6222">
        <v>584282</v>
      </c>
      <c r="D6222">
        <v>1</v>
      </c>
      <c r="E6222">
        <v>1</v>
      </c>
      <c r="F6222">
        <v>1</v>
      </c>
      <c r="G6222">
        <v>1</v>
      </c>
      <c r="H6222">
        <v>1</v>
      </c>
      <c r="I6222" t="s">
        <v>81</v>
      </c>
      <c r="J6222">
        <v>584282</v>
      </c>
      <c r="K6222" t="s">
        <v>461</v>
      </c>
      <c r="L6222">
        <v>584282</v>
      </c>
      <c r="M6222" t="s">
        <v>461</v>
      </c>
      <c r="N6222">
        <v>584282</v>
      </c>
      <c r="O6222" t="s">
        <v>461</v>
      </c>
      <c r="P6222">
        <v>584282</v>
      </c>
      <c r="Q6222" t="s">
        <v>461</v>
      </c>
      <c r="R6222" s="9">
        <v>177808.47551358689</v>
      </c>
      <c r="S6222" s="9">
        <f>SUMIFS($B:$B,$J:$J,$C6222)</f>
        <v>13920</v>
      </c>
      <c r="T6222" s="9">
        <v>339623.80867220578</v>
      </c>
      <c r="U6222" s="9">
        <v>1</v>
      </c>
      <c r="V6222" s="9">
        <f>U6222*768</f>
        <v>768</v>
      </c>
      <c r="W6222" s="9">
        <v>58</v>
      </c>
      <c r="X6222" s="9">
        <f>W6222*3072</f>
        <v>178176</v>
      </c>
      <c r="Y6222" s="9">
        <v>43</v>
      </c>
      <c r="Z6222" s="9">
        <f>Y6222*1024</f>
        <v>44032</v>
      </c>
      <c r="AA6222" s="9">
        <v>46</v>
      </c>
      <c r="AB6222" s="9">
        <f>AA6222*256</f>
        <v>11776</v>
      </c>
      <c r="AC6222" s="9">
        <f>SUMIFS($B:$B,$L:$L,$C6222)</f>
        <v>21840</v>
      </c>
      <c r="AD6222" s="9">
        <v>1490951.2131029251</v>
      </c>
      <c r="AE6222" s="9">
        <f>SUMIFS($B:$B,$P:$P,$C6222)</f>
        <v>34606</v>
      </c>
      <c r="AF6222" s="9">
        <v>2198906.1885023639</v>
      </c>
      <c r="AG6222" s="9">
        <f>SUMIFS($B:$B,$N:$N,$C6222)</f>
        <v>34606</v>
      </c>
      <c r="AH6222" s="9">
        <v>6068077.6907479959</v>
      </c>
      <c r="AI6222" s="9">
        <f>SUMIFS($B:$B,$P:$P,$C6222)</f>
        <v>34606</v>
      </c>
      <c r="AJ6222" s="9">
        <v>18312217.853721019</v>
      </c>
      <c r="AK6222" s="9"/>
      <c r="AL6222" s="9">
        <v>5332</v>
      </c>
      <c r="AM6222" s="9">
        <f>AL6222*141</f>
        <v>751812</v>
      </c>
      <c r="AN6222" s="9"/>
      <c r="AO6222" s="9"/>
      <c r="AP6222" s="9"/>
      <c r="AQ6222" s="15"/>
      <c r="AR6222" s="9">
        <v>2</v>
      </c>
      <c r="AS6222" s="9">
        <f>AR6222*30500</f>
        <v>61000</v>
      </c>
      <c r="AT6222" s="9">
        <v>82</v>
      </c>
      <c r="AU6222" s="9">
        <f>AT6222*2742</f>
        <v>224844</v>
      </c>
      <c r="AV6222" s="9">
        <v>204</v>
      </c>
      <c r="AW6222" s="9">
        <f>AV6222*914</f>
        <v>186456</v>
      </c>
      <c r="AX6222" s="9">
        <v>1904</v>
      </c>
      <c r="AY6222" s="9">
        <f>AX6222*141</f>
        <v>268464</v>
      </c>
      <c r="AZ6222" s="9">
        <v>1293</v>
      </c>
      <c r="BA6222" s="9">
        <f>AZ6222*343</f>
        <v>443499</v>
      </c>
      <c r="BB6222" s="9">
        <v>198</v>
      </c>
      <c r="BC6222" s="9">
        <f>BB6222*109</f>
        <v>21582</v>
      </c>
      <c r="BD6222" s="9">
        <v>0</v>
      </c>
      <c r="BE6222" s="9">
        <f>BD6222*82</f>
        <v>0</v>
      </c>
      <c r="BF6222" s="9">
        <v>251</v>
      </c>
      <c r="BG6222" s="9">
        <f>BF6222*328</f>
        <v>82328</v>
      </c>
      <c r="BH6222" s="9">
        <v>0</v>
      </c>
      <c r="BI6222" s="9">
        <f>BH6222*410</f>
        <v>0</v>
      </c>
      <c r="BJ6222" s="9">
        <v>0</v>
      </c>
      <c r="BK6222" s="9">
        <f>BJ6222*219</f>
        <v>0</v>
      </c>
      <c r="BL6222" s="9">
        <f t="shared" si="202"/>
        <v>30862322.230260096</v>
      </c>
      <c r="BM6222" s="9">
        <f t="shared" si="203"/>
        <v>30862300</v>
      </c>
    </row>
    <row r="6223" spans="1:65" x14ac:dyDescent="0.3">
      <c r="A6223" t="s">
        <v>5409</v>
      </c>
      <c r="B6223" s="9">
        <v>438</v>
      </c>
      <c r="C6223">
        <v>536997</v>
      </c>
      <c r="D6223">
        <v>1</v>
      </c>
      <c r="E6223">
        <v>0</v>
      </c>
      <c r="F6223">
        <v>0</v>
      </c>
      <c r="G6223">
        <v>0</v>
      </c>
      <c r="H6223">
        <v>0</v>
      </c>
      <c r="I6223" t="s">
        <v>86</v>
      </c>
      <c r="J6223">
        <v>535419</v>
      </c>
      <c r="K6223" t="s">
        <v>170</v>
      </c>
      <c r="L6223">
        <v>535583</v>
      </c>
      <c r="M6223" t="s">
        <v>765</v>
      </c>
      <c r="N6223">
        <v>535419</v>
      </c>
      <c r="O6223" t="s">
        <v>170</v>
      </c>
      <c r="P6223">
        <v>535419</v>
      </c>
      <c r="Q6223" t="s">
        <v>170</v>
      </c>
      <c r="R6223" s="9">
        <v>104608.6186738301</v>
      </c>
      <c r="S6223" s="9"/>
      <c r="T6223" s="9"/>
      <c r="U6223" s="9"/>
      <c r="V6223" s="9"/>
      <c r="W6223" s="9"/>
      <c r="X6223" s="9"/>
      <c r="Y6223" s="9"/>
      <c r="Z6223" s="9"/>
      <c r="AA6223" s="9"/>
      <c r="AB6223" s="9"/>
      <c r="AC6223" s="9"/>
      <c r="AD6223" s="9"/>
      <c r="AE6223" s="9"/>
      <c r="AF6223" s="9"/>
      <c r="AG6223" s="9"/>
      <c r="AH6223" s="9"/>
      <c r="AI6223" s="9"/>
      <c r="AJ6223" s="9"/>
      <c r="AK6223" s="9"/>
      <c r="AL6223" s="9"/>
      <c r="AM6223" s="9"/>
      <c r="AN6223" s="9"/>
      <c r="AO6223" s="9"/>
      <c r="AP6223" s="9"/>
      <c r="AQ6223" s="15"/>
      <c r="AR6223" s="9"/>
      <c r="AS6223" s="9"/>
      <c r="AT6223" s="9"/>
      <c r="AU6223" s="9"/>
      <c r="AV6223" s="9"/>
      <c r="AW6223" s="9"/>
      <c r="AX6223" s="9"/>
      <c r="AY6223" s="9"/>
      <c r="AZ6223" s="9"/>
      <c r="BA6223" s="9"/>
      <c r="BB6223" s="9"/>
      <c r="BC6223" s="9"/>
      <c r="BD6223" s="9"/>
      <c r="BE6223" s="9"/>
      <c r="BF6223" s="9"/>
      <c r="BG6223" s="9"/>
      <c r="BH6223" s="9"/>
      <c r="BI6223" s="9"/>
      <c r="BJ6223" s="9"/>
      <c r="BK6223" s="9"/>
      <c r="BL6223" s="9">
        <f t="shared" si="202"/>
        <v>104608.6186738301</v>
      </c>
      <c r="BM6223" s="9">
        <f t="shared" si="203"/>
        <v>104600</v>
      </c>
    </row>
    <row r="6224" spans="1:65" x14ac:dyDescent="0.3">
      <c r="A6224" t="s">
        <v>5410</v>
      </c>
      <c r="B6224" s="9">
        <v>99</v>
      </c>
      <c r="C6224">
        <v>573841</v>
      </c>
      <c r="D6224">
        <v>1</v>
      </c>
      <c r="E6224">
        <v>0</v>
      </c>
      <c r="F6224">
        <v>0</v>
      </c>
      <c r="G6224">
        <v>0</v>
      </c>
      <c r="H6224">
        <v>0</v>
      </c>
      <c r="I6224" t="s">
        <v>90</v>
      </c>
      <c r="J6224">
        <v>573060</v>
      </c>
      <c r="K6224" t="s">
        <v>157</v>
      </c>
      <c r="L6224">
        <v>573060</v>
      </c>
      <c r="M6224" t="s">
        <v>157</v>
      </c>
      <c r="N6224">
        <v>573060</v>
      </c>
      <c r="O6224" t="s">
        <v>157</v>
      </c>
      <c r="P6224">
        <v>572659</v>
      </c>
      <c r="Q6224" t="s">
        <v>158</v>
      </c>
      <c r="R6224" s="9">
        <v>71941.662785630979</v>
      </c>
      <c r="S6224" s="9"/>
      <c r="T6224" s="9"/>
      <c r="U6224" s="9"/>
      <c r="V6224" s="9"/>
      <c r="W6224" s="9"/>
      <c r="X6224" s="9"/>
      <c r="Y6224" s="9"/>
      <c r="Z6224" s="9"/>
      <c r="AA6224" s="9"/>
      <c r="AB6224" s="9"/>
      <c r="AC6224" s="9"/>
      <c r="AD6224" s="9"/>
      <c r="AE6224" s="9"/>
      <c r="AF6224" s="9"/>
      <c r="AG6224" s="9"/>
      <c r="AH6224" s="9"/>
      <c r="AI6224" s="9"/>
      <c r="AJ6224" s="9"/>
      <c r="AK6224" s="9"/>
      <c r="AL6224" s="9"/>
      <c r="AM6224" s="9"/>
      <c r="AN6224" s="9"/>
      <c r="AO6224" s="9"/>
      <c r="AP6224" s="9"/>
      <c r="AQ6224" s="15"/>
      <c r="AR6224" s="9"/>
      <c r="AS6224" s="9"/>
      <c r="AT6224" s="9"/>
      <c r="AU6224" s="9"/>
      <c r="AV6224" s="9"/>
      <c r="AW6224" s="9"/>
      <c r="AX6224" s="9"/>
      <c r="AY6224" s="9"/>
      <c r="AZ6224" s="9"/>
      <c r="BA6224" s="9"/>
      <c r="BB6224" s="9"/>
      <c r="BC6224" s="9"/>
      <c r="BD6224" s="9"/>
      <c r="BE6224" s="9"/>
      <c r="BF6224" s="9"/>
      <c r="BG6224" s="9"/>
      <c r="BH6224" s="9"/>
      <c r="BI6224" s="9"/>
      <c r="BJ6224" s="9"/>
      <c r="BK6224" s="9"/>
      <c r="BL6224" s="9">
        <f t="shared" si="202"/>
        <v>71941.662785630979</v>
      </c>
      <c r="BM6224" s="9">
        <f t="shared" si="203"/>
        <v>71900</v>
      </c>
    </row>
    <row r="6225" spans="1:65" x14ac:dyDescent="0.3">
      <c r="A6225" t="s">
        <v>5410</v>
      </c>
      <c r="B6225" s="9">
        <v>389</v>
      </c>
      <c r="C6225">
        <v>565954</v>
      </c>
      <c r="D6225">
        <v>1</v>
      </c>
      <c r="E6225">
        <v>0</v>
      </c>
      <c r="F6225">
        <v>0</v>
      </c>
      <c r="G6225">
        <v>0</v>
      </c>
      <c r="H6225">
        <v>0</v>
      </c>
      <c r="I6225" t="s">
        <v>131</v>
      </c>
      <c r="J6225">
        <v>565555</v>
      </c>
      <c r="K6225" t="s">
        <v>253</v>
      </c>
      <c r="L6225">
        <v>565555</v>
      </c>
      <c r="M6225" t="s">
        <v>253</v>
      </c>
      <c r="N6225">
        <v>565555</v>
      </c>
      <c r="O6225" t="s">
        <v>253</v>
      </c>
      <c r="P6225">
        <v>565555</v>
      </c>
      <c r="Q6225" t="s">
        <v>253</v>
      </c>
      <c r="R6225" s="9">
        <v>93031.947159956238</v>
      </c>
      <c r="S6225" s="9"/>
      <c r="T6225" s="9"/>
      <c r="U6225" s="9"/>
      <c r="V6225" s="9"/>
      <c r="W6225" s="9"/>
      <c r="X6225" s="9"/>
      <c r="Y6225" s="9"/>
      <c r="Z6225" s="9"/>
      <c r="AA6225" s="9"/>
      <c r="AB6225" s="9"/>
      <c r="AC6225" s="9"/>
      <c r="AD6225" s="9"/>
      <c r="AE6225" s="9"/>
      <c r="AF6225" s="9"/>
      <c r="AG6225" s="9"/>
      <c r="AH6225" s="9"/>
      <c r="AI6225" s="9"/>
      <c r="AJ6225" s="9"/>
      <c r="AK6225" s="9"/>
      <c r="AL6225" s="9"/>
      <c r="AM6225" s="9"/>
      <c r="AN6225" s="9"/>
      <c r="AO6225" s="9"/>
      <c r="AP6225" s="9"/>
      <c r="AQ6225" s="15"/>
      <c r="AR6225" s="9"/>
      <c r="AS6225" s="9"/>
      <c r="AT6225" s="9"/>
      <c r="AU6225" s="9"/>
      <c r="AV6225" s="9"/>
      <c r="AW6225" s="9"/>
      <c r="AX6225" s="9"/>
      <c r="AY6225" s="9"/>
      <c r="AZ6225" s="9"/>
      <c r="BA6225" s="9"/>
      <c r="BB6225" s="9"/>
      <c r="BC6225" s="9"/>
      <c r="BD6225" s="9"/>
      <c r="BE6225" s="9"/>
      <c r="BF6225" s="9"/>
      <c r="BG6225" s="9"/>
      <c r="BH6225" s="9"/>
      <c r="BI6225" s="9"/>
      <c r="BJ6225" s="9"/>
      <c r="BK6225" s="9"/>
      <c r="BL6225" s="9">
        <f t="shared" si="202"/>
        <v>93031.947159956238</v>
      </c>
      <c r="BM6225" s="9">
        <f t="shared" si="203"/>
        <v>93000</v>
      </c>
    </row>
    <row r="6226" spans="1:65" x14ac:dyDescent="0.3">
      <c r="A6226" s="2" t="s">
        <v>3161</v>
      </c>
      <c r="B6226" s="9">
        <v>1283</v>
      </c>
      <c r="C6226">
        <v>559695</v>
      </c>
      <c r="D6226">
        <v>1</v>
      </c>
      <c r="E6226">
        <v>1</v>
      </c>
      <c r="F6226">
        <v>0</v>
      </c>
      <c r="G6226">
        <v>0</v>
      </c>
      <c r="H6226">
        <v>0</v>
      </c>
      <c r="I6226" t="s">
        <v>151</v>
      </c>
      <c r="J6226">
        <v>559695</v>
      </c>
      <c r="K6226" t="s">
        <v>3161</v>
      </c>
      <c r="L6226">
        <v>559075</v>
      </c>
      <c r="M6226" t="s">
        <v>364</v>
      </c>
      <c r="N6226">
        <v>559075</v>
      </c>
      <c r="O6226" t="s">
        <v>364</v>
      </c>
      <c r="P6226">
        <v>559075</v>
      </c>
      <c r="Q6226" t="s">
        <v>364</v>
      </c>
      <c r="R6226" s="9">
        <v>301374.88699767948</v>
      </c>
      <c r="S6226" s="9">
        <f>SUMIFS($B:$B,$J:$J,$C6226)</f>
        <v>2087</v>
      </c>
      <c r="T6226" s="9">
        <v>113571.4238216574</v>
      </c>
      <c r="U6226" s="9">
        <v>0</v>
      </c>
      <c r="V6226" s="9">
        <f>U6226*768</f>
        <v>0</v>
      </c>
      <c r="W6226" s="9">
        <v>13</v>
      </c>
      <c r="X6226" s="9">
        <f>W6226*3072</f>
        <v>39936</v>
      </c>
      <c r="Y6226" s="9">
        <v>10</v>
      </c>
      <c r="Z6226" s="9">
        <f>Y6226*1024</f>
        <v>10240</v>
      </c>
      <c r="AA6226" s="9">
        <v>0</v>
      </c>
      <c r="AB6226" s="9">
        <f>AA6226*256</f>
        <v>0</v>
      </c>
      <c r="AC6226" s="9"/>
      <c r="AD6226" s="9"/>
      <c r="AE6226" s="9"/>
      <c r="AF6226" s="9"/>
      <c r="AG6226" s="9"/>
      <c r="AH6226" s="9"/>
      <c r="AI6226" s="9"/>
      <c r="AJ6226" s="9"/>
      <c r="AK6226" s="9"/>
      <c r="AL6226" s="9"/>
      <c r="AM6226" s="9"/>
      <c r="AN6226" s="9"/>
      <c r="AO6226" s="9"/>
      <c r="AP6226" s="9"/>
      <c r="AQ6226" s="15"/>
      <c r="AR6226" s="9">
        <v>2</v>
      </c>
      <c r="AS6226" s="9">
        <f>AR6226*30500</f>
        <v>61000</v>
      </c>
      <c r="AT6226" s="9"/>
      <c r="AU6226" s="9"/>
      <c r="AV6226" s="9"/>
      <c r="AW6226" s="9"/>
      <c r="AX6226" s="9"/>
      <c r="AY6226" s="9"/>
      <c r="AZ6226" s="9"/>
      <c r="BA6226" s="9"/>
      <c r="BB6226" s="9"/>
      <c r="BC6226" s="9"/>
      <c r="BD6226" s="9"/>
      <c r="BE6226" s="9"/>
      <c r="BF6226" s="9"/>
      <c r="BG6226" s="9"/>
      <c r="BH6226" s="9"/>
      <c r="BI6226" s="9"/>
      <c r="BJ6226" s="9"/>
      <c r="BK6226" s="9"/>
      <c r="BL6226" s="9">
        <f t="shared" si="202"/>
        <v>526122.31081933691</v>
      </c>
      <c r="BM6226" s="9">
        <f t="shared" si="203"/>
        <v>526100</v>
      </c>
    </row>
    <row r="6227" spans="1:65" x14ac:dyDescent="0.3">
      <c r="A6227" s="2" t="s">
        <v>1426</v>
      </c>
      <c r="B6227" s="9">
        <v>566</v>
      </c>
      <c r="C6227">
        <v>557536</v>
      </c>
      <c r="D6227">
        <v>1</v>
      </c>
      <c r="E6227">
        <v>1</v>
      </c>
      <c r="F6227">
        <v>0</v>
      </c>
      <c r="G6227">
        <v>0</v>
      </c>
      <c r="H6227">
        <v>0</v>
      </c>
      <c r="I6227" t="s">
        <v>151</v>
      </c>
      <c r="J6227">
        <v>557536</v>
      </c>
      <c r="K6227" t="s">
        <v>1426</v>
      </c>
      <c r="L6227">
        <v>557153</v>
      </c>
      <c r="M6227" t="s">
        <v>808</v>
      </c>
      <c r="N6227">
        <v>557153</v>
      </c>
      <c r="O6227" t="s">
        <v>808</v>
      </c>
      <c r="P6227">
        <v>557153</v>
      </c>
      <c r="Q6227" t="s">
        <v>808</v>
      </c>
      <c r="R6227" s="9">
        <v>134745.4037509741</v>
      </c>
      <c r="S6227" s="9">
        <f>SUMIFS($B:$B,$J:$J,$C6227)</f>
        <v>733</v>
      </c>
      <c r="T6227" s="9">
        <v>39961.015412697452</v>
      </c>
      <c r="U6227" s="9">
        <v>0</v>
      </c>
      <c r="V6227" s="9">
        <f>U6227*768</f>
        <v>0</v>
      </c>
      <c r="W6227" s="9">
        <v>6</v>
      </c>
      <c r="X6227" s="9">
        <f>W6227*3072</f>
        <v>18432</v>
      </c>
      <c r="Y6227" s="9">
        <v>8</v>
      </c>
      <c r="Z6227" s="9">
        <f>Y6227*1024</f>
        <v>8192</v>
      </c>
      <c r="AA6227" s="9">
        <v>2</v>
      </c>
      <c r="AB6227" s="9">
        <f>AA6227*256</f>
        <v>512</v>
      </c>
      <c r="AC6227" s="9"/>
      <c r="AD6227" s="9"/>
      <c r="AE6227" s="9"/>
      <c r="AF6227" s="9"/>
      <c r="AG6227" s="9"/>
      <c r="AH6227" s="9"/>
      <c r="AI6227" s="9"/>
      <c r="AJ6227" s="9"/>
      <c r="AK6227" s="9"/>
      <c r="AL6227" s="9"/>
      <c r="AM6227" s="9"/>
      <c r="AN6227" s="9"/>
      <c r="AO6227" s="9"/>
      <c r="AP6227" s="9"/>
      <c r="AQ6227" s="15"/>
      <c r="AR6227" s="9"/>
      <c r="AS6227" s="9"/>
      <c r="AT6227" s="9"/>
      <c r="AU6227" s="9"/>
      <c r="AV6227" s="9"/>
      <c r="AW6227" s="9"/>
      <c r="AX6227" s="9"/>
      <c r="AY6227" s="9"/>
      <c r="AZ6227" s="9"/>
      <c r="BA6227" s="9"/>
      <c r="BB6227" s="9"/>
      <c r="BC6227" s="9"/>
      <c r="BD6227" s="9"/>
      <c r="BE6227" s="9"/>
      <c r="BF6227" s="9"/>
      <c r="BG6227" s="9"/>
      <c r="BH6227" s="9"/>
      <c r="BI6227" s="9"/>
      <c r="BJ6227" s="9"/>
      <c r="BK6227" s="9"/>
      <c r="BL6227" s="9">
        <f t="shared" si="202"/>
        <v>201842.41916367155</v>
      </c>
      <c r="BM6227" s="9">
        <f t="shared" si="203"/>
        <v>201800</v>
      </c>
    </row>
    <row r="6228" spans="1:65" x14ac:dyDescent="0.3">
      <c r="A6228" t="s">
        <v>5411</v>
      </c>
      <c r="B6228" s="9">
        <v>989</v>
      </c>
      <c r="C6228">
        <v>581275</v>
      </c>
      <c r="D6228">
        <v>1</v>
      </c>
      <c r="E6228">
        <v>0</v>
      </c>
      <c r="F6228">
        <v>0</v>
      </c>
      <c r="G6228">
        <v>0</v>
      </c>
      <c r="H6228">
        <v>0</v>
      </c>
      <c r="I6228" t="s">
        <v>96</v>
      </c>
      <c r="J6228">
        <v>580511</v>
      </c>
      <c r="K6228" t="s">
        <v>97</v>
      </c>
      <c r="L6228">
        <v>580511</v>
      </c>
      <c r="M6228" t="s">
        <v>97</v>
      </c>
      <c r="N6228">
        <v>580511</v>
      </c>
      <c r="O6228" t="s">
        <v>97</v>
      </c>
      <c r="P6228">
        <v>580511</v>
      </c>
      <c r="Q6228" t="s">
        <v>97</v>
      </c>
      <c r="R6228" s="9">
        <v>233443.3054973348</v>
      </c>
      <c r="S6228" s="9"/>
      <c r="T6228" s="9"/>
      <c r="U6228" s="9"/>
      <c r="V6228" s="9"/>
      <c r="W6228" s="9"/>
      <c r="X6228" s="9"/>
      <c r="Y6228" s="9"/>
      <c r="Z6228" s="9"/>
      <c r="AA6228" s="9"/>
      <c r="AB6228" s="9"/>
      <c r="AC6228" s="9"/>
      <c r="AD6228" s="9"/>
      <c r="AE6228" s="9"/>
      <c r="AF6228" s="9"/>
      <c r="AG6228" s="9"/>
      <c r="AH6228" s="9"/>
      <c r="AI6228" s="9"/>
      <c r="AJ6228" s="9"/>
      <c r="AK6228" s="9"/>
      <c r="AL6228" s="9"/>
      <c r="AM6228" s="9"/>
      <c r="AN6228" s="9"/>
      <c r="AO6228" s="9"/>
      <c r="AP6228" s="9"/>
      <c r="AQ6228" s="15"/>
      <c r="AR6228" s="9"/>
      <c r="AS6228" s="9"/>
      <c r="AT6228" s="9"/>
      <c r="AU6228" s="9"/>
      <c r="AV6228" s="9"/>
      <c r="AW6228" s="9"/>
      <c r="AX6228" s="9"/>
      <c r="AY6228" s="9"/>
      <c r="AZ6228" s="9"/>
      <c r="BA6228" s="9"/>
      <c r="BB6228" s="9"/>
      <c r="BC6228" s="9"/>
      <c r="BD6228" s="9"/>
      <c r="BE6228" s="9"/>
      <c r="BF6228" s="9"/>
      <c r="BG6228" s="9"/>
      <c r="BH6228" s="9"/>
      <c r="BI6228" s="9"/>
      <c r="BJ6228" s="9"/>
      <c r="BK6228" s="9"/>
      <c r="BL6228" s="9">
        <f t="shared" si="202"/>
        <v>233443.3054973348</v>
      </c>
      <c r="BM6228" s="9">
        <f t="shared" si="203"/>
        <v>233400</v>
      </c>
    </row>
    <row r="6229" spans="1:65" x14ac:dyDescent="0.3">
      <c r="A6229" s="2" t="s">
        <v>807</v>
      </c>
      <c r="B6229" s="9">
        <v>613</v>
      </c>
      <c r="C6229">
        <v>557544</v>
      </c>
      <c r="D6229">
        <v>1</v>
      </c>
      <c r="E6229">
        <v>1</v>
      </c>
      <c r="F6229">
        <v>0</v>
      </c>
      <c r="G6229">
        <v>0</v>
      </c>
      <c r="H6229">
        <v>0</v>
      </c>
      <c r="I6229" t="s">
        <v>151</v>
      </c>
      <c r="J6229">
        <v>557544</v>
      </c>
      <c r="K6229" t="s">
        <v>807</v>
      </c>
      <c r="L6229">
        <v>557153</v>
      </c>
      <c r="M6229" t="s">
        <v>808</v>
      </c>
      <c r="N6229">
        <v>557153</v>
      </c>
      <c r="O6229" t="s">
        <v>808</v>
      </c>
      <c r="P6229">
        <v>557153</v>
      </c>
      <c r="Q6229" t="s">
        <v>808</v>
      </c>
      <c r="R6229" s="9">
        <v>145776.29999171209</v>
      </c>
      <c r="S6229" s="9">
        <f>SUMIFS($B:$B,$J:$J,$C6229)</f>
        <v>1430</v>
      </c>
      <c r="T6229" s="9">
        <v>77877.998040036022</v>
      </c>
      <c r="U6229" s="9">
        <v>0</v>
      </c>
      <c r="V6229" s="9">
        <f>U6229*768</f>
        <v>0</v>
      </c>
      <c r="W6229" s="9">
        <v>4</v>
      </c>
      <c r="X6229" s="9">
        <f>W6229*3072</f>
        <v>12288</v>
      </c>
      <c r="Y6229" s="9">
        <v>6</v>
      </c>
      <c r="Z6229" s="9">
        <f>Y6229*1024</f>
        <v>6144</v>
      </c>
      <c r="AA6229" s="9">
        <v>0</v>
      </c>
      <c r="AB6229" s="9">
        <f>AA6229*256</f>
        <v>0</v>
      </c>
      <c r="AC6229" s="9"/>
      <c r="AD6229" s="9"/>
      <c r="AE6229" s="9"/>
      <c r="AF6229" s="9"/>
      <c r="AG6229" s="9"/>
      <c r="AH6229" s="9"/>
      <c r="AI6229" s="9"/>
      <c r="AJ6229" s="9"/>
      <c r="AK6229" s="9"/>
      <c r="AL6229" s="9"/>
      <c r="AM6229" s="9"/>
      <c r="AN6229" s="9"/>
      <c r="AO6229" s="9"/>
      <c r="AP6229" s="9"/>
      <c r="AQ6229" s="15"/>
      <c r="AR6229" s="9"/>
      <c r="AS6229" s="9"/>
      <c r="AT6229" s="9"/>
      <c r="AU6229" s="9"/>
      <c r="AV6229" s="9"/>
      <c r="AW6229" s="9"/>
      <c r="AX6229" s="9"/>
      <c r="AY6229" s="9"/>
      <c r="AZ6229" s="9"/>
      <c r="BA6229" s="9"/>
      <c r="BB6229" s="9"/>
      <c r="BC6229" s="9"/>
      <c r="BD6229" s="9"/>
      <c r="BE6229" s="9"/>
      <c r="BF6229" s="9"/>
      <c r="BG6229" s="9"/>
      <c r="BH6229" s="9"/>
      <c r="BI6229" s="9"/>
      <c r="BJ6229" s="9"/>
      <c r="BK6229" s="9"/>
      <c r="BL6229" s="9">
        <f t="shared" si="202"/>
        <v>242086.2980317481</v>
      </c>
      <c r="BM6229" s="9">
        <f t="shared" si="203"/>
        <v>242100</v>
      </c>
    </row>
    <row r="6230" spans="1:65" x14ac:dyDescent="0.3">
      <c r="A6230" t="s">
        <v>5412</v>
      </c>
      <c r="B6230" s="9">
        <v>848</v>
      </c>
      <c r="C6230">
        <v>533149</v>
      </c>
      <c r="D6230">
        <v>1</v>
      </c>
      <c r="E6230">
        <v>0</v>
      </c>
      <c r="F6230">
        <v>0</v>
      </c>
      <c r="G6230">
        <v>0</v>
      </c>
      <c r="H6230">
        <v>0</v>
      </c>
      <c r="I6230" t="s">
        <v>86</v>
      </c>
      <c r="J6230">
        <v>532452</v>
      </c>
      <c r="K6230" t="s">
        <v>280</v>
      </c>
      <c r="L6230">
        <v>532053</v>
      </c>
      <c r="M6230" t="s">
        <v>281</v>
      </c>
      <c r="N6230">
        <v>532053</v>
      </c>
      <c r="O6230" t="s">
        <v>281</v>
      </c>
      <c r="P6230">
        <v>532053</v>
      </c>
      <c r="Q6230" t="s">
        <v>281</v>
      </c>
      <c r="R6230" s="9">
        <v>200680.97730752031</v>
      </c>
      <c r="S6230" s="9"/>
      <c r="T6230" s="9"/>
      <c r="U6230" s="9"/>
      <c r="V6230" s="9"/>
      <c r="W6230" s="9"/>
      <c r="X6230" s="9"/>
      <c r="Y6230" s="9"/>
      <c r="Z6230" s="9"/>
      <c r="AA6230" s="9"/>
      <c r="AB6230" s="9"/>
      <c r="AC6230" s="9"/>
      <c r="AD6230" s="9"/>
      <c r="AE6230" s="9"/>
      <c r="AF6230" s="9"/>
      <c r="AG6230" s="9"/>
      <c r="AH6230" s="9"/>
      <c r="AI6230" s="9"/>
      <c r="AJ6230" s="9"/>
      <c r="AK6230" s="9"/>
      <c r="AL6230" s="9"/>
      <c r="AM6230" s="9"/>
      <c r="AN6230" s="9"/>
      <c r="AO6230" s="9"/>
      <c r="AP6230" s="9"/>
      <c r="AQ6230" s="15"/>
      <c r="AR6230" s="9"/>
      <c r="AS6230" s="9"/>
      <c r="AT6230" s="9"/>
      <c r="AU6230" s="9"/>
      <c r="AV6230" s="9"/>
      <c r="AW6230" s="9"/>
      <c r="AX6230" s="9"/>
      <c r="AY6230" s="9"/>
      <c r="AZ6230" s="9"/>
      <c r="BA6230" s="9"/>
      <c r="BB6230" s="9"/>
      <c r="BC6230" s="9"/>
      <c r="BD6230" s="9"/>
      <c r="BE6230" s="9"/>
      <c r="BF6230" s="9"/>
      <c r="BG6230" s="9"/>
      <c r="BH6230" s="9"/>
      <c r="BI6230" s="9"/>
      <c r="BJ6230" s="9"/>
      <c r="BK6230" s="9"/>
      <c r="BL6230" s="9">
        <f t="shared" si="202"/>
        <v>200680.97730752031</v>
      </c>
      <c r="BM6230" s="9">
        <f t="shared" si="203"/>
        <v>200700</v>
      </c>
    </row>
    <row r="6231" spans="1:65" x14ac:dyDescent="0.3">
      <c r="A6231" t="s">
        <v>5413</v>
      </c>
      <c r="B6231" s="9">
        <v>457</v>
      </c>
      <c r="C6231">
        <v>559709</v>
      </c>
      <c r="D6231">
        <v>1</v>
      </c>
      <c r="E6231">
        <v>0</v>
      </c>
      <c r="F6231">
        <v>0</v>
      </c>
      <c r="G6231">
        <v>0</v>
      </c>
      <c r="H6231">
        <v>0</v>
      </c>
      <c r="I6231" t="s">
        <v>151</v>
      </c>
      <c r="J6231">
        <v>558885</v>
      </c>
      <c r="K6231" t="s">
        <v>801</v>
      </c>
      <c r="L6231">
        <v>559521</v>
      </c>
      <c r="M6231" t="s">
        <v>802</v>
      </c>
      <c r="N6231">
        <v>559521</v>
      </c>
      <c r="O6231" t="s">
        <v>802</v>
      </c>
      <c r="P6231">
        <v>559300</v>
      </c>
      <c r="Q6231" t="s">
        <v>223</v>
      </c>
      <c r="R6231" s="9">
        <v>109091.3329275876</v>
      </c>
      <c r="S6231" s="9"/>
      <c r="T6231" s="9"/>
      <c r="U6231" s="9"/>
      <c r="V6231" s="9"/>
      <c r="W6231" s="9"/>
      <c r="X6231" s="9"/>
      <c r="Y6231" s="9"/>
      <c r="Z6231" s="9"/>
      <c r="AA6231" s="9"/>
      <c r="AB6231" s="9"/>
      <c r="AC6231" s="9"/>
      <c r="AD6231" s="9"/>
      <c r="AE6231" s="9"/>
      <c r="AF6231" s="9"/>
      <c r="AG6231" s="9"/>
      <c r="AH6231" s="9"/>
      <c r="AI6231" s="9"/>
      <c r="AJ6231" s="9"/>
      <c r="AK6231" s="9"/>
      <c r="AL6231" s="9"/>
      <c r="AM6231" s="9"/>
      <c r="AN6231" s="9"/>
      <c r="AO6231" s="9"/>
      <c r="AP6231" s="9"/>
      <c r="AQ6231" s="15"/>
      <c r="AR6231" s="9"/>
      <c r="AS6231" s="9"/>
      <c r="AT6231" s="9"/>
      <c r="AU6231" s="9"/>
      <c r="AV6231" s="9"/>
      <c r="AW6231" s="9"/>
      <c r="AX6231" s="9"/>
      <c r="AY6231" s="9"/>
      <c r="AZ6231" s="9"/>
      <c r="BA6231" s="9"/>
      <c r="BB6231" s="9"/>
      <c r="BC6231" s="9"/>
      <c r="BD6231" s="9"/>
      <c r="BE6231" s="9"/>
      <c r="BF6231" s="9"/>
      <c r="BG6231" s="9"/>
      <c r="BH6231" s="9"/>
      <c r="BI6231" s="9"/>
      <c r="BJ6231" s="9"/>
      <c r="BK6231" s="9"/>
      <c r="BL6231" s="9">
        <f t="shared" si="202"/>
        <v>109091.3329275876</v>
      </c>
      <c r="BM6231" s="9">
        <f t="shared" si="203"/>
        <v>109100</v>
      </c>
    </row>
    <row r="6232" spans="1:65" x14ac:dyDescent="0.3">
      <c r="A6232" t="s">
        <v>5414</v>
      </c>
      <c r="B6232" s="9">
        <v>238</v>
      </c>
      <c r="C6232">
        <v>567884</v>
      </c>
      <c r="D6232">
        <v>1</v>
      </c>
      <c r="E6232">
        <v>0</v>
      </c>
      <c r="F6232">
        <v>0</v>
      </c>
      <c r="G6232">
        <v>0</v>
      </c>
      <c r="H6232">
        <v>0</v>
      </c>
      <c r="I6232" t="s">
        <v>131</v>
      </c>
      <c r="J6232">
        <v>567876</v>
      </c>
      <c r="K6232" t="s">
        <v>616</v>
      </c>
      <c r="L6232">
        <v>567442</v>
      </c>
      <c r="M6232" t="s">
        <v>617</v>
      </c>
      <c r="N6232">
        <v>567442</v>
      </c>
      <c r="O6232" t="s">
        <v>617</v>
      </c>
      <c r="P6232">
        <v>567442</v>
      </c>
      <c r="Q6232" t="s">
        <v>617</v>
      </c>
      <c r="R6232" s="9">
        <v>71941.662785630979</v>
      </c>
      <c r="S6232" s="9"/>
      <c r="T6232" s="9"/>
      <c r="U6232" s="9"/>
      <c r="V6232" s="9"/>
      <c r="W6232" s="9"/>
      <c r="X6232" s="9"/>
      <c r="Y6232" s="9"/>
      <c r="Z6232" s="9"/>
      <c r="AA6232" s="9"/>
      <c r="AB6232" s="9"/>
      <c r="AC6232" s="9"/>
      <c r="AD6232" s="9"/>
      <c r="AE6232" s="9"/>
      <c r="AF6232" s="9"/>
      <c r="AG6232" s="9"/>
      <c r="AH6232" s="9"/>
      <c r="AI6232" s="9"/>
      <c r="AJ6232" s="9"/>
      <c r="AK6232" s="9"/>
      <c r="AL6232" s="9"/>
      <c r="AM6232" s="9"/>
      <c r="AN6232" s="9"/>
      <c r="AO6232" s="9"/>
      <c r="AP6232" s="9"/>
      <c r="AQ6232" s="15"/>
      <c r="AR6232" s="9"/>
      <c r="AS6232" s="9"/>
      <c r="AT6232" s="9"/>
      <c r="AU6232" s="9"/>
      <c r="AV6232" s="9"/>
      <c r="AW6232" s="9"/>
      <c r="AX6232" s="9"/>
      <c r="AY6232" s="9"/>
      <c r="AZ6232" s="9"/>
      <c r="BA6232" s="9"/>
      <c r="BB6232" s="9"/>
      <c r="BC6232" s="9"/>
      <c r="BD6232" s="9"/>
      <c r="BE6232" s="9"/>
      <c r="BF6232" s="9"/>
      <c r="BG6232" s="9"/>
      <c r="BH6232" s="9"/>
      <c r="BI6232" s="9"/>
      <c r="BJ6232" s="9"/>
      <c r="BK6232" s="9"/>
      <c r="BL6232" s="9">
        <f t="shared" si="202"/>
        <v>71941.662785630979</v>
      </c>
      <c r="BM6232" s="9">
        <f t="shared" si="203"/>
        <v>71900</v>
      </c>
    </row>
    <row r="6233" spans="1:65" x14ac:dyDescent="0.3">
      <c r="A6233" t="s">
        <v>5415</v>
      </c>
      <c r="B6233" s="9">
        <v>629</v>
      </c>
      <c r="C6233">
        <v>545384</v>
      </c>
      <c r="D6233">
        <v>1</v>
      </c>
      <c r="E6233">
        <v>0</v>
      </c>
      <c r="F6233">
        <v>0</v>
      </c>
      <c r="G6233">
        <v>0</v>
      </c>
      <c r="H6233">
        <v>0</v>
      </c>
      <c r="I6233" t="s">
        <v>83</v>
      </c>
      <c r="J6233">
        <v>545201</v>
      </c>
      <c r="K6233" t="s">
        <v>230</v>
      </c>
      <c r="L6233">
        <v>545201</v>
      </c>
      <c r="M6233" t="s">
        <v>230</v>
      </c>
      <c r="N6233">
        <v>545201</v>
      </c>
      <c r="O6233" t="s">
        <v>230</v>
      </c>
      <c r="P6233">
        <v>545201</v>
      </c>
      <c r="Q6233" t="s">
        <v>230</v>
      </c>
      <c r="R6233" s="9">
        <v>149527.47063324819</v>
      </c>
      <c r="S6233" s="9"/>
      <c r="T6233" s="9"/>
      <c r="U6233" s="9"/>
      <c r="V6233" s="9"/>
      <c r="W6233" s="9"/>
      <c r="X6233" s="9"/>
      <c r="Y6233" s="9"/>
      <c r="Z6233" s="9"/>
      <c r="AA6233" s="9"/>
      <c r="AB6233" s="9"/>
      <c r="AC6233" s="9"/>
      <c r="AD6233" s="9"/>
      <c r="AE6233" s="9"/>
      <c r="AF6233" s="9"/>
      <c r="AG6233" s="9"/>
      <c r="AH6233" s="9"/>
      <c r="AI6233" s="9"/>
      <c r="AJ6233" s="9"/>
      <c r="AK6233" s="9"/>
      <c r="AL6233" s="9"/>
      <c r="AM6233" s="9"/>
      <c r="AN6233" s="9"/>
      <c r="AO6233" s="9"/>
      <c r="AP6233" s="9"/>
      <c r="AQ6233" s="15"/>
      <c r="AR6233" s="9"/>
      <c r="AS6233" s="9"/>
      <c r="AT6233" s="9"/>
      <c r="AU6233" s="9"/>
      <c r="AV6233" s="9"/>
      <c r="AW6233" s="9"/>
      <c r="AX6233" s="9"/>
      <c r="AY6233" s="9"/>
      <c r="AZ6233" s="9"/>
      <c r="BA6233" s="9"/>
      <c r="BB6233" s="9"/>
      <c r="BC6233" s="9"/>
      <c r="BD6233" s="9"/>
      <c r="BE6233" s="9"/>
      <c r="BF6233" s="9"/>
      <c r="BG6233" s="9"/>
      <c r="BH6233" s="9"/>
      <c r="BI6233" s="9"/>
      <c r="BJ6233" s="9"/>
      <c r="BK6233" s="9"/>
      <c r="BL6233" s="9">
        <f t="shared" si="202"/>
        <v>149527.47063324819</v>
      </c>
      <c r="BM6233" s="9">
        <f t="shared" si="203"/>
        <v>149500</v>
      </c>
    </row>
    <row r="6234" spans="1:65" x14ac:dyDescent="0.3">
      <c r="A6234" s="2" t="s">
        <v>3337</v>
      </c>
      <c r="B6234" s="9">
        <v>853</v>
      </c>
      <c r="C6234">
        <v>558630</v>
      </c>
      <c r="D6234">
        <v>1</v>
      </c>
      <c r="E6234">
        <v>1</v>
      </c>
      <c r="F6234">
        <v>0</v>
      </c>
      <c r="G6234">
        <v>0</v>
      </c>
      <c r="H6234">
        <v>0</v>
      </c>
      <c r="I6234" t="s">
        <v>151</v>
      </c>
      <c r="J6234">
        <v>558630</v>
      </c>
      <c r="K6234" t="s">
        <v>3337</v>
      </c>
      <c r="L6234">
        <v>558109</v>
      </c>
      <c r="M6234" t="s">
        <v>1132</v>
      </c>
      <c r="N6234">
        <v>558109</v>
      </c>
      <c r="O6234" t="s">
        <v>1132</v>
      </c>
      <c r="P6234">
        <v>558109</v>
      </c>
      <c r="Q6234" t="s">
        <v>1132</v>
      </c>
      <c r="R6234" s="9">
        <v>201844.95507933051</v>
      </c>
      <c r="S6234" s="9">
        <f>SUMIFS($B:$B,$J:$J,$C6234)</f>
        <v>1570</v>
      </c>
      <c r="T6234" s="9">
        <v>85487.390658218981</v>
      </c>
      <c r="U6234" s="9">
        <v>0</v>
      </c>
      <c r="V6234" s="9">
        <f>U6234*768</f>
        <v>0</v>
      </c>
      <c r="W6234" s="9">
        <v>16</v>
      </c>
      <c r="X6234" s="9">
        <f>W6234*3072</f>
        <v>49152</v>
      </c>
      <c r="Y6234" s="9">
        <v>26</v>
      </c>
      <c r="Z6234" s="9">
        <f>Y6234*1024</f>
        <v>26624</v>
      </c>
      <c r="AA6234" s="9">
        <v>4</v>
      </c>
      <c r="AB6234" s="9">
        <f>AA6234*256</f>
        <v>1024</v>
      </c>
      <c r="AC6234" s="9"/>
      <c r="AD6234" s="9"/>
      <c r="AE6234" s="9"/>
      <c r="AF6234" s="9"/>
      <c r="AG6234" s="9"/>
      <c r="AH6234" s="9"/>
      <c r="AI6234" s="9"/>
      <c r="AJ6234" s="9"/>
      <c r="AK6234" s="9"/>
      <c r="AL6234" s="9"/>
      <c r="AM6234" s="9"/>
      <c r="AN6234" s="9"/>
      <c r="AO6234" s="9"/>
      <c r="AP6234" s="9"/>
      <c r="AQ6234" s="15"/>
      <c r="AR6234" s="9">
        <v>5</v>
      </c>
      <c r="AS6234" s="9">
        <f>AR6234*30500</f>
        <v>152500</v>
      </c>
      <c r="AT6234" s="9"/>
      <c r="AU6234" s="9"/>
      <c r="AV6234" s="9"/>
      <c r="AW6234" s="9"/>
      <c r="AX6234" s="9"/>
      <c r="AY6234" s="9"/>
      <c r="AZ6234" s="9"/>
      <c r="BA6234" s="9"/>
      <c r="BB6234" s="9"/>
      <c r="BC6234" s="9"/>
      <c r="BD6234" s="9"/>
      <c r="BE6234" s="9"/>
      <c r="BF6234" s="9"/>
      <c r="BG6234" s="9"/>
      <c r="BH6234" s="9"/>
      <c r="BI6234" s="9"/>
      <c r="BJ6234" s="9"/>
      <c r="BK6234" s="9"/>
      <c r="BL6234" s="9">
        <f t="shared" si="202"/>
        <v>516632.34573754948</v>
      </c>
      <c r="BM6234" s="9">
        <f t="shared" si="203"/>
        <v>516600</v>
      </c>
    </row>
    <row r="6235" spans="1:65" x14ac:dyDescent="0.3">
      <c r="A6235" t="s">
        <v>5416</v>
      </c>
      <c r="B6235" s="9">
        <v>89</v>
      </c>
      <c r="C6235">
        <v>561908</v>
      </c>
      <c r="D6235">
        <v>1</v>
      </c>
      <c r="E6235">
        <v>0</v>
      </c>
      <c r="F6235">
        <v>0</v>
      </c>
      <c r="G6235">
        <v>0</v>
      </c>
      <c r="H6235">
        <v>0</v>
      </c>
      <c r="I6235" t="s">
        <v>123</v>
      </c>
      <c r="J6235">
        <v>547492</v>
      </c>
      <c r="K6235" t="s">
        <v>125</v>
      </c>
      <c r="L6235">
        <v>547492</v>
      </c>
      <c r="M6235" t="s">
        <v>125</v>
      </c>
      <c r="N6235">
        <v>547492</v>
      </c>
      <c r="O6235" t="s">
        <v>125</v>
      </c>
      <c r="P6235">
        <v>547492</v>
      </c>
      <c r="Q6235" t="s">
        <v>125</v>
      </c>
      <c r="R6235" s="9">
        <v>71941.662785630979</v>
      </c>
      <c r="S6235" s="9"/>
      <c r="T6235" s="9"/>
      <c r="U6235" s="9"/>
      <c r="V6235" s="9"/>
      <c r="W6235" s="9"/>
      <c r="X6235" s="9"/>
      <c r="Y6235" s="9"/>
      <c r="Z6235" s="9"/>
      <c r="AA6235" s="9"/>
      <c r="AB6235" s="9"/>
      <c r="AC6235" s="9"/>
      <c r="AD6235" s="9"/>
      <c r="AE6235" s="9"/>
      <c r="AF6235" s="9"/>
      <c r="AG6235" s="9"/>
      <c r="AH6235" s="9"/>
      <c r="AI6235" s="9"/>
      <c r="AJ6235" s="9"/>
      <c r="AK6235" s="9"/>
      <c r="AL6235" s="9"/>
      <c r="AM6235" s="9"/>
      <c r="AN6235" s="9"/>
      <c r="AO6235" s="9"/>
      <c r="AP6235" s="9"/>
      <c r="AQ6235" s="15"/>
      <c r="AR6235" s="9"/>
      <c r="AS6235" s="9"/>
      <c r="AT6235" s="9"/>
      <c r="AU6235" s="9"/>
      <c r="AV6235" s="9"/>
      <c r="AW6235" s="9"/>
      <c r="AX6235" s="9"/>
      <c r="AY6235" s="9"/>
      <c r="AZ6235" s="9"/>
      <c r="BA6235" s="9"/>
      <c r="BB6235" s="9"/>
      <c r="BC6235" s="9"/>
      <c r="BD6235" s="9"/>
      <c r="BE6235" s="9"/>
      <c r="BF6235" s="9"/>
      <c r="BG6235" s="9"/>
      <c r="BH6235" s="9"/>
      <c r="BI6235" s="9"/>
      <c r="BJ6235" s="9"/>
      <c r="BK6235" s="9"/>
      <c r="BL6235" s="9">
        <f t="shared" si="202"/>
        <v>71941.662785630979</v>
      </c>
      <c r="BM6235" s="9">
        <f t="shared" si="203"/>
        <v>71900</v>
      </c>
    </row>
    <row r="6236" spans="1:65" x14ac:dyDescent="0.3">
      <c r="A6236" s="3" t="s">
        <v>5417</v>
      </c>
      <c r="B6236" s="9">
        <v>3178</v>
      </c>
      <c r="C6236">
        <v>549231</v>
      </c>
      <c r="D6236">
        <v>1</v>
      </c>
      <c r="E6236">
        <v>1</v>
      </c>
      <c r="F6236">
        <v>1</v>
      </c>
      <c r="G6236">
        <v>0</v>
      </c>
      <c r="H6236">
        <v>0</v>
      </c>
      <c r="I6236" t="s">
        <v>123</v>
      </c>
      <c r="J6236">
        <v>549231</v>
      </c>
      <c r="K6236" t="s">
        <v>5417</v>
      </c>
      <c r="L6236">
        <v>549231</v>
      </c>
      <c r="M6236" t="s">
        <v>5417</v>
      </c>
      <c r="N6236">
        <v>548561</v>
      </c>
      <c r="O6236" t="s">
        <v>970</v>
      </c>
      <c r="P6236">
        <v>547492</v>
      </c>
      <c r="Q6236" t="s">
        <v>125</v>
      </c>
      <c r="R6236" s="9">
        <v>729911.84992945974</v>
      </c>
      <c r="S6236" s="9">
        <f>SUMIFS($B:$B,$J:$J,$C6236)</f>
        <v>3178</v>
      </c>
      <c r="T6236" s="9">
        <v>172762.58669909221</v>
      </c>
      <c r="U6236" s="9">
        <v>0</v>
      </c>
      <c r="V6236" s="9">
        <f>U6236*768</f>
        <v>0</v>
      </c>
      <c r="W6236" s="9">
        <v>16</v>
      </c>
      <c r="X6236" s="9">
        <f>W6236*3072</f>
        <v>49152</v>
      </c>
      <c r="Y6236" s="9">
        <v>8</v>
      </c>
      <c r="Z6236" s="9">
        <f>Y6236*1024</f>
        <v>8192</v>
      </c>
      <c r="AA6236" s="9">
        <v>6</v>
      </c>
      <c r="AB6236" s="9">
        <f>AA6236*256</f>
        <v>1536</v>
      </c>
      <c r="AC6236" s="9">
        <f>SUMIFS($B:$B,$L:$L,$C6236)</f>
        <v>3178</v>
      </c>
      <c r="AD6236" s="9">
        <v>398561.69656521035</v>
      </c>
      <c r="AE6236" s="9"/>
      <c r="AF6236" s="9"/>
      <c r="AG6236" s="9"/>
      <c r="AH6236" s="9"/>
      <c r="AI6236" s="9"/>
      <c r="AJ6236" s="9"/>
      <c r="AK6236" s="9"/>
      <c r="AL6236" s="9"/>
      <c r="AM6236" s="9"/>
      <c r="AN6236" s="9"/>
      <c r="AO6236" s="9"/>
      <c r="AP6236" s="9"/>
      <c r="AQ6236" s="15"/>
      <c r="AR6236" s="9">
        <v>3</v>
      </c>
      <c r="AS6236" s="9">
        <f>AR6236*30500</f>
        <v>91500</v>
      </c>
      <c r="AT6236" s="9"/>
      <c r="AU6236" s="9"/>
      <c r="AV6236" s="9"/>
      <c r="AW6236" s="9"/>
      <c r="AX6236" s="9"/>
      <c r="AY6236" s="9"/>
      <c r="AZ6236" s="9"/>
      <c r="BA6236" s="9"/>
      <c r="BB6236" s="9"/>
      <c r="BC6236" s="9"/>
      <c r="BD6236" s="9"/>
      <c r="BE6236" s="9"/>
      <c r="BF6236" s="9"/>
      <c r="BG6236" s="9"/>
      <c r="BH6236" s="9"/>
      <c r="BI6236" s="9"/>
      <c r="BJ6236" s="9"/>
      <c r="BK6236" s="9"/>
      <c r="BL6236" s="9">
        <f t="shared" si="202"/>
        <v>1451616.1331937623</v>
      </c>
      <c r="BM6236" s="9">
        <f t="shared" si="203"/>
        <v>1451600</v>
      </c>
    </row>
    <row r="6237" spans="1:65" x14ac:dyDescent="0.3">
      <c r="A6237" t="s">
        <v>5418</v>
      </c>
      <c r="B6237" s="9">
        <v>288</v>
      </c>
      <c r="C6237">
        <v>563897</v>
      </c>
      <c r="D6237">
        <v>1</v>
      </c>
      <c r="E6237">
        <v>0</v>
      </c>
      <c r="F6237">
        <v>0</v>
      </c>
      <c r="G6237">
        <v>0</v>
      </c>
      <c r="H6237">
        <v>0</v>
      </c>
      <c r="I6237" t="s">
        <v>83</v>
      </c>
      <c r="J6237">
        <v>553271</v>
      </c>
      <c r="K6237" t="s">
        <v>570</v>
      </c>
      <c r="L6237">
        <v>553271</v>
      </c>
      <c r="M6237" t="s">
        <v>570</v>
      </c>
      <c r="N6237">
        <v>553271</v>
      </c>
      <c r="O6237" t="s">
        <v>570</v>
      </c>
      <c r="P6237">
        <v>553131</v>
      </c>
      <c r="Q6237" t="s">
        <v>571</v>
      </c>
      <c r="R6237" s="9">
        <v>71941.662785630979</v>
      </c>
      <c r="S6237" s="9"/>
      <c r="T6237" s="9"/>
      <c r="U6237" s="9"/>
      <c r="V6237" s="9"/>
      <c r="W6237" s="9"/>
      <c r="X6237" s="9"/>
      <c r="Y6237" s="9"/>
      <c r="Z6237" s="9"/>
      <c r="AA6237" s="9"/>
      <c r="AB6237" s="9"/>
      <c r="AC6237" s="9"/>
      <c r="AD6237" s="9"/>
      <c r="AE6237" s="9"/>
      <c r="AF6237" s="9"/>
      <c r="AG6237" s="9"/>
      <c r="AH6237" s="9"/>
      <c r="AI6237" s="9"/>
      <c r="AJ6237" s="9"/>
      <c r="AK6237" s="9"/>
      <c r="AL6237" s="9"/>
      <c r="AM6237" s="9"/>
      <c r="AN6237" s="9"/>
      <c r="AO6237" s="9"/>
      <c r="AP6237" s="9"/>
      <c r="AQ6237" s="15"/>
      <c r="AR6237" s="9"/>
      <c r="AS6237" s="9"/>
      <c r="AT6237" s="9"/>
      <c r="AU6237" s="9"/>
      <c r="AV6237" s="9"/>
      <c r="AW6237" s="9"/>
      <c r="AX6237" s="9"/>
      <c r="AY6237" s="9"/>
      <c r="AZ6237" s="9"/>
      <c r="BA6237" s="9"/>
      <c r="BB6237" s="9"/>
      <c r="BC6237" s="9"/>
      <c r="BD6237" s="9"/>
      <c r="BE6237" s="9"/>
      <c r="BF6237" s="9"/>
      <c r="BG6237" s="9"/>
      <c r="BH6237" s="9"/>
      <c r="BI6237" s="9"/>
      <c r="BJ6237" s="9"/>
      <c r="BK6237" s="9"/>
      <c r="BL6237" s="9">
        <f t="shared" si="202"/>
        <v>71941.662785630979</v>
      </c>
      <c r="BM6237" s="9">
        <f t="shared" si="203"/>
        <v>71900</v>
      </c>
    </row>
    <row r="6238" spans="1:65" x14ac:dyDescent="0.3">
      <c r="A6238" s="2" t="s">
        <v>5419</v>
      </c>
      <c r="B6238" s="9">
        <v>1643</v>
      </c>
      <c r="C6238">
        <v>565962</v>
      </c>
      <c r="D6238">
        <v>1</v>
      </c>
      <c r="E6238">
        <v>1</v>
      </c>
      <c r="F6238">
        <v>0</v>
      </c>
      <c r="G6238">
        <v>0</v>
      </c>
      <c r="H6238">
        <v>0</v>
      </c>
      <c r="I6238" t="s">
        <v>131</v>
      </c>
      <c r="J6238">
        <v>565962</v>
      </c>
      <c r="K6238" t="s">
        <v>5419</v>
      </c>
      <c r="L6238">
        <v>564567</v>
      </c>
      <c r="M6238" t="s">
        <v>523</v>
      </c>
      <c r="N6238">
        <v>564567</v>
      </c>
      <c r="O6238" t="s">
        <v>523</v>
      </c>
      <c r="P6238">
        <v>564567</v>
      </c>
      <c r="Q6238" t="s">
        <v>523</v>
      </c>
      <c r="R6238" s="9">
        <v>383935.97076577047</v>
      </c>
      <c r="S6238" s="9">
        <f>SUMIFS($B:$B,$J:$J,$C6238)</f>
        <v>1643</v>
      </c>
      <c r="T6238" s="9">
        <v>89454.362556143999</v>
      </c>
      <c r="U6238" s="9">
        <v>0</v>
      </c>
      <c r="V6238" s="9">
        <f>U6238*768</f>
        <v>0</v>
      </c>
      <c r="W6238" s="9">
        <v>2</v>
      </c>
      <c r="X6238" s="9">
        <f>W6238*3072</f>
        <v>6144</v>
      </c>
      <c r="Y6238" s="9">
        <v>8</v>
      </c>
      <c r="Z6238" s="9">
        <f>Y6238*1024</f>
        <v>8192</v>
      </c>
      <c r="AA6238" s="9">
        <v>1</v>
      </c>
      <c r="AB6238" s="9">
        <f>AA6238*256</f>
        <v>256</v>
      </c>
      <c r="AC6238" s="9"/>
      <c r="AD6238" s="9"/>
      <c r="AE6238" s="9"/>
      <c r="AF6238" s="9"/>
      <c r="AG6238" s="9"/>
      <c r="AH6238" s="9"/>
      <c r="AI6238" s="9"/>
      <c r="AJ6238" s="9"/>
      <c r="AK6238" s="9"/>
      <c r="AL6238" s="9"/>
      <c r="AM6238" s="9"/>
      <c r="AN6238" s="9"/>
      <c r="AO6238" s="9"/>
      <c r="AP6238" s="9"/>
      <c r="AQ6238" s="15"/>
      <c r="AR6238" s="9">
        <v>37</v>
      </c>
      <c r="AS6238" s="9">
        <f>AR6238*30500</f>
        <v>1128500</v>
      </c>
      <c r="AT6238" s="9"/>
      <c r="AU6238" s="9"/>
      <c r="AV6238" s="9"/>
      <c r="AW6238" s="9"/>
      <c r="AX6238" s="9"/>
      <c r="AY6238" s="9"/>
      <c r="AZ6238" s="9"/>
      <c r="BA6238" s="9"/>
      <c r="BB6238" s="9"/>
      <c r="BC6238" s="9"/>
      <c r="BD6238" s="9"/>
      <c r="BE6238" s="9"/>
      <c r="BF6238" s="9"/>
      <c r="BG6238" s="9"/>
      <c r="BH6238" s="9"/>
      <c r="BI6238" s="9"/>
      <c r="BJ6238" s="9"/>
      <c r="BK6238" s="9"/>
      <c r="BL6238" s="9">
        <f t="shared" si="202"/>
        <v>1616482.3333219145</v>
      </c>
      <c r="BM6238" s="9">
        <f t="shared" si="203"/>
        <v>1616500</v>
      </c>
    </row>
    <row r="6239" spans="1:65" x14ac:dyDescent="0.3">
      <c r="A6239" t="s">
        <v>5420</v>
      </c>
      <c r="B6239" s="9">
        <v>183</v>
      </c>
      <c r="C6239">
        <v>592871</v>
      </c>
      <c r="D6239">
        <v>1</v>
      </c>
      <c r="E6239">
        <v>0</v>
      </c>
      <c r="F6239">
        <v>0</v>
      </c>
      <c r="G6239">
        <v>0</v>
      </c>
      <c r="H6239">
        <v>0</v>
      </c>
      <c r="I6239" t="s">
        <v>135</v>
      </c>
      <c r="J6239">
        <v>592609</v>
      </c>
      <c r="K6239" t="s">
        <v>4395</v>
      </c>
      <c r="L6239">
        <v>592048</v>
      </c>
      <c r="M6239" t="s">
        <v>539</v>
      </c>
      <c r="N6239">
        <v>592048</v>
      </c>
      <c r="O6239" t="s">
        <v>539</v>
      </c>
      <c r="P6239">
        <v>592731</v>
      </c>
      <c r="Q6239" t="s">
        <v>180</v>
      </c>
      <c r="R6239" s="9">
        <v>71941.662785630979</v>
      </c>
      <c r="S6239" s="9"/>
      <c r="T6239" s="9"/>
      <c r="U6239" s="9"/>
      <c r="V6239" s="9"/>
      <c r="W6239" s="9"/>
      <c r="X6239" s="9"/>
      <c r="Y6239" s="9"/>
      <c r="Z6239" s="9"/>
      <c r="AA6239" s="9"/>
      <c r="AB6239" s="9"/>
      <c r="AC6239" s="9"/>
      <c r="AD6239" s="9"/>
      <c r="AE6239" s="9"/>
      <c r="AF6239" s="9"/>
      <c r="AG6239" s="9"/>
      <c r="AH6239" s="9"/>
      <c r="AI6239" s="9"/>
      <c r="AJ6239" s="9"/>
      <c r="AK6239" s="9"/>
      <c r="AL6239" s="9"/>
      <c r="AM6239" s="9"/>
      <c r="AN6239" s="9"/>
      <c r="AO6239" s="9"/>
      <c r="AP6239" s="9"/>
      <c r="AQ6239" s="15"/>
      <c r="AR6239" s="9"/>
      <c r="AS6239" s="9"/>
      <c r="AT6239" s="9"/>
      <c r="AU6239" s="9"/>
      <c r="AV6239" s="9"/>
      <c r="AW6239" s="9"/>
      <c r="AX6239" s="9"/>
      <c r="AY6239" s="9"/>
      <c r="AZ6239" s="9"/>
      <c r="BA6239" s="9"/>
      <c r="BB6239" s="9"/>
      <c r="BC6239" s="9"/>
      <c r="BD6239" s="9"/>
      <c r="BE6239" s="9"/>
      <c r="BF6239" s="9"/>
      <c r="BG6239" s="9"/>
      <c r="BH6239" s="9"/>
      <c r="BI6239" s="9"/>
      <c r="BJ6239" s="9"/>
      <c r="BK6239" s="9"/>
      <c r="BL6239" s="9">
        <f t="shared" si="202"/>
        <v>71941.662785630979</v>
      </c>
      <c r="BM6239" s="9">
        <f t="shared" si="203"/>
        <v>71900</v>
      </c>
    </row>
    <row r="6240" spans="1:65" x14ac:dyDescent="0.3">
      <c r="A6240" t="s">
        <v>5421</v>
      </c>
      <c r="B6240" s="9">
        <v>211</v>
      </c>
      <c r="C6240">
        <v>503410</v>
      </c>
      <c r="D6240">
        <v>1</v>
      </c>
      <c r="E6240">
        <v>0</v>
      </c>
      <c r="F6240">
        <v>0</v>
      </c>
      <c r="G6240">
        <v>0</v>
      </c>
      <c r="H6240">
        <v>0</v>
      </c>
      <c r="I6240" t="s">
        <v>86</v>
      </c>
      <c r="J6240">
        <v>537756</v>
      </c>
      <c r="K6240" t="s">
        <v>2466</v>
      </c>
      <c r="L6240">
        <v>537756</v>
      </c>
      <c r="M6240" t="s">
        <v>2466</v>
      </c>
      <c r="N6240">
        <v>537004</v>
      </c>
      <c r="O6240" t="s">
        <v>466</v>
      </c>
      <c r="P6240">
        <v>537004</v>
      </c>
      <c r="Q6240" t="s">
        <v>466</v>
      </c>
      <c r="R6240" s="9">
        <v>71941.662785630979</v>
      </c>
      <c r="S6240" s="9"/>
      <c r="T6240" s="9"/>
      <c r="U6240" s="9"/>
      <c r="V6240" s="9"/>
      <c r="W6240" s="9"/>
      <c r="X6240" s="9"/>
      <c r="Y6240" s="9"/>
      <c r="Z6240" s="9"/>
      <c r="AA6240" s="9"/>
      <c r="AB6240" s="9"/>
      <c r="AC6240" s="9"/>
      <c r="AD6240" s="9"/>
      <c r="AE6240" s="9"/>
      <c r="AF6240" s="9"/>
      <c r="AG6240" s="9"/>
      <c r="AH6240" s="9"/>
      <c r="AI6240" s="9"/>
      <c r="AJ6240" s="9"/>
      <c r="AK6240" s="9"/>
      <c r="AL6240" s="9"/>
      <c r="AM6240" s="9"/>
      <c r="AN6240" s="9"/>
      <c r="AO6240" s="9"/>
      <c r="AP6240" s="9"/>
      <c r="AQ6240" s="15"/>
      <c r="AR6240" s="9"/>
      <c r="AS6240" s="9"/>
      <c r="AT6240" s="9"/>
      <c r="AU6240" s="9"/>
      <c r="AV6240" s="9"/>
      <c r="AW6240" s="9"/>
      <c r="AX6240" s="9"/>
      <c r="AY6240" s="9"/>
      <c r="AZ6240" s="9"/>
      <c r="BA6240" s="9"/>
      <c r="BB6240" s="9"/>
      <c r="BC6240" s="9"/>
      <c r="BD6240" s="9"/>
      <c r="BE6240" s="9"/>
      <c r="BF6240" s="9"/>
      <c r="BG6240" s="9"/>
      <c r="BH6240" s="9"/>
      <c r="BI6240" s="9"/>
      <c r="BJ6240" s="9"/>
      <c r="BK6240" s="9"/>
      <c r="BL6240" s="9">
        <f t="shared" si="202"/>
        <v>71941.662785630979</v>
      </c>
      <c r="BM6240" s="9">
        <f t="shared" si="203"/>
        <v>71900</v>
      </c>
    </row>
    <row r="6241" spans="1:65" x14ac:dyDescent="0.3">
      <c r="A6241" t="s">
        <v>5422</v>
      </c>
      <c r="B6241" s="9">
        <v>1023</v>
      </c>
      <c r="C6241">
        <v>576051</v>
      </c>
      <c r="D6241">
        <v>1</v>
      </c>
      <c r="E6241">
        <v>0</v>
      </c>
      <c r="F6241">
        <v>0</v>
      </c>
      <c r="G6241">
        <v>0</v>
      </c>
      <c r="H6241">
        <v>0</v>
      </c>
      <c r="I6241" t="s">
        <v>96</v>
      </c>
      <c r="J6241">
        <v>574767</v>
      </c>
      <c r="K6241" t="s">
        <v>853</v>
      </c>
      <c r="L6241">
        <v>574767</v>
      </c>
      <c r="M6241" t="s">
        <v>853</v>
      </c>
      <c r="N6241">
        <v>574767</v>
      </c>
      <c r="O6241" t="s">
        <v>853</v>
      </c>
      <c r="P6241">
        <v>555134</v>
      </c>
      <c r="Q6241" t="s">
        <v>187</v>
      </c>
      <c r="R6241" s="9">
        <v>241324.8798502057</v>
      </c>
      <c r="S6241" s="9"/>
      <c r="T6241" s="9"/>
      <c r="U6241" s="9"/>
      <c r="V6241" s="9"/>
      <c r="W6241" s="9"/>
      <c r="X6241" s="9"/>
      <c r="Y6241" s="9"/>
      <c r="Z6241" s="9"/>
      <c r="AA6241" s="9"/>
      <c r="AB6241" s="9"/>
      <c r="AC6241" s="9"/>
      <c r="AD6241" s="9"/>
      <c r="AE6241" s="9"/>
      <c r="AF6241" s="9"/>
      <c r="AG6241" s="9"/>
      <c r="AH6241" s="9"/>
      <c r="AI6241" s="9"/>
      <c r="AJ6241" s="9"/>
      <c r="AK6241" s="9"/>
      <c r="AL6241" s="9"/>
      <c r="AM6241" s="9"/>
      <c r="AN6241" s="9"/>
      <c r="AO6241" s="9"/>
      <c r="AP6241" s="9"/>
      <c r="AQ6241" s="15"/>
      <c r="AR6241" s="9"/>
      <c r="AS6241" s="9"/>
      <c r="AT6241" s="9"/>
      <c r="AU6241" s="9"/>
      <c r="AV6241" s="9"/>
      <c r="AW6241" s="9"/>
      <c r="AX6241" s="9"/>
      <c r="AY6241" s="9"/>
      <c r="AZ6241" s="9"/>
      <c r="BA6241" s="9"/>
      <c r="BB6241" s="9"/>
      <c r="BC6241" s="9"/>
      <c r="BD6241" s="9"/>
      <c r="BE6241" s="9"/>
      <c r="BF6241" s="9"/>
      <c r="BG6241" s="9"/>
      <c r="BH6241" s="9"/>
      <c r="BI6241" s="9"/>
      <c r="BJ6241" s="9"/>
      <c r="BK6241" s="9"/>
      <c r="BL6241" s="9">
        <f t="shared" si="202"/>
        <v>241324.8798502057</v>
      </c>
      <c r="BM6241" s="9">
        <f t="shared" si="203"/>
        <v>241300</v>
      </c>
    </row>
    <row r="6242" spans="1:65" x14ac:dyDescent="0.3">
      <c r="A6242" t="s">
        <v>5423</v>
      </c>
      <c r="B6242" s="9">
        <v>58</v>
      </c>
      <c r="C6242">
        <v>540137</v>
      </c>
      <c r="D6242">
        <v>1</v>
      </c>
      <c r="E6242">
        <v>0</v>
      </c>
      <c r="F6242">
        <v>0</v>
      </c>
      <c r="G6242">
        <v>0</v>
      </c>
      <c r="H6242">
        <v>0</v>
      </c>
      <c r="I6242" t="s">
        <v>151</v>
      </c>
      <c r="J6242">
        <v>557862</v>
      </c>
      <c r="K6242" t="s">
        <v>1867</v>
      </c>
      <c r="L6242">
        <v>557862</v>
      </c>
      <c r="M6242" t="s">
        <v>1867</v>
      </c>
      <c r="N6242">
        <v>558109</v>
      </c>
      <c r="O6242" t="s">
        <v>1132</v>
      </c>
      <c r="P6242">
        <v>558109</v>
      </c>
      <c r="Q6242" t="s">
        <v>1132</v>
      </c>
      <c r="R6242" s="9">
        <v>71941.662785630979</v>
      </c>
      <c r="S6242" s="9"/>
      <c r="T6242" s="9"/>
      <c r="U6242" s="9"/>
      <c r="V6242" s="9"/>
      <c r="W6242" s="9"/>
      <c r="X6242" s="9"/>
      <c r="Y6242" s="9"/>
      <c r="Z6242" s="9"/>
      <c r="AA6242" s="9"/>
      <c r="AB6242" s="9"/>
      <c r="AC6242" s="9"/>
      <c r="AD6242" s="9"/>
      <c r="AE6242" s="9"/>
      <c r="AF6242" s="9"/>
      <c r="AG6242" s="9"/>
      <c r="AH6242" s="9"/>
      <c r="AI6242" s="9"/>
      <c r="AJ6242" s="9"/>
      <c r="AK6242" s="9"/>
      <c r="AL6242" s="9"/>
      <c r="AM6242" s="9"/>
      <c r="AN6242" s="9"/>
      <c r="AO6242" s="9"/>
      <c r="AP6242" s="9"/>
      <c r="AQ6242" s="15"/>
      <c r="AR6242" s="9"/>
      <c r="AS6242" s="9"/>
      <c r="AT6242" s="9"/>
      <c r="AU6242" s="9"/>
      <c r="AV6242" s="9"/>
      <c r="AW6242" s="9"/>
      <c r="AX6242" s="9"/>
      <c r="AY6242" s="9"/>
      <c r="AZ6242" s="9"/>
      <c r="BA6242" s="9"/>
      <c r="BB6242" s="9"/>
      <c r="BC6242" s="9"/>
      <c r="BD6242" s="9"/>
      <c r="BE6242" s="9"/>
      <c r="BF6242" s="9"/>
      <c r="BG6242" s="9"/>
      <c r="BH6242" s="9"/>
      <c r="BI6242" s="9"/>
      <c r="BJ6242" s="9"/>
      <c r="BK6242" s="9"/>
      <c r="BL6242" s="9">
        <f t="shared" si="202"/>
        <v>71941.662785630979</v>
      </c>
      <c r="BM6242" s="9">
        <f t="shared" si="203"/>
        <v>71900</v>
      </c>
    </row>
    <row r="6243" spans="1:65" x14ac:dyDescent="0.3">
      <c r="A6243" t="s">
        <v>5424</v>
      </c>
      <c r="B6243" s="9">
        <v>664</v>
      </c>
      <c r="C6243">
        <v>547000</v>
      </c>
      <c r="D6243">
        <v>1</v>
      </c>
      <c r="E6243">
        <v>0</v>
      </c>
      <c r="F6243">
        <v>0</v>
      </c>
      <c r="G6243">
        <v>0</v>
      </c>
      <c r="H6243">
        <v>0</v>
      </c>
      <c r="I6243" t="s">
        <v>94</v>
      </c>
      <c r="J6243">
        <v>599191</v>
      </c>
      <c r="K6243" t="s">
        <v>193</v>
      </c>
      <c r="L6243">
        <v>599191</v>
      </c>
      <c r="M6243" t="s">
        <v>193</v>
      </c>
      <c r="N6243">
        <v>599191</v>
      </c>
      <c r="O6243" t="s">
        <v>193</v>
      </c>
      <c r="P6243">
        <v>599191</v>
      </c>
      <c r="Q6243" t="s">
        <v>193</v>
      </c>
      <c r="R6243" s="9">
        <v>157726.22333195069</v>
      </c>
      <c r="S6243" s="9"/>
      <c r="T6243" s="9"/>
      <c r="U6243" s="9"/>
      <c r="V6243" s="9"/>
      <c r="W6243" s="9"/>
      <c r="X6243" s="9"/>
      <c r="Y6243" s="9"/>
      <c r="Z6243" s="9"/>
      <c r="AA6243" s="9"/>
      <c r="AB6243" s="9"/>
      <c r="AC6243" s="9"/>
      <c r="AD6243" s="9"/>
      <c r="AE6243" s="9"/>
      <c r="AF6243" s="9"/>
      <c r="AG6243" s="9"/>
      <c r="AH6243" s="9"/>
      <c r="AI6243" s="9"/>
      <c r="AJ6243" s="9"/>
      <c r="AK6243" s="9"/>
      <c r="AL6243" s="9"/>
      <c r="AM6243" s="9"/>
      <c r="AN6243" s="9"/>
      <c r="AO6243" s="9"/>
      <c r="AP6243" s="9"/>
      <c r="AQ6243" s="15"/>
      <c r="AR6243" s="9"/>
      <c r="AS6243" s="9"/>
      <c r="AT6243" s="9"/>
      <c r="AU6243" s="9"/>
      <c r="AV6243" s="9"/>
      <c r="AW6243" s="9"/>
      <c r="AX6243" s="9"/>
      <c r="AY6243" s="9"/>
      <c r="AZ6243" s="9"/>
      <c r="BA6243" s="9"/>
      <c r="BB6243" s="9"/>
      <c r="BC6243" s="9"/>
      <c r="BD6243" s="9"/>
      <c r="BE6243" s="9"/>
      <c r="BF6243" s="9"/>
      <c r="BG6243" s="9"/>
      <c r="BH6243" s="9"/>
      <c r="BI6243" s="9"/>
      <c r="BJ6243" s="9"/>
      <c r="BK6243" s="9"/>
      <c r="BL6243" s="9">
        <f t="shared" si="202"/>
        <v>157726.22333195069</v>
      </c>
      <c r="BM6243" s="9">
        <f t="shared" si="203"/>
        <v>157700</v>
      </c>
    </row>
    <row r="6244" spans="1:65" x14ac:dyDescent="0.3">
      <c r="A6244" t="s">
        <v>1368</v>
      </c>
      <c r="B6244" s="9">
        <v>444</v>
      </c>
      <c r="C6244">
        <v>567019</v>
      </c>
      <c r="D6244">
        <v>1</v>
      </c>
      <c r="E6244">
        <v>0</v>
      </c>
      <c r="F6244">
        <v>0</v>
      </c>
      <c r="G6244">
        <v>0</v>
      </c>
      <c r="H6244">
        <v>0</v>
      </c>
      <c r="I6244" t="s">
        <v>131</v>
      </c>
      <c r="J6244">
        <v>566985</v>
      </c>
      <c r="K6244" t="s">
        <v>423</v>
      </c>
      <c r="L6244">
        <v>566985</v>
      </c>
      <c r="M6244" t="s">
        <v>423</v>
      </c>
      <c r="N6244">
        <v>566985</v>
      </c>
      <c r="O6244" t="s">
        <v>423</v>
      </c>
      <c r="P6244">
        <v>566985</v>
      </c>
      <c r="Q6244" t="s">
        <v>423</v>
      </c>
      <c r="R6244" s="9">
        <v>106024.5785016243</v>
      </c>
      <c r="S6244" s="9"/>
      <c r="T6244" s="9"/>
      <c r="U6244" s="9"/>
      <c r="V6244" s="9"/>
      <c r="W6244" s="9"/>
      <c r="X6244" s="9"/>
      <c r="Y6244" s="9"/>
      <c r="Z6244" s="9"/>
      <c r="AA6244" s="9"/>
      <c r="AB6244" s="9"/>
      <c r="AC6244" s="9"/>
      <c r="AD6244" s="9"/>
      <c r="AE6244" s="9"/>
      <c r="AF6244" s="9"/>
      <c r="AG6244" s="9"/>
      <c r="AH6244" s="9"/>
      <c r="AI6244" s="9"/>
      <c r="AJ6244" s="9"/>
      <c r="AK6244" s="9"/>
      <c r="AL6244" s="9"/>
      <c r="AM6244" s="9"/>
      <c r="AN6244" s="9"/>
      <c r="AO6244" s="9"/>
      <c r="AP6244" s="9"/>
      <c r="AQ6244" s="15"/>
      <c r="AR6244" s="9"/>
      <c r="AS6244" s="9"/>
      <c r="AT6244" s="9"/>
      <c r="AU6244" s="9"/>
      <c r="AV6244" s="9"/>
      <c r="AW6244" s="9"/>
      <c r="AX6244" s="9"/>
      <c r="AY6244" s="9"/>
      <c r="AZ6244" s="9"/>
      <c r="BA6244" s="9"/>
      <c r="BB6244" s="9"/>
      <c r="BC6244" s="9"/>
      <c r="BD6244" s="9"/>
      <c r="BE6244" s="9"/>
      <c r="BF6244" s="9"/>
      <c r="BG6244" s="9"/>
      <c r="BH6244" s="9"/>
      <c r="BI6244" s="9"/>
      <c r="BJ6244" s="9"/>
      <c r="BK6244" s="9"/>
      <c r="BL6244" s="9">
        <f t="shared" si="202"/>
        <v>106024.5785016243</v>
      </c>
      <c r="BM6244" s="9">
        <f t="shared" si="203"/>
        <v>106000</v>
      </c>
    </row>
    <row r="6245" spans="1:65" x14ac:dyDescent="0.3">
      <c r="A6245" s="2" t="s">
        <v>1368</v>
      </c>
      <c r="B6245" s="9">
        <v>1904</v>
      </c>
      <c r="C6245">
        <v>533947</v>
      </c>
      <c r="D6245">
        <v>1</v>
      </c>
      <c r="E6245">
        <v>1</v>
      </c>
      <c r="F6245">
        <v>0</v>
      </c>
      <c r="G6245">
        <v>0</v>
      </c>
      <c r="H6245">
        <v>0</v>
      </c>
      <c r="I6245" t="s">
        <v>86</v>
      </c>
      <c r="J6245">
        <v>533947</v>
      </c>
      <c r="K6245" t="s">
        <v>1368</v>
      </c>
      <c r="L6245">
        <v>533807</v>
      </c>
      <c r="M6245" t="s">
        <v>294</v>
      </c>
      <c r="N6245">
        <v>533807</v>
      </c>
      <c r="O6245" t="s">
        <v>294</v>
      </c>
      <c r="P6245">
        <v>533165</v>
      </c>
      <c r="Q6245" t="s">
        <v>191</v>
      </c>
      <c r="R6245" s="9">
        <v>443413.34888381948</v>
      </c>
      <c r="S6245" s="9">
        <f>SUMIFS($B:$B,$J:$J,$C6245)</f>
        <v>3924</v>
      </c>
      <c r="T6245" s="9">
        <v>213186.98434786921</v>
      </c>
      <c r="U6245" s="9">
        <v>0</v>
      </c>
      <c r="V6245" s="9">
        <f>U6245*768</f>
        <v>0</v>
      </c>
      <c r="W6245" s="9">
        <v>8</v>
      </c>
      <c r="X6245" s="9">
        <f>W6245*3072</f>
        <v>24576</v>
      </c>
      <c r="Y6245" s="9">
        <v>12</v>
      </c>
      <c r="Z6245" s="9">
        <f>Y6245*1024</f>
        <v>12288</v>
      </c>
      <c r="AA6245" s="9">
        <v>0</v>
      </c>
      <c r="AB6245" s="9">
        <f>AA6245*256</f>
        <v>0</v>
      </c>
      <c r="AC6245" s="9"/>
      <c r="AD6245" s="9"/>
      <c r="AE6245" s="9"/>
      <c r="AF6245" s="9"/>
      <c r="AG6245" s="9"/>
      <c r="AH6245" s="9"/>
      <c r="AI6245" s="9"/>
      <c r="AJ6245" s="9"/>
      <c r="AK6245" s="9"/>
      <c r="AL6245" s="9"/>
      <c r="AM6245" s="9"/>
      <c r="AN6245" s="9"/>
      <c r="AO6245" s="9"/>
      <c r="AP6245" s="9"/>
      <c r="AQ6245" s="15"/>
      <c r="AR6245" s="9"/>
      <c r="AS6245" s="9"/>
      <c r="AT6245" s="9"/>
      <c r="AU6245" s="9"/>
      <c r="AV6245" s="9"/>
      <c r="AW6245" s="9"/>
      <c r="AX6245" s="9"/>
      <c r="AY6245" s="9"/>
      <c r="AZ6245" s="9"/>
      <c r="BA6245" s="9"/>
      <c r="BB6245" s="9"/>
      <c r="BC6245" s="9"/>
      <c r="BD6245" s="9"/>
      <c r="BE6245" s="9"/>
      <c r="BF6245" s="9"/>
      <c r="BG6245" s="9"/>
      <c r="BH6245" s="9"/>
      <c r="BI6245" s="9"/>
      <c r="BJ6245" s="9"/>
      <c r="BK6245" s="9"/>
      <c r="BL6245" s="9">
        <f t="shared" si="202"/>
        <v>693464.33323168871</v>
      </c>
      <c r="BM6245" s="9">
        <f t="shared" si="203"/>
        <v>693500</v>
      </c>
    </row>
    <row r="6246" spans="1:65" x14ac:dyDescent="0.3">
      <c r="A6246" t="s">
        <v>5425</v>
      </c>
      <c r="B6246" s="9">
        <v>750</v>
      </c>
      <c r="C6246">
        <v>533157</v>
      </c>
      <c r="D6246">
        <v>1</v>
      </c>
      <c r="E6246">
        <v>0</v>
      </c>
      <c r="F6246">
        <v>0</v>
      </c>
      <c r="G6246">
        <v>0</v>
      </c>
      <c r="H6246">
        <v>0</v>
      </c>
      <c r="I6246" t="s">
        <v>86</v>
      </c>
      <c r="J6246">
        <v>532819</v>
      </c>
      <c r="K6246" t="s">
        <v>327</v>
      </c>
      <c r="L6246">
        <v>532819</v>
      </c>
      <c r="M6246" t="s">
        <v>327</v>
      </c>
      <c r="N6246">
        <v>532819</v>
      </c>
      <c r="O6246" t="s">
        <v>327</v>
      </c>
      <c r="P6246">
        <v>532819</v>
      </c>
      <c r="Q6246" t="s">
        <v>327</v>
      </c>
      <c r="R6246" s="9">
        <v>177832.77683766969</v>
      </c>
      <c r="S6246" s="9"/>
      <c r="T6246" s="9"/>
      <c r="U6246" s="9"/>
      <c r="V6246" s="9"/>
      <c r="W6246" s="9"/>
      <c r="X6246" s="9"/>
      <c r="Y6246" s="9"/>
      <c r="Z6246" s="9"/>
      <c r="AA6246" s="9"/>
      <c r="AB6246" s="9"/>
      <c r="AC6246" s="9"/>
      <c r="AD6246" s="9"/>
      <c r="AE6246" s="9"/>
      <c r="AF6246" s="9"/>
      <c r="AG6246" s="9"/>
      <c r="AH6246" s="9"/>
      <c r="AI6246" s="9"/>
      <c r="AJ6246" s="9"/>
      <c r="AK6246" s="9"/>
      <c r="AL6246" s="9"/>
      <c r="AM6246" s="9"/>
      <c r="AN6246" s="9"/>
      <c r="AO6246" s="9"/>
      <c r="AP6246" s="9"/>
      <c r="AQ6246" s="15"/>
      <c r="AR6246" s="9"/>
      <c r="AS6246" s="9"/>
      <c r="AT6246" s="9"/>
      <c r="AU6246" s="9"/>
      <c r="AV6246" s="9"/>
      <c r="AW6246" s="9"/>
      <c r="AX6246" s="9"/>
      <c r="AY6246" s="9"/>
      <c r="AZ6246" s="9"/>
      <c r="BA6246" s="9"/>
      <c r="BB6246" s="9"/>
      <c r="BC6246" s="9"/>
      <c r="BD6246" s="9"/>
      <c r="BE6246" s="9"/>
      <c r="BF6246" s="9"/>
      <c r="BG6246" s="9"/>
      <c r="BH6246" s="9"/>
      <c r="BI6246" s="9"/>
      <c r="BJ6246" s="9"/>
      <c r="BK6246" s="9"/>
      <c r="BL6246" s="9">
        <f t="shared" si="202"/>
        <v>177832.77683766969</v>
      </c>
      <c r="BM6246" s="9">
        <f t="shared" si="203"/>
        <v>177800</v>
      </c>
    </row>
    <row r="6247" spans="1:65" x14ac:dyDescent="0.3">
      <c r="A6247" t="s">
        <v>5426</v>
      </c>
      <c r="B6247" s="9">
        <v>397</v>
      </c>
      <c r="C6247">
        <v>569801</v>
      </c>
      <c r="D6247">
        <v>1</v>
      </c>
      <c r="E6247">
        <v>0</v>
      </c>
      <c r="F6247">
        <v>0</v>
      </c>
      <c r="G6247">
        <v>0</v>
      </c>
      <c r="H6247">
        <v>0</v>
      </c>
      <c r="I6247" t="s">
        <v>123</v>
      </c>
      <c r="J6247">
        <v>569321</v>
      </c>
      <c r="K6247" t="s">
        <v>1214</v>
      </c>
      <c r="L6247">
        <v>569321</v>
      </c>
      <c r="M6247" t="s">
        <v>1214</v>
      </c>
      <c r="N6247">
        <v>569321</v>
      </c>
      <c r="O6247" t="s">
        <v>1214</v>
      </c>
      <c r="P6247">
        <v>568414</v>
      </c>
      <c r="Q6247" t="s">
        <v>166</v>
      </c>
      <c r="R6247" s="9">
        <v>94923.629951893672</v>
      </c>
      <c r="S6247" s="9"/>
      <c r="T6247" s="9"/>
      <c r="U6247" s="9"/>
      <c r="V6247" s="9"/>
      <c r="W6247" s="9"/>
      <c r="X6247" s="9"/>
      <c r="Y6247" s="9"/>
      <c r="Z6247" s="9"/>
      <c r="AA6247" s="9"/>
      <c r="AB6247" s="9"/>
      <c r="AC6247" s="9"/>
      <c r="AD6247" s="9"/>
      <c r="AE6247" s="9"/>
      <c r="AF6247" s="9"/>
      <c r="AG6247" s="9"/>
      <c r="AH6247" s="9"/>
      <c r="AI6247" s="9"/>
      <c r="AJ6247" s="9"/>
      <c r="AK6247" s="9"/>
      <c r="AL6247" s="9"/>
      <c r="AM6247" s="9"/>
      <c r="AN6247" s="9"/>
      <c r="AO6247" s="9"/>
      <c r="AP6247" s="9"/>
      <c r="AQ6247" s="15"/>
      <c r="AR6247" s="9"/>
      <c r="AS6247" s="9"/>
      <c r="AT6247" s="9"/>
      <c r="AU6247" s="9"/>
      <c r="AV6247" s="9"/>
      <c r="AW6247" s="9"/>
      <c r="AX6247" s="9"/>
      <c r="AY6247" s="9"/>
      <c r="AZ6247" s="9"/>
      <c r="BA6247" s="9"/>
      <c r="BB6247" s="9"/>
      <c r="BC6247" s="9"/>
      <c r="BD6247" s="9"/>
      <c r="BE6247" s="9"/>
      <c r="BF6247" s="9"/>
      <c r="BG6247" s="9"/>
      <c r="BH6247" s="9"/>
      <c r="BI6247" s="9"/>
      <c r="BJ6247" s="9"/>
      <c r="BK6247" s="9"/>
      <c r="BL6247" s="9">
        <f t="shared" si="202"/>
        <v>94923.629951893672</v>
      </c>
      <c r="BM6247" s="9">
        <f t="shared" si="203"/>
        <v>94900</v>
      </c>
    </row>
    <row r="6248" spans="1:65" x14ac:dyDescent="0.3">
      <c r="A6248" t="s">
        <v>5427</v>
      </c>
      <c r="B6248" s="9">
        <v>142</v>
      </c>
      <c r="C6248">
        <v>574091</v>
      </c>
      <c r="D6248">
        <v>1</v>
      </c>
      <c r="E6248">
        <v>0</v>
      </c>
      <c r="F6248">
        <v>0</v>
      </c>
      <c r="G6248">
        <v>0</v>
      </c>
      <c r="H6248">
        <v>0</v>
      </c>
      <c r="I6248" t="s">
        <v>96</v>
      </c>
      <c r="J6248">
        <v>572161</v>
      </c>
      <c r="K6248" t="s">
        <v>412</v>
      </c>
      <c r="L6248">
        <v>572161</v>
      </c>
      <c r="M6248" t="s">
        <v>412</v>
      </c>
      <c r="N6248">
        <v>572411</v>
      </c>
      <c r="O6248" t="s">
        <v>333</v>
      </c>
      <c r="P6248">
        <v>571164</v>
      </c>
      <c r="Q6248" t="s">
        <v>334</v>
      </c>
      <c r="R6248" s="9">
        <v>71941.662785630979</v>
      </c>
      <c r="S6248" s="9"/>
      <c r="T6248" s="9"/>
      <c r="U6248" s="9"/>
      <c r="V6248" s="9"/>
      <c r="W6248" s="9"/>
      <c r="X6248" s="9"/>
      <c r="Y6248" s="9"/>
      <c r="Z6248" s="9"/>
      <c r="AA6248" s="9"/>
      <c r="AB6248" s="9"/>
      <c r="AC6248" s="9"/>
      <c r="AD6248" s="9"/>
      <c r="AE6248" s="9"/>
      <c r="AF6248" s="9"/>
      <c r="AG6248" s="9"/>
      <c r="AH6248" s="9"/>
      <c r="AI6248" s="9"/>
      <c r="AJ6248" s="9"/>
      <c r="AK6248" s="9"/>
      <c r="AL6248" s="9"/>
      <c r="AM6248" s="9"/>
      <c r="AN6248" s="9"/>
      <c r="AO6248" s="9"/>
      <c r="AP6248" s="9"/>
      <c r="AQ6248" s="15"/>
      <c r="AR6248" s="9"/>
      <c r="AS6248" s="9"/>
      <c r="AT6248" s="9"/>
      <c r="AU6248" s="9"/>
      <c r="AV6248" s="9"/>
      <c r="AW6248" s="9"/>
      <c r="AX6248" s="9"/>
      <c r="AY6248" s="9"/>
      <c r="AZ6248" s="9"/>
      <c r="BA6248" s="9"/>
      <c r="BB6248" s="9"/>
      <c r="BC6248" s="9"/>
      <c r="BD6248" s="9"/>
      <c r="BE6248" s="9"/>
      <c r="BF6248" s="9"/>
      <c r="BG6248" s="9"/>
      <c r="BH6248" s="9"/>
      <c r="BI6248" s="9"/>
      <c r="BJ6248" s="9"/>
      <c r="BK6248" s="9"/>
      <c r="BL6248" s="9">
        <f t="shared" si="202"/>
        <v>71941.662785630979</v>
      </c>
      <c r="BM6248" s="9">
        <f t="shared" si="203"/>
        <v>71900</v>
      </c>
    </row>
    <row r="6249" spans="1:65" x14ac:dyDescent="0.3">
      <c r="A6249" s="2" t="s">
        <v>1829</v>
      </c>
      <c r="B6249" s="9">
        <v>1429</v>
      </c>
      <c r="C6249">
        <v>534668</v>
      </c>
      <c r="D6249">
        <v>1</v>
      </c>
      <c r="E6249">
        <v>1</v>
      </c>
      <c r="F6249">
        <v>0</v>
      </c>
      <c r="G6249">
        <v>0</v>
      </c>
      <c r="H6249">
        <v>0</v>
      </c>
      <c r="I6249" t="s">
        <v>86</v>
      </c>
      <c r="J6249">
        <v>534668</v>
      </c>
      <c r="K6249" t="s">
        <v>1829</v>
      </c>
      <c r="L6249">
        <v>534005</v>
      </c>
      <c r="M6249" t="s">
        <v>88</v>
      </c>
      <c r="N6249">
        <v>534005</v>
      </c>
      <c r="O6249" t="s">
        <v>88</v>
      </c>
      <c r="P6249">
        <v>534005</v>
      </c>
      <c r="Q6249" t="s">
        <v>88</v>
      </c>
      <c r="R6249" s="9">
        <v>334935.34970443539</v>
      </c>
      <c r="S6249" s="9">
        <f>SUMIFS($B:$B,$J:$J,$C6249)</f>
        <v>2155</v>
      </c>
      <c r="T6249" s="9">
        <v>117263.4713195979</v>
      </c>
      <c r="U6249" s="9">
        <v>0</v>
      </c>
      <c r="V6249" s="9">
        <f>U6249*768</f>
        <v>0</v>
      </c>
      <c r="W6249" s="9">
        <v>23</v>
      </c>
      <c r="X6249" s="9">
        <f>W6249*3072</f>
        <v>70656</v>
      </c>
      <c r="Y6249" s="9">
        <v>14</v>
      </c>
      <c r="Z6249" s="9">
        <f>Y6249*1024</f>
        <v>14336</v>
      </c>
      <c r="AA6249" s="9">
        <v>2</v>
      </c>
      <c r="AB6249" s="9">
        <f>AA6249*256</f>
        <v>512</v>
      </c>
      <c r="AC6249" s="9"/>
      <c r="AD6249" s="9"/>
      <c r="AE6249" s="9"/>
      <c r="AF6249" s="9"/>
      <c r="AG6249" s="9"/>
      <c r="AH6249" s="9"/>
      <c r="AI6249" s="9"/>
      <c r="AJ6249" s="9"/>
      <c r="AK6249" s="9"/>
      <c r="AL6249" s="9"/>
      <c r="AM6249" s="9"/>
      <c r="AN6249" s="9"/>
      <c r="AO6249" s="9"/>
      <c r="AP6249" s="9"/>
      <c r="AQ6249" s="15"/>
      <c r="AR6249" s="9">
        <v>1</v>
      </c>
      <c r="AS6249" s="9">
        <f>AR6249*30500</f>
        <v>30500</v>
      </c>
      <c r="AT6249" s="9"/>
      <c r="AU6249" s="9"/>
      <c r="AV6249" s="9"/>
      <c r="AW6249" s="9"/>
      <c r="AX6249" s="9"/>
      <c r="AY6249" s="9"/>
      <c r="AZ6249" s="9"/>
      <c r="BA6249" s="9"/>
      <c r="BB6249" s="9"/>
      <c r="BC6249" s="9"/>
      <c r="BD6249" s="9"/>
      <c r="BE6249" s="9"/>
      <c r="BF6249" s="9"/>
      <c r="BG6249" s="9"/>
      <c r="BH6249" s="9"/>
      <c r="BI6249" s="9"/>
      <c r="BJ6249" s="9"/>
      <c r="BK6249" s="9"/>
      <c r="BL6249" s="9">
        <f t="shared" si="202"/>
        <v>568202.82102403324</v>
      </c>
      <c r="BM6249" s="9">
        <f t="shared" si="203"/>
        <v>568200</v>
      </c>
    </row>
    <row r="6250" spans="1:65" x14ac:dyDescent="0.3">
      <c r="A6250" t="s">
        <v>5428</v>
      </c>
      <c r="B6250" s="9">
        <v>245</v>
      </c>
      <c r="C6250">
        <v>573850</v>
      </c>
      <c r="D6250">
        <v>1</v>
      </c>
      <c r="E6250">
        <v>0</v>
      </c>
      <c r="F6250">
        <v>0</v>
      </c>
      <c r="G6250">
        <v>0</v>
      </c>
      <c r="H6250">
        <v>0</v>
      </c>
      <c r="I6250" t="s">
        <v>90</v>
      </c>
      <c r="J6250">
        <v>573809</v>
      </c>
      <c r="K6250" t="s">
        <v>2500</v>
      </c>
      <c r="L6250">
        <v>573809</v>
      </c>
      <c r="M6250" t="s">
        <v>2500</v>
      </c>
      <c r="N6250">
        <v>572659</v>
      </c>
      <c r="O6250" t="s">
        <v>158</v>
      </c>
      <c r="P6250">
        <v>572659</v>
      </c>
      <c r="Q6250" t="s">
        <v>158</v>
      </c>
      <c r="R6250" s="9">
        <v>71941.662785630979</v>
      </c>
      <c r="S6250" s="9"/>
      <c r="T6250" s="9"/>
      <c r="U6250" s="9"/>
      <c r="V6250" s="9"/>
      <c r="W6250" s="9"/>
      <c r="X6250" s="9"/>
      <c r="Y6250" s="9"/>
      <c r="Z6250" s="9"/>
      <c r="AA6250" s="9"/>
      <c r="AB6250" s="9"/>
      <c r="AC6250" s="9"/>
      <c r="AD6250" s="9"/>
      <c r="AE6250" s="9"/>
      <c r="AF6250" s="9"/>
      <c r="AG6250" s="9"/>
      <c r="AH6250" s="9"/>
      <c r="AI6250" s="9"/>
      <c r="AJ6250" s="9"/>
      <c r="AK6250" s="9"/>
      <c r="AL6250" s="9"/>
      <c r="AM6250" s="9"/>
      <c r="AN6250" s="9"/>
      <c r="AO6250" s="9"/>
      <c r="AP6250" s="9"/>
      <c r="AQ6250" s="15"/>
      <c r="AR6250" s="9"/>
      <c r="AS6250" s="9"/>
      <c r="AT6250" s="9"/>
      <c r="AU6250" s="9"/>
      <c r="AV6250" s="9"/>
      <c r="AW6250" s="9"/>
      <c r="AX6250" s="9"/>
      <c r="AY6250" s="9"/>
      <c r="AZ6250" s="9"/>
      <c r="BA6250" s="9"/>
      <c r="BB6250" s="9"/>
      <c r="BC6250" s="9"/>
      <c r="BD6250" s="9"/>
      <c r="BE6250" s="9"/>
      <c r="BF6250" s="9"/>
      <c r="BG6250" s="9"/>
      <c r="BH6250" s="9"/>
      <c r="BI6250" s="9"/>
      <c r="BJ6250" s="9"/>
      <c r="BK6250" s="9"/>
      <c r="BL6250" s="9">
        <f t="shared" si="202"/>
        <v>71941.662785630979</v>
      </c>
      <c r="BM6250" s="9">
        <f t="shared" si="203"/>
        <v>71900</v>
      </c>
    </row>
    <row r="6251" spans="1:65" x14ac:dyDescent="0.3">
      <c r="A6251" t="s">
        <v>5429</v>
      </c>
      <c r="B6251" s="9">
        <v>1172</v>
      </c>
      <c r="C6251">
        <v>586013</v>
      </c>
      <c r="D6251">
        <v>1</v>
      </c>
      <c r="E6251">
        <v>0</v>
      </c>
      <c r="F6251">
        <v>0</v>
      </c>
      <c r="G6251">
        <v>0</v>
      </c>
      <c r="H6251">
        <v>0</v>
      </c>
      <c r="I6251" t="s">
        <v>135</v>
      </c>
      <c r="J6251">
        <v>585513</v>
      </c>
      <c r="K6251" t="s">
        <v>1557</v>
      </c>
      <c r="L6251">
        <v>585513</v>
      </c>
      <c r="M6251" t="s">
        <v>1557</v>
      </c>
      <c r="N6251">
        <v>585513</v>
      </c>
      <c r="O6251" t="s">
        <v>1557</v>
      </c>
      <c r="P6251">
        <v>585599</v>
      </c>
      <c r="Q6251" t="s">
        <v>292</v>
      </c>
      <c r="R6251" s="9">
        <v>275784.51421446959</v>
      </c>
      <c r="S6251" s="9"/>
      <c r="T6251" s="9"/>
      <c r="U6251" s="9"/>
      <c r="V6251" s="9"/>
      <c r="W6251" s="9"/>
      <c r="X6251" s="9"/>
      <c r="Y6251" s="9"/>
      <c r="Z6251" s="9"/>
      <c r="AA6251" s="9"/>
      <c r="AB6251" s="9"/>
      <c r="AC6251" s="9"/>
      <c r="AD6251" s="9"/>
      <c r="AE6251" s="9"/>
      <c r="AF6251" s="9"/>
      <c r="AG6251" s="9"/>
      <c r="AH6251" s="9"/>
      <c r="AI6251" s="9"/>
      <c r="AJ6251" s="9"/>
      <c r="AK6251" s="9"/>
      <c r="AL6251" s="9"/>
      <c r="AM6251" s="9"/>
      <c r="AN6251" s="9"/>
      <c r="AO6251" s="9"/>
      <c r="AP6251" s="9"/>
      <c r="AQ6251" s="15"/>
      <c r="AR6251" s="9">
        <v>2</v>
      </c>
      <c r="AS6251" s="9">
        <f>AR6251*30500</f>
        <v>61000</v>
      </c>
      <c r="AT6251" s="9"/>
      <c r="AU6251" s="9"/>
      <c r="AV6251" s="9"/>
      <c r="AW6251" s="9"/>
      <c r="AX6251" s="9"/>
      <c r="AY6251" s="9"/>
      <c r="AZ6251" s="9"/>
      <c r="BA6251" s="9"/>
      <c r="BB6251" s="9"/>
      <c r="BC6251" s="9"/>
      <c r="BD6251" s="9"/>
      <c r="BE6251" s="9"/>
      <c r="BF6251" s="9"/>
      <c r="BG6251" s="9"/>
      <c r="BH6251" s="9"/>
      <c r="BI6251" s="9"/>
      <c r="BJ6251" s="9"/>
      <c r="BK6251" s="9"/>
      <c r="BL6251" s="9">
        <f t="shared" si="202"/>
        <v>336784.51421446959</v>
      </c>
      <c r="BM6251" s="9">
        <f t="shared" si="203"/>
        <v>336800</v>
      </c>
    </row>
    <row r="6252" spans="1:65" x14ac:dyDescent="0.3">
      <c r="A6252" s="4" t="s">
        <v>1110</v>
      </c>
      <c r="B6252" s="9">
        <v>2187</v>
      </c>
      <c r="C6252">
        <v>555762</v>
      </c>
      <c r="D6252">
        <v>1</v>
      </c>
      <c r="E6252">
        <v>1</v>
      </c>
      <c r="F6252">
        <v>1</v>
      </c>
      <c r="G6252">
        <v>1</v>
      </c>
      <c r="H6252">
        <v>0</v>
      </c>
      <c r="I6252" t="s">
        <v>77</v>
      </c>
      <c r="J6252">
        <v>555762</v>
      </c>
      <c r="K6252" t="s">
        <v>1110</v>
      </c>
      <c r="L6252">
        <v>555762</v>
      </c>
      <c r="M6252" t="s">
        <v>1110</v>
      </c>
      <c r="N6252">
        <v>555762</v>
      </c>
      <c r="O6252" t="s">
        <v>1110</v>
      </c>
      <c r="P6252">
        <v>554961</v>
      </c>
      <c r="Q6252" t="s">
        <v>117</v>
      </c>
      <c r="R6252" s="9">
        <v>507577.25120438897</v>
      </c>
      <c r="S6252" s="9">
        <f>SUMIFS($B:$B,$J:$J,$C6252)</f>
        <v>5062</v>
      </c>
      <c r="T6252" s="9">
        <v>274786.6777740838</v>
      </c>
      <c r="U6252" s="9">
        <v>1</v>
      </c>
      <c r="V6252" s="9">
        <f>U6252*768</f>
        <v>768</v>
      </c>
      <c r="W6252" s="9">
        <v>41</v>
      </c>
      <c r="X6252" s="9">
        <f>W6252*3072</f>
        <v>125952</v>
      </c>
      <c r="Y6252" s="9">
        <v>18</v>
      </c>
      <c r="Z6252" s="9">
        <f>Y6252*1024</f>
        <v>18432</v>
      </c>
      <c r="AA6252" s="9">
        <v>7</v>
      </c>
      <c r="AB6252" s="9">
        <f>AA6252*256</f>
        <v>1792</v>
      </c>
      <c r="AC6252" s="9">
        <f>SUMIFS($B:$B,$L:$L,$C6252)</f>
        <v>5062</v>
      </c>
      <c r="AD6252" s="9">
        <v>632460.20072960621</v>
      </c>
      <c r="AE6252" s="9"/>
      <c r="AF6252" s="9"/>
      <c r="AG6252" s="9">
        <f>SUMIFS($B:$B,$N:$N,$C6252)</f>
        <v>5062</v>
      </c>
      <c r="AH6252" s="9">
        <v>572009.12664442649</v>
      </c>
      <c r="AI6252" s="9"/>
      <c r="AJ6252" s="9"/>
      <c r="AK6252" s="9"/>
      <c r="AL6252" s="9"/>
      <c r="AM6252" s="9"/>
      <c r="AN6252" s="9"/>
      <c r="AO6252" s="9"/>
      <c r="AP6252" s="9"/>
      <c r="AQ6252" s="15"/>
      <c r="AR6252" s="9">
        <v>6</v>
      </c>
      <c r="AS6252" s="9">
        <f>AR6252*30500</f>
        <v>183000</v>
      </c>
      <c r="AT6252" s="9"/>
      <c r="AU6252" s="9"/>
      <c r="AV6252" s="9"/>
      <c r="AW6252" s="9"/>
      <c r="AX6252" s="9"/>
      <c r="AY6252" s="9"/>
      <c r="AZ6252" s="9"/>
      <c r="BA6252" s="9"/>
      <c r="BB6252" s="9"/>
      <c r="BC6252" s="9"/>
      <c r="BD6252" s="9"/>
      <c r="BE6252" s="9"/>
      <c r="BF6252" s="9"/>
      <c r="BG6252" s="9"/>
      <c r="BH6252" s="9"/>
      <c r="BI6252" s="9"/>
      <c r="BJ6252" s="9"/>
      <c r="BK6252" s="9"/>
      <c r="BL6252" s="9">
        <f t="shared" si="202"/>
        <v>2316777.2563525056</v>
      </c>
      <c r="BM6252" s="9">
        <f t="shared" si="203"/>
        <v>2316800</v>
      </c>
    </row>
    <row r="6253" spans="1:65" x14ac:dyDescent="0.3">
      <c r="A6253" s="2" t="s">
        <v>1025</v>
      </c>
      <c r="B6253" s="9">
        <v>1128</v>
      </c>
      <c r="C6253">
        <v>541575</v>
      </c>
      <c r="D6253">
        <v>1</v>
      </c>
      <c r="E6253">
        <v>1</v>
      </c>
      <c r="F6253">
        <v>0</v>
      </c>
      <c r="G6253">
        <v>0</v>
      </c>
      <c r="H6253">
        <v>0</v>
      </c>
      <c r="I6253" t="s">
        <v>111</v>
      </c>
      <c r="J6253">
        <v>541575</v>
      </c>
      <c r="K6253" t="s">
        <v>1025</v>
      </c>
      <c r="L6253">
        <v>536148</v>
      </c>
      <c r="M6253" t="s">
        <v>320</v>
      </c>
      <c r="N6253">
        <v>536148</v>
      </c>
      <c r="O6253" t="s">
        <v>320</v>
      </c>
      <c r="P6253">
        <v>536385</v>
      </c>
      <c r="Q6253" t="s">
        <v>270</v>
      </c>
      <c r="R6253" s="9">
        <v>265621.7865776227</v>
      </c>
      <c r="S6253" s="9">
        <f>SUMIFS($B:$B,$J:$J,$C6253)</f>
        <v>3874</v>
      </c>
      <c r="T6253" s="9">
        <v>210478.7082133067</v>
      </c>
      <c r="U6253" s="9">
        <v>2</v>
      </c>
      <c r="V6253" s="9">
        <f>U6253*768</f>
        <v>1536</v>
      </c>
      <c r="W6253" s="9">
        <v>21</v>
      </c>
      <c r="X6253" s="9">
        <f>W6253*3072</f>
        <v>64512</v>
      </c>
      <c r="Y6253" s="9">
        <v>25</v>
      </c>
      <c r="Z6253" s="9">
        <f>Y6253*1024</f>
        <v>25600</v>
      </c>
      <c r="AA6253" s="9">
        <v>6</v>
      </c>
      <c r="AB6253" s="9">
        <f>AA6253*256</f>
        <v>1536</v>
      </c>
      <c r="AC6253" s="9"/>
      <c r="AD6253" s="9"/>
      <c r="AE6253" s="9"/>
      <c r="AF6253" s="9"/>
      <c r="AG6253" s="9"/>
      <c r="AH6253" s="9"/>
      <c r="AI6253" s="9"/>
      <c r="AJ6253" s="9"/>
      <c r="AK6253" s="9"/>
      <c r="AL6253" s="9"/>
      <c r="AM6253" s="9"/>
      <c r="AN6253" s="9"/>
      <c r="AO6253" s="9"/>
      <c r="AP6253" s="9"/>
      <c r="AQ6253" s="15"/>
      <c r="AR6253" s="9"/>
      <c r="AS6253" s="9"/>
      <c r="AT6253" s="9"/>
      <c r="AU6253" s="9"/>
      <c r="AV6253" s="9"/>
      <c r="AW6253" s="9"/>
      <c r="AX6253" s="9"/>
      <c r="AY6253" s="9"/>
      <c r="AZ6253" s="9"/>
      <c r="BA6253" s="9"/>
      <c r="BB6253" s="9"/>
      <c r="BC6253" s="9"/>
      <c r="BD6253" s="9"/>
      <c r="BE6253" s="9"/>
      <c r="BF6253" s="9"/>
      <c r="BG6253" s="9"/>
      <c r="BH6253" s="9"/>
      <c r="BI6253" s="9"/>
      <c r="BJ6253" s="9"/>
      <c r="BK6253" s="9"/>
      <c r="BL6253" s="9">
        <f t="shared" si="202"/>
        <v>569284.49479092937</v>
      </c>
      <c r="BM6253" s="9">
        <f t="shared" si="203"/>
        <v>569300</v>
      </c>
    </row>
    <row r="6254" spans="1:65" x14ac:dyDescent="0.3">
      <c r="A6254" t="s">
        <v>5430</v>
      </c>
      <c r="B6254" s="9">
        <v>284</v>
      </c>
      <c r="C6254">
        <v>572641</v>
      </c>
      <c r="D6254">
        <v>1</v>
      </c>
      <c r="E6254">
        <v>0</v>
      </c>
      <c r="F6254">
        <v>0</v>
      </c>
      <c r="G6254">
        <v>0</v>
      </c>
      <c r="H6254">
        <v>0</v>
      </c>
      <c r="I6254" t="s">
        <v>96</v>
      </c>
      <c r="J6254">
        <v>571164</v>
      </c>
      <c r="K6254" t="s">
        <v>334</v>
      </c>
      <c r="L6254">
        <v>571164</v>
      </c>
      <c r="M6254" t="s">
        <v>334</v>
      </c>
      <c r="N6254">
        <v>571164</v>
      </c>
      <c r="O6254" t="s">
        <v>334</v>
      </c>
      <c r="P6254">
        <v>571164</v>
      </c>
      <c r="Q6254" t="s">
        <v>334</v>
      </c>
      <c r="R6254" s="9">
        <v>71941.662785630979</v>
      </c>
      <c r="S6254" s="9"/>
      <c r="T6254" s="9"/>
      <c r="U6254" s="9"/>
      <c r="V6254" s="9"/>
      <c r="W6254" s="9"/>
      <c r="X6254" s="9"/>
      <c r="Y6254" s="9"/>
      <c r="Z6254" s="9"/>
      <c r="AA6254" s="9"/>
      <c r="AB6254" s="9"/>
      <c r="AC6254" s="9"/>
      <c r="AD6254" s="9"/>
      <c r="AE6254" s="9"/>
      <c r="AF6254" s="9"/>
      <c r="AG6254" s="9"/>
      <c r="AH6254" s="9"/>
      <c r="AI6254" s="9"/>
      <c r="AJ6254" s="9"/>
      <c r="AK6254" s="9"/>
      <c r="AL6254" s="9"/>
      <c r="AM6254" s="9"/>
      <c r="AN6254" s="9"/>
      <c r="AO6254" s="9"/>
      <c r="AP6254" s="9"/>
      <c r="AQ6254" s="15"/>
      <c r="AR6254" s="9"/>
      <c r="AS6254" s="9"/>
      <c r="AT6254" s="9"/>
      <c r="AU6254" s="9"/>
      <c r="AV6254" s="9"/>
      <c r="AW6254" s="9"/>
      <c r="AX6254" s="9"/>
      <c r="AY6254" s="9"/>
      <c r="AZ6254" s="9"/>
      <c r="BA6254" s="9"/>
      <c r="BB6254" s="9"/>
      <c r="BC6254" s="9"/>
      <c r="BD6254" s="9"/>
      <c r="BE6254" s="9"/>
      <c r="BF6254" s="9"/>
      <c r="BG6254" s="9"/>
      <c r="BH6254" s="9"/>
      <c r="BI6254" s="9"/>
      <c r="BJ6254" s="9"/>
      <c r="BK6254" s="9"/>
      <c r="BL6254" s="9">
        <f t="shared" si="202"/>
        <v>71941.662785630979</v>
      </c>
      <c r="BM6254" s="9">
        <f t="shared" si="203"/>
        <v>71900</v>
      </c>
    </row>
    <row r="6255" spans="1:65" x14ac:dyDescent="0.3">
      <c r="A6255" t="s">
        <v>5431</v>
      </c>
      <c r="B6255" s="9">
        <v>80</v>
      </c>
      <c r="C6255">
        <v>564338</v>
      </c>
      <c r="D6255">
        <v>1</v>
      </c>
      <c r="E6255">
        <v>0</v>
      </c>
      <c r="F6255">
        <v>0</v>
      </c>
      <c r="G6255">
        <v>0</v>
      </c>
      <c r="H6255">
        <v>0</v>
      </c>
      <c r="I6255" t="s">
        <v>86</v>
      </c>
      <c r="J6255">
        <v>540111</v>
      </c>
      <c r="K6255" t="s">
        <v>576</v>
      </c>
      <c r="L6255">
        <v>540111</v>
      </c>
      <c r="M6255" t="s">
        <v>576</v>
      </c>
      <c r="N6255">
        <v>540111</v>
      </c>
      <c r="O6255" t="s">
        <v>576</v>
      </c>
      <c r="P6255">
        <v>540111</v>
      </c>
      <c r="Q6255" t="s">
        <v>576</v>
      </c>
      <c r="R6255" s="9">
        <v>71941.662785630979</v>
      </c>
      <c r="S6255" s="9"/>
      <c r="T6255" s="9"/>
      <c r="U6255" s="9"/>
      <c r="V6255" s="9"/>
      <c r="W6255" s="9"/>
      <c r="X6255" s="9"/>
      <c r="Y6255" s="9"/>
      <c r="Z6255" s="9"/>
      <c r="AA6255" s="9"/>
      <c r="AB6255" s="9"/>
      <c r="AC6255" s="9"/>
      <c r="AD6255" s="9"/>
      <c r="AE6255" s="9"/>
      <c r="AF6255" s="9"/>
      <c r="AG6255" s="9"/>
      <c r="AH6255" s="9"/>
      <c r="AI6255" s="9"/>
      <c r="AJ6255" s="9"/>
      <c r="AK6255" s="9"/>
      <c r="AL6255" s="9"/>
      <c r="AM6255" s="9"/>
      <c r="AN6255" s="9"/>
      <c r="AO6255" s="9"/>
      <c r="AP6255" s="9"/>
      <c r="AQ6255" s="15"/>
      <c r="AR6255" s="9"/>
      <c r="AS6255" s="9"/>
      <c r="AT6255" s="9"/>
      <c r="AU6255" s="9"/>
      <c r="AV6255" s="9"/>
      <c r="AW6255" s="9"/>
      <c r="AX6255" s="9"/>
      <c r="AY6255" s="9"/>
      <c r="AZ6255" s="9"/>
      <c r="BA6255" s="9"/>
      <c r="BB6255" s="9"/>
      <c r="BC6255" s="9"/>
      <c r="BD6255" s="9"/>
      <c r="BE6255" s="9"/>
      <c r="BF6255" s="9"/>
      <c r="BG6255" s="9"/>
      <c r="BH6255" s="9"/>
      <c r="BI6255" s="9"/>
      <c r="BJ6255" s="9"/>
      <c r="BK6255" s="9"/>
      <c r="BL6255" s="9">
        <f t="shared" si="202"/>
        <v>71941.662785630979</v>
      </c>
      <c r="BM6255" s="9">
        <f t="shared" si="203"/>
        <v>71900</v>
      </c>
    </row>
    <row r="6256" spans="1:65" x14ac:dyDescent="0.3">
      <c r="A6256" t="s">
        <v>5431</v>
      </c>
      <c r="B6256" s="9">
        <v>49</v>
      </c>
      <c r="C6256">
        <v>562424</v>
      </c>
      <c r="D6256">
        <v>1</v>
      </c>
      <c r="E6256">
        <v>0</v>
      </c>
      <c r="F6256">
        <v>0</v>
      </c>
      <c r="G6256">
        <v>0</v>
      </c>
      <c r="H6256">
        <v>0</v>
      </c>
      <c r="I6256" t="s">
        <v>83</v>
      </c>
      <c r="J6256">
        <v>546143</v>
      </c>
      <c r="K6256" t="s">
        <v>1176</v>
      </c>
      <c r="L6256">
        <v>547166</v>
      </c>
      <c r="M6256" t="s">
        <v>1177</v>
      </c>
      <c r="N6256">
        <v>547166</v>
      </c>
      <c r="O6256" t="s">
        <v>1177</v>
      </c>
      <c r="P6256">
        <v>546127</v>
      </c>
      <c r="Q6256" t="s">
        <v>182</v>
      </c>
      <c r="R6256" s="9">
        <v>71941.662785630979</v>
      </c>
      <c r="S6256" s="9"/>
      <c r="T6256" s="9"/>
      <c r="U6256" s="9"/>
      <c r="V6256" s="9"/>
      <c r="W6256" s="9"/>
      <c r="X6256" s="9"/>
      <c r="Y6256" s="9"/>
      <c r="Z6256" s="9"/>
      <c r="AA6256" s="9"/>
      <c r="AB6256" s="9"/>
      <c r="AC6256" s="9"/>
      <c r="AD6256" s="9"/>
      <c r="AE6256" s="9"/>
      <c r="AF6256" s="9"/>
      <c r="AG6256" s="9"/>
      <c r="AH6256" s="9"/>
      <c r="AI6256" s="9"/>
      <c r="AJ6256" s="9"/>
      <c r="AK6256" s="9"/>
      <c r="AL6256" s="9"/>
      <c r="AM6256" s="9"/>
      <c r="AN6256" s="9"/>
      <c r="AO6256" s="9"/>
      <c r="AP6256" s="9"/>
      <c r="AQ6256" s="15"/>
      <c r="AR6256" s="9"/>
      <c r="AS6256" s="9"/>
      <c r="AT6256" s="9"/>
      <c r="AU6256" s="9"/>
      <c r="AV6256" s="9"/>
      <c r="AW6256" s="9"/>
      <c r="AX6256" s="9"/>
      <c r="AY6256" s="9"/>
      <c r="AZ6256" s="9"/>
      <c r="BA6256" s="9"/>
      <c r="BB6256" s="9"/>
      <c r="BC6256" s="9"/>
      <c r="BD6256" s="9"/>
      <c r="BE6256" s="9"/>
      <c r="BF6256" s="9"/>
      <c r="BG6256" s="9"/>
      <c r="BH6256" s="9"/>
      <c r="BI6256" s="9"/>
      <c r="BJ6256" s="9"/>
      <c r="BK6256" s="9"/>
      <c r="BL6256" s="9">
        <f t="shared" si="202"/>
        <v>71941.662785630979</v>
      </c>
      <c r="BM6256" s="9">
        <f t="shared" si="203"/>
        <v>71900</v>
      </c>
    </row>
    <row r="6257" spans="1:65" x14ac:dyDescent="0.3">
      <c r="A6257" s="12"/>
      <c r="B6257" s="12"/>
      <c r="C6257" s="12"/>
      <c r="D6257" s="12"/>
      <c r="E6257" s="12"/>
      <c r="F6257" s="12"/>
      <c r="G6257" s="12"/>
      <c r="H6257" s="12"/>
      <c r="I6257" s="12"/>
      <c r="J6257" s="12"/>
      <c r="K6257" s="12"/>
      <c r="L6257" s="12"/>
      <c r="M6257" s="12"/>
      <c r="N6257" s="12"/>
      <c r="O6257" s="12"/>
      <c r="P6257" s="12"/>
      <c r="Q6257" s="12"/>
      <c r="R6257" s="12"/>
      <c r="S6257" s="12"/>
      <c r="T6257" s="12"/>
      <c r="U6257" s="12"/>
      <c r="V6257" s="12"/>
      <c r="W6257" s="12"/>
      <c r="X6257" s="12"/>
      <c r="Y6257" s="12"/>
      <c r="Z6257" s="12"/>
      <c r="AA6257" s="12"/>
      <c r="AB6257" s="12"/>
      <c r="AC6257" s="12"/>
      <c r="AD6257" s="12"/>
      <c r="AE6257" s="12"/>
      <c r="AF6257" s="12"/>
      <c r="AG6257" s="12"/>
      <c r="AH6257" s="12"/>
      <c r="AI6257" s="12"/>
      <c r="AJ6257" s="13"/>
      <c r="AK6257" s="12"/>
      <c r="AL6257" s="12"/>
      <c r="AM6257" s="12"/>
      <c r="AN6257" s="12"/>
      <c r="AO6257" s="9"/>
      <c r="AP6257" s="12"/>
      <c r="AQ6257" s="12"/>
      <c r="AR6257" s="12"/>
      <c r="AS6257" s="13"/>
      <c r="AT6257" s="12"/>
      <c r="AU6257" s="12"/>
      <c r="AV6257" s="12"/>
      <c r="AW6257" s="12"/>
      <c r="AX6257" s="12"/>
      <c r="AY6257" s="12"/>
      <c r="AZ6257" s="12"/>
      <c r="BA6257" s="12"/>
      <c r="BB6257" s="12"/>
      <c r="BC6257" s="12"/>
      <c r="BD6257" s="12"/>
      <c r="BE6257" s="12"/>
      <c r="BF6257" s="12"/>
      <c r="BG6257" s="9"/>
      <c r="BH6257" s="12"/>
      <c r="BI6257" s="12"/>
      <c r="BJ6257" s="12"/>
      <c r="BK6257" s="12"/>
      <c r="BL6257" s="12"/>
      <c r="BM6257" s="12"/>
    </row>
    <row r="6258" spans="1:65" x14ac:dyDescent="0.3">
      <c r="AO6258" s="9"/>
    </row>
    <row r="6259" spans="1:65" x14ac:dyDescent="0.3">
      <c r="AO6259" s="9"/>
    </row>
    <row r="6260" spans="1:65" x14ac:dyDescent="0.3">
      <c r="AO6260" s="9"/>
    </row>
    <row r="6261" spans="1:65" x14ac:dyDescent="0.3">
      <c r="AO6261" s="9"/>
    </row>
    <row r="6262" spans="1:65" x14ac:dyDescent="0.3">
      <c r="AO6262" s="9"/>
    </row>
  </sheetData>
  <sheetProtection algorithmName="SHA-512" hashValue="iVTeHi07osSt+NzYxl++FhAhyQm00S3N2XFhBgsXtLbTMXX7i6hRQBGR/1Bc3a39L2YPtl6T42mBb3h9BXLBFw==" saltValue="IEGatK2Ec/LYHB7ed51cjQ==" spinCount="100000" sheet="1" objects="1" scenarios="1" formatCells="0" formatColumns="0" formatRows="0" insertColumns="0" insertRows="0" insertHyperlinks="0" deleteColumns="0" deleteRows="0" sort="0" autoFilter="0" pivotTables="0"/>
  <autoFilter ref="A3:BN6256" xr:uid="{00000000-0009-0000-0000-000000000000}">
    <sortState xmlns:xlrd2="http://schemas.microsoft.com/office/spreadsheetml/2017/richdata2" ref="A4:BN6256">
      <sortCondition ref="A3:A6256"/>
    </sortState>
  </autoFilter>
  <mergeCells count="13">
    <mergeCell ref="BL1:BM1"/>
    <mergeCell ref="AL1:AO1"/>
    <mergeCell ref="AT1:AW1"/>
    <mergeCell ref="BB1:BK1"/>
    <mergeCell ref="S1:AB1"/>
    <mergeCell ref="AX1:AY1"/>
    <mergeCell ref="AG1:AH1"/>
    <mergeCell ref="AZ1:BA1"/>
    <mergeCell ref="AI1:AJ1"/>
    <mergeCell ref="AC1:AD1"/>
    <mergeCell ref="AR1:AS1"/>
    <mergeCell ref="AP1:AQ1"/>
    <mergeCell ref="AE1:AF1"/>
  </mergeCells>
  <pageMargins left="0.25" right="0.25" top="0.75" bottom="0.75" header="0.3" footer="0.3"/>
  <pageSetup paperSize="8" scale="1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Geier</dc:creator>
  <cp:lastModifiedBy>GEIER Jakub, Mgr.</cp:lastModifiedBy>
  <cp:lastPrinted>2024-06-11T08:35:15Z</cp:lastPrinted>
  <dcterms:created xsi:type="dcterms:W3CDTF">2017-11-21T12:18:12Z</dcterms:created>
  <dcterms:modified xsi:type="dcterms:W3CDTF">2025-10-07T10:06:49Z</dcterms:modified>
</cp:coreProperties>
</file>